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hidePivotFieldList="1"/>
  <mc:AlternateContent xmlns:mc="http://schemas.openxmlformats.org/markup-compatibility/2006">
    <mc:Choice Requires="x15">
      <x15ac:absPath xmlns:x15ac="http://schemas.microsoft.com/office/spreadsheetml/2010/11/ac" url="https://d.docs.live.net/172b1b47e5614cde/Desktop/Crio/7. DA-201/S4/"/>
    </mc:Choice>
  </mc:AlternateContent>
  <xr:revisionPtr revIDLastSave="1431" documentId="11_9F3DD239721C0E49D0980C6C9E96C23DF0ABBFAD" xr6:coauthVersionLast="47" xr6:coauthVersionMax="47" xr10:uidLastSave="{A356E08E-051C-4FE8-84EE-C9DB9985620B}"/>
  <bookViews>
    <workbookView xWindow="-108" yWindow="-108" windowWidth="23256" windowHeight="13896" firstSheet="1" activeTab="1" xr2:uid="{00000000-000D-0000-FFFF-FFFF00000000}"/>
  </bookViews>
  <sheets>
    <sheet name="Data" sheetId="2" r:id="rId1"/>
    <sheet name="Visualization" sheetId="5" r:id="rId2"/>
    <sheet name="Report" sheetId="6" r:id="rId3"/>
    <sheet name="Unique" sheetId="3" r:id="rId4"/>
    <sheet name="Mismatch" sheetId="4" r:id="rId5"/>
  </sheets>
  <definedNames>
    <definedName name="_xlnm._FilterDatabase" localSheetId="0" hidden="1">Data!$A$5:$N$3893</definedName>
    <definedName name="Slicer_Beverage_Brand">#N/A</definedName>
    <definedName name="Slicer_Beverage_Brand2">#N/A</definedName>
    <definedName name="Slicer_Beverage_Brand3">#N/A</definedName>
    <definedName name="Slicer_Beverage_Brand4">#N/A</definedName>
    <definedName name="Slicer_Months__Invoice_Date">#N/A</definedName>
    <definedName name="Slicer_Quarters__Invoice_Date">#N/A</definedName>
    <definedName name="Slicer_Region1">#N/A</definedName>
    <definedName name="Slicer_Retailer1">#N/A</definedName>
    <definedName name="Slicer_Retailer2">#N/A</definedName>
    <definedName name="Slicer_Retailer3">#N/A</definedName>
  </definedNames>
  <calcPr calcId="191028"/>
  <pivotCaches>
    <pivotCache cacheId="4588" r:id="rId6"/>
    <pivotCache cacheId="4589"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8" roundtripDataSignature="AMtx7mhwl5n/6E4JEifg9kWlAttRGuttmA=="/>
    </ext>
  </extLst>
</workbook>
</file>

<file path=xl/calcChain.xml><?xml version="1.0" encoding="utf-8"?>
<calcChain xmlns="http://schemas.openxmlformats.org/spreadsheetml/2006/main">
  <c r="F270" i="5" l="1"/>
  <c r="E270" i="5"/>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6" i="2"/>
  <c r="N99" i="2"/>
  <c r="N186" i="2"/>
  <c r="N265" i="2"/>
  <c r="N305" i="2"/>
  <c r="N359" i="2"/>
  <c r="N434" i="2"/>
  <c r="N683" i="2"/>
  <c r="N719" i="2"/>
  <c r="N772" i="2"/>
  <c r="N779" i="2"/>
  <c r="N827" i="2"/>
  <c r="N858" i="2"/>
  <c r="N859" i="2"/>
  <c r="N914" i="2"/>
  <c r="N959" i="2"/>
  <c r="N991" i="2"/>
  <c r="N1030" i="2"/>
  <c r="N1036" i="2"/>
  <c r="N1045" i="2"/>
  <c r="N1054" i="2"/>
  <c r="N1098" i="2"/>
  <c r="N1099" i="2"/>
  <c r="N1100" i="2"/>
  <c r="N1161" i="2"/>
  <c r="N1218" i="2"/>
  <c r="N1223" i="2"/>
  <c r="N1235" i="2"/>
  <c r="N1236" i="2"/>
  <c r="N1255" i="2"/>
  <c r="N1260" i="2"/>
  <c r="N1340" i="2"/>
  <c r="N1360" i="2"/>
  <c r="N1394" i="2"/>
  <c r="N1403" i="2"/>
  <c r="N1414" i="2"/>
  <c r="N1423" i="2"/>
  <c r="N1488" i="2"/>
  <c r="N1500" i="2"/>
  <c r="N1501" i="2"/>
  <c r="N1545" i="2"/>
  <c r="N1606" i="2"/>
  <c r="N1618" i="2"/>
  <c r="N1680" i="2"/>
  <c r="N1696" i="2"/>
  <c r="N1697" i="2"/>
  <c r="N1699" i="2"/>
  <c r="N1714" i="2"/>
  <c r="N1748" i="2"/>
  <c r="N1749" i="2"/>
  <c r="N1761" i="2"/>
  <c r="N1774" i="2"/>
  <c r="N1775" i="2"/>
  <c r="N1800" i="2"/>
  <c r="N1844" i="2"/>
  <c r="N1893" i="2"/>
  <c r="N1894" i="2"/>
  <c r="N1936" i="2"/>
  <c r="N1994" i="2"/>
  <c r="N1996" i="2"/>
  <c r="N1997" i="2"/>
  <c r="N2000" i="2"/>
  <c r="N2053" i="2"/>
  <c r="N2065" i="2"/>
  <c r="N2075" i="2"/>
  <c r="N2087" i="2"/>
  <c r="N2088" i="2"/>
  <c r="N2140" i="2"/>
  <c r="N2154" i="2"/>
  <c r="N2159" i="2"/>
  <c r="N2172" i="2"/>
  <c r="N2173" i="2"/>
  <c r="N2181" i="2"/>
  <c r="N2191" i="2"/>
  <c r="N2214" i="2"/>
  <c r="N2234" i="2"/>
  <c r="N2245" i="2"/>
  <c r="N2258" i="2"/>
  <c r="N2287" i="2"/>
  <c r="N2293" i="2"/>
  <c r="N2325" i="2"/>
  <c r="N2328" i="2"/>
  <c r="N2383" i="2"/>
  <c r="N2390" i="2"/>
  <c r="N2400" i="2"/>
  <c r="N2410" i="2"/>
  <c r="N2412" i="2"/>
  <c r="N2427" i="2"/>
  <c r="N2428" i="2"/>
  <c r="N2439" i="2"/>
  <c r="N2449" i="2"/>
  <c r="N2459" i="2"/>
  <c r="N2493" i="2"/>
  <c r="N2495" i="2"/>
  <c r="N2519" i="2"/>
  <c r="N2528" i="2"/>
  <c r="N2551" i="2"/>
  <c r="N2580" i="2"/>
  <c r="N2583" i="2"/>
  <c r="N2584" i="2"/>
  <c r="N2598" i="2"/>
  <c r="N2606" i="2"/>
  <c r="N2607" i="2"/>
  <c r="N2656" i="2"/>
  <c r="N2678" i="2"/>
  <c r="N2703" i="2"/>
  <c r="N2711" i="2"/>
  <c r="N2726" i="2"/>
  <c r="N2759" i="2"/>
  <c r="N2768" i="2"/>
  <c r="N2780" i="2"/>
  <c r="N2782" i="2"/>
  <c r="N2783" i="2"/>
  <c r="N2808" i="2"/>
  <c r="N2809" i="2"/>
  <c r="N2861" i="2"/>
  <c r="N2882" i="2"/>
  <c r="N2891" i="2"/>
  <c r="N2892" i="2"/>
  <c r="N2893" i="2"/>
  <c r="N2924" i="2"/>
  <c r="N2937" i="2"/>
  <c r="N2952" i="2"/>
  <c r="N2973" i="2"/>
  <c r="N2988" i="2"/>
  <c r="N2989" i="2"/>
  <c r="N3003" i="2"/>
  <c r="N3017" i="2"/>
  <c r="N3035" i="2"/>
  <c r="N3054" i="2"/>
  <c r="N3078" i="2"/>
  <c r="N3109" i="2"/>
  <c r="N3114" i="2"/>
  <c r="N3119" i="2"/>
  <c r="N3122" i="2"/>
  <c r="N3123" i="2"/>
  <c r="N3153" i="2"/>
  <c r="N3213" i="2"/>
  <c r="N3214" i="2"/>
  <c r="N3215" i="2"/>
  <c r="N3221" i="2"/>
  <c r="N3244" i="2"/>
  <c r="N3264" i="2"/>
  <c r="N3315" i="2"/>
  <c r="N3323" i="2"/>
  <c r="N3324" i="2"/>
  <c r="N3327" i="2"/>
  <c r="N3345" i="2"/>
  <c r="N3346" i="2"/>
  <c r="N3363" i="2"/>
  <c r="N3371" i="2"/>
  <c r="N3402" i="2"/>
  <c r="N3414" i="2"/>
  <c r="N3441" i="2"/>
  <c r="N3450" i="2"/>
  <c r="N3456" i="2"/>
  <c r="N3464" i="2"/>
  <c r="N3468" i="2"/>
  <c r="N3470" i="2"/>
  <c r="N3558" i="2"/>
  <c r="N3563" i="2"/>
  <c r="N3565" i="2"/>
  <c r="N3575" i="2"/>
  <c r="N3576" i="2"/>
  <c r="N3579" i="2"/>
  <c r="N3590" i="2"/>
  <c r="N3603" i="2"/>
  <c r="N3625" i="2"/>
  <c r="N3628" i="2"/>
  <c r="N3634" i="2"/>
  <c r="N3652" i="2"/>
  <c r="N3672" i="2"/>
  <c r="N3689" i="2"/>
  <c r="N3697" i="2"/>
  <c r="N3699" i="2"/>
  <c r="N3745" i="2"/>
  <c r="N3750" i="2"/>
  <c r="N3773" i="2"/>
  <c r="N3774" i="2"/>
  <c r="N3776" i="2"/>
  <c r="N3777" i="2"/>
  <c r="N3782" i="2"/>
  <c r="N3851" i="2"/>
  <c r="N3853" i="2"/>
  <c r="N3892" i="2"/>
  <c r="B45" i="4"/>
  <c r="B46" i="4"/>
  <c r="B47" i="4"/>
  <c r="B51" i="4"/>
  <c r="B73" i="4"/>
  <c r="B150" i="4"/>
  <c r="B151" i="4"/>
  <c r="B166" i="4"/>
  <c r="B274" i="4"/>
  <c r="B291" i="4"/>
  <c r="B303" i="4"/>
  <c r="B373" i="4"/>
  <c r="B395" i="4"/>
  <c r="B399" i="4"/>
  <c r="B415" i="4"/>
  <c r="B416" i="4"/>
  <c r="B517" i="4"/>
  <c r="B583" i="4"/>
  <c r="B585" i="4"/>
  <c r="B598" i="4"/>
  <c r="B621" i="4"/>
  <c r="B634" i="4"/>
  <c r="B700" i="4"/>
  <c r="B701" i="4"/>
  <c r="B793" i="4"/>
  <c r="B805" i="4"/>
  <c r="B807" i="4"/>
  <c r="B808" i="4"/>
  <c r="B873" i="4"/>
  <c r="B876" i="4"/>
  <c r="B877" i="4"/>
  <c r="B906" i="4"/>
  <c r="B986" i="4"/>
  <c r="B1006" i="4"/>
  <c r="B1054" i="4"/>
  <c r="B1065" i="4"/>
  <c r="B1068" i="4"/>
  <c r="B1069" i="4"/>
  <c r="B1074" i="4"/>
  <c r="B1138" i="4"/>
  <c r="B1234" i="4"/>
  <c r="B1253" i="4"/>
  <c r="B1254" i="4"/>
  <c r="B1257" i="4"/>
  <c r="B1258" i="4"/>
  <c r="B1319" i="4"/>
  <c r="B1320" i="4"/>
  <c r="B1321" i="4"/>
  <c r="B1421" i="4"/>
  <c r="B1428" i="4"/>
  <c r="B1444" i="4"/>
  <c r="B1503" i="4"/>
  <c r="B1504" i="4"/>
  <c r="B1511" i="4"/>
  <c r="B1513" i="4"/>
  <c r="B1520" i="4"/>
  <c r="B1588" i="4"/>
  <c r="B1646" i="4"/>
  <c r="B1655" i="4"/>
  <c r="B1656" i="4"/>
  <c r="B1682" i="4"/>
  <c r="B1685" i="4"/>
  <c r="B1733" i="4"/>
  <c r="B1734" i="4"/>
  <c r="B1812" i="4"/>
  <c r="B1813" i="4"/>
  <c r="B1814" i="4"/>
  <c r="B1826" i="4"/>
  <c r="B1871" i="4"/>
  <c r="B1872" i="4"/>
  <c r="B1873" i="4"/>
  <c r="B1874" i="4"/>
  <c r="B1948" i="4"/>
  <c r="B1960" i="4"/>
  <c r="B1997" i="4"/>
  <c r="B2000" i="4"/>
  <c r="B2019" i="4"/>
  <c r="B2020" i="4"/>
  <c r="B2026" i="4"/>
  <c r="B2074" i="4"/>
  <c r="B2139" i="4"/>
  <c r="B2141" i="4"/>
  <c r="B2148" i="4"/>
  <c r="B2149" i="4"/>
  <c r="B2153" i="4"/>
  <c r="B2197" i="4"/>
  <c r="B2199" i="4"/>
  <c r="B2206" i="4"/>
  <c r="B2270" i="4"/>
  <c r="B2271" i="4"/>
  <c r="B2284" i="4"/>
  <c r="B2327" i="4"/>
  <c r="B2328" i="4"/>
  <c r="B2342" i="4"/>
  <c r="B2344" i="4"/>
  <c r="B2345" i="4"/>
  <c r="B2402" i="4"/>
  <c r="B2445" i="4"/>
  <c r="B2446" i="4"/>
  <c r="B2454" i="4"/>
  <c r="B2460" i="4"/>
  <c r="B2462" i="4"/>
  <c r="B2512" i="4"/>
  <c r="B2513" i="4"/>
  <c r="B2558" i="4"/>
  <c r="B2559" i="4"/>
  <c r="B2572" i="4"/>
  <c r="B2589" i="4"/>
  <c r="B2615" i="4"/>
  <c r="B2626" i="4"/>
  <c r="B2633" i="4"/>
  <c r="B2634" i="4"/>
  <c r="B2691" i="4"/>
  <c r="B2701" i="4"/>
  <c r="B2740" i="4"/>
  <c r="B2746" i="4"/>
  <c r="B2747" i="4"/>
  <c r="B2748" i="4"/>
  <c r="B2760" i="4"/>
  <c r="B2799" i="4"/>
  <c r="B2856" i="4"/>
  <c r="B2858" i="4"/>
  <c r="B2859" i="4"/>
  <c r="B2864" i="4"/>
  <c r="B2882" i="4"/>
  <c r="B2917" i="4"/>
  <c r="B2918" i="4"/>
  <c r="B2930" i="4"/>
  <c r="B2977" i="4"/>
  <c r="B2990" i="4"/>
  <c r="B2991" i="4"/>
  <c r="B3035" i="4"/>
  <c r="B3044" i="4"/>
  <c r="B3045" i="4"/>
  <c r="B3047" i="4"/>
  <c r="B3048" i="4"/>
  <c r="B3105" i="4"/>
  <c r="B3145" i="4"/>
  <c r="B3148" i="4"/>
  <c r="B3157" i="4"/>
  <c r="B3159" i="4"/>
  <c r="B3162" i="4"/>
  <c r="B3196" i="4"/>
  <c r="B3197" i="4"/>
  <c r="B3252" i="4"/>
  <c r="B3253" i="4"/>
  <c r="B3260" i="4"/>
  <c r="B3262" i="4"/>
  <c r="B3297" i="4"/>
  <c r="B3300" i="4"/>
  <c r="B3301" i="4"/>
  <c r="B3302" i="4"/>
  <c r="B3353" i="4"/>
  <c r="B3354" i="4"/>
  <c r="B3385" i="4"/>
  <c r="B3387" i="4"/>
  <c r="B3388" i="4"/>
  <c r="B3389" i="4"/>
  <c r="B3400" i="4"/>
  <c r="B3423" i="4"/>
  <c r="B3473" i="4"/>
  <c r="B3474" i="4"/>
  <c r="B3484" i="4"/>
  <c r="B3485" i="4"/>
  <c r="B3486" i="4"/>
  <c r="B3518" i="4"/>
  <c r="B3520" i="4"/>
  <c r="B3524" i="4"/>
  <c r="B3570" i="4"/>
  <c r="B3572" i="4"/>
  <c r="B3573" i="4"/>
  <c r="B3604" i="4"/>
  <c r="B3605" i="4"/>
  <c r="B3611" i="4"/>
  <c r="B3612" i="4"/>
  <c r="B3620" i="4"/>
  <c r="B3663" i="4"/>
  <c r="B3696" i="4"/>
  <c r="B3697" i="4"/>
  <c r="B3698" i="4"/>
  <c r="B3705" i="4"/>
  <c r="B3706" i="4"/>
  <c r="B3732" i="4"/>
  <c r="B3742" i="4"/>
  <c r="B3783" i="4"/>
  <c r="B3784" i="4"/>
  <c r="B3791" i="4"/>
  <c r="B3795" i="4"/>
  <c r="B3826" i="4"/>
  <c r="B3827" i="4"/>
  <c r="B3829" i="4"/>
  <c r="B3830" i="4"/>
  <c r="B3881" i="4"/>
  <c r="B3885" i="4"/>
  <c r="B2" i="3" a="1"/>
  <c r="B2" i="3" s="1"/>
  <c r="C2" i="3" a="1"/>
  <c r="C2" i="3" s="1"/>
  <c r="D2" i="3" a="1"/>
  <c r="D2" i="3" s="1"/>
  <c r="E2" i="3" a="1"/>
  <c r="E2" i="3" s="1"/>
  <c r="F2" i="3" a="1"/>
  <c r="F2" i="3" s="1"/>
  <c r="G2" i="3" a="1"/>
  <c r="G2" i="3" s="1"/>
  <c r="H2" i="3" a="1"/>
  <c r="H2" i="3" s="1"/>
  <c r="I2" i="3" a="1"/>
  <c r="I2" i="3" s="1"/>
  <c r="L2" i="3" a="1"/>
  <c r="L2" i="3" s="1"/>
  <c r="A2" i="3" a="1"/>
  <c r="A2" i="3" s="1"/>
  <c r="R3893" i="2"/>
  <c r="Q3893" i="2"/>
  <c r="P3893" i="2"/>
  <c r="J3893" i="2"/>
  <c r="R3892" i="2"/>
  <c r="Q3892" i="2"/>
  <c r="P3892" i="2"/>
  <c r="J3892" i="2"/>
  <c r="K3892" i="2" s="1"/>
  <c r="R3891" i="2"/>
  <c r="Q3891" i="2"/>
  <c r="P3891" i="2"/>
  <c r="J3891" i="2"/>
  <c r="R3890" i="2"/>
  <c r="Q3890" i="2"/>
  <c r="P3890" i="2"/>
  <c r="J3890" i="2"/>
  <c r="R3889" i="2"/>
  <c r="Q3889" i="2"/>
  <c r="P3889" i="2"/>
  <c r="J3889" i="2"/>
  <c r="R3888" i="2"/>
  <c r="Q3888" i="2"/>
  <c r="P3888" i="2"/>
  <c r="J3888" i="2"/>
  <c r="R3887" i="2"/>
  <c r="Q3887" i="2"/>
  <c r="P3887" i="2"/>
  <c r="J3887" i="2"/>
  <c r="K3887" i="2" s="1"/>
  <c r="R3886" i="2"/>
  <c r="Q3886" i="2"/>
  <c r="P3886" i="2"/>
  <c r="K3886" i="2"/>
  <c r="J3886" i="2"/>
  <c r="N3886" i="2" s="1"/>
  <c r="R3885" i="2"/>
  <c r="Q3885" i="2"/>
  <c r="P3885" i="2"/>
  <c r="J3885" i="2"/>
  <c r="R3884" i="2"/>
  <c r="Q3884" i="2"/>
  <c r="P3884" i="2"/>
  <c r="J3884" i="2"/>
  <c r="R3883" i="2"/>
  <c r="Q3883" i="2"/>
  <c r="P3883" i="2"/>
  <c r="J3883" i="2"/>
  <c r="R3882" i="2"/>
  <c r="Q3882" i="2"/>
  <c r="P3882" i="2"/>
  <c r="J3882" i="2"/>
  <c r="K3882" i="2" s="1"/>
  <c r="R3881" i="2"/>
  <c r="Q3881" i="2"/>
  <c r="P3881" i="2"/>
  <c r="J3881" i="2"/>
  <c r="R3880" i="2"/>
  <c r="Q3880" i="2"/>
  <c r="P3880" i="2"/>
  <c r="J3880" i="2"/>
  <c r="R3879" i="2"/>
  <c r="Q3879" i="2"/>
  <c r="P3879" i="2"/>
  <c r="J3879" i="2"/>
  <c r="R3878" i="2"/>
  <c r="Q3878" i="2"/>
  <c r="P3878" i="2"/>
  <c r="J3878" i="2"/>
  <c r="R3877" i="2"/>
  <c r="Q3877" i="2"/>
  <c r="P3877" i="2"/>
  <c r="J3877" i="2"/>
  <c r="R3876" i="2"/>
  <c r="Q3876" i="2"/>
  <c r="P3876" i="2"/>
  <c r="J3876" i="2"/>
  <c r="K3876" i="2" s="1"/>
  <c r="R3875" i="2"/>
  <c r="Q3875" i="2"/>
  <c r="P3875" i="2"/>
  <c r="J3875" i="2"/>
  <c r="R3874" i="2"/>
  <c r="Q3874" i="2"/>
  <c r="P3874" i="2"/>
  <c r="J3874" i="2"/>
  <c r="K3874" i="2" s="1"/>
  <c r="R3873" i="2"/>
  <c r="Q3873" i="2"/>
  <c r="P3873" i="2"/>
  <c r="J3873" i="2"/>
  <c r="R3872" i="2"/>
  <c r="Q3872" i="2"/>
  <c r="P3872" i="2"/>
  <c r="J3872" i="2"/>
  <c r="R3871" i="2"/>
  <c r="Q3871" i="2"/>
  <c r="P3871" i="2"/>
  <c r="J3871" i="2"/>
  <c r="N3871" i="2" s="1"/>
  <c r="R3870" i="2"/>
  <c r="Q3870" i="2"/>
  <c r="P3870" i="2"/>
  <c r="J3870" i="2"/>
  <c r="R3869" i="2"/>
  <c r="Q3869" i="2"/>
  <c r="P3869" i="2"/>
  <c r="J3869" i="2"/>
  <c r="K3869" i="2" s="1"/>
  <c r="R3868" i="2"/>
  <c r="Q3868" i="2"/>
  <c r="P3868" i="2"/>
  <c r="J3868" i="2"/>
  <c r="R3867" i="2"/>
  <c r="Q3867" i="2"/>
  <c r="P3867" i="2"/>
  <c r="J3867" i="2"/>
  <c r="R3866" i="2"/>
  <c r="Q3866" i="2"/>
  <c r="P3866" i="2"/>
  <c r="J3866" i="2"/>
  <c r="K3866" i="2" s="1"/>
  <c r="R3865" i="2"/>
  <c r="Q3865" i="2"/>
  <c r="P3865" i="2"/>
  <c r="J3865" i="2"/>
  <c r="R3864" i="2"/>
  <c r="Q3864" i="2"/>
  <c r="P3864" i="2"/>
  <c r="J3864" i="2"/>
  <c r="R3863" i="2"/>
  <c r="Q3863" i="2"/>
  <c r="P3863" i="2"/>
  <c r="J3863" i="2"/>
  <c r="R3862" i="2"/>
  <c r="Q3862" i="2"/>
  <c r="P3862" i="2"/>
  <c r="J3862" i="2"/>
  <c r="R3861" i="2"/>
  <c r="Q3861" i="2"/>
  <c r="P3861" i="2"/>
  <c r="J3861" i="2"/>
  <c r="K3861" i="2" s="1"/>
  <c r="R3860" i="2"/>
  <c r="Q3860" i="2"/>
  <c r="P3860" i="2"/>
  <c r="J3860" i="2"/>
  <c r="R3859" i="2"/>
  <c r="Q3859" i="2"/>
  <c r="P3859" i="2"/>
  <c r="J3859" i="2"/>
  <c r="N3859" i="2" s="1"/>
  <c r="R3858" i="2"/>
  <c r="Q3858" i="2"/>
  <c r="P3858" i="2"/>
  <c r="J3858" i="2"/>
  <c r="R3857" i="2"/>
  <c r="Q3857" i="2"/>
  <c r="P3857" i="2"/>
  <c r="J3857" i="2"/>
  <c r="R3856" i="2"/>
  <c r="Q3856" i="2"/>
  <c r="P3856" i="2"/>
  <c r="J3856" i="2"/>
  <c r="R3855" i="2"/>
  <c r="Q3855" i="2"/>
  <c r="P3855" i="2"/>
  <c r="J3855" i="2"/>
  <c r="R3854" i="2"/>
  <c r="Q3854" i="2"/>
  <c r="P3854" i="2"/>
  <c r="J3854" i="2"/>
  <c r="R3853" i="2"/>
  <c r="Q3853" i="2"/>
  <c r="P3853" i="2"/>
  <c r="J3853" i="2"/>
  <c r="K3853" i="2" s="1"/>
  <c r="R3852" i="2"/>
  <c r="Q3852" i="2"/>
  <c r="P3852" i="2"/>
  <c r="J3852" i="2"/>
  <c r="R3851" i="2"/>
  <c r="Q3851" i="2"/>
  <c r="P3851" i="2"/>
  <c r="J3851" i="2"/>
  <c r="K3851" i="2" s="1"/>
  <c r="R3850" i="2"/>
  <c r="Q3850" i="2"/>
  <c r="P3850" i="2"/>
  <c r="J3850" i="2"/>
  <c r="R3849" i="2"/>
  <c r="Q3849" i="2"/>
  <c r="P3849" i="2"/>
  <c r="J3849" i="2"/>
  <c r="R3848" i="2"/>
  <c r="Q3848" i="2"/>
  <c r="P3848" i="2"/>
  <c r="J3848" i="2"/>
  <c r="R3847" i="2"/>
  <c r="Q3847" i="2"/>
  <c r="P3847" i="2"/>
  <c r="J3847" i="2"/>
  <c r="R3846" i="2"/>
  <c r="Q3846" i="2"/>
  <c r="P3846" i="2"/>
  <c r="J3846" i="2"/>
  <c r="K3846" i="2" s="1"/>
  <c r="R3845" i="2"/>
  <c r="Q3845" i="2"/>
  <c r="P3845" i="2"/>
  <c r="J3845" i="2"/>
  <c r="R3844" i="2"/>
  <c r="Q3844" i="2"/>
  <c r="P3844" i="2"/>
  <c r="J3844" i="2"/>
  <c r="R3843" i="2"/>
  <c r="Q3843" i="2"/>
  <c r="P3843" i="2"/>
  <c r="J3843" i="2"/>
  <c r="K3843" i="2" s="1"/>
  <c r="R3842" i="2"/>
  <c r="Q3842" i="2"/>
  <c r="P3842" i="2"/>
  <c r="J3842" i="2"/>
  <c r="R3841" i="2"/>
  <c r="Q3841" i="2"/>
  <c r="P3841" i="2"/>
  <c r="J3841" i="2"/>
  <c r="K3841" i="2" s="1"/>
  <c r="R3840" i="2"/>
  <c r="Q3840" i="2"/>
  <c r="P3840" i="2"/>
  <c r="J3840" i="2"/>
  <c r="R3839" i="2"/>
  <c r="Q3839" i="2"/>
  <c r="P3839" i="2"/>
  <c r="J3839" i="2"/>
  <c r="K3839" i="2" s="1"/>
  <c r="R3838" i="2"/>
  <c r="Q3838" i="2"/>
  <c r="P3838" i="2"/>
  <c r="J3838" i="2"/>
  <c r="R3837" i="2"/>
  <c r="Q3837" i="2"/>
  <c r="P3837" i="2"/>
  <c r="J3837" i="2"/>
  <c r="R3836" i="2"/>
  <c r="Q3836" i="2"/>
  <c r="P3836" i="2"/>
  <c r="J3836" i="2"/>
  <c r="R3835" i="2"/>
  <c r="Q3835" i="2"/>
  <c r="P3835" i="2"/>
  <c r="J3835" i="2"/>
  <c r="R3834" i="2"/>
  <c r="Q3834" i="2"/>
  <c r="P3834" i="2"/>
  <c r="J3834" i="2"/>
  <c r="R3833" i="2"/>
  <c r="Q3833" i="2"/>
  <c r="P3833" i="2"/>
  <c r="J3833" i="2"/>
  <c r="R3832" i="2"/>
  <c r="Q3832" i="2"/>
  <c r="P3832" i="2"/>
  <c r="J3832" i="2"/>
  <c r="N3832" i="2" s="1"/>
  <c r="R3831" i="2"/>
  <c r="Q3831" i="2"/>
  <c r="P3831" i="2"/>
  <c r="J3831" i="2"/>
  <c r="R3830" i="2"/>
  <c r="Q3830" i="2"/>
  <c r="P3830" i="2"/>
  <c r="J3830" i="2"/>
  <c r="R3829" i="2"/>
  <c r="Q3829" i="2"/>
  <c r="P3829" i="2"/>
  <c r="J3829" i="2"/>
  <c r="R3828" i="2"/>
  <c r="Q3828" i="2"/>
  <c r="P3828" i="2"/>
  <c r="J3828" i="2"/>
  <c r="R3827" i="2"/>
  <c r="Q3827" i="2"/>
  <c r="P3827" i="2"/>
  <c r="J3827" i="2"/>
  <c r="K3827" i="2" s="1"/>
  <c r="R3826" i="2"/>
  <c r="Q3826" i="2"/>
  <c r="P3826" i="2"/>
  <c r="J3826" i="2"/>
  <c r="R3825" i="2"/>
  <c r="Q3825" i="2"/>
  <c r="P3825" i="2"/>
  <c r="J3825" i="2"/>
  <c r="R3824" i="2"/>
  <c r="Q3824" i="2"/>
  <c r="P3824" i="2"/>
  <c r="J3824" i="2"/>
  <c r="R3823" i="2"/>
  <c r="Q3823" i="2"/>
  <c r="P3823" i="2"/>
  <c r="J3823" i="2"/>
  <c r="R3822" i="2"/>
  <c r="Q3822" i="2"/>
  <c r="P3822" i="2"/>
  <c r="J3822" i="2"/>
  <c r="J3821" i="2"/>
  <c r="K3821" i="2" s="1"/>
  <c r="J3820" i="2"/>
  <c r="J3819" i="2"/>
  <c r="J3818" i="2"/>
  <c r="J3817" i="2"/>
  <c r="J3816" i="2"/>
  <c r="J3815" i="2"/>
  <c r="J3814" i="2"/>
  <c r="J3813" i="2"/>
  <c r="K3813" i="2" s="1"/>
  <c r="J3812" i="2"/>
  <c r="J3811" i="2"/>
  <c r="J3810" i="2"/>
  <c r="J3809" i="2"/>
  <c r="J3808" i="2"/>
  <c r="J3807" i="2"/>
  <c r="N3807" i="2" s="1"/>
  <c r="J3806" i="2"/>
  <c r="J3805" i="2"/>
  <c r="J3804" i="2"/>
  <c r="J3803" i="2"/>
  <c r="J3802" i="2"/>
  <c r="J3801" i="2"/>
  <c r="J3800" i="2"/>
  <c r="J3799" i="2"/>
  <c r="N3799" i="2" s="1"/>
  <c r="J3798" i="2"/>
  <c r="J3797" i="2"/>
  <c r="K3797" i="2" s="1"/>
  <c r="J3796" i="2"/>
  <c r="J3795" i="2"/>
  <c r="J3794" i="2"/>
  <c r="K3794" i="2" s="1"/>
  <c r="J3793" i="2"/>
  <c r="J3792" i="2"/>
  <c r="J3791" i="2"/>
  <c r="J3790" i="2"/>
  <c r="N3790" i="2" s="1"/>
  <c r="J3789" i="2"/>
  <c r="J3788" i="2"/>
  <c r="J3787" i="2"/>
  <c r="J3786" i="2"/>
  <c r="J3785" i="2"/>
  <c r="J3784" i="2"/>
  <c r="K3784" i="2" s="1"/>
  <c r="J3783" i="2"/>
  <c r="K3783" i="2" s="1"/>
  <c r="J3782" i="2"/>
  <c r="K3782" i="2" s="1"/>
  <c r="J3781" i="2"/>
  <c r="K3781" i="2" s="1"/>
  <c r="J3780" i="2"/>
  <c r="J3779" i="2"/>
  <c r="J3778" i="2"/>
  <c r="N3778" i="2" s="1"/>
  <c r="J3777" i="2"/>
  <c r="K3777" i="2" s="1"/>
  <c r="J3776" i="2"/>
  <c r="K3776" i="2" s="1"/>
  <c r="J3775" i="2"/>
  <c r="J3774" i="2"/>
  <c r="K3774" i="2" s="1"/>
  <c r="J3773" i="2"/>
  <c r="K3773" i="2" s="1"/>
  <c r="J3772" i="2"/>
  <c r="J3771" i="2"/>
  <c r="J3770" i="2"/>
  <c r="N3770" i="2" s="1"/>
  <c r="J3769" i="2"/>
  <c r="J3768" i="2"/>
  <c r="J3767" i="2"/>
  <c r="J3766" i="2"/>
  <c r="J3765" i="2"/>
  <c r="K3765" i="2" s="1"/>
  <c r="J3764" i="2"/>
  <c r="J3763" i="2"/>
  <c r="J3762" i="2"/>
  <c r="K3762" i="2" s="1"/>
  <c r="J3761" i="2"/>
  <c r="K3761" i="2" s="1"/>
  <c r="J3760" i="2"/>
  <c r="J3759" i="2"/>
  <c r="J3758" i="2"/>
  <c r="J3757" i="2"/>
  <c r="J3756" i="2"/>
  <c r="J3755" i="2"/>
  <c r="J3754" i="2"/>
  <c r="K3753" i="2"/>
  <c r="J3753" i="2"/>
  <c r="N3753" i="2" s="1"/>
  <c r="J3752" i="2"/>
  <c r="J3751" i="2"/>
  <c r="J3750" i="2"/>
  <c r="K3750" i="2" s="1"/>
  <c r="J3749" i="2"/>
  <c r="J3748" i="2"/>
  <c r="J3747" i="2"/>
  <c r="J3746" i="2"/>
  <c r="K3746" i="2" s="1"/>
  <c r="K3745" i="2"/>
  <c r="J3745" i="2"/>
  <c r="K3744" i="2"/>
  <c r="J3744" i="2"/>
  <c r="N3744" i="2" s="1"/>
  <c r="J3743" i="2"/>
  <c r="J3742" i="2"/>
  <c r="J3741" i="2"/>
  <c r="J3740" i="2"/>
  <c r="J3739" i="2"/>
  <c r="J3738" i="2"/>
  <c r="J3737" i="2"/>
  <c r="J3736" i="2"/>
  <c r="J3735" i="2"/>
  <c r="J3734" i="2"/>
  <c r="K3734" i="2" s="1"/>
  <c r="J3733" i="2"/>
  <c r="K3733" i="2" s="1"/>
  <c r="K3732" i="2"/>
  <c r="J3732" i="2"/>
  <c r="N3732" i="2" s="1"/>
  <c r="J3731" i="2"/>
  <c r="J3730" i="2"/>
  <c r="J3729" i="2"/>
  <c r="J3728" i="2"/>
  <c r="J3727" i="2"/>
  <c r="J3726" i="2"/>
  <c r="J3725" i="2"/>
  <c r="K3725" i="2" s="1"/>
  <c r="J3724" i="2"/>
  <c r="K3724" i="2" s="1"/>
  <c r="J3723" i="2"/>
  <c r="J3722" i="2"/>
  <c r="J3721" i="2"/>
  <c r="J3720" i="2"/>
  <c r="K3720" i="2" s="1"/>
  <c r="J3719" i="2"/>
  <c r="J3718" i="2"/>
  <c r="K3718" i="2" s="1"/>
  <c r="J3717" i="2"/>
  <c r="K3717" i="2" s="1"/>
  <c r="J3716" i="2"/>
  <c r="J3715" i="2"/>
  <c r="J3714" i="2"/>
  <c r="J3713" i="2"/>
  <c r="J3712" i="2"/>
  <c r="J3711" i="2"/>
  <c r="N3711" i="2" s="1"/>
  <c r="J3710" i="2"/>
  <c r="K3710" i="2" s="1"/>
  <c r="J3709" i="2"/>
  <c r="J3708" i="2"/>
  <c r="J3707" i="2"/>
  <c r="J3706" i="2"/>
  <c r="K3706" i="2" s="1"/>
  <c r="J3705" i="2"/>
  <c r="J3704" i="2"/>
  <c r="J3703" i="2"/>
  <c r="J3702" i="2"/>
  <c r="K3702" i="2" s="1"/>
  <c r="J3701" i="2"/>
  <c r="J3700" i="2"/>
  <c r="J3699" i="2"/>
  <c r="K3699" i="2" s="1"/>
  <c r="K3698" i="2"/>
  <c r="J3698" i="2"/>
  <c r="N3698" i="2" s="1"/>
  <c r="J3697" i="2"/>
  <c r="K3697" i="2" s="1"/>
  <c r="J3696" i="2"/>
  <c r="J3695" i="2"/>
  <c r="J3694" i="2"/>
  <c r="J3693" i="2"/>
  <c r="J3692" i="2"/>
  <c r="J3691" i="2"/>
  <c r="J3690" i="2"/>
  <c r="K3690" i="2" s="1"/>
  <c r="J3689" i="2"/>
  <c r="K3689" i="2" s="1"/>
  <c r="J3688" i="2"/>
  <c r="J3687" i="2"/>
  <c r="J3686" i="2"/>
  <c r="K3686" i="2" s="1"/>
  <c r="J3685" i="2"/>
  <c r="K3685" i="2" s="1"/>
  <c r="J3684" i="2"/>
  <c r="K3684" i="2" s="1"/>
  <c r="J3683" i="2"/>
  <c r="J3682" i="2"/>
  <c r="K3682" i="2" s="1"/>
  <c r="J3681" i="2"/>
  <c r="K3681" i="2" s="1"/>
  <c r="J3680" i="2"/>
  <c r="K3680" i="2" s="1"/>
  <c r="J3679" i="2"/>
  <c r="J3678" i="2"/>
  <c r="J3677" i="2"/>
  <c r="J3676" i="2"/>
  <c r="J3675" i="2"/>
  <c r="K3675" i="2" s="1"/>
  <c r="J3674" i="2"/>
  <c r="J3673" i="2"/>
  <c r="N3673" i="2" s="1"/>
  <c r="J3672" i="2"/>
  <c r="K3672" i="2" s="1"/>
  <c r="J3671" i="2"/>
  <c r="J3670" i="2"/>
  <c r="J3669" i="2"/>
  <c r="J3668" i="2"/>
  <c r="J3667" i="2"/>
  <c r="J3666" i="2"/>
  <c r="J3665" i="2"/>
  <c r="K3665" i="2" s="1"/>
  <c r="J3664" i="2"/>
  <c r="K3664" i="2" s="1"/>
  <c r="J3663" i="2"/>
  <c r="J3662" i="2"/>
  <c r="J3661" i="2"/>
  <c r="J3660" i="2"/>
  <c r="N3660" i="2" s="1"/>
  <c r="J3659" i="2"/>
  <c r="K3659" i="2" s="1"/>
  <c r="J3658" i="2"/>
  <c r="N3658" i="2" s="1"/>
  <c r="J3657" i="2"/>
  <c r="K3657" i="2" s="1"/>
  <c r="J3656" i="2"/>
  <c r="J3655" i="2"/>
  <c r="N3655" i="2" s="1"/>
  <c r="J3654" i="2"/>
  <c r="J3653" i="2"/>
  <c r="J3652" i="2"/>
  <c r="K3652" i="2" s="1"/>
  <c r="J3651" i="2"/>
  <c r="J3650" i="2"/>
  <c r="J3649" i="2"/>
  <c r="J3648" i="2"/>
  <c r="J3647" i="2"/>
  <c r="J3646" i="2"/>
  <c r="J3645" i="2"/>
  <c r="J3644" i="2"/>
  <c r="K3644" i="2" s="1"/>
  <c r="J3643" i="2"/>
  <c r="J3642" i="2"/>
  <c r="J3641" i="2"/>
  <c r="J3640" i="2"/>
  <c r="J3639" i="2"/>
  <c r="N3639" i="2" s="1"/>
  <c r="J3638" i="2"/>
  <c r="J3637" i="2"/>
  <c r="K3637" i="2" s="1"/>
  <c r="J3636" i="2"/>
  <c r="J3635" i="2"/>
  <c r="J3634" i="2"/>
  <c r="K3634" i="2" s="1"/>
  <c r="J3633" i="2"/>
  <c r="K3633" i="2" s="1"/>
  <c r="J3632" i="2"/>
  <c r="J3631" i="2"/>
  <c r="J3630" i="2"/>
  <c r="J3629" i="2"/>
  <c r="J3628" i="2"/>
  <c r="K3628" i="2" s="1"/>
  <c r="K3627" i="2"/>
  <c r="J3627" i="2"/>
  <c r="N3627" i="2" s="1"/>
  <c r="J3626" i="2"/>
  <c r="N3626" i="2" s="1"/>
  <c r="J3625" i="2"/>
  <c r="K3625" i="2" s="1"/>
  <c r="J3624" i="2"/>
  <c r="J3623" i="2"/>
  <c r="J3622" i="2"/>
  <c r="J3621" i="2"/>
  <c r="J3620" i="2"/>
  <c r="J3619" i="2"/>
  <c r="J3618" i="2"/>
  <c r="J3617" i="2"/>
  <c r="J3616" i="2"/>
  <c r="J3615" i="2"/>
  <c r="J3614" i="2"/>
  <c r="J3613" i="2"/>
  <c r="J3612" i="2"/>
  <c r="K3612" i="2" s="1"/>
  <c r="J3611" i="2"/>
  <c r="J3610" i="2"/>
  <c r="J3609" i="2"/>
  <c r="J3608" i="2"/>
  <c r="K3608" i="2" s="1"/>
  <c r="J3607" i="2"/>
  <c r="J3606" i="2"/>
  <c r="K3606" i="2" s="1"/>
  <c r="J3605" i="2"/>
  <c r="K3605" i="2" s="1"/>
  <c r="J3604" i="2"/>
  <c r="J3603" i="2"/>
  <c r="K3603" i="2" s="1"/>
  <c r="J3602" i="2"/>
  <c r="J3601" i="2"/>
  <c r="J3600" i="2"/>
  <c r="J3599" i="2"/>
  <c r="J3598" i="2"/>
  <c r="J3597" i="2"/>
  <c r="J3596" i="2"/>
  <c r="J3595" i="2"/>
  <c r="J3594" i="2"/>
  <c r="J3593" i="2"/>
  <c r="J3592" i="2"/>
  <c r="J3591" i="2"/>
  <c r="J3590" i="2"/>
  <c r="K3590" i="2" s="1"/>
  <c r="J3589" i="2"/>
  <c r="J3588" i="2"/>
  <c r="J3587" i="2"/>
  <c r="J3586" i="2"/>
  <c r="J3585" i="2"/>
  <c r="J3584" i="2"/>
  <c r="J3583" i="2"/>
  <c r="J3582" i="2"/>
  <c r="J3581" i="2"/>
  <c r="K3581" i="2" s="1"/>
  <c r="J3580" i="2"/>
  <c r="J3579" i="2"/>
  <c r="K3579" i="2" s="1"/>
  <c r="J3578" i="2"/>
  <c r="K3578" i="2" s="1"/>
  <c r="J3577" i="2"/>
  <c r="K3577" i="2" s="1"/>
  <c r="J3576" i="2"/>
  <c r="K3576" i="2" s="1"/>
  <c r="J3575" i="2"/>
  <c r="K3575" i="2" s="1"/>
  <c r="J3574" i="2"/>
  <c r="K3574" i="2" s="1"/>
  <c r="J3573" i="2"/>
  <c r="J3572" i="2"/>
  <c r="J3571" i="2"/>
  <c r="J3570" i="2"/>
  <c r="J3569" i="2"/>
  <c r="J3568" i="2"/>
  <c r="J3567" i="2"/>
  <c r="J3566" i="2"/>
  <c r="J3565" i="2"/>
  <c r="K3565" i="2" s="1"/>
  <c r="J3564" i="2"/>
  <c r="K3564" i="2" s="1"/>
  <c r="J3563" i="2"/>
  <c r="K3563" i="2" s="1"/>
  <c r="J3562" i="2"/>
  <c r="J3561" i="2"/>
  <c r="J3560" i="2"/>
  <c r="J3559" i="2"/>
  <c r="J3558" i="2"/>
  <c r="K3558" i="2" s="1"/>
  <c r="J3557" i="2"/>
  <c r="J3556" i="2"/>
  <c r="J3555" i="2"/>
  <c r="J3554" i="2"/>
  <c r="J3553" i="2"/>
  <c r="J3552" i="2"/>
  <c r="J3551" i="2"/>
  <c r="J3550" i="2"/>
  <c r="J3549" i="2"/>
  <c r="J3548" i="2"/>
  <c r="J3547" i="2"/>
  <c r="J3546" i="2"/>
  <c r="J3545" i="2"/>
  <c r="J3544" i="2"/>
  <c r="J3543" i="2"/>
  <c r="J3542" i="2"/>
  <c r="K3542" i="2" s="1"/>
  <c r="J3541" i="2"/>
  <c r="K3541" i="2" s="1"/>
  <c r="J3540" i="2"/>
  <c r="J3539" i="2"/>
  <c r="J3538" i="2"/>
  <c r="J3537" i="2"/>
  <c r="J3536" i="2"/>
  <c r="J3535" i="2"/>
  <c r="J3534" i="2"/>
  <c r="J3533" i="2"/>
  <c r="J3532" i="2"/>
  <c r="J3531" i="2"/>
  <c r="J3530" i="2"/>
  <c r="J3529" i="2"/>
  <c r="J3528" i="2"/>
  <c r="J3527" i="2"/>
  <c r="K3527" i="2" s="1"/>
  <c r="J3526" i="2"/>
  <c r="J3525" i="2"/>
  <c r="N3525" i="2" s="1"/>
  <c r="J3524" i="2"/>
  <c r="J3523" i="2"/>
  <c r="J3522" i="2"/>
  <c r="J3521" i="2"/>
  <c r="J3520" i="2"/>
  <c r="K3520" i="2" s="1"/>
  <c r="J3519" i="2"/>
  <c r="J3518" i="2"/>
  <c r="J3517" i="2"/>
  <c r="J3516" i="2"/>
  <c r="J3515" i="2"/>
  <c r="J3514" i="2"/>
  <c r="J3513" i="2"/>
  <c r="J3512" i="2"/>
  <c r="J3511" i="2"/>
  <c r="J3510" i="2"/>
  <c r="K3510" i="2" s="1"/>
  <c r="J3509" i="2"/>
  <c r="J3508" i="2"/>
  <c r="J3507" i="2"/>
  <c r="J3506" i="2"/>
  <c r="J3505" i="2"/>
  <c r="J3504" i="2"/>
  <c r="J3503" i="2"/>
  <c r="J3502" i="2"/>
  <c r="K3502" i="2" s="1"/>
  <c r="J3501" i="2"/>
  <c r="J3500" i="2"/>
  <c r="J3499" i="2"/>
  <c r="J3498" i="2"/>
  <c r="J3497" i="2"/>
  <c r="K3497" i="2" s="1"/>
  <c r="J3496" i="2"/>
  <c r="K3496" i="2" s="1"/>
  <c r="J3495" i="2"/>
  <c r="J3494" i="2"/>
  <c r="J3493" i="2"/>
  <c r="J3492" i="2"/>
  <c r="J3491" i="2"/>
  <c r="J3490" i="2"/>
  <c r="J3489" i="2"/>
  <c r="J3488" i="2"/>
  <c r="J3487" i="2"/>
  <c r="J3486" i="2"/>
  <c r="J3485" i="2"/>
  <c r="J3484" i="2"/>
  <c r="K3484" i="2" s="1"/>
  <c r="J3483" i="2"/>
  <c r="N3483" i="2" s="1"/>
  <c r="J3482" i="2"/>
  <c r="K3482" i="2" s="1"/>
  <c r="J3481" i="2"/>
  <c r="J3480" i="2"/>
  <c r="N3480" i="2" s="1"/>
  <c r="J3479" i="2"/>
  <c r="J3478" i="2"/>
  <c r="J3477" i="2"/>
  <c r="J3476" i="2"/>
  <c r="J3475" i="2"/>
  <c r="J3474" i="2"/>
  <c r="J3473" i="2"/>
  <c r="J3472" i="2"/>
  <c r="J3471" i="2"/>
  <c r="K3471" i="2" s="1"/>
  <c r="K3470" i="2"/>
  <c r="J3470" i="2"/>
  <c r="J3469" i="2"/>
  <c r="J3468" i="2"/>
  <c r="K3468" i="2" s="1"/>
  <c r="J3467" i="2"/>
  <c r="J3466" i="2"/>
  <c r="J3465" i="2"/>
  <c r="J3464" i="2"/>
  <c r="K3464" i="2" s="1"/>
  <c r="J3463" i="2"/>
  <c r="J3462" i="2"/>
  <c r="K3462" i="2" s="1"/>
  <c r="J3461" i="2"/>
  <c r="J3460" i="2"/>
  <c r="J3459" i="2"/>
  <c r="J3458" i="2"/>
  <c r="J3457" i="2"/>
  <c r="J3456" i="2"/>
  <c r="K3456" i="2" s="1"/>
  <c r="J3455" i="2"/>
  <c r="J3454" i="2"/>
  <c r="K3454" i="2" s="1"/>
  <c r="J3453" i="2"/>
  <c r="J3452" i="2"/>
  <c r="J3451" i="2"/>
  <c r="J3450" i="2"/>
  <c r="K3450" i="2" s="1"/>
  <c r="J3449" i="2"/>
  <c r="J3448" i="2"/>
  <c r="K3448" i="2" s="1"/>
  <c r="K3447" i="2"/>
  <c r="J3447" i="2"/>
  <c r="N3447" i="2" s="1"/>
  <c r="J3446" i="2"/>
  <c r="J3445" i="2"/>
  <c r="J3444" i="2"/>
  <c r="J3443" i="2"/>
  <c r="J3442" i="2"/>
  <c r="J3441" i="2"/>
  <c r="K3441" i="2" s="1"/>
  <c r="J3440" i="2"/>
  <c r="J3439" i="2"/>
  <c r="J3438" i="2"/>
  <c r="J3437" i="2"/>
  <c r="J3436" i="2"/>
  <c r="J3435" i="2"/>
  <c r="J3434" i="2"/>
  <c r="J3433" i="2"/>
  <c r="J3432" i="2"/>
  <c r="K3432" i="2" s="1"/>
  <c r="J3431" i="2"/>
  <c r="J3430" i="2"/>
  <c r="J3429" i="2"/>
  <c r="J3428" i="2"/>
  <c r="K3428" i="2" s="1"/>
  <c r="J3427" i="2"/>
  <c r="J3426" i="2"/>
  <c r="J3425" i="2"/>
  <c r="K3424" i="2"/>
  <c r="J3424" i="2"/>
  <c r="N3424" i="2" s="1"/>
  <c r="J3423" i="2"/>
  <c r="K3423" i="2" s="1"/>
  <c r="J3422" i="2"/>
  <c r="J3421" i="2"/>
  <c r="J3420" i="2"/>
  <c r="J3419" i="2"/>
  <c r="K3419" i="2" s="1"/>
  <c r="J3418" i="2"/>
  <c r="J3417" i="2"/>
  <c r="J3416" i="2"/>
  <c r="J3415" i="2"/>
  <c r="N3415" i="2" s="1"/>
  <c r="J3414" i="2"/>
  <c r="K3414" i="2" s="1"/>
  <c r="J3413" i="2"/>
  <c r="J3412" i="2"/>
  <c r="J3411" i="2"/>
  <c r="J3410" i="2"/>
  <c r="K3410" i="2" s="1"/>
  <c r="J3409" i="2"/>
  <c r="J3408" i="2"/>
  <c r="K3408" i="2" s="1"/>
  <c r="J3407" i="2"/>
  <c r="K3407" i="2" s="1"/>
  <c r="J3406" i="2"/>
  <c r="J3405" i="2"/>
  <c r="J3404" i="2"/>
  <c r="K3404" i="2" s="1"/>
  <c r="J3403" i="2"/>
  <c r="K3402" i="2"/>
  <c r="J3402" i="2"/>
  <c r="J3401" i="2"/>
  <c r="J3400" i="2"/>
  <c r="N3400" i="2" s="1"/>
  <c r="J3399" i="2"/>
  <c r="J3398" i="2"/>
  <c r="N3398" i="2" s="1"/>
  <c r="J3397" i="2"/>
  <c r="N3397" i="2" s="1"/>
  <c r="J3396" i="2"/>
  <c r="J3395" i="2"/>
  <c r="K3394" i="2"/>
  <c r="J3394" i="2"/>
  <c r="N3394" i="2" s="1"/>
  <c r="K3393" i="2"/>
  <c r="J3393" i="2"/>
  <c r="N3393" i="2" s="1"/>
  <c r="J3392" i="2"/>
  <c r="J3391" i="2"/>
  <c r="J3390" i="2"/>
  <c r="K3390" i="2" s="1"/>
  <c r="J3389" i="2"/>
  <c r="J3388" i="2"/>
  <c r="J3387" i="2"/>
  <c r="J3386" i="2"/>
  <c r="K3386" i="2" s="1"/>
  <c r="J3385" i="2"/>
  <c r="J3384" i="2"/>
  <c r="K3384" i="2" s="1"/>
  <c r="J3383" i="2"/>
  <c r="J3382" i="2"/>
  <c r="J3381" i="2"/>
  <c r="J3380" i="2"/>
  <c r="N3380" i="2" s="1"/>
  <c r="J3379" i="2"/>
  <c r="J3378" i="2"/>
  <c r="J3377" i="2"/>
  <c r="J3376" i="2"/>
  <c r="J3375" i="2"/>
  <c r="N3375" i="2" s="1"/>
  <c r="J3374" i="2"/>
  <c r="J3373" i="2"/>
  <c r="J3372" i="2"/>
  <c r="K3372" i="2" s="1"/>
  <c r="J3371" i="2"/>
  <c r="K3371" i="2" s="1"/>
  <c r="J3370" i="2"/>
  <c r="J3369" i="2"/>
  <c r="J3368" i="2"/>
  <c r="J3367" i="2"/>
  <c r="J3366" i="2"/>
  <c r="J3365" i="2"/>
  <c r="J3364" i="2"/>
  <c r="J3363" i="2"/>
  <c r="K3363" i="2" s="1"/>
  <c r="J3362" i="2"/>
  <c r="J3361" i="2"/>
  <c r="J3360" i="2"/>
  <c r="J3359" i="2"/>
  <c r="K3359" i="2" s="1"/>
  <c r="J3358" i="2"/>
  <c r="J3357" i="2"/>
  <c r="J3356" i="2"/>
  <c r="J3355" i="2"/>
  <c r="J3354" i="2"/>
  <c r="N3354" i="2" s="1"/>
  <c r="J3353" i="2"/>
  <c r="K3353" i="2" s="1"/>
  <c r="J3352" i="2"/>
  <c r="J3351" i="2"/>
  <c r="J3350" i="2"/>
  <c r="J3349" i="2"/>
  <c r="J3348" i="2"/>
  <c r="N3348" i="2" s="1"/>
  <c r="J3347" i="2"/>
  <c r="K3347" i="2" s="1"/>
  <c r="J3346" i="2"/>
  <c r="K3346" i="2" s="1"/>
  <c r="J3345" i="2"/>
  <c r="K3345" i="2" s="1"/>
  <c r="J3344" i="2"/>
  <c r="K3344" i="2" s="1"/>
  <c r="J3343" i="2"/>
  <c r="J3342" i="2"/>
  <c r="J3341" i="2"/>
  <c r="J3340" i="2"/>
  <c r="J3339" i="2"/>
  <c r="J3338" i="2"/>
  <c r="J3337" i="2"/>
  <c r="J3336" i="2"/>
  <c r="J3335" i="2"/>
  <c r="J3334" i="2"/>
  <c r="J3333" i="2"/>
  <c r="J3332" i="2"/>
  <c r="J3331" i="2"/>
  <c r="J3330" i="2"/>
  <c r="J3329" i="2"/>
  <c r="K3329" i="2" s="1"/>
  <c r="J3328" i="2"/>
  <c r="N3328" i="2" s="1"/>
  <c r="J3327" i="2"/>
  <c r="K3327" i="2" s="1"/>
  <c r="J3326" i="2"/>
  <c r="J3325" i="2"/>
  <c r="K3325" i="2" s="1"/>
  <c r="J3324" i="2"/>
  <c r="K3324" i="2" s="1"/>
  <c r="J3323" i="2"/>
  <c r="K3323" i="2" s="1"/>
  <c r="J3322" i="2"/>
  <c r="N3322" i="2" s="1"/>
  <c r="J3321" i="2"/>
  <c r="J3320" i="2"/>
  <c r="J3319" i="2"/>
  <c r="J3318" i="2"/>
  <c r="J3317" i="2"/>
  <c r="J3316" i="2"/>
  <c r="N3316" i="2" s="1"/>
  <c r="J3315" i="2"/>
  <c r="K3315" i="2" s="1"/>
  <c r="J3314" i="2"/>
  <c r="J3313" i="2"/>
  <c r="J3312" i="2"/>
  <c r="N3312" i="2" s="1"/>
  <c r="J3311" i="2"/>
  <c r="J3310" i="2"/>
  <c r="J3309" i="2"/>
  <c r="J3308" i="2"/>
  <c r="J3307" i="2"/>
  <c r="J3306" i="2"/>
  <c r="K3306" i="2" s="1"/>
  <c r="J3305" i="2"/>
  <c r="K3305" i="2" s="1"/>
  <c r="J3304" i="2"/>
  <c r="J3303" i="2"/>
  <c r="N3303" i="2" s="1"/>
  <c r="J3302" i="2"/>
  <c r="K3301" i="2"/>
  <c r="J3301" i="2"/>
  <c r="N3301" i="2" s="1"/>
  <c r="J3300" i="2"/>
  <c r="J3299" i="2"/>
  <c r="J3298" i="2"/>
  <c r="J3297" i="2"/>
  <c r="J3296" i="2"/>
  <c r="J3295" i="2"/>
  <c r="J3294" i="2"/>
  <c r="K3294" i="2" s="1"/>
  <c r="J3293" i="2"/>
  <c r="K3293" i="2" s="1"/>
  <c r="J3292" i="2"/>
  <c r="K3292" i="2" s="1"/>
  <c r="J3291" i="2"/>
  <c r="J3290" i="2"/>
  <c r="J3289" i="2"/>
  <c r="J3288" i="2"/>
  <c r="J3287" i="2"/>
  <c r="J3286" i="2"/>
  <c r="J3285" i="2"/>
  <c r="K3285" i="2" s="1"/>
  <c r="J3284" i="2"/>
  <c r="K3284" i="2" s="1"/>
  <c r="J3283" i="2"/>
  <c r="J3282" i="2"/>
  <c r="J3281" i="2"/>
  <c r="J3280" i="2"/>
  <c r="J3279" i="2"/>
  <c r="J3278" i="2"/>
  <c r="K3278" i="2" s="1"/>
  <c r="J3277" i="2"/>
  <c r="K3277" i="2" s="1"/>
  <c r="J3276" i="2"/>
  <c r="J3275" i="2"/>
  <c r="J3274" i="2"/>
  <c r="J3273" i="2"/>
  <c r="N3273" i="2" s="1"/>
  <c r="J3272" i="2"/>
  <c r="J3271" i="2"/>
  <c r="J3270" i="2"/>
  <c r="J3269" i="2"/>
  <c r="J3268" i="2"/>
  <c r="J3267" i="2"/>
  <c r="J3266" i="2"/>
  <c r="J3265" i="2"/>
  <c r="K3265" i="2" s="1"/>
  <c r="J3264" i="2"/>
  <c r="K3264" i="2" s="1"/>
  <c r="J3263" i="2"/>
  <c r="K3263" i="2" s="1"/>
  <c r="J3262" i="2"/>
  <c r="K3262" i="2" s="1"/>
  <c r="J3261" i="2"/>
  <c r="J3260" i="2"/>
  <c r="J3259" i="2"/>
  <c r="J3258" i="2"/>
  <c r="N3258" i="2" s="1"/>
  <c r="J3257" i="2"/>
  <c r="J3256" i="2"/>
  <c r="J3255" i="2"/>
  <c r="J3254" i="2"/>
  <c r="J3253" i="2"/>
  <c r="N3253" i="2" s="1"/>
  <c r="J3252" i="2"/>
  <c r="K3252" i="2" s="1"/>
  <c r="J3251" i="2"/>
  <c r="J3250" i="2"/>
  <c r="K3250" i="2" s="1"/>
  <c r="J3249" i="2"/>
  <c r="N3249" i="2" s="1"/>
  <c r="J3248" i="2"/>
  <c r="J3247" i="2"/>
  <c r="J3246" i="2"/>
  <c r="J3245" i="2"/>
  <c r="K3245" i="2" s="1"/>
  <c r="J3244" i="2"/>
  <c r="K3244" i="2" s="1"/>
  <c r="J3243" i="2"/>
  <c r="J3242" i="2"/>
  <c r="J3241" i="2"/>
  <c r="J3240" i="2"/>
  <c r="J3239" i="2"/>
  <c r="J3238" i="2"/>
  <c r="J3237" i="2"/>
  <c r="J3236" i="2"/>
  <c r="K3236" i="2" s="1"/>
  <c r="J3235" i="2"/>
  <c r="J3234" i="2"/>
  <c r="J3233" i="2"/>
  <c r="J3232" i="2"/>
  <c r="K3232" i="2" s="1"/>
  <c r="J3231" i="2"/>
  <c r="K3231" i="2" s="1"/>
  <c r="J3230" i="2"/>
  <c r="J3229" i="2"/>
  <c r="J3228" i="2"/>
  <c r="K3228" i="2" s="1"/>
  <c r="J3227" i="2"/>
  <c r="J3226" i="2"/>
  <c r="J3225" i="2"/>
  <c r="J3224" i="2"/>
  <c r="J3223" i="2"/>
  <c r="J3222" i="2"/>
  <c r="J3221" i="2"/>
  <c r="K3221" i="2" s="1"/>
  <c r="J3220" i="2"/>
  <c r="J3219" i="2"/>
  <c r="J3218" i="2"/>
  <c r="J3217" i="2"/>
  <c r="J3216" i="2"/>
  <c r="J3215" i="2"/>
  <c r="K3215" i="2" s="1"/>
  <c r="J3214" i="2"/>
  <c r="K3214" i="2" s="1"/>
  <c r="J3213" i="2"/>
  <c r="K3213" i="2" s="1"/>
  <c r="J3212" i="2"/>
  <c r="J3211" i="2"/>
  <c r="J3210" i="2"/>
  <c r="J3209" i="2"/>
  <c r="J3208" i="2"/>
  <c r="K3208" i="2" s="1"/>
  <c r="J3207" i="2"/>
  <c r="K3207" i="2" s="1"/>
  <c r="J3206" i="2"/>
  <c r="J3205" i="2"/>
  <c r="K3205" i="2" s="1"/>
  <c r="J3204" i="2"/>
  <c r="J3203" i="2"/>
  <c r="J3202" i="2"/>
  <c r="K3202" i="2" s="1"/>
  <c r="J3201" i="2"/>
  <c r="J3200" i="2"/>
  <c r="J3199" i="2"/>
  <c r="J3198" i="2"/>
  <c r="J3197" i="2"/>
  <c r="J3196" i="2"/>
  <c r="J3195" i="2"/>
  <c r="J3194" i="2"/>
  <c r="J3193" i="2"/>
  <c r="J3192" i="2"/>
  <c r="J3191" i="2"/>
  <c r="J3190" i="2"/>
  <c r="J3189" i="2"/>
  <c r="J3188" i="2"/>
  <c r="J3187" i="2"/>
  <c r="J3186" i="2"/>
  <c r="K3186" i="2" s="1"/>
  <c r="J3185" i="2"/>
  <c r="K3185" i="2" s="1"/>
  <c r="J3184" i="2"/>
  <c r="K3184" i="2" s="1"/>
  <c r="J3183" i="2"/>
  <c r="N3183" i="2" s="1"/>
  <c r="J3182" i="2"/>
  <c r="K3182" i="2" s="1"/>
  <c r="J3181" i="2"/>
  <c r="J3180" i="2"/>
  <c r="N3180" i="2" s="1"/>
  <c r="J3179" i="2"/>
  <c r="J3178" i="2"/>
  <c r="J3177" i="2"/>
  <c r="N3177" i="2" s="1"/>
  <c r="J3176" i="2"/>
  <c r="J3175" i="2"/>
  <c r="J3174" i="2"/>
  <c r="J3173" i="2"/>
  <c r="J3172" i="2"/>
  <c r="J3171" i="2"/>
  <c r="K3171" i="2" s="1"/>
  <c r="J3170" i="2"/>
  <c r="J3169" i="2"/>
  <c r="J3168" i="2"/>
  <c r="J3167" i="2"/>
  <c r="J3166" i="2"/>
  <c r="J3165" i="2"/>
  <c r="J3164" i="2"/>
  <c r="J3163" i="2"/>
  <c r="J3162" i="2"/>
  <c r="N3162" i="2" s="1"/>
  <c r="J3161" i="2"/>
  <c r="J3160" i="2"/>
  <c r="K3159" i="2"/>
  <c r="J3159" i="2"/>
  <c r="N3159" i="2" s="1"/>
  <c r="J3158" i="2"/>
  <c r="J3157" i="2"/>
  <c r="N3157" i="2" s="1"/>
  <c r="J3156" i="2"/>
  <c r="K3156" i="2" s="1"/>
  <c r="J3155" i="2"/>
  <c r="K3155" i="2" s="1"/>
  <c r="J3154" i="2"/>
  <c r="K3154" i="2" s="1"/>
  <c r="J3153" i="2"/>
  <c r="K3153" i="2" s="1"/>
  <c r="J3152" i="2"/>
  <c r="J3151" i="2"/>
  <c r="J3150" i="2"/>
  <c r="N3150" i="2" s="1"/>
  <c r="J3149" i="2"/>
  <c r="K3149" i="2" s="1"/>
  <c r="J3148" i="2"/>
  <c r="J3147" i="2"/>
  <c r="J3146" i="2"/>
  <c r="J3145" i="2"/>
  <c r="J3144" i="2"/>
  <c r="K3144" i="2" s="1"/>
  <c r="J3143" i="2"/>
  <c r="J3142" i="2"/>
  <c r="K3142" i="2" s="1"/>
  <c r="J3141" i="2"/>
  <c r="J3140" i="2"/>
  <c r="J3139" i="2"/>
  <c r="J3138" i="2"/>
  <c r="J3137" i="2"/>
  <c r="J3136" i="2"/>
  <c r="J3135" i="2"/>
  <c r="K3135" i="2" s="1"/>
  <c r="J3134" i="2"/>
  <c r="J3133" i="2"/>
  <c r="N3133" i="2" s="1"/>
  <c r="J3132" i="2"/>
  <c r="N3132" i="2" s="1"/>
  <c r="J3131" i="2"/>
  <c r="J3130" i="2"/>
  <c r="J3129" i="2"/>
  <c r="J3128" i="2"/>
  <c r="J3127" i="2"/>
  <c r="J3126" i="2"/>
  <c r="K3126" i="2" s="1"/>
  <c r="J3125" i="2"/>
  <c r="J3124" i="2"/>
  <c r="N3124" i="2" s="1"/>
  <c r="J3123" i="2"/>
  <c r="K3123" i="2" s="1"/>
  <c r="J3122" i="2"/>
  <c r="K3122" i="2" s="1"/>
  <c r="J3121" i="2"/>
  <c r="K3121" i="2" s="1"/>
  <c r="J3120" i="2"/>
  <c r="J3119" i="2"/>
  <c r="K3119" i="2" s="1"/>
  <c r="J3118" i="2"/>
  <c r="J3117" i="2"/>
  <c r="J3116" i="2"/>
  <c r="J3115" i="2"/>
  <c r="J3114" i="2"/>
  <c r="K3114" i="2" s="1"/>
  <c r="J3113" i="2"/>
  <c r="K3113" i="2" s="1"/>
  <c r="J3112" i="2"/>
  <c r="N3112" i="2" s="1"/>
  <c r="J3111" i="2"/>
  <c r="N3111" i="2" s="1"/>
  <c r="J3110" i="2"/>
  <c r="J3109" i="2"/>
  <c r="K3109" i="2" s="1"/>
  <c r="J3108" i="2"/>
  <c r="J3107" i="2"/>
  <c r="K3107" i="2" s="1"/>
  <c r="J3106" i="2"/>
  <c r="J3105" i="2"/>
  <c r="J3104" i="2"/>
  <c r="J3103" i="2"/>
  <c r="J3102" i="2"/>
  <c r="J3101" i="2"/>
  <c r="J3100" i="2"/>
  <c r="K3100" i="2" s="1"/>
  <c r="J3099" i="2"/>
  <c r="J3098" i="2"/>
  <c r="K3098" i="2" s="1"/>
  <c r="J3097" i="2"/>
  <c r="J3096" i="2"/>
  <c r="J3095" i="2"/>
  <c r="J3094" i="2"/>
  <c r="J3093" i="2"/>
  <c r="J3092" i="2"/>
  <c r="J3091" i="2"/>
  <c r="J3090" i="2"/>
  <c r="K3090" i="2" s="1"/>
  <c r="J3089" i="2"/>
  <c r="J3088" i="2"/>
  <c r="J3087" i="2"/>
  <c r="J3086" i="2"/>
  <c r="J3085" i="2"/>
  <c r="J3084" i="2"/>
  <c r="K3084" i="2" s="1"/>
  <c r="J3083" i="2"/>
  <c r="K3083" i="2" s="1"/>
  <c r="J3082" i="2"/>
  <c r="N3082" i="2" s="1"/>
  <c r="J3081" i="2"/>
  <c r="J3080" i="2"/>
  <c r="J3079" i="2"/>
  <c r="J3078" i="2"/>
  <c r="K3078" i="2" s="1"/>
  <c r="J3077" i="2"/>
  <c r="K3077" i="2" s="1"/>
  <c r="J3076" i="2"/>
  <c r="K3076" i="2" s="1"/>
  <c r="J3075" i="2"/>
  <c r="K3075" i="2" s="1"/>
  <c r="J3074" i="2"/>
  <c r="J3073" i="2"/>
  <c r="J3072" i="2"/>
  <c r="J3071" i="2"/>
  <c r="J3070" i="2"/>
  <c r="J3069" i="2"/>
  <c r="J3068" i="2"/>
  <c r="J3067" i="2"/>
  <c r="J3066" i="2"/>
  <c r="J3065" i="2"/>
  <c r="J3064" i="2"/>
  <c r="J3063" i="2"/>
  <c r="N3063" i="2" s="1"/>
  <c r="J3062" i="2"/>
  <c r="J3061" i="2"/>
  <c r="J3060" i="2"/>
  <c r="J3059" i="2"/>
  <c r="J3058" i="2"/>
  <c r="K3058" i="2" s="1"/>
  <c r="J3057" i="2"/>
  <c r="J3056" i="2"/>
  <c r="J3055" i="2"/>
  <c r="J3054" i="2"/>
  <c r="K3054" i="2" s="1"/>
  <c r="J3053" i="2"/>
  <c r="J3052" i="2"/>
  <c r="N3052" i="2" s="1"/>
  <c r="J3051" i="2"/>
  <c r="J3050" i="2"/>
  <c r="J3049" i="2"/>
  <c r="J3048" i="2"/>
  <c r="J3047" i="2"/>
  <c r="J3046" i="2"/>
  <c r="K3045" i="2"/>
  <c r="J3045" i="2"/>
  <c r="N3045" i="2" s="1"/>
  <c r="J3044" i="2"/>
  <c r="J3043" i="2"/>
  <c r="N3043" i="2" s="1"/>
  <c r="J3042" i="2"/>
  <c r="J3041" i="2"/>
  <c r="J3040" i="2"/>
  <c r="J3039" i="2"/>
  <c r="N3039" i="2" s="1"/>
  <c r="J3038" i="2"/>
  <c r="J3037" i="2"/>
  <c r="K3037" i="2" s="1"/>
  <c r="J3036" i="2"/>
  <c r="N3036" i="2" s="1"/>
  <c r="J3035" i="2"/>
  <c r="K3035" i="2" s="1"/>
  <c r="J3034" i="2"/>
  <c r="J3033" i="2"/>
  <c r="J3032" i="2"/>
  <c r="K3032" i="2" s="1"/>
  <c r="J3031" i="2"/>
  <c r="N3031" i="2" s="1"/>
  <c r="J3030" i="2"/>
  <c r="K3030" i="2" s="1"/>
  <c r="J3029" i="2"/>
  <c r="K3029" i="2" s="1"/>
  <c r="J3028" i="2"/>
  <c r="J3027" i="2"/>
  <c r="J3026" i="2"/>
  <c r="J3025" i="2"/>
  <c r="J3024" i="2"/>
  <c r="J3023" i="2"/>
  <c r="J3022" i="2"/>
  <c r="J3021" i="2"/>
  <c r="J3020" i="2"/>
  <c r="J3019" i="2"/>
  <c r="J3018" i="2"/>
  <c r="J3017" i="2"/>
  <c r="K3017" i="2" s="1"/>
  <c r="J3016" i="2"/>
  <c r="K3016" i="2" s="1"/>
  <c r="J3015" i="2"/>
  <c r="J3014" i="2"/>
  <c r="J3013" i="2"/>
  <c r="J3012" i="2"/>
  <c r="J3011" i="2"/>
  <c r="J3010" i="2"/>
  <c r="J3009" i="2"/>
  <c r="J3008" i="2"/>
  <c r="N3008" i="2" s="1"/>
  <c r="J3007" i="2"/>
  <c r="J3006" i="2"/>
  <c r="J3005" i="2"/>
  <c r="K3005" i="2" s="1"/>
  <c r="J3004" i="2"/>
  <c r="J3003" i="2"/>
  <c r="K3003" i="2" s="1"/>
  <c r="J3002" i="2"/>
  <c r="J3001" i="2"/>
  <c r="K3000" i="2"/>
  <c r="J3000" i="2"/>
  <c r="N3000" i="2" s="1"/>
  <c r="J2999" i="2"/>
  <c r="J2998" i="2"/>
  <c r="J2997" i="2"/>
  <c r="J2996" i="2"/>
  <c r="J2995" i="2"/>
  <c r="N2995" i="2" s="1"/>
  <c r="J2994" i="2"/>
  <c r="J2993" i="2"/>
  <c r="J2992" i="2"/>
  <c r="J2991" i="2"/>
  <c r="J2990" i="2"/>
  <c r="J2989" i="2"/>
  <c r="K2989" i="2" s="1"/>
  <c r="J2988" i="2"/>
  <c r="K2988" i="2" s="1"/>
  <c r="J2987" i="2"/>
  <c r="J2986" i="2"/>
  <c r="K2986" i="2" s="1"/>
  <c r="J2985" i="2"/>
  <c r="J2984" i="2"/>
  <c r="J2983" i="2"/>
  <c r="J2982" i="2"/>
  <c r="K2982" i="2" s="1"/>
  <c r="J2981" i="2"/>
  <c r="J2980" i="2"/>
  <c r="J2979" i="2"/>
  <c r="J2978" i="2"/>
  <c r="K2977" i="2"/>
  <c r="J2977" i="2"/>
  <c r="N2977" i="2" s="1"/>
  <c r="J2976" i="2"/>
  <c r="K2976" i="2" s="1"/>
  <c r="J2975" i="2"/>
  <c r="J2974" i="2"/>
  <c r="K2973" i="2"/>
  <c r="J2973" i="2"/>
  <c r="J2972" i="2"/>
  <c r="J2971" i="2"/>
  <c r="J2970" i="2"/>
  <c r="K2970" i="2" s="1"/>
  <c r="J2969" i="2"/>
  <c r="J2968" i="2"/>
  <c r="J2967" i="2"/>
  <c r="J2966" i="2"/>
  <c r="J2965" i="2"/>
  <c r="J2964" i="2"/>
  <c r="N2964" i="2" s="1"/>
  <c r="J2963" i="2"/>
  <c r="J2962" i="2"/>
  <c r="J2961" i="2"/>
  <c r="K2961" i="2" s="1"/>
  <c r="J2960" i="2"/>
  <c r="N2960" i="2" s="1"/>
  <c r="J2959" i="2"/>
  <c r="J2958" i="2"/>
  <c r="J2957" i="2"/>
  <c r="K2957" i="2" s="1"/>
  <c r="J2956" i="2"/>
  <c r="K2956" i="2" s="1"/>
  <c r="J2955" i="2"/>
  <c r="J2954" i="2"/>
  <c r="J2953" i="2"/>
  <c r="K2953" i="2" s="1"/>
  <c r="J2952" i="2"/>
  <c r="K2952" i="2" s="1"/>
  <c r="J2951" i="2"/>
  <c r="K2951" i="2" s="1"/>
  <c r="J2950" i="2"/>
  <c r="J2949" i="2"/>
  <c r="N2949" i="2" s="1"/>
  <c r="J2948" i="2"/>
  <c r="J2947" i="2"/>
  <c r="N2947" i="2" s="1"/>
  <c r="J2946" i="2"/>
  <c r="J2945" i="2"/>
  <c r="J2944" i="2"/>
  <c r="J2943" i="2"/>
  <c r="K2943" i="2" s="1"/>
  <c r="J2942" i="2"/>
  <c r="J2941" i="2"/>
  <c r="K2941" i="2" s="1"/>
  <c r="J2940" i="2"/>
  <c r="J2939" i="2"/>
  <c r="J2938" i="2"/>
  <c r="J2937" i="2"/>
  <c r="K2937" i="2" s="1"/>
  <c r="J2936" i="2"/>
  <c r="J2935" i="2"/>
  <c r="J2934" i="2"/>
  <c r="N2934" i="2" s="1"/>
  <c r="J2933" i="2"/>
  <c r="J2932" i="2"/>
  <c r="J2931" i="2"/>
  <c r="J2930" i="2"/>
  <c r="K2930" i="2" s="1"/>
  <c r="J2929" i="2"/>
  <c r="J2928" i="2"/>
  <c r="N2928" i="2" s="1"/>
  <c r="J2927" i="2"/>
  <c r="K2927" i="2" s="1"/>
  <c r="J2926" i="2"/>
  <c r="K2926" i="2" s="1"/>
  <c r="J2925" i="2"/>
  <c r="J2924" i="2"/>
  <c r="K2924" i="2" s="1"/>
  <c r="J2923" i="2"/>
  <c r="J2922" i="2"/>
  <c r="J2921" i="2"/>
  <c r="K2921" i="2" s="1"/>
  <c r="J2920" i="2"/>
  <c r="K2920" i="2" s="1"/>
  <c r="J2919" i="2"/>
  <c r="J2918" i="2"/>
  <c r="J2917" i="2"/>
  <c r="J2916" i="2"/>
  <c r="J2915" i="2"/>
  <c r="J2914" i="2"/>
  <c r="J2913" i="2"/>
  <c r="J2912" i="2"/>
  <c r="J2911" i="2"/>
  <c r="J2910" i="2"/>
  <c r="N2910" i="2" s="1"/>
  <c r="J2909" i="2"/>
  <c r="J2908" i="2"/>
  <c r="J2907" i="2"/>
  <c r="J2906" i="2"/>
  <c r="J2905" i="2"/>
  <c r="K2905" i="2" s="1"/>
  <c r="J2904" i="2"/>
  <c r="J2903" i="2"/>
  <c r="J2902" i="2"/>
  <c r="J2901" i="2"/>
  <c r="J2900" i="2"/>
  <c r="J2899" i="2"/>
  <c r="J2898" i="2"/>
  <c r="J2897" i="2"/>
  <c r="J2896" i="2"/>
  <c r="J2895" i="2"/>
  <c r="N2895" i="2" s="1"/>
  <c r="J2894" i="2"/>
  <c r="J2893" i="2"/>
  <c r="K2893" i="2" s="1"/>
  <c r="J2892" i="2"/>
  <c r="K2892" i="2" s="1"/>
  <c r="J2891" i="2"/>
  <c r="K2891" i="2" s="1"/>
  <c r="J2890" i="2"/>
  <c r="J2889" i="2"/>
  <c r="J2888" i="2"/>
  <c r="J2887" i="2"/>
  <c r="J2886" i="2"/>
  <c r="J2885" i="2"/>
  <c r="J2884" i="2"/>
  <c r="J2883" i="2"/>
  <c r="J2882" i="2"/>
  <c r="K2882" i="2" s="1"/>
  <c r="J2881" i="2"/>
  <c r="K2881" i="2" s="1"/>
  <c r="J2880" i="2"/>
  <c r="J2879" i="2"/>
  <c r="J2878" i="2"/>
  <c r="J2877" i="2"/>
  <c r="N2877" i="2" s="1"/>
  <c r="J2876" i="2"/>
  <c r="K2876" i="2" s="1"/>
  <c r="J2875" i="2"/>
  <c r="N2875" i="2" s="1"/>
  <c r="J2874" i="2"/>
  <c r="K2874" i="2" s="1"/>
  <c r="J2873" i="2"/>
  <c r="K2873" i="2" s="1"/>
  <c r="J2872" i="2"/>
  <c r="K2872" i="2" s="1"/>
  <c r="J2871" i="2"/>
  <c r="J2870" i="2"/>
  <c r="J2869" i="2"/>
  <c r="N2869" i="2" s="1"/>
  <c r="J2868" i="2"/>
  <c r="J2867" i="2"/>
  <c r="J2866" i="2"/>
  <c r="J2865" i="2"/>
  <c r="K2865" i="2" s="1"/>
  <c r="J2864" i="2"/>
  <c r="J2863" i="2"/>
  <c r="J2862" i="2"/>
  <c r="J2861" i="2"/>
  <c r="K2861" i="2" s="1"/>
  <c r="J2860" i="2"/>
  <c r="K2860" i="2" s="1"/>
  <c r="J2859" i="2"/>
  <c r="J2858" i="2"/>
  <c r="J2857" i="2"/>
  <c r="K2857" i="2" s="1"/>
  <c r="J2856" i="2"/>
  <c r="J2855" i="2"/>
  <c r="J2854" i="2"/>
  <c r="J2853" i="2"/>
  <c r="J2852" i="2"/>
  <c r="J2851" i="2"/>
  <c r="J2850" i="2"/>
  <c r="J2849" i="2"/>
  <c r="J2848" i="2"/>
  <c r="K2848" i="2" s="1"/>
  <c r="J2847" i="2"/>
  <c r="K2847" i="2" s="1"/>
  <c r="J2846" i="2"/>
  <c r="N2846" i="2" s="1"/>
  <c r="J2845" i="2"/>
  <c r="J2844" i="2"/>
  <c r="J2843" i="2"/>
  <c r="K2842" i="2"/>
  <c r="J2842" i="2"/>
  <c r="N2842" i="2" s="1"/>
  <c r="J2841" i="2"/>
  <c r="J2840" i="2"/>
  <c r="J2839" i="2"/>
  <c r="J2838" i="2"/>
  <c r="J2837" i="2"/>
  <c r="J2836" i="2"/>
  <c r="J2835" i="2"/>
  <c r="J2834" i="2"/>
  <c r="K2834" i="2" s="1"/>
  <c r="J2833" i="2"/>
  <c r="J2832" i="2"/>
  <c r="K2832" i="2" s="1"/>
  <c r="J2831" i="2"/>
  <c r="J2830" i="2"/>
  <c r="J2829" i="2"/>
  <c r="K2829" i="2" s="1"/>
  <c r="J2828" i="2"/>
  <c r="J2827" i="2"/>
  <c r="J2826" i="2"/>
  <c r="K2826" i="2" s="1"/>
  <c r="J2825" i="2"/>
  <c r="K2825" i="2" s="1"/>
  <c r="J2824" i="2"/>
  <c r="J2823" i="2"/>
  <c r="J2822" i="2"/>
  <c r="J2821" i="2"/>
  <c r="J2820" i="2"/>
  <c r="J2819" i="2"/>
  <c r="J2818" i="2"/>
  <c r="J2817" i="2"/>
  <c r="J2816" i="2"/>
  <c r="J2815" i="2"/>
  <c r="J2814" i="2"/>
  <c r="K2814" i="2" s="1"/>
  <c r="J2813" i="2"/>
  <c r="J2812" i="2"/>
  <c r="K2812" i="2" s="1"/>
  <c r="J2811" i="2"/>
  <c r="J2810" i="2"/>
  <c r="J2809" i="2"/>
  <c r="K2809" i="2" s="1"/>
  <c r="J2808" i="2"/>
  <c r="K2808" i="2" s="1"/>
  <c r="J2807" i="2"/>
  <c r="J2806" i="2"/>
  <c r="J2805" i="2"/>
  <c r="J2804" i="2"/>
  <c r="K2804" i="2" s="1"/>
  <c r="J2803" i="2"/>
  <c r="J2802" i="2"/>
  <c r="J2801" i="2"/>
  <c r="J2800" i="2"/>
  <c r="J2799" i="2"/>
  <c r="J2798" i="2"/>
  <c r="J2797" i="2"/>
  <c r="J2796" i="2"/>
  <c r="J2795" i="2"/>
  <c r="K2795" i="2" s="1"/>
  <c r="J2794" i="2"/>
  <c r="K2794" i="2" s="1"/>
  <c r="J2793" i="2"/>
  <c r="K2793" i="2" s="1"/>
  <c r="J2792" i="2"/>
  <c r="J2791" i="2"/>
  <c r="J2790" i="2"/>
  <c r="J2789" i="2"/>
  <c r="J2788" i="2"/>
  <c r="K2788" i="2" s="1"/>
  <c r="J2787" i="2"/>
  <c r="K2787" i="2" s="1"/>
  <c r="J2786" i="2"/>
  <c r="J2785" i="2"/>
  <c r="J2784" i="2"/>
  <c r="J2783" i="2"/>
  <c r="K2783" i="2" s="1"/>
  <c r="J2782" i="2"/>
  <c r="K2782" i="2" s="1"/>
  <c r="J2781" i="2"/>
  <c r="K2781" i="2" s="1"/>
  <c r="J2780" i="2"/>
  <c r="K2780" i="2" s="1"/>
  <c r="J2779" i="2"/>
  <c r="J2778" i="2"/>
  <c r="J2777" i="2"/>
  <c r="J2776" i="2"/>
  <c r="J2775" i="2"/>
  <c r="J2774" i="2"/>
  <c r="J2773" i="2"/>
  <c r="J2772" i="2"/>
  <c r="J2771" i="2"/>
  <c r="J2770" i="2"/>
  <c r="K2770" i="2" s="1"/>
  <c r="J2769" i="2"/>
  <c r="J2768" i="2"/>
  <c r="K2768" i="2" s="1"/>
  <c r="J2767" i="2"/>
  <c r="J2766" i="2"/>
  <c r="N2766" i="2" s="1"/>
  <c r="J2765" i="2"/>
  <c r="J2764" i="2"/>
  <c r="J2763" i="2"/>
  <c r="J2762" i="2"/>
  <c r="J2761" i="2"/>
  <c r="N2761" i="2" s="1"/>
  <c r="J2760" i="2"/>
  <c r="J2759" i="2"/>
  <c r="K2759" i="2" s="1"/>
  <c r="J2758" i="2"/>
  <c r="J2757" i="2"/>
  <c r="J2756" i="2"/>
  <c r="J2755" i="2"/>
  <c r="J2754" i="2"/>
  <c r="J2753" i="2"/>
  <c r="J2752" i="2"/>
  <c r="J2751" i="2"/>
  <c r="J2750" i="2"/>
  <c r="K2750" i="2" s="1"/>
  <c r="J2749" i="2"/>
  <c r="K2749" i="2" s="1"/>
  <c r="K2748" i="2"/>
  <c r="J2748" i="2"/>
  <c r="N2748" i="2" s="1"/>
  <c r="J2747" i="2"/>
  <c r="J2746" i="2"/>
  <c r="J2745" i="2"/>
  <c r="N2745" i="2" s="1"/>
  <c r="J2744" i="2"/>
  <c r="N2744" i="2" s="1"/>
  <c r="J2743" i="2"/>
  <c r="J2742" i="2"/>
  <c r="J2741" i="2"/>
  <c r="J2740" i="2"/>
  <c r="J2739" i="2"/>
  <c r="J2738" i="2"/>
  <c r="J2737" i="2"/>
  <c r="K2737" i="2" s="1"/>
  <c r="J2736" i="2"/>
  <c r="K2736" i="2" s="1"/>
  <c r="J2735" i="2"/>
  <c r="J2734" i="2"/>
  <c r="J2733" i="2"/>
  <c r="J2732" i="2"/>
  <c r="J2731" i="2"/>
  <c r="J2730" i="2"/>
  <c r="J2729" i="2"/>
  <c r="J2728" i="2"/>
  <c r="K2727" i="2"/>
  <c r="J2727" i="2"/>
  <c r="N2727" i="2" s="1"/>
  <c r="J2726" i="2"/>
  <c r="K2726" i="2" s="1"/>
  <c r="J2725" i="2"/>
  <c r="J2724" i="2"/>
  <c r="J2723" i="2"/>
  <c r="J2722" i="2"/>
  <c r="J2721" i="2"/>
  <c r="J2720" i="2"/>
  <c r="J2719" i="2"/>
  <c r="J2718" i="2"/>
  <c r="J2717" i="2"/>
  <c r="J2716" i="2"/>
  <c r="J2715" i="2"/>
  <c r="J2714" i="2"/>
  <c r="J2713" i="2"/>
  <c r="J2712" i="2"/>
  <c r="N2712" i="2" s="1"/>
  <c r="J2711" i="2"/>
  <c r="K2711" i="2" s="1"/>
  <c r="J2710" i="2"/>
  <c r="J2709" i="2"/>
  <c r="J2708" i="2"/>
  <c r="J2707" i="2"/>
  <c r="J2706" i="2"/>
  <c r="J2705" i="2"/>
  <c r="J2704" i="2"/>
  <c r="K2704" i="2" s="1"/>
  <c r="J2703" i="2"/>
  <c r="K2703" i="2" s="1"/>
  <c r="J2702" i="2"/>
  <c r="N2702" i="2" s="1"/>
  <c r="J2701" i="2"/>
  <c r="N2701" i="2" s="1"/>
  <c r="J2700" i="2"/>
  <c r="J2699" i="2"/>
  <c r="J2698" i="2"/>
  <c r="J2697" i="2"/>
  <c r="N2697" i="2" s="1"/>
  <c r="J2696" i="2"/>
  <c r="J2695" i="2"/>
  <c r="J2694" i="2"/>
  <c r="J2693" i="2"/>
  <c r="J2692" i="2"/>
  <c r="J2691" i="2"/>
  <c r="N2691" i="2" s="1"/>
  <c r="J2690" i="2"/>
  <c r="N2690" i="2" s="1"/>
  <c r="J2689" i="2"/>
  <c r="J2688" i="2"/>
  <c r="J2687" i="2"/>
  <c r="J2686" i="2"/>
  <c r="J2685" i="2"/>
  <c r="J2684" i="2"/>
  <c r="J2683" i="2"/>
  <c r="J2682" i="2"/>
  <c r="N2682" i="2" s="1"/>
  <c r="J2681" i="2"/>
  <c r="J2680" i="2"/>
  <c r="J2679" i="2"/>
  <c r="N2679" i="2" s="1"/>
  <c r="J2678" i="2"/>
  <c r="K2678" i="2" s="1"/>
  <c r="J2677" i="2"/>
  <c r="J2676" i="2"/>
  <c r="K2676" i="2" s="1"/>
  <c r="J2675" i="2"/>
  <c r="K2675" i="2" s="1"/>
  <c r="J2674" i="2"/>
  <c r="J2673" i="2"/>
  <c r="N2673" i="2" s="1"/>
  <c r="J2672" i="2"/>
  <c r="J2671" i="2"/>
  <c r="N2671" i="2" s="1"/>
  <c r="J2670" i="2"/>
  <c r="N2670" i="2" s="1"/>
  <c r="J2669" i="2"/>
  <c r="K2669" i="2" s="1"/>
  <c r="J2668" i="2"/>
  <c r="K2668" i="2" s="1"/>
  <c r="J2667" i="2"/>
  <c r="J2666" i="2"/>
  <c r="J2665" i="2"/>
  <c r="J2664" i="2"/>
  <c r="N2664" i="2" s="1"/>
  <c r="J2663" i="2"/>
  <c r="J2662" i="2"/>
  <c r="J2661" i="2"/>
  <c r="J2660" i="2"/>
  <c r="J2659" i="2"/>
  <c r="N2659" i="2" s="1"/>
  <c r="J2658" i="2"/>
  <c r="K2658" i="2" s="1"/>
  <c r="J2657" i="2"/>
  <c r="K2657" i="2" s="1"/>
  <c r="J2656" i="2"/>
  <c r="K2656" i="2" s="1"/>
  <c r="J2655" i="2"/>
  <c r="K2655" i="2" s="1"/>
  <c r="J2654" i="2"/>
  <c r="J2653" i="2"/>
  <c r="J2652" i="2"/>
  <c r="J2651" i="2"/>
  <c r="J2650" i="2"/>
  <c r="J2649" i="2"/>
  <c r="J2648" i="2"/>
  <c r="K2648" i="2" s="1"/>
  <c r="J2647" i="2"/>
  <c r="J2646" i="2"/>
  <c r="J2645" i="2"/>
  <c r="J2644" i="2"/>
  <c r="J2643" i="2"/>
  <c r="N2643" i="2" s="1"/>
  <c r="J2642" i="2"/>
  <c r="J2641" i="2"/>
  <c r="J2640" i="2"/>
  <c r="J2639" i="2"/>
  <c r="J2638" i="2"/>
  <c r="J2637" i="2"/>
  <c r="J2636" i="2"/>
  <c r="J2635" i="2"/>
  <c r="J2634" i="2"/>
  <c r="J2633" i="2"/>
  <c r="J2632" i="2"/>
  <c r="K2632" i="2" s="1"/>
  <c r="J2631" i="2"/>
  <c r="K2631" i="2" s="1"/>
  <c r="J2630" i="2"/>
  <c r="J2629" i="2"/>
  <c r="J2628" i="2"/>
  <c r="J2627" i="2"/>
  <c r="K2627" i="2" s="1"/>
  <c r="J2626" i="2"/>
  <c r="J2625" i="2"/>
  <c r="N2625" i="2" s="1"/>
  <c r="J2624" i="2"/>
  <c r="J2623" i="2"/>
  <c r="J2622" i="2"/>
  <c r="J2621" i="2"/>
  <c r="J2620" i="2"/>
  <c r="J2619" i="2"/>
  <c r="J2618" i="2"/>
  <c r="N2618" i="2" s="1"/>
  <c r="J2617" i="2"/>
  <c r="J2616" i="2"/>
  <c r="J2615" i="2"/>
  <c r="J2614" i="2"/>
  <c r="J2613" i="2"/>
  <c r="J2612" i="2"/>
  <c r="J2611" i="2"/>
  <c r="N2611" i="2" s="1"/>
  <c r="J2610" i="2"/>
  <c r="J2609" i="2"/>
  <c r="K2609" i="2" s="1"/>
  <c r="J2608" i="2"/>
  <c r="J2607" i="2"/>
  <c r="K2607" i="2" s="1"/>
  <c r="J2606" i="2"/>
  <c r="K2606" i="2" s="1"/>
  <c r="J2605" i="2"/>
  <c r="N2605" i="2" s="1"/>
  <c r="J2604" i="2"/>
  <c r="J2603" i="2"/>
  <c r="J2602" i="2"/>
  <c r="J2601" i="2"/>
  <c r="J2600" i="2"/>
  <c r="K2600" i="2" s="1"/>
  <c r="J2599" i="2"/>
  <c r="N2599" i="2" s="1"/>
  <c r="J2598" i="2"/>
  <c r="K2598" i="2" s="1"/>
  <c r="J2597" i="2"/>
  <c r="J2596" i="2"/>
  <c r="J2595" i="2"/>
  <c r="J2594" i="2"/>
  <c r="N2594" i="2" s="1"/>
  <c r="J2593" i="2"/>
  <c r="K2593" i="2" s="1"/>
  <c r="J2592" i="2"/>
  <c r="J2591" i="2"/>
  <c r="J2590" i="2"/>
  <c r="J2589" i="2"/>
  <c r="N2589" i="2" s="1"/>
  <c r="J2588" i="2"/>
  <c r="J2587" i="2"/>
  <c r="J2586" i="2"/>
  <c r="J2585" i="2"/>
  <c r="J2584" i="2"/>
  <c r="K2584" i="2" s="1"/>
  <c r="J2583" i="2"/>
  <c r="K2583" i="2" s="1"/>
  <c r="J2582" i="2"/>
  <c r="J2581" i="2"/>
  <c r="J2580" i="2"/>
  <c r="K2580" i="2" s="1"/>
  <c r="J2579" i="2"/>
  <c r="K2579" i="2" s="1"/>
  <c r="J2578" i="2"/>
  <c r="J2577" i="2"/>
  <c r="J2576" i="2"/>
  <c r="J2575" i="2"/>
  <c r="J2574" i="2"/>
  <c r="N2574" i="2" s="1"/>
  <c r="J2573" i="2"/>
  <c r="J2572" i="2"/>
  <c r="J2571" i="2"/>
  <c r="J2570" i="2"/>
  <c r="J2569" i="2"/>
  <c r="N2569" i="2" s="1"/>
  <c r="J2568" i="2"/>
  <c r="J2567" i="2"/>
  <c r="J2566" i="2"/>
  <c r="J2565" i="2"/>
  <c r="K2565" i="2" s="1"/>
  <c r="J2564" i="2"/>
  <c r="K2564" i="2" s="1"/>
  <c r="J2563" i="2"/>
  <c r="K2563" i="2" s="1"/>
  <c r="K2562" i="2"/>
  <c r="J2562" i="2"/>
  <c r="N2562" i="2" s="1"/>
  <c r="J2561" i="2"/>
  <c r="J2560" i="2"/>
  <c r="J2559" i="2"/>
  <c r="J2558" i="2"/>
  <c r="K2558" i="2" s="1"/>
  <c r="J2557" i="2"/>
  <c r="K2557" i="2" s="1"/>
  <c r="J2556" i="2"/>
  <c r="J2555" i="2"/>
  <c r="J2554" i="2"/>
  <c r="J2553" i="2"/>
  <c r="J2552" i="2"/>
  <c r="J2551" i="2"/>
  <c r="K2551" i="2" s="1"/>
  <c r="J2550" i="2"/>
  <c r="J2549" i="2"/>
  <c r="J2548" i="2"/>
  <c r="J2547" i="2"/>
  <c r="J2546" i="2"/>
  <c r="J2545" i="2"/>
  <c r="J2544" i="2"/>
  <c r="J2543" i="2"/>
  <c r="J2542" i="2"/>
  <c r="J2541" i="2"/>
  <c r="K2541" i="2" s="1"/>
  <c r="J2540" i="2"/>
  <c r="J2539" i="2"/>
  <c r="J2538" i="2"/>
  <c r="J2537" i="2"/>
  <c r="J2536" i="2"/>
  <c r="J2535" i="2"/>
  <c r="J2534" i="2"/>
  <c r="N2534" i="2" s="1"/>
  <c r="J2533" i="2"/>
  <c r="N2533" i="2" s="1"/>
  <c r="J2532" i="2"/>
  <c r="J2531" i="2"/>
  <c r="J2530" i="2"/>
  <c r="K2530" i="2" s="1"/>
  <c r="J2529" i="2"/>
  <c r="J2528" i="2"/>
  <c r="K2528" i="2" s="1"/>
  <c r="J2527" i="2"/>
  <c r="J2526" i="2"/>
  <c r="K2526" i="2" s="1"/>
  <c r="J2525" i="2"/>
  <c r="J2524" i="2"/>
  <c r="K2524" i="2" s="1"/>
  <c r="J2523" i="2"/>
  <c r="J2522" i="2"/>
  <c r="N2522" i="2" s="1"/>
  <c r="J2521" i="2"/>
  <c r="J2520" i="2"/>
  <c r="J2519" i="2"/>
  <c r="K2519" i="2" s="1"/>
  <c r="J2518" i="2"/>
  <c r="J2517" i="2"/>
  <c r="J2516" i="2"/>
  <c r="J2515" i="2"/>
  <c r="N2515" i="2" s="1"/>
  <c r="J2514" i="2"/>
  <c r="J2513" i="2"/>
  <c r="J2512" i="2"/>
  <c r="J2511" i="2"/>
  <c r="J2510" i="2"/>
  <c r="J2509" i="2"/>
  <c r="J2508" i="2"/>
  <c r="J2507" i="2"/>
  <c r="K2507" i="2" s="1"/>
  <c r="J2506" i="2"/>
  <c r="J2505" i="2"/>
  <c r="N2505" i="2" s="1"/>
  <c r="J2504" i="2"/>
  <c r="K2503" i="2"/>
  <c r="J2503" i="2"/>
  <c r="N2503" i="2" s="1"/>
  <c r="J2502" i="2"/>
  <c r="J2501" i="2"/>
  <c r="J2500" i="2"/>
  <c r="K2500" i="2" s="1"/>
  <c r="J2499" i="2"/>
  <c r="J2498" i="2"/>
  <c r="J2497" i="2"/>
  <c r="J2496" i="2"/>
  <c r="J2495" i="2"/>
  <c r="K2495" i="2" s="1"/>
  <c r="J2494" i="2"/>
  <c r="J2493" i="2"/>
  <c r="K2493" i="2" s="1"/>
  <c r="J2492" i="2"/>
  <c r="J2491" i="2"/>
  <c r="J2490" i="2"/>
  <c r="J2489" i="2"/>
  <c r="J2488" i="2"/>
  <c r="J2487" i="2"/>
  <c r="J2486" i="2"/>
  <c r="J2485" i="2"/>
  <c r="J2484" i="2"/>
  <c r="J2483" i="2"/>
  <c r="J2482" i="2"/>
  <c r="J2481" i="2"/>
  <c r="J2480" i="2"/>
  <c r="J2479" i="2"/>
  <c r="N2479" i="2" s="1"/>
  <c r="J2478" i="2"/>
  <c r="J2477" i="2"/>
  <c r="J2476" i="2"/>
  <c r="K2476" i="2" s="1"/>
  <c r="J2475" i="2"/>
  <c r="J2474" i="2"/>
  <c r="J2473" i="2"/>
  <c r="N2473" i="2" s="1"/>
  <c r="J2472" i="2"/>
  <c r="J2471" i="2"/>
  <c r="J2470" i="2"/>
  <c r="J2469" i="2"/>
  <c r="J2468" i="2"/>
  <c r="J2467" i="2"/>
  <c r="J2466" i="2"/>
  <c r="J2465" i="2"/>
  <c r="J2464" i="2"/>
  <c r="J2463" i="2"/>
  <c r="J2462" i="2"/>
  <c r="K2462" i="2" s="1"/>
  <c r="J2461" i="2"/>
  <c r="J2460" i="2"/>
  <c r="J2459" i="2"/>
  <c r="K2459" i="2" s="1"/>
  <c r="K2458" i="2"/>
  <c r="J2458" i="2"/>
  <c r="N2458" i="2" s="1"/>
  <c r="J2457" i="2"/>
  <c r="J2456" i="2"/>
  <c r="N2456" i="2" s="1"/>
  <c r="J2455" i="2"/>
  <c r="J2454" i="2"/>
  <c r="J2453" i="2"/>
  <c r="J2452" i="2"/>
  <c r="J2451" i="2"/>
  <c r="J2450" i="2"/>
  <c r="K2450" i="2" s="1"/>
  <c r="K2449" i="2"/>
  <c r="J2449" i="2"/>
  <c r="J2448" i="2"/>
  <c r="K2448" i="2" s="1"/>
  <c r="J2447" i="2"/>
  <c r="J2446" i="2"/>
  <c r="N2446" i="2" s="1"/>
  <c r="J2445" i="2"/>
  <c r="J2444" i="2"/>
  <c r="J2443" i="2"/>
  <c r="J2442" i="2"/>
  <c r="J2441" i="2"/>
  <c r="J2440" i="2"/>
  <c r="N2440" i="2" s="1"/>
  <c r="J2439" i="2"/>
  <c r="K2439" i="2" s="1"/>
  <c r="J2438" i="2"/>
  <c r="J2437" i="2"/>
  <c r="J2436" i="2"/>
  <c r="J2435" i="2"/>
  <c r="J2434" i="2"/>
  <c r="K2434" i="2" s="1"/>
  <c r="J2433" i="2"/>
  <c r="J2432" i="2"/>
  <c r="K2432" i="2" s="1"/>
  <c r="J2431" i="2"/>
  <c r="J2430" i="2"/>
  <c r="J2429" i="2"/>
  <c r="J2428" i="2"/>
  <c r="K2428" i="2" s="1"/>
  <c r="J2427" i="2"/>
  <c r="K2427" i="2" s="1"/>
  <c r="J2426" i="2"/>
  <c r="K2426" i="2" s="1"/>
  <c r="J2425" i="2"/>
  <c r="K2425" i="2" s="1"/>
  <c r="J2424" i="2"/>
  <c r="J2423" i="2"/>
  <c r="J2422" i="2"/>
  <c r="J2421" i="2"/>
  <c r="J2420" i="2"/>
  <c r="J2419" i="2"/>
  <c r="K2418" i="2"/>
  <c r="J2418" i="2"/>
  <c r="N2418" i="2" s="1"/>
  <c r="J2417" i="2"/>
  <c r="J2416" i="2"/>
  <c r="J2415" i="2"/>
  <c r="N2415" i="2" s="1"/>
  <c r="J2414" i="2"/>
  <c r="J2413" i="2"/>
  <c r="J2412" i="2"/>
  <c r="K2412" i="2" s="1"/>
  <c r="J2411" i="2"/>
  <c r="K2411" i="2" s="1"/>
  <c r="J2410" i="2"/>
  <c r="K2410" i="2" s="1"/>
  <c r="J2409" i="2"/>
  <c r="N2409" i="2" s="1"/>
  <c r="J2408" i="2"/>
  <c r="K2407" i="2"/>
  <c r="J2407" i="2"/>
  <c r="N2407" i="2" s="1"/>
  <c r="J2406" i="2"/>
  <c r="J2405" i="2"/>
  <c r="J2404" i="2"/>
  <c r="J2403" i="2"/>
  <c r="J2402" i="2"/>
  <c r="J2401" i="2"/>
  <c r="J2400" i="2"/>
  <c r="K2400" i="2" s="1"/>
  <c r="J2399" i="2"/>
  <c r="J2398" i="2"/>
  <c r="J2397" i="2"/>
  <c r="N2397" i="2" s="1"/>
  <c r="J2396" i="2"/>
  <c r="J2395" i="2"/>
  <c r="K2395" i="2" s="1"/>
  <c r="J2394" i="2"/>
  <c r="J2393" i="2"/>
  <c r="J2392" i="2"/>
  <c r="K2391" i="2"/>
  <c r="J2391" i="2"/>
  <c r="N2391" i="2" s="1"/>
  <c r="J2390" i="2"/>
  <c r="K2390" i="2" s="1"/>
  <c r="J2389" i="2"/>
  <c r="N2389" i="2" s="1"/>
  <c r="J2388" i="2"/>
  <c r="J2387" i="2"/>
  <c r="J2386" i="2"/>
  <c r="J2385" i="2"/>
  <c r="N2385" i="2" s="1"/>
  <c r="J2384" i="2"/>
  <c r="J2383" i="2"/>
  <c r="K2383" i="2" s="1"/>
  <c r="J2382" i="2"/>
  <c r="J2381" i="2"/>
  <c r="J2380" i="2"/>
  <c r="J2379" i="2"/>
  <c r="J2378" i="2"/>
  <c r="J2377" i="2"/>
  <c r="K2377" i="2" s="1"/>
  <c r="J2376" i="2"/>
  <c r="J2375" i="2"/>
  <c r="J2374" i="2"/>
  <c r="J2373" i="2"/>
  <c r="N2373" i="2" s="1"/>
  <c r="J2372" i="2"/>
  <c r="J2371" i="2"/>
  <c r="J2370" i="2"/>
  <c r="J2369" i="2"/>
  <c r="J2368" i="2"/>
  <c r="J2367" i="2"/>
  <c r="N2367" i="2" s="1"/>
  <c r="J2366" i="2"/>
  <c r="K2366" i="2" s="1"/>
  <c r="J2365" i="2"/>
  <c r="N2365" i="2" s="1"/>
  <c r="J2364" i="2"/>
  <c r="N2364" i="2" s="1"/>
  <c r="J2363" i="2"/>
  <c r="J2362" i="2"/>
  <c r="K2362" i="2" s="1"/>
  <c r="J2361" i="2"/>
  <c r="N2361" i="2" s="1"/>
  <c r="J2360" i="2"/>
  <c r="J2359" i="2"/>
  <c r="N2359" i="2" s="1"/>
  <c r="J2358" i="2"/>
  <c r="J2357" i="2"/>
  <c r="J2356" i="2"/>
  <c r="J2355" i="2"/>
  <c r="N2355" i="2" s="1"/>
  <c r="J2354" i="2"/>
  <c r="J2353" i="2"/>
  <c r="J2352" i="2"/>
  <c r="J2351" i="2"/>
  <c r="J2350" i="2"/>
  <c r="J2349" i="2"/>
  <c r="K2349" i="2" s="1"/>
  <c r="J2348" i="2"/>
  <c r="J2347" i="2"/>
  <c r="J2346" i="2"/>
  <c r="N2346" i="2" s="1"/>
  <c r="J2345" i="2"/>
  <c r="J2344" i="2"/>
  <c r="J2343" i="2"/>
  <c r="J2342" i="2"/>
  <c r="J2341" i="2"/>
  <c r="N2341" i="2" s="1"/>
  <c r="J2340" i="2"/>
  <c r="K2340" i="2" s="1"/>
  <c r="J2339" i="2"/>
  <c r="J2338" i="2"/>
  <c r="K2338" i="2" s="1"/>
  <c r="J2337" i="2"/>
  <c r="J2336" i="2"/>
  <c r="K2335" i="2"/>
  <c r="J2335" i="2"/>
  <c r="N2335" i="2" s="1"/>
  <c r="J2334" i="2"/>
  <c r="J2333" i="2"/>
  <c r="J2332" i="2"/>
  <c r="K2331" i="2"/>
  <c r="J2331" i="2"/>
  <c r="N2331" i="2" s="1"/>
  <c r="J2330" i="2"/>
  <c r="K2330" i="2" s="1"/>
  <c r="J2329" i="2"/>
  <c r="J2328" i="2"/>
  <c r="K2328" i="2" s="1"/>
  <c r="J2327" i="2"/>
  <c r="J2326" i="2"/>
  <c r="J2325" i="2"/>
  <c r="K2325" i="2" s="1"/>
  <c r="J2324" i="2"/>
  <c r="J2323" i="2"/>
  <c r="N2323" i="2" s="1"/>
  <c r="J2322" i="2"/>
  <c r="J2321" i="2"/>
  <c r="J2320" i="2"/>
  <c r="J2319" i="2"/>
  <c r="J2318" i="2"/>
  <c r="J2317" i="2"/>
  <c r="N2317" i="2" s="1"/>
  <c r="J2316" i="2"/>
  <c r="J2315" i="2"/>
  <c r="J2314" i="2"/>
  <c r="J2313" i="2"/>
  <c r="N2313" i="2" s="1"/>
  <c r="J2312" i="2"/>
  <c r="J2311" i="2"/>
  <c r="N2311" i="2" s="1"/>
  <c r="J2310" i="2"/>
  <c r="J2309" i="2"/>
  <c r="J2308" i="2"/>
  <c r="J2307" i="2"/>
  <c r="J2306" i="2"/>
  <c r="K2306" i="2" s="1"/>
  <c r="J2305" i="2"/>
  <c r="J2304" i="2"/>
  <c r="K2304" i="2" s="1"/>
  <c r="J2303" i="2"/>
  <c r="N2303" i="2" s="1"/>
  <c r="J2302" i="2"/>
  <c r="J2301" i="2"/>
  <c r="J2300" i="2"/>
  <c r="J2299" i="2"/>
  <c r="J2298" i="2"/>
  <c r="J2297" i="2"/>
  <c r="J2296" i="2"/>
  <c r="J2295" i="2"/>
  <c r="J2294" i="2"/>
  <c r="J2293" i="2"/>
  <c r="K2293" i="2" s="1"/>
  <c r="J2292" i="2"/>
  <c r="J2291" i="2"/>
  <c r="J2290" i="2"/>
  <c r="J2289" i="2"/>
  <c r="K2289" i="2" s="1"/>
  <c r="J2288" i="2"/>
  <c r="J2287" i="2"/>
  <c r="K2287" i="2" s="1"/>
  <c r="J2286" i="2"/>
  <c r="J2285" i="2"/>
  <c r="K2285" i="2" s="1"/>
  <c r="J2284" i="2"/>
  <c r="J2283" i="2"/>
  <c r="J2282" i="2"/>
  <c r="J2281" i="2"/>
  <c r="J2280" i="2"/>
  <c r="J2279" i="2"/>
  <c r="J2278" i="2"/>
  <c r="J2277" i="2"/>
  <c r="K2277" i="2" s="1"/>
  <c r="J2276" i="2"/>
  <c r="K2276" i="2" s="1"/>
  <c r="J2275" i="2"/>
  <c r="J2274" i="2"/>
  <c r="J2273" i="2"/>
  <c r="J2272" i="2"/>
  <c r="K2271" i="2"/>
  <c r="J2271" i="2"/>
  <c r="N2271" i="2" s="1"/>
  <c r="J2270" i="2"/>
  <c r="J2269" i="2"/>
  <c r="J2268" i="2"/>
  <c r="J2267" i="2"/>
  <c r="J2266" i="2"/>
  <c r="J2265" i="2"/>
  <c r="J2264" i="2"/>
  <c r="J2263" i="2"/>
  <c r="J2262" i="2"/>
  <c r="J2261" i="2"/>
  <c r="J2260" i="2"/>
  <c r="J2259" i="2"/>
  <c r="J2258" i="2"/>
  <c r="K2258" i="2" s="1"/>
  <c r="J2257" i="2"/>
  <c r="J2256" i="2"/>
  <c r="J2255" i="2"/>
  <c r="N2255" i="2" s="1"/>
  <c r="J2254" i="2"/>
  <c r="J2253" i="2"/>
  <c r="J2252" i="2"/>
  <c r="K2252" i="2" s="1"/>
  <c r="J2251" i="2"/>
  <c r="J2250" i="2"/>
  <c r="J2249" i="2"/>
  <c r="J2248" i="2"/>
  <c r="K2248" i="2" s="1"/>
  <c r="J2247" i="2"/>
  <c r="J2246" i="2"/>
  <c r="K2246" i="2" s="1"/>
  <c r="K2245" i="2"/>
  <c r="J2245" i="2"/>
  <c r="J2244" i="2"/>
  <c r="J2243" i="2"/>
  <c r="J2242" i="2"/>
  <c r="J2241" i="2"/>
  <c r="J2240" i="2"/>
  <c r="J2239" i="2"/>
  <c r="J2238" i="2"/>
  <c r="J2237" i="2"/>
  <c r="K2237" i="2" s="1"/>
  <c r="J2236" i="2"/>
  <c r="J2235" i="2"/>
  <c r="J2234" i="2"/>
  <c r="K2234" i="2" s="1"/>
  <c r="J2233" i="2"/>
  <c r="J2232" i="2"/>
  <c r="J2231" i="2"/>
  <c r="J2230" i="2"/>
  <c r="K2230" i="2" s="1"/>
  <c r="J2229" i="2"/>
  <c r="J2228" i="2"/>
  <c r="J2227" i="2"/>
  <c r="J2226" i="2"/>
  <c r="J2225" i="2"/>
  <c r="J2224" i="2"/>
  <c r="J2223" i="2"/>
  <c r="J2222" i="2"/>
  <c r="J2221" i="2"/>
  <c r="J2220" i="2"/>
  <c r="K2220" i="2" s="1"/>
  <c r="J2219" i="2"/>
  <c r="K2219" i="2" s="1"/>
  <c r="J2218" i="2"/>
  <c r="J2217" i="2"/>
  <c r="J2216" i="2"/>
  <c r="J2215" i="2"/>
  <c r="K2215" i="2" s="1"/>
  <c r="J2214" i="2"/>
  <c r="K2214" i="2" s="1"/>
  <c r="J2213" i="2"/>
  <c r="J2212" i="2"/>
  <c r="K2211" i="2"/>
  <c r="J2211" i="2"/>
  <c r="N2211" i="2" s="1"/>
  <c r="J2210" i="2"/>
  <c r="J2209" i="2"/>
  <c r="J2208" i="2"/>
  <c r="J2207" i="2"/>
  <c r="J2206" i="2"/>
  <c r="J2205" i="2"/>
  <c r="J2204" i="2"/>
  <c r="J2203" i="2"/>
  <c r="J2202" i="2"/>
  <c r="K2202" i="2" s="1"/>
  <c r="J2201" i="2"/>
  <c r="J2200" i="2"/>
  <c r="J2199" i="2"/>
  <c r="J2198" i="2"/>
  <c r="J2197" i="2"/>
  <c r="J2196" i="2"/>
  <c r="K2196" i="2" s="1"/>
  <c r="J2195" i="2"/>
  <c r="N2195" i="2" s="1"/>
  <c r="J2194" i="2"/>
  <c r="K2194" i="2" s="1"/>
  <c r="J2193" i="2"/>
  <c r="J2192" i="2"/>
  <c r="J2191" i="2"/>
  <c r="K2191" i="2" s="1"/>
  <c r="J2190" i="2"/>
  <c r="J2189" i="2"/>
  <c r="K2189" i="2" s="1"/>
  <c r="J2188" i="2"/>
  <c r="J2187" i="2"/>
  <c r="N2187" i="2" s="1"/>
  <c r="J2186" i="2"/>
  <c r="J2185" i="2"/>
  <c r="J2184" i="2"/>
  <c r="J2183" i="2"/>
  <c r="J2182" i="2"/>
  <c r="K2182" i="2" s="1"/>
  <c r="J2181" i="2"/>
  <c r="K2181" i="2" s="1"/>
  <c r="J2180" i="2"/>
  <c r="J2179" i="2"/>
  <c r="J2178" i="2"/>
  <c r="J2177" i="2"/>
  <c r="J2176" i="2"/>
  <c r="J2175" i="2"/>
  <c r="N2175" i="2" s="1"/>
  <c r="J2174" i="2"/>
  <c r="K2174" i="2" s="1"/>
  <c r="J2173" i="2"/>
  <c r="K2173" i="2" s="1"/>
  <c r="J2172" i="2"/>
  <c r="K2172" i="2" s="1"/>
  <c r="J2171" i="2"/>
  <c r="J2170" i="2"/>
  <c r="J2169" i="2"/>
  <c r="J2168" i="2"/>
  <c r="J2167" i="2"/>
  <c r="J2166" i="2"/>
  <c r="J2165" i="2"/>
  <c r="J2164" i="2"/>
  <c r="J2163" i="2"/>
  <c r="J2162" i="2"/>
  <c r="J2161" i="2"/>
  <c r="J2160" i="2"/>
  <c r="K2159" i="2"/>
  <c r="J2159" i="2"/>
  <c r="J2158" i="2"/>
  <c r="J2157" i="2"/>
  <c r="K2157" i="2" s="1"/>
  <c r="J2156" i="2"/>
  <c r="K2156" i="2" s="1"/>
  <c r="J2155" i="2"/>
  <c r="J2154" i="2"/>
  <c r="K2154" i="2" s="1"/>
  <c r="J2153" i="2"/>
  <c r="J2152" i="2"/>
  <c r="J2151" i="2"/>
  <c r="J2150" i="2"/>
  <c r="J2149" i="2"/>
  <c r="J2148" i="2"/>
  <c r="J2147" i="2"/>
  <c r="K2147" i="2" s="1"/>
  <c r="J2146" i="2"/>
  <c r="J2145" i="2"/>
  <c r="J2144" i="2"/>
  <c r="J2143" i="2"/>
  <c r="J2142" i="2"/>
  <c r="J2141" i="2"/>
  <c r="J2140" i="2"/>
  <c r="K2140" i="2" s="1"/>
  <c r="J2139" i="2"/>
  <c r="N2139" i="2" s="1"/>
  <c r="J2138" i="2"/>
  <c r="J2137" i="2"/>
  <c r="J2136" i="2"/>
  <c r="J2135" i="2"/>
  <c r="J2134" i="2"/>
  <c r="J2133" i="2"/>
  <c r="N2133" i="2" s="1"/>
  <c r="J2132" i="2"/>
  <c r="J2131" i="2"/>
  <c r="J2130" i="2"/>
  <c r="J2129" i="2"/>
  <c r="J2128" i="2"/>
  <c r="J2127" i="2"/>
  <c r="J2126" i="2"/>
  <c r="J2125" i="2"/>
  <c r="K2125" i="2" s="1"/>
  <c r="J2124" i="2"/>
  <c r="J2123" i="2"/>
  <c r="N2123" i="2" s="1"/>
  <c r="J2122" i="2"/>
  <c r="J2121" i="2"/>
  <c r="J2120" i="2"/>
  <c r="K2120" i="2" s="1"/>
  <c r="J2119" i="2"/>
  <c r="K2119" i="2" s="1"/>
  <c r="J2118" i="2"/>
  <c r="K2118" i="2" s="1"/>
  <c r="J2117" i="2"/>
  <c r="K2117" i="2" s="1"/>
  <c r="J2116" i="2"/>
  <c r="J2115" i="2"/>
  <c r="J2114" i="2"/>
  <c r="J2113" i="2"/>
  <c r="J2112" i="2"/>
  <c r="J2111" i="2"/>
  <c r="J2110" i="2"/>
  <c r="J2109" i="2"/>
  <c r="J2108" i="2"/>
  <c r="J2107" i="2"/>
  <c r="J2106" i="2"/>
  <c r="J2105" i="2"/>
  <c r="N2105" i="2" s="1"/>
  <c r="J2104" i="2"/>
  <c r="J2103" i="2"/>
  <c r="N2103" i="2" s="1"/>
  <c r="J2102" i="2"/>
  <c r="K2102" i="2" s="1"/>
  <c r="J2101" i="2"/>
  <c r="K2101" i="2" s="1"/>
  <c r="J2100" i="2"/>
  <c r="J2099" i="2"/>
  <c r="J2098" i="2"/>
  <c r="J2097" i="2"/>
  <c r="J2096" i="2"/>
  <c r="J2095" i="2"/>
  <c r="J2094" i="2"/>
  <c r="J2093" i="2"/>
  <c r="J2092" i="2"/>
  <c r="J2091" i="2"/>
  <c r="J2090" i="2"/>
  <c r="J2089" i="2"/>
  <c r="K2089" i="2" s="1"/>
  <c r="J2088" i="2"/>
  <c r="K2088" i="2" s="1"/>
  <c r="K2087" i="2"/>
  <c r="J2087" i="2"/>
  <c r="J2086" i="2"/>
  <c r="J2085" i="2"/>
  <c r="J2084" i="2"/>
  <c r="J2083" i="2"/>
  <c r="J2082" i="2"/>
  <c r="J2081" i="2"/>
  <c r="J2080" i="2"/>
  <c r="J2079" i="2"/>
  <c r="N2079" i="2" s="1"/>
  <c r="J2078" i="2"/>
  <c r="J2077" i="2"/>
  <c r="J2076" i="2"/>
  <c r="J2075" i="2"/>
  <c r="K2075" i="2" s="1"/>
  <c r="J2074" i="2"/>
  <c r="J2073" i="2"/>
  <c r="J2072" i="2"/>
  <c r="J2071" i="2"/>
  <c r="J2070" i="2"/>
  <c r="J2069" i="2"/>
  <c r="J2068" i="2"/>
  <c r="J2067" i="2"/>
  <c r="N2067" i="2" s="1"/>
  <c r="J2066" i="2"/>
  <c r="J2065" i="2"/>
  <c r="K2065" i="2" s="1"/>
  <c r="J2064" i="2"/>
  <c r="J2063" i="2"/>
  <c r="N2063" i="2" s="1"/>
  <c r="J2062" i="2"/>
  <c r="J2061" i="2"/>
  <c r="J2060" i="2"/>
  <c r="J2059" i="2"/>
  <c r="J2058" i="2"/>
  <c r="J2057" i="2"/>
  <c r="J2056" i="2"/>
  <c r="J2055" i="2"/>
  <c r="J2054" i="2"/>
  <c r="J2053" i="2"/>
  <c r="K2053" i="2" s="1"/>
  <c r="J2052" i="2"/>
  <c r="J2051" i="2"/>
  <c r="J2050" i="2"/>
  <c r="K2050" i="2" s="1"/>
  <c r="J2049" i="2"/>
  <c r="J2048" i="2"/>
  <c r="J2047" i="2"/>
  <c r="J2046" i="2"/>
  <c r="J2045" i="2"/>
  <c r="K2045" i="2" s="1"/>
  <c r="J2044" i="2"/>
  <c r="J2043" i="2"/>
  <c r="J2042" i="2"/>
  <c r="J2041" i="2"/>
  <c r="J2040" i="2"/>
  <c r="J2039" i="2"/>
  <c r="J2038" i="2"/>
  <c r="J2037" i="2"/>
  <c r="J2036" i="2"/>
  <c r="J2035" i="2"/>
  <c r="J2034" i="2"/>
  <c r="J2033" i="2"/>
  <c r="N2033" i="2" s="1"/>
  <c r="J2032" i="2"/>
  <c r="J2031" i="2"/>
  <c r="N2031" i="2" s="1"/>
  <c r="J2030" i="2"/>
  <c r="K2030" i="2" s="1"/>
  <c r="J2029" i="2"/>
  <c r="K2029" i="2" s="1"/>
  <c r="J2028" i="2"/>
  <c r="J2027" i="2"/>
  <c r="J2026" i="2"/>
  <c r="J2025" i="2"/>
  <c r="J2024" i="2"/>
  <c r="J2023" i="2"/>
  <c r="K2023" i="2" s="1"/>
  <c r="J2022" i="2"/>
  <c r="J2021" i="2"/>
  <c r="J2020" i="2"/>
  <c r="J2019" i="2"/>
  <c r="J2018" i="2"/>
  <c r="J2017" i="2"/>
  <c r="J2016" i="2"/>
  <c r="J2015" i="2"/>
  <c r="J2014" i="2"/>
  <c r="J2013" i="2"/>
  <c r="J2012" i="2"/>
  <c r="J2011" i="2"/>
  <c r="J2010" i="2"/>
  <c r="J2009" i="2"/>
  <c r="N2009" i="2" s="1"/>
  <c r="J2008" i="2"/>
  <c r="K2008" i="2" s="1"/>
  <c r="J2007" i="2"/>
  <c r="J2006" i="2"/>
  <c r="J2005" i="2"/>
  <c r="J2004" i="2"/>
  <c r="J2003" i="2"/>
  <c r="J2002" i="2"/>
  <c r="J2001" i="2"/>
  <c r="J2000" i="2"/>
  <c r="K2000" i="2" s="1"/>
  <c r="J1999" i="2"/>
  <c r="J1998" i="2"/>
  <c r="J1997" i="2"/>
  <c r="K1997" i="2" s="1"/>
  <c r="J1996" i="2"/>
  <c r="K1996" i="2" s="1"/>
  <c r="J1995" i="2"/>
  <c r="N1995" i="2" s="1"/>
  <c r="J1994" i="2"/>
  <c r="K1994" i="2" s="1"/>
  <c r="J1993" i="2"/>
  <c r="J1992" i="2"/>
  <c r="J1991" i="2"/>
  <c r="K1991" i="2" s="1"/>
  <c r="J1990" i="2"/>
  <c r="J1989" i="2"/>
  <c r="K1989" i="2" s="1"/>
  <c r="J1988" i="2"/>
  <c r="J1987" i="2"/>
  <c r="J1986" i="2"/>
  <c r="J1985" i="2"/>
  <c r="J1984" i="2"/>
  <c r="J1983" i="2"/>
  <c r="J1982" i="2"/>
  <c r="J1981" i="2"/>
  <c r="J1980" i="2"/>
  <c r="K1979" i="2"/>
  <c r="J1979" i="2"/>
  <c r="N1979" i="2" s="1"/>
  <c r="J1978" i="2"/>
  <c r="J1977" i="2"/>
  <c r="N1977" i="2" s="1"/>
  <c r="J1976" i="2"/>
  <c r="J1975" i="2"/>
  <c r="J1974" i="2"/>
  <c r="J1973" i="2"/>
  <c r="N1973" i="2" s="1"/>
  <c r="J1972" i="2"/>
  <c r="K1972" i="2" s="1"/>
  <c r="J1971" i="2"/>
  <c r="J1970" i="2"/>
  <c r="J1969" i="2"/>
  <c r="J1968" i="2"/>
  <c r="K1968" i="2" s="1"/>
  <c r="J1967" i="2"/>
  <c r="J1966" i="2"/>
  <c r="K1966" i="2" s="1"/>
  <c r="J1965" i="2"/>
  <c r="J1964" i="2"/>
  <c r="J1963" i="2"/>
  <c r="J1962" i="2"/>
  <c r="J1961" i="2"/>
  <c r="J1960" i="2"/>
  <c r="J1959" i="2"/>
  <c r="J1958" i="2"/>
  <c r="J1957" i="2"/>
  <c r="J1956" i="2"/>
  <c r="J1955" i="2"/>
  <c r="J1954" i="2"/>
  <c r="J1953" i="2"/>
  <c r="J1952" i="2"/>
  <c r="J1951" i="2"/>
  <c r="J1950" i="2"/>
  <c r="K1950" i="2" s="1"/>
  <c r="J1949" i="2"/>
  <c r="J1948" i="2"/>
  <c r="J1947" i="2"/>
  <c r="J1946" i="2"/>
  <c r="J1945" i="2"/>
  <c r="J1944" i="2"/>
  <c r="J1943" i="2"/>
  <c r="J1942" i="2"/>
  <c r="K1942" i="2" s="1"/>
  <c r="J1941" i="2"/>
  <c r="N1941" i="2" s="1"/>
  <c r="J1940" i="2"/>
  <c r="J1939" i="2"/>
  <c r="K1939" i="2" s="1"/>
  <c r="J1938" i="2"/>
  <c r="J1937" i="2"/>
  <c r="J1936" i="2"/>
  <c r="K1936" i="2" s="1"/>
  <c r="J1935" i="2"/>
  <c r="N1935" i="2" s="1"/>
  <c r="J1934" i="2"/>
  <c r="K1934" i="2" s="1"/>
  <c r="J1933" i="2"/>
  <c r="J1932" i="2"/>
  <c r="J1931" i="2"/>
  <c r="J1930" i="2"/>
  <c r="J1929" i="2"/>
  <c r="J1928" i="2"/>
  <c r="J1927" i="2"/>
  <c r="J1926" i="2"/>
  <c r="J1925" i="2"/>
  <c r="J1924" i="2"/>
  <c r="J1923" i="2"/>
  <c r="N1923" i="2" s="1"/>
  <c r="J1922" i="2"/>
  <c r="J1921" i="2"/>
  <c r="J1920" i="2"/>
  <c r="J1919" i="2"/>
  <c r="J1918" i="2"/>
  <c r="K1918" i="2" s="1"/>
  <c r="J1917" i="2"/>
  <c r="K1917" i="2" s="1"/>
  <c r="J1916" i="2"/>
  <c r="J1915" i="2"/>
  <c r="J1914" i="2"/>
  <c r="J1913" i="2"/>
  <c r="J1912" i="2"/>
  <c r="J1911" i="2"/>
  <c r="J1910" i="2"/>
  <c r="J1909" i="2"/>
  <c r="K1909" i="2" s="1"/>
  <c r="J1908" i="2"/>
  <c r="J1907" i="2"/>
  <c r="J1906" i="2"/>
  <c r="J1905" i="2"/>
  <c r="K1905" i="2" s="1"/>
  <c r="J1904" i="2"/>
  <c r="K1904" i="2" s="1"/>
  <c r="J1903" i="2"/>
  <c r="J1902" i="2"/>
  <c r="J1901" i="2"/>
  <c r="J1900" i="2"/>
  <c r="J1899" i="2"/>
  <c r="J1898" i="2"/>
  <c r="J1897" i="2"/>
  <c r="J1896" i="2"/>
  <c r="N1896" i="2" s="1"/>
  <c r="K1895" i="2"/>
  <c r="J1895" i="2"/>
  <c r="N1895" i="2" s="1"/>
  <c r="J1894" i="2"/>
  <c r="K1894" i="2" s="1"/>
  <c r="J1893" i="2"/>
  <c r="K1893" i="2" s="1"/>
  <c r="J1892" i="2"/>
  <c r="J1891" i="2"/>
  <c r="J1890" i="2"/>
  <c r="J1889" i="2"/>
  <c r="N1889" i="2" s="1"/>
  <c r="J1888" i="2"/>
  <c r="J1887" i="2"/>
  <c r="J1886" i="2"/>
  <c r="K1886" i="2" s="1"/>
  <c r="J1885" i="2"/>
  <c r="J1884" i="2"/>
  <c r="J1883" i="2"/>
  <c r="J1882" i="2"/>
  <c r="J1881" i="2"/>
  <c r="J1880" i="2"/>
  <c r="J1879" i="2"/>
  <c r="J1878" i="2"/>
  <c r="J1877" i="2"/>
  <c r="J1876" i="2"/>
  <c r="J1875" i="2"/>
  <c r="J1874" i="2"/>
  <c r="K1874" i="2" s="1"/>
  <c r="J1873" i="2"/>
  <c r="J1872" i="2"/>
  <c r="J1871" i="2"/>
  <c r="J1870" i="2"/>
  <c r="J1869" i="2"/>
  <c r="J1868" i="2"/>
  <c r="K1868" i="2" s="1"/>
  <c r="J1867" i="2"/>
  <c r="J1866" i="2"/>
  <c r="N1866" i="2" s="1"/>
  <c r="J1865" i="2"/>
  <c r="J1864" i="2"/>
  <c r="K1863" i="2"/>
  <c r="J1863" i="2"/>
  <c r="N1863" i="2" s="1"/>
  <c r="J1862" i="2"/>
  <c r="J1861" i="2"/>
  <c r="K1861" i="2" s="1"/>
  <c r="J1860" i="2"/>
  <c r="J1859" i="2"/>
  <c r="J1858" i="2"/>
  <c r="J1857" i="2"/>
  <c r="N1857" i="2" s="1"/>
  <c r="J1856" i="2"/>
  <c r="J1855" i="2"/>
  <c r="N1855" i="2" s="1"/>
  <c r="J1854" i="2"/>
  <c r="N1854" i="2" s="1"/>
  <c r="J1853" i="2"/>
  <c r="J1852" i="2"/>
  <c r="J1851" i="2"/>
  <c r="J1850" i="2"/>
  <c r="J1849" i="2"/>
  <c r="J1848" i="2"/>
  <c r="N1848" i="2" s="1"/>
  <c r="J1847" i="2"/>
  <c r="K1847" i="2" s="1"/>
  <c r="J1846" i="2"/>
  <c r="K1846" i="2" s="1"/>
  <c r="J1845" i="2"/>
  <c r="J1844" i="2"/>
  <c r="K1844" i="2" s="1"/>
  <c r="J1843" i="2"/>
  <c r="J1842" i="2"/>
  <c r="J1841" i="2"/>
  <c r="J1840" i="2"/>
  <c r="J1839" i="2"/>
  <c r="J1838" i="2"/>
  <c r="J1837" i="2"/>
  <c r="N1837" i="2" s="1"/>
  <c r="J1836" i="2"/>
  <c r="J1835" i="2"/>
  <c r="J1834" i="2"/>
  <c r="J1833" i="2"/>
  <c r="J1832" i="2"/>
  <c r="J1831" i="2"/>
  <c r="N1831" i="2" s="1"/>
  <c r="J1830" i="2"/>
  <c r="N1830" i="2" s="1"/>
  <c r="K1829" i="2"/>
  <c r="J1829" i="2"/>
  <c r="N1829" i="2" s="1"/>
  <c r="J1828" i="2"/>
  <c r="J1827" i="2"/>
  <c r="J1826" i="2"/>
  <c r="J1825" i="2"/>
  <c r="J1824" i="2"/>
  <c r="J1823" i="2"/>
  <c r="N1823" i="2" s="1"/>
  <c r="J1822" i="2"/>
  <c r="J1821" i="2"/>
  <c r="J1820" i="2"/>
  <c r="K1820" i="2" s="1"/>
  <c r="J1819" i="2"/>
  <c r="J1818" i="2"/>
  <c r="J1817" i="2"/>
  <c r="J1816" i="2"/>
  <c r="N1816" i="2" s="1"/>
  <c r="J1815" i="2"/>
  <c r="J1814" i="2"/>
  <c r="J1813" i="2"/>
  <c r="N1813" i="2" s="1"/>
  <c r="J1812" i="2"/>
  <c r="J1811" i="2"/>
  <c r="N1811" i="2" s="1"/>
  <c r="J1810" i="2"/>
  <c r="N1810" i="2" s="1"/>
  <c r="J1809" i="2"/>
  <c r="J1808" i="2"/>
  <c r="K1808" i="2" s="1"/>
  <c r="J1807" i="2"/>
  <c r="K1807" i="2" s="1"/>
  <c r="J1806" i="2"/>
  <c r="J1805" i="2"/>
  <c r="J1804" i="2"/>
  <c r="J1803" i="2"/>
  <c r="J1802" i="2"/>
  <c r="J1801" i="2"/>
  <c r="K1801" i="2" s="1"/>
  <c r="J1800" i="2"/>
  <c r="K1800" i="2" s="1"/>
  <c r="J1799" i="2"/>
  <c r="N1799" i="2" s="1"/>
  <c r="K1798" i="2"/>
  <c r="J1798" i="2"/>
  <c r="N1798" i="2" s="1"/>
  <c r="J1797" i="2"/>
  <c r="N1797" i="2" s="1"/>
  <c r="J1796" i="2"/>
  <c r="J1795" i="2"/>
  <c r="J1794" i="2"/>
  <c r="J1793" i="2"/>
  <c r="J1792" i="2"/>
  <c r="J1791" i="2"/>
  <c r="N1791" i="2" s="1"/>
  <c r="J1790" i="2"/>
  <c r="J1789" i="2"/>
  <c r="J1788" i="2"/>
  <c r="J1787" i="2"/>
  <c r="N1787" i="2" s="1"/>
  <c r="J1786" i="2"/>
  <c r="N1786" i="2" s="1"/>
  <c r="J1785" i="2"/>
  <c r="J1784" i="2"/>
  <c r="J1783" i="2"/>
  <c r="N1783" i="2" s="1"/>
  <c r="J1782" i="2"/>
  <c r="J1781" i="2"/>
  <c r="J1780" i="2"/>
  <c r="J1779" i="2"/>
  <c r="J1778" i="2"/>
  <c r="J1777" i="2"/>
  <c r="J1776" i="2"/>
  <c r="J1775" i="2"/>
  <c r="K1775" i="2" s="1"/>
  <c r="J1774" i="2"/>
  <c r="K1774" i="2" s="1"/>
  <c r="J1773" i="2"/>
  <c r="J1772" i="2"/>
  <c r="J1771" i="2"/>
  <c r="J1770" i="2"/>
  <c r="J1769" i="2"/>
  <c r="J1768" i="2"/>
  <c r="J1767" i="2"/>
  <c r="J1766" i="2"/>
  <c r="K1766" i="2" s="1"/>
  <c r="J1765" i="2"/>
  <c r="J1764" i="2"/>
  <c r="N1764" i="2" s="1"/>
  <c r="J1763" i="2"/>
  <c r="J1762" i="2"/>
  <c r="K1761" i="2"/>
  <c r="J1761" i="2"/>
  <c r="J1760" i="2"/>
  <c r="J1759" i="2"/>
  <c r="J1758" i="2"/>
  <c r="J1757" i="2"/>
  <c r="J1756" i="2"/>
  <c r="J1755" i="2"/>
  <c r="J1754" i="2"/>
  <c r="J1753" i="2"/>
  <c r="J1752" i="2"/>
  <c r="J1751" i="2"/>
  <c r="K1751" i="2" s="1"/>
  <c r="J1750" i="2"/>
  <c r="J1749" i="2"/>
  <c r="K1749" i="2" s="1"/>
  <c r="J1748" i="2"/>
  <c r="K1748" i="2" s="1"/>
  <c r="J1747" i="2"/>
  <c r="J1746" i="2"/>
  <c r="J1745" i="2"/>
  <c r="N1745" i="2" s="1"/>
  <c r="J1744" i="2"/>
  <c r="N1744" i="2" s="1"/>
  <c r="J1743" i="2"/>
  <c r="J1742" i="2"/>
  <c r="J1741" i="2"/>
  <c r="J1740" i="2"/>
  <c r="J1739" i="2"/>
  <c r="J1738" i="2"/>
  <c r="J1737" i="2"/>
  <c r="J1736" i="2"/>
  <c r="J1735" i="2"/>
  <c r="J1734" i="2"/>
  <c r="J1733" i="2"/>
  <c r="J1732" i="2"/>
  <c r="J1731" i="2"/>
  <c r="J1730" i="2"/>
  <c r="J1729" i="2"/>
  <c r="J1728" i="2"/>
  <c r="J1727" i="2"/>
  <c r="K1727" i="2" s="1"/>
  <c r="J1726" i="2"/>
  <c r="J1725" i="2"/>
  <c r="J1724" i="2"/>
  <c r="J1723" i="2"/>
  <c r="J1722" i="2"/>
  <c r="J1721" i="2"/>
  <c r="J1720" i="2"/>
  <c r="J1719" i="2"/>
  <c r="J1718" i="2"/>
  <c r="J1717" i="2"/>
  <c r="K1717" i="2" s="1"/>
  <c r="J1716" i="2"/>
  <c r="K1715" i="2"/>
  <c r="J1715" i="2"/>
  <c r="N1715" i="2" s="1"/>
  <c r="J1714" i="2"/>
  <c r="K1714" i="2" s="1"/>
  <c r="J1713" i="2"/>
  <c r="J1712" i="2"/>
  <c r="J1711" i="2"/>
  <c r="N1711" i="2" s="1"/>
  <c r="J1710" i="2"/>
  <c r="J1709" i="2"/>
  <c r="J1708" i="2"/>
  <c r="J1707" i="2"/>
  <c r="J1706" i="2"/>
  <c r="J1705" i="2"/>
  <c r="J1704" i="2"/>
  <c r="J1703" i="2"/>
  <c r="J1702" i="2"/>
  <c r="N1702" i="2" s="1"/>
  <c r="J1701" i="2"/>
  <c r="N1701" i="2" s="1"/>
  <c r="J1700" i="2"/>
  <c r="J1699" i="2"/>
  <c r="K1699" i="2" s="1"/>
  <c r="J1698" i="2"/>
  <c r="J1697" i="2"/>
  <c r="K1697" i="2" s="1"/>
  <c r="J1696" i="2"/>
  <c r="K1696" i="2" s="1"/>
  <c r="J1695" i="2"/>
  <c r="J1694" i="2"/>
  <c r="N1694" i="2" s="1"/>
  <c r="J1693" i="2"/>
  <c r="J1692" i="2"/>
  <c r="J1691" i="2"/>
  <c r="J1690" i="2"/>
  <c r="J1689" i="2"/>
  <c r="J1688" i="2"/>
  <c r="J1687" i="2"/>
  <c r="N1687" i="2" s="1"/>
  <c r="J1686" i="2"/>
  <c r="J1685" i="2"/>
  <c r="J1684" i="2"/>
  <c r="J1683" i="2"/>
  <c r="J1682" i="2"/>
  <c r="J1681" i="2"/>
  <c r="N1681" i="2" s="1"/>
  <c r="J1680" i="2"/>
  <c r="K1680" i="2" s="1"/>
  <c r="J1679" i="2"/>
  <c r="J1678" i="2"/>
  <c r="J1677" i="2"/>
  <c r="J1676" i="2"/>
  <c r="N1676" i="2" s="1"/>
  <c r="J1675" i="2"/>
  <c r="J1674" i="2"/>
  <c r="K1674" i="2" s="1"/>
  <c r="J1673" i="2"/>
  <c r="N1673" i="2" s="1"/>
  <c r="J1672" i="2"/>
  <c r="J1671" i="2"/>
  <c r="J1670" i="2"/>
  <c r="J1669" i="2"/>
  <c r="J1668" i="2"/>
  <c r="J1667" i="2"/>
  <c r="N1667" i="2" s="1"/>
  <c r="J1666" i="2"/>
  <c r="J1665" i="2"/>
  <c r="J1664" i="2"/>
  <c r="J1663" i="2"/>
  <c r="J1662" i="2"/>
  <c r="J1661" i="2"/>
  <c r="J1660" i="2"/>
  <c r="K1659" i="2"/>
  <c r="J1659" i="2"/>
  <c r="N1659" i="2" s="1"/>
  <c r="J1658" i="2"/>
  <c r="J1657" i="2"/>
  <c r="N1657" i="2" s="1"/>
  <c r="J1656" i="2"/>
  <c r="K1656" i="2" s="1"/>
  <c r="J1655" i="2"/>
  <c r="J1654" i="2"/>
  <c r="J1653" i="2"/>
  <c r="J1652" i="2"/>
  <c r="J1651" i="2"/>
  <c r="K1651" i="2" s="1"/>
  <c r="J1650" i="2"/>
  <c r="K1650" i="2" s="1"/>
  <c r="J1649" i="2"/>
  <c r="J1648" i="2"/>
  <c r="J1647" i="2"/>
  <c r="J1646" i="2"/>
  <c r="J1645" i="2"/>
  <c r="J1644" i="2"/>
  <c r="J1643" i="2"/>
  <c r="J1642" i="2"/>
  <c r="K1642" i="2" s="1"/>
  <c r="J1641" i="2"/>
  <c r="N1641" i="2" s="1"/>
  <c r="J1640" i="2"/>
  <c r="J1639" i="2"/>
  <c r="J1638" i="2"/>
  <c r="K1638" i="2" s="1"/>
  <c r="J1637" i="2"/>
  <c r="J1636" i="2"/>
  <c r="J1635" i="2"/>
  <c r="J1634" i="2"/>
  <c r="J1633" i="2"/>
  <c r="J1632" i="2"/>
  <c r="J1631" i="2"/>
  <c r="N1631" i="2" s="1"/>
  <c r="J1630" i="2"/>
  <c r="J1629" i="2"/>
  <c r="J1628" i="2"/>
  <c r="J1627" i="2"/>
  <c r="J1626" i="2"/>
  <c r="J1625" i="2"/>
  <c r="J1624" i="2"/>
  <c r="J1623" i="2"/>
  <c r="J1622" i="2"/>
  <c r="J1621" i="2"/>
  <c r="J1620" i="2"/>
  <c r="K1620" i="2" s="1"/>
  <c r="J1619" i="2"/>
  <c r="N1619" i="2" s="1"/>
  <c r="K1618" i="2"/>
  <c r="J1618" i="2"/>
  <c r="J1617" i="2"/>
  <c r="J1616" i="2"/>
  <c r="J1615" i="2"/>
  <c r="K1615" i="2" s="1"/>
  <c r="J1614" i="2"/>
  <c r="J1613" i="2"/>
  <c r="J1612" i="2"/>
  <c r="N1612" i="2" s="1"/>
  <c r="J1611" i="2"/>
  <c r="N1611" i="2" s="1"/>
  <c r="J1610" i="2"/>
  <c r="J1609" i="2"/>
  <c r="J1608" i="2"/>
  <c r="J1607" i="2"/>
  <c r="J1606" i="2"/>
  <c r="K1606" i="2" s="1"/>
  <c r="J1605" i="2"/>
  <c r="N1605" i="2" s="1"/>
  <c r="J1604" i="2"/>
  <c r="N1604" i="2" s="1"/>
  <c r="J1603" i="2"/>
  <c r="J1602" i="2"/>
  <c r="J1601" i="2"/>
  <c r="J1600" i="2"/>
  <c r="J1599" i="2"/>
  <c r="J1598" i="2"/>
  <c r="K1598" i="2" s="1"/>
  <c r="K1597" i="2"/>
  <c r="J1597" i="2"/>
  <c r="N1597" i="2" s="1"/>
  <c r="J1596" i="2"/>
  <c r="J1595" i="2"/>
  <c r="J1594" i="2"/>
  <c r="N1594" i="2" s="1"/>
  <c r="J1593" i="2"/>
  <c r="N1593" i="2" s="1"/>
  <c r="J1592" i="2"/>
  <c r="J1591" i="2"/>
  <c r="J1590" i="2"/>
  <c r="J1589" i="2"/>
  <c r="N1589" i="2" s="1"/>
  <c r="J1588" i="2"/>
  <c r="J1587" i="2"/>
  <c r="J1586" i="2"/>
  <c r="J1585" i="2"/>
  <c r="J1584" i="2"/>
  <c r="J1583" i="2"/>
  <c r="N1583" i="2" s="1"/>
  <c r="J1582" i="2"/>
  <c r="K1582" i="2" s="1"/>
  <c r="J1581" i="2"/>
  <c r="J1580" i="2"/>
  <c r="J1579" i="2"/>
  <c r="J1578" i="2"/>
  <c r="J1577" i="2"/>
  <c r="J1576" i="2"/>
  <c r="N1576" i="2" s="1"/>
  <c r="J1575" i="2"/>
  <c r="N1575" i="2" s="1"/>
  <c r="J1574" i="2"/>
  <c r="J1573" i="2"/>
  <c r="J1572" i="2"/>
  <c r="J1571" i="2"/>
  <c r="J1570" i="2"/>
  <c r="J1569" i="2"/>
  <c r="N1569" i="2" s="1"/>
  <c r="J1568" i="2"/>
  <c r="J1567" i="2"/>
  <c r="N1567" i="2" s="1"/>
  <c r="J1566" i="2"/>
  <c r="J1565" i="2"/>
  <c r="N1565" i="2" s="1"/>
  <c r="J1564" i="2"/>
  <c r="J1563" i="2"/>
  <c r="J1562" i="2"/>
  <c r="N1562" i="2" s="1"/>
  <c r="J1561" i="2"/>
  <c r="J1560" i="2"/>
  <c r="J1559" i="2"/>
  <c r="J1558" i="2"/>
  <c r="K1558" i="2" s="1"/>
  <c r="J1557" i="2"/>
  <c r="N1557" i="2" s="1"/>
  <c r="J1556" i="2"/>
  <c r="J1555" i="2"/>
  <c r="J1554" i="2"/>
  <c r="J1553" i="2"/>
  <c r="J1552" i="2"/>
  <c r="J1551" i="2"/>
  <c r="J1550" i="2"/>
  <c r="J1549" i="2"/>
  <c r="N1549" i="2" s="1"/>
  <c r="J1548" i="2"/>
  <c r="J1547" i="2"/>
  <c r="J1546" i="2"/>
  <c r="J1545" i="2"/>
  <c r="K1545" i="2" s="1"/>
  <c r="J1544" i="2"/>
  <c r="J1543" i="2"/>
  <c r="N1543" i="2" s="1"/>
  <c r="J1542" i="2"/>
  <c r="J1541" i="2"/>
  <c r="N1541" i="2" s="1"/>
  <c r="J1540" i="2"/>
  <c r="J1539" i="2"/>
  <c r="N1539" i="2" s="1"/>
  <c r="J1538" i="2"/>
  <c r="J1537" i="2"/>
  <c r="J1536" i="2"/>
  <c r="J1535" i="2"/>
  <c r="J1534" i="2"/>
  <c r="N1534" i="2" s="1"/>
  <c r="J1533" i="2"/>
  <c r="N1533" i="2" s="1"/>
  <c r="J1532" i="2"/>
  <c r="J1531" i="2"/>
  <c r="J1530" i="2"/>
  <c r="J1529" i="2"/>
  <c r="J1528" i="2"/>
  <c r="J1527" i="2"/>
  <c r="J1526" i="2"/>
  <c r="J1525" i="2"/>
  <c r="J1524" i="2"/>
  <c r="J1523" i="2"/>
  <c r="J1522" i="2"/>
  <c r="N1522" i="2" s="1"/>
  <c r="J1521" i="2"/>
  <c r="N1521" i="2" s="1"/>
  <c r="J1520" i="2"/>
  <c r="J1519" i="2"/>
  <c r="J1518" i="2"/>
  <c r="J1517" i="2"/>
  <c r="J1516" i="2"/>
  <c r="J1515" i="2"/>
  <c r="J1514" i="2"/>
  <c r="N1514" i="2" s="1"/>
  <c r="J1513" i="2"/>
  <c r="J1512" i="2"/>
  <c r="J1511" i="2"/>
  <c r="N1511" i="2" s="1"/>
  <c r="J1510" i="2"/>
  <c r="J1509" i="2"/>
  <c r="J1508" i="2"/>
  <c r="J1507" i="2"/>
  <c r="N1507" i="2" s="1"/>
  <c r="J1506" i="2"/>
  <c r="J1505" i="2"/>
  <c r="K1505" i="2" s="1"/>
  <c r="J1504" i="2"/>
  <c r="K1504" i="2" s="1"/>
  <c r="J1503" i="2"/>
  <c r="J1502" i="2"/>
  <c r="J1501" i="2"/>
  <c r="K1501" i="2" s="1"/>
  <c r="J1500" i="2"/>
  <c r="K1500" i="2" s="1"/>
  <c r="J1499" i="2"/>
  <c r="J1498" i="2"/>
  <c r="J1497" i="2"/>
  <c r="J1496" i="2"/>
  <c r="J1495" i="2"/>
  <c r="K1495" i="2" s="1"/>
  <c r="J1494" i="2"/>
  <c r="J1493" i="2"/>
  <c r="N1493" i="2" s="1"/>
  <c r="J1492" i="2"/>
  <c r="J1491" i="2"/>
  <c r="J1490" i="2"/>
  <c r="J1489" i="2"/>
  <c r="J1488" i="2"/>
  <c r="K1488" i="2" s="1"/>
  <c r="J1487" i="2"/>
  <c r="J1486" i="2"/>
  <c r="J1485" i="2"/>
  <c r="J1484" i="2"/>
  <c r="J1483" i="2"/>
  <c r="J1482" i="2"/>
  <c r="K1482" i="2" s="1"/>
  <c r="J1481" i="2"/>
  <c r="J1480" i="2"/>
  <c r="J1479" i="2"/>
  <c r="J1478" i="2"/>
  <c r="J1477" i="2"/>
  <c r="N1477" i="2" s="1"/>
  <c r="J1476" i="2"/>
  <c r="J1475" i="2"/>
  <c r="J1474" i="2"/>
  <c r="N1474" i="2" s="1"/>
  <c r="J1473" i="2"/>
  <c r="J1472" i="2"/>
  <c r="J1471" i="2"/>
  <c r="K1471" i="2" s="1"/>
  <c r="J1470" i="2"/>
  <c r="J1469" i="2"/>
  <c r="N1469" i="2" s="1"/>
  <c r="J1468" i="2"/>
  <c r="J1467" i="2"/>
  <c r="J1466" i="2"/>
  <c r="J1465" i="2"/>
  <c r="J1464" i="2"/>
  <c r="J1463" i="2"/>
  <c r="J1462" i="2"/>
  <c r="N1462" i="2" s="1"/>
  <c r="J1461" i="2"/>
  <c r="J1460" i="2"/>
  <c r="J1459" i="2"/>
  <c r="N1459" i="2" s="1"/>
  <c r="J1458" i="2"/>
  <c r="J1457" i="2"/>
  <c r="N1457" i="2" s="1"/>
  <c r="J1456" i="2"/>
  <c r="J1455" i="2"/>
  <c r="J1454" i="2"/>
  <c r="J1453" i="2"/>
  <c r="J1452" i="2"/>
  <c r="J1451" i="2"/>
  <c r="J1450" i="2"/>
  <c r="J1449" i="2"/>
  <c r="N1449" i="2" s="1"/>
  <c r="J1448" i="2"/>
  <c r="J1447" i="2"/>
  <c r="J1446" i="2"/>
  <c r="J1445" i="2"/>
  <c r="N1445" i="2" s="1"/>
  <c r="J1444" i="2"/>
  <c r="J1443" i="2"/>
  <c r="J1442" i="2"/>
  <c r="J1441" i="2"/>
  <c r="J1440" i="2"/>
  <c r="J1439" i="2"/>
  <c r="K1439" i="2" s="1"/>
  <c r="J1438" i="2"/>
  <c r="N1438" i="2" s="1"/>
  <c r="J1437" i="2"/>
  <c r="J1436" i="2"/>
  <c r="K1436" i="2" s="1"/>
  <c r="J1435" i="2"/>
  <c r="K1435" i="2" s="1"/>
  <c r="J1434" i="2"/>
  <c r="J1433" i="2"/>
  <c r="J1432" i="2"/>
  <c r="J1431" i="2"/>
  <c r="J1430" i="2"/>
  <c r="K1429" i="2"/>
  <c r="J1429" i="2"/>
  <c r="N1429" i="2" s="1"/>
  <c r="J1428" i="2"/>
  <c r="J1427" i="2"/>
  <c r="K1427" i="2" s="1"/>
  <c r="J1426" i="2"/>
  <c r="J1425" i="2"/>
  <c r="J1424" i="2"/>
  <c r="J1423" i="2"/>
  <c r="K1423" i="2" s="1"/>
  <c r="J1422" i="2"/>
  <c r="J1421" i="2"/>
  <c r="N1421" i="2" s="1"/>
  <c r="J1420" i="2"/>
  <c r="J1419" i="2"/>
  <c r="N1419" i="2" s="1"/>
  <c r="J1418" i="2"/>
  <c r="K1418" i="2" s="1"/>
  <c r="J1417" i="2"/>
  <c r="J1416" i="2"/>
  <c r="J1415" i="2"/>
  <c r="K1414" i="2"/>
  <c r="J1414" i="2"/>
  <c r="J1413" i="2"/>
  <c r="J1412" i="2"/>
  <c r="J1411" i="2"/>
  <c r="K1411" i="2" s="1"/>
  <c r="J1410" i="2"/>
  <c r="K1410" i="2" s="1"/>
  <c r="J1409" i="2"/>
  <c r="J1408" i="2"/>
  <c r="J1407" i="2"/>
  <c r="J1406" i="2"/>
  <c r="J1405" i="2"/>
  <c r="K1405" i="2" s="1"/>
  <c r="J1404" i="2"/>
  <c r="K1403" i="2"/>
  <c r="J1403" i="2"/>
  <c r="J1402" i="2"/>
  <c r="J1401" i="2"/>
  <c r="N1401" i="2" s="1"/>
  <c r="J1400" i="2"/>
  <c r="J1399" i="2"/>
  <c r="N1399" i="2" s="1"/>
  <c r="J1398" i="2"/>
  <c r="J1397" i="2"/>
  <c r="J1396" i="2"/>
  <c r="J1395" i="2"/>
  <c r="J1394" i="2"/>
  <c r="K1394" i="2" s="1"/>
  <c r="J1393" i="2"/>
  <c r="J1392" i="2"/>
  <c r="J1391" i="2"/>
  <c r="N1391" i="2" s="1"/>
  <c r="J1390" i="2"/>
  <c r="J1389" i="2"/>
  <c r="J1388" i="2"/>
  <c r="J1387" i="2"/>
  <c r="J1386" i="2"/>
  <c r="K1386" i="2" s="1"/>
  <c r="J1385" i="2"/>
  <c r="J1384" i="2"/>
  <c r="J1383" i="2"/>
  <c r="J1382" i="2"/>
  <c r="J1381" i="2"/>
  <c r="J1380" i="2"/>
  <c r="J1379" i="2"/>
  <c r="J1378" i="2"/>
  <c r="J1377" i="2"/>
  <c r="J1376" i="2"/>
  <c r="J1375" i="2"/>
  <c r="J1374" i="2"/>
  <c r="R1373" i="2"/>
  <c r="Q1373" i="2"/>
  <c r="P1373" i="2"/>
  <c r="J1373" i="2"/>
  <c r="R1372" i="2"/>
  <c r="Q1372" i="2"/>
  <c r="P1372" i="2"/>
  <c r="J1372" i="2"/>
  <c r="N1372" i="2" s="1"/>
  <c r="R1371" i="2"/>
  <c r="Q1371" i="2"/>
  <c r="P1371" i="2"/>
  <c r="J1371" i="2"/>
  <c r="R1370" i="2"/>
  <c r="Q1370" i="2"/>
  <c r="P1370" i="2"/>
  <c r="J1370" i="2"/>
  <c r="R1369" i="2"/>
  <c r="Q1369" i="2"/>
  <c r="P1369" i="2"/>
  <c r="J1369" i="2"/>
  <c r="R1368" i="2"/>
  <c r="Q1368" i="2"/>
  <c r="P1368" i="2"/>
  <c r="J1368" i="2"/>
  <c r="N1368" i="2" s="1"/>
  <c r="R1367" i="2"/>
  <c r="Q1367" i="2"/>
  <c r="P1367" i="2"/>
  <c r="J1367" i="2"/>
  <c r="R1366" i="2"/>
  <c r="Q1366" i="2"/>
  <c r="P1366" i="2"/>
  <c r="J1366" i="2"/>
  <c r="R1365" i="2"/>
  <c r="Q1365" i="2"/>
  <c r="P1365" i="2"/>
  <c r="J1365" i="2"/>
  <c r="R1364" i="2"/>
  <c r="Q1364" i="2"/>
  <c r="P1364" i="2"/>
  <c r="J1364" i="2"/>
  <c r="R1363" i="2"/>
  <c r="Q1363" i="2"/>
  <c r="P1363" i="2"/>
  <c r="J1363" i="2"/>
  <c r="R1362" i="2"/>
  <c r="Q1362" i="2"/>
  <c r="P1362" i="2"/>
  <c r="J1362" i="2"/>
  <c r="R1361" i="2"/>
  <c r="Q1361" i="2"/>
  <c r="P1361" i="2"/>
  <c r="J1361" i="2"/>
  <c r="R1360" i="2"/>
  <c r="Q1360" i="2"/>
  <c r="P1360" i="2"/>
  <c r="J1360" i="2"/>
  <c r="K1360" i="2" s="1"/>
  <c r="R1359" i="2"/>
  <c r="Q1359" i="2"/>
  <c r="P1359" i="2"/>
  <c r="J1359" i="2"/>
  <c r="R1358" i="2"/>
  <c r="Q1358" i="2"/>
  <c r="P1358" i="2"/>
  <c r="J1358" i="2"/>
  <c r="R1357" i="2"/>
  <c r="Q1357" i="2"/>
  <c r="P1357" i="2"/>
  <c r="J1357" i="2"/>
  <c r="K1357" i="2" s="1"/>
  <c r="R1356" i="2"/>
  <c r="Q1356" i="2"/>
  <c r="P1356" i="2"/>
  <c r="J1356" i="2"/>
  <c r="K1356" i="2" s="1"/>
  <c r="R1355" i="2"/>
  <c r="Q1355" i="2"/>
  <c r="P1355" i="2"/>
  <c r="J1355" i="2"/>
  <c r="K1355" i="2" s="1"/>
  <c r="R1354" i="2"/>
  <c r="Q1354" i="2"/>
  <c r="P1354" i="2"/>
  <c r="J1354" i="2"/>
  <c r="N1354" i="2" s="1"/>
  <c r="R1353" i="2"/>
  <c r="Q1353" i="2"/>
  <c r="P1353" i="2"/>
  <c r="J1353" i="2"/>
  <c r="R1352" i="2"/>
  <c r="Q1352" i="2"/>
  <c r="P1352" i="2"/>
  <c r="J1352" i="2"/>
  <c r="R1351" i="2"/>
  <c r="Q1351" i="2"/>
  <c r="P1351" i="2"/>
  <c r="J1351" i="2"/>
  <c r="R1350" i="2"/>
  <c r="Q1350" i="2"/>
  <c r="P1350" i="2"/>
  <c r="J1350" i="2"/>
  <c r="R1349" i="2"/>
  <c r="Q1349" i="2"/>
  <c r="P1349" i="2"/>
  <c r="J1349" i="2"/>
  <c r="R1348" i="2"/>
  <c r="Q1348" i="2"/>
  <c r="P1348" i="2"/>
  <c r="J1348" i="2"/>
  <c r="N1348" i="2" s="1"/>
  <c r="R1347" i="2"/>
  <c r="Q1347" i="2"/>
  <c r="P1347" i="2"/>
  <c r="J1347" i="2"/>
  <c r="R1346" i="2"/>
  <c r="Q1346" i="2"/>
  <c r="P1346" i="2"/>
  <c r="J1346" i="2"/>
  <c r="R1345" i="2"/>
  <c r="Q1345" i="2"/>
  <c r="P1345" i="2"/>
  <c r="J1345" i="2"/>
  <c r="R1344" i="2"/>
  <c r="Q1344" i="2"/>
  <c r="P1344" i="2"/>
  <c r="K1344" i="2"/>
  <c r="J1344" i="2"/>
  <c r="N1344" i="2" s="1"/>
  <c r="R1343" i="2"/>
  <c r="Q1343" i="2"/>
  <c r="P1343" i="2"/>
  <c r="J1343" i="2"/>
  <c r="N1343" i="2" s="1"/>
  <c r="R1342" i="2"/>
  <c r="Q1342" i="2"/>
  <c r="P1342" i="2"/>
  <c r="J1342" i="2"/>
  <c r="R1341" i="2"/>
  <c r="Q1341" i="2"/>
  <c r="P1341" i="2"/>
  <c r="J1341" i="2"/>
  <c r="K1341" i="2" s="1"/>
  <c r="R1340" i="2"/>
  <c r="Q1340" i="2"/>
  <c r="P1340" i="2"/>
  <c r="J1340" i="2"/>
  <c r="K1340" i="2" s="1"/>
  <c r="R1339" i="2"/>
  <c r="Q1339" i="2"/>
  <c r="P1339" i="2"/>
  <c r="J1339" i="2"/>
  <c r="K1339" i="2" s="1"/>
  <c r="R1338" i="2"/>
  <c r="Q1338" i="2"/>
  <c r="P1338" i="2"/>
  <c r="J1338" i="2"/>
  <c r="R1337" i="2"/>
  <c r="Q1337" i="2"/>
  <c r="P1337" i="2"/>
  <c r="J1337" i="2"/>
  <c r="R1336" i="2"/>
  <c r="Q1336" i="2"/>
  <c r="P1336" i="2"/>
  <c r="J1336" i="2"/>
  <c r="R1335" i="2"/>
  <c r="Q1335" i="2"/>
  <c r="P1335" i="2"/>
  <c r="J1335" i="2"/>
  <c r="R1334" i="2"/>
  <c r="Q1334" i="2"/>
  <c r="P1334" i="2"/>
  <c r="J1334" i="2"/>
  <c r="R1333" i="2"/>
  <c r="Q1333" i="2"/>
  <c r="P1333" i="2"/>
  <c r="J1333" i="2"/>
  <c r="R1332" i="2"/>
  <c r="Q1332" i="2"/>
  <c r="P1332" i="2"/>
  <c r="J1332" i="2"/>
  <c r="R1331" i="2"/>
  <c r="Q1331" i="2"/>
  <c r="P1331" i="2"/>
  <c r="J1331" i="2"/>
  <c r="R1330" i="2"/>
  <c r="Q1330" i="2"/>
  <c r="P1330" i="2"/>
  <c r="J1330" i="2"/>
  <c r="R1329" i="2"/>
  <c r="Q1329" i="2"/>
  <c r="P1329" i="2"/>
  <c r="J1329" i="2"/>
  <c r="R1328" i="2"/>
  <c r="Q1328" i="2"/>
  <c r="P1328" i="2"/>
  <c r="J1328" i="2"/>
  <c r="R1327" i="2"/>
  <c r="Q1327" i="2"/>
  <c r="P1327" i="2"/>
  <c r="J1327" i="2"/>
  <c r="R1326" i="2"/>
  <c r="Q1326" i="2"/>
  <c r="P1326" i="2"/>
  <c r="J1326" i="2"/>
  <c r="R1325" i="2"/>
  <c r="Q1325" i="2"/>
  <c r="P1325" i="2"/>
  <c r="J1325" i="2"/>
  <c r="R1324" i="2"/>
  <c r="Q1324" i="2"/>
  <c r="P1324" i="2"/>
  <c r="J1324" i="2"/>
  <c r="N1324" i="2" s="1"/>
  <c r="R1323" i="2"/>
  <c r="Q1323" i="2"/>
  <c r="P1323" i="2"/>
  <c r="J1323" i="2"/>
  <c r="R1322" i="2"/>
  <c r="Q1322" i="2"/>
  <c r="P1322" i="2"/>
  <c r="J1322" i="2"/>
  <c r="N1322" i="2" s="1"/>
  <c r="R1321" i="2"/>
  <c r="Q1321" i="2"/>
  <c r="P1321" i="2"/>
  <c r="J1321" i="2"/>
  <c r="R1320" i="2"/>
  <c r="Q1320" i="2"/>
  <c r="P1320" i="2"/>
  <c r="J1320" i="2"/>
  <c r="R1319" i="2"/>
  <c r="Q1319" i="2"/>
  <c r="P1319" i="2"/>
  <c r="J1319" i="2"/>
  <c r="R1318" i="2"/>
  <c r="Q1318" i="2"/>
  <c r="P1318" i="2"/>
  <c r="J1318" i="2"/>
  <c r="R1317" i="2"/>
  <c r="Q1317" i="2"/>
  <c r="P1317" i="2"/>
  <c r="J1317" i="2"/>
  <c r="R1316" i="2"/>
  <c r="Q1316" i="2"/>
  <c r="P1316" i="2"/>
  <c r="J1316" i="2"/>
  <c r="N1316" i="2" s="1"/>
  <c r="R1315" i="2"/>
  <c r="Q1315" i="2"/>
  <c r="P1315" i="2"/>
  <c r="J1315" i="2"/>
  <c r="K1315" i="2" s="1"/>
  <c r="R1314" i="2"/>
  <c r="Q1314" i="2"/>
  <c r="P1314" i="2"/>
  <c r="J1314" i="2"/>
  <c r="R1313" i="2"/>
  <c r="Q1313" i="2"/>
  <c r="P1313" i="2"/>
  <c r="J1313" i="2"/>
  <c r="R1312" i="2"/>
  <c r="Q1312" i="2"/>
  <c r="P1312" i="2"/>
  <c r="K1312" i="2"/>
  <c r="J1312" i="2"/>
  <c r="N1312" i="2" s="1"/>
  <c r="R1311" i="2"/>
  <c r="Q1311" i="2"/>
  <c r="P1311" i="2"/>
  <c r="K1311" i="2"/>
  <c r="J1311" i="2"/>
  <c r="N1311" i="2" s="1"/>
  <c r="R1310" i="2"/>
  <c r="Q1310" i="2"/>
  <c r="P1310" i="2"/>
  <c r="J1310" i="2"/>
  <c r="R1309" i="2"/>
  <c r="Q1309" i="2"/>
  <c r="P1309" i="2"/>
  <c r="J1309" i="2"/>
  <c r="K1309" i="2" s="1"/>
  <c r="R1308" i="2"/>
  <c r="Q1308" i="2"/>
  <c r="P1308" i="2"/>
  <c r="J1308" i="2"/>
  <c r="R1307" i="2"/>
  <c r="Q1307" i="2"/>
  <c r="P1307" i="2"/>
  <c r="J1307" i="2"/>
  <c r="R1306" i="2"/>
  <c r="Q1306" i="2"/>
  <c r="P1306" i="2"/>
  <c r="J1306" i="2"/>
  <c r="R1305" i="2"/>
  <c r="Q1305" i="2"/>
  <c r="P1305" i="2"/>
  <c r="J1305" i="2"/>
  <c r="R1304" i="2"/>
  <c r="Q1304" i="2"/>
  <c r="P1304" i="2"/>
  <c r="J1304" i="2"/>
  <c r="R1303" i="2"/>
  <c r="Q1303" i="2"/>
  <c r="P1303" i="2"/>
  <c r="J1303" i="2"/>
  <c r="R1302" i="2"/>
  <c r="Q1302" i="2"/>
  <c r="P1302" i="2"/>
  <c r="J1302" i="2"/>
  <c r="J1301" i="2"/>
  <c r="K1301" i="2" s="1"/>
  <c r="J1300" i="2"/>
  <c r="K1300" i="2" s="1"/>
  <c r="J1299" i="2"/>
  <c r="J1298" i="2"/>
  <c r="J1297" i="2"/>
  <c r="J1296" i="2"/>
  <c r="J1295" i="2"/>
  <c r="J1294" i="2"/>
  <c r="J1293" i="2"/>
  <c r="J1292" i="2"/>
  <c r="J1291" i="2"/>
  <c r="J1290" i="2"/>
  <c r="J1289" i="2"/>
  <c r="J1288" i="2"/>
  <c r="J1287" i="2"/>
  <c r="N1287" i="2" s="1"/>
  <c r="J1286" i="2"/>
  <c r="J1285" i="2"/>
  <c r="J1284" i="2"/>
  <c r="J1283" i="2"/>
  <c r="J1282" i="2"/>
  <c r="J1281" i="2"/>
  <c r="J1280" i="2"/>
  <c r="J1279" i="2"/>
  <c r="J1278" i="2"/>
  <c r="J1277" i="2"/>
  <c r="J1276" i="2"/>
  <c r="K1276" i="2" s="1"/>
  <c r="J1275" i="2"/>
  <c r="J1274" i="2"/>
  <c r="J1273" i="2"/>
  <c r="J1272" i="2"/>
  <c r="J1271" i="2"/>
  <c r="K1271" i="2" s="1"/>
  <c r="J1270" i="2"/>
  <c r="N1270" i="2" s="1"/>
  <c r="J1269" i="2"/>
  <c r="K1268" i="2"/>
  <c r="J1268" i="2"/>
  <c r="N1268" i="2" s="1"/>
  <c r="J1267" i="2"/>
  <c r="N1267" i="2" s="1"/>
  <c r="J1266" i="2"/>
  <c r="J1265" i="2"/>
  <c r="J1264" i="2"/>
  <c r="J1263" i="2"/>
  <c r="J1262" i="2"/>
  <c r="J1261" i="2"/>
  <c r="J1260" i="2"/>
  <c r="K1260" i="2" s="1"/>
  <c r="J1259" i="2"/>
  <c r="J1258" i="2"/>
  <c r="J1257" i="2"/>
  <c r="J1256" i="2"/>
  <c r="J1255" i="2"/>
  <c r="K1255" i="2" s="1"/>
  <c r="J1254" i="2"/>
  <c r="K1254" i="2" s="1"/>
  <c r="J1253" i="2"/>
  <c r="K1253" i="2" s="1"/>
  <c r="J1252" i="2"/>
  <c r="J1251" i="2"/>
  <c r="J1250" i="2"/>
  <c r="J1249" i="2"/>
  <c r="J1248" i="2"/>
  <c r="J1247" i="2"/>
  <c r="J1246" i="2"/>
  <c r="J1245" i="2"/>
  <c r="J1244" i="2"/>
  <c r="N1244" i="2" s="1"/>
  <c r="J1243" i="2"/>
  <c r="K1243" i="2" s="1"/>
  <c r="J1242" i="2"/>
  <c r="J1241" i="2"/>
  <c r="J1240" i="2"/>
  <c r="J1239" i="2"/>
  <c r="N1239" i="2" s="1"/>
  <c r="J1238" i="2"/>
  <c r="J1237" i="2"/>
  <c r="J1236" i="2"/>
  <c r="K1236" i="2" s="1"/>
  <c r="K1235" i="2"/>
  <c r="J1235" i="2"/>
  <c r="J1234" i="2"/>
  <c r="N1234" i="2" s="1"/>
  <c r="J1233" i="2"/>
  <c r="J1232" i="2"/>
  <c r="K1232" i="2" s="1"/>
  <c r="J1231" i="2"/>
  <c r="N1231" i="2" s="1"/>
  <c r="J1230" i="2"/>
  <c r="J1229" i="2"/>
  <c r="J1228" i="2"/>
  <c r="J1227" i="2"/>
  <c r="J1226" i="2"/>
  <c r="J1225" i="2"/>
  <c r="N1225" i="2" s="1"/>
  <c r="J1224" i="2"/>
  <c r="J1223" i="2"/>
  <c r="K1223" i="2" s="1"/>
  <c r="J1222" i="2"/>
  <c r="J1221" i="2"/>
  <c r="J1220" i="2"/>
  <c r="J1219" i="2"/>
  <c r="N1219" i="2" s="1"/>
  <c r="K1218" i="2"/>
  <c r="J1218" i="2"/>
  <c r="J1217" i="2"/>
  <c r="J1216" i="2"/>
  <c r="J1215" i="2"/>
  <c r="J1214" i="2"/>
  <c r="J1213" i="2"/>
  <c r="J1212" i="2"/>
  <c r="N1212" i="2" s="1"/>
  <c r="J1211" i="2"/>
  <c r="J1210" i="2"/>
  <c r="N1210" i="2" s="1"/>
  <c r="J1209" i="2"/>
  <c r="J1208" i="2"/>
  <c r="J1207" i="2"/>
  <c r="J1206" i="2"/>
  <c r="J1205" i="2"/>
  <c r="J1204" i="2"/>
  <c r="J1203" i="2"/>
  <c r="J1202" i="2"/>
  <c r="J1201" i="2"/>
  <c r="K1201" i="2" s="1"/>
  <c r="J1200" i="2"/>
  <c r="J1199" i="2"/>
  <c r="J1198" i="2"/>
  <c r="J1197" i="2"/>
  <c r="J1196" i="2"/>
  <c r="J1195" i="2"/>
  <c r="N1195" i="2" s="1"/>
  <c r="J1194" i="2"/>
  <c r="N1194" i="2" s="1"/>
  <c r="J1193" i="2"/>
  <c r="J1192" i="2"/>
  <c r="N1192" i="2" s="1"/>
  <c r="J1191" i="2"/>
  <c r="J1190" i="2"/>
  <c r="J1189" i="2"/>
  <c r="N1189" i="2" s="1"/>
  <c r="J1188" i="2"/>
  <c r="N1188" i="2" s="1"/>
  <c r="J1187" i="2"/>
  <c r="K1187" i="2" s="1"/>
  <c r="J1186" i="2"/>
  <c r="N1186" i="2" s="1"/>
  <c r="J1185" i="2"/>
  <c r="J1184" i="2"/>
  <c r="J1183" i="2"/>
  <c r="J1182" i="2"/>
  <c r="J1181" i="2"/>
  <c r="J1180" i="2"/>
  <c r="N1180" i="2" s="1"/>
  <c r="J1179" i="2"/>
  <c r="J1178" i="2"/>
  <c r="K1178" i="2" s="1"/>
  <c r="J1177" i="2"/>
  <c r="K1177" i="2" s="1"/>
  <c r="J1176" i="2"/>
  <c r="N1176" i="2" s="1"/>
  <c r="J1175" i="2"/>
  <c r="J1174" i="2"/>
  <c r="K1174" i="2" s="1"/>
  <c r="J1173" i="2"/>
  <c r="K1173" i="2" s="1"/>
  <c r="J1172" i="2"/>
  <c r="J1171" i="2"/>
  <c r="J1170" i="2"/>
  <c r="N1170" i="2" s="1"/>
  <c r="J1169" i="2"/>
  <c r="J1168" i="2"/>
  <c r="N1168" i="2" s="1"/>
  <c r="J1167" i="2"/>
  <c r="J1166" i="2"/>
  <c r="J1165" i="2"/>
  <c r="N1165" i="2" s="1"/>
  <c r="J1164" i="2"/>
  <c r="N1164" i="2" s="1"/>
  <c r="J1163" i="2"/>
  <c r="J1162" i="2"/>
  <c r="N1162" i="2" s="1"/>
  <c r="J1161" i="2"/>
  <c r="K1161" i="2" s="1"/>
  <c r="J1160" i="2"/>
  <c r="J1159" i="2"/>
  <c r="J1158" i="2"/>
  <c r="J1157" i="2"/>
  <c r="J1156" i="2"/>
  <c r="N1156" i="2" s="1"/>
  <c r="J1155" i="2"/>
  <c r="J1154" i="2"/>
  <c r="J1153" i="2"/>
  <c r="K1153" i="2" s="1"/>
  <c r="J1152" i="2"/>
  <c r="N1152" i="2" s="1"/>
  <c r="J1151" i="2"/>
  <c r="J1150" i="2"/>
  <c r="J1149" i="2"/>
  <c r="J1148" i="2"/>
  <c r="J1147" i="2"/>
  <c r="N1147" i="2" s="1"/>
  <c r="K1146" i="2"/>
  <c r="J1146" i="2"/>
  <c r="N1146" i="2" s="1"/>
  <c r="J1145" i="2"/>
  <c r="J1144" i="2"/>
  <c r="N1144" i="2" s="1"/>
  <c r="J1143" i="2"/>
  <c r="J1142" i="2"/>
  <c r="K1142" i="2" s="1"/>
  <c r="J1141" i="2"/>
  <c r="N1141" i="2" s="1"/>
  <c r="J1140" i="2"/>
  <c r="N1140" i="2" s="1"/>
  <c r="J1139" i="2"/>
  <c r="J1138" i="2"/>
  <c r="N1138" i="2" s="1"/>
  <c r="J1137" i="2"/>
  <c r="J1136" i="2"/>
  <c r="J1135" i="2"/>
  <c r="J1134" i="2"/>
  <c r="J1133" i="2"/>
  <c r="J1132" i="2"/>
  <c r="N1132" i="2" s="1"/>
  <c r="J1131" i="2"/>
  <c r="J1130" i="2"/>
  <c r="J1129" i="2"/>
  <c r="K1128" i="2"/>
  <c r="J1128" i="2"/>
  <c r="N1128" i="2" s="1"/>
  <c r="J1127" i="2"/>
  <c r="J1126" i="2"/>
  <c r="N1126" i="2" s="1"/>
  <c r="J1125" i="2"/>
  <c r="J1124" i="2"/>
  <c r="J1123" i="2"/>
  <c r="N1123" i="2" s="1"/>
  <c r="J1122" i="2"/>
  <c r="N1122" i="2" s="1"/>
  <c r="J1121" i="2"/>
  <c r="K1120" i="2"/>
  <c r="J1120" i="2"/>
  <c r="N1120" i="2" s="1"/>
  <c r="J1119" i="2"/>
  <c r="J1118" i="2"/>
  <c r="J1117" i="2"/>
  <c r="N1117" i="2" s="1"/>
  <c r="J1116" i="2"/>
  <c r="J1115" i="2"/>
  <c r="J1114" i="2"/>
  <c r="N1114" i="2" s="1"/>
  <c r="J1113" i="2"/>
  <c r="J1112" i="2"/>
  <c r="K1112" i="2" s="1"/>
  <c r="J1111" i="2"/>
  <c r="J1110" i="2"/>
  <c r="J1109" i="2"/>
  <c r="J1108" i="2"/>
  <c r="N1108" i="2" s="1"/>
  <c r="J1107" i="2"/>
  <c r="J1106" i="2"/>
  <c r="J1105" i="2"/>
  <c r="J1104" i="2"/>
  <c r="J1103" i="2"/>
  <c r="K1103" i="2" s="1"/>
  <c r="J1102" i="2"/>
  <c r="J1101" i="2"/>
  <c r="J1100" i="2"/>
  <c r="K1100" i="2" s="1"/>
  <c r="J1099" i="2"/>
  <c r="K1099" i="2" s="1"/>
  <c r="J1098" i="2"/>
  <c r="K1098" i="2" s="1"/>
  <c r="J1097" i="2"/>
  <c r="K1097" i="2" s="1"/>
  <c r="J1096" i="2"/>
  <c r="N1096" i="2" s="1"/>
  <c r="J1095" i="2"/>
  <c r="J1094" i="2"/>
  <c r="J1093" i="2"/>
  <c r="N1093" i="2" s="1"/>
  <c r="J1092" i="2"/>
  <c r="N1092" i="2" s="1"/>
  <c r="J1091" i="2"/>
  <c r="K1090" i="2"/>
  <c r="J1090" i="2"/>
  <c r="N1090" i="2" s="1"/>
  <c r="J1089" i="2"/>
  <c r="J1088" i="2"/>
  <c r="J1087" i="2"/>
  <c r="J1086" i="2"/>
  <c r="J1085" i="2"/>
  <c r="J1084" i="2"/>
  <c r="N1084" i="2" s="1"/>
  <c r="J1083" i="2"/>
  <c r="J1082" i="2"/>
  <c r="K1082" i="2" s="1"/>
  <c r="J1081" i="2"/>
  <c r="K1081" i="2" s="1"/>
  <c r="K1080" i="2"/>
  <c r="J1080" i="2"/>
  <c r="N1080" i="2" s="1"/>
  <c r="J1079" i="2"/>
  <c r="J1078" i="2"/>
  <c r="K1078" i="2" s="1"/>
  <c r="J1077" i="2"/>
  <c r="J1076" i="2"/>
  <c r="J1075" i="2"/>
  <c r="N1075" i="2" s="1"/>
  <c r="K1074" i="2"/>
  <c r="J1074" i="2"/>
  <c r="N1074" i="2" s="1"/>
  <c r="J1073" i="2"/>
  <c r="J1072" i="2"/>
  <c r="J1071" i="2"/>
  <c r="J1070" i="2"/>
  <c r="J1069" i="2"/>
  <c r="K1069" i="2" s="1"/>
  <c r="J1068" i="2"/>
  <c r="N1068" i="2" s="1"/>
  <c r="J1067" i="2"/>
  <c r="J1066" i="2"/>
  <c r="J1065" i="2"/>
  <c r="J1064" i="2"/>
  <c r="J1063" i="2"/>
  <c r="J1062" i="2"/>
  <c r="J1061" i="2"/>
  <c r="J1060" i="2"/>
  <c r="N1060" i="2" s="1"/>
  <c r="J1059" i="2"/>
  <c r="J1058" i="2"/>
  <c r="J1057" i="2"/>
  <c r="K1056" i="2"/>
  <c r="J1056" i="2"/>
  <c r="N1056" i="2" s="1"/>
  <c r="J1055" i="2"/>
  <c r="J1054" i="2"/>
  <c r="K1054" i="2" s="1"/>
  <c r="J1053" i="2"/>
  <c r="J1052" i="2"/>
  <c r="K1052" i="2" s="1"/>
  <c r="J1051" i="2"/>
  <c r="N1051" i="2" s="1"/>
  <c r="J1050" i="2"/>
  <c r="N1050" i="2" s="1"/>
  <c r="J1049" i="2"/>
  <c r="J1048" i="2"/>
  <c r="N1048" i="2" s="1"/>
  <c r="J1047" i="2"/>
  <c r="J1046" i="2"/>
  <c r="J1045" i="2"/>
  <c r="K1045" i="2" s="1"/>
  <c r="J1044" i="2"/>
  <c r="J1043" i="2"/>
  <c r="J1042" i="2"/>
  <c r="N1042" i="2" s="1"/>
  <c r="J1041" i="2"/>
  <c r="J1040" i="2"/>
  <c r="J1039" i="2"/>
  <c r="J1038" i="2"/>
  <c r="J1037" i="2"/>
  <c r="K1036" i="2"/>
  <c r="J1036" i="2"/>
  <c r="J1035" i="2"/>
  <c r="J1034" i="2"/>
  <c r="K1034" i="2" s="1"/>
  <c r="J1033" i="2"/>
  <c r="J1032" i="2"/>
  <c r="N1032" i="2" s="1"/>
  <c r="J1031" i="2"/>
  <c r="K1030" i="2"/>
  <c r="J1030" i="2"/>
  <c r="J1029" i="2"/>
  <c r="J1028" i="2"/>
  <c r="J1027" i="2"/>
  <c r="N1027" i="2" s="1"/>
  <c r="J1026" i="2"/>
  <c r="J1025" i="2"/>
  <c r="J1024" i="2"/>
  <c r="N1024" i="2" s="1"/>
  <c r="J1023" i="2"/>
  <c r="J1022" i="2"/>
  <c r="J1021" i="2"/>
  <c r="K1021" i="2" s="1"/>
  <c r="J1020" i="2"/>
  <c r="N1020" i="2" s="1"/>
  <c r="J1019" i="2"/>
  <c r="J1018" i="2"/>
  <c r="J1017" i="2"/>
  <c r="J1016" i="2"/>
  <c r="J1015" i="2"/>
  <c r="J1014" i="2"/>
  <c r="N1014" i="2" s="1"/>
  <c r="J1013" i="2"/>
  <c r="J1012" i="2"/>
  <c r="N1012" i="2" s="1"/>
  <c r="J1011" i="2"/>
  <c r="J1010" i="2"/>
  <c r="J1009" i="2"/>
  <c r="J1008" i="2"/>
  <c r="N1008" i="2" s="1"/>
  <c r="J1007" i="2"/>
  <c r="J1006" i="2"/>
  <c r="N1006" i="2" s="1"/>
  <c r="J1005" i="2"/>
  <c r="J1004" i="2"/>
  <c r="J1003" i="2"/>
  <c r="N1003" i="2" s="1"/>
  <c r="K1002" i="2"/>
  <c r="J1002" i="2"/>
  <c r="N1002" i="2" s="1"/>
  <c r="J1001" i="2"/>
  <c r="J1000" i="2"/>
  <c r="N1000" i="2" s="1"/>
  <c r="J999" i="2"/>
  <c r="J998" i="2"/>
  <c r="J997" i="2"/>
  <c r="N997" i="2" s="1"/>
  <c r="J996" i="2"/>
  <c r="J995" i="2"/>
  <c r="K995" i="2" s="1"/>
  <c r="J994" i="2"/>
  <c r="N994" i="2" s="1"/>
  <c r="J993" i="2"/>
  <c r="J992" i="2"/>
  <c r="J991" i="2"/>
  <c r="K991" i="2" s="1"/>
  <c r="J990" i="2"/>
  <c r="J989" i="2"/>
  <c r="J988" i="2"/>
  <c r="N988" i="2" s="1"/>
  <c r="J987" i="2"/>
  <c r="J986" i="2"/>
  <c r="J985" i="2"/>
  <c r="J984" i="2"/>
  <c r="J983" i="2"/>
  <c r="J982" i="2"/>
  <c r="J981" i="2"/>
  <c r="J980" i="2"/>
  <c r="J979" i="2"/>
  <c r="N979" i="2" s="1"/>
  <c r="J978" i="2"/>
  <c r="N978" i="2" s="1"/>
  <c r="J977" i="2"/>
  <c r="J976" i="2"/>
  <c r="N976" i="2" s="1"/>
  <c r="J975" i="2"/>
  <c r="J974" i="2"/>
  <c r="J973" i="2"/>
  <c r="N973" i="2" s="1"/>
  <c r="J972" i="2"/>
  <c r="N972" i="2" s="1"/>
  <c r="J971" i="2"/>
  <c r="K970" i="2"/>
  <c r="J970" i="2"/>
  <c r="N970" i="2" s="1"/>
  <c r="J969" i="2"/>
  <c r="J968" i="2"/>
  <c r="J967" i="2"/>
  <c r="J966" i="2"/>
  <c r="J965" i="2"/>
  <c r="K965" i="2" s="1"/>
  <c r="J964" i="2"/>
  <c r="N964" i="2" s="1"/>
  <c r="J963" i="2"/>
  <c r="J962" i="2"/>
  <c r="J961" i="2"/>
  <c r="J960" i="2"/>
  <c r="N960" i="2" s="1"/>
  <c r="J959" i="2"/>
  <c r="K959" i="2" s="1"/>
  <c r="J958" i="2"/>
  <c r="J957" i="2"/>
  <c r="J956" i="2"/>
  <c r="J955" i="2"/>
  <c r="J954" i="2"/>
  <c r="N954" i="2" s="1"/>
  <c r="J953" i="2"/>
  <c r="J952" i="2"/>
  <c r="K952" i="2" s="1"/>
  <c r="J951" i="2"/>
  <c r="J950" i="2"/>
  <c r="J949" i="2"/>
  <c r="N949" i="2" s="1"/>
  <c r="J948" i="2"/>
  <c r="J947" i="2"/>
  <c r="J946" i="2"/>
  <c r="N946" i="2" s="1"/>
  <c r="J945" i="2"/>
  <c r="J944" i="2"/>
  <c r="J943" i="2"/>
  <c r="J942" i="2"/>
  <c r="J941" i="2"/>
  <c r="J940" i="2"/>
  <c r="N940" i="2" s="1"/>
  <c r="J939" i="2"/>
  <c r="J938" i="2"/>
  <c r="J937" i="2"/>
  <c r="J936" i="2"/>
  <c r="N936" i="2" s="1"/>
  <c r="J935" i="2"/>
  <c r="J934" i="2"/>
  <c r="J933" i="2"/>
  <c r="J932" i="2"/>
  <c r="J931" i="2"/>
  <c r="N931" i="2" s="1"/>
  <c r="K930" i="2"/>
  <c r="J930" i="2"/>
  <c r="N930" i="2" s="1"/>
  <c r="J929" i="2"/>
  <c r="K929" i="2" s="1"/>
  <c r="J928" i="2"/>
  <c r="J927" i="2"/>
  <c r="J926" i="2"/>
  <c r="J925" i="2"/>
  <c r="N925" i="2" s="1"/>
  <c r="J924" i="2"/>
  <c r="J923" i="2"/>
  <c r="J922" i="2"/>
  <c r="N922" i="2" s="1"/>
  <c r="J921" i="2"/>
  <c r="J920" i="2"/>
  <c r="J919" i="2"/>
  <c r="J918" i="2"/>
  <c r="J917" i="2"/>
  <c r="J916" i="2"/>
  <c r="N916" i="2" s="1"/>
  <c r="J915" i="2"/>
  <c r="K915" i="2" s="1"/>
  <c r="J914" i="2"/>
  <c r="K914" i="2" s="1"/>
  <c r="J913" i="2"/>
  <c r="J912" i="2"/>
  <c r="N912" i="2" s="1"/>
  <c r="J911" i="2"/>
  <c r="J910" i="2"/>
  <c r="J909" i="2"/>
  <c r="J908" i="2"/>
  <c r="J907" i="2"/>
  <c r="N907" i="2" s="1"/>
  <c r="J906" i="2"/>
  <c r="N906" i="2" s="1"/>
  <c r="J905" i="2"/>
  <c r="J904" i="2"/>
  <c r="J903" i="2"/>
  <c r="J902" i="2"/>
  <c r="J901" i="2"/>
  <c r="N901" i="2" s="1"/>
  <c r="J900" i="2"/>
  <c r="N900" i="2" s="1"/>
  <c r="J899" i="2"/>
  <c r="K899" i="2" s="1"/>
  <c r="K898" i="2"/>
  <c r="J898" i="2"/>
  <c r="N898" i="2" s="1"/>
  <c r="J897" i="2"/>
  <c r="J896" i="2"/>
  <c r="J895" i="2"/>
  <c r="J894" i="2"/>
  <c r="J893" i="2"/>
  <c r="J892" i="2"/>
  <c r="N892" i="2" s="1"/>
  <c r="J891" i="2"/>
  <c r="J890" i="2"/>
  <c r="J889" i="2"/>
  <c r="J888" i="2"/>
  <c r="N888" i="2" s="1"/>
  <c r="J887" i="2"/>
  <c r="J886" i="2"/>
  <c r="J885" i="2"/>
  <c r="J884" i="2"/>
  <c r="J883" i="2"/>
  <c r="N883" i="2" s="1"/>
  <c r="J882" i="2"/>
  <c r="N882" i="2" s="1"/>
  <c r="J881" i="2"/>
  <c r="J880" i="2"/>
  <c r="N880" i="2" s="1"/>
  <c r="J879" i="2"/>
  <c r="J878" i="2"/>
  <c r="J877" i="2"/>
  <c r="K877" i="2" s="1"/>
  <c r="J876" i="2"/>
  <c r="N876" i="2" s="1"/>
  <c r="J875" i="2"/>
  <c r="K875" i="2" s="1"/>
  <c r="J874" i="2"/>
  <c r="N874" i="2" s="1"/>
  <c r="J873" i="2"/>
  <c r="J872" i="2"/>
  <c r="J871" i="2"/>
  <c r="J870" i="2"/>
  <c r="J869" i="2"/>
  <c r="J868" i="2"/>
  <c r="J867" i="2"/>
  <c r="J866" i="2"/>
  <c r="J865" i="2"/>
  <c r="J864" i="2"/>
  <c r="N864" i="2" s="1"/>
  <c r="J863" i="2"/>
  <c r="J862" i="2"/>
  <c r="J861" i="2"/>
  <c r="J860" i="2"/>
  <c r="K859" i="2"/>
  <c r="J859" i="2"/>
  <c r="J858" i="2"/>
  <c r="K858" i="2" s="1"/>
  <c r="J857" i="2"/>
  <c r="J856" i="2"/>
  <c r="J855" i="2"/>
  <c r="J854" i="2"/>
  <c r="J853" i="2"/>
  <c r="J852" i="2"/>
  <c r="N852" i="2" s="1"/>
  <c r="J851" i="2"/>
  <c r="J850" i="2"/>
  <c r="J849" i="2"/>
  <c r="J848" i="2"/>
  <c r="J847" i="2"/>
  <c r="K847" i="2" s="1"/>
  <c r="J846" i="2"/>
  <c r="J845" i="2"/>
  <c r="J844" i="2"/>
  <c r="J843" i="2"/>
  <c r="J842" i="2"/>
  <c r="J841" i="2"/>
  <c r="N841" i="2" s="1"/>
  <c r="J840" i="2"/>
  <c r="J839" i="2"/>
  <c r="J838" i="2"/>
  <c r="J837" i="2"/>
  <c r="J836" i="2"/>
  <c r="J835" i="2"/>
  <c r="N835" i="2" s="1"/>
  <c r="J834" i="2"/>
  <c r="J833" i="2"/>
  <c r="J832" i="2"/>
  <c r="N832" i="2" s="1"/>
  <c r="J831" i="2"/>
  <c r="J830" i="2"/>
  <c r="J829" i="2"/>
  <c r="J828" i="2"/>
  <c r="J827" i="2"/>
  <c r="K827" i="2" s="1"/>
  <c r="J826" i="2"/>
  <c r="J825" i="2"/>
  <c r="J824" i="2"/>
  <c r="J823" i="2"/>
  <c r="J822" i="2"/>
  <c r="J821" i="2"/>
  <c r="K820" i="2"/>
  <c r="J820" i="2"/>
  <c r="N820" i="2" s="1"/>
  <c r="J819" i="2"/>
  <c r="J818" i="2"/>
  <c r="J817" i="2"/>
  <c r="K817" i="2" s="1"/>
  <c r="J816" i="2"/>
  <c r="J815" i="2"/>
  <c r="J814" i="2"/>
  <c r="K813" i="2"/>
  <c r="J813" i="2"/>
  <c r="N813" i="2" s="1"/>
  <c r="J812" i="2"/>
  <c r="J811" i="2"/>
  <c r="J810" i="2"/>
  <c r="J809" i="2"/>
  <c r="J808" i="2"/>
  <c r="J807" i="2"/>
  <c r="J806" i="2"/>
  <c r="J805" i="2"/>
  <c r="K804" i="2"/>
  <c r="J804" i="2"/>
  <c r="N804" i="2" s="1"/>
  <c r="J803" i="2"/>
  <c r="J802" i="2"/>
  <c r="J801" i="2"/>
  <c r="J800" i="2"/>
  <c r="J799" i="2"/>
  <c r="J798" i="2"/>
  <c r="J797" i="2"/>
  <c r="J796" i="2"/>
  <c r="N796" i="2" s="1"/>
  <c r="J795" i="2"/>
  <c r="J794" i="2"/>
  <c r="J793" i="2"/>
  <c r="J792" i="2"/>
  <c r="K792" i="2" s="1"/>
  <c r="J791" i="2"/>
  <c r="J790" i="2"/>
  <c r="N790" i="2" s="1"/>
  <c r="J789" i="2"/>
  <c r="J788" i="2"/>
  <c r="J787" i="2"/>
  <c r="J786" i="2"/>
  <c r="K786" i="2" s="1"/>
  <c r="J785" i="2"/>
  <c r="K784" i="2"/>
  <c r="J784" i="2"/>
  <c r="N784" i="2" s="1"/>
  <c r="J783" i="2"/>
  <c r="J782" i="2"/>
  <c r="J781" i="2"/>
  <c r="J780" i="2"/>
  <c r="J779" i="2"/>
  <c r="K779" i="2" s="1"/>
  <c r="J778" i="2"/>
  <c r="J777" i="2"/>
  <c r="J776" i="2"/>
  <c r="J775" i="2"/>
  <c r="N775" i="2" s="1"/>
  <c r="J774" i="2"/>
  <c r="J773" i="2"/>
  <c r="K773" i="2" s="1"/>
  <c r="J772" i="2"/>
  <c r="K772" i="2" s="1"/>
  <c r="J771" i="2"/>
  <c r="J770" i="2"/>
  <c r="J769" i="2"/>
  <c r="J768" i="2"/>
  <c r="J767" i="2"/>
  <c r="J766" i="2"/>
  <c r="N766" i="2" s="1"/>
  <c r="J765" i="2"/>
  <c r="J764" i="2"/>
  <c r="J763" i="2"/>
  <c r="J762" i="2"/>
  <c r="J761" i="2"/>
  <c r="N761" i="2" s="1"/>
  <c r="J760" i="2"/>
  <c r="N760" i="2" s="1"/>
  <c r="J759" i="2"/>
  <c r="J758" i="2"/>
  <c r="J757" i="2"/>
  <c r="J756" i="2"/>
  <c r="J755" i="2"/>
  <c r="J754" i="2"/>
  <c r="N754" i="2" s="1"/>
  <c r="J753" i="2"/>
  <c r="J752" i="2"/>
  <c r="J751" i="2"/>
  <c r="N751" i="2" s="1"/>
  <c r="J750" i="2"/>
  <c r="J749" i="2"/>
  <c r="J748" i="2"/>
  <c r="N748" i="2" s="1"/>
  <c r="J747" i="2"/>
  <c r="J746" i="2"/>
  <c r="J745" i="2"/>
  <c r="J744" i="2"/>
  <c r="J743" i="2"/>
  <c r="J742" i="2"/>
  <c r="N742" i="2" s="1"/>
  <c r="J741" i="2"/>
  <c r="J740" i="2"/>
  <c r="J739" i="2"/>
  <c r="K739" i="2" s="1"/>
  <c r="J738" i="2"/>
  <c r="K738" i="2" s="1"/>
  <c r="J737" i="2"/>
  <c r="K737" i="2" s="1"/>
  <c r="J736" i="2"/>
  <c r="N736" i="2" s="1"/>
  <c r="J735" i="2"/>
  <c r="J734" i="2"/>
  <c r="J733" i="2"/>
  <c r="J732" i="2"/>
  <c r="J731" i="2"/>
  <c r="J730" i="2"/>
  <c r="J729" i="2"/>
  <c r="J728" i="2"/>
  <c r="J727" i="2"/>
  <c r="J726" i="2"/>
  <c r="J725" i="2"/>
  <c r="J724" i="2"/>
  <c r="J723" i="2"/>
  <c r="J722" i="2"/>
  <c r="J721" i="2"/>
  <c r="J720" i="2"/>
  <c r="N720" i="2" s="1"/>
  <c r="J719" i="2"/>
  <c r="K719" i="2" s="1"/>
  <c r="J718" i="2"/>
  <c r="J717" i="2"/>
  <c r="J716" i="2"/>
  <c r="J715" i="2"/>
  <c r="J714" i="2"/>
  <c r="N714" i="2" s="1"/>
  <c r="J713" i="2"/>
  <c r="J712" i="2"/>
  <c r="J711" i="2"/>
  <c r="K711" i="2" s="1"/>
  <c r="J710" i="2"/>
  <c r="J709" i="2"/>
  <c r="K709" i="2" s="1"/>
  <c r="J708" i="2"/>
  <c r="J707" i="2"/>
  <c r="J706" i="2"/>
  <c r="J705" i="2"/>
  <c r="J704" i="2"/>
  <c r="J703" i="2"/>
  <c r="J702" i="2"/>
  <c r="J701" i="2"/>
  <c r="J700" i="2"/>
  <c r="J699" i="2"/>
  <c r="J698" i="2"/>
  <c r="J697" i="2"/>
  <c r="J696" i="2"/>
  <c r="N696" i="2" s="1"/>
  <c r="J695" i="2"/>
  <c r="J694" i="2"/>
  <c r="J693" i="2"/>
  <c r="N693" i="2" s="1"/>
  <c r="J692" i="2"/>
  <c r="J691" i="2"/>
  <c r="J690" i="2"/>
  <c r="J689" i="2"/>
  <c r="J688" i="2"/>
  <c r="J687" i="2"/>
  <c r="J686" i="2"/>
  <c r="J685" i="2"/>
  <c r="J684" i="2"/>
  <c r="J683" i="2"/>
  <c r="K683" i="2" s="1"/>
  <c r="J682" i="2"/>
  <c r="J681" i="2"/>
  <c r="J680" i="2"/>
  <c r="J679" i="2"/>
  <c r="J678" i="2"/>
  <c r="J677" i="2"/>
  <c r="J676" i="2"/>
  <c r="J675" i="2"/>
  <c r="J674" i="2"/>
  <c r="J673" i="2"/>
  <c r="J672" i="2"/>
  <c r="J671" i="2"/>
  <c r="J670" i="2"/>
  <c r="J669" i="2"/>
  <c r="J668" i="2"/>
  <c r="J667" i="2"/>
  <c r="J666" i="2"/>
  <c r="K666" i="2" s="1"/>
  <c r="J665" i="2"/>
  <c r="K665" i="2" s="1"/>
  <c r="J664" i="2"/>
  <c r="K664" i="2" s="1"/>
  <c r="J663" i="2"/>
  <c r="J662" i="2"/>
  <c r="J661" i="2"/>
  <c r="J660" i="2"/>
  <c r="J659" i="2"/>
  <c r="J658" i="2"/>
  <c r="J657" i="2"/>
  <c r="J656" i="2"/>
  <c r="J655" i="2"/>
  <c r="J654" i="2"/>
  <c r="J653" i="2"/>
  <c r="J652" i="2"/>
  <c r="J651" i="2"/>
  <c r="J650" i="2"/>
  <c r="J649" i="2"/>
  <c r="J648" i="2"/>
  <c r="J647" i="2"/>
  <c r="N647" i="2" s="1"/>
  <c r="J646" i="2"/>
  <c r="J645" i="2"/>
  <c r="J644" i="2"/>
  <c r="J643" i="2"/>
  <c r="J642" i="2"/>
  <c r="J641" i="2"/>
  <c r="J640" i="2"/>
  <c r="J639" i="2"/>
  <c r="J638" i="2"/>
  <c r="J637" i="2"/>
  <c r="J636" i="2"/>
  <c r="J635" i="2"/>
  <c r="J634" i="2"/>
  <c r="J633" i="2"/>
  <c r="J632" i="2"/>
  <c r="J631" i="2"/>
  <c r="K631" i="2" s="1"/>
  <c r="J630" i="2"/>
  <c r="K630" i="2" s="1"/>
  <c r="J629" i="2"/>
  <c r="J628" i="2"/>
  <c r="K628" i="2" s="1"/>
  <c r="J627" i="2"/>
  <c r="K627" i="2" s="1"/>
  <c r="J626" i="2"/>
  <c r="J625" i="2"/>
  <c r="J624" i="2"/>
  <c r="J623" i="2"/>
  <c r="J622" i="2"/>
  <c r="J621" i="2"/>
  <c r="J620" i="2"/>
  <c r="J619" i="2"/>
  <c r="J618" i="2"/>
  <c r="J617" i="2"/>
  <c r="J616" i="2"/>
  <c r="J615" i="2"/>
  <c r="J614" i="2"/>
  <c r="J613" i="2"/>
  <c r="J612" i="2"/>
  <c r="J611" i="2"/>
  <c r="N611" i="2" s="1"/>
  <c r="J610" i="2"/>
  <c r="J609" i="2"/>
  <c r="J608" i="2"/>
  <c r="J607" i="2"/>
  <c r="K607" i="2" s="1"/>
  <c r="J606" i="2"/>
  <c r="J605" i="2"/>
  <c r="N605" i="2" s="1"/>
  <c r="J604" i="2"/>
  <c r="J603" i="2"/>
  <c r="K603" i="2" s="1"/>
  <c r="J602" i="2"/>
  <c r="K602" i="2" s="1"/>
  <c r="J601" i="2"/>
  <c r="K601" i="2" s="1"/>
  <c r="J600" i="2"/>
  <c r="J599" i="2"/>
  <c r="J598" i="2"/>
  <c r="J597" i="2"/>
  <c r="J596" i="2"/>
  <c r="J595" i="2"/>
  <c r="J594" i="2"/>
  <c r="J593" i="2"/>
  <c r="J592" i="2"/>
  <c r="J591" i="2"/>
  <c r="J590" i="2"/>
  <c r="J589" i="2"/>
  <c r="J588" i="2"/>
  <c r="J587" i="2"/>
  <c r="K587" i="2" s="1"/>
  <c r="J586" i="2"/>
  <c r="J585" i="2"/>
  <c r="J584" i="2"/>
  <c r="J583" i="2"/>
  <c r="J582" i="2"/>
  <c r="J581" i="2"/>
  <c r="J580" i="2"/>
  <c r="J579" i="2"/>
  <c r="J578" i="2"/>
  <c r="J577" i="2"/>
  <c r="J576" i="2"/>
  <c r="J575" i="2"/>
  <c r="J574" i="2"/>
  <c r="J573" i="2"/>
  <c r="J572" i="2"/>
  <c r="J571" i="2"/>
  <c r="J570" i="2"/>
  <c r="N570" i="2" s="1"/>
  <c r="J569" i="2"/>
  <c r="J568" i="2"/>
  <c r="J567" i="2"/>
  <c r="J566" i="2"/>
  <c r="J565" i="2"/>
  <c r="K564" i="2"/>
  <c r="J564" i="2"/>
  <c r="N564" i="2" s="1"/>
  <c r="J563" i="2"/>
  <c r="N563" i="2" s="1"/>
  <c r="J562" i="2"/>
  <c r="J561" i="2"/>
  <c r="J560" i="2"/>
  <c r="J559" i="2"/>
  <c r="J558" i="2"/>
  <c r="J557" i="2"/>
  <c r="J556" i="2"/>
  <c r="K556" i="2" s="1"/>
  <c r="J555" i="2"/>
  <c r="J554" i="2"/>
  <c r="J553" i="2"/>
  <c r="J552" i="2"/>
  <c r="J551" i="2"/>
  <c r="J550" i="2"/>
  <c r="J549" i="2"/>
  <c r="J548" i="2"/>
  <c r="J547" i="2"/>
  <c r="J546" i="2"/>
  <c r="J545" i="2"/>
  <c r="J544" i="2"/>
  <c r="K544" i="2" s="1"/>
  <c r="J543" i="2"/>
  <c r="J542" i="2"/>
  <c r="J541" i="2"/>
  <c r="J540" i="2"/>
  <c r="N540" i="2" s="1"/>
  <c r="J539" i="2"/>
  <c r="J538" i="2"/>
  <c r="J537" i="2"/>
  <c r="J536" i="2"/>
  <c r="J535" i="2"/>
  <c r="J534" i="2"/>
  <c r="J533" i="2"/>
  <c r="J532" i="2"/>
  <c r="J531" i="2"/>
  <c r="J530" i="2"/>
  <c r="J529" i="2"/>
  <c r="J528" i="2"/>
  <c r="J527" i="2"/>
  <c r="N527" i="2" s="1"/>
  <c r="J526" i="2"/>
  <c r="J525" i="2"/>
  <c r="N525" i="2" s="1"/>
  <c r="J524" i="2"/>
  <c r="K523" i="2"/>
  <c r="J523" i="2"/>
  <c r="N523" i="2" s="1"/>
  <c r="J522" i="2"/>
  <c r="J521" i="2"/>
  <c r="K521" i="2" s="1"/>
  <c r="J520" i="2"/>
  <c r="K520" i="2" s="1"/>
  <c r="J519" i="2"/>
  <c r="K519" i="2" s="1"/>
  <c r="J518" i="2"/>
  <c r="J517" i="2"/>
  <c r="J516" i="2"/>
  <c r="J515" i="2"/>
  <c r="J514" i="2"/>
  <c r="J513" i="2"/>
  <c r="J512" i="2"/>
  <c r="J511" i="2"/>
  <c r="J510" i="2"/>
  <c r="J509" i="2"/>
  <c r="N509" i="2" s="1"/>
  <c r="J508" i="2"/>
  <c r="J507" i="2"/>
  <c r="J506" i="2"/>
  <c r="J505" i="2"/>
  <c r="J504" i="2"/>
  <c r="K503" i="2"/>
  <c r="J503" i="2"/>
  <c r="N503" i="2" s="1"/>
  <c r="J502" i="2"/>
  <c r="J501" i="2"/>
  <c r="J500" i="2"/>
  <c r="J499" i="2"/>
  <c r="J498" i="2"/>
  <c r="J497" i="2"/>
  <c r="J496" i="2"/>
  <c r="J495" i="2"/>
  <c r="J494" i="2"/>
  <c r="J493" i="2"/>
  <c r="J492" i="2"/>
  <c r="J491" i="2"/>
  <c r="J490" i="2"/>
  <c r="J489" i="2"/>
  <c r="J488" i="2"/>
  <c r="J487" i="2"/>
  <c r="J486" i="2"/>
  <c r="N486" i="2" s="1"/>
  <c r="J485" i="2"/>
  <c r="J484" i="2"/>
  <c r="J483" i="2"/>
  <c r="J482" i="2"/>
  <c r="J481" i="2"/>
  <c r="J480" i="2"/>
  <c r="J479" i="2"/>
  <c r="J478" i="2"/>
  <c r="J477" i="2"/>
  <c r="J476" i="2"/>
  <c r="J475" i="2"/>
  <c r="J474" i="2"/>
  <c r="J473" i="2"/>
  <c r="N473" i="2" s="1"/>
  <c r="J472" i="2"/>
  <c r="J471" i="2"/>
  <c r="K471" i="2" s="1"/>
  <c r="J470" i="2"/>
  <c r="J469" i="2"/>
  <c r="K469" i="2" s="1"/>
  <c r="J468" i="2"/>
  <c r="J467" i="2"/>
  <c r="J466" i="2"/>
  <c r="J465" i="2"/>
  <c r="J464" i="2"/>
  <c r="J463" i="2"/>
  <c r="J462" i="2"/>
  <c r="J461" i="2"/>
  <c r="J460" i="2"/>
  <c r="J459" i="2"/>
  <c r="J458" i="2"/>
  <c r="J457" i="2"/>
  <c r="J456" i="2"/>
  <c r="J455" i="2"/>
  <c r="N455" i="2" s="1"/>
  <c r="J454" i="2"/>
  <c r="J453" i="2"/>
  <c r="J452" i="2"/>
  <c r="J451" i="2"/>
  <c r="J450" i="2"/>
  <c r="J449" i="2"/>
  <c r="J448" i="2"/>
  <c r="J447" i="2"/>
  <c r="J446" i="2"/>
  <c r="J445" i="2"/>
  <c r="N445" i="2" s="1"/>
  <c r="J444" i="2"/>
  <c r="J443" i="2"/>
  <c r="N443" i="2" s="1"/>
  <c r="J442" i="2"/>
  <c r="J441" i="2"/>
  <c r="J440" i="2"/>
  <c r="J439" i="2"/>
  <c r="J438" i="2"/>
  <c r="J437" i="2"/>
  <c r="J436" i="2"/>
  <c r="J435" i="2"/>
  <c r="J434" i="2"/>
  <c r="K434" i="2" s="1"/>
  <c r="J433" i="2"/>
  <c r="J432" i="2"/>
  <c r="J431" i="2"/>
  <c r="J430" i="2"/>
  <c r="J429" i="2"/>
  <c r="J428" i="2"/>
  <c r="J427" i="2"/>
  <c r="J426" i="2"/>
  <c r="J425" i="2"/>
  <c r="J424" i="2"/>
  <c r="K424" i="2" s="1"/>
  <c r="J423" i="2"/>
  <c r="K423" i="2" s="1"/>
  <c r="J422" i="2"/>
  <c r="J421" i="2"/>
  <c r="N421" i="2" s="1"/>
  <c r="J420" i="2"/>
  <c r="J419" i="2"/>
  <c r="K419" i="2" s="1"/>
  <c r="J418" i="2"/>
  <c r="J417" i="2"/>
  <c r="J416" i="2"/>
  <c r="J415" i="2"/>
  <c r="N415" i="2" s="1"/>
  <c r="J414" i="2"/>
  <c r="N414" i="2" s="1"/>
  <c r="J413" i="2"/>
  <c r="N413" i="2" s="1"/>
  <c r="J412" i="2"/>
  <c r="J411" i="2"/>
  <c r="J410" i="2"/>
  <c r="J409" i="2"/>
  <c r="N409" i="2" s="1"/>
  <c r="J408" i="2"/>
  <c r="J407" i="2"/>
  <c r="N407" i="2" s="1"/>
  <c r="J406" i="2"/>
  <c r="J405" i="2"/>
  <c r="J404" i="2"/>
  <c r="J403" i="2"/>
  <c r="J402" i="2"/>
  <c r="J401" i="2"/>
  <c r="J400" i="2"/>
  <c r="J399" i="2"/>
  <c r="J398" i="2"/>
  <c r="J397" i="2"/>
  <c r="J396" i="2"/>
  <c r="J395" i="2"/>
  <c r="J394" i="2"/>
  <c r="J393" i="2"/>
  <c r="J392" i="2"/>
  <c r="J391" i="2"/>
  <c r="J390" i="2"/>
  <c r="J389" i="2"/>
  <c r="J388" i="2"/>
  <c r="J387" i="2"/>
  <c r="J386" i="2"/>
  <c r="J385" i="2"/>
  <c r="J384" i="2"/>
  <c r="J383" i="2"/>
  <c r="K383" i="2" s="1"/>
  <c r="J382" i="2"/>
  <c r="J381" i="2"/>
  <c r="J380" i="2"/>
  <c r="J379" i="2"/>
  <c r="J378" i="2"/>
  <c r="J377" i="2"/>
  <c r="N377" i="2" s="1"/>
  <c r="J376" i="2"/>
  <c r="J375" i="2"/>
  <c r="J374" i="2"/>
  <c r="J373" i="2"/>
  <c r="J372" i="2"/>
  <c r="J371" i="2"/>
  <c r="N371" i="2" s="1"/>
  <c r="J370" i="2"/>
  <c r="J369" i="2"/>
  <c r="J368" i="2"/>
  <c r="J367" i="2"/>
  <c r="N367" i="2" s="1"/>
  <c r="J366" i="2"/>
  <c r="N366" i="2" s="1"/>
  <c r="J365" i="2"/>
  <c r="N365" i="2" s="1"/>
  <c r="J364" i="2"/>
  <c r="J363" i="2"/>
  <c r="J362" i="2"/>
  <c r="J361" i="2"/>
  <c r="J360" i="2"/>
  <c r="J359" i="2"/>
  <c r="K359" i="2" s="1"/>
  <c r="J358" i="2"/>
  <c r="J357" i="2"/>
  <c r="J356" i="2"/>
  <c r="J355" i="2"/>
  <c r="J354" i="2"/>
  <c r="J353" i="2"/>
  <c r="J352" i="2"/>
  <c r="J351" i="2"/>
  <c r="J350" i="2"/>
  <c r="J349" i="2"/>
  <c r="N349" i="2" s="1"/>
  <c r="J348" i="2"/>
  <c r="J347" i="2"/>
  <c r="N347" i="2" s="1"/>
  <c r="J346" i="2"/>
  <c r="J345" i="2"/>
  <c r="J344" i="2"/>
  <c r="J343" i="2"/>
  <c r="N343" i="2" s="1"/>
  <c r="J342" i="2"/>
  <c r="K341" i="2"/>
  <c r="J341" i="2"/>
  <c r="N341" i="2" s="1"/>
  <c r="J340" i="2"/>
  <c r="J339" i="2"/>
  <c r="J338" i="2"/>
  <c r="J337" i="2"/>
  <c r="J336" i="2"/>
  <c r="J335" i="2"/>
  <c r="N335" i="2" s="1"/>
  <c r="J334" i="2"/>
  <c r="J333" i="2"/>
  <c r="J332" i="2"/>
  <c r="J331" i="2"/>
  <c r="N331" i="2" s="1"/>
  <c r="J330" i="2"/>
  <c r="J329" i="2"/>
  <c r="N329" i="2" s="1"/>
  <c r="J328" i="2"/>
  <c r="K328" i="2" s="1"/>
  <c r="J327" i="2"/>
  <c r="K327" i="2" s="1"/>
  <c r="J326" i="2"/>
  <c r="K326" i="2" s="1"/>
  <c r="J325" i="2"/>
  <c r="J324" i="2"/>
  <c r="J323" i="2"/>
  <c r="J322" i="2"/>
  <c r="J321" i="2"/>
  <c r="J320" i="2"/>
  <c r="J319" i="2"/>
  <c r="N319" i="2" s="1"/>
  <c r="K318" i="2"/>
  <c r="J318" i="2"/>
  <c r="N318" i="2" s="1"/>
  <c r="J317" i="2"/>
  <c r="J316" i="2"/>
  <c r="J315" i="2"/>
  <c r="J314" i="2"/>
  <c r="J313" i="2"/>
  <c r="J312" i="2"/>
  <c r="J311" i="2"/>
  <c r="N311" i="2" s="1"/>
  <c r="J310" i="2"/>
  <c r="J309" i="2"/>
  <c r="J308" i="2"/>
  <c r="J307" i="2"/>
  <c r="J306" i="2"/>
  <c r="J305" i="2"/>
  <c r="K305" i="2" s="1"/>
  <c r="J304" i="2"/>
  <c r="J303" i="2"/>
  <c r="J302" i="2"/>
  <c r="J301" i="2"/>
  <c r="N301" i="2" s="1"/>
  <c r="J300" i="2"/>
  <c r="J299" i="2"/>
  <c r="J298" i="2"/>
  <c r="J297" i="2"/>
  <c r="J296" i="2"/>
  <c r="J295" i="2"/>
  <c r="J294" i="2"/>
  <c r="J293" i="2"/>
  <c r="N293" i="2" s="1"/>
  <c r="J292" i="2"/>
  <c r="J291" i="2"/>
  <c r="J290" i="2"/>
  <c r="J289" i="2"/>
  <c r="J288" i="2"/>
  <c r="J287" i="2"/>
  <c r="J286" i="2"/>
  <c r="J285" i="2"/>
  <c r="J284" i="2"/>
  <c r="J283" i="2"/>
  <c r="N283" i="2" s="1"/>
  <c r="J282" i="2"/>
  <c r="J281" i="2"/>
  <c r="K281" i="2" s="1"/>
  <c r="J280" i="2"/>
  <c r="J279" i="2"/>
  <c r="J278" i="2"/>
  <c r="J277" i="2"/>
  <c r="J276" i="2"/>
  <c r="J275" i="2"/>
  <c r="N275" i="2" s="1"/>
  <c r="J274" i="2"/>
  <c r="J273" i="2"/>
  <c r="J272" i="2"/>
  <c r="J271" i="2"/>
  <c r="J270" i="2"/>
  <c r="J269" i="2"/>
  <c r="N269" i="2" s="1"/>
  <c r="J268" i="2"/>
  <c r="J267" i="2"/>
  <c r="J266" i="2"/>
  <c r="J265" i="2"/>
  <c r="K265" i="2" s="1"/>
  <c r="J264" i="2"/>
  <c r="J263" i="2"/>
  <c r="J262" i="2"/>
  <c r="J261" i="2"/>
  <c r="J260" i="2"/>
  <c r="J259" i="2"/>
  <c r="J258" i="2"/>
  <c r="K258" i="2" s="1"/>
  <c r="J257" i="2"/>
  <c r="J256" i="2"/>
  <c r="J255" i="2"/>
  <c r="J254" i="2"/>
  <c r="J253" i="2"/>
  <c r="J252" i="2"/>
  <c r="J251" i="2"/>
  <c r="K251" i="2" s="1"/>
  <c r="J250" i="2"/>
  <c r="J249" i="2"/>
  <c r="J248" i="2"/>
  <c r="J247" i="2"/>
  <c r="N247" i="2" s="1"/>
  <c r="J246" i="2"/>
  <c r="J245" i="2"/>
  <c r="J244" i="2"/>
  <c r="J243" i="2"/>
  <c r="J242" i="2"/>
  <c r="N242" i="2" s="1"/>
  <c r="J241" i="2"/>
  <c r="N241" i="2" s="1"/>
  <c r="J240" i="2"/>
  <c r="J239" i="2"/>
  <c r="N239" i="2" s="1"/>
  <c r="J238" i="2"/>
  <c r="J237" i="2"/>
  <c r="J236" i="2"/>
  <c r="J235" i="2"/>
  <c r="N235" i="2" s="1"/>
  <c r="J234" i="2"/>
  <c r="J233" i="2"/>
  <c r="K233" i="2" s="1"/>
  <c r="J232" i="2"/>
  <c r="K232" i="2" s="1"/>
  <c r="J231" i="2"/>
  <c r="J230" i="2"/>
  <c r="J229" i="2"/>
  <c r="J228" i="2"/>
  <c r="N228" i="2" s="1"/>
  <c r="J227" i="2"/>
  <c r="J226" i="2"/>
  <c r="J225" i="2"/>
  <c r="J224" i="2"/>
  <c r="J223" i="2"/>
  <c r="J222" i="2"/>
  <c r="J221" i="2"/>
  <c r="K221" i="2" s="1"/>
  <c r="J220" i="2"/>
  <c r="J219" i="2"/>
  <c r="J218" i="2"/>
  <c r="J217" i="2"/>
  <c r="J216" i="2"/>
  <c r="J215" i="2"/>
  <c r="J214" i="2"/>
  <c r="J213" i="2"/>
  <c r="J212" i="2"/>
  <c r="J211" i="2"/>
  <c r="J210" i="2"/>
  <c r="J209" i="2"/>
  <c r="J208" i="2"/>
  <c r="J207" i="2"/>
  <c r="K207" i="2" s="1"/>
  <c r="J206" i="2"/>
  <c r="J205" i="2"/>
  <c r="K205" i="2" s="1"/>
  <c r="J204" i="2"/>
  <c r="J203" i="2"/>
  <c r="J202" i="2"/>
  <c r="J201" i="2"/>
  <c r="J200" i="2"/>
  <c r="N200" i="2" s="1"/>
  <c r="J199" i="2"/>
  <c r="J198" i="2"/>
  <c r="K197" i="2"/>
  <c r="J197" i="2"/>
  <c r="N197" i="2" s="1"/>
  <c r="J196" i="2"/>
  <c r="J195" i="2"/>
  <c r="J194" i="2"/>
  <c r="J193" i="2"/>
  <c r="J192" i="2"/>
  <c r="J191" i="2"/>
  <c r="J190" i="2"/>
  <c r="J189" i="2"/>
  <c r="J188" i="2"/>
  <c r="J187" i="2"/>
  <c r="K186" i="2"/>
  <c r="J186" i="2"/>
  <c r="J185" i="2"/>
  <c r="J184" i="2"/>
  <c r="J183" i="2"/>
  <c r="J182" i="2"/>
  <c r="J181" i="2"/>
  <c r="K181" i="2" s="1"/>
  <c r="J180" i="2"/>
  <c r="J179" i="2"/>
  <c r="J178" i="2"/>
  <c r="J177" i="2"/>
  <c r="J176" i="2"/>
  <c r="J175" i="2"/>
  <c r="J174" i="2"/>
  <c r="J173" i="2"/>
  <c r="J172" i="2"/>
  <c r="J171" i="2"/>
  <c r="J170" i="2"/>
  <c r="J169" i="2"/>
  <c r="N169" i="2" s="1"/>
  <c r="J168" i="2"/>
  <c r="N168" i="2" s="1"/>
  <c r="J167" i="2"/>
  <c r="J166" i="2"/>
  <c r="J165" i="2"/>
  <c r="J164" i="2"/>
  <c r="J163" i="2"/>
  <c r="J162" i="2"/>
  <c r="N162" i="2" s="1"/>
  <c r="J161" i="2"/>
  <c r="N161" i="2" s="1"/>
  <c r="J160" i="2"/>
  <c r="J159" i="2"/>
  <c r="K159" i="2" s="1"/>
  <c r="J158" i="2"/>
  <c r="K158" i="2" s="1"/>
  <c r="J157" i="2"/>
  <c r="K157" i="2" s="1"/>
  <c r="J156" i="2"/>
  <c r="N156" i="2" s="1"/>
  <c r="J155" i="2"/>
  <c r="N155" i="2" s="1"/>
  <c r="J154" i="2"/>
  <c r="J153" i="2"/>
  <c r="J152" i="2"/>
  <c r="J151" i="2"/>
  <c r="J150" i="2"/>
  <c r="J149" i="2"/>
  <c r="J148" i="2"/>
  <c r="J147" i="2"/>
  <c r="J146" i="2"/>
  <c r="J145" i="2"/>
  <c r="J144" i="2"/>
  <c r="N144" i="2" s="1"/>
  <c r="J143" i="2"/>
  <c r="J142" i="2"/>
  <c r="J141" i="2"/>
  <c r="J140" i="2"/>
  <c r="J139" i="2"/>
  <c r="J138" i="2"/>
  <c r="J137" i="2"/>
  <c r="J136" i="2"/>
  <c r="J135" i="2"/>
  <c r="J134" i="2"/>
  <c r="N134" i="2" s="1"/>
  <c r="J133" i="2"/>
  <c r="J132" i="2"/>
  <c r="J131" i="2"/>
  <c r="J130" i="2"/>
  <c r="N130" i="2" s="1"/>
  <c r="J129" i="2"/>
  <c r="J128" i="2"/>
  <c r="J127" i="2"/>
  <c r="J126" i="2"/>
  <c r="J125" i="2"/>
  <c r="N125" i="2" s="1"/>
  <c r="J124" i="2"/>
  <c r="J123" i="2"/>
  <c r="J122" i="2"/>
  <c r="J121" i="2"/>
  <c r="J120" i="2"/>
  <c r="J119" i="2"/>
  <c r="J118" i="2"/>
  <c r="J117" i="2"/>
  <c r="J116" i="2"/>
  <c r="J115" i="2"/>
  <c r="J114" i="2"/>
  <c r="J113" i="2"/>
  <c r="J112" i="2"/>
  <c r="J111" i="2"/>
  <c r="J110" i="2"/>
  <c r="K110" i="2" s="1"/>
  <c r="J109" i="2"/>
  <c r="J108" i="2"/>
  <c r="J107" i="2"/>
  <c r="J106" i="2"/>
  <c r="J105" i="2"/>
  <c r="J104" i="2"/>
  <c r="J103" i="2"/>
  <c r="J102" i="2"/>
  <c r="J101" i="2"/>
  <c r="J100" i="2"/>
  <c r="J99" i="2"/>
  <c r="K99" i="2" s="1"/>
  <c r="J98" i="2"/>
  <c r="J97" i="2"/>
  <c r="J96" i="2"/>
  <c r="K96" i="2" s="1"/>
  <c r="J95" i="2"/>
  <c r="N95" i="2" s="1"/>
  <c r="J94" i="2"/>
  <c r="J93" i="2"/>
  <c r="J92" i="2"/>
  <c r="J91" i="2"/>
  <c r="J90" i="2"/>
  <c r="K89" i="2"/>
  <c r="J89" i="2"/>
  <c r="N89" i="2" s="1"/>
  <c r="J88" i="2"/>
  <c r="J87" i="2"/>
  <c r="J86" i="2"/>
  <c r="J85" i="2"/>
  <c r="K85" i="2" s="1"/>
  <c r="J84" i="2"/>
  <c r="J83" i="2"/>
  <c r="J82" i="2"/>
  <c r="J81" i="2"/>
  <c r="J80" i="2"/>
  <c r="J79" i="2"/>
  <c r="J78" i="2"/>
  <c r="J77" i="2"/>
  <c r="J76" i="2"/>
  <c r="J75" i="2"/>
  <c r="J74" i="2"/>
  <c r="J73" i="2"/>
  <c r="J72" i="2"/>
  <c r="J71" i="2"/>
  <c r="J70" i="2"/>
  <c r="J69" i="2"/>
  <c r="J68" i="2"/>
  <c r="J67" i="2"/>
  <c r="J66" i="2"/>
  <c r="J65" i="2"/>
  <c r="J64" i="2"/>
  <c r="J63" i="2"/>
  <c r="J62" i="2"/>
  <c r="K62" i="2" s="1"/>
  <c r="J61" i="2"/>
  <c r="K61" i="2" s="1"/>
  <c r="J60" i="2"/>
  <c r="J59" i="2"/>
  <c r="N59" i="2" s="1"/>
  <c r="J58" i="2"/>
  <c r="J57" i="2"/>
  <c r="K56" i="2"/>
  <c r="J56" i="2"/>
  <c r="N56" i="2" s="1"/>
  <c r="J55" i="2"/>
  <c r="J54" i="2"/>
  <c r="K54" i="2" s="1"/>
  <c r="J53" i="2"/>
  <c r="J52" i="2"/>
  <c r="J51" i="2"/>
  <c r="J50" i="2"/>
  <c r="J49" i="2"/>
  <c r="J48" i="2"/>
  <c r="N48" i="2" s="1"/>
  <c r="J47" i="2"/>
  <c r="N47" i="2" s="1"/>
  <c r="J46" i="2"/>
  <c r="J45" i="2"/>
  <c r="N45" i="2" s="1"/>
  <c r="J44" i="2"/>
  <c r="J43" i="2"/>
  <c r="J42" i="2"/>
  <c r="J41" i="2"/>
  <c r="N41" i="2" s="1"/>
  <c r="J40" i="2"/>
  <c r="J39" i="2"/>
  <c r="J38" i="2"/>
  <c r="J37" i="2"/>
  <c r="J36" i="2"/>
  <c r="J35" i="2"/>
  <c r="J34" i="2"/>
  <c r="J33" i="2"/>
  <c r="N33" i="2" s="1"/>
  <c r="J32" i="2"/>
  <c r="K31" i="2"/>
  <c r="J31" i="2"/>
  <c r="N31" i="2" s="1"/>
  <c r="J30" i="2"/>
  <c r="J29" i="2"/>
  <c r="J28" i="2"/>
  <c r="J27" i="2"/>
  <c r="J26" i="2"/>
  <c r="J25" i="2"/>
  <c r="J24" i="2"/>
  <c r="J23" i="2"/>
  <c r="J22" i="2"/>
  <c r="J21" i="2"/>
  <c r="K20" i="2"/>
  <c r="J20" i="2"/>
  <c r="N20" i="2" s="1"/>
  <c r="J19" i="2"/>
  <c r="N19" i="2" s="1"/>
  <c r="J18" i="2"/>
  <c r="N18" i="2" s="1"/>
  <c r="J17" i="2"/>
  <c r="J16" i="2"/>
  <c r="J15" i="2"/>
  <c r="N15" i="2" s="1"/>
  <c r="J14" i="2"/>
  <c r="J13" i="2"/>
  <c r="J12" i="2"/>
  <c r="J11" i="2"/>
  <c r="N11" i="2" s="1"/>
  <c r="J10" i="2"/>
  <c r="J9" i="2"/>
  <c r="J8" i="2"/>
  <c r="J7" i="2"/>
  <c r="N7" i="2" s="1"/>
  <c r="J6" i="2"/>
  <c r="N6" i="2" s="1"/>
  <c r="K939" i="2" l="1"/>
  <c r="N939" i="2"/>
  <c r="K2213" i="2"/>
  <c r="N2213" i="2"/>
  <c r="K2762" i="2"/>
  <c r="N2762" i="2"/>
  <c r="K3349" i="2"/>
  <c r="N3349" i="2"/>
  <c r="K3395" i="2"/>
  <c r="N3395" i="2"/>
  <c r="N2668" i="2"/>
  <c r="K895" i="2"/>
  <c r="N895" i="2"/>
  <c r="K2049" i="2"/>
  <c r="N2049" i="2"/>
  <c r="K2108" i="2"/>
  <c r="N2108" i="2"/>
  <c r="K2597" i="2"/>
  <c r="N2597" i="2"/>
  <c r="K2740" i="2"/>
  <c r="N2740" i="2"/>
  <c r="K3362" i="2"/>
  <c r="N3362" i="2"/>
  <c r="K234" i="2"/>
  <c r="N234" i="2"/>
  <c r="K306" i="2"/>
  <c r="N306" i="2"/>
  <c r="K460" i="2"/>
  <c r="N460" i="2"/>
  <c r="K496" i="2"/>
  <c r="N496" i="2"/>
  <c r="K507" i="2"/>
  <c r="N507" i="2"/>
  <c r="K530" i="2"/>
  <c r="N530" i="2"/>
  <c r="K565" i="2"/>
  <c r="N565" i="2"/>
  <c r="K697" i="2"/>
  <c r="N697" i="2"/>
  <c r="K769" i="2"/>
  <c r="N769" i="2"/>
  <c r="K781" i="2"/>
  <c r="N781" i="2"/>
  <c r="K906" i="2"/>
  <c r="K1303" i="2"/>
  <c r="N1303" i="2"/>
  <c r="K1919" i="2"/>
  <c r="N1919" i="2"/>
  <c r="K2014" i="2"/>
  <c r="N2014" i="2"/>
  <c r="K2086" i="2"/>
  <c r="N2086" i="2"/>
  <c r="K2180" i="2"/>
  <c r="N2180" i="2"/>
  <c r="K2646" i="2"/>
  <c r="N2646" i="2"/>
  <c r="K3150" i="2"/>
  <c r="K3172" i="2"/>
  <c r="N3172" i="2"/>
  <c r="K3220" i="2"/>
  <c r="N3220" i="2"/>
  <c r="K3420" i="2"/>
  <c r="N3420" i="2"/>
  <c r="K3443" i="2"/>
  <c r="N3443" i="2"/>
  <c r="K3501" i="2"/>
  <c r="N3501" i="2"/>
  <c r="N3325" i="2"/>
  <c r="K2543" i="2"/>
  <c r="N2543" i="2"/>
  <c r="K2555" i="2"/>
  <c r="N2555" i="2"/>
  <c r="K2566" i="2"/>
  <c r="N2566" i="2"/>
  <c r="K951" i="2"/>
  <c r="N951" i="2"/>
  <c r="K2107" i="2"/>
  <c r="N2107" i="2"/>
  <c r="K2608" i="2"/>
  <c r="N2608" i="2"/>
  <c r="K3266" i="2"/>
  <c r="N3266" i="2"/>
  <c r="K3654" i="2"/>
  <c r="N3654" i="2"/>
  <c r="K3666" i="2"/>
  <c r="N3666" i="2"/>
  <c r="N3817" i="2"/>
  <c r="K3817" i="2"/>
  <c r="K3488" i="2"/>
  <c r="N3488" i="2"/>
  <c r="K353" i="2"/>
  <c r="N353" i="2"/>
  <c r="K686" i="2"/>
  <c r="N686" i="2"/>
  <c r="K698" i="2"/>
  <c r="N698" i="2"/>
  <c r="K722" i="2"/>
  <c r="N722" i="2"/>
  <c r="K770" i="2"/>
  <c r="N770" i="2"/>
  <c r="K793" i="2"/>
  <c r="N793" i="2"/>
  <c r="K1920" i="2"/>
  <c r="N1920" i="2"/>
  <c r="K2015" i="2"/>
  <c r="N2015" i="2"/>
  <c r="K2134" i="2"/>
  <c r="N2134" i="2"/>
  <c r="N2552" i="2"/>
  <c r="K2552" i="2"/>
  <c r="N2635" i="2"/>
  <c r="K2635" i="2"/>
  <c r="K3116" i="2"/>
  <c r="N3116" i="2"/>
  <c r="K3173" i="2"/>
  <c r="N3173" i="2"/>
  <c r="K3197" i="2"/>
  <c r="N3197" i="2"/>
  <c r="K3340" i="2"/>
  <c r="N3340" i="2"/>
  <c r="K3376" i="2"/>
  <c r="N3376" i="2"/>
  <c r="K354" i="2"/>
  <c r="N354" i="2"/>
  <c r="K651" i="2"/>
  <c r="N651" i="2"/>
  <c r="N816" i="2"/>
  <c r="K816" i="2"/>
  <c r="N886" i="2"/>
  <c r="K886" i="2"/>
  <c r="K1529" i="2"/>
  <c r="N1529" i="2"/>
  <c r="K1675" i="2"/>
  <c r="N1675" i="2"/>
  <c r="K1789" i="2"/>
  <c r="N1789" i="2"/>
  <c r="K1842" i="2"/>
  <c r="N1842" i="2"/>
  <c r="K1933" i="2"/>
  <c r="N1933" i="2"/>
  <c r="K2413" i="2"/>
  <c r="N2413" i="2"/>
  <c r="K2482" i="2"/>
  <c r="N2482" i="2"/>
  <c r="K2494" i="2"/>
  <c r="N2494" i="2"/>
  <c r="K3069" i="2"/>
  <c r="N3069" i="2"/>
  <c r="K3093" i="2"/>
  <c r="N3093" i="2"/>
  <c r="K3222" i="2"/>
  <c r="N3222" i="2"/>
  <c r="K3234" i="2"/>
  <c r="N3234" i="2"/>
  <c r="K3270" i="2"/>
  <c r="N3270" i="2"/>
  <c r="K3341" i="2"/>
  <c r="N3341" i="2"/>
  <c r="K391" i="2"/>
  <c r="N391" i="2"/>
  <c r="K451" i="2"/>
  <c r="N451" i="2"/>
  <c r="K700" i="2"/>
  <c r="N700" i="2"/>
  <c r="K1619" i="2"/>
  <c r="K1799" i="2"/>
  <c r="K1810" i="2"/>
  <c r="K1843" i="2"/>
  <c r="N1843" i="2"/>
  <c r="K2414" i="2"/>
  <c r="N2414" i="2"/>
  <c r="K2944" i="2"/>
  <c r="N2944" i="2"/>
  <c r="K3094" i="2"/>
  <c r="N3094" i="2"/>
  <c r="K180" i="2"/>
  <c r="N180" i="2"/>
  <c r="K191" i="2"/>
  <c r="N191" i="2"/>
  <c r="N511" i="2"/>
  <c r="K511" i="2"/>
  <c r="K1519" i="2"/>
  <c r="N1519" i="2"/>
  <c r="K1554" i="2"/>
  <c r="N1554" i="2"/>
  <c r="K1565" i="2"/>
  <c r="K1644" i="2"/>
  <c r="N1644" i="2"/>
  <c r="K1676" i="2"/>
  <c r="K1687" i="2"/>
  <c r="K1744" i="2"/>
  <c r="N1911" i="2"/>
  <c r="K1911" i="2"/>
  <c r="K2392" i="2"/>
  <c r="N2392" i="2"/>
  <c r="K2472" i="2"/>
  <c r="N2472" i="2"/>
  <c r="K2945" i="2"/>
  <c r="N2945" i="2"/>
  <c r="K3013" i="2"/>
  <c r="N3013" i="2"/>
  <c r="K3025" i="2"/>
  <c r="N3025" i="2"/>
  <c r="K3036" i="2"/>
  <c r="K3095" i="2"/>
  <c r="N3095" i="2"/>
  <c r="K1136" i="2"/>
  <c r="N1136" i="2"/>
  <c r="N1171" i="2"/>
  <c r="K1171" i="2"/>
  <c r="N1264" i="2"/>
  <c r="K1264" i="2"/>
  <c r="K1461" i="2"/>
  <c r="N1461" i="2"/>
  <c r="K1472" i="2"/>
  <c r="N1472" i="2"/>
  <c r="K1520" i="2"/>
  <c r="N1520" i="2"/>
  <c r="K1543" i="2"/>
  <c r="K1578" i="2"/>
  <c r="N1578" i="2"/>
  <c r="K1589" i="2"/>
  <c r="K1611" i="2"/>
  <c r="K1768" i="2"/>
  <c r="N1768" i="2"/>
  <c r="K1780" i="2"/>
  <c r="N1780" i="2"/>
  <c r="K1791" i="2"/>
  <c r="K1811" i="2"/>
  <c r="K1845" i="2"/>
  <c r="N1845" i="2"/>
  <c r="K1866" i="2"/>
  <c r="K1889" i="2"/>
  <c r="K1900" i="2"/>
  <c r="N1900" i="2"/>
  <c r="K2382" i="2"/>
  <c r="N2382" i="2"/>
  <c r="K2497" i="2"/>
  <c r="N2497" i="2"/>
  <c r="K2508" i="2"/>
  <c r="N2508" i="2"/>
  <c r="K2910" i="2"/>
  <c r="K2969" i="2"/>
  <c r="N2969" i="2"/>
  <c r="K3002" i="2"/>
  <c r="N3002" i="2"/>
  <c r="K3014" i="2"/>
  <c r="N3014" i="2"/>
  <c r="K3048" i="2"/>
  <c r="N3048" i="2"/>
  <c r="N3072" i="2"/>
  <c r="K3072" i="2"/>
  <c r="N3245" i="2"/>
  <c r="N2050" i="2"/>
  <c r="K1137" i="2"/>
  <c r="N1137" i="2"/>
  <c r="K1195" i="2"/>
  <c r="N1207" i="2"/>
  <c r="K1207" i="2"/>
  <c r="N1450" i="2"/>
  <c r="K1450" i="2"/>
  <c r="K1485" i="2"/>
  <c r="N1485" i="2"/>
  <c r="K1579" i="2"/>
  <c r="N1579" i="2"/>
  <c r="K1657" i="2"/>
  <c r="K1667" i="2"/>
  <c r="K1689" i="2"/>
  <c r="N1689" i="2"/>
  <c r="K1746" i="2"/>
  <c r="N1746" i="2"/>
  <c r="K1781" i="2"/>
  <c r="N1781" i="2"/>
  <c r="K1792" i="2"/>
  <c r="N1792" i="2"/>
  <c r="K2348" i="2"/>
  <c r="N2348" i="2"/>
  <c r="K2359" i="2"/>
  <c r="K2394" i="2"/>
  <c r="N2394" i="2"/>
  <c r="K2888" i="2"/>
  <c r="N2888" i="2"/>
  <c r="K2958" i="2"/>
  <c r="N2958" i="2"/>
  <c r="K2992" i="2"/>
  <c r="N2992" i="2"/>
  <c r="K3015" i="2"/>
  <c r="N3015" i="2"/>
  <c r="K3027" i="2"/>
  <c r="N3027" i="2"/>
  <c r="K3049" i="2"/>
  <c r="N3049" i="2"/>
  <c r="K3888" i="2"/>
  <c r="N3888" i="2"/>
  <c r="K3891" i="2"/>
  <c r="N3891" i="2"/>
  <c r="B25" i="4"/>
  <c r="B67" i="4"/>
  <c r="B102" i="4"/>
  <c r="B141" i="4"/>
  <c r="B178" i="4"/>
  <c r="B217" i="4"/>
  <c r="B250" i="4"/>
  <c r="B294" i="4"/>
  <c r="B327" i="4"/>
  <c r="B368" i="4"/>
  <c r="B403" i="4"/>
  <c r="B441" i="4"/>
  <c r="B472" i="4"/>
  <c r="B510" i="4"/>
  <c r="B543" i="4"/>
  <c r="B577" i="4"/>
  <c r="B610" i="4"/>
  <c r="B13" i="4"/>
  <c r="B52" i="4"/>
  <c r="B92" i="4"/>
  <c r="B140" i="4"/>
  <c r="B179" i="4"/>
  <c r="B220" i="4"/>
  <c r="B262" i="4"/>
  <c r="B298" i="4"/>
  <c r="B346" i="4"/>
  <c r="B377" i="4"/>
  <c r="B425" i="4"/>
  <c r="B464" i="4"/>
  <c r="B496" i="4"/>
  <c r="B534" i="4"/>
  <c r="B576" i="4"/>
  <c r="B611" i="4"/>
  <c r="B649" i="4"/>
  <c r="B680" i="4"/>
  <c r="B717" i="4"/>
  <c r="B748" i="4"/>
  <c r="B785" i="4"/>
  <c r="B817" i="4"/>
  <c r="B853" i="4"/>
  <c r="B886" i="4"/>
  <c r="B922" i="4"/>
  <c r="B950" i="4"/>
  <c r="B984" i="4"/>
  <c r="B1012" i="4"/>
  <c r="B1047" i="4"/>
  <c r="B1077" i="4"/>
  <c r="B1109" i="4"/>
  <c r="B1139" i="4"/>
  <c r="B1174" i="4"/>
  <c r="B1202" i="4"/>
  <c r="B1236" i="4"/>
  <c r="B1264" i="4"/>
  <c r="B1298" i="4"/>
  <c r="B1326" i="4"/>
  <c r="B1361" i="4"/>
  <c r="B1391" i="4"/>
  <c r="B1425" i="4"/>
  <c r="B1453" i="4"/>
  <c r="B1486" i="4"/>
  <c r="B1512" i="4"/>
  <c r="B1544" i="4"/>
  <c r="B1570" i="4"/>
  <c r="B1600" i="4"/>
  <c r="B1626" i="4"/>
  <c r="B1657" i="4"/>
  <c r="B1683" i="4"/>
  <c r="B1715" i="4"/>
  <c r="B1741" i="4"/>
  <c r="B1772" i="4"/>
  <c r="B1798" i="4"/>
  <c r="B1829" i="4"/>
  <c r="B1856" i="4"/>
  <c r="B1886" i="4"/>
  <c r="B1912" i="4"/>
  <c r="B1943" i="4"/>
  <c r="B1969" i="4"/>
  <c r="B2001" i="4"/>
  <c r="B2027" i="4"/>
  <c r="B2057" i="4"/>
  <c r="B2084" i="4"/>
  <c r="B2114" i="4"/>
  <c r="B2140" i="4"/>
  <c r="B2172" i="4"/>
  <c r="B2198" i="4"/>
  <c r="B2229" i="4"/>
  <c r="B2255" i="4"/>
  <c r="B2285" i="4"/>
  <c r="B2312" i="4"/>
  <c r="B2343" i="4"/>
  <c r="B2369" i="4"/>
  <c r="B2400" i="4"/>
  <c r="B2426" i="4"/>
  <c r="B2458" i="4"/>
  <c r="B2484" i="4"/>
  <c r="B2514" i="4"/>
  <c r="B2541" i="4"/>
  <c r="B2571" i="4"/>
  <c r="B2597" i="4"/>
  <c r="B2629" i="4"/>
  <c r="B2655" i="4"/>
  <c r="B2686" i="4"/>
  <c r="B2712" i="4"/>
  <c r="B2742" i="4"/>
  <c r="B2769" i="4"/>
  <c r="B2800" i="4"/>
  <c r="B2826" i="4"/>
  <c r="B2857" i="4"/>
  <c r="B2883" i="4"/>
  <c r="B2914" i="4"/>
  <c r="B2940" i="4"/>
  <c r="B2972" i="4"/>
  <c r="B2998" i="4"/>
  <c r="B3028" i="4"/>
  <c r="B3054" i="4"/>
  <c r="B3086" i="4"/>
  <c r="B3112" i="4"/>
  <c r="B3143" i="4"/>
  <c r="B3167" i="4"/>
  <c r="B3195" i="4"/>
  <c r="B3217" i="4"/>
  <c r="B3245" i="4"/>
  <c r="B3269" i="4"/>
  <c r="B3298" i="4"/>
  <c r="B3318" i="4"/>
  <c r="B21" i="4"/>
  <c r="B71" i="4"/>
  <c r="B115" i="4"/>
  <c r="B152" i="4"/>
  <c r="B199" i="4"/>
  <c r="B245" i="4"/>
  <c r="B295" i="4"/>
  <c r="B339" i="4"/>
  <c r="B376" i="4"/>
  <c r="B426" i="4"/>
  <c r="B466" i="4"/>
  <c r="B511" i="4"/>
  <c r="B550" i="4"/>
  <c r="B586" i="4"/>
  <c r="B629" i="4"/>
  <c r="B668" i="4"/>
  <c r="B702" i="4"/>
  <c r="B740" i="4"/>
  <c r="B783" i="4"/>
  <c r="B814" i="4"/>
  <c r="B857" i="4"/>
  <c r="B893" i="4"/>
  <c r="B925" i="4"/>
  <c r="B964" i="4"/>
  <c r="B990" i="4"/>
  <c r="B1031" i="4"/>
  <c r="B1066" i="4"/>
  <c r="B1095" i="4"/>
  <c r="B1131" i="4"/>
  <c r="B1169" i="4"/>
  <c r="B1200" i="4"/>
  <c r="B1237" i="4"/>
  <c r="B1272" i="4"/>
  <c r="B1302" i="4"/>
  <c r="B1342" i="4"/>
  <c r="B1368" i="4"/>
  <c r="B1407" i="4"/>
  <c r="B1442" i="4"/>
  <c r="B1473" i="4"/>
  <c r="B1505" i="4"/>
  <c r="B1541" i="4"/>
  <c r="B1569" i="4"/>
  <c r="B1601" i="4"/>
  <c r="B1634" i="4"/>
  <c r="B1661" i="4"/>
  <c r="B1696" i="4"/>
  <c r="B1720" i="4"/>
  <c r="B1756" i="4"/>
  <c r="B1788" i="4"/>
  <c r="B1816" i="4"/>
  <c r="B1848" i="4"/>
  <c r="B1884" i="4"/>
  <c r="B1911" i="4"/>
  <c r="B1944" i="4"/>
  <c r="B1977" i="4"/>
  <c r="B2004" i="4"/>
  <c r="B2040" i="4"/>
  <c r="B2063" i="4"/>
  <c r="B2099" i="4"/>
  <c r="B2132" i="4"/>
  <c r="B2159" i="4"/>
  <c r="B2190" i="4"/>
  <c r="B2226" i="4"/>
  <c r="B2254" i="4"/>
  <c r="B2288" i="4"/>
  <c r="B2319" i="4"/>
  <c r="B2346" i="4"/>
  <c r="B2382" i="4"/>
  <c r="B2406" i="4"/>
  <c r="B2441" i="4"/>
  <c r="B2474" i="4"/>
  <c r="B2501" i="4"/>
  <c r="B2533" i="4"/>
  <c r="B2569" i="4"/>
  <c r="B2596" i="4"/>
  <c r="B2630" i="4"/>
  <c r="B2662" i="4"/>
  <c r="B2689" i="4"/>
  <c r="B2725" i="4"/>
  <c r="B2749" i="4"/>
  <c r="B2785" i="4"/>
  <c r="B2817" i="4"/>
  <c r="B2844" i="4"/>
  <c r="B2877" i="4"/>
  <c r="B2912" i="4"/>
  <c r="B2939" i="4"/>
  <c r="B2973" i="4"/>
  <c r="B3004" i="4"/>
  <c r="B3032" i="4"/>
  <c r="B3068" i="4"/>
  <c r="B3092" i="4"/>
  <c r="B3128" i="4"/>
  <c r="B3158" i="4"/>
  <c r="B3183" i="4"/>
  <c r="B3213" i="4"/>
  <c r="B3243" i="4"/>
  <c r="B3267" i="4"/>
  <c r="B3299" i="4"/>
  <c r="B3328" i="4"/>
  <c r="B3352" i="4"/>
  <c r="B3381" i="4"/>
  <c r="B3402" i="4"/>
  <c r="B3431" i="4"/>
  <c r="B3455" i="4"/>
  <c r="B3483" i="4"/>
  <c r="B3505" i="4"/>
  <c r="B3533" i="4"/>
  <c r="B3557" i="4"/>
  <c r="B3586" i="4"/>
  <c r="B3610" i="4"/>
  <c r="B3638" i="4"/>
  <c r="B3659" i="4"/>
  <c r="B3688" i="4"/>
  <c r="B3711" i="4"/>
  <c r="B3741" i="4"/>
  <c r="B3761" i="4"/>
  <c r="B3790" i="4"/>
  <c r="B3814" i="4"/>
  <c r="B3842" i="4"/>
  <c r="B3866" i="4"/>
  <c r="B27" i="4"/>
  <c r="B72" i="4"/>
  <c r="B119" i="4"/>
  <c r="B165" i="4"/>
  <c r="B202" i="4"/>
  <c r="B246" i="4"/>
  <c r="B296" i="4"/>
  <c r="B340" i="4"/>
  <c r="B390" i="4"/>
  <c r="B428" i="4"/>
  <c r="B467" i="4"/>
  <c r="B512" i="4"/>
  <c r="B552" i="4"/>
  <c r="B587" i="4"/>
  <c r="B631" i="4"/>
  <c r="B669" i="4"/>
  <c r="B703" i="4"/>
  <c r="B742" i="4"/>
  <c r="B784" i="4"/>
  <c r="B819" i="4"/>
  <c r="B858" i="4"/>
  <c r="B896" i="4"/>
  <c r="B926" i="4"/>
  <c r="B965" i="4"/>
  <c r="B1001" i="4"/>
  <c r="B1032" i="4"/>
  <c r="B1067" i="4"/>
  <c r="B1096" i="4"/>
  <c r="B1132" i="4"/>
  <c r="B1170" i="4"/>
  <c r="B1203" i="4"/>
  <c r="B1238" i="4"/>
  <c r="B1274" i="4"/>
  <c r="B1305" i="4"/>
  <c r="B1343" i="4"/>
  <c r="B1379" i="4"/>
  <c r="B1408" i="4"/>
  <c r="B1443" i="4"/>
  <c r="B1474" i="4"/>
  <c r="B1506" i="4"/>
  <c r="B1542" i="4"/>
  <c r="B1571" i="4"/>
  <c r="B1602" i="4"/>
  <c r="B1635" i="4"/>
  <c r="B1662" i="4"/>
  <c r="B1698" i="4"/>
  <c r="B1730" i="4"/>
  <c r="B1757" i="4"/>
  <c r="B1790" i="4"/>
  <c r="B1817" i="4"/>
  <c r="B1849" i="4"/>
  <c r="B1885" i="4"/>
  <c r="B1913" i="4"/>
  <c r="B1945" i="4"/>
  <c r="B1978" i="4"/>
  <c r="B2005" i="4"/>
  <c r="B2041" i="4"/>
  <c r="B2073" i="4"/>
  <c r="B2100" i="4"/>
  <c r="B2133" i="4"/>
  <c r="B2160" i="4"/>
  <c r="B2192" i="4"/>
  <c r="B2228" i="4"/>
  <c r="B2256" i="4"/>
  <c r="B2289" i="4"/>
  <c r="B2320" i="4"/>
  <c r="B2348" i="4"/>
  <c r="B2384" i="4"/>
  <c r="B2415" i="4"/>
  <c r="B2442" i="4"/>
  <c r="B2475" i="4"/>
  <c r="B2502" i="4"/>
  <c r="B2534" i="4"/>
  <c r="B2570" i="4"/>
  <c r="B2598" i="4"/>
  <c r="B2631" i="4"/>
  <c r="B2663" i="4"/>
  <c r="B2690" i="4"/>
  <c r="B2726" i="4"/>
  <c r="B2759" i="4"/>
  <c r="B2786" i="4"/>
  <c r="B2818" i="4"/>
  <c r="B2845" i="4"/>
  <c r="B2878" i="4"/>
  <c r="B2913" i="4"/>
  <c r="B2942" i="4"/>
  <c r="B2974" i="4"/>
  <c r="B3005" i="4"/>
  <c r="B3034" i="4"/>
  <c r="B3069" i="4"/>
  <c r="B3101" i="4"/>
  <c r="B3129" i="4"/>
  <c r="B28" i="4"/>
  <c r="B76" i="4"/>
  <c r="B129" i="4"/>
  <c r="B189" i="4"/>
  <c r="B243" i="4"/>
  <c r="B297" i="4"/>
  <c r="B352" i="4"/>
  <c r="B404" i="4"/>
  <c r="B448" i="4"/>
  <c r="B497" i="4"/>
  <c r="B559" i="4"/>
  <c r="B601" i="4"/>
  <c r="B651" i="4"/>
  <c r="B695" i="4"/>
  <c r="B736" i="4"/>
  <c r="B786" i="4"/>
  <c r="B833" i="4"/>
  <c r="B874" i="4"/>
  <c r="B918" i="4"/>
  <c r="B959" i="4"/>
  <c r="B1002" i="4"/>
  <c r="B1045" i="4"/>
  <c r="B1083" i="4"/>
  <c r="B1117" i="4"/>
  <c r="B1158" i="4"/>
  <c r="B1210" i="4"/>
  <c r="B1241" i="4"/>
  <c r="B1284" i="4"/>
  <c r="B1325" i="4"/>
  <c r="B1366" i="4"/>
  <c r="B1409" i="4"/>
  <c r="B1452" i="4"/>
  <c r="B1490" i="4"/>
  <c r="B1528" i="4"/>
  <c r="B1562" i="4"/>
  <c r="B1604" i="4"/>
  <c r="B1642" i="4"/>
  <c r="B1677" i="4"/>
  <c r="B1716" i="4"/>
  <c r="B1754" i="4"/>
  <c r="B1791" i="4"/>
  <c r="B1830" i="4"/>
  <c r="B1869" i="4"/>
  <c r="B1902" i="4"/>
  <c r="B1941" i="4"/>
  <c r="B1982" i="4"/>
  <c r="B2017" i="4"/>
  <c r="B2055" i="4"/>
  <c r="B2091" i="4"/>
  <c r="B2121" i="4"/>
  <c r="B2170" i="4"/>
  <c r="B2205" i="4"/>
  <c r="B2235" i="4"/>
  <c r="B2272" i="4"/>
  <c r="B2310" i="4"/>
  <c r="B2349" i="4"/>
  <c r="B2387" i="4"/>
  <c r="B2425" i="4"/>
  <c r="B2461" i="4"/>
  <c r="B2499" i="4"/>
  <c r="B2540" i="4"/>
  <c r="B2576" i="4"/>
  <c r="B2613" i="4"/>
  <c r="B2648" i="4"/>
  <c r="B2687" i="4"/>
  <c r="B2727" i="4"/>
  <c r="B2762" i="4"/>
  <c r="B2801" i="4"/>
  <c r="B2840" i="4"/>
  <c r="B2873" i="4"/>
  <c r="B2916" i="4"/>
  <c r="B2953" i="4"/>
  <c r="B2988" i="4"/>
  <c r="B3026" i="4"/>
  <c r="B3062" i="4"/>
  <c r="B3102" i="4"/>
  <c r="B3141" i="4"/>
  <c r="B3168" i="4"/>
  <c r="B3198" i="4"/>
  <c r="B3230" i="4"/>
  <c r="B3261" i="4"/>
  <c r="B3287" i="4"/>
  <c r="B3317" i="4"/>
  <c r="B3349" i="4"/>
  <c r="B3382" i="4"/>
  <c r="B3405" i="4"/>
  <c r="B3434" i="4"/>
  <c r="B3467" i="4"/>
  <c r="B3489" i="4"/>
  <c r="B3519" i="4"/>
  <c r="B3544" i="4"/>
  <c r="B3574" i="4"/>
  <c r="B3603" i="4"/>
  <c r="B3628" i="4"/>
  <c r="B3658" i="4"/>
  <c r="B3689" i="4"/>
  <c r="B3714" i="4"/>
  <c r="B3744" i="4"/>
  <c r="B3773" i="4"/>
  <c r="B3798" i="4"/>
  <c r="B3828" i="4"/>
  <c r="B3853" i="4"/>
  <c r="B3882" i="4"/>
  <c r="B37" i="4"/>
  <c r="B89" i="4"/>
  <c r="B144" i="4"/>
  <c r="B196" i="4"/>
  <c r="B244" i="4"/>
  <c r="B301" i="4"/>
  <c r="B353" i="4"/>
  <c r="B405" i="4"/>
  <c r="B451" i="4"/>
  <c r="B509" i="4"/>
  <c r="B560" i="4"/>
  <c r="B603" i="4"/>
  <c r="B652" i="4"/>
  <c r="B696" i="4"/>
  <c r="B739" i="4"/>
  <c r="B788" i="4"/>
  <c r="B834" i="4"/>
  <c r="B875" i="4"/>
  <c r="B921" i="4"/>
  <c r="B960" i="4"/>
  <c r="B1005" i="4"/>
  <c r="B1046" i="4"/>
  <c r="B1084" i="4"/>
  <c r="B1127" i="4"/>
  <c r="B1161" i="4"/>
  <c r="B1211" i="4"/>
  <c r="B1252" i="4"/>
  <c r="B1285" i="4"/>
  <c r="B1329" i="4"/>
  <c r="B1367" i="4"/>
  <c r="B1410" i="4"/>
  <c r="B1454" i="4"/>
  <c r="B1491" i="4"/>
  <c r="B1529" i="4"/>
  <c r="B1563" i="4"/>
  <c r="B1605" i="4"/>
  <c r="B1643" i="4"/>
  <c r="B1678" i="4"/>
  <c r="B1717" i="4"/>
  <c r="B1755" i="4"/>
  <c r="B1792" i="4"/>
  <c r="B1832" i="4"/>
  <c r="B53" i="4"/>
  <c r="B124" i="4"/>
  <c r="B186" i="4"/>
  <c r="B257" i="4"/>
  <c r="B320" i="4"/>
  <c r="B375" i="4"/>
  <c r="B444" i="4"/>
  <c r="B495" i="4"/>
  <c r="B562" i="4"/>
  <c r="B622" i="4"/>
  <c r="B673" i="4"/>
  <c r="B721" i="4"/>
  <c r="B771" i="4"/>
  <c r="B837" i="4"/>
  <c r="B887" i="4"/>
  <c r="B940" i="4"/>
  <c r="B987" i="4"/>
  <c r="B1034" i="4"/>
  <c r="B1092" i="4"/>
  <c r="B1140" i="4"/>
  <c r="B1190" i="4"/>
  <c r="B1235" i="4"/>
  <c r="B1283" i="4"/>
  <c r="B1336" i="4"/>
  <c r="B1383" i="4"/>
  <c r="B1429" i="4"/>
  <c r="B1485" i="4"/>
  <c r="B1526" i="4"/>
  <c r="B1577" i="4"/>
  <c r="B1618" i="4"/>
  <c r="B1660" i="4"/>
  <c r="B1703" i="4"/>
  <c r="B1749" i="4"/>
  <c r="B1799" i="4"/>
  <c r="B1845" i="4"/>
  <c r="B1887" i="4"/>
  <c r="B1926" i="4"/>
  <c r="B1962" i="4"/>
  <c r="B2003" i="4"/>
  <c r="B2044" i="4"/>
  <c r="B2085" i="4"/>
  <c r="B2130" i="4"/>
  <c r="B2173" i="4"/>
  <c r="B2212" i="4"/>
  <c r="B2248" i="4"/>
  <c r="B2291" i="4"/>
  <c r="B2330" i="4"/>
  <c r="B2370" i="4"/>
  <c r="B2416" i="4"/>
  <c r="B2456" i="4"/>
  <c r="B2497" i="4"/>
  <c r="B2532" i="4"/>
  <c r="B2577" i="4"/>
  <c r="B2616" i="4"/>
  <c r="B2656" i="4"/>
  <c r="B2702" i="4"/>
  <c r="B2741" i="4"/>
  <c r="B2782" i="4"/>
  <c r="B2820" i="4"/>
  <c r="B2860" i="4"/>
  <c r="B2900" i="4"/>
  <c r="B2948" i="4"/>
  <c r="B2987" i="4"/>
  <c r="B3027" i="4"/>
  <c r="B3070" i="4"/>
  <c r="B3106" i="4"/>
  <c r="B3146" i="4"/>
  <c r="B3181" i="4"/>
  <c r="B3214" i="4"/>
  <c r="B3248" i="4"/>
  <c r="B3282" i="4"/>
  <c r="B3314" i="4"/>
  <c r="B3346" i="4"/>
  <c r="B3372" i="4"/>
  <c r="B3406" i="4"/>
  <c r="B3440" i="4"/>
  <c r="B3470" i="4"/>
  <c r="B3501" i="4"/>
  <c r="B3527" i="4"/>
  <c r="B3560" i="4"/>
  <c r="B3590" i="4"/>
  <c r="B3624" i="4"/>
  <c r="B3654" i="4"/>
  <c r="B3681" i="4"/>
  <c r="B3712" i="4"/>
  <c r="B3745" i="4"/>
  <c r="B3776" i="4"/>
  <c r="B3809" i="4"/>
  <c r="B3833" i="4"/>
  <c r="B3867" i="4"/>
  <c r="B66" i="4"/>
  <c r="B125" i="4"/>
  <c r="B197" i="4"/>
  <c r="B263" i="4"/>
  <c r="B321" i="4"/>
  <c r="B391" i="4"/>
  <c r="B445" i="4"/>
  <c r="B513" i="4"/>
  <c r="B563" i="4"/>
  <c r="B627" i="4"/>
  <c r="B679" i="4"/>
  <c r="B723" i="4"/>
  <c r="B791" i="4"/>
  <c r="B838" i="4"/>
  <c r="B901" i="4"/>
  <c r="B942" i="4"/>
  <c r="B988" i="4"/>
  <c r="B1048" i="4"/>
  <c r="B1093" i="4"/>
  <c r="B1146" i="4"/>
  <c r="B1191" i="4"/>
  <c r="B1239" i="4"/>
  <c r="B1296" i="4"/>
  <c r="B1344" i="4"/>
  <c r="B1390" i="4"/>
  <c r="B1430" i="4"/>
  <c r="B1487" i="4"/>
  <c r="B1530" i="4"/>
  <c r="B1583" i="4"/>
  <c r="B1620" i="4"/>
  <c r="B1664" i="4"/>
  <c r="B1713" i="4"/>
  <c r="B1758" i="4"/>
  <c r="B1805" i="4"/>
  <c r="B1846" i="4"/>
  <c r="B1888" i="4"/>
  <c r="B1928" i="4"/>
  <c r="B1964" i="4"/>
  <c r="B2006" i="4"/>
  <c r="B2045" i="4"/>
  <c r="B2092" i="4"/>
  <c r="B2134" i="4"/>
  <c r="B2174" i="4"/>
  <c r="B2213" i="4"/>
  <c r="B2249" i="4"/>
  <c r="B2292" i="4"/>
  <c r="B2331" i="4"/>
  <c r="B2376" i="4"/>
  <c r="B2418" i="4"/>
  <c r="B2459" i="4"/>
  <c r="B2498" i="4"/>
  <c r="B2542" i="4"/>
  <c r="B2578" i="4"/>
  <c r="B2617" i="4"/>
  <c r="B2668" i="4"/>
  <c r="B2703" i="4"/>
  <c r="B2744" i="4"/>
  <c r="B2783" i="4"/>
  <c r="B2825" i="4"/>
  <c r="B2861" i="4"/>
  <c r="B2901" i="4"/>
  <c r="B2949" i="4"/>
  <c r="B2989" i="4"/>
  <c r="B3029" i="4"/>
  <c r="B3071" i="4"/>
  <c r="B3110" i="4"/>
  <c r="B3147" i="4"/>
  <c r="B3182" i="4"/>
  <c r="B3215" i="4"/>
  <c r="B3249" i="4"/>
  <c r="B3284" i="4"/>
  <c r="B3315" i="4"/>
  <c r="B3348" i="4"/>
  <c r="B3383" i="4"/>
  <c r="B3414" i="4"/>
  <c r="B3441" i="4"/>
  <c r="B3471" i="4"/>
  <c r="B3502" i="4"/>
  <c r="B3534" i="4"/>
  <c r="B3561" i="4"/>
  <c r="B3591" i="4"/>
  <c r="B3625" i="4"/>
  <c r="B3656" i="4"/>
  <c r="B3682" i="4"/>
  <c r="B3716" i="4"/>
  <c r="B3746" i="4"/>
  <c r="B3777" i="4"/>
  <c r="B3810" i="4"/>
  <c r="B3834" i="4"/>
  <c r="B3868" i="4"/>
  <c r="B68" i="4"/>
  <c r="B126" i="4"/>
  <c r="B198" i="4"/>
  <c r="B272" i="4"/>
  <c r="B322" i="4"/>
  <c r="B392" i="4"/>
  <c r="B447" i="4"/>
  <c r="B516" i="4"/>
  <c r="B564" i="4"/>
  <c r="B628" i="4"/>
  <c r="B681" i="4"/>
  <c r="B735" i="4"/>
  <c r="B792" i="4"/>
  <c r="B839" i="4"/>
  <c r="B903" i="4"/>
  <c r="B945" i="4"/>
  <c r="B989" i="4"/>
  <c r="B1049" i="4"/>
  <c r="B1094" i="4"/>
  <c r="B1149" i="4"/>
  <c r="B1192" i="4"/>
  <c r="B1240" i="4"/>
  <c r="B1297" i="4"/>
  <c r="B1346" i="4"/>
  <c r="B1392" i="4"/>
  <c r="B1441" i="4"/>
  <c r="B1489" i="4"/>
  <c r="B1532" i="4"/>
  <c r="B1584" i="4"/>
  <c r="B1621" i="4"/>
  <c r="B1673" i="4"/>
  <c r="B1714" i="4"/>
  <c r="B1760" i="4"/>
  <c r="B1806" i="4"/>
  <c r="B1847" i="4"/>
  <c r="B1889" i="4"/>
  <c r="B1929" i="4"/>
  <c r="B1968" i="4"/>
  <c r="B2016" i="4"/>
  <c r="B2056" i="4"/>
  <c r="B2097" i="4"/>
  <c r="B2135" i="4"/>
  <c r="B2175" i="4"/>
  <c r="B2214" i="4"/>
  <c r="B2262" i="4"/>
  <c r="B2302" i="4"/>
  <c r="B15" i="4"/>
  <c r="B103" i="4"/>
  <c r="B180" i="4"/>
  <c r="B275" i="4"/>
  <c r="B367" i="4"/>
  <c r="B443" i="4"/>
  <c r="B531" i="4"/>
  <c r="B600" i="4"/>
  <c r="B670" i="4"/>
  <c r="B757" i="4"/>
  <c r="B810" i="4"/>
  <c r="B885" i="4"/>
  <c r="B966" i="4"/>
  <c r="B1022" i="4"/>
  <c r="B1091" i="4"/>
  <c r="B1155" i="4"/>
  <c r="B1221" i="4"/>
  <c r="B1282" i="4"/>
  <c r="B1358" i="4"/>
  <c r="B1422" i="4"/>
  <c r="B1484" i="4"/>
  <c r="B1547" i="4"/>
  <c r="B1599" i="4"/>
  <c r="B1659" i="4"/>
  <c r="B1731" i="4"/>
  <c r="B1777" i="4"/>
  <c r="B1835" i="4"/>
  <c r="B1901" i="4"/>
  <c r="B1949" i="4"/>
  <c r="B2002" i="4"/>
  <c r="B2061" i="4"/>
  <c r="B2115" i="4"/>
  <c r="B2171" i="4"/>
  <c r="B2230" i="4"/>
  <c r="B2274" i="4"/>
  <c r="B2329" i="4"/>
  <c r="B2385" i="4"/>
  <c r="B2434" i="4"/>
  <c r="B2477" i="4"/>
  <c r="B2520" i="4"/>
  <c r="B2573" i="4"/>
  <c r="B2628" i="4"/>
  <c r="B2673" i="4"/>
  <c r="B2721" i="4"/>
  <c r="B2770" i="4"/>
  <c r="B2819" i="4"/>
  <c r="B2872" i="4"/>
  <c r="B2919" i="4"/>
  <c r="B2969" i="4"/>
  <c r="B3014" i="4"/>
  <c r="B3063" i="4"/>
  <c r="B3119" i="4"/>
  <c r="B3160" i="4"/>
  <c r="B3200" i="4"/>
  <c r="B3234" i="4"/>
  <c r="B3280" i="4"/>
  <c r="B3320" i="4"/>
  <c r="B3362" i="4"/>
  <c r="B3397" i="4"/>
  <c r="B3432" i="4"/>
  <c r="B3469" i="4"/>
  <c r="B3506" i="4"/>
  <c r="B3541" i="4"/>
  <c r="B3576" i="4"/>
  <c r="B3613" i="4"/>
  <c r="B3646" i="4"/>
  <c r="B3692" i="4"/>
  <c r="B3728" i="4"/>
  <c r="B3760" i="4"/>
  <c r="B3797" i="4"/>
  <c r="B3832" i="4"/>
  <c r="B3876" i="4"/>
  <c r="B1223" i="4"/>
  <c r="B1616" i="4"/>
  <c r="B20" i="4"/>
  <c r="B104" i="4"/>
  <c r="B203" i="4"/>
  <c r="B276" i="4"/>
  <c r="B369" i="4"/>
  <c r="B461" i="4"/>
  <c r="B532" i="4"/>
  <c r="B604" i="4"/>
  <c r="B689" i="4"/>
  <c r="B759" i="4"/>
  <c r="B825" i="4"/>
  <c r="B904" i="4"/>
  <c r="B969" i="4"/>
  <c r="B1026" i="4"/>
  <c r="B1107" i="4"/>
  <c r="B1156" i="4"/>
  <c r="B1222" i="4"/>
  <c r="B1299" i="4"/>
  <c r="B1360" i="4"/>
  <c r="B1426" i="4"/>
  <c r="B1492" i="4"/>
  <c r="B1548" i="4"/>
  <c r="B1607" i="4"/>
  <c r="B1674" i="4"/>
  <c r="B1732" i="4"/>
  <c r="B1778" i="4"/>
  <c r="B1853" i="4"/>
  <c r="B1904" i="4"/>
  <c r="B1958" i="4"/>
  <c r="B2018" i="4"/>
  <c r="B2062" i="4"/>
  <c r="B2117" i="4"/>
  <c r="B2176" i="4"/>
  <c r="B2231" i="4"/>
  <c r="B2283" i="4"/>
  <c r="B2341" i="4"/>
  <c r="B2386" i="4"/>
  <c r="B2435" i="4"/>
  <c r="B2482" i="4"/>
  <c r="B2530" i="4"/>
  <c r="B2586" i="4"/>
  <c r="B2632" i="4"/>
  <c r="B2674" i="4"/>
  <c r="B2728" i="4"/>
  <c r="B2776" i="4"/>
  <c r="B2828" i="4"/>
  <c r="B2874" i="4"/>
  <c r="B2920" i="4"/>
  <c r="B2970" i="4"/>
  <c r="B3015" i="4"/>
  <c r="B3073" i="4"/>
  <c r="B3120" i="4"/>
  <c r="B3161" i="4"/>
  <c r="B3201" i="4"/>
  <c r="B3244" i="4"/>
  <c r="B3285" i="4"/>
  <c r="B3329" i="4"/>
  <c r="B3363" i="4"/>
  <c r="B3398" i="4"/>
  <c r="B3433" i="4"/>
  <c r="B3472" i="4"/>
  <c r="B3509" i="4"/>
  <c r="B3542" i="4"/>
  <c r="B3577" i="4"/>
  <c r="B3618" i="4"/>
  <c r="B3657" i="4"/>
  <c r="B3695" i="4"/>
  <c r="B3729" i="4"/>
  <c r="B3762" i="4"/>
  <c r="B3800" i="4"/>
  <c r="B3843" i="4"/>
  <c r="B3877" i="4"/>
  <c r="B39" i="4"/>
  <c r="B114" i="4"/>
  <c r="B216" i="4"/>
  <c r="B277" i="4"/>
  <c r="B372" i="4"/>
  <c r="B465" i="4"/>
  <c r="B533" i="4"/>
  <c r="B612" i="4"/>
  <c r="B690" i="4"/>
  <c r="B765" i="4"/>
  <c r="B826" i="4"/>
  <c r="B905" i="4"/>
  <c r="B970" i="4"/>
  <c r="B1030" i="4"/>
  <c r="B1108" i="4"/>
  <c r="B1175" i="4"/>
  <c r="B1300" i="4"/>
  <c r="B1362" i="4"/>
  <c r="B1427" i="4"/>
  <c r="B1502" i="4"/>
  <c r="B1549" i="4"/>
  <c r="B1676" i="4"/>
  <c r="B75" i="4"/>
  <c r="B169" i="4"/>
  <c r="B313" i="4"/>
  <c r="B420" i="4"/>
  <c r="B519" i="4"/>
  <c r="B635" i="4"/>
  <c r="B719" i="4"/>
  <c r="B809" i="4"/>
  <c r="B923" i="4"/>
  <c r="B1007" i="4"/>
  <c r="B1078" i="4"/>
  <c r="B1178" i="4"/>
  <c r="B1263" i="4"/>
  <c r="B1348" i="4"/>
  <c r="B1446" i="4"/>
  <c r="B1521" i="4"/>
  <c r="B1598" i="4"/>
  <c r="B1691" i="4"/>
  <c r="B1769" i="4"/>
  <c r="B1827" i="4"/>
  <c r="B1892" i="4"/>
  <c r="B1961" i="4"/>
  <c r="B2028" i="4"/>
  <c r="B2098" i="4"/>
  <c r="B2154" i="4"/>
  <c r="B2217" i="4"/>
  <c r="B2290" i="4"/>
  <c r="B2358" i="4"/>
  <c r="B2403" i="4"/>
  <c r="B2463" i="4"/>
  <c r="B2519" i="4"/>
  <c r="B2590" i="4"/>
  <c r="B2645" i="4"/>
  <c r="B2704" i="4"/>
  <c r="B2761" i="4"/>
  <c r="B2816" i="4"/>
  <c r="B2884" i="4"/>
  <c r="B2933" i="4"/>
  <c r="B2997" i="4"/>
  <c r="B3049" i="4"/>
  <c r="B3113" i="4"/>
  <c r="B3173" i="4"/>
  <c r="B3218" i="4"/>
  <c r="B3263" i="4"/>
  <c r="B3312" i="4"/>
  <c r="B3356" i="4"/>
  <c r="B3401" i="4"/>
  <c r="B3448" i="4"/>
  <c r="B3488" i="4"/>
  <c r="B3538" i="4"/>
  <c r="B3575" i="4"/>
  <c r="B3626" i="4"/>
  <c r="B3671" i="4"/>
  <c r="B3709" i="4"/>
  <c r="B3757" i="4"/>
  <c r="B3796" i="4"/>
  <c r="B3846" i="4"/>
  <c r="B3886" i="4"/>
  <c r="B120" i="4"/>
  <c r="B225" i="4"/>
  <c r="B349" i="4"/>
  <c r="B474" i="4"/>
  <c r="B561" i="4"/>
  <c r="B654" i="4"/>
  <c r="B766" i="4"/>
  <c r="B859" i="4"/>
  <c r="B939" i="4"/>
  <c r="B1033" i="4"/>
  <c r="B1116" i="4"/>
  <c r="B1216" i="4"/>
  <c r="B1306" i="4"/>
  <c r="B1382" i="4"/>
  <c r="B1468" i="4"/>
  <c r="B1559" i="4"/>
  <c r="B1640" i="4"/>
  <c r="B1702" i="4"/>
  <c r="B1775" i="4"/>
  <c r="B1862" i="4"/>
  <c r="B1921" i="4"/>
  <c r="B1986" i="4"/>
  <c r="B2043" i="4"/>
  <c r="B2113" i="4"/>
  <c r="B2187" i="4"/>
  <c r="B2245" i="4"/>
  <c r="B2306" i="4"/>
  <c r="B2363" i="4"/>
  <c r="B2427" i="4"/>
  <c r="B2490" i="4"/>
  <c r="B2554" i="4"/>
  <c r="B2606" i="4"/>
  <c r="B2669" i="4"/>
  <c r="B2720" i="4"/>
  <c r="B2787" i="4"/>
  <c r="B2842" i="4"/>
  <c r="B2897" i="4"/>
  <c r="B2957" i="4"/>
  <c r="B3013" i="4"/>
  <c r="B3083" i="4"/>
  <c r="B3131" i="4"/>
  <c r="B3184" i="4"/>
  <c r="B3231" i="4"/>
  <c r="B3277" i="4"/>
  <c r="B3332" i="4"/>
  <c r="B3370" i="4"/>
  <c r="B3418" i="4"/>
  <c r="B3457" i="4"/>
  <c r="B3503" i="4"/>
  <c r="B3553" i="4"/>
  <c r="B3594" i="4"/>
  <c r="B3640" i="4"/>
  <c r="B3676" i="4"/>
  <c r="B3725" i="4"/>
  <c r="B3768" i="4"/>
  <c r="B3815" i="4"/>
  <c r="B3860" i="4"/>
  <c r="B145" i="4"/>
  <c r="B228" i="4"/>
  <c r="B351" i="4"/>
  <c r="B477" i="4"/>
  <c r="B579" i="4"/>
  <c r="B655" i="4"/>
  <c r="B767" i="4"/>
  <c r="B860" i="4"/>
  <c r="B949" i="4"/>
  <c r="B1050" i="4"/>
  <c r="B1128" i="4"/>
  <c r="B1217" i="4"/>
  <c r="B1314" i="4"/>
  <c r="B1397" i="4"/>
  <c r="B1469" i="4"/>
  <c r="B1560" i="4"/>
  <c r="B1641" i="4"/>
  <c r="B1718" i="4"/>
  <c r="B1787" i="4"/>
  <c r="B1863" i="4"/>
  <c r="B1925" i="4"/>
  <c r="B1988" i="4"/>
  <c r="B2058" i="4"/>
  <c r="B2118" i="4"/>
  <c r="B2188" i="4"/>
  <c r="B2246" i="4"/>
  <c r="B2314" i="4"/>
  <c r="B2368" i="4"/>
  <c r="B2439" i="4"/>
  <c r="B2492" i="4"/>
  <c r="B2555" i="4"/>
  <c r="B2610" i="4"/>
  <c r="B2670" i="4"/>
  <c r="B2729" i="4"/>
  <c r="B2788" i="4"/>
  <c r="B2843" i="4"/>
  <c r="B2898" i="4"/>
  <c r="B2958" i="4"/>
  <c r="B3016" i="4"/>
  <c r="B3084" i="4"/>
  <c r="B3142" i="4"/>
  <c r="B3191" i="4"/>
  <c r="B3232" i="4"/>
  <c r="B3286" i="4"/>
  <c r="B3333" i="4"/>
  <c r="B3371" i="4"/>
  <c r="B3419" i="4"/>
  <c r="B3510" i="4"/>
  <c r="B3554" i="4"/>
  <c r="B3597" i="4"/>
  <c r="B3641" i="4"/>
  <c r="B3677" i="4"/>
  <c r="B3730" i="4"/>
  <c r="B3774" i="4"/>
  <c r="B3816" i="4"/>
  <c r="B3861" i="4"/>
  <c r="B1561" i="4"/>
  <c r="B1989" i="4"/>
  <c r="B2189" i="4"/>
  <c r="B2325" i="4"/>
  <c r="B2440" i="4"/>
  <c r="B2556" i="4"/>
  <c r="B2672" i="4"/>
  <c r="B2798" i="4"/>
  <c r="B2855" i="4"/>
  <c r="B2960" i="4"/>
  <c r="B3087" i="4"/>
  <c r="B3192" i="4"/>
  <c r="B3296" i="4"/>
  <c r="B3384" i="4"/>
  <c r="B3468" i="4"/>
  <c r="B3516" i="4"/>
  <c r="B3602" i="4"/>
  <c r="B3690" i="4"/>
  <c r="B3781" i="4"/>
  <c r="B3862" i="4"/>
  <c r="B90" i="4"/>
  <c r="B219" i="4"/>
  <c r="B317" i="4"/>
  <c r="B421" i="4"/>
  <c r="B535" i="4"/>
  <c r="B644" i="4"/>
  <c r="B720" i="4"/>
  <c r="B836" i="4"/>
  <c r="B924" i="4"/>
  <c r="B1011" i="4"/>
  <c r="B1110" i="4"/>
  <c r="B1179" i="4"/>
  <c r="B1265" i="4"/>
  <c r="B1365" i="4"/>
  <c r="B1462" i="4"/>
  <c r="B1525" i="4"/>
  <c r="B1617" i="4"/>
  <c r="B1692" i="4"/>
  <c r="B1770" i="4"/>
  <c r="B1833" i="4"/>
  <c r="B1905" i="4"/>
  <c r="B1970" i="4"/>
  <c r="B2033" i="4"/>
  <c r="B2101" i="4"/>
  <c r="B2157" i="4"/>
  <c r="B2232" i="4"/>
  <c r="B2303" i="4"/>
  <c r="B2360" i="4"/>
  <c r="B2405" i="4"/>
  <c r="B2473" i="4"/>
  <c r="B2531" i="4"/>
  <c r="B2591" i="4"/>
  <c r="B2646" i="4"/>
  <c r="B2706" i="4"/>
  <c r="B2763" i="4"/>
  <c r="B2833" i="4"/>
  <c r="B2891" i="4"/>
  <c r="B2934" i="4"/>
  <c r="B2999" i="4"/>
  <c r="B3053" i="4"/>
  <c r="B3125" i="4"/>
  <c r="B3174" i="4"/>
  <c r="B3226" i="4"/>
  <c r="B3266" i="4"/>
  <c r="B3313" i="4"/>
  <c r="B3366" i="4"/>
  <c r="B3404" i="4"/>
  <c r="B3453" i="4"/>
  <c r="B3490" i="4"/>
  <c r="B3539" i="4"/>
  <c r="B3587" i="4"/>
  <c r="B3627" i="4"/>
  <c r="B3672" i="4"/>
  <c r="B3710" i="4"/>
  <c r="B3758" i="4"/>
  <c r="B3801" i="4"/>
  <c r="B3848" i="4"/>
  <c r="B3887" i="4"/>
  <c r="B91" i="4"/>
  <c r="B223" i="4"/>
  <c r="B328" i="4"/>
  <c r="B429" i="4"/>
  <c r="B544" i="4"/>
  <c r="B648" i="4"/>
  <c r="B747" i="4"/>
  <c r="B851" i="4"/>
  <c r="B928" i="4"/>
  <c r="B1014" i="4"/>
  <c r="B1113" i="4"/>
  <c r="B1193" i="4"/>
  <c r="B1278" i="4"/>
  <c r="B1380" i="4"/>
  <c r="B1463" i="4"/>
  <c r="B1545" i="4"/>
  <c r="B1625" i="4"/>
  <c r="B1700" i="4"/>
  <c r="B1773" i="4"/>
  <c r="B1834" i="4"/>
  <c r="B1906" i="4"/>
  <c r="B1983" i="4"/>
  <c r="B2034" i="4"/>
  <c r="B2102" i="4"/>
  <c r="B2158" i="4"/>
  <c r="B2233" i="4"/>
  <c r="B2304" i="4"/>
  <c r="B2361" i="4"/>
  <c r="B2420" i="4"/>
  <c r="B2476" i="4"/>
  <c r="B2547" i="4"/>
  <c r="B2592" i="4"/>
  <c r="B2649" i="4"/>
  <c r="B2711" i="4"/>
  <c r="B2768" i="4"/>
  <c r="B2834" i="4"/>
  <c r="B2892" i="4"/>
  <c r="B2955" i="4"/>
  <c r="B3011" i="4"/>
  <c r="B3056" i="4"/>
  <c r="B3126" i="4"/>
  <c r="B3176" i="4"/>
  <c r="B3227" i="4"/>
  <c r="B3270" i="4"/>
  <c r="B3316" i="4"/>
  <c r="B3368" i="4"/>
  <c r="B3416" i="4"/>
  <c r="B3454" i="4"/>
  <c r="B3492" i="4"/>
  <c r="B3540" i="4"/>
  <c r="B3588" i="4"/>
  <c r="B3629" i="4"/>
  <c r="B3673" i="4"/>
  <c r="B3723" i="4"/>
  <c r="B3759" i="4"/>
  <c r="B3812" i="4"/>
  <c r="B3849" i="4"/>
  <c r="B93" i="4"/>
  <c r="B224" i="4"/>
  <c r="B329" i="4"/>
  <c r="B440" i="4"/>
  <c r="B545" i="4"/>
  <c r="B653" i="4"/>
  <c r="B749" i="4"/>
  <c r="B852" i="4"/>
  <c r="B938" i="4"/>
  <c r="B1021" i="4"/>
  <c r="B1114" i="4"/>
  <c r="B1194" i="4"/>
  <c r="B1281" i="4"/>
  <c r="B1381" i="4"/>
  <c r="B1467" i="4"/>
  <c r="B1546" i="4"/>
  <c r="B1628" i="4"/>
  <c r="B1701" i="4"/>
  <c r="B1774" i="4"/>
  <c r="B1857" i="4"/>
  <c r="B1919" i="4"/>
  <c r="B1984" i="4"/>
  <c r="B2042" i="4"/>
  <c r="B2112" i="4"/>
  <c r="B2177" i="4"/>
  <c r="B2244" i="4"/>
  <c r="B2305" i="4"/>
  <c r="B2362" i="4"/>
  <c r="B2421" i="4"/>
  <c r="B2485" i="4"/>
  <c r="B2549" i="4"/>
  <c r="B2605" i="4"/>
  <c r="B2654" i="4"/>
  <c r="B2713" i="4"/>
  <c r="B2777" i="4"/>
  <c r="B2841" i="4"/>
  <c r="B2896" i="4"/>
  <c r="B2956" i="4"/>
  <c r="B3012" i="4"/>
  <c r="B3074" i="4"/>
  <c r="B3130" i="4"/>
  <c r="B3178" i="4"/>
  <c r="B3228" i="4"/>
  <c r="B3276" i="4"/>
  <c r="B3330" i="4"/>
  <c r="B3369" i="4"/>
  <c r="B3417" i="4"/>
  <c r="B3456" i="4"/>
  <c r="B3500" i="4"/>
  <c r="B3552" i="4"/>
  <c r="B3589" i="4"/>
  <c r="B3639" i="4"/>
  <c r="B3675" i="4"/>
  <c r="B3724" i="4"/>
  <c r="B3767" i="4"/>
  <c r="B3813" i="4"/>
  <c r="B3852" i="4"/>
  <c r="B3458" i="4"/>
  <c r="B12" i="4"/>
  <c r="B147" i="4"/>
  <c r="B241" i="4"/>
  <c r="B354" i="4"/>
  <c r="B483" i="4"/>
  <c r="B582" i="4"/>
  <c r="B667" i="4"/>
  <c r="B768" i="4"/>
  <c r="B861" i="4"/>
  <c r="B951" i="4"/>
  <c r="B1053" i="4"/>
  <c r="B1130" i="4"/>
  <c r="B1218" i="4"/>
  <c r="B1318" i="4"/>
  <c r="B1398" i="4"/>
  <c r="B1470" i="4"/>
  <c r="B1644" i="4"/>
  <c r="B1719" i="4"/>
  <c r="B1797" i="4"/>
  <c r="B1870" i="4"/>
  <c r="B1930" i="4"/>
  <c r="B2060" i="4"/>
  <c r="B2120" i="4"/>
  <c r="B2264" i="4"/>
  <c r="B2377" i="4"/>
  <c r="B2500" i="4"/>
  <c r="B2612" i="4"/>
  <c r="B2730" i="4"/>
  <c r="B2903" i="4"/>
  <c r="B3030" i="4"/>
  <c r="B3144" i="4"/>
  <c r="B3233" i="4"/>
  <c r="B3335" i="4"/>
  <c r="B3420" i="4"/>
  <c r="B3555" i="4"/>
  <c r="B3642" i="4"/>
  <c r="B3731" i="4"/>
  <c r="B3817" i="4"/>
  <c r="B3880" i="4"/>
  <c r="B3782" i="4"/>
  <c r="B3662" i="4"/>
  <c r="B3568" i="4"/>
  <c r="B3447" i="4"/>
  <c r="B3345" i="4"/>
  <c r="B3246" i="4"/>
  <c r="B3104" i="4"/>
  <c r="B2976" i="4"/>
  <c r="B2806" i="4"/>
  <c r="B2688" i="4"/>
  <c r="B2557" i="4"/>
  <c r="B2401" i="4"/>
  <c r="B2269" i="4"/>
  <c r="B2082" i="4"/>
  <c r="B1947" i="4"/>
  <c r="B1811" i="4"/>
  <c r="B1587" i="4"/>
  <c r="B1406" i="4"/>
  <c r="B1177" i="4"/>
  <c r="B983" i="4"/>
  <c r="B769" i="4"/>
  <c r="B493" i="4"/>
  <c r="B273" i="4"/>
  <c r="K1027" i="2"/>
  <c r="K1048" i="2"/>
  <c r="N1104" i="2"/>
  <c r="K1104" i="2"/>
  <c r="K1462" i="2"/>
  <c r="K1486" i="2"/>
  <c r="N1486" i="2"/>
  <c r="K1510" i="2"/>
  <c r="N1510" i="2"/>
  <c r="K2257" i="2"/>
  <c r="N2257" i="2"/>
  <c r="K2327" i="2"/>
  <c r="N2327" i="2"/>
  <c r="K2689" i="2"/>
  <c r="N2689" i="2"/>
  <c r="K2866" i="2"/>
  <c r="N2866" i="2"/>
  <c r="K2877" i="2"/>
  <c r="K2912" i="2"/>
  <c r="N2912" i="2"/>
  <c r="K2936" i="2"/>
  <c r="N2936" i="2"/>
  <c r="K2947" i="2"/>
  <c r="K2981" i="2"/>
  <c r="N2981" i="2"/>
  <c r="K3004" i="2"/>
  <c r="N3004" i="2"/>
  <c r="K3028" i="2"/>
  <c r="N3028" i="2"/>
  <c r="K3050" i="2"/>
  <c r="N3050" i="2"/>
  <c r="K3814" i="2"/>
  <c r="N3814" i="2"/>
  <c r="K3826" i="2"/>
  <c r="N3826" i="2"/>
  <c r="K3829" i="2"/>
  <c r="N3829" i="2"/>
  <c r="B3869" i="4"/>
  <c r="B3748" i="4"/>
  <c r="B3660" i="4"/>
  <c r="B3558" i="4"/>
  <c r="B3442" i="4"/>
  <c r="B3339" i="4"/>
  <c r="B3212" i="4"/>
  <c r="B3090" i="4"/>
  <c r="B2975" i="4"/>
  <c r="B2805" i="4"/>
  <c r="B2685" i="4"/>
  <c r="B2518" i="4"/>
  <c r="B2399" i="4"/>
  <c r="B2268" i="4"/>
  <c r="B2078" i="4"/>
  <c r="B1942" i="4"/>
  <c r="B1748" i="4"/>
  <c r="B1586" i="4"/>
  <c r="B1405" i="4"/>
  <c r="B1176" i="4"/>
  <c r="B982" i="4"/>
  <c r="B718" i="4"/>
  <c r="B492" i="4"/>
  <c r="B256" i="4"/>
  <c r="N3690" i="2"/>
  <c r="N2704" i="2"/>
  <c r="N1495" i="2"/>
  <c r="K960" i="2"/>
  <c r="K994" i="2"/>
  <c r="K1072" i="2"/>
  <c r="N1072" i="2"/>
  <c r="K1139" i="2"/>
  <c r="N1139" i="2"/>
  <c r="K1452" i="2"/>
  <c r="N1452" i="2"/>
  <c r="K2153" i="2"/>
  <c r="N2153" i="2"/>
  <c r="K2200" i="2"/>
  <c r="N2200" i="2"/>
  <c r="K2843" i="2"/>
  <c r="N2843" i="2"/>
  <c r="K2855" i="2"/>
  <c r="N2855" i="2"/>
  <c r="K2867" i="2"/>
  <c r="N2867" i="2"/>
  <c r="K2913" i="2"/>
  <c r="N2913" i="2"/>
  <c r="K2925" i="2"/>
  <c r="N2925" i="2"/>
  <c r="K3485" i="2"/>
  <c r="N3485" i="2"/>
  <c r="K3521" i="2"/>
  <c r="N3521" i="2"/>
  <c r="K3533" i="2"/>
  <c r="N3533" i="2"/>
  <c r="K3832" i="2"/>
  <c r="K3838" i="2"/>
  <c r="N3838" i="2"/>
  <c r="K3850" i="2"/>
  <c r="N3850" i="2"/>
  <c r="K3856" i="2"/>
  <c r="N3856" i="2"/>
  <c r="B3747" i="4"/>
  <c r="B716" i="4"/>
  <c r="K2060" i="2"/>
  <c r="N2060" i="2"/>
  <c r="K2716" i="2"/>
  <c r="N2716" i="2"/>
  <c r="K2786" i="2"/>
  <c r="N2786" i="2"/>
  <c r="K2822" i="2"/>
  <c r="N2822" i="2"/>
  <c r="K2845" i="2"/>
  <c r="N2845" i="2"/>
  <c r="K3230" i="2"/>
  <c r="N3230" i="2"/>
  <c r="K3793" i="2"/>
  <c r="N3793" i="2"/>
  <c r="K1978" i="2"/>
  <c r="N1978" i="2"/>
  <c r="K2061" i="2"/>
  <c r="N2061" i="2"/>
  <c r="K2096" i="2"/>
  <c r="N2096" i="2"/>
  <c r="K2645" i="2"/>
  <c r="N2645" i="2"/>
  <c r="K3267" i="2"/>
  <c r="N3267" i="2"/>
  <c r="K3326" i="2"/>
  <c r="N3326" i="2"/>
  <c r="K3442" i="2"/>
  <c r="N3442" i="2"/>
  <c r="K497" i="2"/>
  <c r="N497" i="2"/>
  <c r="K555" i="2"/>
  <c r="N555" i="2"/>
  <c r="K2027" i="2"/>
  <c r="N2027" i="2"/>
  <c r="N2051" i="2"/>
  <c r="K2051" i="2"/>
  <c r="K2122" i="2"/>
  <c r="N2122" i="2"/>
  <c r="K3068" i="2"/>
  <c r="N3068" i="2"/>
  <c r="K3092" i="2"/>
  <c r="N3092" i="2"/>
  <c r="K3128" i="2"/>
  <c r="N3128" i="2"/>
  <c r="K3209" i="2"/>
  <c r="N3209" i="2"/>
  <c r="K3304" i="2"/>
  <c r="N3304" i="2"/>
  <c r="K3409" i="2"/>
  <c r="N3409" i="2"/>
  <c r="K450" i="2"/>
  <c r="N450" i="2"/>
  <c r="K498" i="2"/>
  <c r="N498" i="2"/>
  <c r="K532" i="2"/>
  <c r="N532" i="2"/>
  <c r="N1321" i="2"/>
  <c r="K1321" i="2"/>
  <c r="K1830" i="2"/>
  <c r="K1864" i="2"/>
  <c r="N1864" i="2"/>
  <c r="K1921" i="2"/>
  <c r="N1921" i="2"/>
  <c r="K1992" i="2"/>
  <c r="N1992" i="2"/>
  <c r="K2016" i="2"/>
  <c r="N2016" i="2"/>
  <c r="K2028" i="2"/>
  <c r="N2028" i="2"/>
  <c r="K2064" i="2"/>
  <c r="N2064" i="2"/>
  <c r="K2624" i="2"/>
  <c r="N2624" i="2"/>
  <c r="K3105" i="2"/>
  <c r="N3105" i="2"/>
  <c r="K3162" i="2"/>
  <c r="K3174" i="2"/>
  <c r="N3174" i="2"/>
  <c r="K3246" i="2"/>
  <c r="N3246" i="2"/>
  <c r="N1356" i="2"/>
  <c r="K355" i="2"/>
  <c r="N355" i="2"/>
  <c r="K463" i="2"/>
  <c r="N463" i="2"/>
  <c r="K557" i="2"/>
  <c r="N557" i="2"/>
  <c r="N1297" i="2"/>
  <c r="K1297" i="2"/>
  <c r="K1643" i="2"/>
  <c r="N1643" i="2"/>
  <c r="K1790" i="2"/>
  <c r="N1790" i="2"/>
  <c r="K1854" i="2"/>
  <c r="K1898" i="2"/>
  <c r="N1898" i="2"/>
  <c r="K1970" i="2"/>
  <c r="N1970" i="2"/>
  <c r="K3106" i="2"/>
  <c r="N3106" i="2"/>
  <c r="B3863" i="4"/>
  <c r="B3645" i="4"/>
  <c r="B3526" i="4"/>
  <c r="B3437" i="4"/>
  <c r="B3338" i="4"/>
  <c r="B3210" i="4"/>
  <c r="B3089" i="4"/>
  <c r="B2932" i="4"/>
  <c r="B2804" i="4"/>
  <c r="B2684" i="4"/>
  <c r="B2517" i="4"/>
  <c r="B2398" i="4"/>
  <c r="B2216" i="4"/>
  <c r="B2076" i="4"/>
  <c r="B1931" i="4"/>
  <c r="B1742" i="4"/>
  <c r="B1585" i="4"/>
  <c r="B1347" i="4"/>
  <c r="B1154" i="4"/>
  <c r="B972" i="4"/>
  <c r="B491" i="4"/>
  <c r="B168" i="4"/>
  <c r="N904" i="2"/>
  <c r="K904" i="2"/>
  <c r="K950" i="2"/>
  <c r="N950" i="2"/>
  <c r="K961" i="2"/>
  <c r="N961" i="2"/>
  <c r="N984" i="2"/>
  <c r="K984" i="2"/>
  <c r="K1151" i="2"/>
  <c r="N1151" i="2"/>
  <c r="K1163" i="2"/>
  <c r="N1163" i="2"/>
  <c r="N1453" i="2"/>
  <c r="K1453" i="2"/>
  <c r="K2106" i="2"/>
  <c r="N2106" i="2"/>
  <c r="K2201" i="2"/>
  <c r="N2201" i="2"/>
  <c r="K2236" i="2"/>
  <c r="N2236" i="2"/>
  <c r="K2329" i="2"/>
  <c r="N2329" i="2"/>
  <c r="K2715" i="2"/>
  <c r="N2715" i="2"/>
  <c r="K2738" i="2"/>
  <c r="N2738" i="2"/>
  <c r="K2773" i="2"/>
  <c r="N2773" i="2"/>
  <c r="K2833" i="2"/>
  <c r="N2833" i="2"/>
  <c r="K2844" i="2"/>
  <c r="N2844" i="2"/>
  <c r="K2856" i="2"/>
  <c r="N2856" i="2"/>
  <c r="K3486" i="2"/>
  <c r="N3486" i="2"/>
  <c r="N3498" i="2"/>
  <c r="K3498" i="2"/>
  <c r="K3629" i="2"/>
  <c r="N3629" i="2"/>
  <c r="K3653" i="2"/>
  <c r="N3653" i="2"/>
  <c r="K3804" i="2"/>
  <c r="N3804" i="2"/>
  <c r="K3859" i="2"/>
  <c r="N3865" i="2"/>
  <c r="K3865" i="2"/>
  <c r="B3845" i="4"/>
  <c r="B3743" i="4"/>
  <c r="B3644" i="4"/>
  <c r="B3525" i="4"/>
  <c r="B3424" i="4"/>
  <c r="B3303" i="4"/>
  <c r="B3209" i="4"/>
  <c r="B3088" i="4"/>
  <c r="B2931" i="4"/>
  <c r="B2802" i="4"/>
  <c r="B2644" i="4"/>
  <c r="B2516" i="4"/>
  <c r="B2388" i="4"/>
  <c r="B2211" i="4"/>
  <c r="B2075" i="4"/>
  <c r="B1890" i="4"/>
  <c r="B1740" i="4"/>
  <c r="B1576" i="4"/>
  <c r="B1335" i="4"/>
  <c r="B1153" i="4"/>
  <c r="B909" i="4"/>
  <c r="B715" i="4"/>
  <c r="B484" i="4"/>
  <c r="B167" i="4"/>
  <c r="N3794" i="2"/>
  <c r="N3675" i="2"/>
  <c r="N3016" i="2"/>
  <c r="N666" i="2"/>
  <c r="N630" i="2"/>
  <c r="K3366" i="2"/>
  <c r="N3366" i="2"/>
  <c r="N251" i="2"/>
  <c r="K121" i="2"/>
  <c r="N121" i="2"/>
  <c r="K203" i="2"/>
  <c r="N203" i="2"/>
  <c r="K263" i="2"/>
  <c r="N263" i="2"/>
  <c r="K642" i="2"/>
  <c r="N642" i="2"/>
  <c r="K678" i="2"/>
  <c r="N678" i="2"/>
  <c r="N829" i="2"/>
  <c r="K829" i="2"/>
  <c r="K986" i="2"/>
  <c r="N986" i="2"/>
  <c r="K1197" i="2"/>
  <c r="N1197" i="2"/>
  <c r="K1274" i="2"/>
  <c r="N1274" i="2"/>
  <c r="K1420" i="2"/>
  <c r="N1420" i="2"/>
  <c r="K1464" i="2"/>
  <c r="N1464" i="2"/>
  <c r="K1580" i="2"/>
  <c r="N1580" i="2"/>
  <c r="K1668" i="2"/>
  <c r="N1668" i="2"/>
  <c r="K1747" i="2"/>
  <c r="N1747" i="2"/>
  <c r="K1770" i="2"/>
  <c r="N1770" i="2"/>
  <c r="K1867" i="2"/>
  <c r="N1867" i="2"/>
  <c r="N1959" i="2"/>
  <c r="K1959" i="2"/>
  <c r="K2498" i="2"/>
  <c r="N2498" i="2"/>
  <c r="K2544" i="2"/>
  <c r="N2544" i="2"/>
  <c r="K2694" i="2"/>
  <c r="N2694" i="2"/>
  <c r="K2741" i="2"/>
  <c r="N2741" i="2"/>
  <c r="K2751" i="2"/>
  <c r="N2751" i="2"/>
  <c r="K2763" i="2"/>
  <c r="N2763" i="2"/>
  <c r="K2972" i="2"/>
  <c r="N2972" i="2"/>
  <c r="K3188" i="2"/>
  <c r="N3188" i="2"/>
  <c r="K3330" i="2"/>
  <c r="N3330" i="2"/>
  <c r="K3342" i="2"/>
  <c r="N3342" i="2"/>
  <c r="K18" i="2"/>
  <c r="K240" i="2"/>
  <c r="N240" i="2"/>
  <c r="N276" i="2"/>
  <c r="K276" i="2"/>
  <c r="K987" i="2"/>
  <c r="N987" i="2"/>
  <c r="K1009" i="2"/>
  <c r="N1009" i="2"/>
  <c r="K1198" i="2"/>
  <c r="N1198" i="2"/>
  <c r="K1511" i="2"/>
  <c r="K1581" i="2"/>
  <c r="N1581" i="2"/>
  <c r="N1624" i="2"/>
  <c r="K1624" i="2"/>
  <c r="K2387" i="2"/>
  <c r="N2387" i="2"/>
  <c r="K2730" i="2"/>
  <c r="N2730" i="2"/>
  <c r="K3400" i="2"/>
  <c r="K3611" i="2"/>
  <c r="N3611" i="2"/>
  <c r="N3887" i="2"/>
  <c r="N2860" i="2"/>
  <c r="N1615" i="2"/>
  <c r="K66" i="2"/>
  <c r="N66" i="2"/>
  <c r="K137" i="2"/>
  <c r="N137" i="2"/>
  <c r="K149" i="2"/>
  <c r="N149" i="2"/>
  <c r="K303" i="2"/>
  <c r="N303" i="2"/>
  <c r="K397" i="2"/>
  <c r="N397" i="2"/>
  <c r="K811" i="2"/>
  <c r="N811" i="2"/>
  <c r="K922" i="2"/>
  <c r="K978" i="2"/>
  <c r="K1267" i="2"/>
  <c r="K1331" i="2"/>
  <c r="N1331" i="2"/>
  <c r="K1334" i="2"/>
  <c r="N1334" i="2"/>
  <c r="K1337" i="2"/>
  <c r="N1337" i="2"/>
  <c r="K1391" i="2"/>
  <c r="K1434" i="2"/>
  <c r="N1434" i="2"/>
  <c r="N1479" i="2"/>
  <c r="K1479" i="2"/>
  <c r="K1639" i="2"/>
  <c r="N1639" i="2"/>
  <c r="K1716" i="2"/>
  <c r="N1716" i="2"/>
  <c r="K1728" i="2"/>
  <c r="N1728" i="2"/>
  <c r="K1816" i="2"/>
  <c r="K1828" i="2"/>
  <c r="N1828" i="2"/>
  <c r="K1838" i="2"/>
  <c r="N1838" i="2"/>
  <c r="K2022" i="2"/>
  <c r="N2022" i="2"/>
  <c r="K2033" i="2"/>
  <c r="K2081" i="2"/>
  <c r="N2081" i="2"/>
  <c r="K2103" i="2"/>
  <c r="K2209" i="2"/>
  <c r="N2209" i="2"/>
  <c r="K2232" i="2"/>
  <c r="N2232" i="2"/>
  <c r="K2389" i="2"/>
  <c r="K2467" i="2"/>
  <c r="N2467" i="2"/>
  <c r="K2594" i="2"/>
  <c r="K2605" i="2"/>
  <c r="K2617" i="2"/>
  <c r="N2617" i="2"/>
  <c r="K2662" i="2"/>
  <c r="N2662" i="2"/>
  <c r="K2686" i="2"/>
  <c r="N2686" i="2"/>
  <c r="K2710" i="2"/>
  <c r="N2710" i="2"/>
  <c r="K2744" i="2"/>
  <c r="N2791" i="2"/>
  <c r="K2791" i="2"/>
  <c r="K2895" i="2"/>
  <c r="K2975" i="2"/>
  <c r="N2975" i="2"/>
  <c r="K2998" i="2"/>
  <c r="N2998" i="2"/>
  <c r="N3033" i="2"/>
  <c r="K3033" i="2"/>
  <c r="K3251" i="2"/>
  <c r="N3251" i="2"/>
  <c r="K3275" i="2"/>
  <c r="N3275" i="2"/>
  <c r="K3310" i="2"/>
  <c r="N3310" i="2"/>
  <c r="K3370" i="2"/>
  <c r="N3370" i="2"/>
  <c r="K3506" i="2"/>
  <c r="N3506" i="2"/>
  <c r="K3566" i="2"/>
  <c r="N3566" i="2"/>
  <c r="K3614" i="2"/>
  <c r="N3614" i="2"/>
  <c r="K3636" i="2"/>
  <c r="N3636" i="2"/>
  <c r="K3719" i="2"/>
  <c r="N3719" i="2"/>
  <c r="K3731" i="2"/>
  <c r="N3731" i="2"/>
  <c r="K3742" i="2"/>
  <c r="N3742" i="2"/>
  <c r="K3752" i="2"/>
  <c r="N3752" i="2"/>
  <c r="N3882" i="2"/>
  <c r="N3496" i="2"/>
  <c r="N2951" i="2"/>
  <c r="N1905" i="2"/>
  <c r="N1411" i="2"/>
  <c r="N1021" i="2"/>
  <c r="K11" i="2"/>
  <c r="K362" i="2"/>
  <c r="N362" i="2"/>
  <c r="K398" i="2"/>
  <c r="N398" i="2"/>
  <c r="K482" i="2"/>
  <c r="N482" i="2"/>
  <c r="K494" i="2"/>
  <c r="N494" i="2"/>
  <c r="K599" i="2"/>
  <c r="N599" i="2"/>
  <c r="K635" i="2"/>
  <c r="N635" i="2"/>
  <c r="K743" i="2"/>
  <c r="N743" i="2"/>
  <c r="K754" i="2"/>
  <c r="K822" i="2"/>
  <c r="N822" i="2"/>
  <c r="K880" i="2"/>
  <c r="K912" i="2"/>
  <c r="K1079" i="2"/>
  <c r="N1079" i="2"/>
  <c r="K1169" i="2"/>
  <c r="N1169" i="2"/>
  <c r="K1180" i="2"/>
  <c r="K1213" i="2"/>
  <c r="N1213" i="2"/>
  <c r="K1258" i="2"/>
  <c r="N1258" i="2"/>
  <c r="K1302" i="2"/>
  <c r="N1302" i="2"/>
  <c r="K1308" i="2"/>
  <c r="N1308" i="2"/>
  <c r="K1358" i="2"/>
  <c r="N1358" i="2"/>
  <c r="K1361" i="2"/>
  <c r="N1361" i="2"/>
  <c r="K1458" i="2"/>
  <c r="N1458" i="2"/>
  <c r="K1550" i="2"/>
  <c r="N1550" i="2"/>
  <c r="K1706" i="2"/>
  <c r="N1706" i="2"/>
  <c r="K1729" i="2"/>
  <c r="N1729" i="2"/>
  <c r="K1817" i="2"/>
  <c r="N1817" i="2"/>
  <c r="K1872" i="2"/>
  <c r="N1872" i="2"/>
  <c r="K1884" i="2"/>
  <c r="N1884" i="2"/>
  <c r="K2011" i="2"/>
  <c r="N2011" i="2"/>
  <c r="K2104" i="2"/>
  <c r="N2104" i="2"/>
  <c r="K2139" i="2"/>
  <c r="K2198" i="2"/>
  <c r="N2198" i="2"/>
  <c r="K2210" i="2"/>
  <c r="N2210" i="2"/>
  <c r="K2233" i="2"/>
  <c r="N2233" i="2"/>
  <c r="K2255" i="2"/>
  <c r="K2300" i="2"/>
  <c r="N2300" i="2"/>
  <c r="K2311" i="2"/>
  <c r="K2367" i="2"/>
  <c r="K2479" i="2"/>
  <c r="K2629" i="2"/>
  <c r="N2629" i="2"/>
  <c r="K2663" i="2"/>
  <c r="N2663" i="2"/>
  <c r="K2687" i="2"/>
  <c r="N2687" i="2"/>
  <c r="K2816" i="2"/>
  <c r="N2816" i="2"/>
  <c r="K2828" i="2"/>
  <c r="N2828" i="2"/>
  <c r="N2862" i="2"/>
  <c r="K2862" i="2"/>
  <c r="K3193" i="2"/>
  <c r="N3193" i="2"/>
  <c r="K3300" i="2"/>
  <c r="N3300" i="2"/>
  <c r="K3311" i="2"/>
  <c r="N3311" i="2"/>
  <c r="K3495" i="2"/>
  <c r="N3495" i="2"/>
  <c r="K3555" i="2"/>
  <c r="N3555" i="2"/>
  <c r="K3567" i="2"/>
  <c r="N3567" i="2"/>
  <c r="K3591" i="2"/>
  <c r="N3591" i="2"/>
  <c r="K3626" i="2"/>
  <c r="K3708" i="2"/>
  <c r="N3708" i="2"/>
  <c r="K3743" i="2"/>
  <c r="N3743" i="2"/>
  <c r="K3764" i="2"/>
  <c r="N3764" i="2"/>
  <c r="K3799" i="2"/>
  <c r="N3861" i="2"/>
  <c r="N3720" i="2"/>
  <c r="N3372" i="2"/>
  <c r="N3265" i="2"/>
  <c r="N3149" i="2"/>
  <c r="N2814" i="2"/>
  <c r="N1558" i="2"/>
  <c r="N1410" i="2"/>
  <c r="N1187" i="2"/>
  <c r="N471" i="2"/>
  <c r="N181" i="2"/>
  <c r="K3421" i="2"/>
  <c r="N3421" i="2"/>
  <c r="K3467" i="2"/>
  <c r="N3467" i="2"/>
  <c r="K3550" i="2"/>
  <c r="N3550" i="2"/>
  <c r="K3656" i="2"/>
  <c r="N3656" i="2"/>
  <c r="K3668" i="2"/>
  <c r="N3668" i="2"/>
  <c r="K3795" i="2"/>
  <c r="N3795" i="2"/>
  <c r="N3806" i="2"/>
  <c r="K3806" i="2"/>
  <c r="K98" i="2"/>
  <c r="N98" i="2"/>
  <c r="K1053" i="2"/>
  <c r="N1053" i="2"/>
  <c r="K1219" i="2"/>
  <c r="K1366" i="2"/>
  <c r="N1366" i="2"/>
  <c r="K1465" i="2"/>
  <c r="N1465" i="2"/>
  <c r="K2499" i="2"/>
  <c r="N2499" i="2"/>
  <c r="K2625" i="2"/>
  <c r="K2659" i="2"/>
  <c r="K2752" i="2"/>
  <c r="N2752" i="2"/>
  <c r="K2764" i="2"/>
  <c r="N2764" i="2"/>
  <c r="K2846" i="2"/>
  <c r="K3086" i="2"/>
  <c r="N3086" i="2"/>
  <c r="K3132" i="2"/>
  <c r="K3189" i="2"/>
  <c r="N3189" i="2"/>
  <c r="K3224" i="2"/>
  <c r="N3224" i="2"/>
  <c r="K3248" i="2"/>
  <c r="N3248" i="2"/>
  <c r="K3260" i="2"/>
  <c r="N3260" i="2"/>
  <c r="K3272" i="2"/>
  <c r="N3272" i="2"/>
  <c r="K3422" i="2"/>
  <c r="N3422" i="2"/>
  <c r="K3433" i="2"/>
  <c r="N3433" i="2"/>
  <c r="K3445" i="2"/>
  <c r="N3445" i="2"/>
  <c r="K3503" i="2"/>
  <c r="N3503" i="2"/>
  <c r="K3551" i="2"/>
  <c r="N3551" i="2"/>
  <c r="K3704" i="2"/>
  <c r="N3704" i="2"/>
  <c r="N3772" i="2"/>
  <c r="K3772" i="2"/>
  <c r="N3410" i="2"/>
  <c r="N2648" i="2"/>
  <c r="K855" i="2"/>
  <c r="N855" i="2"/>
  <c r="K888" i="2"/>
  <c r="K966" i="2"/>
  <c r="N966" i="2"/>
  <c r="K1010" i="2"/>
  <c r="N1010" i="2"/>
  <c r="K1043" i="2"/>
  <c r="N1043" i="2"/>
  <c r="K1199" i="2"/>
  <c r="N1199" i="2"/>
  <c r="K1210" i="2"/>
  <c r="K1372" i="2"/>
  <c r="K1378" i="2"/>
  <c r="N1378" i="2"/>
  <c r="K1421" i="2"/>
  <c r="K1477" i="2"/>
  <c r="K1489" i="2"/>
  <c r="N1489" i="2"/>
  <c r="K1524" i="2"/>
  <c r="N1524" i="2"/>
  <c r="K2148" i="2"/>
  <c r="N2148" i="2"/>
  <c r="K2274" i="2"/>
  <c r="N2274" i="2"/>
  <c r="K2297" i="2"/>
  <c r="N2297" i="2"/>
  <c r="K2320" i="2"/>
  <c r="N2320" i="2"/>
  <c r="K2354" i="2"/>
  <c r="N2354" i="2"/>
  <c r="K2376" i="2"/>
  <c r="N2376" i="2"/>
  <c r="K2397" i="2"/>
  <c r="K2408" i="2"/>
  <c r="N2408" i="2"/>
  <c r="K2443" i="2"/>
  <c r="N2443" i="2"/>
  <c r="K2523" i="2"/>
  <c r="N2523" i="2"/>
  <c r="K2534" i="2"/>
  <c r="K2581" i="2"/>
  <c r="N2581" i="2"/>
  <c r="K2626" i="2"/>
  <c r="N2626" i="2"/>
  <c r="K2708" i="2"/>
  <c r="N2708" i="2"/>
  <c r="K2753" i="2"/>
  <c r="N2753" i="2"/>
  <c r="K2765" i="2"/>
  <c r="N2765" i="2"/>
  <c r="K2801" i="2"/>
  <c r="N2801" i="2"/>
  <c r="K2813" i="2"/>
  <c r="N2813" i="2"/>
  <c r="K2871" i="2"/>
  <c r="N2871" i="2"/>
  <c r="K2894" i="2"/>
  <c r="N2894" i="2"/>
  <c r="K2950" i="2"/>
  <c r="N2950" i="2"/>
  <c r="K3052" i="2"/>
  <c r="K3063" i="2"/>
  <c r="K3145" i="2"/>
  <c r="N3145" i="2"/>
  <c r="K3178" i="2"/>
  <c r="N3178" i="2"/>
  <c r="N3237" i="2"/>
  <c r="K3237" i="2"/>
  <c r="K3820" i="2"/>
  <c r="N3820" i="2"/>
  <c r="N3633" i="2"/>
  <c r="N3502" i="2"/>
  <c r="N3202" i="2"/>
  <c r="K420" i="2"/>
  <c r="N420" i="2"/>
  <c r="K856" i="2"/>
  <c r="N856" i="2"/>
  <c r="K1044" i="2"/>
  <c r="N1044" i="2"/>
  <c r="N1066" i="2"/>
  <c r="K1066" i="2"/>
  <c r="K1189" i="2"/>
  <c r="K1200" i="2"/>
  <c r="N1200" i="2"/>
  <c r="K1256" i="2"/>
  <c r="N1256" i="2"/>
  <c r="K1379" i="2"/>
  <c r="N1379" i="2"/>
  <c r="K1401" i="2"/>
  <c r="K1433" i="2"/>
  <c r="N1433" i="2"/>
  <c r="K1456" i="2"/>
  <c r="N1456" i="2"/>
  <c r="K1525" i="2"/>
  <c r="N1525" i="2"/>
  <c r="N1537" i="2"/>
  <c r="K1537" i="2"/>
  <c r="K1704" i="2"/>
  <c r="N1704" i="2"/>
  <c r="K1750" i="2"/>
  <c r="N1750" i="2"/>
  <c r="K1914" i="2"/>
  <c r="N1914" i="2"/>
  <c r="K1962" i="2"/>
  <c r="N1962" i="2"/>
  <c r="K2044" i="2"/>
  <c r="N2044" i="2"/>
  <c r="K2080" i="2"/>
  <c r="N2080" i="2"/>
  <c r="K2184" i="2"/>
  <c r="N2184" i="2"/>
  <c r="K2231" i="2"/>
  <c r="N2231" i="2"/>
  <c r="K2264" i="2"/>
  <c r="N2264" i="2"/>
  <c r="K2275" i="2"/>
  <c r="N2275" i="2"/>
  <c r="K2420" i="2"/>
  <c r="N2420" i="2"/>
  <c r="K2478" i="2"/>
  <c r="N2478" i="2"/>
  <c r="K2582" i="2"/>
  <c r="N2582" i="2"/>
  <c r="K2661" i="2"/>
  <c r="N2661" i="2"/>
  <c r="K2685" i="2"/>
  <c r="N2685" i="2"/>
  <c r="K2709" i="2"/>
  <c r="N2709" i="2"/>
  <c r="K2802" i="2"/>
  <c r="N2802" i="2"/>
  <c r="K2928" i="2"/>
  <c r="K2974" i="2"/>
  <c r="N2974" i="2"/>
  <c r="K2997" i="2"/>
  <c r="N2997" i="2"/>
  <c r="K3111" i="2"/>
  <c r="K3146" i="2"/>
  <c r="N3146" i="2"/>
  <c r="K3798" i="2"/>
  <c r="N3798" i="2"/>
  <c r="K3890" i="2"/>
  <c r="N3890" i="2"/>
  <c r="J2" i="3" a="1"/>
  <c r="J2" i="3" s="1"/>
  <c r="K363" i="2"/>
  <c r="N363" i="2"/>
  <c r="K541" i="2"/>
  <c r="N541" i="2"/>
  <c r="K636" i="2"/>
  <c r="N636" i="2"/>
  <c r="K744" i="2"/>
  <c r="N744" i="2"/>
  <c r="K823" i="2"/>
  <c r="N823" i="2"/>
  <c r="N924" i="2"/>
  <c r="K924" i="2"/>
  <c r="K1124" i="2"/>
  <c r="N1124" i="2"/>
  <c r="K1135" i="2"/>
  <c r="N1135" i="2"/>
  <c r="K1292" i="2"/>
  <c r="N1292" i="2"/>
  <c r="K1528" i="2"/>
  <c r="N1528" i="2"/>
  <c r="K1730" i="2"/>
  <c r="N1730" i="2"/>
  <c r="K1809" i="2"/>
  <c r="N1809" i="2"/>
  <c r="K1840" i="2"/>
  <c r="N1840" i="2"/>
  <c r="K2267" i="2"/>
  <c r="N2267" i="2"/>
  <c r="K2435" i="2"/>
  <c r="N2435" i="2"/>
  <c r="K2480" i="2"/>
  <c r="N2480" i="2"/>
  <c r="K2527" i="2"/>
  <c r="N2527" i="2"/>
  <c r="K2550" i="2"/>
  <c r="N2550" i="2"/>
  <c r="K2735" i="2"/>
  <c r="N2735" i="2"/>
  <c r="K2769" i="2"/>
  <c r="N2769" i="2"/>
  <c r="N2817" i="2"/>
  <c r="K2817" i="2"/>
  <c r="K3170" i="2"/>
  <c r="N3170" i="2"/>
  <c r="K3241" i="2"/>
  <c r="N3241" i="2"/>
  <c r="K3336" i="2"/>
  <c r="N3336" i="2"/>
  <c r="K3449" i="2"/>
  <c r="N3449" i="2"/>
  <c r="K3472" i="2"/>
  <c r="N3472" i="2"/>
  <c r="K3532" i="2"/>
  <c r="N3532" i="2"/>
  <c r="K3544" i="2"/>
  <c r="N3544" i="2"/>
  <c r="K3580" i="2"/>
  <c r="N3580" i="2"/>
  <c r="K3592" i="2"/>
  <c r="N3592" i="2"/>
  <c r="K3604" i="2"/>
  <c r="N3604" i="2"/>
  <c r="K3709" i="2"/>
  <c r="N3709" i="2"/>
  <c r="K3721" i="2"/>
  <c r="N3721" i="2"/>
  <c r="K3864" i="2"/>
  <c r="N3864" i="2"/>
  <c r="K3867" i="2"/>
  <c r="N3867" i="2"/>
  <c r="K3873" i="2"/>
  <c r="N3873" i="2"/>
  <c r="N3126" i="2"/>
  <c r="N2812" i="2"/>
  <c r="N1177" i="2"/>
  <c r="N469" i="2"/>
  <c r="K313" i="2"/>
  <c r="N313" i="2"/>
  <c r="K583" i="2"/>
  <c r="N583" i="2"/>
  <c r="K643" i="2"/>
  <c r="N643" i="2"/>
  <c r="K667" i="2"/>
  <c r="N667" i="2"/>
  <c r="K679" i="2"/>
  <c r="N679" i="2"/>
  <c r="K819" i="2"/>
  <c r="N819" i="2"/>
  <c r="K1073" i="2"/>
  <c r="N1073" i="2"/>
  <c r="K1204" i="2"/>
  <c r="N1204" i="2"/>
  <c r="K1437" i="2"/>
  <c r="N1437" i="2"/>
  <c r="N1648" i="2"/>
  <c r="K1648" i="2"/>
  <c r="K2135" i="2"/>
  <c r="N2135" i="2"/>
  <c r="K2461" i="2"/>
  <c r="N2461" i="2"/>
  <c r="K2908" i="2"/>
  <c r="N2908" i="2"/>
  <c r="K2919" i="2"/>
  <c r="N2919" i="2"/>
  <c r="K2987" i="2"/>
  <c r="N2987" i="2"/>
  <c r="K2999" i="2"/>
  <c r="N2999" i="2"/>
  <c r="K3044" i="2"/>
  <c r="N3044" i="2"/>
  <c r="K3065" i="2"/>
  <c r="N3065" i="2"/>
  <c r="K3089" i="2"/>
  <c r="N3089" i="2"/>
  <c r="K3168" i="2"/>
  <c r="N3168" i="2"/>
  <c r="K3392" i="2"/>
  <c r="N3392" i="2"/>
  <c r="K3469" i="2"/>
  <c r="N3469" i="2"/>
  <c r="K3528" i="2"/>
  <c r="N3528" i="2"/>
  <c r="K3588" i="2"/>
  <c r="N3588" i="2"/>
  <c r="K3705" i="2"/>
  <c r="N3705" i="2"/>
  <c r="K3729" i="2"/>
  <c r="N3729" i="2"/>
  <c r="K3796" i="2"/>
  <c r="N3796" i="2"/>
  <c r="K3868" i="2"/>
  <c r="N3868" i="2"/>
  <c r="N3077" i="2"/>
  <c r="N2930" i="2"/>
  <c r="N2829" i="2"/>
  <c r="N2340" i="2"/>
  <c r="K77" i="2"/>
  <c r="N77" i="2"/>
  <c r="K148" i="2"/>
  <c r="N148" i="2"/>
  <c r="K302" i="2"/>
  <c r="N302" i="2"/>
  <c r="K347" i="2"/>
  <c r="K763" i="2"/>
  <c r="N763" i="2"/>
  <c r="K985" i="2"/>
  <c r="N985" i="2"/>
  <c r="K996" i="2"/>
  <c r="N996" i="2"/>
  <c r="K1138" i="2"/>
  <c r="K1332" i="2"/>
  <c r="N1332" i="2"/>
  <c r="K1449" i="2"/>
  <c r="K1459" i="2"/>
  <c r="N1515" i="2"/>
  <c r="K1515" i="2"/>
  <c r="K1670" i="2"/>
  <c r="N1670" i="2"/>
  <c r="K1805" i="2"/>
  <c r="N1805" i="2"/>
  <c r="K1937" i="2"/>
  <c r="N1937" i="2"/>
  <c r="K1961" i="2"/>
  <c r="N1961" i="2"/>
  <c r="K1995" i="2"/>
  <c r="K2078" i="2"/>
  <c r="N2078" i="2"/>
  <c r="K2273" i="2"/>
  <c r="N2273" i="2"/>
  <c r="K2363" i="2"/>
  <c r="N2363" i="2"/>
  <c r="K2396" i="2"/>
  <c r="N2396" i="2"/>
  <c r="K2440" i="2"/>
  <c r="K2473" i="2"/>
  <c r="K2542" i="2"/>
  <c r="N2542" i="2"/>
  <c r="K2576" i="2"/>
  <c r="N2576" i="2"/>
  <c r="K2702" i="2"/>
  <c r="K2830" i="2"/>
  <c r="N2830" i="2"/>
  <c r="K2852" i="2"/>
  <c r="N2852" i="2"/>
  <c r="K2897" i="2"/>
  <c r="N2897" i="2"/>
  <c r="K2909" i="2"/>
  <c r="N2909" i="2"/>
  <c r="K2966" i="2"/>
  <c r="N2966" i="2"/>
  <c r="K3066" i="2"/>
  <c r="N3066" i="2"/>
  <c r="K3136" i="2"/>
  <c r="N3136" i="2"/>
  <c r="K3169" i="2"/>
  <c r="N3169" i="2"/>
  <c r="K3180" i="2"/>
  <c r="K3192" i="2"/>
  <c r="N3192" i="2"/>
  <c r="K3286" i="2"/>
  <c r="N3286" i="2"/>
  <c r="K3369" i="2"/>
  <c r="N3369" i="2"/>
  <c r="K3529" i="2"/>
  <c r="N3529" i="2"/>
  <c r="K3589" i="2"/>
  <c r="N3589" i="2"/>
  <c r="K3613" i="2"/>
  <c r="N3613" i="2"/>
  <c r="K3647" i="2"/>
  <c r="N3647" i="2"/>
  <c r="K3889" i="2"/>
  <c r="N3889" i="2"/>
  <c r="N3797" i="2"/>
  <c r="N3423" i="2"/>
  <c r="N995" i="2"/>
  <c r="N631" i="2"/>
  <c r="K2179" i="2"/>
  <c r="N2179" i="2"/>
  <c r="K2630" i="2"/>
  <c r="N2630" i="2"/>
  <c r="K2688" i="2"/>
  <c r="N2688" i="2"/>
  <c r="K2938" i="2"/>
  <c r="N2938" i="2"/>
  <c r="K3051" i="2"/>
  <c r="N3051" i="2"/>
  <c r="K3233" i="2"/>
  <c r="N3233" i="2"/>
  <c r="B11" i="4"/>
  <c r="N2961" i="2"/>
  <c r="N2349" i="2"/>
  <c r="K440" i="2"/>
  <c r="N440" i="2"/>
  <c r="K613" i="2"/>
  <c r="N613" i="2"/>
  <c r="K1755" i="2"/>
  <c r="N1755" i="2"/>
  <c r="K3872" i="2"/>
  <c r="N3872" i="2"/>
  <c r="K3875" i="2"/>
  <c r="N3875" i="2"/>
  <c r="K3884" i="2"/>
  <c r="N3884" i="2"/>
  <c r="K1425" i="2"/>
  <c r="N1425" i="2"/>
  <c r="K3087" i="2"/>
  <c r="N3087" i="2"/>
  <c r="K590" i="2"/>
  <c r="N590" i="2"/>
  <c r="K672" i="2"/>
  <c r="N672" i="2"/>
  <c r="K982" i="2"/>
  <c r="N982" i="2"/>
  <c r="K1370" i="2"/>
  <c r="N1370" i="2"/>
  <c r="K1381" i="2"/>
  <c r="N1381" i="2"/>
  <c r="K1498" i="2"/>
  <c r="N1498" i="2"/>
  <c r="K1660" i="2"/>
  <c r="N1660" i="2"/>
  <c r="K1765" i="2"/>
  <c r="N1765" i="2"/>
  <c r="K1806" i="2"/>
  <c r="N1806" i="2"/>
  <c r="K1825" i="2"/>
  <c r="N1825" i="2"/>
  <c r="K1944" i="2"/>
  <c r="N1944" i="2"/>
  <c r="K2136" i="2"/>
  <c r="N2136" i="2"/>
  <c r="K2170" i="2"/>
  <c r="N2170" i="2"/>
  <c r="K2227" i="2"/>
  <c r="N2227" i="2"/>
  <c r="K2260" i="2"/>
  <c r="N2260" i="2"/>
  <c r="K2283" i="2"/>
  <c r="N2283" i="2"/>
  <c r="K2692" i="2"/>
  <c r="N2692" i="2"/>
  <c r="K2713" i="2"/>
  <c r="N2713" i="2"/>
  <c r="K2746" i="2"/>
  <c r="N2746" i="2"/>
  <c r="K3227" i="2"/>
  <c r="N3227" i="2"/>
  <c r="K3436" i="2"/>
  <c r="N3436" i="2"/>
  <c r="K3481" i="2"/>
  <c r="N3481" i="2"/>
  <c r="K3493" i="2"/>
  <c r="N3493" i="2"/>
  <c r="N3866" i="2"/>
  <c r="N3527" i="2"/>
  <c r="N1650" i="2"/>
  <c r="K122" i="2"/>
  <c r="N122" i="2"/>
  <c r="K187" i="2"/>
  <c r="N187" i="2"/>
  <c r="K289" i="2"/>
  <c r="N289" i="2"/>
  <c r="K1630" i="2"/>
  <c r="N1630" i="2"/>
  <c r="K1672" i="2"/>
  <c r="N1672" i="2"/>
  <c r="K1722" i="2"/>
  <c r="N1722" i="2"/>
  <c r="K1756" i="2"/>
  <c r="N1756" i="2"/>
  <c r="K1777" i="2"/>
  <c r="N1777" i="2"/>
  <c r="K1901" i="2"/>
  <c r="N1901" i="2"/>
  <c r="K1957" i="2"/>
  <c r="N1957" i="2"/>
  <c r="K2046" i="2"/>
  <c r="N2046" i="2"/>
  <c r="K2228" i="2"/>
  <c r="N2228" i="2"/>
  <c r="K2463" i="2"/>
  <c r="N2463" i="2"/>
  <c r="K2693" i="2"/>
  <c r="N2693" i="2"/>
  <c r="K3161" i="2"/>
  <c r="N3161" i="2"/>
  <c r="K3238" i="2"/>
  <c r="N3238" i="2"/>
  <c r="K3691" i="2"/>
  <c r="N3691" i="2"/>
  <c r="K3811" i="2"/>
  <c r="N3811" i="2"/>
  <c r="K3825" i="2"/>
  <c r="N3825" i="2"/>
  <c r="K3828" i="2"/>
  <c r="N3828" i="2"/>
  <c r="K111" i="2"/>
  <c r="N111" i="2"/>
  <c r="K155" i="2"/>
  <c r="K322" i="2"/>
  <c r="N322" i="2"/>
  <c r="K442" i="2"/>
  <c r="N442" i="2"/>
  <c r="K545" i="2"/>
  <c r="N545" i="2"/>
  <c r="K568" i="2"/>
  <c r="N568" i="2"/>
  <c r="K592" i="2"/>
  <c r="N592" i="2"/>
  <c r="K765" i="2"/>
  <c r="N765" i="2"/>
  <c r="K797" i="2"/>
  <c r="N797" i="2"/>
  <c r="K935" i="2"/>
  <c r="N935" i="2"/>
  <c r="K1088" i="2"/>
  <c r="N1088" i="2"/>
  <c r="K1165" i="2"/>
  <c r="K1184" i="2"/>
  <c r="N1184" i="2"/>
  <c r="K1426" i="2"/>
  <c r="N1426" i="2"/>
  <c r="K1652" i="2"/>
  <c r="N1652" i="2"/>
  <c r="K1682" i="2"/>
  <c r="N1682" i="2"/>
  <c r="K1712" i="2"/>
  <c r="N1712" i="2"/>
  <c r="K1745" i="2"/>
  <c r="K1912" i="2"/>
  <c r="N1912" i="2"/>
  <c r="K2149" i="2"/>
  <c r="N2149" i="2"/>
  <c r="K2217" i="2"/>
  <c r="N2217" i="2"/>
  <c r="K2419" i="2"/>
  <c r="N2419" i="2"/>
  <c r="K2683" i="2"/>
  <c r="N2683" i="2"/>
  <c r="K2949" i="2"/>
  <c r="K3129" i="2"/>
  <c r="N3129" i="2"/>
  <c r="K3151" i="2"/>
  <c r="N3151" i="2"/>
  <c r="K3194" i="2"/>
  <c r="N3194" i="2"/>
  <c r="K3206" i="2"/>
  <c r="N3206" i="2"/>
  <c r="K3405" i="2"/>
  <c r="N3405" i="2"/>
  <c r="K3726" i="2"/>
  <c r="N3726" i="2"/>
  <c r="K3747" i="2"/>
  <c r="N3747" i="2"/>
  <c r="K3790" i="2"/>
  <c r="K3812" i="2"/>
  <c r="N3812" i="2"/>
  <c r="K3834" i="2"/>
  <c r="N3834" i="2"/>
  <c r="K3852" i="2"/>
  <c r="N3852" i="2"/>
  <c r="N3821" i="2"/>
  <c r="N3702" i="2"/>
  <c r="N2462" i="2"/>
  <c r="N1435" i="2"/>
  <c r="N556" i="2"/>
  <c r="K112" i="2"/>
  <c r="N112" i="2"/>
  <c r="K279" i="2"/>
  <c r="N279" i="2"/>
  <c r="K569" i="2"/>
  <c r="N569" i="2"/>
  <c r="K776" i="2"/>
  <c r="N776" i="2"/>
  <c r="N809" i="2"/>
  <c r="K809" i="2"/>
  <c r="K881" i="2"/>
  <c r="N881" i="2"/>
  <c r="K916" i="2"/>
  <c r="K1032" i="2"/>
  <c r="K1060" i="2"/>
  <c r="K1362" i="2"/>
  <c r="N1362" i="2"/>
  <c r="K1384" i="2"/>
  <c r="N1384" i="2"/>
  <c r="K1584" i="2"/>
  <c r="N1584" i="2"/>
  <c r="K1612" i="2"/>
  <c r="K1673" i="2"/>
  <c r="K1713" i="2"/>
  <c r="N1713" i="2"/>
  <c r="K1903" i="2"/>
  <c r="N1903" i="2"/>
  <c r="K2409" i="2"/>
  <c r="K2619" i="2"/>
  <c r="N2619" i="2"/>
  <c r="K2652" i="2"/>
  <c r="N2652" i="2"/>
  <c r="K2906" i="2"/>
  <c r="N2906" i="2"/>
  <c r="K3118" i="2"/>
  <c r="N3118" i="2"/>
  <c r="N3195" i="2"/>
  <c r="K3195" i="2"/>
  <c r="K3364" i="2"/>
  <c r="N3364" i="2"/>
  <c r="N3406" i="2"/>
  <c r="K3406" i="2"/>
  <c r="K3727" i="2"/>
  <c r="N3727" i="2"/>
  <c r="K3748" i="2"/>
  <c r="N3748" i="2"/>
  <c r="K3791" i="2"/>
  <c r="N3791" i="2"/>
  <c r="K146" i="2"/>
  <c r="N146" i="2"/>
  <c r="K269" i="2"/>
  <c r="K399" i="2"/>
  <c r="N399" i="2"/>
  <c r="K535" i="2"/>
  <c r="N535" i="2"/>
  <c r="K755" i="2"/>
  <c r="N755" i="2"/>
  <c r="K777" i="2"/>
  <c r="N777" i="2"/>
  <c r="K851" i="2"/>
  <c r="N851" i="2"/>
  <c r="K917" i="2"/>
  <c r="N917" i="2"/>
  <c r="K1033" i="2"/>
  <c r="N1033" i="2"/>
  <c r="K1156" i="2"/>
  <c r="K1167" i="2"/>
  <c r="N1167" i="2"/>
  <c r="K1194" i="2"/>
  <c r="K1288" i="2"/>
  <c r="N1288" i="2"/>
  <c r="K1371" i="2"/>
  <c r="N1371" i="2"/>
  <c r="K1385" i="2"/>
  <c r="N1385" i="2"/>
  <c r="K1594" i="2"/>
  <c r="K1694" i="2"/>
  <c r="K1860" i="2"/>
  <c r="N1860" i="2"/>
  <c r="K1882" i="2"/>
  <c r="N1882" i="2"/>
  <c r="K2083" i="2"/>
  <c r="N2083" i="2"/>
  <c r="K2116" i="2"/>
  <c r="N2116" i="2"/>
  <c r="K2369" i="2"/>
  <c r="N2369" i="2"/>
  <c r="K2444" i="2"/>
  <c r="N2444" i="2"/>
  <c r="K2620" i="2"/>
  <c r="N2620" i="2"/>
  <c r="K2674" i="2"/>
  <c r="N2674" i="2"/>
  <c r="K2929" i="2"/>
  <c r="N2929" i="2"/>
  <c r="K3163" i="2"/>
  <c r="N3163" i="2"/>
  <c r="K3365" i="2"/>
  <c r="N3365" i="2"/>
  <c r="K3739" i="2"/>
  <c r="N3739" i="2"/>
  <c r="N3171" i="2"/>
  <c r="K67" i="2"/>
  <c r="N67" i="2"/>
  <c r="K114" i="2"/>
  <c r="N114" i="2"/>
  <c r="K259" i="2"/>
  <c r="N259" i="2"/>
  <c r="K366" i="2"/>
  <c r="K492" i="2"/>
  <c r="N492" i="2"/>
  <c r="K536" i="2"/>
  <c r="N536" i="2"/>
  <c r="K735" i="2"/>
  <c r="N735" i="2"/>
  <c r="N778" i="2"/>
  <c r="K778" i="2"/>
  <c r="K873" i="2"/>
  <c r="N873" i="2"/>
  <c r="K918" i="2"/>
  <c r="N918" i="2"/>
  <c r="K1014" i="2"/>
  <c r="K1157" i="2"/>
  <c r="N1157" i="2"/>
  <c r="K1289" i="2"/>
  <c r="N1289" i="2"/>
  <c r="K1330" i="2"/>
  <c r="N1330" i="2"/>
  <c r="K1491" i="2"/>
  <c r="N1491" i="2"/>
  <c r="K1595" i="2"/>
  <c r="N1595" i="2"/>
  <c r="N1655" i="2"/>
  <c r="K1655" i="2"/>
  <c r="K1960" i="2"/>
  <c r="N1960" i="2"/>
  <c r="K2095" i="2"/>
  <c r="N2095" i="2"/>
  <c r="K2422" i="2"/>
  <c r="N2422" i="2"/>
  <c r="K2556" i="2"/>
  <c r="N2556" i="2"/>
  <c r="K3143" i="2"/>
  <c r="N3143" i="2"/>
  <c r="K3377" i="2"/>
  <c r="N3377" i="2"/>
  <c r="N1034" i="2"/>
  <c r="N258" i="2"/>
  <c r="K57" i="2"/>
  <c r="N57" i="2"/>
  <c r="K103" i="2"/>
  <c r="N103" i="2"/>
  <c r="K215" i="2"/>
  <c r="N215" i="2"/>
  <c r="K357" i="2"/>
  <c r="N357" i="2"/>
  <c r="K515" i="2"/>
  <c r="N515" i="2"/>
  <c r="K757" i="2"/>
  <c r="N757" i="2"/>
  <c r="K821" i="2"/>
  <c r="N821" i="2"/>
  <c r="K863" i="2"/>
  <c r="N863" i="2"/>
  <c r="K909" i="2"/>
  <c r="N909" i="2"/>
  <c r="K1015" i="2"/>
  <c r="N1015" i="2"/>
  <c r="K1168" i="2"/>
  <c r="K1290" i="2"/>
  <c r="N1290" i="2"/>
  <c r="K1316" i="2"/>
  <c r="K1345" i="2"/>
  <c r="N1345" i="2"/>
  <c r="K1480" i="2"/>
  <c r="N1480" i="2"/>
  <c r="K1605" i="2"/>
  <c r="K2062" i="2"/>
  <c r="N2062" i="2"/>
  <c r="K2371" i="2"/>
  <c r="N2371" i="2"/>
  <c r="K2402" i="2"/>
  <c r="N2402" i="2"/>
  <c r="K2590" i="2"/>
  <c r="N2590" i="2"/>
  <c r="K2643" i="2"/>
  <c r="K2864" i="2"/>
  <c r="N2864" i="2"/>
  <c r="K3110" i="2"/>
  <c r="N3110" i="2"/>
  <c r="K3569" i="2"/>
  <c r="N3569" i="2"/>
  <c r="K3593" i="2"/>
  <c r="N3593" i="2"/>
  <c r="K3617" i="2"/>
  <c r="N3617" i="2"/>
  <c r="N1620" i="2"/>
  <c r="N1078" i="2"/>
  <c r="N603" i="2"/>
  <c r="K81" i="2"/>
  <c r="N81" i="2"/>
  <c r="N3846" i="2"/>
  <c r="N3682" i="2"/>
  <c r="N3608" i="2"/>
  <c r="N3228" i="2"/>
  <c r="N2865" i="2"/>
  <c r="N2788" i="2"/>
  <c r="N2526" i="2"/>
  <c r="N2174" i="2"/>
  <c r="N2118" i="2"/>
  <c r="N1861" i="2"/>
  <c r="N1801" i="2"/>
  <c r="N1766" i="2"/>
  <c r="N1174" i="2"/>
  <c r="N739" i="2"/>
  <c r="N601" i="2"/>
  <c r="K154" i="2"/>
  <c r="N154" i="2"/>
  <c r="K288" i="2"/>
  <c r="N288" i="2"/>
  <c r="K351" i="2"/>
  <c r="N351" i="2"/>
  <c r="K395" i="2"/>
  <c r="N395" i="2"/>
  <c r="K416" i="2"/>
  <c r="N416" i="2"/>
  <c r="K452" i="2"/>
  <c r="N452" i="2"/>
  <c r="K578" i="2"/>
  <c r="N578" i="2"/>
  <c r="K625" i="2"/>
  <c r="N625" i="2"/>
  <c r="K648" i="2"/>
  <c r="N648" i="2"/>
  <c r="K684" i="2"/>
  <c r="N684" i="2"/>
  <c r="K806" i="2"/>
  <c r="N806" i="2"/>
  <c r="K933" i="2"/>
  <c r="N933" i="2"/>
  <c r="K992" i="2"/>
  <c r="N992" i="2"/>
  <c r="K1040" i="2"/>
  <c r="N1040" i="2"/>
  <c r="K1076" i="2"/>
  <c r="N1076" i="2"/>
  <c r="K1115" i="2"/>
  <c r="N1115" i="2"/>
  <c r="K1252" i="2"/>
  <c r="N1252" i="2"/>
  <c r="K1531" i="2"/>
  <c r="N1531" i="2"/>
  <c r="K1691" i="2"/>
  <c r="N1691" i="2"/>
  <c r="K1733" i="2"/>
  <c r="N1733" i="2"/>
  <c r="K1776" i="2"/>
  <c r="N1776" i="2"/>
  <c r="K2239" i="2"/>
  <c r="N2239" i="2"/>
  <c r="K2305" i="2"/>
  <c r="N2305" i="2"/>
  <c r="K2725" i="2"/>
  <c r="N2725" i="2"/>
  <c r="K2980" i="2"/>
  <c r="N2980" i="2"/>
  <c r="K3259" i="2"/>
  <c r="N3259" i="2"/>
  <c r="K3459" i="2"/>
  <c r="N3459" i="2"/>
  <c r="K3735" i="2"/>
  <c r="N3735" i="2"/>
  <c r="K3756" i="2"/>
  <c r="N3756" i="2"/>
  <c r="K3810" i="2"/>
  <c r="N3810" i="2"/>
  <c r="K3881" i="2"/>
  <c r="N3881" i="2"/>
  <c r="K21" i="2"/>
  <c r="N21" i="2"/>
  <c r="K133" i="2"/>
  <c r="N133" i="2"/>
  <c r="K198" i="2"/>
  <c r="N198" i="2"/>
  <c r="K267" i="2"/>
  <c r="N267" i="2"/>
  <c r="K311" i="2"/>
  <c r="K342" i="2"/>
  <c r="N342" i="2"/>
  <c r="K384" i="2"/>
  <c r="N384" i="2"/>
  <c r="K407" i="2"/>
  <c r="K441" i="2"/>
  <c r="N441" i="2"/>
  <c r="K567" i="2"/>
  <c r="N567" i="2"/>
  <c r="K626" i="2"/>
  <c r="N626" i="2"/>
  <c r="K661" i="2"/>
  <c r="N661" i="2"/>
  <c r="K764" i="2"/>
  <c r="N764" i="2"/>
  <c r="K785" i="2"/>
  <c r="N785" i="2"/>
  <c r="K945" i="2"/>
  <c r="N945" i="2"/>
  <c r="K964" i="2"/>
  <c r="K1059" i="2"/>
  <c r="N1059" i="2"/>
  <c r="K1077" i="2"/>
  <c r="N1077" i="2"/>
  <c r="K1105" i="2"/>
  <c r="N1105" i="2"/>
  <c r="K1192" i="2"/>
  <c r="K1211" i="2"/>
  <c r="N1211" i="2"/>
  <c r="K1241" i="2"/>
  <c r="N1241" i="2"/>
  <c r="K1661" i="2"/>
  <c r="N1661" i="2"/>
  <c r="K1681" i="2"/>
  <c r="K1711" i="2"/>
  <c r="K2171" i="2"/>
  <c r="N2171" i="2"/>
  <c r="K2216" i="2"/>
  <c r="N2216" i="2"/>
  <c r="N2261" i="2"/>
  <c r="K2261" i="2"/>
  <c r="K2430" i="2"/>
  <c r="N2430" i="2"/>
  <c r="K2452" i="2"/>
  <c r="N2452" i="2"/>
  <c r="K2672" i="2"/>
  <c r="N2672" i="2"/>
  <c r="K3216" i="2"/>
  <c r="N3216" i="2"/>
  <c r="K3425" i="2"/>
  <c r="N3425" i="2"/>
  <c r="K3679" i="2"/>
  <c r="N3679" i="2"/>
  <c r="K3778" i="2"/>
  <c r="N3404" i="2"/>
  <c r="N1436" i="2"/>
  <c r="K268" i="2"/>
  <c r="N268" i="2"/>
  <c r="K301" i="2"/>
  <c r="K408" i="2"/>
  <c r="N408" i="2"/>
  <c r="K775" i="2"/>
  <c r="K1050" i="2"/>
  <c r="K1202" i="2"/>
  <c r="N1202" i="2"/>
  <c r="K1404" i="2"/>
  <c r="N1404" i="2"/>
  <c r="K1583" i="2"/>
  <c r="K1603" i="2"/>
  <c r="N1603" i="2"/>
  <c r="K1641" i="2"/>
  <c r="K1693" i="2"/>
  <c r="N1693" i="2"/>
  <c r="K1735" i="2"/>
  <c r="N1735" i="2"/>
  <c r="K1767" i="2"/>
  <c r="N1767" i="2"/>
  <c r="K1880" i="2"/>
  <c r="N1880" i="2"/>
  <c r="K1902" i="2"/>
  <c r="N1902" i="2"/>
  <c r="K1923" i="2"/>
  <c r="K1958" i="2"/>
  <c r="N1958" i="2"/>
  <c r="N2013" i="2"/>
  <c r="K2013" i="2"/>
  <c r="N2229" i="2"/>
  <c r="K2229" i="2"/>
  <c r="K2398" i="2"/>
  <c r="N2398" i="2"/>
  <c r="K2442" i="2"/>
  <c r="N2442" i="2"/>
  <c r="K2960" i="2"/>
  <c r="K3217" i="2"/>
  <c r="N3217" i="2"/>
  <c r="K3415" i="2"/>
  <c r="K3669" i="2"/>
  <c r="N3669" i="2"/>
  <c r="K3714" i="2"/>
  <c r="N3714" i="2"/>
  <c r="K3779" i="2"/>
  <c r="N3779" i="2"/>
  <c r="K3858" i="2"/>
  <c r="N3858" i="2"/>
  <c r="K134" i="2"/>
  <c r="K246" i="2"/>
  <c r="N246" i="2"/>
  <c r="K291" i="2"/>
  <c r="N291" i="2"/>
  <c r="K386" i="2"/>
  <c r="N386" i="2"/>
  <c r="K490" i="2"/>
  <c r="N490" i="2"/>
  <c r="K534" i="2"/>
  <c r="N534" i="2"/>
  <c r="K558" i="2"/>
  <c r="N558" i="2"/>
  <c r="K946" i="2"/>
  <c r="K1175" i="2"/>
  <c r="N1175" i="2"/>
  <c r="K1212" i="2"/>
  <c r="K1307" i="2"/>
  <c r="N1307" i="2"/>
  <c r="K1353" i="2"/>
  <c r="N1353" i="2"/>
  <c r="K1512" i="2"/>
  <c r="N1512" i="2"/>
  <c r="K1621" i="2"/>
  <c r="N1621" i="2"/>
  <c r="K1859" i="2"/>
  <c r="N1859" i="2"/>
  <c r="K1881" i="2"/>
  <c r="N1881" i="2"/>
  <c r="K1913" i="2"/>
  <c r="N1913" i="2"/>
  <c r="K2185" i="2"/>
  <c r="N2185" i="2"/>
  <c r="K2673" i="2"/>
  <c r="K2917" i="2"/>
  <c r="N2917" i="2"/>
  <c r="K3130" i="2"/>
  <c r="N3130" i="2"/>
  <c r="K3375" i="2"/>
  <c r="K3780" i="2"/>
  <c r="N3780" i="2"/>
  <c r="N1642" i="2"/>
  <c r="K101" i="2"/>
  <c r="N101" i="2"/>
  <c r="K156" i="2"/>
  <c r="K236" i="2"/>
  <c r="N236" i="2"/>
  <c r="K376" i="2"/>
  <c r="N376" i="2"/>
  <c r="K491" i="2"/>
  <c r="N491" i="2"/>
  <c r="K547" i="2"/>
  <c r="N547" i="2"/>
  <c r="K766" i="2"/>
  <c r="K840" i="2"/>
  <c r="N840" i="2"/>
  <c r="K936" i="2"/>
  <c r="K1299" i="2"/>
  <c r="N1299" i="2"/>
  <c r="K1368" i="2"/>
  <c r="N1555" i="2"/>
  <c r="K1555" i="2"/>
  <c r="K1585" i="2"/>
  <c r="N1585" i="2"/>
  <c r="K1613" i="2"/>
  <c r="N1613" i="2"/>
  <c r="K1632" i="2"/>
  <c r="N1632" i="2"/>
  <c r="K1664" i="2"/>
  <c r="N1664" i="2"/>
  <c r="K1849" i="2"/>
  <c r="N1849" i="2"/>
  <c r="K1870" i="2"/>
  <c r="N1870" i="2"/>
  <c r="K2162" i="2"/>
  <c r="N2162" i="2"/>
  <c r="K2421" i="2"/>
  <c r="N2421" i="2"/>
  <c r="K2907" i="2"/>
  <c r="N2907" i="2"/>
  <c r="K3108" i="2"/>
  <c r="N3108" i="2"/>
  <c r="K3388" i="2"/>
  <c r="N3388" i="2"/>
  <c r="K3728" i="2"/>
  <c r="N3728" i="2"/>
  <c r="K3760" i="2"/>
  <c r="N3760" i="2"/>
  <c r="K90" i="2"/>
  <c r="N90" i="2"/>
  <c r="K125" i="2"/>
  <c r="K270" i="2"/>
  <c r="N270" i="2"/>
  <c r="K400" i="2"/>
  <c r="N400" i="2"/>
  <c r="K480" i="2"/>
  <c r="N480" i="2"/>
  <c r="K746" i="2"/>
  <c r="N746" i="2"/>
  <c r="K882" i="2"/>
  <c r="K927" i="2"/>
  <c r="N927" i="2"/>
  <c r="K1025" i="2"/>
  <c r="N1025" i="2"/>
  <c r="K1176" i="2"/>
  <c r="K1313" i="2"/>
  <c r="N1313" i="2"/>
  <c r="K1327" i="2"/>
  <c r="N1327" i="2"/>
  <c r="K1336" i="2"/>
  <c r="N1336" i="2"/>
  <c r="K1469" i="2"/>
  <c r="K1503" i="2"/>
  <c r="N1503" i="2"/>
  <c r="K1566" i="2"/>
  <c r="N1566" i="2"/>
  <c r="K1633" i="2"/>
  <c r="N1633" i="2"/>
  <c r="K2084" i="2"/>
  <c r="N2084" i="2"/>
  <c r="K2370" i="2"/>
  <c r="N2370" i="2"/>
  <c r="K2567" i="2"/>
  <c r="N2567" i="2"/>
  <c r="K2589" i="2"/>
  <c r="K2610" i="2"/>
  <c r="N2610" i="2"/>
  <c r="K2885" i="2"/>
  <c r="N2885" i="2"/>
  <c r="K3085" i="2"/>
  <c r="N3085" i="2"/>
  <c r="K3354" i="2"/>
  <c r="K3389" i="2"/>
  <c r="N3389" i="2"/>
  <c r="K3649" i="2"/>
  <c r="N3649" i="2"/>
  <c r="K3660" i="2"/>
  <c r="N3344" i="2"/>
  <c r="K68" i="2"/>
  <c r="N68" i="2"/>
  <c r="K238" i="2"/>
  <c r="N238" i="2"/>
  <c r="K248" i="2"/>
  <c r="N248" i="2"/>
  <c r="K389" i="2"/>
  <c r="N389" i="2"/>
  <c r="K458" i="2"/>
  <c r="N458" i="2"/>
  <c r="K481" i="2"/>
  <c r="N481" i="2"/>
  <c r="K525" i="2"/>
  <c r="K768" i="2"/>
  <c r="N768" i="2"/>
  <c r="K852" i="2"/>
  <c r="K928" i="2"/>
  <c r="N928" i="2"/>
  <c r="K1147" i="2"/>
  <c r="K1278" i="2"/>
  <c r="N1278" i="2"/>
  <c r="N1319" i="2"/>
  <c r="K1319" i="2"/>
  <c r="K1441" i="2"/>
  <c r="N1441" i="2"/>
  <c r="K1596" i="2"/>
  <c r="N1596" i="2"/>
  <c r="K1916" i="2"/>
  <c r="N1916" i="2"/>
  <c r="K2073" i="2"/>
  <c r="N2073" i="2"/>
  <c r="K2321" i="2"/>
  <c r="N2321" i="2"/>
  <c r="K2352" i="2"/>
  <c r="N2352" i="2"/>
  <c r="K2568" i="2"/>
  <c r="N2568" i="2"/>
  <c r="K2633" i="2"/>
  <c r="N2633" i="2"/>
  <c r="K2886" i="2"/>
  <c r="N2886" i="2"/>
  <c r="K3074" i="2"/>
  <c r="N3074" i="2"/>
  <c r="K3367" i="2"/>
  <c r="N3367" i="2"/>
  <c r="K3545" i="2"/>
  <c r="N3545" i="2"/>
  <c r="K3661" i="2"/>
  <c r="N3661" i="2"/>
  <c r="N2609" i="2"/>
  <c r="K69" i="2"/>
  <c r="N69" i="2"/>
  <c r="N3869" i="2"/>
  <c r="N3843" i="2"/>
  <c r="N3681" i="2"/>
  <c r="N3606" i="2"/>
  <c r="N3154" i="2"/>
  <c r="N3076" i="2"/>
  <c r="N2787" i="2"/>
  <c r="N2558" i="2"/>
  <c r="N2524" i="2"/>
  <c r="N2362" i="2"/>
  <c r="N2304" i="2"/>
  <c r="N2117" i="2"/>
  <c r="N1173" i="2"/>
  <c r="N1112" i="2"/>
  <c r="N1069" i="2"/>
  <c r="N952" i="2"/>
  <c r="N875" i="2"/>
  <c r="N738" i="2"/>
  <c r="N207" i="2"/>
  <c r="K143" i="2"/>
  <c r="N143" i="2"/>
  <c r="K175" i="2"/>
  <c r="N175" i="2"/>
  <c r="N209" i="2"/>
  <c r="K209" i="2"/>
  <c r="K320" i="2"/>
  <c r="N320" i="2"/>
  <c r="K428" i="2"/>
  <c r="N428" i="2"/>
  <c r="K531" i="2"/>
  <c r="N531" i="2"/>
  <c r="K660" i="2"/>
  <c r="N660" i="2"/>
  <c r="K1058" i="2"/>
  <c r="N1058" i="2"/>
  <c r="K1240" i="2"/>
  <c r="N1240" i="2"/>
  <c r="K1392" i="2"/>
  <c r="N1392" i="2"/>
  <c r="K1671" i="2"/>
  <c r="N1671" i="2"/>
  <c r="K1815" i="2"/>
  <c r="N1815" i="2"/>
  <c r="K1967" i="2"/>
  <c r="N1967" i="2"/>
  <c r="K2056" i="2"/>
  <c r="N2056" i="2"/>
  <c r="K2250" i="2"/>
  <c r="N2250" i="2"/>
  <c r="K2294" i="2"/>
  <c r="N2294" i="2"/>
  <c r="K2496" i="2"/>
  <c r="N2496" i="2"/>
  <c r="K2757" i="2"/>
  <c r="N2757" i="2"/>
  <c r="N3181" i="2"/>
  <c r="K3181" i="2"/>
  <c r="K3504" i="2"/>
  <c r="N3504" i="2"/>
  <c r="K3712" i="2"/>
  <c r="N3712" i="2"/>
  <c r="K3768" i="2"/>
  <c r="N3768" i="2"/>
  <c r="N1201" i="2"/>
  <c r="N32" i="2"/>
  <c r="K32" i="2"/>
  <c r="K176" i="2"/>
  <c r="N176" i="2"/>
  <c r="K255" i="2"/>
  <c r="N255" i="2"/>
  <c r="K331" i="2"/>
  <c r="K417" i="2"/>
  <c r="N417" i="2"/>
  <c r="K591" i="2"/>
  <c r="N591" i="2"/>
  <c r="K638" i="2"/>
  <c r="N638" i="2"/>
  <c r="K796" i="2"/>
  <c r="K954" i="2"/>
  <c r="K1031" i="2"/>
  <c r="N1031" i="2"/>
  <c r="K1096" i="2"/>
  <c r="K1183" i="2"/>
  <c r="N1183" i="2"/>
  <c r="K1220" i="2"/>
  <c r="N1220" i="2"/>
  <c r="K1373" i="2"/>
  <c r="N1373" i="2"/>
  <c r="K1382" i="2"/>
  <c r="N1382" i="2"/>
  <c r="K1499" i="2"/>
  <c r="N1499" i="2"/>
  <c r="K1532" i="2"/>
  <c r="N1532" i="2"/>
  <c r="K1602" i="2"/>
  <c r="N1602" i="2"/>
  <c r="K1692" i="2"/>
  <c r="N1692" i="2"/>
  <c r="K1734" i="2"/>
  <c r="N1734" i="2"/>
  <c r="K1787" i="2"/>
  <c r="K1945" i="2"/>
  <c r="N1945" i="2"/>
  <c r="K2024" i="2"/>
  <c r="N2024" i="2"/>
  <c r="K2251" i="2"/>
  <c r="N2251" i="2"/>
  <c r="N2485" i="2"/>
  <c r="K2485" i="2"/>
  <c r="K2682" i="2"/>
  <c r="K3385" i="2"/>
  <c r="N3385" i="2"/>
  <c r="K3437" i="2"/>
  <c r="N3437" i="2"/>
  <c r="K3460" i="2"/>
  <c r="N3460" i="2"/>
  <c r="K3713" i="2"/>
  <c r="N3713" i="2"/>
  <c r="K3736" i="2"/>
  <c r="N3736" i="2"/>
  <c r="K3769" i="2"/>
  <c r="N3769" i="2"/>
  <c r="K3800" i="2"/>
  <c r="N3800" i="2"/>
  <c r="K3822" i="2"/>
  <c r="N3822" i="2"/>
  <c r="K3831" i="2"/>
  <c r="N3831" i="2"/>
  <c r="K144" i="2"/>
  <c r="K245" i="2"/>
  <c r="N245" i="2"/>
  <c r="K278" i="2"/>
  <c r="N278" i="2"/>
  <c r="K312" i="2"/>
  <c r="N312" i="2"/>
  <c r="K385" i="2"/>
  <c r="N385" i="2"/>
  <c r="K418" i="2"/>
  <c r="N418" i="2"/>
  <c r="K533" i="2"/>
  <c r="N533" i="2"/>
  <c r="K580" i="2"/>
  <c r="N580" i="2"/>
  <c r="K604" i="2"/>
  <c r="N604" i="2"/>
  <c r="N955" i="2"/>
  <c r="K955" i="2"/>
  <c r="K1193" i="2"/>
  <c r="N1193" i="2"/>
  <c r="K1221" i="2"/>
  <c r="N1221" i="2"/>
  <c r="K1347" i="2"/>
  <c r="N1347" i="2"/>
  <c r="K1521" i="2"/>
  <c r="K1593" i="2"/>
  <c r="K1723" i="2"/>
  <c r="N1723" i="2"/>
  <c r="K1778" i="2"/>
  <c r="N1778" i="2"/>
  <c r="K1891" i="2"/>
  <c r="N1891" i="2"/>
  <c r="K1946" i="2"/>
  <c r="N1946" i="2"/>
  <c r="K2002" i="2"/>
  <c r="N2002" i="2"/>
  <c r="K2138" i="2"/>
  <c r="N2138" i="2"/>
  <c r="K2195" i="2"/>
  <c r="N2475" i="2"/>
  <c r="K2475" i="2"/>
  <c r="K3396" i="2"/>
  <c r="N3396" i="2"/>
  <c r="K3692" i="2"/>
  <c r="N3692" i="2"/>
  <c r="K3737" i="2"/>
  <c r="N3737" i="2"/>
  <c r="K3758" i="2"/>
  <c r="N3758" i="2"/>
  <c r="K3801" i="2"/>
  <c r="N3801" i="2"/>
  <c r="K3837" i="2"/>
  <c r="N3837" i="2"/>
  <c r="K3840" i="2"/>
  <c r="N3840" i="2"/>
  <c r="K3849" i="2"/>
  <c r="N3849" i="2"/>
  <c r="K124" i="2"/>
  <c r="N124" i="2"/>
  <c r="K145" i="2"/>
  <c r="N145" i="2"/>
  <c r="K257" i="2"/>
  <c r="N257" i="2"/>
  <c r="K375" i="2"/>
  <c r="N375" i="2"/>
  <c r="K502" i="2"/>
  <c r="N502" i="2"/>
  <c r="K546" i="2"/>
  <c r="N546" i="2"/>
  <c r="K798" i="2"/>
  <c r="N798" i="2"/>
  <c r="K860" i="2"/>
  <c r="N860" i="2"/>
  <c r="K889" i="2"/>
  <c r="N889" i="2"/>
  <c r="K1166" i="2"/>
  <c r="N1166" i="2"/>
  <c r="K1203" i="2"/>
  <c r="N1203" i="2"/>
  <c r="K1304" i="2"/>
  <c r="N1304" i="2"/>
  <c r="K1350" i="2"/>
  <c r="N1350" i="2"/>
  <c r="K1365" i="2"/>
  <c r="N1365" i="2"/>
  <c r="K1416" i="2"/>
  <c r="N1416" i="2"/>
  <c r="K1631" i="2"/>
  <c r="K1653" i="2"/>
  <c r="N1653" i="2"/>
  <c r="K1683" i="2"/>
  <c r="N1683" i="2"/>
  <c r="K1724" i="2"/>
  <c r="N1724" i="2"/>
  <c r="K1869" i="2"/>
  <c r="N1869" i="2"/>
  <c r="K1935" i="2"/>
  <c r="K2454" i="2"/>
  <c r="N2454" i="2"/>
  <c r="K2940" i="2"/>
  <c r="N2940" i="2"/>
  <c r="N3141" i="2"/>
  <c r="K3141" i="2"/>
  <c r="K3693" i="2"/>
  <c r="N3693" i="2"/>
  <c r="K3715" i="2"/>
  <c r="N3715" i="2"/>
  <c r="K3738" i="2"/>
  <c r="N3738" i="2"/>
  <c r="K3759" i="2"/>
  <c r="N3759" i="2"/>
  <c r="K3802" i="2"/>
  <c r="N3802" i="2"/>
  <c r="N3659" i="2"/>
  <c r="K113" i="2"/>
  <c r="N113" i="2"/>
  <c r="K280" i="2"/>
  <c r="N280" i="2"/>
  <c r="K387" i="2"/>
  <c r="N387" i="2"/>
  <c r="K409" i="2"/>
  <c r="K513" i="2"/>
  <c r="N513" i="2"/>
  <c r="K559" i="2"/>
  <c r="N559" i="2"/>
  <c r="K745" i="2"/>
  <c r="N745" i="2"/>
  <c r="K788" i="2"/>
  <c r="N788" i="2"/>
  <c r="K861" i="2"/>
  <c r="N861" i="2"/>
  <c r="K872" i="2"/>
  <c r="N872" i="2"/>
  <c r="K890" i="2"/>
  <c r="N890" i="2"/>
  <c r="K907" i="2"/>
  <c r="K1024" i="2"/>
  <c r="K1051" i="2"/>
  <c r="K1396" i="2"/>
  <c r="N1396" i="2"/>
  <c r="K1502" i="2"/>
  <c r="N1502" i="2"/>
  <c r="K1575" i="2"/>
  <c r="K1604" i="2"/>
  <c r="K1622" i="2"/>
  <c r="N1622" i="2"/>
  <c r="K1654" i="2"/>
  <c r="N1654" i="2"/>
  <c r="K1684" i="2"/>
  <c r="N1684" i="2"/>
  <c r="N1971" i="2"/>
  <c r="K1971" i="2"/>
  <c r="K2094" i="2"/>
  <c r="N2094" i="2"/>
  <c r="K2128" i="2"/>
  <c r="N2128" i="2"/>
  <c r="K2380" i="2"/>
  <c r="N2380" i="2"/>
  <c r="N2455" i="2"/>
  <c r="K2455" i="2"/>
  <c r="K2653" i="2"/>
  <c r="N2653" i="2"/>
  <c r="K2918" i="2"/>
  <c r="N2918" i="2"/>
  <c r="K3131" i="2"/>
  <c r="N3131" i="2"/>
  <c r="K3671" i="2"/>
  <c r="N3671" i="2"/>
  <c r="K3749" i="2"/>
  <c r="N3749" i="2"/>
  <c r="N2182" i="2"/>
  <c r="N1934" i="2"/>
  <c r="N544" i="2"/>
  <c r="K79" i="2"/>
  <c r="N79" i="2"/>
  <c r="K136" i="2"/>
  <c r="N136" i="2"/>
  <c r="K237" i="2"/>
  <c r="N237" i="2"/>
  <c r="K388" i="2"/>
  <c r="N388" i="2"/>
  <c r="K723" i="2"/>
  <c r="N723" i="2"/>
  <c r="K767" i="2"/>
  <c r="N767" i="2"/>
  <c r="K830" i="2"/>
  <c r="N830" i="2"/>
  <c r="K862" i="2"/>
  <c r="N862" i="2"/>
  <c r="K900" i="2"/>
  <c r="K1324" i="2"/>
  <c r="K1623" i="2"/>
  <c r="N1623" i="2"/>
  <c r="K1850" i="2"/>
  <c r="N1850" i="2"/>
  <c r="K1949" i="2"/>
  <c r="N1949" i="2"/>
  <c r="K2072" i="2"/>
  <c r="N2072" i="2"/>
  <c r="K2105" i="2"/>
  <c r="K2381" i="2"/>
  <c r="N2381" i="2"/>
  <c r="K2578" i="2"/>
  <c r="N2578" i="2"/>
  <c r="K2664" i="2"/>
  <c r="K3683" i="2"/>
  <c r="N3683" i="2"/>
  <c r="K47" i="2"/>
  <c r="K80" i="2"/>
  <c r="N80" i="2"/>
  <c r="K115" i="2"/>
  <c r="N115" i="2"/>
  <c r="K260" i="2"/>
  <c r="N260" i="2"/>
  <c r="K470" i="2"/>
  <c r="N470" i="2"/>
  <c r="K504" i="2"/>
  <c r="N504" i="2"/>
  <c r="K713" i="2"/>
  <c r="N713" i="2"/>
  <c r="K724" i="2"/>
  <c r="N724" i="2"/>
  <c r="K747" i="2"/>
  <c r="N747" i="2"/>
  <c r="K831" i="2"/>
  <c r="N831" i="2"/>
  <c r="N1026" i="2"/>
  <c r="K1026" i="2"/>
  <c r="K1576" i="2"/>
  <c r="N1645" i="2"/>
  <c r="K1645" i="2"/>
  <c r="K1938" i="2"/>
  <c r="N1938" i="2"/>
  <c r="N2085" i="2"/>
  <c r="K2085" i="2"/>
  <c r="K2361" i="2"/>
  <c r="K2546" i="2"/>
  <c r="N2546" i="2"/>
  <c r="K2622" i="2"/>
  <c r="N2622" i="2"/>
  <c r="K2665" i="2"/>
  <c r="N2665" i="2"/>
  <c r="K2819" i="2"/>
  <c r="N2819" i="2"/>
  <c r="K2853" i="2"/>
  <c r="N2853" i="2"/>
  <c r="N3355" i="2"/>
  <c r="K3355" i="2"/>
  <c r="K3378" i="2"/>
  <c r="N3378" i="2"/>
  <c r="K3557" i="2"/>
  <c r="N3557" i="2"/>
  <c r="K3650" i="2"/>
  <c r="N3650" i="2"/>
  <c r="N3724" i="2"/>
  <c r="N3581" i="2"/>
  <c r="N2655" i="2"/>
  <c r="N2411" i="2"/>
  <c r="N1991" i="2"/>
  <c r="N1301" i="2"/>
  <c r="N1232" i="2"/>
  <c r="N899" i="2"/>
  <c r="K92" i="2"/>
  <c r="N92" i="2"/>
  <c r="N116" i="2"/>
  <c r="K116" i="2"/>
  <c r="K204" i="2"/>
  <c r="N204" i="2"/>
  <c r="K216" i="2"/>
  <c r="N216" i="2"/>
  <c r="K249" i="2"/>
  <c r="N249" i="2"/>
  <c r="K358" i="2"/>
  <c r="N358" i="2"/>
  <c r="K378" i="2"/>
  <c r="N378" i="2"/>
  <c r="K447" i="2"/>
  <c r="N447" i="2"/>
  <c r="K459" i="2"/>
  <c r="N459" i="2"/>
  <c r="K505" i="2"/>
  <c r="N505" i="2"/>
  <c r="K702" i="2"/>
  <c r="N702" i="2"/>
  <c r="K725" i="2"/>
  <c r="N725" i="2"/>
  <c r="K842" i="2"/>
  <c r="N842" i="2"/>
  <c r="K853" i="2"/>
  <c r="N853" i="2"/>
  <c r="K874" i="2"/>
  <c r="K892" i="2"/>
  <c r="N910" i="2"/>
  <c r="K910" i="2"/>
  <c r="K997" i="2"/>
  <c r="K1111" i="2"/>
  <c r="N1111" i="2"/>
  <c r="K1130" i="2"/>
  <c r="N1130" i="2"/>
  <c r="K1148" i="2"/>
  <c r="N1148" i="2"/>
  <c r="K1259" i="2"/>
  <c r="N1259" i="2"/>
  <c r="K1279" i="2"/>
  <c r="N1279" i="2"/>
  <c r="K1291" i="2"/>
  <c r="N1291" i="2"/>
  <c r="K1451" i="2"/>
  <c r="N1451" i="2"/>
  <c r="K1481" i="2"/>
  <c r="N1481" i="2"/>
  <c r="K1547" i="2"/>
  <c r="N1547" i="2"/>
  <c r="K1557" i="2"/>
  <c r="K1577" i="2"/>
  <c r="N1577" i="2"/>
  <c r="K1821" i="2"/>
  <c r="N1821" i="2"/>
  <c r="K1841" i="2"/>
  <c r="N1841" i="2"/>
  <c r="K1852" i="2"/>
  <c r="N1852" i="2"/>
  <c r="K1873" i="2"/>
  <c r="N1873" i="2"/>
  <c r="K1885" i="2"/>
  <c r="N1885" i="2"/>
  <c r="K2074" i="2"/>
  <c r="N2074" i="2"/>
  <c r="K2322" i="2"/>
  <c r="N2322" i="2"/>
  <c r="K2341" i="2"/>
  <c r="K2353" i="2"/>
  <c r="N2353" i="2"/>
  <c r="K2372" i="2"/>
  <c r="N2372" i="2"/>
  <c r="K2535" i="2"/>
  <c r="N2535" i="2"/>
  <c r="K2591" i="2"/>
  <c r="N2591" i="2"/>
  <c r="K2611" i="2"/>
  <c r="K2634" i="2"/>
  <c r="N2634" i="2"/>
  <c r="K2810" i="2"/>
  <c r="N2810" i="2"/>
  <c r="K2854" i="2"/>
  <c r="N2854" i="2"/>
  <c r="K39" i="2"/>
  <c r="N39" i="2"/>
  <c r="K70" i="2"/>
  <c r="N70" i="2"/>
  <c r="K93" i="2"/>
  <c r="N93" i="2"/>
  <c r="N105" i="2"/>
  <c r="K105" i="2"/>
  <c r="K171" i="2"/>
  <c r="N171" i="2"/>
  <c r="K183" i="2"/>
  <c r="N183" i="2"/>
  <c r="K194" i="2"/>
  <c r="N194" i="2"/>
  <c r="K228" i="2"/>
  <c r="K239" i="2"/>
  <c r="K338" i="2"/>
  <c r="N338" i="2"/>
  <c r="K348" i="2"/>
  <c r="N348" i="2"/>
  <c r="K368" i="2"/>
  <c r="N368" i="2"/>
  <c r="N379" i="2"/>
  <c r="K379" i="2"/>
  <c r="K448" i="2"/>
  <c r="N448" i="2"/>
  <c r="K472" i="2"/>
  <c r="N472" i="2"/>
  <c r="K483" i="2"/>
  <c r="N483" i="2"/>
  <c r="K495" i="2"/>
  <c r="N495" i="2"/>
  <c r="K506" i="2"/>
  <c r="N506" i="2"/>
  <c r="K668" i="2"/>
  <c r="N668" i="2"/>
  <c r="K692" i="2"/>
  <c r="N692" i="2"/>
  <c r="K703" i="2"/>
  <c r="N703" i="2"/>
  <c r="K714" i="2"/>
  <c r="K726" i="2"/>
  <c r="N726" i="2"/>
  <c r="K748" i="2"/>
  <c r="K759" i="2"/>
  <c r="N759" i="2"/>
  <c r="K832" i="2"/>
  <c r="K843" i="2"/>
  <c r="N843" i="2"/>
  <c r="K854" i="2"/>
  <c r="N854" i="2"/>
  <c r="K864" i="2"/>
  <c r="K988" i="2"/>
  <c r="K998" i="2"/>
  <c r="N998" i="2"/>
  <c r="K1007" i="2"/>
  <c r="N1007" i="2"/>
  <c r="K1017" i="2"/>
  <c r="N1017" i="2"/>
  <c r="K1101" i="2"/>
  <c r="N1101" i="2"/>
  <c r="K1131" i="2"/>
  <c r="N1131" i="2"/>
  <c r="K1140" i="2"/>
  <c r="K1149" i="2"/>
  <c r="N1149" i="2"/>
  <c r="K1160" i="2"/>
  <c r="N1160" i="2"/>
  <c r="K1237" i="2"/>
  <c r="N1237" i="2"/>
  <c r="K1248" i="2"/>
  <c r="N1248" i="2"/>
  <c r="K1269" i="2"/>
  <c r="N1269" i="2"/>
  <c r="K1280" i="2"/>
  <c r="N1280" i="2"/>
  <c r="K1322" i="2"/>
  <c r="K1527" i="2"/>
  <c r="N1527" i="2"/>
  <c r="K1548" i="2"/>
  <c r="N1548" i="2"/>
  <c r="K1568" i="2"/>
  <c r="N1568" i="2"/>
  <c r="K1784" i="2"/>
  <c r="N1784" i="2"/>
  <c r="K1793" i="2"/>
  <c r="N1793" i="2"/>
  <c r="K1802" i="2"/>
  <c r="N1802" i="2"/>
  <c r="K1812" i="2"/>
  <c r="N1812" i="2"/>
  <c r="K1822" i="2"/>
  <c r="N1822" i="2"/>
  <c r="N1853" i="2"/>
  <c r="K1853" i="2"/>
  <c r="K2019" i="2"/>
  <c r="N2019" i="2"/>
  <c r="K2041" i="2"/>
  <c r="N2041" i="2"/>
  <c r="K2052" i="2"/>
  <c r="N2052" i="2"/>
  <c r="K2063" i="2"/>
  <c r="K2235" i="2"/>
  <c r="N2235" i="2"/>
  <c r="K2290" i="2"/>
  <c r="N2290" i="2"/>
  <c r="K2302" i="2"/>
  <c r="N2302" i="2"/>
  <c r="K2312" i="2"/>
  <c r="N2312" i="2"/>
  <c r="K2333" i="2"/>
  <c r="N2333" i="2"/>
  <c r="K2342" i="2"/>
  <c r="N2342" i="2"/>
  <c r="K2492" i="2"/>
  <c r="N2492" i="2"/>
  <c r="K2514" i="2"/>
  <c r="N2514" i="2"/>
  <c r="K2525" i="2"/>
  <c r="N2525" i="2"/>
  <c r="K2536" i="2"/>
  <c r="N2536" i="2"/>
  <c r="K2548" i="2"/>
  <c r="N2548" i="2"/>
  <c r="K2559" i="2"/>
  <c r="N2559" i="2"/>
  <c r="K2569" i="2"/>
  <c r="K2592" i="2"/>
  <c r="N2592" i="2"/>
  <c r="K2602" i="2"/>
  <c r="N2602" i="2"/>
  <c r="K2612" i="2"/>
  <c r="N2612" i="2"/>
  <c r="K2776" i="2"/>
  <c r="N2776" i="2"/>
  <c r="K2799" i="2"/>
  <c r="N2799" i="2"/>
  <c r="K2811" i="2"/>
  <c r="N2811" i="2"/>
  <c r="K3011" i="2"/>
  <c r="N3011" i="2"/>
  <c r="K3034" i="2"/>
  <c r="N3034" i="2"/>
  <c r="K3291" i="2"/>
  <c r="N3291" i="2"/>
  <c r="K3312" i="2"/>
  <c r="K3335" i="2"/>
  <c r="N3335" i="2"/>
  <c r="K3524" i="2"/>
  <c r="N3524" i="2"/>
  <c r="K3619" i="2"/>
  <c r="N3619" i="2"/>
  <c r="K40" i="2"/>
  <c r="N40" i="2"/>
  <c r="K49" i="2"/>
  <c r="N49" i="2"/>
  <c r="K71" i="2"/>
  <c r="N71" i="2"/>
  <c r="K83" i="2"/>
  <c r="N83" i="2"/>
  <c r="K184" i="2"/>
  <c r="N184" i="2"/>
  <c r="K229" i="2"/>
  <c r="N229" i="2"/>
  <c r="K339" i="2"/>
  <c r="N339" i="2"/>
  <c r="K425" i="2"/>
  <c r="N425" i="2"/>
  <c r="K449" i="2"/>
  <c r="N449" i="2"/>
  <c r="K575" i="2"/>
  <c r="N575" i="2"/>
  <c r="K634" i="2"/>
  <c r="N634" i="2"/>
  <c r="K657" i="2"/>
  <c r="N657" i="2"/>
  <c r="K681" i="2"/>
  <c r="N681" i="2"/>
  <c r="K715" i="2"/>
  <c r="N715" i="2"/>
  <c r="K814" i="2"/>
  <c r="N814" i="2"/>
  <c r="K833" i="2"/>
  <c r="N833" i="2"/>
  <c r="K971" i="2"/>
  <c r="N971" i="2"/>
  <c r="K989" i="2"/>
  <c r="N989" i="2"/>
  <c r="K999" i="2"/>
  <c r="N999" i="2"/>
  <c r="N1018" i="2"/>
  <c r="K1018" i="2"/>
  <c r="K1093" i="2"/>
  <c r="K1113" i="2"/>
  <c r="N1113" i="2"/>
  <c r="K1238" i="2"/>
  <c r="N1238" i="2"/>
  <c r="K1293" i="2"/>
  <c r="N1293" i="2"/>
  <c r="K1432" i="2"/>
  <c r="N1432" i="2"/>
  <c r="K1752" i="2"/>
  <c r="N1752" i="2"/>
  <c r="K1785" i="2"/>
  <c r="N1785" i="2"/>
  <c r="K1986" i="2"/>
  <c r="N1986" i="2"/>
  <c r="K588" i="2"/>
  <c r="N588" i="2"/>
  <c r="K600" i="2"/>
  <c r="N600" i="2"/>
  <c r="K611" i="2"/>
  <c r="K623" i="2"/>
  <c r="N623" i="2"/>
  <c r="K658" i="2"/>
  <c r="N658" i="2"/>
  <c r="K670" i="2"/>
  <c r="N670" i="2"/>
  <c r="K682" i="2"/>
  <c r="N682" i="2"/>
  <c r="K693" i="2"/>
  <c r="K705" i="2"/>
  <c r="N705" i="2"/>
  <c r="K716" i="2"/>
  <c r="N716" i="2"/>
  <c r="K728" i="2"/>
  <c r="N728" i="2"/>
  <c r="K794" i="2"/>
  <c r="N794" i="2"/>
  <c r="K815" i="2"/>
  <c r="N815" i="2"/>
  <c r="K824" i="2"/>
  <c r="N824" i="2"/>
  <c r="K834" i="2"/>
  <c r="N834" i="2"/>
  <c r="K942" i="2"/>
  <c r="N942" i="2"/>
  <c r="K962" i="2"/>
  <c r="N962" i="2"/>
  <c r="K980" i="2"/>
  <c r="N980" i="2"/>
  <c r="K990" i="2"/>
  <c r="N990" i="2"/>
  <c r="K1008" i="2"/>
  <c r="K1084" i="2"/>
  <c r="K1094" i="2"/>
  <c r="N1094" i="2"/>
  <c r="K1132" i="2"/>
  <c r="K1141" i="2"/>
  <c r="K1209" i="2"/>
  <c r="N1209" i="2"/>
  <c r="K1229" i="2"/>
  <c r="N1229" i="2"/>
  <c r="K1250" i="2"/>
  <c r="N1250" i="2"/>
  <c r="K1262" i="2"/>
  <c r="N1262" i="2"/>
  <c r="K1270" i="2"/>
  <c r="K1282" i="2"/>
  <c r="N1282" i="2"/>
  <c r="K1412" i="2"/>
  <c r="N1412" i="2"/>
  <c r="K1422" i="2"/>
  <c r="N1422" i="2"/>
  <c r="K1463" i="2"/>
  <c r="N1463" i="2"/>
  <c r="K1508" i="2"/>
  <c r="N1508" i="2"/>
  <c r="K1518" i="2"/>
  <c r="N1518" i="2"/>
  <c r="K1539" i="2"/>
  <c r="K1549" i="2"/>
  <c r="K1709" i="2"/>
  <c r="N1709" i="2"/>
  <c r="K1719" i="2"/>
  <c r="N1719" i="2"/>
  <c r="K1731" i="2"/>
  <c r="N1731" i="2"/>
  <c r="K1743" i="2"/>
  <c r="N1743" i="2"/>
  <c r="K1753" i="2"/>
  <c r="N1753" i="2"/>
  <c r="K1795" i="2"/>
  <c r="N1795" i="2"/>
  <c r="K1804" i="2"/>
  <c r="N1804" i="2"/>
  <c r="K1813" i="2"/>
  <c r="K1823" i="2"/>
  <c r="K1832" i="2"/>
  <c r="N1832" i="2"/>
  <c r="K1987" i="2"/>
  <c r="N1987" i="2"/>
  <c r="K1998" i="2"/>
  <c r="N1998" i="2"/>
  <c r="K2009" i="2"/>
  <c r="K2021" i="2"/>
  <c r="N2021" i="2"/>
  <c r="K2032" i="2"/>
  <c r="N2032" i="2"/>
  <c r="K2043" i="2"/>
  <c r="N2043" i="2"/>
  <c r="K2077" i="2"/>
  <c r="N2077" i="2"/>
  <c r="K2192" i="2"/>
  <c r="N2192" i="2"/>
  <c r="K2203" i="2"/>
  <c r="N2203" i="2"/>
  <c r="N2225" i="2"/>
  <c r="K2225" i="2"/>
  <c r="K2270" i="2"/>
  <c r="N2270" i="2"/>
  <c r="K2281" i="2"/>
  <c r="N2281" i="2"/>
  <c r="K2292" i="2"/>
  <c r="N2292" i="2"/>
  <c r="K2303" i="2"/>
  <c r="K2313" i="2"/>
  <c r="K2324" i="2"/>
  <c r="N2324" i="2"/>
  <c r="K2344" i="2"/>
  <c r="N2344" i="2"/>
  <c r="K2355" i="2"/>
  <c r="K2364" i="2"/>
  <c r="K2460" i="2"/>
  <c r="N2460" i="2"/>
  <c r="K2515" i="2"/>
  <c r="K2701" i="2"/>
  <c r="K2723" i="2"/>
  <c r="N2723" i="2"/>
  <c r="K2734" i="2"/>
  <c r="N2734" i="2"/>
  <c r="K2755" i="2"/>
  <c r="N2755" i="2"/>
  <c r="K2766" i="2"/>
  <c r="K2778" i="2"/>
  <c r="N2778" i="2"/>
  <c r="K2990" i="2"/>
  <c r="N2990" i="2"/>
  <c r="K3001" i="2"/>
  <c r="N3001" i="2"/>
  <c r="N3225" i="2"/>
  <c r="K3225" i="2"/>
  <c r="K3269" i="2"/>
  <c r="N3269" i="2"/>
  <c r="K3281" i="2"/>
  <c r="N3281" i="2"/>
  <c r="K3303" i="2"/>
  <c r="K3314" i="2"/>
  <c r="N3314" i="2"/>
  <c r="K3413" i="2"/>
  <c r="N3413" i="2"/>
  <c r="K3434" i="2"/>
  <c r="N3434" i="2"/>
  <c r="K3446" i="2"/>
  <c r="N3446" i="2"/>
  <c r="K3457" i="2"/>
  <c r="N3457" i="2"/>
  <c r="K3491" i="2"/>
  <c r="N3491" i="2"/>
  <c r="K3514" i="2"/>
  <c r="N3514" i="2"/>
  <c r="K3525" i="2"/>
  <c r="K3537" i="2"/>
  <c r="N3537" i="2"/>
  <c r="K3549" i="2"/>
  <c r="N3549" i="2"/>
  <c r="K3561" i="2"/>
  <c r="N3561" i="2"/>
  <c r="K3573" i="2"/>
  <c r="N3573" i="2"/>
  <c r="K3585" i="2"/>
  <c r="N3585" i="2"/>
  <c r="K3597" i="2"/>
  <c r="N3597" i="2"/>
  <c r="K3609" i="2"/>
  <c r="N3609" i="2"/>
  <c r="K3621" i="2"/>
  <c r="N3621" i="2"/>
  <c r="K3631" i="2"/>
  <c r="N3631" i="2"/>
  <c r="K3642" i="2"/>
  <c r="N3642" i="2"/>
  <c r="K3808" i="2"/>
  <c r="N3808" i="2"/>
  <c r="K3819" i="2"/>
  <c r="N3819" i="2"/>
  <c r="K3833" i="2"/>
  <c r="N3833" i="2"/>
  <c r="K3836" i="2"/>
  <c r="N3836" i="2"/>
  <c r="K3842" i="2"/>
  <c r="N3842" i="2"/>
  <c r="K3845" i="2"/>
  <c r="N3845" i="2"/>
  <c r="K3848" i="2"/>
  <c r="N3848" i="2"/>
  <c r="K3854" i="2"/>
  <c r="N3854" i="2"/>
  <c r="K3857" i="2"/>
  <c r="N3857" i="2"/>
  <c r="N3839" i="2"/>
  <c r="N3746" i="2"/>
  <c r="N3680" i="2"/>
  <c r="N3605" i="2"/>
  <c r="N3448" i="2"/>
  <c r="N3293" i="2"/>
  <c r="N3250" i="2"/>
  <c r="N3075" i="2"/>
  <c r="N2632" i="2"/>
  <c r="N2600" i="2"/>
  <c r="N2557" i="2"/>
  <c r="N2248" i="2"/>
  <c r="N2202" i="2"/>
  <c r="N1968" i="2"/>
  <c r="N1405" i="2"/>
  <c r="N1339" i="2"/>
  <c r="N1271" i="2"/>
  <c r="N737" i="2"/>
  <c r="N587" i="2"/>
  <c r="N419" i="2"/>
  <c r="N205" i="2"/>
  <c r="K132" i="2"/>
  <c r="N132" i="2"/>
  <c r="K163" i="2"/>
  <c r="N163" i="2"/>
  <c r="K300" i="2"/>
  <c r="N300" i="2"/>
  <c r="K566" i="2"/>
  <c r="N566" i="2"/>
  <c r="K637" i="2"/>
  <c r="N637" i="2"/>
  <c r="K695" i="2"/>
  <c r="N695" i="2"/>
  <c r="K774" i="2"/>
  <c r="N774" i="2"/>
  <c r="K944" i="2"/>
  <c r="N944" i="2"/>
  <c r="K1049" i="2"/>
  <c r="N1049" i="2"/>
  <c r="K1086" i="2"/>
  <c r="N1086" i="2"/>
  <c r="K1182" i="2"/>
  <c r="N1182" i="2"/>
  <c r="K1721" i="2"/>
  <c r="N1721" i="2"/>
  <c r="K1956" i="2"/>
  <c r="N1956" i="2"/>
  <c r="K2315" i="2"/>
  <c r="N2315" i="2"/>
  <c r="K2451" i="2"/>
  <c r="N2451" i="2"/>
  <c r="K2484" i="2"/>
  <c r="N2484" i="2"/>
  <c r="K3160" i="2"/>
  <c r="N3160" i="2"/>
  <c r="K3271" i="2"/>
  <c r="N3271" i="2"/>
  <c r="K3516" i="2"/>
  <c r="N3516" i="2"/>
  <c r="K3789" i="2"/>
  <c r="N3789" i="2"/>
  <c r="K3878" i="2"/>
  <c r="N3878" i="2"/>
  <c r="K12" i="2"/>
  <c r="N12" i="2"/>
  <c r="K164" i="2"/>
  <c r="N164" i="2"/>
  <c r="K277" i="2"/>
  <c r="N277" i="2"/>
  <c r="K321" i="2"/>
  <c r="N321" i="2"/>
  <c r="K396" i="2"/>
  <c r="N396" i="2"/>
  <c r="K429" i="2"/>
  <c r="N429" i="2"/>
  <c r="K522" i="2"/>
  <c r="N522" i="2"/>
  <c r="K579" i="2"/>
  <c r="N579" i="2"/>
  <c r="K614" i="2"/>
  <c r="N614" i="2"/>
  <c r="K649" i="2"/>
  <c r="N649" i="2"/>
  <c r="K807" i="2"/>
  <c r="N807" i="2"/>
  <c r="K934" i="2"/>
  <c r="N934" i="2"/>
  <c r="K973" i="2"/>
  <c r="K1022" i="2"/>
  <c r="N1022" i="2"/>
  <c r="K1041" i="2"/>
  <c r="N1041" i="2"/>
  <c r="K1068" i="2"/>
  <c r="K1087" i="2"/>
  <c r="N1087" i="2"/>
  <c r="K1231" i="2"/>
  <c r="K1393" i="2"/>
  <c r="N1393" i="2"/>
  <c r="K1487" i="2"/>
  <c r="N1487" i="2"/>
  <c r="K1701" i="2"/>
  <c r="K1797" i="2"/>
  <c r="K2034" i="2"/>
  <c r="N2034" i="2"/>
  <c r="K2206" i="2"/>
  <c r="N2206" i="2"/>
  <c r="K2240" i="2"/>
  <c r="N2240" i="2"/>
  <c r="K2441" i="2"/>
  <c r="N2441" i="2"/>
  <c r="K2474" i="2"/>
  <c r="N2474" i="2"/>
  <c r="K2971" i="2"/>
  <c r="N2971" i="2"/>
  <c r="K3139" i="2"/>
  <c r="N3139" i="2"/>
  <c r="K3249" i="2"/>
  <c r="K3757" i="2"/>
  <c r="N3757" i="2"/>
  <c r="N3471" i="2"/>
  <c r="K13" i="2"/>
  <c r="N13" i="2"/>
  <c r="K123" i="2"/>
  <c r="N123" i="2"/>
  <c r="K165" i="2"/>
  <c r="N165" i="2"/>
  <c r="K256" i="2"/>
  <c r="N256" i="2"/>
  <c r="K290" i="2"/>
  <c r="N290" i="2"/>
  <c r="K332" i="2"/>
  <c r="N332" i="2"/>
  <c r="K430" i="2"/>
  <c r="N430" i="2"/>
  <c r="K808" i="2"/>
  <c r="N808" i="2"/>
  <c r="K1023" i="2"/>
  <c r="N1023" i="2"/>
  <c r="K1415" i="2"/>
  <c r="N1415" i="2"/>
  <c r="K1574" i="2"/>
  <c r="N1574" i="2"/>
  <c r="K1662" i="2"/>
  <c r="N1662" i="2"/>
  <c r="K1757" i="2"/>
  <c r="N1757" i="2"/>
  <c r="K1858" i="2"/>
  <c r="N1858" i="2"/>
  <c r="K2126" i="2"/>
  <c r="N2126" i="2"/>
  <c r="K2207" i="2"/>
  <c r="N2207" i="2"/>
  <c r="K2431" i="2"/>
  <c r="N2431" i="2"/>
  <c r="K2464" i="2"/>
  <c r="N2464" i="2"/>
  <c r="K2939" i="2"/>
  <c r="N2939" i="2"/>
  <c r="K3140" i="2"/>
  <c r="N3140" i="2"/>
  <c r="K3239" i="2"/>
  <c r="N3239" i="2"/>
  <c r="N3426" i="2"/>
  <c r="K3426" i="2"/>
  <c r="K3703" i="2"/>
  <c r="N3703" i="2"/>
  <c r="K3855" i="2"/>
  <c r="N3855" i="2"/>
  <c r="N915" i="2"/>
  <c r="K100" i="2"/>
  <c r="N100" i="2"/>
  <c r="K166" i="2"/>
  <c r="N166" i="2"/>
  <c r="K787" i="2"/>
  <c r="N787" i="2"/>
  <c r="K871" i="2"/>
  <c r="N871" i="2"/>
  <c r="K925" i="2"/>
  <c r="K1042" i="2"/>
  <c r="K1185" i="2"/>
  <c r="N1185" i="2"/>
  <c r="K1222" i="2"/>
  <c r="N1222" i="2"/>
  <c r="K1310" i="2"/>
  <c r="N1310" i="2"/>
  <c r="K1395" i="2"/>
  <c r="N1395" i="2"/>
  <c r="K1478" i="2"/>
  <c r="N1478" i="2"/>
  <c r="K1663" i="2"/>
  <c r="N1663" i="2"/>
  <c r="K1702" i="2"/>
  <c r="K1736" i="2"/>
  <c r="N1736" i="2"/>
  <c r="K1892" i="2"/>
  <c r="N1892" i="2"/>
  <c r="K1924" i="2"/>
  <c r="N1924" i="2"/>
  <c r="K2399" i="2"/>
  <c r="N2399" i="2"/>
  <c r="K2641" i="2"/>
  <c r="N2641" i="2"/>
  <c r="K2684" i="2"/>
  <c r="N2684" i="2"/>
  <c r="K3183" i="2"/>
  <c r="K3387" i="2"/>
  <c r="N3387" i="2"/>
  <c r="K3670" i="2"/>
  <c r="N3670" i="2"/>
  <c r="K3770" i="2"/>
  <c r="N2147" i="2"/>
  <c r="K78" i="2"/>
  <c r="N78" i="2"/>
  <c r="K135" i="2"/>
  <c r="N135" i="2"/>
  <c r="K524" i="2"/>
  <c r="N524" i="2"/>
  <c r="K926" i="2"/>
  <c r="N926" i="2"/>
  <c r="K2433" i="2"/>
  <c r="N2433" i="2"/>
  <c r="K2577" i="2"/>
  <c r="N2577" i="2"/>
  <c r="K2642" i="2"/>
  <c r="N2642" i="2"/>
  <c r="K3397" i="2"/>
  <c r="K3694" i="2"/>
  <c r="N3694" i="2"/>
  <c r="K3716" i="2"/>
  <c r="N3716" i="2"/>
  <c r="N3771" i="2"/>
  <c r="K3771" i="2"/>
  <c r="K102" i="2"/>
  <c r="N102" i="2"/>
  <c r="K247" i="2"/>
  <c r="K410" i="2"/>
  <c r="N410" i="2"/>
  <c r="K514" i="2"/>
  <c r="N514" i="2"/>
  <c r="K756" i="2"/>
  <c r="N756" i="2"/>
  <c r="K891" i="2"/>
  <c r="N891" i="2"/>
  <c r="K908" i="2"/>
  <c r="N908" i="2"/>
  <c r="K1005" i="2"/>
  <c r="N1005" i="2"/>
  <c r="K1186" i="2"/>
  <c r="K1333" i="2"/>
  <c r="N1333" i="2"/>
  <c r="K1342" i="2"/>
  <c r="N1342" i="2"/>
  <c r="K1556" i="2"/>
  <c r="N1556" i="2"/>
  <c r="K1586" i="2"/>
  <c r="N1586" i="2"/>
  <c r="K1614" i="2"/>
  <c r="N1614" i="2"/>
  <c r="N1871" i="2"/>
  <c r="K1871" i="2"/>
  <c r="K2152" i="2"/>
  <c r="N2152" i="2"/>
  <c r="K2351" i="2"/>
  <c r="N2351" i="2"/>
  <c r="K2401" i="2"/>
  <c r="N2401" i="2"/>
  <c r="K2445" i="2"/>
  <c r="N2445" i="2"/>
  <c r="K2545" i="2"/>
  <c r="N2545" i="2"/>
  <c r="K2599" i="2"/>
  <c r="K2621" i="2"/>
  <c r="N2621" i="2"/>
  <c r="K2654" i="2"/>
  <c r="N2654" i="2"/>
  <c r="K2896" i="2"/>
  <c r="N2896" i="2"/>
  <c r="K3097" i="2"/>
  <c r="N3097" i="2"/>
  <c r="K3120" i="2"/>
  <c r="N3120" i="2"/>
  <c r="K3332" i="2"/>
  <c r="N3332" i="2"/>
  <c r="K3695" i="2"/>
  <c r="N3695" i="2"/>
  <c r="N3725" i="2"/>
  <c r="N3205" i="2"/>
  <c r="N2736" i="2"/>
  <c r="N1868" i="2"/>
  <c r="K37" i="2"/>
  <c r="N37" i="2"/>
  <c r="K91" i="2"/>
  <c r="N91" i="2"/>
  <c r="K126" i="2"/>
  <c r="N126" i="2"/>
  <c r="K227" i="2"/>
  <c r="N227" i="2"/>
  <c r="N271" i="2"/>
  <c r="K271" i="2"/>
  <c r="K377" i="2"/>
  <c r="K493" i="2"/>
  <c r="N493" i="2"/>
  <c r="K701" i="2"/>
  <c r="N701" i="2"/>
  <c r="K841" i="2"/>
  <c r="K919" i="2"/>
  <c r="N919" i="2"/>
  <c r="K1129" i="2"/>
  <c r="N1129" i="2"/>
  <c r="K1158" i="2"/>
  <c r="N1158" i="2"/>
  <c r="K1460" i="2"/>
  <c r="N1460" i="2"/>
  <c r="K1492" i="2"/>
  <c r="N1492" i="2"/>
  <c r="K1546" i="2"/>
  <c r="N1546" i="2"/>
  <c r="K1587" i="2"/>
  <c r="N1587" i="2"/>
  <c r="K1634" i="2"/>
  <c r="N1634" i="2"/>
  <c r="K1851" i="2"/>
  <c r="N1851" i="2"/>
  <c r="K1927" i="2"/>
  <c r="N1927" i="2"/>
  <c r="K2831" i="2"/>
  <c r="N2831" i="2"/>
  <c r="K2875" i="2"/>
  <c r="K3333" i="2"/>
  <c r="N3333" i="2"/>
  <c r="N2579" i="2"/>
  <c r="K38" i="2"/>
  <c r="N38" i="2"/>
  <c r="K58" i="2"/>
  <c r="N58" i="2"/>
  <c r="K104" i="2"/>
  <c r="N104" i="2"/>
  <c r="K367" i="2"/>
  <c r="K516" i="2"/>
  <c r="N516" i="2"/>
  <c r="K691" i="2"/>
  <c r="N691" i="2"/>
  <c r="K736" i="2"/>
  <c r="K758" i="2"/>
  <c r="N758" i="2"/>
  <c r="K883" i="2"/>
  <c r="K901" i="2"/>
  <c r="K1006" i="2"/>
  <c r="K1016" i="2"/>
  <c r="N1016" i="2"/>
  <c r="K1121" i="2"/>
  <c r="N1121" i="2"/>
  <c r="K1159" i="2"/>
  <c r="N1159" i="2"/>
  <c r="K1247" i="2"/>
  <c r="N1247" i="2"/>
  <c r="K1348" i="2"/>
  <c r="N1351" i="2"/>
  <c r="K1351" i="2"/>
  <c r="K1442" i="2"/>
  <c r="N1442" i="2"/>
  <c r="K1567" i="2"/>
  <c r="K2131" i="2"/>
  <c r="N2131" i="2"/>
  <c r="K2332" i="2"/>
  <c r="N2332" i="2"/>
  <c r="K2547" i="2"/>
  <c r="N2547" i="2"/>
  <c r="K2601" i="2"/>
  <c r="N2601" i="2"/>
  <c r="K2623" i="2"/>
  <c r="N2623" i="2"/>
  <c r="K2644" i="2"/>
  <c r="N2644" i="2"/>
  <c r="N2666" i="2"/>
  <c r="K2666" i="2"/>
  <c r="K2798" i="2"/>
  <c r="N2798" i="2"/>
  <c r="K2820" i="2"/>
  <c r="N2820" i="2"/>
  <c r="K3043" i="2"/>
  <c r="K3053" i="2"/>
  <c r="N3053" i="2"/>
  <c r="K3064" i="2"/>
  <c r="N3064" i="2"/>
  <c r="K3099" i="2"/>
  <c r="N3099" i="2"/>
  <c r="K3290" i="2"/>
  <c r="N3290" i="2"/>
  <c r="K3322" i="2"/>
  <c r="K3334" i="2"/>
  <c r="N3334" i="2"/>
  <c r="K3356" i="2"/>
  <c r="N3356" i="2"/>
  <c r="N3368" i="2"/>
  <c r="K3368" i="2"/>
  <c r="K3534" i="2"/>
  <c r="N3534" i="2"/>
  <c r="K3546" i="2"/>
  <c r="N3546" i="2"/>
  <c r="K3570" i="2"/>
  <c r="N3570" i="2"/>
  <c r="K3582" i="2"/>
  <c r="N3582" i="2"/>
  <c r="K3594" i="2"/>
  <c r="N3594" i="2"/>
  <c r="K3618" i="2"/>
  <c r="N3618" i="2"/>
  <c r="K3639" i="2"/>
  <c r="K3651" i="2"/>
  <c r="N3651" i="2"/>
  <c r="K3662" i="2"/>
  <c r="N3662" i="2"/>
  <c r="N2832" i="2"/>
  <c r="N1674" i="2"/>
  <c r="N1300" i="2"/>
  <c r="N817" i="2"/>
  <c r="N602" i="2"/>
  <c r="K28" i="2"/>
  <c r="N28" i="2"/>
  <c r="K48" i="2"/>
  <c r="K82" i="2"/>
  <c r="N82" i="2"/>
  <c r="K217" i="2"/>
  <c r="N217" i="2"/>
  <c r="K680" i="2"/>
  <c r="N680" i="2"/>
  <c r="K1431" i="2"/>
  <c r="N1431" i="2"/>
  <c r="K2821" i="2"/>
  <c r="N2821" i="2"/>
  <c r="K3023" i="2"/>
  <c r="N3023" i="2"/>
  <c r="K3279" i="2"/>
  <c r="N3279" i="2"/>
  <c r="K3302" i="2"/>
  <c r="N3302" i="2"/>
  <c r="N3357" i="2"/>
  <c r="K3357" i="2"/>
  <c r="K3489" i="2"/>
  <c r="N3489" i="2"/>
  <c r="K3500" i="2"/>
  <c r="N3500" i="2"/>
  <c r="K3512" i="2"/>
  <c r="N3512" i="2"/>
  <c r="K3535" i="2"/>
  <c r="N3535" i="2"/>
  <c r="K3547" i="2"/>
  <c r="N3547" i="2"/>
  <c r="K3559" i="2"/>
  <c r="N3559" i="2"/>
  <c r="K3571" i="2"/>
  <c r="N3571" i="2"/>
  <c r="K3583" i="2"/>
  <c r="N3583" i="2"/>
  <c r="K3595" i="2"/>
  <c r="N3595" i="2"/>
  <c r="K3607" i="2"/>
  <c r="N3607" i="2"/>
  <c r="K3640" i="2"/>
  <c r="N3640" i="2"/>
  <c r="K9" i="2"/>
  <c r="N9" i="2"/>
  <c r="K29" i="2"/>
  <c r="N29" i="2"/>
  <c r="K59" i="2"/>
  <c r="K94" i="2"/>
  <c r="N94" i="2"/>
  <c r="K172" i="2"/>
  <c r="N172" i="2"/>
  <c r="K195" i="2"/>
  <c r="N195" i="2"/>
  <c r="K206" i="2"/>
  <c r="N206" i="2"/>
  <c r="K218" i="2"/>
  <c r="N218" i="2"/>
  <c r="K297" i="2"/>
  <c r="N297" i="2"/>
  <c r="K308" i="2"/>
  <c r="N308" i="2"/>
  <c r="K369" i="2"/>
  <c r="N369" i="2"/>
  <c r="K437" i="2"/>
  <c r="N437" i="2"/>
  <c r="K461" i="2"/>
  <c r="N461" i="2"/>
  <c r="K484" i="2"/>
  <c r="N484" i="2"/>
  <c r="K622" i="2"/>
  <c r="N622" i="2"/>
  <c r="K646" i="2"/>
  <c r="N646" i="2"/>
  <c r="K669" i="2"/>
  <c r="N669" i="2"/>
  <c r="K704" i="2"/>
  <c r="N704" i="2"/>
  <c r="K727" i="2"/>
  <c r="N727" i="2"/>
  <c r="K749" i="2"/>
  <c r="N749" i="2"/>
  <c r="K844" i="2"/>
  <c r="N844" i="2"/>
  <c r="K979" i="2"/>
  <c r="K1102" i="2"/>
  <c r="N1102" i="2"/>
  <c r="K1122" i="2"/>
  <c r="K1150" i="2"/>
  <c r="N1150" i="2"/>
  <c r="K1228" i="2"/>
  <c r="N1228" i="2"/>
  <c r="K1249" i="2"/>
  <c r="N1249" i="2"/>
  <c r="K1261" i="2"/>
  <c r="N1261" i="2"/>
  <c r="K1281" i="2"/>
  <c r="N1281" i="2"/>
  <c r="N1473" i="2"/>
  <c r="K1473" i="2"/>
  <c r="K1517" i="2"/>
  <c r="N1517" i="2"/>
  <c r="K1559" i="2"/>
  <c r="N1559" i="2"/>
  <c r="K1763" i="2"/>
  <c r="N1763" i="2"/>
  <c r="K1794" i="2"/>
  <c r="N1794" i="2"/>
  <c r="K1803" i="2"/>
  <c r="N1803" i="2"/>
  <c r="K1831" i="2"/>
  <c r="K1976" i="2"/>
  <c r="N1976" i="2"/>
  <c r="K2020" i="2"/>
  <c r="N2020" i="2"/>
  <c r="K2031" i="2"/>
  <c r="K2042" i="2"/>
  <c r="N2042" i="2"/>
  <c r="K2099" i="2"/>
  <c r="N2099" i="2"/>
  <c r="K2109" i="2"/>
  <c r="N2109" i="2"/>
  <c r="N2121" i="2"/>
  <c r="K2121" i="2"/>
  <c r="K2224" i="2"/>
  <c r="N2224" i="2"/>
  <c r="K2269" i="2"/>
  <c r="N2269" i="2"/>
  <c r="K2280" i="2"/>
  <c r="N2280" i="2"/>
  <c r="K2291" i="2"/>
  <c r="N2291" i="2"/>
  <c r="K2323" i="2"/>
  <c r="K2334" i="2"/>
  <c r="N2334" i="2"/>
  <c r="K2343" i="2"/>
  <c r="N2343" i="2"/>
  <c r="K2373" i="2"/>
  <c r="K2481" i="2"/>
  <c r="N2481" i="2"/>
  <c r="K2504" i="2"/>
  <c r="N2504" i="2"/>
  <c r="K2537" i="2"/>
  <c r="N2537" i="2"/>
  <c r="K2549" i="2"/>
  <c r="N2549" i="2"/>
  <c r="K2560" i="2"/>
  <c r="N2560" i="2"/>
  <c r="K2570" i="2"/>
  <c r="N2570" i="2"/>
  <c r="K2722" i="2"/>
  <c r="N2722" i="2"/>
  <c r="K2733" i="2"/>
  <c r="N2733" i="2"/>
  <c r="K2754" i="2"/>
  <c r="N2754" i="2"/>
  <c r="K2777" i="2"/>
  <c r="N2777" i="2"/>
  <c r="K2789" i="2"/>
  <c r="N2789" i="2"/>
  <c r="K2800" i="2"/>
  <c r="N2800" i="2"/>
  <c r="K3012" i="2"/>
  <c r="N3012" i="2"/>
  <c r="K3024" i="2"/>
  <c r="N3024" i="2"/>
  <c r="K3257" i="2"/>
  <c r="N3257" i="2"/>
  <c r="K3268" i="2"/>
  <c r="N3268" i="2"/>
  <c r="K3280" i="2"/>
  <c r="N3280" i="2"/>
  <c r="K3313" i="2"/>
  <c r="N3313" i="2"/>
  <c r="K3479" i="2"/>
  <c r="N3479" i="2"/>
  <c r="K3490" i="2"/>
  <c r="N3490" i="2"/>
  <c r="K3513" i="2"/>
  <c r="N3513" i="2"/>
  <c r="K3536" i="2"/>
  <c r="N3536" i="2"/>
  <c r="K3548" i="2"/>
  <c r="N3548" i="2"/>
  <c r="K3560" i="2"/>
  <c r="N3560" i="2"/>
  <c r="K3572" i="2"/>
  <c r="N3572" i="2"/>
  <c r="K3584" i="2"/>
  <c r="N3584" i="2"/>
  <c r="K3596" i="2"/>
  <c r="N3596" i="2"/>
  <c r="K3620" i="2"/>
  <c r="N3620" i="2"/>
  <c r="K3630" i="2"/>
  <c r="N3630" i="2"/>
  <c r="K3641" i="2"/>
  <c r="N3641" i="2"/>
  <c r="K10" i="2"/>
  <c r="N10" i="2"/>
  <c r="K19" i="2"/>
  <c r="K30" i="2"/>
  <c r="N30" i="2"/>
  <c r="K50" i="2"/>
  <c r="N50" i="2"/>
  <c r="K60" i="2"/>
  <c r="N60" i="2"/>
  <c r="K72" i="2"/>
  <c r="N72" i="2"/>
  <c r="K173" i="2"/>
  <c r="N173" i="2"/>
  <c r="K185" i="2"/>
  <c r="N185" i="2"/>
  <c r="K196" i="2"/>
  <c r="N196" i="2"/>
  <c r="K219" i="2"/>
  <c r="N219" i="2"/>
  <c r="K230" i="2"/>
  <c r="N230" i="2"/>
  <c r="K286" i="2"/>
  <c r="N286" i="2"/>
  <c r="K298" i="2"/>
  <c r="N298" i="2"/>
  <c r="K309" i="2"/>
  <c r="N309" i="2"/>
  <c r="K329" i="2"/>
  <c r="K340" i="2"/>
  <c r="N340" i="2"/>
  <c r="K349" i="2"/>
  <c r="K360" i="2"/>
  <c r="N360" i="2"/>
  <c r="K426" i="2"/>
  <c r="N426" i="2"/>
  <c r="K438" i="2"/>
  <c r="N438" i="2"/>
  <c r="K462" i="2"/>
  <c r="N462" i="2"/>
  <c r="K473" i="2"/>
  <c r="N485" i="2"/>
  <c r="K485" i="2"/>
  <c r="K41" i="2"/>
  <c r="K142" i="2"/>
  <c r="N142" i="2"/>
  <c r="K153" i="2"/>
  <c r="N153" i="2"/>
  <c r="K162" i="2"/>
  <c r="K174" i="2"/>
  <c r="N174" i="2"/>
  <c r="K208" i="2"/>
  <c r="N208" i="2"/>
  <c r="K220" i="2"/>
  <c r="N220" i="2"/>
  <c r="K231" i="2"/>
  <c r="N231" i="2"/>
  <c r="K287" i="2"/>
  <c r="N287" i="2"/>
  <c r="K299" i="2"/>
  <c r="N299" i="2"/>
  <c r="K310" i="2"/>
  <c r="N310" i="2"/>
  <c r="K319" i="2"/>
  <c r="K330" i="2"/>
  <c r="N330" i="2"/>
  <c r="K350" i="2"/>
  <c r="N350" i="2"/>
  <c r="N361" i="2"/>
  <c r="K361" i="2"/>
  <c r="K415" i="2"/>
  <c r="K427" i="2"/>
  <c r="N427" i="2"/>
  <c r="K439" i="2"/>
  <c r="N439" i="2"/>
  <c r="K542" i="2"/>
  <c r="N542" i="2"/>
  <c r="K554" i="2"/>
  <c r="N554" i="2"/>
  <c r="K577" i="2"/>
  <c r="N577" i="2"/>
  <c r="K589" i="2"/>
  <c r="N589" i="2"/>
  <c r="K612" i="2"/>
  <c r="N612" i="2"/>
  <c r="K624" i="2"/>
  <c r="N624" i="2"/>
  <c r="K647" i="2"/>
  <c r="K659" i="2"/>
  <c r="N659" i="2"/>
  <c r="K671" i="2"/>
  <c r="N671" i="2"/>
  <c r="K694" i="2"/>
  <c r="N694" i="2"/>
  <c r="K706" i="2"/>
  <c r="N706" i="2"/>
  <c r="K717" i="2"/>
  <c r="N717" i="2"/>
  <c r="K795" i="2"/>
  <c r="N795" i="2"/>
  <c r="K805" i="2"/>
  <c r="N805" i="2"/>
  <c r="K825" i="2"/>
  <c r="N825" i="2"/>
  <c r="K932" i="2"/>
  <c r="N932" i="2"/>
  <c r="K943" i="2"/>
  <c r="N943" i="2"/>
  <c r="K953" i="2"/>
  <c r="N953" i="2"/>
  <c r="K963" i="2"/>
  <c r="N963" i="2"/>
  <c r="K972" i="2"/>
  <c r="K981" i="2"/>
  <c r="N981" i="2"/>
  <c r="K1000" i="2"/>
  <c r="K1057" i="2"/>
  <c r="N1057" i="2"/>
  <c r="K1067" i="2"/>
  <c r="N1067" i="2"/>
  <c r="K1075" i="2"/>
  <c r="K1085" i="2"/>
  <c r="N1085" i="2"/>
  <c r="K1095" i="2"/>
  <c r="N1095" i="2"/>
  <c r="K1114" i="2"/>
  <c r="K1123" i="2"/>
  <c r="K1191" i="2"/>
  <c r="N1191" i="2"/>
  <c r="K1230" i="2"/>
  <c r="N1230" i="2"/>
  <c r="K1239" i="2"/>
  <c r="K1251" i="2"/>
  <c r="N1251" i="2"/>
  <c r="K1263" i="2"/>
  <c r="N1263" i="2"/>
  <c r="N1283" i="2"/>
  <c r="K1283" i="2"/>
  <c r="K1364" i="2"/>
  <c r="N1364" i="2"/>
  <c r="K1367" i="2"/>
  <c r="N1367" i="2"/>
  <c r="K1380" i="2"/>
  <c r="N1380" i="2"/>
  <c r="K1402" i="2"/>
  <c r="N1402" i="2"/>
  <c r="K1413" i="2"/>
  <c r="N1413" i="2"/>
  <c r="K1445" i="2"/>
  <c r="K1454" i="2"/>
  <c r="N1454" i="2"/>
  <c r="K1509" i="2"/>
  <c r="N1509" i="2"/>
  <c r="K1530" i="2"/>
  <c r="N1530" i="2"/>
  <c r="K1540" i="2"/>
  <c r="N1540" i="2"/>
  <c r="K1690" i="2"/>
  <c r="N1690" i="2"/>
  <c r="K1700" i="2"/>
  <c r="N1700" i="2"/>
  <c r="K1710" i="2"/>
  <c r="N1710" i="2"/>
  <c r="K1720" i="2"/>
  <c r="N1720" i="2"/>
  <c r="K1732" i="2"/>
  <c r="N1732" i="2"/>
  <c r="K1754" i="2"/>
  <c r="N1754" i="2"/>
  <c r="K1764" i="2"/>
  <c r="K1786" i="2"/>
  <c r="K1796" i="2"/>
  <c r="N1796" i="2"/>
  <c r="K1814" i="2"/>
  <c r="N1814" i="2"/>
  <c r="K1824" i="2"/>
  <c r="N1824" i="2"/>
  <c r="K1833" i="2"/>
  <c r="N1833" i="2"/>
  <c r="K1977" i="2"/>
  <c r="K1988" i="2"/>
  <c r="N1988" i="2"/>
  <c r="K1999" i="2"/>
  <c r="N1999" i="2"/>
  <c r="K2010" i="2"/>
  <c r="N2010" i="2"/>
  <c r="K2066" i="2"/>
  <c r="N2066" i="2"/>
  <c r="K2158" i="2"/>
  <c r="N2158" i="2"/>
  <c r="N2169" i="2"/>
  <c r="K2169" i="2"/>
  <c r="N2193" i="2"/>
  <c r="K2193" i="2"/>
  <c r="K2238" i="2"/>
  <c r="N2238" i="2"/>
  <c r="K2249" i="2"/>
  <c r="N2249" i="2"/>
  <c r="K2259" i="2"/>
  <c r="N2259" i="2"/>
  <c r="K2282" i="2"/>
  <c r="N2282" i="2"/>
  <c r="K2314" i="2"/>
  <c r="N2314" i="2"/>
  <c r="K2345" i="2"/>
  <c r="N2345" i="2"/>
  <c r="K2483" i="2"/>
  <c r="N2483" i="2"/>
  <c r="K2505" i="2"/>
  <c r="K2516" i="2"/>
  <c r="N2516" i="2"/>
  <c r="K2691" i="2"/>
  <c r="K2712" i="2"/>
  <c r="K2724" i="2"/>
  <c r="N2724" i="2"/>
  <c r="K2745" i="2"/>
  <c r="K2756" i="2"/>
  <c r="N2756" i="2"/>
  <c r="K2767" i="2"/>
  <c r="N2767" i="2"/>
  <c r="N2779" i="2"/>
  <c r="K2779" i="2"/>
  <c r="K2979" i="2"/>
  <c r="N2979" i="2"/>
  <c r="K2991" i="2"/>
  <c r="N2991" i="2"/>
  <c r="K3191" i="2"/>
  <c r="N3191" i="2"/>
  <c r="K3258" i="2"/>
  <c r="K3282" i="2"/>
  <c r="N3282" i="2"/>
  <c r="K3435" i="2"/>
  <c r="N3435" i="2"/>
  <c r="K3458" i="2"/>
  <c r="N3458" i="2"/>
  <c r="K3480" i="2"/>
  <c r="K3492" i="2"/>
  <c r="N3492" i="2"/>
  <c r="K3515" i="2"/>
  <c r="N3515" i="2"/>
  <c r="K3526" i="2"/>
  <c r="N3526" i="2"/>
  <c r="N3538" i="2"/>
  <c r="K3538" i="2"/>
  <c r="K3788" i="2"/>
  <c r="N3788" i="2"/>
  <c r="K3809" i="2"/>
  <c r="N3809" i="2"/>
  <c r="K3860" i="2"/>
  <c r="N3860" i="2"/>
  <c r="K3863" i="2"/>
  <c r="N3863" i="2"/>
  <c r="N3482" i="2"/>
  <c r="N3292" i="2"/>
  <c r="N2970" i="2"/>
  <c r="N2631" i="2"/>
  <c r="N2434" i="2"/>
  <c r="N2246" i="2"/>
  <c r="N1966" i="2"/>
  <c r="N1651" i="2"/>
  <c r="N1103" i="2"/>
  <c r="N786" i="2"/>
  <c r="N96" i="2"/>
  <c r="N85" i="2"/>
  <c r="K2506" i="2"/>
  <c r="N2506" i="2"/>
  <c r="K2538" i="2"/>
  <c r="N2538" i="2"/>
  <c r="K2571" i="2"/>
  <c r="N2571" i="2"/>
  <c r="N2613" i="2"/>
  <c r="K2613" i="2"/>
  <c r="K2824" i="2"/>
  <c r="N2824" i="2"/>
  <c r="K3046" i="2"/>
  <c r="N3046" i="2"/>
  <c r="K3102" i="2"/>
  <c r="N3102" i="2"/>
  <c r="K3175" i="2"/>
  <c r="N3175" i="2"/>
  <c r="K3261" i="2"/>
  <c r="N3261" i="2"/>
  <c r="K3461" i="2"/>
  <c r="N3461" i="2"/>
  <c r="K3494" i="2"/>
  <c r="N3494" i="2"/>
  <c r="K3517" i="2"/>
  <c r="N3517" i="2"/>
  <c r="K3610" i="2"/>
  <c r="N3610" i="2"/>
  <c r="K3632" i="2"/>
  <c r="N3632" i="2"/>
  <c r="K560" i="2"/>
  <c r="N560" i="2"/>
  <c r="K615" i="2"/>
  <c r="N615" i="2"/>
  <c r="K685" i="2"/>
  <c r="N685" i="2"/>
  <c r="K729" i="2"/>
  <c r="N729" i="2"/>
  <c r="K845" i="2"/>
  <c r="N845" i="2"/>
  <c r="K884" i="2"/>
  <c r="N884" i="2"/>
  <c r="K937" i="2"/>
  <c r="N937" i="2"/>
  <c r="K974" i="2"/>
  <c r="N974" i="2"/>
  <c r="K1070" i="2"/>
  <c r="N1070" i="2"/>
  <c r="K1397" i="2"/>
  <c r="N1397" i="2"/>
  <c r="K1446" i="2"/>
  <c r="N1446" i="2"/>
  <c r="K1560" i="2"/>
  <c r="N1560" i="2"/>
  <c r="K1635" i="2"/>
  <c r="N1635" i="2"/>
  <c r="N1695" i="2"/>
  <c r="K1695" i="2"/>
  <c r="K1906" i="2"/>
  <c r="N1906" i="2"/>
  <c r="K2110" i="2"/>
  <c r="N2110" i="2"/>
  <c r="K2163" i="2"/>
  <c r="N2163" i="2"/>
  <c r="K2208" i="2"/>
  <c r="N2208" i="2"/>
  <c r="K2374" i="2"/>
  <c r="N2374" i="2"/>
  <c r="K2424" i="2"/>
  <c r="N2424" i="2"/>
  <c r="K2466" i="2"/>
  <c r="N2466" i="2"/>
  <c r="K2815" i="2"/>
  <c r="N2815" i="2"/>
  <c r="K2923" i="2"/>
  <c r="N2923" i="2"/>
  <c r="K2954" i="2"/>
  <c r="N2954" i="2"/>
  <c r="K3047" i="2"/>
  <c r="N3047" i="2"/>
  <c r="K3103" i="2"/>
  <c r="N3103" i="2"/>
  <c r="K3296" i="2"/>
  <c r="N3296" i="2"/>
  <c r="K3338" i="2"/>
  <c r="N3338" i="2"/>
  <c r="K3427" i="2"/>
  <c r="N3427" i="2"/>
  <c r="K3473" i="2"/>
  <c r="N3473" i="2"/>
  <c r="K3518" i="2"/>
  <c r="N3518" i="2"/>
  <c r="K3587" i="2"/>
  <c r="N3587" i="2"/>
  <c r="K3599" i="2"/>
  <c r="N3599" i="2"/>
  <c r="K3643" i="2"/>
  <c r="N3643" i="2"/>
  <c r="K3730" i="2"/>
  <c r="N3730" i="2"/>
  <c r="N1886" i="2"/>
  <c r="K128" i="2"/>
  <c r="N128" i="2"/>
  <c r="K324" i="2"/>
  <c r="N324" i="2"/>
  <c r="K464" i="2"/>
  <c r="N464" i="2"/>
  <c r="K508" i="2"/>
  <c r="N508" i="2"/>
  <c r="K549" i="2"/>
  <c r="N549" i="2"/>
  <c r="K594" i="2"/>
  <c r="N594" i="2"/>
  <c r="K674" i="2"/>
  <c r="N674" i="2"/>
  <c r="K903" i="2"/>
  <c r="N903" i="2"/>
  <c r="K1134" i="2"/>
  <c r="N1134" i="2"/>
  <c r="K1224" i="2"/>
  <c r="N1224" i="2"/>
  <c r="K1265" i="2"/>
  <c r="N1265" i="2"/>
  <c r="K1607" i="2"/>
  <c r="N1607" i="2"/>
  <c r="K2036" i="2"/>
  <c r="N2036" i="2"/>
  <c r="K2175" i="2"/>
  <c r="K2262" i="2"/>
  <c r="N2262" i="2"/>
  <c r="N2307" i="2"/>
  <c r="K2307" i="2"/>
  <c r="K2357" i="2"/>
  <c r="N2357" i="2"/>
  <c r="K2405" i="2"/>
  <c r="N2405" i="2"/>
  <c r="N2647" i="2"/>
  <c r="K2647" i="2"/>
  <c r="K2717" i="2"/>
  <c r="N2717" i="2"/>
  <c r="K2934" i="2"/>
  <c r="K3007" i="2"/>
  <c r="N3007" i="2"/>
  <c r="K3070" i="2"/>
  <c r="N3070" i="2"/>
  <c r="K3166" i="2"/>
  <c r="N3166" i="2"/>
  <c r="K3391" i="2"/>
  <c r="N3391" i="2"/>
  <c r="K3451" i="2"/>
  <c r="N3451" i="2"/>
  <c r="K3474" i="2"/>
  <c r="N3474" i="2"/>
  <c r="K3519" i="2"/>
  <c r="N3519" i="2"/>
  <c r="K3624" i="2"/>
  <c r="N3624" i="2"/>
  <c r="K3763" i="2"/>
  <c r="N3763" i="2"/>
  <c r="K3805" i="2"/>
  <c r="N3805" i="2"/>
  <c r="N628" i="2"/>
  <c r="N233" i="2"/>
  <c r="K6" i="2"/>
  <c r="K33" i="2"/>
  <c r="K63" i="2"/>
  <c r="N63" i="2"/>
  <c r="K107" i="2"/>
  <c r="N107" i="2"/>
  <c r="K179" i="2"/>
  <c r="N179" i="2"/>
  <c r="K211" i="2"/>
  <c r="N211" i="2"/>
  <c r="K293" i="2"/>
  <c r="K571" i="2"/>
  <c r="N571" i="2"/>
  <c r="K606" i="2"/>
  <c r="N606" i="2"/>
  <c r="K652" i="2"/>
  <c r="N652" i="2"/>
  <c r="K687" i="2"/>
  <c r="N687" i="2"/>
  <c r="K790" i="2"/>
  <c r="K836" i="2"/>
  <c r="N836" i="2"/>
  <c r="K867" i="2"/>
  <c r="N867" i="2"/>
  <c r="K967" i="2"/>
  <c r="N967" i="2"/>
  <c r="K1011" i="2"/>
  <c r="N1011" i="2"/>
  <c r="K1063" i="2"/>
  <c r="N1063" i="2"/>
  <c r="K1162" i="2"/>
  <c r="K1188" i="2"/>
  <c r="K1206" i="2"/>
  <c r="N1206" i="2"/>
  <c r="K1234" i="2"/>
  <c r="K1296" i="2"/>
  <c r="N1296" i="2"/>
  <c r="K1306" i="2"/>
  <c r="N1306" i="2"/>
  <c r="K1363" i="2"/>
  <c r="N1363" i="2"/>
  <c r="K1388" i="2"/>
  <c r="N1388" i="2"/>
  <c r="K1408" i="2"/>
  <c r="N1408" i="2"/>
  <c r="K1428" i="2"/>
  <c r="N1428" i="2"/>
  <c r="K1448" i="2"/>
  <c r="N1448" i="2"/>
  <c r="K1474" i="2"/>
  <c r="K1494" i="2"/>
  <c r="N1494" i="2"/>
  <c r="K1542" i="2"/>
  <c r="N1542" i="2"/>
  <c r="K1570" i="2"/>
  <c r="N1570" i="2"/>
  <c r="N62" i="2"/>
  <c r="N3390" i="2"/>
  <c r="N3144" i="2"/>
  <c r="N2781" i="2"/>
  <c r="K14" i="2"/>
  <c r="N14" i="2"/>
  <c r="K84" i="2"/>
  <c r="N84" i="2"/>
  <c r="K147" i="2"/>
  <c r="N147" i="2"/>
  <c r="K333" i="2"/>
  <c r="N333" i="2"/>
  <c r="K401" i="2"/>
  <c r="N401" i="2"/>
  <c r="K474" i="2"/>
  <c r="N474" i="2"/>
  <c r="K526" i="2"/>
  <c r="N526" i="2"/>
  <c r="K639" i="2"/>
  <c r="N639" i="2"/>
  <c r="K673" i="2"/>
  <c r="N673" i="2"/>
  <c r="K707" i="2"/>
  <c r="N707" i="2"/>
  <c r="K920" i="2"/>
  <c r="N920" i="2"/>
  <c r="K983" i="2"/>
  <c r="N983" i="2"/>
  <c r="K1035" i="2"/>
  <c r="N1035" i="2"/>
  <c r="K1089" i="2"/>
  <c r="N1089" i="2"/>
  <c r="K1314" i="2"/>
  <c r="N1314" i="2"/>
  <c r="K1328" i="2"/>
  <c r="N1328" i="2"/>
  <c r="K1406" i="2"/>
  <c r="N1406" i="2"/>
  <c r="K2047" i="2"/>
  <c r="N2047" i="2"/>
  <c r="K2100" i="2"/>
  <c r="N2100" i="2"/>
  <c r="K2218" i="2"/>
  <c r="N2218" i="2"/>
  <c r="K2241" i="2"/>
  <c r="N2241" i="2"/>
  <c r="K2272" i="2"/>
  <c r="N2272" i="2"/>
  <c r="K2326" i="2"/>
  <c r="N2326" i="2"/>
  <c r="K2404" i="2"/>
  <c r="N2404" i="2"/>
  <c r="K2436" i="2"/>
  <c r="N2436" i="2"/>
  <c r="K2518" i="2"/>
  <c r="N2518" i="2"/>
  <c r="K2677" i="2"/>
  <c r="N2677" i="2"/>
  <c r="K2760" i="2"/>
  <c r="N2760" i="2"/>
  <c r="K2837" i="2"/>
  <c r="N2837" i="2"/>
  <c r="K2879" i="2"/>
  <c r="N2879" i="2"/>
  <c r="K3006" i="2"/>
  <c r="N3006" i="2"/>
  <c r="K3316" i="2"/>
  <c r="K3348" i="2"/>
  <c r="K3483" i="2"/>
  <c r="K3539" i="2"/>
  <c r="N3539" i="2"/>
  <c r="K3673" i="2"/>
  <c r="K3751" i="2"/>
  <c r="N3751" i="2"/>
  <c r="N3762" i="2"/>
  <c r="N3718" i="2"/>
  <c r="N3037" i="2"/>
  <c r="N2804" i="2"/>
  <c r="N1427" i="2"/>
  <c r="N1097" i="2"/>
  <c r="K43" i="2"/>
  <c r="N43" i="2"/>
  <c r="K74" i="2"/>
  <c r="N74" i="2"/>
  <c r="K117" i="2"/>
  <c r="N117" i="2"/>
  <c r="K210" i="2"/>
  <c r="N210" i="2"/>
  <c r="K454" i="2"/>
  <c r="N454" i="2"/>
  <c r="K538" i="2"/>
  <c r="N538" i="2"/>
  <c r="K582" i="2"/>
  <c r="N582" i="2"/>
  <c r="K663" i="2"/>
  <c r="N663" i="2"/>
  <c r="K696" i="2"/>
  <c r="K708" i="2"/>
  <c r="N708" i="2"/>
  <c r="K741" i="2"/>
  <c r="N741" i="2"/>
  <c r="K760" i="2"/>
  <c r="K800" i="2"/>
  <c r="N800" i="2"/>
  <c r="K818" i="2"/>
  <c r="N818" i="2"/>
  <c r="K835" i="2"/>
  <c r="K857" i="2"/>
  <c r="N857" i="2"/>
  <c r="K885" i="2"/>
  <c r="N885" i="2"/>
  <c r="K911" i="2"/>
  <c r="N911" i="2"/>
  <c r="K938" i="2"/>
  <c r="N938" i="2"/>
  <c r="K1143" i="2"/>
  <c r="N1143" i="2"/>
  <c r="K1205" i="2"/>
  <c r="N1205" i="2"/>
  <c r="K1317" i="2"/>
  <c r="N1317" i="2"/>
  <c r="K1354" i="2"/>
  <c r="K1387" i="2"/>
  <c r="N1387" i="2"/>
  <c r="K1407" i="2"/>
  <c r="N1407" i="2"/>
  <c r="K1493" i="2"/>
  <c r="K1533" i="2"/>
  <c r="K1616" i="2"/>
  <c r="N1616" i="2"/>
  <c r="K1636" i="2"/>
  <c r="N1636" i="2"/>
  <c r="N1666" i="2"/>
  <c r="K1666" i="2"/>
  <c r="K1896" i="2"/>
  <c r="K1929" i="2"/>
  <c r="N1929" i="2"/>
  <c r="K1951" i="2"/>
  <c r="N1951" i="2"/>
  <c r="K1981" i="2"/>
  <c r="N1981" i="2"/>
  <c r="K2058" i="2"/>
  <c r="N2058" i="2"/>
  <c r="K2197" i="2"/>
  <c r="N2197" i="2"/>
  <c r="K2242" i="2"/>
  <c r="N2242" i="2"/>
  <c r="K2346" i="2"/>
  <c r="K2385" i="2"/>
  <c r="K2437" i="2"/>
  <c r="N2437" i="2"/>
  <c r="K2456" i="2"/>
  <c r="K2487" i="2"/>
  <c r="N2487" i="2"/>
  <c r="K2636" i="2"/>
  <c r="N2636" i="2"/>
  <c r="K2728" i="2"/>
  <c r="N2728" i="2"/>
  <c r="K2805" i="2"/>
  <c r="N2805" i="2"/>
  <c r="K2870" i="2"/>
  <c r="N2870" i="2"/>
  <c r="K2955" i="2"/>
  <c r="N2955" i="2"/>
  <c r="K2996" i="2"/>
  <c r="N2996" i="2"/>
  <c r="K3018" i="2"/>
  <c r="N3018" i="2"/>
  <c r="K3081" i="2"/>
  <c r="N3081" i="2"/>
  <c r="K3104" i="2"/>
  <c r="N3104" i="2"/>
  <c r="K3124" i="2"/>
  <c r="K3134" i="2"/>
  <c r="N3134" i="2"/>
  <c r="K3274" i="2"/>
  <c r="N3274" i="2"/>
  <c r="K3297" i="2"/>
  <c r="N3297" i="2"/>
  <c r="K3317" i="2"/>
  <c r="N3317" i="2"/>
  <c r="K3380" i="2"/>
  <c r="K3418" i="2"/>
  <c r="N3418" i="2"/>
  <c r="K3552" i="2"/>
  <c r="N3552" i="2"/>
  <c r="K3655" i="2"/>
  <c r="K3815" i="2"/>
  <c r="N3815" i="2"/>
  <c r="N3263" i="2"/>
  <c r="N2593" i="2"/>
  <c r="N1918" i="2"/>
  <c r="B3841" i="4"/>
  <c r="B3789" i="4"/>
  <c r="B3704" i="4"/>
  <c r="B3653" i="4"/>
  <c r="B3585" i="4"/>
  <c r="B3515" i="4"/>
  <c r="B3430" i="4"/>
  <c r="B3377" i="4"/>
  <c r="B3311" i="4"/>
  <c r="B3258" i="4"/>
  <c r="B3189" i="4"/>
  <c r="B3140" i="4"/>
  <c r="B3042" i="4"/>
  <c r="B2986" i="4"/>
  <c r="B2929" i="4"/>
  <c r="B2890" i="4"/>
  <c r="B2832" i="4"/>
  <c r="B2796" i="4"/>
  <c r="B2739" i="4"/>
  <c r="B2700" i="4"/>
  <c r="B2625" i="4"/>
  <c r="B2568" i="4"/>
  <c r="B2511" i="4"/>
  <c r="B2433" i="4"/>
  <c r="B2375" i="4"/>
  <c r="B2318" i="4"/>
  <c r="B2261" i="4"/>
  <c r="B2186" i="4"/>
  <c r="B2111" i="4"/>
  <c r="B2054" i="4"/>
  <c r="B1976" i="4"/>
  <c r="B1918" i="4"/>
  <c r="B1883" i="4"/>
  <c r="B1825" i="4"/>
  <c r="B1786" i="4"/>
  <c r="B1746" i="4"/>
  <c r="B1690" i="4"/>
  <c r="B1633" i="4"/>
  <c r="B1575" i="4"/>
  <c r="B1396" i="4"/>
  <c r="B824" i="4"/>
  <c r="B781" i="4"/>
  <c r="B733" i="4"/>
  <c r="B688" i="4"/>
  <c r="B643" i="4"/>
  <c r="B597" i="4"/>
  <c r="B549" i="4"/>
  <c r="B508" i="4"/>
  <c r="B439" i="4"/>
  <c r="B414" i="4"/>
  <c r="B366" i="4"/>
  <c r="B289" i="4"/>
  <c r="B215" i="4"/>
  <c r="B139" i="4"/>
  <c r="B36" i="4"/>
  <c r="N3285" i="2"/>
  <c r="N3185" i="2"/>
  <c r="N2881" i="2"/>
  <c r="N1847" i="2"/>
  <c r="N1598" i="2"/>
  <c r="N232" i="2"/>
  <c r="K16" i="2"/>
  <c r="N16" i="2"/>
  <c r="K97" i="2"/>
  <c r="N97" i="2"/>
  <c r="K139" i="2"/>
  <c r="N139" i="2"/>
  <c r="K264" i="2"/>
  <c r="N264" i="2"/>
  <c r="K294" i="2"/>
  <c r="N294" i="2"/>
  <c r="K345" i="2"/>
  <c r="N345" i="2"/>
  <c r="K372" i="2"/>
  <c r="N372" i="2"/>
  <c r="K392" i="2"/>
  <c r="N392" i="2"/>
  <c r="K413" i="2"/>
  <c r="K422" i="2"/>
  <c r="N422" i="2"/>
  <c r="K455" i="2"/>
  <c r="K466" i="2"/>
  <c r="N466" i="2"/>
  <c r="K477" i="2"/>
  <c r="N477" i="2"/>
  <c r="K487" i="2"/>
  <c r="N487" i="2"/>
  <c r="K509" i="2"/>
  <c r="K528" i="2"/>
  <c r="N528" i="2"/>
  <c r="K551" i="2"/>
  <c r="N551" i="2"/>
  <c r="K572" i="2"/>
  <c r="N572" i="2"/>
  <c r="K584" i="2"/>
  <c r="N584" i="2"/>
  <c r="K596" i="2"/>
  <c r="N596" i="2"/>
  <c r="K653" i="2"/>
  <c r="N653" i="2"/>
  <c r="K676" i="2"/>
  <c r="N676" i="2"/>
  <c r="K688" i="2"/>
  <c r="N688" i="2"/>
  <c r="K710" i="2"/>
  <c r="N710" i="2"/>
  <c r="K720" i="2"/>
  <c r="K732" i="2"/>
  <c r="N732" i="2"/>
  <c r="K742" i="2"/>
  <c r="K752" i="2"/>
  <c r="N752" i="2"/>
  <c r="K761" i="2"/>
  <c r="K791" i="2"/>
  <c r="N791" i="2"/>
  <c r="K802" i="2"/>
  <c r="N802" i="2"/>
  <c r="K828" i="2"/>
  <c r="N828" i="2"/>
  <c r="K837" i="2"/>
  <c r="N837" i="2"/>
  <c r="K848" i="2"/>
  <c r="N848" i="2"/>
  <c r="K868" i="2"/>
  <c r="N868" i="2"/>
  <c r="K878" i="2"/>
  <c r="N878" i="2"/>
  <c r="K896" i="2"/>
  <c r="N896" i="2"/>
  <c r="K949" i="2"/>
  <c r="K958" i="2"/>
  <c r="N958" i="2"/>
  <c r="K968" i="2"/>
  <c r="N968" i="2"/>
  <c r="K976" i="2"/>
  <c r="K1020" i="2"/>
  <c r="K1028" i="2"/>
  <c r="N1028" i="2"/>
  <c r="K1037" i="2"/>
  <c r="N1037" i="2"/>
  <c r="K1046" i="2"/>
  <c r="N1046" i="2"/>
  <c r="K1064" i="2"/>
  <c r="N1064" i="2"/>
  <c r="K1091" i="2"/>
  <c r="N1091" i="2"/>
  <c r="K1108" i="2"/>
  <c r="K1118" i="2"/>
  <c r="N1118" i="2"/>
  <c r="K1126" i="2"/>
  <c r="K1144" i="2"/>
  <c r="K1216" i="2"/>
  <c r="N1216" i="2"/>
  <c r="K1225" i="2"/>
  <c r="K1244" i="2"/>
  <c r="K1275" i="2"/>
  <c r="N1275" i="2"/>
  <c r="K1286" i="2"/>
  <c r="N1286" i="2"/>
  <c r="K1323" i="2"/>
  <c r="N1323" i="2"/>
  <c r="K1349" i="2"/>
  <c r="N1349" i="2"/>
  <c r="K1369" i="2"/>
  <c r="N1369" i="2"/>
  <c r="K1377" i="2"/>
  <c r="N1377" i="2"/>
  <c r="K1389" i="2"/>
  <c r="N1389" i="2"/>
  <c r="K1399" i="2"/>
  <c r="K1409" i="2"/>
  <c r="N1409" i="2"/>
  <c r="K1419" i="2"/>
  <c r="K1438" i="2"/>
  <c r="K1457" i="2"/>
  <c r="K1466" i="2"/>
  <c r="N1466" i="2"/>
  <c r="K1475" i="2"/>
  <c r="N1475" i="2"/>
  <c r="K1506" i="2"/>
  <c r="N1506" i="2"/>
  <c r="K1534" i="2"/>
  <c r="K1552" i="2"/>
  <c r="N1552" i="2"/>
  <c r="K1562" i="2"/>
  <c r="K1571" i="2"/>
  <c r="N1571" i="2"/>
  <c r="K1590" i="2"/>
  <c r="N1590" i="2"/>
  <c r="K1599" i="2"/>
  <c r="N1599" i="2"/>
  <c r="N1609" i="2"/>
  <c r="K1609" i="2"/>
  <c r="K1677" i="2"/>
  <c r="N1677" i="2"/>
  <c r="K1771" i="2"/>
  <c r="N1771" i="2"/>
  <c r="K1782" i="2"/>
  <c r="N1782" i="2"/>
  <c r="K1818" i="2"/>
  <c r="N1818" i="2"/>
  <c r="K1837" i="2"/>
  <c r="K1856" i="2"/>
  <c r="N1856" i="2"/>
  <c r="K1877" i="2"/>
  <c r="N1877" i="2"/>
  <c r="K1931" i="2"/>
  <c r="N1931" i="2"/>
  <c r="K1941" i="2"/>
  <c r="K1953" i="2"/>
  <c r="N1953" i="2"/>
  <c r="K1963" i="2"/>
  <c r="N1963" i="2"/>
  <c r="K1973" i="2"/>
  <c r="K1983" i="2"/>
  <c r="N1983" i="2"/>
  <c r="K2006" i="2"/>
  <c r="N2006" i="2"/>
  <c r="K2038" i="2"/>
  <c r="N2038" i="2"/>
  <c r="K2069" i="2"/>
  <c r="N2069" i="2"/>
  <c r="K2091" i="2"/>
  <c r="N2091" i="2"/>
  <c r="K2113" i="2"/>
  <c r="N2113" i="2"/>
  <c r="K2123" i="2"/>
  <c r="K2144" i="2"/>
  <c r="N2144" i="2"/>
  <c r="K2166" i="2"/>
  <c r="N2166" i="2"/>
  <c r="K2177" i="2"/>
  <c r="N2177" i="2"/>
  <c r="K2188" i="2"/>
  <c r="N2188" i="2"/>
  <c r="K2199" i="2"/>
  <c r="N2199" i="2"/>
  <c r="K2221" i="2"/>
  <c r="N2221" i="2"/>
  <c r="K2244" i="2"/>
  <c r="N2244" i="2"/>
  <c r="K2298" i="2"/>
  <c r="N2298" i="2"/>
  <c r="K2309" i="2"/>
  <c r="N2309" i="2"/>
  <c r="K2318" i="2"/>
  <c r="N2318" i="2"/>
  <c r="K2510" i="2"/>
  <c r="N2510" i="2"/>
  <c r="K2521" i="2"/>
  <c r="N2521" i="2"/>
  <c r="K2532" i="2"/>
  <c r="N2532" i="2"/>
  <c r="K2553" i="2"/>
  <c r="N2553" i="2"/>
  <c r="K2574" i="2"/>
  <c r="K2586" i="2"/>
  <c r="N2586" i="2"/>
  <c r="K2596" i="2"/>
  <c r="N2596" i="2"/>
  <c r="K2638" i="2"/>
  <c r="N2638" i="2"/>
  <c r="K2649" i="2"/>
  <c r="N2649" i="2"/>
  <c r="K2660" i="2"/>
  <c r="N2660" i="2"/>
  <c r="K2670" i="2"/>
  <c r="K2679" i="2"/>
  <c r="K2698" i="2"/>
  <c r="N2698" i="2"/>
  <c r="K2719" i="2"/>
  <c r="N2719" i="2"/>
  <c r="K2742" i="2"/>
  <c r="N2742" i="2"/>
  <c r="K2784" i="2"/>
  <c r="N2784" i="2"/>
  <c r="K2807" i="2"/>
  <c r="N2807" i="2"/>
  <c r="K2840" i="2"/>
  <c r="N2840" i="2"/>
  <c r="K2850" i="2"/>
  <c r="N2850" i="2"/>
  <c r="K2904" i="2"/>
  <c r="N2904" i="2"/>
  <c r="K2914" i="2"/>
  <c r="N2914" i="2"/>
  <c r="K2967" i="2"/>
  <c r="N2967" i="2"/>
  <c r="K3008" i="2"/>
  <c r="K3020" i="2"/>
  <c r="N3020" i="2"/>
  <c r="K3031" i="2"/>
  <c r="K3040" i="2"/>
  <c r="N3040" i="2"/>
  <c r="K3061" i="2"/>
  <c r="N3061" i="2"/>
  <c r="K3082" i="2"/>
  <c r="K3115" i="2"/>
  <c r="N3115" i="2"/>
  <c r="K3148" i="2"/>
  <c r="N3148" i="2"/>
  <c r="K3158" i="2"/>
  <c r="N3158" i="2"/>
  <c r="K3199" i="2"/>
  <c r="N3199" i="2"/>
  <c r="K3211" i="2"/>
  <c r="N3211" i="2"/>
  <c r="K3254" i="2"/>
  <c r="N3254" i="2"/>
  <c r="K3276" i="2"/>
  <c r="N3276" i="2"/>
  <c r="K3287" i="2"/>
  <c r="N3287" i="2"/>
  <c r="K3299" i="2"/>
  <c r="N3299" i="2"/>
  <c r="K3309" i="2"/>
  <c r="N3309" i="2"/>
  <c r="K3319" i="2"/>
  <c r="N3319" i="2"/>
  <c r="N3351" i="2"/>
  <c r="K3351" i="2"/>
  <c r="K3862" i="2"/>
  <c r="N3862" i="2"/>
  <c r="B14" i="4"/>
  <c r="B26" i="4"/>
  <c r="B38" i="4"/>
  <c r="B50" i="4"/>
  <c r="B62" i="4"/>
  <c r="B74" i="4"/>
  <c r="B86" i="4"/>
  <c r="B98" i="4"/>
  <c r="B110" i="4"/>
  <c r="B122" i="4"/>
  <c r="B134" i="4"/>
  <c r="B146" i="4"/>
  <c r="B158" i="4"/>
  <c r="B170" i="4"/>
  <c r="B182" i="4"/>
  <c r="B194" i="4"/>
  <c r="B206" i="4"/>
  <c r="B218" i="4"/>
  <c r="B230" i="4"/>
  <c r="B242" i="4"/>
  <c r="B254" i="4"/>
  <c r="B266" i="4"/>
  <c r="B278" i="4"/>
  <c r="B290" i="4"/>
  <c r="B302" i="4"/>
  <c r="B314" i="4"/>
  <c r="B326" i="4"/>
  <c r="B338" i="4"/>
  <c r="B350" i="4"/>
  <c r="B362" i="4"/>
  <c r="B374" i="4"/>
  <c r="B386" i="4"/>
  <c r="B398" i="4"/>
  <c r="B410" i="4"/>
  <c r="B422" i="4"/>
  <c r="B434" i="4"/>
  <c r="B446" i="4"/>
  <c r="B458" i="4"/>
  <c r="B470" i="4"/>
  <c r="B482" i="4"/>
  <c r="B494" i="4"/>
  <c r="B506" i="4"/>
  <c r="B518" i="4"/>
  <c r="B530" i="4"/>
  <c r="B542" i="4"/>
  <c r="B554" i="4"/>
  <c r="B566" i="4"/>
  <c r="B578" i="4"/>
  <c r="B590" i="4"/>
  <c r="B602" i="4"/>
  <c r="B614" i="4"/>
  <c r="B626" i="4"/>
  <c r="B638" i="4"/>
  <c r="B650" i="4"/>
  <c r="B662" i="4"/>
  <c r="B674" i="4"/>
  <c r="B686" i="4"/>
  <c r="B698" i="4"/>
  <c r="B710" i="4"/>
  <c r="B722" i="4"/>
  <c r="B734" i="4"/>
  <c r="B746" i="4"/>
  <c r="B758" i="4"/>
  <c r="B770" i="4"/>
  <c r="B782" i="4"/>
  <c r="B794" i="4"/>
  <c r="B806" i="4"/>
  <c r="B818" i="4"/>
  <c r="B830" i="4"/>
  <c r="B842" i="4"/>
  <c r="B854" i="4"/>
  <c r="B866" i="4"/>
  <c r="B878" i="4"/>
  <c r="B890" i="4"/>
  <c r="B902" i="4"/>
  <c r="B4" i="4"/>
  <c r="B17" i="4"/>
  <c r="B30" i="4"/>
  <c r="B43" i="4"/>
  <c r="B56" i="4"/>
  <c r="B69" i="4"/>
  <c r="B82" i="4"/>
  <c r="B95" i="4"/>
  <c r="B108" i="4"/>
  <c r="B121" i="4"/>
  <c r="B135" i="4"/>
  <c r="B148" i="4"/>
  <c r="B161" i="4"/>
  <c r="B174" i="4"/>
  <c r="B187" i="4"/>
  <c r="B200" i="4"/>
  <c r="B213" i="4"/>
  <c r="B226" i="4"/>
  <c r="B239" i="4"/>
  <c r="B252" i="4"/>
  <c r="B265" i="4"/>
  <c r="B279" i="4"/>
  <c r="B292" i="4"/>
  <c r="B305" i="4"/>
  <c r="B318" i="4"/>
  <c r="B331" i="4"/>
  <c r="B344" i="4"/>
  <c r="B357" i="4"/>
  <c r="B370" i="4"/>
  <c r="B383" i="4"/>
  <c r="B396" i="4"/>
  <c r="B409" i="4"/>
  <c r="B423" i="4"/>
  <c r="B436" i="4"/>
  <c r="B449" i="4"/>
  <c r="B462" i="4"/>
  <c r="B475" i="4"/>
  <c r="B488" i="4"/>
  <c r="B501" i="4"/>
  <c r="B514" i="4"/>
  <c r="B527" i="4"/>
  <c r="B540" i="4"/>
  <c r="B553" i="4"/>
  <c r="B567" i="4"/>
  <c r="B580" i="4"/>
  <c r="B593" i="4"/>
  <c r="B606" i="4"/>
  <c r="B619" i="4"/>
  <c r="B632" i="4"/>
  <c r="B645" i="4"/>
  <c r="B658" i="4"/>
  <c r="B671" i="4"/>
  <c r="B684" i="4"/>
  <c r="B697" i="4"/>
  <c r="B711" i="4"/>
  <c r="B724" i="4"/>
  <c r="B737" i="4"/>
  <c r="B750" i="4"/>
  <c r="B763" i="4"/>
  <c r="B776" i="4"/>
  <c r="B789" i="4"/>
  <c r="B802" i="4"/>
  <c r="B815" i="4"/>
  <c r="B828" i="4"/>
  <c r="B841" i="4"/>
  <c r="B855" i="4"/>
  <c r="B868" i="4"/>
  <c r="B881" i="4"/>
  <c r="B894" i="4"/>
  <c r="B907" i="4"/>
  <c r="B919" i="4"/>
  <c r="B931" i="4"/>
  <c r="B943" i="4"/>
  <c r="B955" i="4"/>
  <c r="B967" i="4"/>
  <c r="B979" i="4"/>
  <c r="B991" i="4"/>
  <c r="B1003" i="4"/>
  <c r="B1015" i="4"/>
  <c r="B1027" i="4"/>
  <c r="B1039" i="4"/>
  <c r="B1051" i="4"/>
  <c r="B1063" i="4"/>
  <c r="B1075" i="4"/>
  <c r="B1087" i="4"/>
  <c r="B1099" i="4"/>
  <c r="B1111" i="4"/>
  <c r="B1123" i="4"/>
  <c r="B1135" i="4"/>
  <c r="B1147" i="4"/>
  <c r="B1159" i="4"/>
  <c r="B1171" i="4"/>
  <c r="B1183" i="4"/>
  <c r="B1195" i="4"/>
  <c r="B1207" i="4"/>
  <c r="B1219" i="4"/>
  <c r="B1231" i="4"/>
  <c r="B1243" i="4"/>
  <c r="B1255" i="4"/>
  <c r="B1267" i="4"/>
  <c r="B1279" i="4"/>
  <c r="B1291" i="4"/>
  <c r="B1303" i="4"/>
  <c r="B1315" i="4"/>
  <c r="B1327" i="4"/>
  <c r="B1339" i="4"/>
  <c r="B1351" i="4"/>
  <c r="B1363" i="4"/>
  <c r="B1375" i="4"/>
  <c r="B1387" i="4"/>
  <c r="B1399" i="4"/>
  <c r="B1411" i="4"/>
  <c r="B1423" i="4"/>
  <c r="B1435" i="4"/>
  <c r="B1447" i="4"/>
  <c r="B1459" i="4"/>
  <c r="B1471" i="4"/>
  <c r="B1483" i="4"/>
  <c r="B1495" i="4"/>
  <c r="B1507" i="4"/>
  <c r="B1519" i="4"/>
  <c r="B1531" i="4"/>
  <c r="B1543" i="4"/>
  <c r="B1555" i="4"/>
  <c r="B1567" i="4"/>
  <c r="B1579" i="4"/>
  <c r="B1591" i="4"/>
  <c r="B1603" i="4"/>
  <c r="B1615" i="4"/>
  <c r="B1627" i="4"/>
  <c r="B1639" i="4"/>
  <c r="B1651" i="4"/>
  <c r="B1663" i="4"/>
  <c r="B1675" i="4"/>
  <c r="B1687" i="4"/>
  <c r="B1699" i="4"/>
  <c r="B1711" i="4"/>
  <c r="B1723" i="4"/>
  <c r="B1735" i="4"/>
  <c r="B1747" i="4"/>
  <c r="B1759" i="4"/>
  <c r="B1771" i="4"/>
  <c r="B1783" i="4"/>
  <c r="B1795" i="4"/>
  <c r="B1807" i="4"/>
  <c r="B1819" i="4"/>
  <c r="B1831" i="4"/>
  <c r="B1843" i="4"/>
  <c r="B1855" i="4"/>
  <c r="B1867" i="4"/>
  <c r="B1879" i="4"/>
  <c r="B1891" i="4"/>
  <c r="B1903" i="4"/>
  <c r="B1915" i="4"/>
  <c r="B1927" i="4"/>
  <c r="B1939" i="4"/>
  <c r="B1951" i="4"/>
  <c r="B1963" i="4"/>
  <c r="B1975" i="4"/>
  <c r="B1987" i="4"/>
  <c r="B1999" i="4"/>
  <c r="B2011" i="4"/>
  <c r="B2023" i="4"/>
  <c r="B2035" i="4"/>
  <c r="B2047" i="4"/>
  <c r="B2059" i="4"/>
  <c r="B2071" i="4"/>
  <c r="B2083" i="4"/>
  <c r="B2095" i="4"/>
  <c r="B2107" i="4"/>
  <c r="B2119" i="4"/>
  <c r="B2131" i="4"/>
  <c r="B2143" i="4"/>
  <c r="B2155" i="4"/>
  <c r="B2167" i="4"/>
  <c r="B2179" i="4"/>
  <c r="B2191" i="4"/>
  <c r="B2203" i="4"/>
  <c r="B2215" i="4"/>
  <c r="B2227" i="4"/>
  <c r="B2239" i="4"/>
  <c r="B2251" i="4"/>
  <c r="B2263" i="4"/>
  <c r="B2275" i="4"/>
  <c r="B2287" i="4"/>
  <c r="B2299" i="4"/>
  <c r="B2311" i="4"/>
  <c r="B2323" i="4"/>
  <c r="B2335" i="4"/>
  <c r="B2347" i="4"/>
  <c r="B2359" i="4"/>
  <c r="B2371" i="4"/>
  <c r="B2383" i="4"/>
  <c r="B2395" i="4"/>
  <c r="B2407" i="4"/>
  <c r="B2419" i="4"/>
  <c r="B2431" i="4"/>
  <c r="B2443" i="4"/>
  <c r="B2455" i="4"/>
  <c r="B2467" i="4"/>
  <c r="B2479" i="4"/>
  <c r="B2491" i="4"/>
  <c r="B2503" i="4"/>
  <c r="B2515" i="4"/>
  <c r="B2527" i="4"/>
  <c r="B2539" i="4"/>
  <c r="B2551" i="4"/>
  <c r="B2563" i="4"/>
  <c r="B2575" i="4"/>
  <c r="B2587" i="4"/>
  <c r="B2599" i="4"/>
  <c r="B2611" i="4"/>
  <c r="B2623" i="4"/>
  <c r="B2635" i="4"/>
  <c r="B2647" i="4"/>
  <c r="B2659" i="4"/>
  <c r="B2671" i="4"/>
  <c r="B2683" i="4"/>
  <c r="B2695" i="4"/>
  <c r="B2707" i="4"/>
  <c r="B2719" i="4"/>
  <c r="B2731" i="4"/>
  <c r="B2743" i="4"/>
  <c r="B2755" i="4"/>
  <c r="B2767" i="4"/>
  <c r="B2779" i="4"/>
  <c r="B2791" i="4"/>
  <c r="B2803" i="4"/>
  <c r="B2815" i="4"/>
  <c r="B2827" i="4"/>
  <c r="B2839" i="4"/>
  <c r="B2851" i="4"/>
  <c r="B2863" i="4"/>
  <c r="B2875" i="4"/>
  <c r="B2887" i="4"/>
  <c r="B2899" i="4"/>
  <c r="B2911" i="4"/>
  <c r="B2923" i="4"/>
  <c r="B2935" i="4"/>
  <c r="B2947" i="4"/>
  <c r="B2959" i="4"/>
  <c r="B2971" i="4"/>
  <c r="B2983" i="4"/>
  <c r="B2995" i="4"/>
  <c r="B3007" i="4"/>
  <c r="B3019" i="4"/>
  <c r="B3031" i="4"/>
  <c r="B3043" i="4"/>
  <c r="B3055" i="4"/>
  <c r="B3067" i="4"/>
  <c r="B3079" i="4"/>
  <c r="B3091" i="4"/>
  <c r="B3103" i="4"/>
  <c r="B3115" i="4"/>
  <c r="B3127" i="4"/>
  <c r="B3139" i="4"/>
  <c r="B3151" i="4"/>
  <c r="B3163" i="4"/>
  <c r="B3175" i="4"/>
  <c r="B3187" i="4"/>
  <c r="B3199" i="4"/>
  <c r="B3211" i="4"/>
  <c r="B3223" i="4"/>
  <c r="B3235" i="4"/>
  <c r="B3247" i="4"/>
  <c r="B3259" i="4"/>
  <c r="B3271" i="4"/>
  <c r="B3283" i="4"/>
  <c r="B3295" i="4"/>
  <c r="B3307" i="4"/>
  <c r="B3319" i="4"/>
  <c r="B3331" i="4"/>
  <c r="B3343" i="4"/>
  <c r="B3355" i="4"/>
  <c r="B3367" i="4"/>
  <c r="B3379" i="4"/>
  <c r="B3391" i="4"/>
  <c r="B3403" i="4"/>
  <c r="B3415" i="4"/>
  <c r="B3427" i="4"/>
  <c r="B3439" i="4"/>
  <c r="B3451" i="4"/>
  <c r="B3463" i="4"/>
  <c r="B3475" i="4"/>
  <c r="B3487" i="4"/>
  <c r="B3499" i="4"/>
  <c r="B3511" i="4"/>
  <c r="B3523" i="4"/>
  <c r="B3535" i="4"/>
  <c r="B3547" i="4"/>
  <c r="B3559" i="4"/>
  <c r="B3571" i="4"/>
  <c r="B3583" i="4"/>
  <c r="B3595" i="4"/>
  <c r="B3607" i="4"/>
  <c r="B3619" i="4"/>
  <c r="B3631" i="4"/>
  <c r="B3643" i="4"/>
  <c r="B3655" i="4"/>
  <c r="B3667" i="4"/>
  <c r="B3679" i="4"/>
  <c r="B3691" i="4"/>
  <c r="B3703" i="4"/>
  <c r="B3715" i="4"/>
  <c r="B3727" i="4"/>
  <c r="B3739" i="4"/>
  <c r="B3751" i="4"/>
  <c r="B3763" i="4"/>
  <c r="B3775" i="4"/>
  <c r="B3787" i="4"/>
  <c r="B3799" i="4"/>
  <c r="B3811" i="4"/>
  <c r="B3823" i="4"/>
  <c r="B3835" i="4"/>
  <c r="B3847" i="4"/>
  <c r="B3859" i="4"/>
  <c r="B3871" i="4"/>
  <c r="B3883" i="4"/>
  <c r="B5" i="4"/>
  <c r="B18" i="4"/>
  <c r="B31" i="4"/>
  <c r="B44" i="4"/>
  <c r="B57" i="4"/>
  <c r="B70" i="4"/>
  <c r="B83" i="4"/>
  <c r="B96" i="4"/>
  <c r="B109" i="4"/>
  <c r="B123" i="4"/>
  <c r="B136" i="4"/>
  <c r="B149" i="4"/>
  <c r="B162" i="4"/>
  <c r="B175" i="4"/>
  <c r="B188" i="4"/>
  <c r="B201" i="4"/>
  <c r="B214" i="4"/>
  <c r="B227" i="4"/>
  <c r="B240" i="4"/>
  <c r="B253" i="4"/>
  <c r="B267" i="4"/>
  <c r="B280" i="4"/>
  <c r="B293" i="4"/>
  <c r="B306" i="4"/>
  <c r="B319" i="4"/>
  <c r="B332" i="4"/>
  <c r="B345" i="4"/>
  <c r="B358" i="4"/>
  <c r="B371" i="4"/>
  <c r="B384" i="4"/>
  <c r="B397" i="4"/>
  <c r="B411" i="4"/>
  <c r="B424" i="4"/>
  <c r="B437" i="4"/>
  <c r="B450" i="4"/>
  <c r="B463" i="4"/>
  <c r="B476" i="4"/>
  <c r="B489" i="4"/>
  <c r="B502" i="4"/>
  <c r="B515" i="4"/>
  <c r="B528" i="4"/>
  <c r="B541" i="4"/>
  <c r="B555" i="4"/>
  <c r="B568" i="4"/>
  <c r="B581" i="4"/>
  <c r="B594" i="4"/>
  <c r="B607" i="4"/>
  <c r="B620" i="4"/>
  <c r="B633" i="4"/>
  <c r="B646" i="4"/>
  <c r="B659" i="4"/>
  <c r="B672" i="4"/>
  <c r="B685" i="4"/>
  <c r="B699" i="4"/>
  <c r="B712" i="4"/>
  <c r="B725" i="4"/>
  <c r="B738" i="4"/>
  <c r="B751" i="4"/>
  <c r="B764" i="4"/>
  <c r="B777" i="4"/>
  <c r="B790" i="4"/>
  <c r="B803" i="4"/>
  <c r="B816" i="4"/>
  <c r="B829" i="4"/>
  <c r="B843" i="4"/>
  <c r="B856" i="4"/>
  <c r="B869" i="4"/>
  <c r="B882" i="4"/>
  <c r="B895" i="4"/>
  <c r="B908" i="4"/>
  <c r="B920" i="4"/>
  <c r="B932" i="4"/>
  <c r="B944" i="4"/>
  <c r="B956" i="4"/>
  <c r="B968" i="4"/>
  <c r="B980" i="4"/>
  <c r="B992" i="4"/>
  <c r="B1004" i="4"/>
  <c r="B1016" i="4"/>
  <c r="B1028" i="4"/>
  <c r="B1040" i="4"/>
  <c r="B1052" i="4"/>
  <c r="B1064" i="4"/>
  <c r="B1076" i="4"/>
  <c r="B1088" i="4"/>
  <c r="B1100" i="4"/>
  <c r="B1112" i="4"/>
  <c r="B1124" i="4"/>
  <c r="B1136" i="4"/>
  <c r="B1148" i="4"/>
  <c r="B1160" i="4"/>
  <c r="B1172" i="4"/>
  <c r="B1184" i="4"/>
  <c r="B1196" i="4"/>
  <c r="B1208" i="4"/>
  <c r="B1220" i="4"/>
  <c r="B1232" i="4"/>
  <c r="B1244" i="4"/>
  <c r="B1256" i="4"/>
  <c r="B1268" i="4"/>
  <c r="B1280" i="4"/>
  <c r="B1292" i="4"/>
  <c r="B1304" i="4"/>
  <c r="B1316" i="4"/>
  <c r="B1328" i="4"/>
  <c r="B1340" i="4"/>
  <c r="B1352" i="4"/>
  <c r="B1364" i="4"/>
  <c r="B1376" i="4"/>
  <c r="B1388" i="4"/>
  <c r="B1400" i="4"/>
  <c r="B1412" i="4"/>
  <c r="B1424" i="4"/>
  <c r="B1436" i="4"/>
  <c r="B1448" i="4"/>
  <c r="B1460" i="4"/>
  <c r="B1472" i="4"/>
  <c r="B16" i="4"/>
  <c r="B33" i="4"/>
  <c r="B48" i="4"/>
  <c r="B64" i="4"/>
  <c r="B79" i="4"/>
  <c r="B94" i="4"/>
  <c r="B112" i="4"/>
  <c r="B127" i="4"/>
  <c r="B142" i="4"/>
  <c r="B157" i="4"/>
  <c r="B173" i="4"/>
  <c r="B190" i="4"/>
  <c r="B205" i="4"/>
  <c r="B221" i="4"/>
  <c r="B236" i="4"/>
  <c r="B251" i="4"/>
  <c r="B269" i="4"/>
  <c r="B284" i="4"/>
  <c r="B299" i="4"/>
  <c r="B315" i="4"/>
  <c r="B330" i="4"/>
  <c r="B347" i="4"/>
  <c r="B363" i="4"/>
  <c r="B378" i="4"/>
  <c r="B393" i="4"/>
  <c r="B408" i="4"/>
  <c r="B19" i="4"/>
  <c r="B34" i="4"/>
  <c r="B49" i="4"/>
  <c r="B65" i="4"/>
  <c r="B80" i="4"/>
  <c r="B97" i="4"/>
  <c r="B113" i="4"/>
  <c r="B128" i="4"/>
  <c r="B143" i="4"/>
  <c r="B159" i="4"/>
  <c r="B176" i="4"/>
  <c r="B191" i="4"/>
  <c r="B207" i="4"/>
  <c r="B222" i="4"/>
  <c r="B237" i="4"/>
  <c r="B255" i="4"/>
  <c r="B270" i="4"/>
  <c r="B285" i="4"/>
  <c r="B300" i="4"/>
  <c r="B316" i="4"/>
  <c r="B333" i="4"/>
  <c r="B348" i="4"/>
  <c r="B364" i="4"/>
  <c r="B379" i="4"/>
  <c r="B394" i="4"/>
  <c r="B412" i="4"/>
  <c r="B427" i="4"/>
  <c r="B442" i="4"/>
  <c r="B457" i="4"/>
  <c r="B473" i="4"/>
  <c r="B490" i="4"/>
  <c r="B505" i="4"/>
  <c r="B521" i="4"/>
  <c r="B536" i="4"/>
  <c r="B551" i="4"/>
  <c r="B569" i="4"/>
  <c r="B584" i="4"/>
  <c r="B599" i="4"/>
  <c r="B615" i="4"/>
  <c r="B630" i="4"/>
  <c r="B647" i="4"/>
  <c r="B663" i="4"/>
  <c r="B678" i="4"/>
  <c r="B693" i="4"/>
  <c r="B708" i="4"/>
  <c r="B726" i="4"/>
  <c r="B741" i="4"/>
  <c r="B756" i="4"/>
  <c r="B772" i="4"/>
  <c r="B787" i="4"/>
  <c r="B804" i="4"/>
  <c r="B820" i="4"/>
  <c r="B835" i="4"/>
  <c r="B850" i="4"/>
  <c r="B865" i="4"/>
  <c r="B883" i="4"/>
  <c r="B898" i="4"/>
  <c r="B913" i="4"/>
  <c r="B927" i="4"/>
  <c r="B941" i="4"/>
  <c r="B957" i="4"/>
  <c r="B971" i="4"/>
  <c r="B985" i="4"/>
  <c r="B999" i="4"/>
  <c r="B1013" i="4"/>
  <c r="B1029" i="4"/>
  <c r="B1043" i="4"/>
  <c r="B1057" i="4"/>
  <c r="B1071" i="4"/>
  <c r="B1085" i="4"/>
  <c r="B1101" i="4"/>
  <c r="B1115" i="4"/>
  <c r="B1129" i="4"/>
  <c r="B1143" i="4"/>
  <c r="B1157" i="4"/>
  <c r="B1173" i="4"/>
  <c r="B1187" i="4"/>
  <c r="B1201" i="4"/>
  <c r="B1215" i="4"/>
  <c r="B1229" i="4"/>
  <c r="B1245" i="4"/>
  <c r="B1259" i="4"/>
  <c r="B1273" i="4"/>
  <c r="B1287" i="4"/>
  <c r="B1301" i="4"/>
  <c r="B1317" i="4"/>
  <c r="B1331" i="4"/>
  <c r="B1345" i="4"/>
  <c r="B1359" i="4"/>
  <c r="B1373" i="4"/>
  <c r="B1389" i="4"/>
  <c r="B1403" i="4"/>
  <c r="B1417" i="4"/>
  <c r="B1431" i="4"/>
  <c r="B1445" i="4"/>
  <c r="B1461" i="4"/>
  <c r="B1475" i="4"/>
  <c r="B1488" i="4"/>
  <c r="B1501" i="4"/>
  <c r="B1514" i="4"/>
  <c r="B1527" i="4"/>
  <c r="B1540" i="4"/>
  <c r="B1553" i="4"/>
  <c r="B1566" i="4"/>
  <c r="B1580" i="4"/>
  <c r="B1593" i="4"/>
  <c r="B1606" i="4"/>
  <c r="B1619" i="4"/>
  <c r="B1632" i="4"/>
  <c r="B1645" i="4"/>
  <c r="B1658" i="4"/>
  <c r="B1671" i="4"/>
  <c r="B1684" i="4"/>
  <c r="B1697" i="4"/>
  <c r="B1710" i="4"/>
  <c r="B1724" i="4"/>
  <c r="B1737" i="4"/>
  <c r="B1750" i="4"/>
  <c r="B1763" i="4"/>
  <c r="B1776" i="4"/>
  <c r="B1789" i="4"/>
  <c r="B1802" i="4"/>
  <c r="B1815" i="4"/>
  <c r="B1828" i="4"/>
  <c r="B1841" i="4"/>
  <c r="B1854" i="4"/>
  <c r="B1868" i="4"/>
  <c r="B1881" i="4"/>
  <c r="B1894" i="4"/>
  <c r="B1907" i="4"/>
  <c r="B1920" i="4"/>
  <c r="B1933" i="4"/>
  <c r="B1946" i="4"/>
  <c r="B1959" i="4"/>
  <c r="B1972" i="4"/>
  <c r="B1985" i="4"/>
  <c r="B1998" i="4"/>
  <c r="B2012" i="4"/>
  <c r="B2025" i="4"/>
  <c r="B2038" i="4"/>
  <c r="B2051" i="4"/>
  <c r="B2064" i="4"/>
  <c r="B2077" i="4"/>
  <c r="B2090" i="4"/>
  <c r="B2103" i="4"/>
  <c r="B2116" i="4"/>
  <c r="B2129" i="4"/>
  <c r="B2142" i="4"/>
  <c r="B2156" i="4"/>
  <c r="B2169" i="4"/>
  <c r="B2182" i="4"/>
  <c r="B2195" i="4"/>
  <c r="B2208" i="4"/>
  <c r="B2221" i="4"/>
  <c r="B2234" i="4"/>
  <c r="B2247" i="4"/>
  <c r="B2260" i="4"/>
  <c r="B2273" i="4"/>
  <c r="B2286" i="4"/>
  <c r="B2300" i="4"/>
  <c r="B2313" i="4"/>
  <c r="B2326" i="4"/>
  <c r="B2339" i="4"/>
  <c r="B2352" i="4"/>
  <c r="B2365" i="4"/>
  <c r="B2378" i="4"/>
  <c r="B2391" i="4"/>
  <c r="B2404" i="4"/>
  <c r="B2417" i="4"/>
  <c r="B2430" i="4"/>
  <c r="B2444" i="4"/>
  <c r="B2457" i="4"/>
  <c r="B2470" i="4"/>
  <c r="B2483" i="4"/>
  <c r="B2496" i="4"/>
  <c r="B2509" i="4"/>
  <c r="B2522" i="4"/>
  <c r="B2535" i="4"/>
  <c r="B2548" i="4"/>
  <c r="B2561" i="4"/>
  <c r="B2574" i="4"/>
  <c r="B2588" i="4"/>
  <c r="B2601" i="4"/>
  <c r="B2614" i="4"/>
  <c r="B2627" i="4"/>
  <c r="B2640" i="4"/>
  <c r="B2653" i="4"/>
  <c r="B2666" i="4"/>
  <c r="B2679" i="4"/>
  <c r="B2692" i="4"/>
  <c r="B2705" i="4"/>
  <c r="B2718" i="4"/>
  <c r="B2732" i="4"/>
  <c r="B2745" i="4"/>
  <c r="B2758" i="4"/>
  <c r="B2771" i="4"/>
  <c r="B2784" i="4"/>
  <c r="B2797" i="4"/>
  <c r="B2810" i="4"/>
  <c r="B2823" i="4"/>
  <c r="B2836" i="4"/>
  <c r="B2849" i="4"/>
  <c r="B2862" i="4"/>
  <c r="B2876" i="4"/>
  <c r="B2889" i="4"/>
  <c r="B2902" i="4"/>
  <c r="B2915" i="4"/>
  <c r="B2928" i="4"/>
  <c r="B2941" i="4"/>
  <c r="B2954" i="4"/>
  <c r="B2967" i="4"/>
  <c r="B2980" i="4"/>
  <c r="B2993" i="4"/>
  <c r="B3006" i="4"/>
  <c r="B3020" i="4"/>
  <c r="B3033" i="4"/>
  <c r="B3046" i="4"/>
  <c r="B3059" i="4"/>
  <c r="B3072" i="4"/>
  <c r="B3085" i="4"/>
  <c r="B3098" i="4"/>
  <c r="B3111" i="4"/>
  <c r="B3124" i="4"/>
  <c r="B3137" i="4"/>
  <c r="B3150" i="4"/>
  <c r="B3164" i="4"/>
  <c r="B3177" i="4"/>
  <c r="B3190" i="4"/>
  <c r="B3203" i="4"/>
  <c r="B3216" i="4"/>
  <c r="B3229" i="4"/>
  <c r="B3242" i="4"/>
  <c r="B3255" i="4"/>
  <c r="B3268" i="4"/>
  <c r="B3281" i="4"/>
  <c r="B3294" i="4"/>
  <c r="B3308" i="4"/>
  <c r="B3321" i="4"/>
  <c r="B3334" i="4"/>
  <c r="B3347" i="4"/>
  <c r="B3360" i="4"/>
  <c r="B3373" i="4"/>
  <c r="B3386" i="4"/>
  <c r="B3399" i="4"/>
  <c r="B3412" i="4"/>
  <c r="B3425" i="4"/>
  <c r="B3438" i="4"/>
  <c r="B3452" i="4"/>
  <c r="B3465" i="4"/>
  <c r="B3478" i="4"/>
  <c r="B3491" i="4"/>
  <c r="B3504" i="4"/>
  <c r="B3517" i="4"/>
  <c r="B3530" i="4"/>
  <c r="B3543" i="4"/>
  <c r="B3556" i="4"/>
  <c r="B3569" i="4"/>
  <c r="B3582" i="4"/>
  <c r="B3596" i="4"/>
  <c r="B3609" i="4"/>
  <c r="B3622" i="4"/>
  <c r="B3635" i="4"/>
  <c r="B3648" i="4"/>
  <c r="B3661" i="4"/>
  <c r="B3674" i="4"/>
  <c r="B3687" i="4"/>
  <c r="B3700" i="4"/>
  <c r="B3713" i="4"/>
  <c r="B3726" i="4"/>
  <c r="B3740" i="4"/>
  <c r="B3753" i="4"/>
  <c r="B3766" i="4"/>
  <c r="B3779" i="4"/>
  <c r="B3792" i="4"/>
  <c r="B3805" i="4"/>
  <c r="B3818" i="4"/>
  <c r="B3831" i="4"/>
  <c r="B3844" i="4"/>
  <c r="B3857" i="4"/>
  <c r="B3870" i="4"/>
  <c r="B3884" i="4"/>
  <c r="B3" i="4"/>
  <c r="B22" i="4"/>
  <c r="B40" i="4"/>
  <c r="B59" i="4"/>
  <c r="B77" i="4"/>
  <c r="B99" i="4"/>
  <c r="B116" i="4"/>
  <c r="B133" i="4"/>
  <c r="B153" i="4"/>
  <c r="B171" i="4"/>
  <c r="B192" i="4"/>
  <c r="B210" i="4"/>
  <c r="B229" i="4"/>
  <c r="B247" i="4"/>
  <c r="B264" i="4"/>
  <c r="B286" i="4"/>
  <c r="B304" i="4"/>
  <c r="B323" i="4"/>
  <c r="B341" i="4"/>
  <c r="B360" i="4"/>
  <c r="B380" i="4"/>
  <c r="B400" i="4"/>
  <c r="B417" i="4"/>
  <c r="B433" i="4"/>
  <c r="B452" i="4"/>
  <c r="B468" i="4"/>
  <c r="B485" i="4"/>
  <c r="B503" i="4"/>
  <c r="B520" i="4"/>
  <c r="B537" i="4"/>
  <c r="B556" i="4"/>
  <c r="B572" i="4"/>
  <c r="B588" i="4"/>
  <c r="B605" i="4"/>
  <c r="B623" i="4"/>
  <c r="B640" i="4"/>
  <c r="B656" i="4"/>
  <c r="B675" i="4"/>
  <c r="B691" i="4"/>
  <c r="B707" i="4"/>
  <c r="B727" i="4"/>
  <c r="B743" i="4"/>
  <c r="B760" i="4"/>
  <c r="B778" i="4"/>
  <c r="B795" i="4"/>
  <c r="B811" i="4"/>
  <c r="B827" i="4"/>
  <c r="B846" i="4"/>
  <c r="B862" i="4"/>
  <c r="B879" i="4"/>
  <c r="B897" i="4"/>
  <c r="B914" i="4"/>
  <c r="B929" i="4"/>
  <c r="B946" i="4"/>
  <c r="B961" i="4"/>
  <c r="B976" i="4"/>
  <c r="B993" i="4"/>
  <c r="B1008" i="4"/>
  <c r="B1023" i="4"/>
  <c r="B1038" i="4"/>
  <c r="B1055" i="4"/>
  <c r="B1070" i="4"/>
  <c r="B1086" i="4"/>
  <c r="B1103" i="4"/>
  <c r="B1118" i="4"/>
  <c r="B1133" i="4"/>
  <c r="B1150" i="4"/>
  <c r="B1165" i="4"/>
  <c r="B1180" i="4"/>
  <c r="B1197" i="4"/>
  <c r="B1212" i="4"/>
  <c r="B1227" i="4"/>
  <c r="B1242" i="4"/>
  <c r="B1260" i="4"/>
  <c r="B1275" i="4"/>
  <c r="B1290" i="4"/>
  <c r="B1307" i="4"/>
  <c r="B1322" i="4"/>
  <c r="B1337" i="4"/>
  <c r="B1354" i="4"/>
  <c r="B1369" i="4"/>
  <c r="B1384" i="4"/>
  <c r="B1401" i="4"/>
  <c r="B1416" i="4"/>
  <c r="B1432" i="4"/>
  <c r="B1449" i="4"/>
  <c r="B1464" i="4"/>
  <c r="B1479" i="4"/>
  <c r="B1493" i="4"/>
  <c r="B1508" i="4"/>
  <c r="B1522" i="4"/>
  <c r="B1536" i="4"/>
  <c r="B1550" i="4"/>
  <c r="B1564" i="4"/>
  <c r="B1578" i="4"/>
  <c r="B1594" i="4"/>
  <c r="B1608" i="4"/>
  <c r="B1622" i="4"/>
  <c r="B1636" i="4"/>
  <c r="B1650" i="4"/>
  <c r="B1665" i="4"/>
  <c r="B1679" i="4"/>
  <c r="B1693" i="4"/>
  <c r="B1707" i="4"/>
  <c r="B1721" i="4"/>
  <c r="B1736" i="4"/>
  <c r="B1751" i="4"/>
  <c r="B1765" i="4"/>
  <c r="B1779" i="4"/>
  <c r="B1793" i="4"/>
  <c r="B1808" i="4"/>
  <c r="B1822" i="4"/>
  <c r="B1836" i="4"/>
  <c r="B1850" i="4"/>
  <c r="B1864" i="4"/>
  <c r="B1878" i="4"/>
  <c r="B1893" i="4"/>
  <c r="B1908" i="4"/>
  <c r="B1922" i="4"/>
  <c r="B1936" i="4"/>
  <c r="B1950" i="4"/>
  <c r="B1965" i="4"/>
  <c r="B1979" i="4"/>
  <c r="B1993" i="4"/>
  <c r="B2007" i="4"/>
  <c r="B2021" i="4"/>
  <c r="B2036" i="4"/>
  <c r="B2050" i="4"/>
  <c r="B2065" i="4"/>
  <c r="B2079" i="4"/>
  <c r="B2093" i="4"/>
  <c r="B2108" i="4"/>
  <c r="B2122" i="4"/>
  <c r="B2136" i="4"/>
  <c r="B2150" i="4"/>
  <c r="B2164" i="4"/>
  <c r="B2178" i="4"/>
  <c r="B2193" i="4"/>
  <c r="B2207" i="4"/>
  <c r="B2222" i="4"/>
  <c r="B2236" i="4"/>
  <c r="B2250" i="4"/>
  <c r="B2265" i="4"/>
  <c r="B2279" i="4"/>
  <c r="B2293" i="4"/>
  <c r="B2307" i="4"/>
  <c r="B2321" i="4"/>
  <c r="B2336" i="4"/>
  <c r="B2350" i="4"/>
  <c r="B2364" i="4"/>
  <c r="B2379" i="4"/>
  <c r="B2393" i="4"/>
  <c r="B2408" i="4"/>
  <c r="B2422" i="4"/>
  <c r="B2436" i="4"/>
  <c r="B2450" i="4"/>
  <c r="B2464" i="4"/>
  <c r="B2478" i="4"/>
  <c r="B2493" i="4"/>
  <c r="B2507" i="4"/>
  <c r="B2521" i="4"/>
  <c r="B2536" i="4"/>
  <c r="B2550" i="4"/>
  <c r="B2565" i="4"/>
  <c r="B2579" i="4"/>
  <c r="B2593" i="4"/>
  <c r="B2607" i="4"/>
  <c r="B2621" i="4"/>
  <c r="B2636" i="4"/>
  <c r="B2650" i="4"/>
  <c r="B2664" i="4"/>
  <c r="B2678" i="4"/>
  <c r="B2693" i="4"/>
  <c r="B2708" i="4"/>
  <c r="B2722" i="4"/>
  <c r="B2736" i="4"/>
  <c r="B2750" i="4"/>
  <c r="B2764" i="4"/>
  <c r="B2778" i="4"/>
  <c r="B2793" i="4"/>
  <c r="B2807" i="4"/>
  <c r="B2821" i="4"/>
  <c r="B2835" i="4"/>
  <c r="B2850" i="4"/>
  <c r="B2865" i="4"/>
  <c r="B2879" i="4"/>
  <c r="B2893" i="4"/>
  <c r="B2907" i="4"/>
  <c r="B2921" i="4"/>
  <c r="B2936" i="4"/>
  <c r="B2950" i="4"/>
  <c r="B2964" i="4"/>
  <c r="B2978" i="4"/>
  <c r="B2992" i="4"/>
  <c r="B3008" i="4"/>
  <c r="B3022" i="4"/>
  <c r="B3036" i="4"/>
  <c r="B3050" i="4"/>
  <c r="B3064" i="4"/>
  <c r="B3078" i="4"/>
  <c r="B3093" i="4"/>
  <c r="B3107" i="4"/>
  <c r="B3121" i="4"/>
  <c r="B3135" i="4"/>
  <c r="B3149" i="4"/>
  <c r="B3165" i="4"/>
  <c r="B3179" i="4"/>
  <c r="B3193" i="4"/>
  <c r="B3207" i="4"/>
  <c r="B3221" i="4"/>
  <c r="B3236" i="4"/>
  <c r="B3250" i="4"/>
  <c r="B3264" i="4"/>
  <c r="B3278" i="4"/>
  <c r="B3292" i="4"/>
  <c r="B3306" i="4"/>
  <c r="B3322" i="4"/>
  <c r="B3336" i="4"/>
  <c r="B3350" i="4"/>
  <c r="B3364" i="4"/>
  <c r="B3378" i="4"/>
  <c r="B3393" i="4"/>
  <c r="B3407" i="4"/>
  <c r="B3421" i="4"/>
  <c r="B3435" i="4"/>
  <c r="B3449" i="4"/>
  <c r="B3464" i="4"/>
  <c r="B3479" i="4"/>
  <c r="B3493" i="4"/>
  <c r="B3507" i="4"/>
  <c r="B3521" i="4"/>
  <c r="B3536" i="4"/>
  <c r="B3550" i="4"/>
  <c r="B3564" i="4"/>
  <c r="B3578" i="4"/>
  <c r="B3592" i="4"/>
  <c r="B3606" i="4"/>
  <c r="B3621" i="4"/>
  <c r="B3636" i="4"/>
  <c r="B3650" i="4"/>
  <c r="B3664" i="4"/>
  <c r="B3678" i="4"/>
  <c r="B3693" i="4"/>
  <c r="B3707" i="4"/>
  <c r="B3721" i="4"/>
  <c r="B3735" i="4"/>
  <c r="B3749" i="4"/>
  <c r="B3764" i="4"/>
  <c r="B3778" i="4"/>
  <c r="B3793" i="4"/>
  <c r="B3807" i="4"/>
  <c r="B3821" i="4"/>
  <c r="B3836" i="4"/>
  <c r="B3850" i="4"/>
  <c r="B3864" i="4"/>
  <c r="B3878" i="4"/>
  <c r="B6" i="4"/>
  <c r="B23" i="4"/>
  <c r="B41" i="4"/>
  <c r="B60" i="4"/>
  <c r="B78" i="4"/>
  <c r="B100" i="4"/>
  <c r="B117" i="4"/>
  <c r="B137" i="4"/>
  <c r="B154" i="4"/>
  <c r="B172" i="4"/>
  <c r="B193" i="4"/>
  <c r="B211" i="4"/>
  <c r="B231" i="4"/>
  <c r="B248" i="4"/>
  <c r="B268" i="4"/>
  <c r="B287" i="4"/>
  <c r="B307" i="4"/>
  <c r="B324" i="4"/>
  <c r="B342" i="4"/>
  <c r="B361" i="4"/>
  <c r="B381" i="4"/>
  <c r="B401" i="4"/>
  <c r="B418" i="4"/>
  <c r="B435" i="4"/>
  <c r="B453" i="4"/>
  <c r="B469" i="4"/>
  <c r="B486" i="4"/>
  <c r="B504" i="4"/>
  <c r="B522" i="4"/>
  <c r="B538" i="4"/>
  <c r="B557" i="4"/>
  <c r="B573" i="4"/>
  <c r="B589" i="4"/>
  <c r="B608" i="4"/>
  <c r="B624" i="4"/>
  <c r="B641" i="4"/>
  <c r="B657" i="4"/>
  <c r="B676" i="4"/>
  <c r="B692" i="4"/>
  <c r="B709" i="4"/>
  <c r="B728" i="4"/>
  <c r="B744" i="4"/>
  <c r="B761" i="4"/>
  <c r="B779" i="4"/>
  <c r="B796" i="4"/>
  <c r="B812" i="4"/>
  <c r="B831" i="4"/>
  <c r="B847" i="4"/>
  <c r="B863" i="4"/>
  <c r="B880" i="4"/>
  <c r="B899" i="4"/>
  <c r="B915" i="4"/>
  <c r="B930" i="4"/>
  <c r="B947" i="4"/>
  <c r="B962" i="4"/>
  <c r="B977" i="4"/>
  <c r="B994" i="4"/>
  <c r="B1009" i="4"/>
  <c r="B1024" i="4"/>
  <c r="B1041" i="4"/>
  <c r="B1056" i="4"/>
  <c r="B1072" i="4"/>
  <c r="B1089" i="4"/>
  <c r="B1104" i="4"/>
  <c r="B1119" i="4"/>
  <c r="B1134" i="4"/>
  <c r="B1151" i="4"/>
  <c r="B1166" i="4"/>
  <c r="B1181" i="4"/>
  <c r="B1198" i="4"/>
  <c r="B1213" i="4"/>
  <c r="B1228" i="4"/>
  <c r="B1246" i="4"/>
  <c r="B1261" i="4"/>
  <c r="B1276" i="4"/>
  <c r="B1293" i="4"/>
  <c r="B1308" i="4"/>
  <c r="B1323" i="4"/>
  <c r="B1338" i="4"/>
  <c r="B1355" i="4"/>
  <c r="B1370" i="4"/>
  <c r="B1385" i="4"/>
  <c r="B1402" i="4"/>
  <c r="B1418" i="4"/>
  <c r="B1433" i="4"/>
  <c r="B1450" i="4"/>
  <c r="B1465" i="4"/>
  <c r="B1480" i="4"/>
  <c r="B1494" i="4"/>
  <c r="B1509" i="4"/>
  <c r="B1523" i="4"/>
  <c r="B1537" i="4"/>
  <c r="B1551" i="4"/>
  <c r="B1565" i="4"/>
  <c r="B1581" i="4"/>
  <c r="B1595" i="4"/>
  <c r="B1609" i="4"/>
  <c r="B1623" i="4"/>
  <c r="B1637" i="4"/>
  <c r="B1652" i="4"/>
  <c r="B1666" i="4"/>
  <c r="B1680" i="4"/>
  <c r="B1694" i="4"/>
  <c r="B1708" i="4"/>
  <c r="B1722" i="4"/>
  <c r="B1738" i="4"/>
  <c r="B1752" i="4"/>
  <c r="B1766" i="4"/>
  <c r="B1780" i="4"/>
  <c r="B1794" i="4"/>
  <c r="B1809" i="4"/>
  <c r="B1823" i="4"/>
  <c r="B1837" i="4"/>
  <c r="B1851" i="4"/>
  <c r="B1865" i="4"/>
  <c r="B1880" i="4"/>
  <c r="B1895" i="4"/>
  <c r="B1909" i="4"/>
  <c r="B1923" i="4"/>
  <c r="B1937" i="4"/>
  <c r="B1952" i="4"/>
  <c r="B1966" i="4"/>
  <c r="B1980" i="4"/>
  <c r="B1994" i="4"/>
  <c r="B2008" i="4"/>
  <c r="B2022" i="4"/>
  <c r="B2037" i="4"/>
  <c r="B2052" i="4"/>
  <c r="B2066" i="4"/>
  <c r="B2080" i="4"/>
  <c r="B2094" i="4"/>
  <c r="B2109" i="4"/>
  <c r="B2123" i="4"/>
  <c r="B2137" i="4"/>
  <c r="B2151" i="4"/>
  <c r="B2165" i="4"/>
  <c r="B2180" i="4"/>
  <c r="B2194" i="4"/>
  <c r="B2209" i="4"/>
  <c r="B2223" i="4"/>
  <c r="B2237" i="4"/>
  <c r="B2252" i="4"/>
  <c r="B2266" i="4"/>
  <c r="B2280" i="4"/>
  <c r="B2294" i="4"/>
  <c r="B2308" i="4"/>
  <c r="B2322" i="4"/>
  <c r="B2337" i="4"/>
  <c r="B2351" i="4"/>
  <c r="B2366" i="4"/>
  <c r="B2380" i="4"/>
  <c r="B2394" i="4"/>
  <c r="B2409" i="4"/>
  <c r="B2423" i="4"/>
  <c r="B2437" i="4"/>
  <c r="B2451" i="4"/>
  <c r="B2465" i="4"/>
  <c r="B2480" i="4"/>
  <c r="B2494" i="4"/>
  <c r="B2508" i="4"/>
  <c r="B2523" i="4"/>
  <c r="B2537" i="4"/>
  <c r="B2552" i="4"/>
  <c r="B2566" i="4"/>
  <c r="B2580" i="4"/>
  <c r="B2594" i="4"/>
  <c r="B2608" i="4"/>
  <c r="B2622" i="4"/>
  <c r="B2637" i="4"/>
  <c r="B2651" i="4"/>
  <c r="B2665" i="4"/>
  <c r="B2680" i="4"/>
  <c r="B2694" i="4"/>
  <c r="B2709" i="4"/>
  <c r="B2723" i="4"/>
  <c r="B2737" i="4"/>
  <c r="B2751" i="4"/>
  <c r="B2765" i="4"/>
  <c r="B2780" i="4"/>
  <c r="B2794" i="4"/>
  <c r="B2808" i="4"/>
  <c r="B2822" i="4"/>
  <c r="B2837" i="4"/>
  <c r="B2852" i="4"/>
  <c r="B2866" i="4"/>
  <c r="B2880" i="4"/>
  <c r="B2894" i="4"/>
  <c r="B2908" i="4"/>
  <c r="B2922" i="4"/>
  <c r="B2937" i="4"/>
  <c r="B2951" i="4"/>
  <c r="B2965" i="4"/>
  <c r="B2979" i="4"/>
  <c r="B2994" i="4"/>
  <c r="B3009" i="4"/>
  <c r="B3023" i="4"/>
  <c r="B3037" i="4"/>
  <c r="B3051" i="4"/>
  <c r="B3065" i="4"/>
  <c r="B3080" i="4"/>
  <c r="B3094" i="4"/>
  <c r="B3108" i="4"/>
  <c r="B3122" i="4"/>
  <c r="B3136" i="4"/>
  <c r="B3152" i="4"/>
  <c r="B3166" i="4"/>
  <c r="B3180" i="4"/>
  <c r="B3194" i="4"/>
  <c r="B3208" i="4"/>
  <c r="B3222" i="4"/>
  <c r="B3237" i="4"/>
  <c r="B3251" i="4"/>
  <c r="B3265" i="4"/>
  <c r="B3279" i="4"/>
  <c r="B3293" i="4"/>
  <c r="B3309" i="4"/>
  <c r="B3323" i="4"/>
  <c r="B3337" i="4"/>
  <c r="B3351" i="4"/>
  <c r="B3365" i="4"/>
  <c r="B3380" i="4"/>
  <c r="B3394" i="4"/>
  <c r="B3408" i="4"/>
  <c r="B3422" i="4"/>
  <c r="B3436" i="4"/>
  <c r="B3450" i="4"/>
  <c r="B3466" i="4"/>
  <c r="B3480" i="4"/>
  <c r="B3494" i="4"/>
  <c r="B3508" i="4"/>
  <c r="B3522" i="4"/>
  <c r="B3537" i="4"/>
  <c r="B3551" i="4"/>
  <c r="B3565" i="4"/>
  <c r="B3579" i="4"/>
  <c r="B3593" i="4"/>
  <c r="B3608" i="4"/>
  <c r="B3623" i="4"/>
  <c r="B3637" i="4"/>
  <c r="B3651" i="4"/>
  <c r="B3665" i="4"/>
  <c r="B3680" i="4"/>
  <c r="B3694" i="4"/>
  <c r="B3708" i="4"/>
  <c r="B3722" i="4"/>
  <c r="B3736" i="4"/>
  <c r="B3750" i="4"/>
  <c r="B3765" i="4"/>
  <c r="B3780" i="4"/>
  <c r="B3794" i="4"/>
  <c r="B3808" i="4"/>
  <c r="B3822" i="4"/>
  <c r="B3837" i="4"/>
  <c r="B3851" i="4"/>
  <c r="B3865" i="4"/>
  <c r="B3879" i="4"/>
  <c r="B7" i="4"/>
  <c r="B24" i="4"/>
  <c r="B42" i="4"/>
  <c r="B61" i="4"/>
  <c r="B81" i="4"/>
  <c r="B101" i="4"/>
  <c r="B118" i="4"/>
  <c r="B138" i="4"/>
  <c r="B155" i="4"/>
  <c r="B177" i="4"/>
  <c r="B195" i="4"/>
  <c r="B212" i="4"/>
  <c r="B232" i="4"/>
  <c r="B249" i="4"/>
  <c r="B271" i="4"/>
  <c r="B288" i="4"/>
  <c r="B308" i="4"/>
  <c r="B325" i="4"/>
  <c r="B343" i="4"/>
  <c r="B365" i="4"/>
  <c r="B382" i="4"/>
  <c r="B402" i="4"/>
  <c r="B419" i="4"/>
  <c r="B438" i="4"/>
  <c r="B454" i="4"/>
  <c r="B471" i="4"/>
  <c r="B487" i="4"/>
  <c r="B507" i="4"/>
  <c r="B523" i="4"/>
  <c r="B539" i="4"/>
  <c r="B558" i="4"/>
  <c r="B574" i="4"/>
  <c r="B591" i="4"/>
  <c r="B609" i="4"/>
  <c r="B625" i="4"/>
  <c r="B642" i="4"/>
  <c r="B660" i="4"/>
  <c r="B677" i="4"/>
  <c r="B694" i="4"/>
  <c r="B713" i="4"/>
  <c r="B729" i="4"/>
  <c r="B745" i="4"/>
  <c r="B762" i="4"/>
  <c r="B780" i="4"/>
  <c r="B797" i="4"/>
  <c r="B813" i="4"/>
  <c r="B832" i="4"/>
  <c r="B848" i="4"/>
  <c r="B864" i="4"/>
  <c r="B884" i="4"/>
  <c r="B900" i="4"/>
  <c r="B916" i="4"/>
  <c r="B933" i="4"/>
  <c r="B948" i="4"/>
  <c r="B963" i="4"/>
  <c r="B978" i="4"/>
  <c r="B995" i="4"/>
  <c r="B1010" i="4"/>
  <c r="B1025" i="4"/>
  <c r="B1042" i="4"/>
  <c r="B1058" i="4"/>
  <c r="B1073" i="4"/>
  <c r="B1090" i="4"/>
  <c r="B1105" i="4"/>
  <c r="B1120" i="4"/>
  <c r="B1137" i="4"/>
  <c r="B1152" i="4"/>
  <c r="B1167" i="4"/>
  <c r="B1182" i="4"/>
  <c r="B1199" i="4"/>
  <c r="B1214" i="4"/>
  <c r="B1230" i="4"/>
  <c r="B1247" i="4"/>
  <c r="B1262" i="4"/>
  <c r="B1277" i="4"/>
  <c r="B1294" i="4"/>
  <c r="B1309" i="4"/>
  <c r="B1324" i="4"/>
  <c r="B1341" i="4"/>
  <c r="B1356" i="4"/>
  <c r="B1371" i="4"/>
  <c r="B1386" i="4"/>
  <c r="B1404" i="4"/>
  <c r="B1419" i="4"/>
  <c r="B1434" i="4"/>
  <c r="B1451" i="4"/>
  <c r="B1466" i="4"/>
  <c r="B1481" i="4"/>
  <c r="B1496" i="4"/>
  <c r="B1510" i="4"/>
  <c r="B1524" i="4"/>
  <c r="B1538" i="4"/>
  <c r="B1552" i="4"/>
  <c r="B1568" i="4"/>
  <c r="B1582" i="4"/>
  <c r="B1596" i="4"/>
  <c r="B1610" i="4"/>
  <c r="B1624" i="4"/>
  <c r="B1638" i="4"/>
  <c r="B1653" i="4"/>
  <c r="B1667" i="4"/>
  <c r="B1681" i="4"/>
  <c r="B1695" i="4"/>
  <c r="B1709" i="4"/>
  <c r="B1725" i="4"/>
  <c r="B1739" i="4"/>
  <c r="B1753" i="4"/>
  <c r="B1767" i="4"/>
  <c r="B1781" i="4"/>
  <c r="B1796" i="4"/>
  <c r="B1810" i="4"/>
  <c r="B1824" i="4"/>
  <c r="B1838" i="4"/>
  <c r="B1852" i="4"/>
  <c r="B1866" i="4"/>
  <c r="B1882" i="4"/>
  <c r="B1896" i="4"/>
  <c r="B1910" i="4"/>
  <c r="B1924" i="4"/>
  <c r="B1938" i="4"/>
  <c r="B1953" i="4"/>
  <c r="B1967" i="4"/>
  <c r="B1981" i="4"/>
  <c r="B1995" i="4"/>
  <c r="B2009" i="4"/>
  <c r="B2024" i="4"/>
  <c r="B2039" i="4"/>
  <c r="B2053" i="4"/>
  <c r="B2067" i="4"/>
  <c r="B2081" i="4"/>
  <c r="B2096" i="4"/>
  <c r="B2110" i="4"/>
  <c r="B2124" i="4"/>
  <c r="B2138" i="4"/>
  <c r="B2152" i="4"/>
  <c r="B2166" i="4"/>
  <c r="B2181" i="4"/>
  <c r="B2196" i="4"/>
  <c r="B2210" i="4"/>
  <c r="B2224" i="4"/>
  <c r="B2238" i="4"/>
  <c r="B2253" i="4"/>
  <c r="B2267" i="4"/>
  <c r="B2281" i="4"/>
  <c r="B2295" i="4"/>
  <c r="B2309" i="4"/>
  <c r="B2324" i="4"/>
  <c r="B2338" i="4"/>
  <c r="B2353" i="4"/>
  <c r="B2367" i="4"/>
  <c r="B2381" i="4"/>
  <c r="B2396" i="4"/>
  <c r="B2410" i="4"/>
  <c r="B2424" i="4"/>
  <c r="B2438" i="4"/>
  <c r="B2452" i="4"/>
  <c r="B2466" i="4"/>
  <c r="B2481" i="4"/>
  <c r="B2495" i="4"/>
  <c r="B2510" i="4"/>
  <c r="B2524" i="4"/>
  <c r="B2538" i="4"/>
  <c r="B2553" i="4"/>
  <c r="B2567" i="4"/>
  <c r="B2581" i="4"/>
  <c r="B2595" i="4"/>
  <c r="B2609" i="4"/>
  <c r="B2624" i="4"/>
  <c r="B2638" i="4"/>
  <c r="B2652" i="4"/>
  <c r="B2667" i="4"/>
  <c r="B2681" i="4"/>
  <c r="B2696" i="4"/>
  <c r="B2710" i="4"/>
  <c r="B2724" i="4"/>
  <c r="B2738" i="4"/>
  <c r="B2752" i="4"/>
  <c r="B2766" i="4"/>
  <c r="B2781" i="4"/>
  <c r="B2795" i="4"/>
  <c r="B2809" i="4"/>
  <c r="B2824" i="4"/>
  <c r="B2838" i="4"/>
  <c r="B2853" i="4"/>
  <c r="B2867" i="4"/>
  <c r="B2881" i="4"/>
  <c r="B2895" i="4"/>
  <c r="B2909" i="4"/>
  <c r="B2924" i="4"/>
  <c r="B2938" i="4"/>
  <c r="B2952" i="4"/>
  <c r="B2966" i="4"/>
  <c r="B2981" i="4"/>
  <c r="B2996" i="4"/>
  <c r="B3010" i="4"/>
  <c r="B3024" i="4"/>
  <c r="B3038" i="4"/>
  <c r="B3052" i="4"/>
  <c r="B3066" i="4"/>
  <c r="B3081" i="4"/>
  <c r="B3095" i="4"/>
  <c r="B3109" i="4"/>
  <c r="B3123" i="4"/>
  <c r="B3138" i="4"/>
  <c r="B2" i="4"/>
  <c r="B3874" i="4"/>
  <c r="B3856" i="4"/>
  <c r="B3840" i="4"/>
  <c r="B3824" i="4"/>
  <c r="B3804" i="4"/>
  <c r="B3788" i="4"/>
  <c r="B3771" i="4"/>
  <c r="B3755" i="4"/>
  <c r="B3737" i="4"/>
  <c r="B3719" i="4"/>
  <c r="B3702" i="4"/>
  <c r="B3685" i="4"/>
  <c r="B3669" i="4"/>
  <c r="B3652" i="4"/>
  <c r="B3633" i="4"/>
  <c r="B3616" i="4"/>
  <c r="B3600" i="4"/>
  <c r="B3584" i="4"/>
  <c r="B3566" i="4"/>
  <c r="B3548" i="4"/>
  <c r="B3531" i="4"/>
  <c r="B3514" i="4"/>
  <c r="B3497" i="4"/>
  <c r="B3481" i="4"/>
  <c r="B3461" i="4"/>
  <c r="B3445" i="4"/>
  <c r="B3429" i="4"/>
  <c r="B3411" i="4"/>
  <c r="B3395" i="4"/>
  <c r="B3376" i="4"/>
  <c r="B3359" i="4"/>
  <c r="B3342" i="4"/>
  <c r="B3326" i="4"/>
  <c r="B3310" i="4"/>
  <c r="B3290" i="4"/>
  <c r="B3274" i="4"/>
  <c r="B3257" i="4"/>
  <c r="B3240" i="4"/>
  <c r="B3224" i="4"/>
  <c r="B3205" i="4"/>
  <c r="B3188" i="4"/>
  <c r="B3171" i="4"/>
  <c r="B3155" i="4"/>
  <c r="B3134" i="4"/>
  <c r="B3117" i="4"/>
  <c r="B3099" i="4"/>
  <c r="B3077" i="4"/>
  <c r="B3060" i="4"/>
  <c r="B3041" i="4"/>
  <c r="B3021" i="4"/>
  <c r="B3002" i="4"/>
  <c r="B2985" i="4"/>
  <c r="B2963" i="4"/>
  <c r="B2945" i="4"/>
  <c r="B2927" i="4"/>
  <c r="B2906" i="4"/>
  <c r="B2888" i="4"/>
  <c r="B2870" i="4"/>
  <c r="B2848" i="4"/>
  <c r="B2831" i="4"/>
  <c r="B2813" i="4"/>
  <c r="B2792" i="4"/>
  <c r="B2774" i="4"/>
  <c r="B2756" i="4"/>
  <c r="B2735" i="4"/>
  <c r="B2716" i="4"/>
  <c r="B2699" i="4"/>
  <c r="B2677" i="4"/>
  <c r="B2660" i="4"/>
  <c r="B2642" i="4"/>
  <c r="B2620" i="4"/>
  <c r="B2603" i="4"/>
  <c r="B2584" i="4"/>
  <c r="B2564" i="4"/>
  <c r="B2545" i="4"/>
  <c r="B2528" i="4"/>
  <c r="B2506" i="4"/>
  <c r="B2488" i="4"/>
  <c r="B2471" i="4"/>
  <c r="B2449" i="4"/>
  <c r="B2432" i="4"/>
  <c r="B2413" i="4"/>
  <c r="B2392" i="4"/>
  <c r="B2374" i="4"/>
  <c r="B2356" i="4"/>
  <c r="B2334" i="4"/>
  <c r="B2317" i="4"/>
  <c r="B2298" i="4"/>
  <c r="B2278" i="4"/>
  <c r="B2259" i="4"/>
  <c r="B2242" i="4"/>
  <c r="B2220" i="4"/>
  <c r="B2202" i="4"/>
  <c r="B2185" i="4"/>
  <c r="B2163" i="4"/>
  <c r="B2146" i="4"/>
  <c r="B2127" i="4"/>
  <c r="B2106" i="4"/>
  <c r="B2088" i="4"/>
  <c r="B2070" i="4"/>
  <c r="B2049" i="4"/>
  <c r="B2031" i="4"/>
  <c r="B2014" i="4"/>
  <c r="B1992" i="4"/>
  <c r="B1974" i="4"/>
  <c r="B1956" i="4"/>
  <c r="B1935" i="4"/>
  <c r="B1917" i="4"/>
  <c r="B1899" i="4"/>
  <c r="B1877" i="4"/>
  <c r="B1860" i="4"/>
  <c r="B1842" i="4"/>
  <c r="B1821" i="4"/>
  <c r="B1803" i="4"/>
  <c r="B1785" i="4"/>
  <c r="B1764" i="4"/>
  <c r="B1745" i="4"/>
  <c r="B1728" i="4"/>
  <c r="B1706" i="4"/>
  <c r="B1689" i="4"/>
  <c r="B1670" i="4"/>
  <c r="B1649" i="4"/>
  <c r="B1631" i="4"/>
  <c r="B1613" i="4"/>
  <c r="B1592" i="4"/>
  <c r="B1574" i="4"/>
  <c r="B1557" i="4"/>
  <c r="B1535" i="4"/>
  <c r="B1517" i="4"/>
  <c r="B1499" i="4"/>
  <c r="B1478" i="4"/>
  <c r="B1457" i="4"/>
  <c r="B1439" i="4"/>
  <c r="B1415" i="4"/>
  <c r="B1395" i="4"/>
  <c r="B1377" i="4"/>
  <c r="B1353" i="4"/>
  <c r="B1333" i="4"/>
  <c r="B1312" i="4"/>
  <c r="B1289" i="4"/>
  <c r="B1270" i="4"/>
  <c r="B1250" i="4"/>
  <c r="B1226" i="4"/>
  <c r="B1206" i="4"/>
  <c r="B1188" i="4"/>
  <c r="B1164" i="4"/>
  <c r="B1144" i="4"/>
  <c r="B1125" i="4"/>
  <c r="B1102" i="4"/>
  <c r="B1081" i="4"/>
  <c r="B1061" i="4"/>
  <c r="B1037" i="4"/>
  <c r="B1019" i="4"/>
  <c r="B998" i="4"/>
  <c r="B975" i="4"/>
  <c r="B954" i="4"/>
  <c r="B936" i="4"/>
  <c r="B912" i="4"/>
  <c r="B891" i="4"/>
  <c r="B871" i="4"/>
  <c r="B845" i="4"/>
  <c r="B823" i="4"/>
  <c r="B800" i="4"/>
  <c r="B775" i="4"/>
  <c r="B754" i="4"/>
  <c r="B732" i="4"/>
  <c r="B706" i="4"/>
  <c r="B687" i="4"/>
  <c r="B665" i="4"/>
  <c r="B639" i="4"/>
  <c r="B617" i="4"/>
  <c r="B596" i="4"/>
  <c r="B571" i="4"/>
  <c r="B548" i="4"/>
  <c r="B526" i="4"/>
  <c r="B500" i="4"/>
  <c r="B480" i="4"/>
  <c r="B459" i="4"/>
  <c r="B432" i="4"/>
  <c r="B413" i="4"/>
  <c r="B388" i="4"/>
  <c r="B359" i="4"/>
  <c r="B336" i="4"/>
  <c r="B311" i="4"/>
  <c r="B283" i="4"/>
  <c r="B260" i="4"/>
  <c r="B235" i="4"/>
  <c r="B209" i="4"/>
  <c r="B184" i="4"/>
  <c r="B163" i="4"/>
  <c r="B132" i="4"/>
  <c r="B107" i="4"/>
  <c r="B87" i="4"/>
  <c r="B58" i="4"/>
  <c r="B35" i="4"/>
  <c r="B10" i="4"/>
  <c r="N3734" i="2"/>
  <c r="N3685" i="2"/>
  <c r="N3407" i="2"/>
  <c r="N3384" i="2"/>
  <c r="N3359" i="2"/>
  <c r="N3284" i="2"/>
  <c r="N3232" i="2"/>
  <c r="N3208" i="2"/>
  <c r="N3184" i="2"/>
  <c r="N3084" i="2"/>
  <c r="N3032" i="2"/>
  <c r="N3005" i="2"/>
  <c r="N2986" i="2"/>
  <c r="N2957" i="2"/>
  <c r="N2874" i="2"/>
  <c r="N2848" i="2"/>
  <c r="N2826" i="2"/>
  <c r="N2795" i="2"/>
  <c r="N2750" i="2"/>
  <c r="N2565" i="2"/>
  <c r="N2541" i="2"/>
  <c r="N2450" i="2"/>
  <c r="N2425" i="2"/>
  <c r="N2101" i="2"/>
  <c r="N1942" i="2"/>
  <c r="N1846" i="2"/>
  <c r="N1820" i="2"/>
  <c r="N1727" i="2"/>
  <c r="N1656" i="2"/>
  <c r="N1505" i="2"/>
  <c r="N1418" i="2"/>
  <c r="N1386" i="2"/>
  <c r="N1355" i="2"/>
  <c r="N1315" i="2"/>
  <c r="N1082" i="2"/>
  <c r="N1052" i="2"/>
  <c r="N711" i="2"/>
  <c r="N665" i="2"/>
  <c r="N521" i="2"/>
  <c r="N424" i="2"/>
  <c r="N328" i="2"/>
  <c r="N221" i="2"/>
  <c r="N159" i="2"/>
  <c r="N61" i="2"/>
  <c r="K2393" i="2"/>
  <c r="N2393" i="2"/>
  <c r="K2465" i="2"/>
  <c r="N2465" i="2"/>
  <c r="K2561" i="2"/>
  <c r="N2561" i="2"/>
  <c r="K2836" i="2"/>
  <c r="N2836" i="2"/>
  <c r="K2858" i="2"/>
  <c r="N2858" i="2"/>
  <c r="K2890" i="2"/>
  <c r="N2890" i="2"/>
  <c r="K2900" i="2"/>
  <c r="N2900" i="2"/>
  <c r="K2933" i="2"/>
  <c r="N2933" i="2"/>
  <c r="K3079" i="2"/>
  <c r="N3079" i="2"/>
  <c r="K3164" i="2"/>
  <c r="N3164" i="2"/>
  <c r="K3229" i="2"/>
  <c r="N3229" i="2"/>
  <c r="K3295" i="2"/>
  <c r="N3295" i="2"/>
  <c r="K3337" i="2"/>
  <c r="N3337" i="2"/>
  <c r="K3379" i="2"/>
  <c r="N3379" i="2"/>
  <c r="K3416" i="2"/>
  <c r="N3416" i="2"/>
  <c r="K3505" i="2"/>
  <c r="N3505" i="2"/>
  <c r="K3586" i="2"/>
  <c r="N3586" i="2"/>
  <c r="K3663" i="2"/>
  <c r="N3663" i="2"/>
  <c r="K3740" i="2"/>
  <c r="N3740" i="2"/>
  <c r="K3792" i="2"/>
  <c r="N3792" i="2"/>
  <c r="N3813" i="2"/>
  <c r="K22" i="2"/>
  <c r="N22" i="2"/>
  <c r="K51" i="2"/>
  <c r="N51" i="2"/>
  <c r="K127" i="2"/>
  <c r="N127" i="2"/>
  <c r="K167" i="2"/>
  <c r="N167" i="2"/>
  <c r="K199" i="2"/>
  <c r="N199" i="2"/>
  <c r="K261" i="2"/>
  <c r="N261" i="2"/>
  <c r="K292" i="2"/>
  <c r="N292" i="2"/>
  <c r="K517" i="2"/>
  <c r="N517" i="2"/>
  <c r="K548" i="2"/>
  <c r="N548" i="2"/>
  <c r="K581" i="2"/>
  <c r="N581" i="2"/>
  <c r="K650" i="2"/>
  <c r="N650" i="2"/>
  <c r="K740" i="2"/>
  <c r="N740" i="2"/>
  <c r="K789" i="2"/>
  <c r="N789" i="2"/>
  <c r="K893" i="2"/>
  <c r="N893" i="2"/>
  <c r="K947" i="2"/>
  <c r="N947" i="2"/>
  <c r="K993" i="2"/>
  <c r="N993" i="2"/>
  <c r="K1106" i="2"/>
  <c r="N1106" i="2"/>
  <c r="K1273" i="2"/>
  <c r="N1273" i="2"/>
  <c r="K1374" i="2"/>
  <c r="N1374" i="2"/>
  <c r="K1513" i="2"/>
  <c r="N1513" i="2"/>
  <c r="K1588" i="2"/>
  <c r="N1588" i="2"/>
  <c r="K1685" i="2"/>
  <c r="N1685" i="2"/>
  <c r="K1980" i="2"/>
  <c r="N1980" i="2"/>
  <c r="K2003" i="2"/>
  <c r="N2003" i="2"/>
  <c r="K2035" i="2"/>
  <c r="N2035" i="2"/>
  <c r="K2057" i="2"/>
  <c r="N2057" i="2"/>
  <c r="K2141" i="2"/>
  <c r="N2141" i="2"/>
  <c r="K2186" i="2"/>
  <c r="N2186" i="2"/>
  <c r="K2284" i="2"/>
  <c r="N2284" i="2"/>
  <c r="K2336" i="2"/>
  <c r="N2336" i="2"/>
  <c r="K2486" i="2"/>
  <c r="N2486" i="2"/>
  <c r="N2539" i="2"/>
  <c r="K2539" i="2"/>
  <c r="K2705" i="2"/>
  <c r="N2705" i="2"/>
  <c r="K2869" i="2"/>
  <c r="K2901" i="2"/>
  <c r="N2901" i="2"/>
  <c r="K2985" i="2"/>
  <c r="N2985" i="2"/>
  <c r="K3080" i="2"/>
  <c r="N3080" i="2"/>
  <c r="K3112" i="2"/>
  <c r="K3176" i="2"/>
  <c r="N3176" i="2"/>
  <c r="K3219" i="2"/>
  <c r="N3219" i="2"/>
  <c r="K3273" i="2"/>
  <c r="K3358" i="2"/>
  <c r="N3358" i="2"/>
  <c r="K3398" i="2"/>
  <c r="K3417" i="2"/>
  <c r="N3417" i="2"/>
  <c r="K3623" i="2"/>
  <c r="N3623" i="2"/>
  <c r="N3574" i="2"/>
  <c r="N3090" i="2"/>
  <c r="K23" i="2"/>
  <c r="N23" i="2"/>
  <c r="K52" i="2"/>
  <c r="N52" i="2"/>
  <c r="K95" i="2"/>
  <c r="K189" i="2"/>
  <c r="N189" i="2"/>
  <c r="K241" i="2"/>
  <c r="K343" i="2"/>
  <c r="K380" i="2"/>
  <c r="N380" i="2"/>
  <c r="K412" i="2"/>
  <c r="N412" i="2"/>
  <c r="K432" i="2"/>
  <c r="N432" i="2"/>
  <c r="K475" i="2"/>
  <c r="N475" i="2"/>
  <c r="K518" i="2"/>
  <c r="N518" i="2"/>
  <c r="K570" i="2"/>
  <c r="K616" i="2"/>
  <c r="N616" i="2"/>
  <c r="K810" i="2"/>
  <c r="N810" i="2"/>
  <c r="K846" i="2"/>
  <c r="N846" i="2"/>
  <c r="K866" i="2"/>
  <c r="N866" i="2"/>
  <c r="K894" i="2"/>
  <c r="N894" i="2"/>
  <c r="K921" i="2"/>
  <c r="N921" i="2"/>
  <c r="K948" i="2"/>
  <c r="N948" i="2"/>
  <c r="K1214" i="2"/>
  <c r="N1214" i="2"/>
  <c r="K1284" i="2"/>
  <c r="N1284" i="2"/>
  <c r="K1320" i="2"/>
  <c r="N1320" i="2"/>
  <c r="K1343" i="2"/>
  <c r="K1375" i="2"/>
  <c r="N1375" i="2"/>
  <c r="K1398" i="2"/>
  <c r="N1398" i="2"/>
  <c r="K1447" i="2"/>
  <c r="N1447" i="2"/>
  <c r="K1483" i="2"/>
  <c r="N1483" i="2"/>
  <c r="K1522" i="2"/>
  <c r="K1541" i="2"/>
  <c r="K1561" i="2"/>
  <c r="N1561" i="2"/>
  <c r="K1625" i="2"/>
  <c r="N1625" i="2"/>
  <c r="K1875" i="2"/>
  <c r="N1875" i="2"/>
  <c r="K1887" i="2"/>
  <c r="N1887" i="2"/>
  <c r="K1907" i="2"/>
  <c r="N1907" i="2"/>
  <c r="K1940" i="2"/>
  <c r="N1940" i="2"/>
  <c r="K2004" i="2"/>
  <c r="N2004" i="2"/>
  <c r="K2026" i="2"/>
  <c r="N2026" i="2"/>
  <c r="K2067" i="2"/>
  <c r="K2111" i="2"/>
  <c r="N2111" i="2"/>
  <c r="K2142" i="2"/>
  <c r="N2142" i="2"/>
  <c r="K2365" i="2"/>
  <c r="K2447" i="2"/>
  <c r="N2447" i="2"/>
  <c r="K2615" i="2"/>
  <c r="N2615" i="2"/>
  <c r="K2706" i="2"/>
  <c r="N2706" i="2"/>
  <c r="K2771" i="2"/>
  <c r="N2771" i="2"/>
  <c r="K2838" i="2"/>
  <c r="N2838" i="2"/>
  <c r="K2880" i="2"/>
  <c r="N2880" i="2"/>
  <c r="K2902" i="2"/>
  <c r="N2902" i="2"/>
  <c r="K2965" i="2"/>
  <c r="N2965" i="2"/>
  <c r="K3059" i="2"/>
  <c r="N3059" i="2"/>
  <c r="K3242" i="2"/>
  <c r="N3242" i="2"/>
  <c r="K3307" i="2"/>
  <c r="N3307" i="2"/>
  <c r="K3399" i="2"/>
  <c r="N3399" i="2"/>
  <c r="K3463" i="2"/>
  <c r="N3463" i="2"/>
  <c r="K3823" i="2"/>
  <c r="N3823" i="2"/>
  <c r="N3761" i="2"/>
  <c r="N3186" i="2"/>
  <c r="N1950" i="2"/>
  <c r="N1357" i="2"/>
  <c r="K15" i="2"/>
  <c r="K44" i="2"/>
  <c r="N44" i="2"/>
  <c r="K86" i="2"/>
  <c r="N86" i="2"/>
  <c r="K118" i="2"/>
  <c r="N118" i="2"/>
  <c r="K138" i="2"/>
  <c r="N138" i="2"/>
  <c r="K168" i="2"/>
  <c r="K200" i="2"/>
  <c r="K273" i="2"/>
  <c r="N273" i="2"/>
  <c r="K304" i="2"/>
  <c r="N304" i="2"/>
  <c r="K325" i="2"/>
  <c r="N325" i="2"/>
  <c r="K381" i="2"/>
  <c r="N381" i="2"/>
  <c r="K433" i="2"/>
  <c r="N433" i="2"/>
  <c r="K476" i="2"/>
  <c r="N476" i="2"/>
  <c r="K527" i="2"/>
  <c r="K539" i="2"/>
  <c r="N539" i="2"/>
  <c r="K562" i="2"/>
  <c r="N562" i="2"/>
  <c r="K595" i="2"/>
  <c r="N595" i="2"/>
  <c r="K617" i="2"/>
  <c r="N617" i="2"/>
  <c r="K641" i="2"/>
  <c r="N641" i="2"/>
  <c r="K675" i="2"/>
  <c r="N675" i="2"/>
  <c r="K751" i="2"/>
  <c r="K780" i="2"/>
  <c r="N780" i="2"/>
  <c r="K801" i="2"/>
  <c r="N801" i="2"/>
  <c r="K957" i="2"/>
  <c r="N957" i="2"/>
  <c r="K1117" i="2"/>
  <c r="K1152" i="2"/>
  <c r="K1179" i="2"/>
  <c r="N1179" i="2"/>
  <c r="K1196" i="2"/>
  <c r="N1196" i="2"/>
  <c r="K1215" i="2"/>
  <c r="N1215" i="2"/>
  <c r="K1266" i="2"/>
  <c r="N1266" i="2"/>
  <c r="K1346" i="2"/>
  <c r="N1346" i="2"/>
  <c r="K1376" i="2"/>
  <c r="N1376" i="2"/>
  <c r="K1484" i="2"/>
  <c r="N1484" i="2"/>
  <c r="K1514" i="2"/>
  <c r="K1626" i="2"/>
  <c r="N1626" i="2"/>
  <c r="K1760" i="2"/>
  <c r="N1760" i="2"/>
  <c r="K1865" i="2"/>
  <c r="N1865" i="2"/>
  <c r="K1888" i="2"/>
  <c r="N1888" i="2"/>
  <c r="K1952" i="2"/>
  <c r="N1952" i="2"/>
  <c r="K1982" i="2"/>
  <c r="N1982" i="2"/>
  <c r="K2079" i="2"/>
  <c r="K2143" i="2"/>
  <c r="N2143" i="2"/>
  <c r="K2155" i="2"/>
  <c r="N2155" i="2"/>
  <c r="K2176" i="2"/>
  <c r="N2176" i="2"/>
  <c r="K2254" i="2"/>
  <c r="N2254" i="2"/>
  <c r="K2308" i="2"/>
  <c r="N2308" i="2"/>
  <c r="K2347" i="2"/>
  <c r="N2347" i="2"/>
  <c r="K2358" i="2"/>
  <c r="N2358" i="2"/>
  <c r="K2386" i="2"/>
  <c r="N2386" i="2"/>
  <c r="K2415" i="2"/>
  <c r="N2457" i="2"/>
  <c r="K2457" i="2"/>
  <c r="K2585" i="2"/>
  <c r="N2585" i="2"/>
  <c r="K2595" i="2"/>
  <c r="N2595" i="2"/>
  <c r="K2616" i="2"/>
  <c r="N2616" i="2"/>
  <c r="K2697" i="2"/>
  <c r="K2707" i="2"/>
  <c r="N2707" i="2"/>
  <c r="K2718" i="2"/>
  <c r="N2718" i="2"/>
  <c r="K2729" i="2"/>
  <c r="N2729" i="2"/>
  <c r="K2761" i="2"/>
  <c r="K2772" i="2"/>
  <c r="N2772" i="2"/>
  <c r="K2827" i="2"/>
  <c r="N2827" i="2"/>
  <c r="K2839" i="2"/>
  <c r="N2839" i="2"/>
  <c r="K2849" i="2"/>
  <c r="N2849" i="2"/>
  <c r="K2903" i="2"/>
  <c r="N2903" i="2"/>
  <c r="K2935" i="2"/>
  <c r="N2935" i="2"/>
  <c r="K2946" i="2"/>
  <c r="N2946" i="2"/>
  <c r="K3019" i="2"/>
  <c r="N3019" i="2"/>
  <c r="K3039" i="2"/>
  <c r="K3060" i="2"/>
  <c r="N3060" i="2"/>
  <c r="K3125" i="2"/>
  <c r="N3125" i="2"/>
  <c r="K3147" i="2"/>
  <c r="N3147" i="2"/>
  <c r="K3157" i="2"/>
  <c r="K3167" i="2"/>
  <c r="N3167" i="2"/>
  <c r="K3177" i="2"/>
  <c r="K3187" i="2"/>
  <c r="N3187" i="2"/>
  <c r="K3198" i="2"/>
  <c r="N3198" i="2"/>
  <c r="K3210" i="2"/>
  <c r="N3210" i="2"/>
  <c r="K3243" i="2"/>
  <c r="N3243" i="2"/>
  <c r="K3253" i="2"/>
  <c r="K3298" i="2"/>
  <c r="N3298" i="2"/>
  <c r="K3308" i="2"/>
  <c r="N3308" i="2"/>
  <c r="K3318" i="2"/>
  <c r="N3318" i="2"/>
  <c r="K3328" i="2"/>
  <c r="K3350" i="2"/>
  <c r="N3350" i="2"/>
  <c r="K3360" i="2"/>
  <c r="N3360" i="2"/>
  <c r="N3381" i="2"/>
  <c r="K3381" i="2"/>
  <c r="B3875" i="4"/>
  <c r="B3806" i="4"/>
  <c r="B3756" i="4"/>
  <c r="B3720" i="4"/>
  <c r="B3670" i="4"/>
  <c r="B3634" i="4"/>
  <c r="B3601" i="4"/>
  <c r="B3549" i="4"/>
  <c r="B3532" i="4"/>
  <c r="B3482" i="4"/>
  <c r="B3462" i="4"/>
  <c r="B3413" i="4"/>
  <c r="B3361" i="4"/>
  <c r="B3327" i="4"/>
  <c r="B3275" i="4"/>
  <c r="B3241" i="4"/>
  <c r="B3206" i="4"/>
  <c r="B3156" i="4"/>
  <c r="B3100" i="4"/>
  <c r="B3082" i="4"/>
  <c r="B3025" i="4"/>
  <c r="B2946" i="4"/>
  <c r="B2871" i="4"/>
  <c r="B2814" i="4"/>
  <c r="B2757" i="4"/>
  <c r="B2661" i="4"/>
  <c r="B2604" i="4"/>
  <c r="B2546" i="4"/>
  <c r="B2489" i="4"/>
  <c r="B2453" i="4"/>
  <c r="B2397" i="4"/>
  <c r="B2340" i="4"/>
  <c r="B2282" i="4"/>
  <c r="B2225" i="4"/>
  <c r="B2168" i="4"/>
  <c r="B2089" i="4"/>
  <c r="B2032" i="4"/>
  <c r="B1996" i="4"/>
  <c r="B1940" i="4"/>
  <c r="B1861" i="4"/>
  <c r="B1804" i="4"/>
  <c r="B1712" i="4"/>
  <c r="B1440" i="4"/>
  <c r="B312" i="4"/>
  <c r="B238" i="4"/>
  <c r="B164" i="4"/>
  <c r="B88" i="4"/>
  <c r="B63" i="4"/>
  <c r="N3783" i="2"/>
  <c r="N3135" i="2"/>
  <c r="N2252" i="2"/>
  <c r="N1917" i="2"/>
  <c r="N1253" i="2"/>
  <c r="N929" i="2"/>
  <c r="N627" i="2"/>
  <c r="K25" i="2"/>
  <c r="N25" i="2"/>
  <c r="K76" i="2"/>
  <c r="N76" i="2"/>
  <c r="K119" i="2"/>
  <c r="N119" i="2"/>
  <c r="B3889" i="4"/>
  <c r="B3873" i="4"/>
  <c r="B3855" i="4"/>
  <c r="B3839" i="4"/>
  <c r="B3820" i="4"/>
  <c r="B3803" i="4"/>
  <c r="B3786" i="4"/>
  <c r="B3770" i="4"/>
  <c r="B3754" i="4"/>
  <c r="B3734" i="4"/>
  <c r="B3718" i="4"/>
  <c r="B3701" i="4"/>
  <c r="B3684" i="4"/>
  <c r="B3668" i="4"/>
  <c r="B3649" i="4"/>
  <c r="B3632" i="4"/>
  <c r="B3615" i="4"/>
  <c r="B3599" i="4"/>
  <c r="B3581" i="4"/>
  <c r="B3563" i="4"/>
  <c r="B3546" i="4"/>
  <c r="B3529" i="4"/>
  <c r="B3513" i="4"/>
  <c r="B3496" i="4"/>
  <c r="B3477" i="4"/>
  <c r="B3460" i="4"/>
  <c r="B3444" i="4"/>
  <c r="B3428" i="4"/>
  <c r="B3410" i="4"/>
  <c r="B3392" i="4"/>
  <c r="B3375" i="4"/>
  <c r="B3358" i="4"/>
  <c r="B3341" i="4"/>
  <c r="B3325" i="4"/>
  <c r="B3305" i="4"/>
  <c r="B3289" i="4"/>
  <c r="B3273" i="4"/>
  <c r="B3256" i="4"/>
  <c r="B3239" i="4"/>
  <c r="B3220" i="4"/>
  <c r="B3204" i="4"/>
  <c r="B3186" i="4"/>
  <c r="B3170" i="4"/>
  <c r="B3154" i="4"/>
  <c r="B3133" i="4"/>
  <c r="B3116" i="4"/>
  <c r="B3097" i="4"/>
  <c r="B3076" i="4"/>
  <c r="B3058" i="4"/>
  <c r="B3040" i="4"/>
  <c r="B3018" i="4"/>
  <c r="B3001" i="4"/>
  <c r="B2984" i="4"/>
  <c r="B2962" i="4"/>
  <c r="B2944" i="4"/>
  <c r="B2926" i="4"/>
  <c r="B2905" i="4"/>
  <c r="B2886" i="4"/>
  <c r="B2869" i="4"/>
  <c r="B2847" i="4"/>
  <c r="B2830" i="4"/>
  <c r="B2812" i="4"/>
  <c r="B2790" i="4"/>
  <c r="B2773" i="4"/>
  <c r="B2754" i="4"/>
  <c r="B2734" i="4"/>
  <c r="B2715" i="4"/>
  <c r="B2698" i="4"/>
  <c r="B2676" i="4"/>
  <c r="B2658" i="4"/>
  <c r="B2641" i="4"/>
  <c r="B2619" i="4"/>
  <c r="B2602" i="4"/>
  <c r="B2583" i="4"/>
  <c r="B2562" i="4"/>
  <c r="B2544" i="4"/>
  <c r="B2526" i="4"/>
  <c r="B2505" i="4"/>
  <c r="B2487" i="4"/>
  <c r="B2469" i="4"/>
  <c r="B2448" i="4"/>
  <c r="B2429" i="4"/>
  <c r="B2412" i="4"/>
  <c r="B2390" i="4"/>
  <c r="B2373" i="4"/>
  <c r="B2355" i="4"/>
  <c r="B2333" i="4"/>
  <c r="B2316" i="4"/>
  <c r="B2297" i="4"/>
  <c r="B2277" i="4"/>
  <c r="B2258" i="4"/>
  <c r="B2241" i="4"/>
  <c r="B2219" i="4"/>
  <c r="B2201" i="4"/>
  <c r="B2184" i="4"/>
  <c r="B2162" i="4"/>
  <c r="B2145" i="4"/>
  <c r="B2126" i="4"/>
  <c r="B2105" i="4"/>
  <c r="B2087" i="4"/>
  <c r="B2069" i="4"/>
  <c r="B2048" i="4"/>
  <c r="B2030" i="4"/>
  <c r="B2013" i="4"/>
  <c r="B1991" i="4"/>
  <c r="B1973" i="4"/>
  <c r="B1955" i="4"/>
  <c r="B1934" i="4"/>
  <c r="B1916" i="4"/>
  <c r="B1898" i="4"/>
  <c r="B1876" i="4"/>
  <c r="B1859" i="4"/>
  <c r="B1840" i="4"/>
  <c r="B1820" i="4"/>
  <c r="B1801" i="4"/>
  <c r="B1784" i="4"/>
  <c r="B1762" i="4"/>
  <c r="B1744" i="4"/>
  <c r="B1727" i="4"/>
  <c r="B1705" i="4"/>
  <c r="B1688" i="4"/>
  <c r="B1669" i="4"/>
  <c r="B1648" i="4"/>
  <c r="B1630" i="4"/>
  <c r="B1612" i="4"/>
  <c r="B1590" i="4"/>
  <c r="B1573" i="4"/>
  <c r="B1556" i="4"/>
  <c r="B1534" i="4"/>
  <c r="B1516" i="4"/>
  <c r="B1498" i="4"/>
  <c r="B1477" i="4"/>
  <c r="B1456" i="4"/>
  <c r="B1438" i="4"/>
  <c r="B1414" i="4"/>
  <c r="B1394" i="4"/>
  <c r="B1374" i="4"/>
  <c r="B1350" i="4"/>
  <c r="B1332" i="4"/>
  <c r="B1311" i="4"/>
  <c r="B1288" i="4"/>
  <c r="B1269" i="4"/>
  <c r="B1249" i="4"/>
  <c r="B1225" i="4"/>
  <c r="B1205" i="4"/>
  <c r="B1186" i="4"/>
  <c r="B1163" i="4"/>
  <c r="B1142" i="4"/>
  <c r="B1122" i="4"/>
  <c r="B1098" i="4"/>
  <c r="B1080" i="4"/>
  <c r="B1060" i="4"/>
  <c r="B1036" i="4"/>
  <c r="B1018" i="4"/>
  <c r="B997" i="4"/>
  <c r="B974" i="4"/>
  <c r="B953" i="4"/>
  <c r="B935" i="4"/>
  <c r="B911" i="4"/>
  <c r="B889" i="4"/>
  <c r="B870" i="4"/>
  <c r="B844" i="4"/>
  <c r="B822" i="4"/>
  <c r="B799" i="4"/>
  <c r="B774" i="4"/>
  <c r="B753" i="4"/>
  <c r="B731" i="4"/>
  <c r="B705" i="4"/>
  <c r="B683" i="4"/>
  <c r="B664" i="4"/>
  <c r="B637" i="4"/>
  <c r="B616" i="4"/>
  <c r="B595" i="4"/>
  <c r="B570" i="4"/>
  <c r="B547" i="4"/>
  <c r="B525" i="4"/>
  <c r="B499" i="4"/>
  <c r="B479" i="4"/>
  <c r="B456" i="4"/>
  <c r="B431" i="4"/>
  <c r="B407" i="4"/>
  <c r="B387" i="4"/>
  <c r="B356" i="4"/>
  <c r="B335" i="4"/>
  <c r="B310" i="4"/>
  <c r="B282" i="4"/>
  <c r="B259" i="4"/>
  <c r="B234" i="4"/>
  <c r="B208" i="4"/>
  <c r="B183" i="4"/>
  <c r="B160" i="4"/>
  <c r="B131" i="4"/>
  <c r="B106" i="4"/>
  <c r="B85" i="4"/>
  <c r="B55" i="4"/>
  <c r="B32" i="4"/>
  <c r="B9" i="4"/>
  <c r="N3874" i="2"/>
  <c r="N3781" i="2"/>
  <c r="N3733" i="2"/>
  <c r="N3684" i="2"/>
  <c r="N3665" i="2"/>
  <c r="N3484" i="2"/>
  <c r="N3432" i="2"/>
  <c r="N3329" i="2"/>
  <c r="N3306" i="2"/>
  <c r="N3252" i="2"/>
  <c r="N3231" i="2"/>
  <c r="N3207" i="2"/>
  <c r="N3156" i="2"/>
  <c r="N3083" i="2"/>
  <c r="N3030" i="2"/>
  <c r="N2956" i="2"/>
  <c r="N2927" i="2"/>
  <c r="N2905" i="2"/>
  <c r="N2873" i="2"/>
  <c r="N2847" i="2"/>
  <c r="N2825" i="2"/>
  <c r="N2794" i="2"/>
  <c r="N2749" i="2"/>
  <c r="N2669" i="2"/>
  <c r="N2564" i="2"/>
  <c r="N2507" i="2"/>
  <c r="N2366" i="2"/>
  <c r="N2306" i="2"/>
  <c r="N2277" i="2"/>
  <c r="N2220" i="2"/>
  <c r="N2189" i="2"/>
  <c r="N2157" i="2"/>
  <c r="N2125" i="2"/>
  <c r="N2030" i="2"/>
  <c r="N2008" i="2"/>
  <c r="N1939" i="2"/>
  <c r="N1874" i="2"/>
  <c r="N1751" i="2"/>
  <c r="N1504" i="2"/>
  <c r="N1439" i="2"/>
  <c r="N1243" i="2"/>
  <c r="N1153" i="2"/>
  <c r="N1081" i="2"/>
  <c r="N965" i="2"/>
  <c r="N877" i="2"/>
  <c r="N792" i="2"/>
  <c r="N709" i="2"/>
  <c r="N664" i="2"/>
  <c r="N607" i="2"/>
  <c r="N520" i="2"/>
  <c r="N423" i="2"/>
  <c r="N383" i="2"/>
  <c r="N327" i="2"/>
  <c r="N158" i="2"/>
  <c r="K2384" i="2"/>
  <c r="N2384" i="2"/>
  <c r="K2403" i="2"/>
  <c r="N2403" i="2"/>
  <c r="K2423" i="2"/>
  <c r="N2423" i="2"/>
  <c r="K2517" i="2"/>
  <c r="N2517" i="2"/>
  <c r="K2603" i="2"/>
  <c r="N2603" i="2"/>
  <c r="K2803" i="2"/>
  <c r="N2803" i="2"/>
  <c r="K2878" i="2"/>
  <c r="N2878" i="2"/>
  <c r="K2922" i="2"/>
  <c r="N2922" i="2"/>
  <c r="K2984" i="2"/>
  <c r="N2984" i="2"/>
  <c r="K3057" i="2"/>
  <c r="N3057" i="2"/>
  <c r="K3218" i="2"/>
  <c r="N3218" i="2"/>
  <c r="K3240" i="2"/>
  <c r="N3240" i="2"/>
  <c r="K3438" i="2"/>
  <c r="N3438" i="2"/>
  <c r="K3562" i="2"/>
  <c r="N3562" i="2"/>
  <c r="K3598" i="2"/>
  <c r="N3598" i="2"/>
  <c r="K3622" i="2"/>
  <c r="N3622" i="2"/>
  <c r="K3696" i="2"/>
  <c r="N3696" i="2"/>
  <c r="K3803" i="2"/>
  <c r="N3803" i="2"/>
  <c r="K3893" i="2"/>
  <c r="N3893" i="2"/>
  <c r="K42" i="2"/>
  <c r="N42" i="2"/>
  <c r="K73" i="2"/>
  <c r="N73" i="2"/>
  <c r="K177" i="2"/>
  <c r="N177" i="2"/>
  <c r="K188" i="2"/>
  <c r="N188" i="2"/>
  <c r="K250" i="2"/>
  <c r="N250" i="2"/>
  <c r="K323" i="2"/>
  <c r="N323" i="2"/>
  <c r="K352" i="2"/>
  <c r="N352" i="2"/>
  <c r="K370" i="2"/>
  <c r="N370" i="2"/>
  <c r="K390" i="2"/>
  <c r="N390" i="2"/>
  <c r="K411" i="2"/>
  <c r="N411" i="2"/>
  <c r="K431" i="2"/>
  <c r="N431" i="2"/>
  <c r="K453" i="2"/>
  <c r="N453" i="2"/>
  <c r="K537" i="2"/>
  <c r="N537" i="2"/>
  <c r="K593" i="2"/>
  <c r="N593" i="2"/>
  <c r="K662" i="2"/>
  <c r="N662" i="2"/>
  <c r="K718" i="2"/>
  <c r="N718" i="2"/>
  <c r="K750" i="2"/>
  <c r="N750" i="2"/>
  <c r="K799" i="2"/>
  <c r="N799" i="2"/>
  <c r="K826" i="2"/>
  <c r="N826" i="2"/>
  <c r="K865" i="2"/>
  <c r="N865" i="2"/>
  <c r="K902" i="2"/>
  <c r="N902" i="2"/>
  <c r="K1001" i="2"/>
  <c r="N1001" i="2"/>
  <c r="K1061" i="2"/>
  <c r="N1061" i="2"/>
  <c r="K1116" i="2"/>
  <c r="N1116" i="2"/>
  <c r="K1294" i="2"/>
  <c r="N1294" i="2"/>
  <c r="K1325" i="2"/>
  <c r="N1325" i="2"/>
  <c r="K1417" i="2"/>
  <c r="N1417" i="2"/>
  <c r="K1455" i="2"/>
  <c r="N1455" i="2"/>
  <c r="K1665" i="2"/>
  <c r="N1665" i="2"/>
  <c r="K1928" i="2"/>
  <c r="N1928" i="2"/>
  <c r="K2025" i="2"/>
  <c r="N2025" i="2"/>
  <c r="K2132" i="2"/>
  <c r="N2132" i="2"/>
  <c r="K2295" i="2"/>
  <c r="N2295" i="2"/>
  <c r="N2316" i="2"/>
  <c r="K2316" i="2"/>
  <c r="K2356" i="2"/>
  <c r="N2356" i="2"/>
  <c r="K2446" i="2"/>
  <c r="K2529" i="2"/>
  <c r="N2529" i="2"/>
  <c r="K2696" i="2"/>
  <c r="N2696" i="2"/>
  <c r="K2739" i="2"/>
  <c r="N2739" i="2"/>
  <c r="K2792" i="2"/>
  <c r="N2792" i="2"/>
  <c r="K2859" i="2"/>
  <c r="N2859" i="2"/>
  <c r="K2911" i="2"/>
  <c r="N2911" i="2"/>
  <c r="K2964" i="2"/>
  <c r="K2995" i="2"/>
  <c r="K3038" i="2"/>
  <c r="N3038" i="2"/>
  <c r="K3091" i="2"/>
  <c r="N3091" i="2"/>
  <c r="K3133" i="2"/>
  <c r="K3165" i="2"/>
  <c r="N3165" i="2"/>
  <c r="K3196" i="2"/>
  <c r="N3196" i="2"/>
  <c r="K3439" i="2"/>
  <c r="N3439" i="2"/>
  <c r="K3707" i="2"/>
  <c r="N3707" i="2"/>
  <c r="K3741" i="2"/>
  <c r="N3741" i="2"/>
  <c r="N3870" i="2"/>
  <c r="K3870" i="2"/>
  <c r="N281" i="2"/>
  <c r="K106" i="2"/>
  <c r="N106" i="2"/>
  <c r="K178" i="2"/>
  <c r="N178" i="2"/>
  <c r="K222" i="2"/>
  <c r="N222" i="2"/>
  <c r="K262" i="2"/>
  <c r="N262" i="2"/>
  <c r="K272" i="2"/>
  <c r="N272" i="2"/>
  <c r="K282" i="2"/>
  <c r="N282" i="2"/>
  <c r="K314" i="2"/>
  <c r="N314" i="2"/>
  <c r="K334" i="2"/>
  <c r="N334" i="2"/>
  <c r="K402" i="2"/>
  <c r="N402" i="2"/>
  <c r="K443" i="2"/>
  <c r="K561" i="2"/>
  <c r="N561" i="2"/>
  <c r="K605" i="2"/>
  <c r="K640" i="2"/>
  <c r="N640" i="2"/>
  <c r="K730" i="2"/>
  <c r="N730" i="2"/>
  <c r="K876" i="2"/>
  <c r="K1125" i="2"/>
  <c r="N1125" i="2"/>
  <c r="K1295" i="2"/>
  <c r="N1295" i="2"/>
  <c r="K1569" i="2"/>
  <c r="K1646" i="2"/>
  <c r="N1646" i="2"/>
  <c r="K1993" i="2"/>
  <c r="N1993" i="2"/>
  <c r="K2048" i="2"/>
  <c r="N2048" i="2"/>
  <c r="K2164" i="2"/>
  <c r="N2164" i="2"/>
  <c r="K2253" i="2"/>
  <c r="N2253" i="2"/>
  <c r="K2296" i="2"/>
  <c r="N2296" i="2"/>
  <c r="K2337" i="2"/>
  <c r="N2337" i="2"/>
  <c r="K2375" i="2"/>
  <c r="N2375" i="2"/>
  <c r="K2477" i="2"/>
  <c r="N2477" i="2"/>
  <c r="K3339" i="2"/>
  <c r="N3339" i="2"/>
  <c r="K3440" i="2"/>
  <c r="N3440" i="2"/>
  <c r="K3507" i="2"/>
  <c r="N3507" i="2"/>
  <c r="K3540" i="2"/>
  <c r="N3540" i="2"/>
  <c r="K3600" i="2"/>
  <c r="N3600" i="2"/>
  <c r="K3674" i="2"/>
  <c r="N3674" i="2"/>
  <c r="N3717" i="2"/>
  <c r="N3113" i="2"/>
  <c r="N1254" i="2"/>
  <c r="K24" i="2"/>
  <c r="N24" i="2"/>
  <c r="K53" i="2"/>
  <c r="N53" i="2"/>
  <c r="K75" i="2"/>
  <c r="N75" i="2"/>
  <c r="K129" i="2"/>
  <c r="N129" i="2"/>
  <c r="K190" i="2"/>
  <c r="N190" i="2"/>
  <c r="K223" i="2"/>
  <c r="N223" i="2"/>
  <c r="K315" i="2"/>
  <c r="N315" i="2"/>
  <c r="K344" i="2"/>
  <c r="N344" i="2"/>
  <c r="K371" i="2"/>
  <c r="K403" i="2"/>
  <c r="N403" i="2"/>
  <c r="K421" i="2"/>
  <c r="K444" i="2"/>
  <c r="N444" i="2"/>
  <c r="K465" i="2"/>
  <c r="N465" i="2"/>
  <c r="K486" i="2"/>
  <c r="K550" i="2"/>
  <c r="N550" i="2"/>
  <c r="K629" i="2"/>
  <c r="N629" i="2"/>
  <c r="K731" i="2"/>
  <c r="N731" i="2"/>
  <c r="K771" i="2"/>
  <c r="N771" i="2"/>
  <c r="K1170" i="2"/>
  <c r="K1285" i="2"/>
  <c r="N1285" i="2"/>
  <c r="K1523" i="2"/>
  <c r="N1523" i="2"/>
  <c r="K1551" i="2"/>
  <c r="N1551" i="2"/>
  <c r="K1608" i="2"/>
  <c r="N1608" i="2"/>
  <c r="K1617" i="2"/>
  <c r="N1617" i="2"/>
  <c r="K1637" i="2"/>
  <c r="N1637" i="2"/>
  <c r="N1647" i="2"/>
  <c r="K1647" i="2"/>
  <c r="K1705" i="2"/>
  <c r="N1705" i="2"/>
  <c r="K1739" i="2"/>
  <c r="N1739" i="2"/>
  <c r="K1855" i="2"/>
  <c r="K1876" i="2"/>
  <c r="N1876" i="2"/>
  <c r="K1897" i="2"/>
  <c r="N1897" i="2"/>
  <c r="K1908" i="2"/>
  <c r="N1908" i="2"/>
  <c r="K1930" i="2"/>
  <c r="N1930" i="2"/>
  <c r="K2005" i="2"/>
  <c r="N2005" i="2"/>
  <c r="K2037" i="2"/>
  <c r="N2037" i="2"/>
  <c r="K2059" i="2"/>
  <c r="N2059" i="2"/>
  <c r="K2068" i="2"/>
  <c r="N2068" i="2"/>
  <c r="K2090" i="2"/>
  <c r="N2090" i="2"/>
  <c r="K2112" i="2"/>
  <c r="N2112" i="2"/>
  <c r="K2133" i="2"/>
  <c r="K2165" i="2"/>
  <c r="N2165" i="2"/>
  <c r="K2187" i="2"/>
  <c r="K2243" i="2"/>
  <c r="N2243" i="2"/>
  <c r="K2263" i="2"/>
  <c r="N2263" i="2"/>
  <c r="K2286" i="2"/>
  <c r="N2286" i="2"/>
  <c r="K2317" i="2"/>
  <c r="K2406" i="2"/>
  <c r="N2406" i="2"/>
  <c r="K2438" i="2"/>
  <c r="N2438" i="2"/>
  <c r="K2637" i="2"/>
  <c r="N2637" i="2"/>
  <c r="K2806" i="2"/>
  <c r="N2806" i="2"/>
  <c r="K3071" i="2"/>
  <c r="N3071" i="2"/>
  <c r="B3858" i="4"/>
  <c r="B3825" i="4"/>
  <c r="B3772" i="4"/>
  <c r="B3738" i="4"/>
  <c r="B3686" i="4"/>
  <c r="B3617" i="4"/>
  <c r="B3567" i="4"/>
  <c r="B3498" i="4"/>
  <c r="B3446" i="4"/>
  <c r="B3396" i="4"/>
  <c r="B3344" i="4"/>
  <c r="B3291" i="4"/>
  <c r="B3225" i="4"/>
  <c r="B3172" i="4"/>
  <c r="B3118" i="4"/>
  <c r="B3061" i="4"/>
  <c r="B3003" i="4"/>
  <c r="B2968" i="4"/>
  <c r="B2910" i="4"/>
  <c r="B2854" i="4"/>
  <c r="B2775" i="4"/>
  <c r="B2717" i="4"/>
  <c r="B2682" i="4"/>
  <c r="B2643" i="4"/>
  <c r="B2585" i="4"/>
  <c r="B2529" i="4"/>
  <c r="B2472" i="4"/>
  <c r="B2414" i="4"/>
  <c r="B2357" i="4"/>
  <c r="B2301" i="4"/>
  <c r="B2243" i="4"/>
  <c r="B2204" i="4"/>
  <c r="B2147" i="4"/>
  <c r="B2128" i="4"/>
  <c r="B2072" i="4"/>
  <c r="B2015" i="4"/>
  <c r="B1957" i="4"/>
  <c r="B1900" i="4"/>
  <c r="B1844" i="4"/>
  <c r="B1768" i="4"/>
  <c r="B1729" i="4"/>
  <c r="B1672" i="4"/>
  <c r="B1654" i="4"/>
  <c r="B1614" i="4"/>
  <c r="B1597" i="4"/>
  <c r="B1558" i="4"/>
  <c r="B1539" i="4"/>
  <c r="B1518" i="4"/>
  <c r="B1500" i="4"/>
  <c r="B1482" i="4"/>
  <c r="B1458" i="4"/>
  <c r="B1420" i="4"/>
  <c r="B1378" i="4"/>
  <c r="B1357" i="4"/>
  <c r="B1334" i="4"/>
  <c r="B1313" i="4"/>
  <c r="B1295" i="4"/>
  <c r="B1271" i="4"/>
  <c r="B1251" i="4"/>
  <c r="B1233" i="4"/>
  <c r="B1209" i="4"/>
  <c r="B1189" i="4"/>
  <c r="B1168" i="4"/>
  <c r="B1145" i="4"/>
  <c r="B1126" i="4"/>
  <c r="B1106" i="4"/>
  <c r="B1082" i="4"/>
  <c r="B1062" i="4"/>
  <c r="B1044" i="4"/>
  <c r="B1020" i="4"/>
  <c r="B1000" i="4"/>
  <c r="B981" i="4"/>
  <c r="B958" i="4"/>
  <c r="B937" i="4"/>
  <c r="B917" i="4"/>
  <c r="B892" i="4"/>
  <c r="B872" i="4"/>
  <c r="B849" i="4"/>
  <c r="B801" i="4"/>
  <c r="B755" i="4"/>
  <c r="B714" i="4"/>
  <c r="B666" i="4"/>
  <c r="B618" i="4"/>
  <c r="B575" i="4"/>
  <c r="B529" i="4"/>
  <c r="B481" i="4"/>
  <c r="B460" i="4"/>
  <c r="B389" i="4"/>
  <c r="B337" i="4"/>
  <c r="B261" i="4"/>
  <c r="B185" i="4"/>
  <c r="B111" i="4"/>
  <c r="N3686" i="2"/>
  <c r="N3644" i="2"/>
  <c r="N3462" i="2"/>
  <c r="N3408" i="2"/>
  <c r="N3262" i="2"/>
  <c r="N3058" i="2"/>
  <c r="N2770" i="2"/>
  <c r="N2426" i="2"/>
  <c r="N2285" i="2"/>
  <c r="N2230" i="2"/>
  <c r="N2196" i="2"/>
  <c r="N2102" i="2"/>
  <c r="N1482" i="2"/>
  <c r="N847" i="2"/>
  <c r="K34" i="2"/>
  <c r="N34" i="2"/>
  <c r="K64" i="2"/>
  <c r="N64" i="2"/>
  <c r="K87" i="2"/>
  <c r="N87" i="2"/>
  <c r="K108" i="2"/>
  <c r="N108" i="2"/>
  <c r="K150" i="2"/>
  <c r="N150" i="2"/>
  <c r="K160" i="2"/>
  <c r="N160" i="2"/>
  <c r="K201" i="2"/>
  <c r="N201" i="2"/>
  <c r="K212" i="2"/>
  <c r="N212" i="2"/>
  <c r="K224" i="2"/>
  <c r="N224" i="2"/>
  <c r="K242" i="2"/>
  <c r="K252" i="2"/>
  <c r="N252" i="2"/>
  <c r="K274" i="2"/>
  <c r="N274" i="2"/>
  <c r="K283" i="2"/>
  <c r="K316" i="2"/>
  <c r="N316" i="2"/>
  <c r="K335" i="2"/>
  <c r="K364" i="2"/>
  <c r="N364" i="2"/>
  <c r="K382" i="2"/>
  <c r="N382" i="2"/>
  <c r="K404" i="2"/>
  <c r="N404" i="2"/>
  <c r="K499" i="2"/>
  <c r="N499" i="2"/>
  <c r="K618" i="2"/>
  <c r="N618" i="2"/>
  <c r="K7" i="2"/>
  <c r="K17" i="2"/>
  <c r="N17" i="2"/>
  <c r="K26" i="2"/>
  <c r="N26" i="2"/>
  <c r="K35" i="2"/>
  <c r="N35" i="2"/>
  <c r="K45" i="2"/>
  <c r="K55" i="2"/>
  <c r="N55" i="2"/>
  <c r="K65" i="2"/>
  <c r="N65" i="2"/>
  <c r="K88" i="2"/>
  <c r="N88" i="2"/>
  <c r="K109" i="2"/>
  <c r="N109" i="2"/>
  <c r="K120" i="2"/>
  <c r="N120" i="2"/>
  <c r="K130" i="2"/>
  <c r="K140" i="2"/>
  <c r="N140" i="2"/>
  <c r="K151" i="2"/>
  <c r="N151" i="2"/>
  <c r="K169" i="2"/>
  <c r="K192" i="2"/>
  <c r="N192" i="2"/>
  <c r="K202" i="2"/>
  <c r="N202" i="2"/>
  <c r="K213" i="2"/>
  <c r="N213" i="2"/>
  <c r="K225" i="2"/>
  <c r="N225" i="2"/>
  <c r="K243" i="2"/>
  <c r="N243" i="2"/>
  <c r="K253" i="2"/>
  <c r="N253" i="2"/>
  <c r="K284" i="2"/>
  <c r="N284" i="2"/>
  <c r="K295" i="2"/>
  <c r="N295" i="2"/>
  <c r="K317" i="2"/>
  <c r="N317" i="2"/>
  <c r="K336" i="2"/>
  <c r="N336" i="2"/>
  <c r="K346" i="2"/>
  <c r="N346" i="2"/>
  <c r="K373" i="2"/>
  <c r="N373" i="2"/>
  <c r="K393" i="2"/>
  <c r="N393" i="2"/>
  <c r="K405" i="2"/>
  <c r="N405" i="2"/>
  <c r="K435" i="2"/>
  <c r="N435" i="2"/>
  <c r="K445" i="2"/>
  <c r="K456" i="2"/>
  <c r="N456" i="2"/>
  <c r="K467" i="2"/>
  <c r="N467" i="2"/>
  <c r="K478" i="2"/>
  <c r="N478" i="2"/>
  <c r="K488" i="2"/>
  <c r="N488" i="2"/>
  <c r="K500" i="2"/>
  <c r="N500" i="2"/>
  <c r="K510" i="2"/>
  <c r="N510" i="2"/>
  <c r="K529" i="2"/>
  <c r="N529" i="2"/>
  <c r="K540" i="2"/>
  <c r="K552" i="2"/>
  <c r="N552" i="2"/>
  <c r="K563" i="2"/>
  <c r="K573" i="2"/>
  <c r="N573" i="2"/>
  <c r="K585" i="2"/>
  <c r="N585" i="2"/>
  <c r="K597" i="2"/>
  <c r="N597" i="2"/>
  <c r="K608" i="2"/>
  <c r="N608" i="2"/>
  <c r="K619" i="2"/>
  <c r="N619" i="2"/>
  <c r="K654" i="2"/>
  <c r="N654" i="2"/>
  <c r="K677" i="2"/>
  <c r="N677" i="2"/>
  <c r="K689" i="2"/>
  <c r="N689" i="2"/>
  <c r="K699" i="2"/>
  <c r="N699" i="2"/>
  <c r="K721" i="2"/>
  <c r="N721" i="2"/>
  <c r="K733" i="2"/>
  <c r="N733" i="2"/>
  <c r="K753" i="2"/>
  <c r="N753" i="2"/>
  <c r="K762" i="2"/>
  <c r="N762" i="2"/>
  <c r="K782" i="2"/>
  <c r="N782" i="2"/>
  <c r="K803" i="2"/>
  <c r="N803" i="2"/>
  <c r="K869" i="2"/>
  <c r="N869" i="2"/>
  <c r="K879" i="2"/>
  <c r="N879" i="2"/>
  <c r="K887" i="2"/>
  <c r="N887" i="2"/>
  <c r="K897" i="2"/>
  <c r="N897" i="2"/>
  <c r="K905" i="2"/>
  <c r="N905" i="2"/>
  <c r="K913" i="2"/>
  <c r="N913" i="2"/>
  <c r="K923" i="2"/>
  <c r="N923" i="2"/>
  <c r="K940" i="2"/>
  <c r="K969" i="2"/>
  <c r="N969" i="2"/>
  <c r="K977" i="2"/>
  <c r="N977" i="2"/>
  <c r="K1003" i="2"/>
  <c r="K1012" i="2"/>
  <c r="K1029" i="2"/>
  <c r="N1029" i="2"/>
  <c r="K1038" i="2"/>
  <c r="N1038" i="2"/>
  <c r="K1047" i="2"/>
  <c r="N1047" i="2"/>
  <c r="K1055" i="2"/>
  <c r="N1055" i="2"/>
  <c r="K1065" i="2"/>
  <c r="N1065" i="2"/>
  <c r="K1109" i="2"/>
  <c r="N1109" i="2"/>
  <c r="K1119" i="2"/>
  <c r="N1119" i="2"/>
  <c r="K1127" i="2"/>
  <c r="N1127" i="2"/>
  <c r="K1145" i="2"/>
  <c r="N1145" i="2"/>
  <c r="K1154" i="2"/>
  <c r="N1154" i="2"/>
  <c r="K1217" i="2"/>
  <c r="N1217" i="2"/>
  <c r="K1226" i="2"/>
  <c r="N1226" i="2"/>
  <c r="K1245" i="2"/>
  <c r="N1245" i="2"/>
  <c r="K1257" i="2"/>
  <c r="N1257" i="2"/>
  <c r="K1326" i="2"/>
  <c r="N1326" i="2"/>
  <c r="K1329" i="2"/>
  <c r="N1329" i="2"/>
  <c r="K1335" i="2"/>
  <c r="N1335" i="2"/>
  <c r="K1338" i="2"/>
  <c r="N1338" i="2"/>
  <c r="K1352" i="2"/>
  <c r="N1352" i="2"/>
  <c r="K1390" i="2"/>
  <c r="N1390" i="2"/>
  <c r="K1400" i="2"/>
  <c r="N1400" i="2"/>
  <c r="K1467" i="2"/>
  <c r="N1467" i="2"/>
  <c r="K1476" i="2"/>
  <c r="N1476" i="2"/>
  <c r="K1496" i="2"/>
  <c r="N1496" i="2"/>
  <c r="K1535" i="2"/>
  <c r="N1535" i="2"/>
  <c r="K1553" i="2"/>
  <c r="N1553" i="2"/>
  <c r="K1572" i="2"/>
  <c r="N1572" i="2"/>
  <c r="N1591" i="2"/>
  <c r="K1591" i="2"/>
  <c r="K1610" i="2"/>
  <c r="N1610" i="2"/>
  <c r="K1628" i="2"/>
  <c r="N1628" i="2"/>
  <c r="K1658" i="2"/>
  <c r="N1658" i="2"/>
  <c r="K1678" i="2"/>
  <c r="N1678" i="2"/>
  <c r="K1688" i="2"/>
  <c r="N1688" i="2"/>
  <c r="K1741" i="2"/>
  <c r="N1741" i="2"/>
  <c r="K1772" i="2"/>
  <c r="N1772" i="2"/>
  <c r="K1819" i="2"/>
  <c r="N1819" i="2"/>
  <c r="K1878" i="2"/>
  <c r="N1878" i="2"/>
  <c r="K1899" i="2"/>
  <c r="N1899" i="2"/>
  <c r="K1910" i="2"/>
  <c r="N1910" i="2"/>
  <c r="K1932" i="2"/>
  <c r="N1932" i="2"/>
  <c r="K1954" i="2"/>
  <c r="N1954" i="2"/>
  <c r="K1964" i="2"/>
  <c r="N1964" i="2"/>
  <c r="K1974" i="2"/>
  <c r="N1974" i="2"/>
  <c r="K1984" i="2"/>
  <c r="N1984" i="2"/>
  <c r="K2007" i="2"/>
  <c r="N2007" i="2"/>
  <c r="K2017" i="2"/>
  <c r="N2017" i="2"/>
  <c r="K2039" i="2"/>
  <c r="N2039" i="2"/>
  <c r="K2070" i="2"/>
  <c r="N2070" i="2"/>
  <c r="K2092" i="2"/>
  <c r="N2092" i="2"/>
  <c r="K2114" i="2"/>
  <c r="N2114" i="2"/>
  <c r="K2124" i="2"/>
  <c r="N2124" i="2"/>
  <c r="K2145" i="2"/>
  <c r="N2145" i="2"/>
  <c r="K2167" i="2"/>
  <c r="N2167" i="2"/>
  <c r="K2178" i="2"/>
  <c r="N2178" i="2"/>
  <c r="K2222" i="2"/>
  <c r="N2222" i="2"/>
  <c r="K2265" i="2"/>
  <c r="N2265" i="2"/>
  <c r="K2299" i="2"/>
  <c r="N2299" i="2"/>
  <c r="K2310" i="2"/>
  <c r="N2310" i="2"/>
  <c r="N2319" i="2"/>
  <c r="K2319" i="2"/>
  <c r="K2470" i="2"/>
  <c r="N2470" i="2"/>
  <c r="K2490" i="2"/>
  <c r="N2490" i="2"/>
  <c r="K2501" i="2"/>
  <c r="N2501" i="2"/>
  <c r="K2511" i="2"/>
  <c r="N2511" i="2"/>
  <c r="K2554" i="2"/>
  <c r="N2554" i="2"/>
  <c r="K2575" i="2"/>
  <c r="N2575" i="2"/>
  <c r="N2587" i="2"/>
  <c r="K2587" i="2"/>
  <c r="K2628" i="2"/>
  <c r="N2628" i="2"/>
  <c r="K2639" i="2"/>
  <c r="N2639" i="2"/>
  <c r="K2650" i="2"/>
  <c r="N2650" i="2"/>
  <c r="K2680" i="2"/>
  <c r="N2680" i="2"/>
  <c r="K2699" i="2"/>
  <c r="N2699" i="2"/>
  <c r="K2720" i="2"/>
  <c r="N2720" i="2"/>
  <c r="K2731" i="2"/>
  <c r="N2731" i="2"/>
  <c r="K2743" i="2"/>
  <c r="N2743" i="2"/>
  <c r="K2774" i="2"/>
  <c r="N2774" i="2"/>
  <c r="K2785" i="2"/>
  <c r="N2785" i="2"/>
  <c r="K2796" i="2"/>
  <c r="N2796" i="2"/>
  <c r="K2841" i="2"/>
  <c r="N2841" i="2"/>
  <c r="K2851" i="2"/>
  <c r="N2851" i="2"/>
  <c r="K2883" i="2"/>
  <c r="N2883" i="2"/>
  <c r="K2915" i="2"/>
  <c r="N2915" i="2"/>
  <c r="K2968" i="2"/>
  <c r="N2968" i="2"/>
  <c r="K3009" i="2"/>
  <c r="N3009" i="2"/>
  <c r="K3021" i="2"/>
  <c r="N3021" i="2"/>
  <c r="K3041" i="2"/>
  <c r="N3041" i="2"/>
  <c r="K3062" i="2"/>
  <c r="N3062" i="2"/>
  <c r="K3127" i="2"/>
  <c r="N3127" i="2"/>
  <c r="K3137" i="2"/>
  <c r="N3137" i="2"/>
  <c r="K3179" i="2"/>
  <c r="N3179" i="2"/>
  <c r="K3200" i="2"/>
  <c r="N3200" i="2"/>
  <c r="K3212" i="2"/>
  <c r="N3212" i="2"/>
  <c r="K3223" i="2"/>
  <c r="N3223" i="2"/>
  <c r="N3255" i="2"/>
  <c r="K3255" i="2"/>
  <c r="K3383" i="2"/>
  <c r="N3383" i="2"/>
  <c r="K3401" i="2"/>
  <c r="N3401" i="2"/>
  <c r="K3411" i="2"/>
  <c r="N3411" i="2"/>
  <c r="K3431" i="2"/>
  <c r="N3431" i="2"/>
  <c r="K3466" i="2"/>
  <c r="N3466" i="2"/>
  <c r="K3477" i="2"/>
  <c r="N3477" i="2"/>
  <c r="K3487" i="2"/>
  <c r="N3487" i="2"/>
  <c r="K3522" i="2"/>
  <c r="N3522" i="2"/>
  <c r="K3543" i="2"/>
  <c r="N3543" i="2"/>
  <c r="K3615" i="2"/>
  <c r="N3615" i="2"/>
  <c r="K3677" i="2"/>
  <c r="N3677" i="2"/>
  <c r="K3700" i="2"/>
  <c r="N3700" i="2"/>
  <c r="K3722" i="2"/>
  <c r="N3722" i="2"/>
  <c r="K3754" i="2"/>
  <c r="N3754" i="2"/>
  <c r="K3766" i="2"/>
  <c r="N3766" i="2"/>
  <c r="K3775" i="2"/>
  <c r="N3775" i="2"/>
  <c r="K3786" i="2"/>
  <c r="N3786" i="2"/>
  <c r="K8" i="2"/>
  <c r="N8" i="2"/>
  <c r="K27" i="2"/>
  <c r="N27" i="2"/>
  <c r="K36" i="2"/>
  <c r="N36" i="2"/>
  <c r="K46" i="2"/>
  <c r="N46" i="2"/>
  <c r="K131" i="2"/>
  <c r="N131" i="2"/>
  <c r="K141" i="2"/>
  <c r="N141" i="2"/>
  <c r="K152" i="2"/>
  <c r="N152" i="2"/>
  <c r="K161" i="2"/>
  <c r="K170" i="2"/>
  <c r="N170" i="2"/>
  <c r="K182" i="2"/>
  <c r="N182" i="2"/>
  <c r="K193" i="2"/>
  <c r="N193" i="2"/>
  <c r="K214" i="2"/>
  <c r="N214" i="2"/>
  <c r="K226" i="2"/>
  <c r="N226" i="2"/>
  <c r="K235" i="2"/>
  <c r="K244" i="2"/>
  <c r="N244" i="2"/>
  <c r="K254" i="2"/>
  <c r="N254" i="2"/>
  <c r="K266" i="2"/>
  <c r="N266" i="2"/>
  <c r="K275" i="2"/>
  <c r="K285" i="2"/>
  <c r="N285" i="2"/>
  <c r="K296" i="2"/>
  <c r="N296" i="2"/>
  <c r="K307" i="2"/>
  <c r="N307" i="2"/>
  <c r="K337" i="2"/>
  <c r="N337" i="2"/>
  <c r="K356" i="2"/>
  <c r="N356" i="2"/>
  <c r="K365" i="2"/>
  <c r="K374" i="2"/>
  <c r="N374" i="2"/>
  <c r="K394" i="2"/>
  <c r="N394" i="2"/>
  <c r="K406" i="2"/>
  <c r="N406" i="2"/>
  <c r="K414" i="2"/>
  <c r="K436" i="2"/>
  <c r="N436" i="2"/>
  <c r="K446" i="2"/>
  <c r="N446" i="2"/>
  <c r="K457" i="2"/>
  <c r="N457" i="2"/>
  <c r="K468" i="2"/>
  <c r="N468" i="2"/>
  <c r="K479" i="2"/>
  <c r="N479" i="2"/>
  <c r="K489" i="2"/>
  <c r="N489" i="2"/>
  <c r="K501" i="2"/>
  <c r="N501" i="2"/>
  <c r="K553" i="2"/>
  <c r="N553" i="2"/>
  <c r="K574" i="2"/>
  <c r="N574" i="2"/>
  <c r="K586" i="2"/>
  <c r="N586" i="2"/>
  <c r="K598" i="2"/>
  <c r="N598" i="2"/>
  <c r="K609" i="2"/>
  <c r="N609" i="2"/>
  <c r="K620" i="2"/>
  <c r="N620" i="2"/>
  <c r="K632" i="2"/>
  <c r="N632" i="2"/>
  <c r="K644" i="2"/>
  <c r="N644" i="2"/>
  <c r="K655" i="2"/>
  <c r="N655" i="2"/>
  <c r="N690" i="2"/>
  <c r="K690" i="2"/>
  <c r="K839" i="2"/>
  <c r="N839" i="2"/>
  <c r="K850" i="2"/>
  <c r="N850" i="2"/>
  <c r="K870" i="2"/>
  <c r="N870" i="2"/>
  <c r="K931" i="2"/>
  <c r="K941" i="2"/>
  <c r="N941" i="2"/>
  <c r="K1004" i="2"/>
  <c r="N1004" i="2"/>
  <c r="K1013" i="2"/>
  <c r="N1013" i="2"/>
  <c r="K1039" i="2"/>
  <c r="N1039" i="2"/>
  <c r="K1083" i="2"/>
  <c r="N1083" i="2"/>
  <c r="K1092" i="2"/>
  <c r="K1110" i="2"/>
  <c r="N1110" i="2"/>
  <c r="K1155" i="2"/>
  <c r="N1155" i="2"/>
  <c r="K1164" i="2"/>
  <c r="K1172" i="2"/>
  <c r="N1172" i="2"/>
  <c r="K1181" i="2"/>
  <c r="N1181" i="2"/>
  <c r="K1190" i="2"/>
  <c r="N1190" i="2"/>
  <c r="K1208" i="2"/>
  <c r="N1208" i="2"/>
  <c r="K1227" i="2"/>
  <c r="N1227" i="2"/>
  <c r="K1246" i="2"/>
  <c r="N1246" i="2"/>
  <c r="K1277" i="2"/>
  <c r="N1277" i="2"/>
  <c r="K1287" i="2"/>
  <c r="K1298" i="2"/>
  <c r="N1298" i="2"/>
  <c r="K1318" i="2"/>
  <c r="N1318" i="2"/>
  <c r="K1430" i="2"/>
  <c r="N1430" i="2"/>
  <c r="K1440" i="2"/>
  <c r="N1440" i="2"/>
  <c r="K1468" i="2"/>
  <c r="N1468" i="2"/>
  <c r="K1497" i="2"/>
  <c r="N1497" i="2"/>
  <c r="K1507" i="2"/>
  <c r="K1516" i="2"/>
  <c r="N1516" i="2"/>
  <c r="K1526" i="2"/>
  <c r="N1526" i="2"/>
  <c r="K1536" i="2"/>
  <c r="N1536" i="2"/>
  <c r="K1544" i="2"/>
  <c r="N1544" i="2"/>
  <c r="K1564" i="2"/>
  <c r="N1564" i="2"/>
  <c r="N1573" i="2"/>
  <c r="K1573" i="2"/>
  <c r="K1592" i="2"/>
  <c r="N1592" i="2"/>
  <c r="K1601" i="2"/>
  <c r="N1601" i="2"/>
  <c r="K1629" i="2"/>
  <c r="N1629" i="2"/>
  <c r="K1640" i="2"/>
  <c r="N1640" i="2"/>
  <c r="K1649" i="2"/>
  <c r="N1649" i="2"/>
  <c r="K1669" i="2"/>
  <c r="N1669" i="2"/>
  <c r="N1679" i="2"/>
  <c r="K1679" i="2"/>
  <c r="K1708" i="2"/>
  <c r="N1708" i="2"/>
  <c r="K1718" i="2"/>
  <c r="N1718" i="2"/>
  <c r="K1742" i="2"/>
  <c r="N1742" i="2"/>
  <c r="K1762" i="2"/>
  <c r="N1762" i="2"/>
  <c r="K1773" i="2"/>
  <c r="N1773" i="2"/>
  <c r="K1783" i="2"/>
  <c r="K1839" i="2"/>
  <c r="N1839" i="2"/>
  <c r="K1848" i="2"/>
  <c r="K1857" i="2"/>
  <c r="K1879" i="2"/>
  <c r="N1879" i="2"/>
  <c r="K1890" i="2"/>
  <c r="N1890" i="2"/>
  <c r="K1922" i="2"/>
  <c r="N1922" i="2"/>
  <c r="K1943" i="2"/>
  <c r="N1943" i="2"/>
  <c r="K1955" i="2"/>
  <c r="N1955" i="2"/>
  <c r="K1965" i="2"/>
  <c r="N1965" i="2"/>
  <c r="K1975" i="2"/>
  <c r="N1975" i="2"/>
  <c r="K1985" i="2"/>
  <c r="N1985" i="2"/>
  <c r="K2018" i="2"/>
  <c r="N2018" i="2"/>
  <c r="K2040" i="2"/>
  <c r="N2040" i="2"/>
  <c r="K2071" i="2"/>
  <c r="N2071" i="2"/>
  <c r="K2082" i="2"/>
  <c r="N2082" i="2"/>
  <c r="K2093" i="2"/>
  <c r="N2093" i="2"/>
  <c r="K2115" i="2"/>
  <c r="N2115" i="2"/>
  <c r="K2146" i="2"/>
  <c r="N2146" i="2"/>
  <c r="K2168" i="2"/>
  <c r="N2168" i="2"/>
  <c r="K2190" i="2"/>
  <c r="N2190" i="2"/>
  <c r="K2256" i="2"/>
  <c r="N2256" i="2"/>
  <c r="K2266" i="2"/>
  <c r="N2266" i="2"/>
  <c r="N2288" i="2"/>
  <c r="K2288" i="2"/>
  <c r="K2350" i="2"/>
  <c r="N2350" i="2"/>
  <c r="K2360" i="2"/>
  <c r="N2360" i="2"/>
  <c r="K2368" i="2"/>
  <c r="N2368" i="2"/>
  <c r="K2379" i="2"/>
  <c r="N2379" i="2"/>
  <c r="K2429" i="2"/>
  <c r="N2429" i="2"/>
  <c r="K2471" i="2"/>
  <c r="N2471" i="2"/>
  <c r="K2491" i="2"/>
  <c r="N2491" i="2"/>
  <c r="K2502" i="2"/>
  <c r="N2502" i="2"/>
  <c r="K2512" i="2"/>
  <c r="N2512" i="2"/>
  <c r="K2522" i="2"/>
  <c r="K2533" i="2"/>
  <c r="K2588" i="2"/>
  <c r="N2588" i="2"/>
  <c r="K2618" i="2"/>
  <c r="K2640" i="2"/>
  <c r="N2640" i="2"/>
  <c r="K2651" i="2"/>
  <c r="N2651" i="2"/>
  <c r="K2671" i="2"/>
  <c r="K2681" i="2"/>
  <c r="N2681" i="2"/>
  <c r="K2690" i="2"/>
  <c r="K2700" i="2"/>
  <c r="N2700" i="2"/>
  <c r="K2721" i="2"/>
  <c r="N2721" i="2"/>
  <c r="K2732" i="2"/>
  <c r="N2732" i="2"/>
  <c r="K2775" i="2"/>
  <c r="N2775" i="2"/>
  <c r="K2797" i="2"/>
  <c r="N2797" i="2"/>
  <c r="K2818" i="2"/>
  <c r="N2818" i="2"/>
  <c r="K2863" i="2"/>
  <c r="N2863" i="2"/>
  <c r="K2884" i="2"/>
  <c r="N2884" i="2"/>
  <c r="K2916" i="2"/>
  <c r="N2916" i="2"/>
  <c r="K2948" i="2"/>
  <c r="N2948" i="2"/>
  <c r="K2959" i="2"/>
  <c r="N2959" i="2"/>
  <c r="K2978" i="2"/>
  <c r="N2978" i="2"/>
  <c r="K3010" i="2"/>
  <c r="N3010" i="2"/>
  <c r="K3022" i="2"/>
  <c r="N3022" i="2"/>
  <c r="K3042" i="2"/>
  <c r="N3042" i="2"/>
  <c r="K3073" i="2"/>
  <c r="N3073" i="2"/>
  <c r="K3096" i="2"/>
  <c r="N3096" i="2"/>
  <c r="K3117" i="2"/>
  <c r="N3117" i="2"/>
  <c r="K3138" i="2"/>
  <c r="N3138" i="2"/>
  <c r="K3190" i="2"/>
  <c r="N3190" i="2"/>
  <c r="K3201" i="2"/>
  <c r="N3201" i="2"/>
  <c r="K3235" i="2"/>
  <c r="N3235" i="2"/>
  <c r="K3374" i="2"/>
  <c r="N3374" i="2"/>
  <c r="K3412" i="2"/>
  <c r="N3412" i="2"/>
  <c r="K3444" i="2"/>
  <c r="N3444" i="2"/>
  <c r="K3455" i="2"/>
  <c r="N3455" i="2"/>
  <c r="N3478" i="2"/>
  <c r="K3478" i="2"/>
  <c r="K3556" i="2"/>
  <c r="N3556" i="2"/>
  <c r="K3568" i="2"/>
  <c r="N3568" i="2"/>
  <c r="K3616" i="2"/>
  <c r="N3616" i="2"/>
  <c r="K3638" i="2"/>
  <c r="N3638" i="2"/>
  <c r="K3648" i="2"/>
  <c r="N3648" i="2"/>
  <c r="K3658" i="2"/>
  <c r="K3678" i="2"/>
  <c r="N3678" i="2"/>
  <c r="K3701" i="2"/>
  <c r="N3701" i="2"/>
  <c r="K3711" i="2"/>
  <c r="K3723" i="2"/>
  <c r="N3723" i="2"/>
  <c r="K3755" i="2"/>
  <c r="N3755" i="2"/>
  <c r="K3767" i="2"/>
  <c r="N3767" i="2"/>
  <c r="K3787" i="2"/>
  <c r="N3787" i="2"/>
  <c r="K3807" i="2"/>
  <c r="K3818" i="2"/>
  <c r="N3818" i="2"/>
  <c r="K3824" i="2"/>
  <c r="N3824" i="2"/>
  <c r="K3830" i="2"/>
  <c r="N3830" i="2"/>
  <c r="K3871" i="2"/>
  <c r="K3877" i="2"/>
  <c r="N3877" i="2"/>
  <c r="K3880" i="2"/>
  <c r="N3880" i="2"/>
  <c r="K3883" i="2"/>
  <c r="N3883" i="2"/>
  <c r="B3888" i="4"/>
  <c r="B3872" i="4"/>
  <c r="B3854" i="4"/>
  <c r="B3838" i="4"/>
  <c r="B3819" i="4"/>
  <c r="B3802" i="4"/>
  <c r="B3785" i="4"/>
  <c r="B3769" i="4"/>
  <c r="B3752" i="4"/>
  <c r="B3733" i="4"/>
  <c r="B3717" i="4"/>
  <c r="B3699" i="4"/>
  <c r="B3683" i="4"/>
  <c r="B3666" i="4"/>
  <c r="B3647" i="4"/>
  <c r="B3630" i="4"/>
  <c r="B3614" i="4"/>
  <c r="B3598" i="4"/>
  <c r="B3580" i="4"/>
  <c r="B3562" i="4"/>
  <c r="B3545" i="4"/>
  <c r="B3528" i="4"/>
  <c r="B3512" i="4"/>
  <c r="B3495" i="4"/>
  <c r="B3476" i="4"/>
  <c r="B3459" i="4"/>
  <c r="B3443" i="4"/>
  <c r="B3426" i="4"/>
  <c r="B3409" i="4"/>
  <c r="B3390" i="4"/>
  <c r="B3374" i="4"/>
  <c r="B3357" i="4"/>
  <c r="B3340" i="4"/>
  <c r="B3324" i="4"/>
  <c r="B3304" i="4"/>
  <c r="B3288" i="4"/>
  <c r="B3272" i="4"/>
  <c r="B3254" i="4"/>
  <c r="B3238" i="4"/>
  <c r="B3219" i="4"/>
  <c r="B3202" i="4"/>
  <c r="B3185" i="4"/>
  <c r="B3169" i="4"/>
  <c r="B3153" i="4"/>
  <c r="B3132" i="4"/>
  <c r="B3114" i="4"/>
  <c r="B3096" i="4"/>
  <c r="B3075" i="4"/>
  <c r="B3057" i="4"/>
  <c r="B3039" i="4"/>
  <c r="B3017" i="4"/>
  <c r="B3000" i="4"/>
  <c r="B2982" i="4"/>
  <c r="B2961" i="4"/>
  <c r="B2943" i="4"/>
  <c r="B2925" i="4"/>
  <c r="B2904" i="4"/>
  <c r="B2885" i="4"/>
  <c r="B2868" i="4"/>
  <c r="B2846" i="4"/>
  <c r="B2829" i="4"/>
  <c r="B2811" i="4"/>
  <c r="B2789" i="4"/>
  <c r="B2772" i="4"/>
  <c r="B2753" i="4"/>
  <c r="B2733" i="4"/>
  <c r="B2714" i="4"/>
  <c r="B2697" i="4"/>
  <c r="B2675" i="4"/>
  <c r="B2657" i="4"/>
  <c r="B2639" i="4"/>
  <c r="B2618" i="4"/>
  <c r="B2600" i="4"/>
  <c r="B2582" i="4"/>
  <c r="B2560" i="4"/>
  <c r="B2543" i="4"/>
  <c r="B2525" i="4"/>
  <c r="B2504" i="4"/>
  <c r="B2486" i="4"/>
  <c r="B2468" i="4"/>
  <c r="B2447" i="4"/>
  <c r="B2428" i="4"/>
  <c r="B2411" i="4"/>
  <c r="B2389" i="4"/>
  <c r="B2372" i="4"/>
  <c r="B2354" i="4"/>
  <c r="B2332" i="4"/>
  <c r="B2315" i="4"/>
  <c r="B2296" i="4"/>
  <c r="B2276" i="4"/>
  <c r="B2257" i="4"/>
  <c r="B2240" i="4"/>
  <c r="B2218" i="4"/>
  <c r="B2200" i="4"/>
  <c r="B2183" i="4"/>
  <c r="B2161" i="4"/>
  <c r="B2144" i="4"/>
  <c r="B2125" i="4"/>
  <c r="B2104" i="4"/>
  <c r="B2086" i="4"/>
  <c r="B2068" i="4"/>
  <c r="B2046" i="4"/>
  <c r="B2029" i="4"/>
  <c r="B2010" i="4"/>
  <c r="B1990" i="4"/>
  <c r="B1971" i="4"/>
  <c r="B1954" i="4"/>
  <c r="B1932" i="4"/>
  <c r="B1914" i="4"/>
  <c r="B1897" i="4"/>
  <c r="B1875" i="4"/>
  <c r="B1858" i="4"/>
  <c r="B1839" i="4"/>
  <c r="B1818" i="4"/>
  <c r="B1800" i="4"/>
  <c r="B1782" i="4"/>
  <c r="B1761" i="4"/>
  <c r="B1743" i="4"/>
  <c r="B1726" i="4"/>
  <c r="B1704" i="4"/>
  <c r="B1686" i="4"/>
  <c r="B1668" i="4"/>
  <c r="B1647" i="4"/>
  <c r="B1629" i="4"/>
  <c r="B1611" i="4"/>
  <c r="B1589" i="4"/>
  <c r="B1572" i="4"/>
  <c r="B1554" i="4"/>
  <c r="B1533" i="4"/>
  <c r="B1515" i="4"/>
  <c r="B1497" i="4"/>
  <c r="B1476" i="4"/>
  <c r="B1455" i="4"/>
  <c r="B1437" i="4"/>
  <c r="B1413" i="4"/>
  <c r="B1393" i="4"/>
  <c r="B1372" i="4"/>
  <c r="B1349" i="4"/>
  <c r="B1330" i="4"/>
  <c r="B1310" i="4"/>
  <c r="B1286" i="4"/>
  <c r="B1266" i="4"/>
  <c r="B1248" i="4"/>
  <c r="B1224" i="4"/>
  <c r="B1204" i="4"/>
  <c r="B1185" i="4"/>
  <c r="B1162" i="4"/>
  <c r="B1141" i="4"/>
  <c r="B1121" i="4"/>
  <c r="B1097" i="4"/>
  <c r="B1079" i="4"/>
  <c r="B1059" i="4"/>
  <c r="B1035" i="4"/>
  <c r="B1017" i="4"/>
  <c r="B996" i="4"/>
  <c r="B973" i="4"/>
  <c r="B952" i="4"/>
  <c r="B934" i="4"/>
  <c r="B910" i="4"/>
  <c r="B888" i="4"/>
  <c r="B867" i="4"/>
  <c r="B840" i="4"/>
  <c r="B821" i="4"/>
  <c r="B798" i="4"/>
  <c r="B773" i="4"/>
  <c r="B752" i="4"/>
  <c r="B730" i="4"/>
  <c r="B704" i="4"/>
  <c r="B682" i="4"/>
  <c r="B661" i="4"/>
  <c r="B636" i="4"/>
  <c r="B613" i="4"/>
  <c r="B592" i="4"/>
  <c r="B565" i="4"/>
  <c r="B546" i="4"/>
  <c r="B524" i="4"/>
  <c r="B498" i="4"/>
  <c r="B478" i="4"/>
  <c r="B455" i="4"/>
  <c r="B430" i="4"/>
  <c r="B406" i="4"/>
  <c r="B385" i="4"/>
  <c r="B355" i="4"/>
  <c r="B334" i="4"/>
  <c r="B309" i="4"/>
  <c r="B281" i="4"/>
  <c r="B258" i="4"/>
  <c r="B233" i="4"/>
  <c r="B204" i="4"/>
  <c r="B181" i="4"/>
  <c r="B156" i="4"/>
  <c r="B130" i="4"/>
  <c r="B105" i="4"/>
  <c r="B84" i="4"/>
  <c r="B54" i="4"/>
  <c r="B29" i="4"/>
  <c r="B8" i="4"/>
  <c r="N3827" i="2"/>
  <c r="N3706" i="2"/>
  <c r="N3664" i="2"/>
  <c r="N3637" i="2"/>
  <c r="N3612" i="2"/>
  <c r="N3564" i="2"/>
  <c r="N3510" i="2"/>
  <c r="N3454" i="2"/>
  <c r="N3428" i="2"/>
  <c r="N3353" i="2"/>
  <c r="N3305" i="2"/>
  <c r="N3155" i="2"/>
  <c r="N3107" i="2"/>
  <c r="N3029" i="2"/>
  <c r="N2976" i="2"/>
  <c r="N2953" i="2"/>
  <c r="N2926" i="2"/>
  <c r="N2872" i="2"/>
  <c r="N2793" i="2"/>
  <c r="N2563" i="2"/>
  <c r="N2500" i="2"/>
  <c r="N2476" i="2"/>
  <c r="N2448" i="2"/>
  <c r="N2395" i="2"/>
  <c r="N2338" i="2"/>
  <c r="N2276" i="2"/>
  <c r="N2219" i="2"/>
  <c r="N2156" i="2"/>
  <c r="N2089" i="2"/>
  <c r="N2029" i="2"/>
  <c r="N1972" i="2"/>
  <c r="N1909" i="2"/>
  <c r="N1717" i="2"/>
  <c r="N1341" i="2"/>
  <c r="N1309" i="2"/>
  <c r="N1276" i="2"/>
  <c r="N1178" i="2"/>
  <c r="N519" i="2"/>
  <c r="N326" i="2"/>
  <c r="N157" i="2"/>
  <c r="N110" i="2"/>
  <c r="N54" i="2"/>
  <c r="N3542" i="2"/>
  <c r="N3520" i="2"/>
  <c r="N3419" i="2"/>
  <c r="N3278" i="2"/>
  <c r="N3182" i="2"/>
  <c r="N3142" i="2"/>
  <c r="N3121" i="2"/>
  <c r="N3100" i="2"/>
  <c r="N2943" i="2"/>
  <c r="N1904" i="2"/>
  <c r="N1808" i="2"/>
  <c r="N1638" i="2"/>
  <c r="N1471" i="2"/>
  <c r="K1424" i="2"/>
  <c r="N1424" i="2"/>
  <c r="K1444" i="2"/>
  <c r="N1444" i="2"/>
  <c r="K1490" i="2"/>
  <c r="N1490" i="2"/>
  <c r="K1538" i="2"/>
  <c r="N1538" i="2"/>
  <c r="K1600" i="2"/>
  <c r="N1600" i="2"/>
  <c r="K1627" i="2"/>
  <c r="N1627" i="2"/>
  <c r="K1686" i="2"/>
  <c r="N1686" i="2"/>
  <c r="K1703" i="2"/>
  <c r="N1703" i="2"/>
  <c r="K1725" i="2"/>
  <c r="N1725" i="2"/>
  <c r="K1737" i="2"/>
  <c r="N1737" i="2"/>
  <c r="K1758" i="2"/>
  <c r="N1758" i="2"/>
  <c r="K1779" i="2"/>
  <c r="N1779" i="2"/>
  <c r="K1788" i="2"/>
  <c r="N1788" i="2"/>
  <c r="K1834" i="2"/>
  <c r="N1834" i="2"/>
  <c r="K1862" i="2"/>
  <c r="N1862" i="2"/>
  <c r="K1883" i="2"/>
  <c r="N1883" i="2"/>
  <c r="K1925" i="2"/>
  <c r="N1925" i="2"/>
  <c r="K2097" i="2"/>
  <c r="N2097" i="2"/>
  <c r="K2129" i="2"/>
  <c r="N2129" i="2"/>
  <c r="K2150" i="2"/>
  <c r="N2150" i="2"/>
  <c r="K2160" i="2"/>
  <c r="N2160" i="2"/>
  <c r="K2183" i="2"/>
  <c r="N2183" i="2"/>
  <c r="K2204" i="2"/>
  <c r="N2204" i="2"/>
  <c r="K2278" i="2"/>
  <c r="N2278" i="2"/>
  <c r="K2339" i="2"/>
  <c r="N2339" i="2"/>
  <c r="K2416" i="2"/>
  <c r="N2416" i="2"/>
  <c r="K2468" i="2"/>
  <c r="N2468" i="2"/>
  <c r="K2488" i="2"/>
  <c r="N2488" i="2"/>
  <c r="K2572" i="2"/>
  <c r="N2572" i="2"/>
  <c r="K2604" i="2"/>
  <c r="N2604" i="2"/>
  <c r="K2714" i="2"/>
  <c r="N2714" i="2"/>
  <c r="K2747" i="2"/>
  <c r="N2747" i="2"/>
  <c r="K2758" i="2"/>
  <c r="N2758" i="2"/>
  <c r="K2790" i="2"/>
  <c r="N2790" i="2"/>
  <c r="K2898" i="2"/>
  <c r="N2898" i="2"/>
  <c r="K2931" i="2"/>
  <c r="N2931" i="2"/>
  <c r="K2942" i="2"/>
  <c r="N2942" i="2"/>
  <c r="K2962" i="2"/>
  <c r="N2962" i="2"/>
  <c r="K2993" i="2"/>
  <c r="N2993" i="2"/>
  <c r="K3026" i="2"/>
  <c r="N3026" i="2"/>
  <c r="K3055" i="2"/>
  <c r="N3055" i="2"/>
  <c r="K3088" i="2"/>
  <c r="N3088" i="2"/>
  <c r="K3152" i="2"/>
  <c r="N3152" i="2"/>
  <c r="K3203" i="2"/>
  <c r="N3203" i="2"/>
  <c r="K3288" i="2"/>
  <c r="N3288" i="2"/>
  <c r="K3320" i="2"/>
  <c r="N3320" i="2"/>
  <c r="K3361" i="2"/>
  <c r="N3361" i="2"/>
  <c r="K3429" i="2"/>
  <c r="N3429" i="2"/>
  <c r="K3452" i="2"/>
  <c r="N3452" i="2"/>
  <c r="K3475" i="2"/>
  <c r="N3475" i="2"/>
  <c r="K3508" i="2"/>
  <c r="N3508" i="2"/>
  <c r="K3530" i="2"/>
  <c r="N3530" i="2"/>
  <c r="K3553" i="2"/>
  <c r="N3553" i="2"/>
  <c r="K3601" i="2"/>
  <c r="N3601" i="2"/>
  <c r="K3635" i="2"/>
  <c r="N3635" i="2"/>
  <c r="K3645" i="2"/>
  <c r="N3645" i="2"/>
  <c r="K3687" i="2"/>
  <c r="N3687" i="2"/>
  <c r="K3816" i="2"/>
  <c r="N3816" i="2"/>
  <c r="N3841" i="2"/>
  <c r="N3657" i="2"/>
  <c r="N3578" i="2"/>
  <c r="N3541" i="2"/>
  <c r="N3277" i="2"/>
  <c r="N2921" i="2"/>
  <c r="N2676" i="2"/>
  <c r="N2658" i="2"/>
  <c r="N2530" i="2"/>
  <c r="N2289" i="2"/>
  <c r="N2194" i="2"/>
  <c r="N2120" i="2"/>
  <c r="N1807" i="2"/>
  <c r="K1726" i="2"/>
  <c r="N1726" i="2"/>
  <c r="K1738" i="2"/>
  <c r="N1738" i="2"/>
  <c r="K1759" i="2"/>
  <c r="N1759" i="2"/>
  <c r="K1769" i="2"/>
  <c r="N1769" i="2"/>
  <c r="K1826" i="2"/>
  <c r="N1826" i="2"/>
  <c r="K1835" i="2"/>
  <c r="N1835" i="2"/>
  <c r="K1926" i="2"/>
  <c r="N1926" i="2"/>
  <c r="K1948" i="2"/>
  <c r="N1948" i="2"/>
  <c r="K1990" i="2"/>
  <c r="N1990" i="2"/>
  <c r="K2001" i="2"/>
  <c r="N2001" i="2"/>
  <c r="K2012" i="2"/>
  <c r="N2012" i="2"/>
  <c r="K2055" i="2"/>
  <c r="N2055" i="2"/>
  <c r="K2076" i="2"/>
  <c r="N2076" i="2"/>
  <c r="K2098" i="2"/>
  <c r="N2098" i="2"/>
  <c r="K2130" i="2"/>
  <c r="N2130" i="2"/>
  <c r="K2151" i="2"/>
  <c r="N2151" i="2"/>
  <c r="K2161" i="2"/>
  <c r="N2161" i="2"/>
  <c r="K2205" i="2"/>
  <c r="N2205" i="2"/>
  <c r="K2226" i="2"/>
  <c r="N2226" i="2"/>
  <c r="K2247" i="2"/>
  <c r="N2247" i="2"/>
  <c r="K2268" i="2"/>
  <c r="N2268" i="2"/>
  <c r="K2279" i="2"/>
  <c r="N2279" i="2"/>
  <c r="K2301" i="2"/>
  <c r="N2301" i="2"/>
  <c r="K2378" i="2"/>
  <c r="N2378" i="2"/>
  <c r="K2388" i="2"/>
  <c r="N2388" i="2"/>
  <c r="K2417" i="2"/>
  <c r="N2417" i="2"/>
  <c r="K2469" i="2"/>
  <c r="N2469" i="2"/>
  <c r="K2489" i="2"/>
  <c r="N2489" i="2"/>
  <c r="K2509" i="2"/>
  <c r="N2509" i="2"/>
  <c r="K2520" i="2"/>
  <c r="N2520" i="2"/>
  <c r="K2531" i="2"/>
  <c r="N2531" i="2"/>
  <c r="K2540" i="2"/>
  <c r="N2540" i="2"/>
  <c r="K2573" i="2"/>
  <c r="N2573" i="2"/>
  <c r="K2614" i="2"/>
  <c r="N2614" i="2"/>
  <c r="K2667" i="2"/>
  <c r="N2667" i="2"/>
  <c r="K2823" i="2"/>
  <c r="N2823" i="2"/>
  <c r="K2835" i="2"/>
  <c r="N2835" i="2"/>
  <c r="K2868" i="2"/>
  <c r="N2868" i="2"/>
  <c r="K2889" i="2"/>
  <c r="N2889" i="2"/>
  <c r="K2899" i="2"/>
  <c r="N2899" i="2"/>
  <c r="K2932" i="2"/>
  <c r="N2932" i="2"/>
  <c r="K2963" i="2"/>
  <c r="N2963" i="2"/>
  <c r="K2983" i="2"/>
  <c r="N2983" i="2"/>
  <c r="K2994" i="2"/>
  <c r="N2994" i="2"/>
  <c r="K3056" i="2"/>
  <c r="N3056" i="2"/>
  <c r="K3067" i="2"/>
  <c r="N3067" i="2"/>
  <c r="K3101" i="2"/>
  <c r="N3101" i="2"/>
  <c r="K3204" i="2"/>
  <c r="N3204" i="2"/>
  <c r="K3226" i="2"/>
  <c r="N3226" i="2"/>
  <c r="K3247" i="2"/>
  <c r="N3247" i="2"/>
  <c r="K3256" i="2"/>
  <c r="N3256" i="2"/>
  <c r="K3289" i="2"/>
  <c r="N3289" i="2"/>
  <c r="K3321" i="2"/>
  <c r="N3321" i="2"/>
  <c r="K3331" i="2"/>
  <c r="N3331" i="2"/>
  <c r="K3343" i="2"/>
  <c r="N3343" i="2"/>
  <c r="K3352" i="2"/>
  <c r="N3352" i="2"/>
  <c r="K3373" i="2"/>
  <c r="N3373" i="2"/>
  <c r="K3382" i="2"/>
  <c r="N3382" i="2"/>
  <c r="K3430" i="2"/>
  <c r="N3430" i="2"/>
  <c r="K3453" i="2"/>
  <c r="N3453" i="2"/>
  <c r="K3465" i="2"/>
  <c r="N3465" i="2"/>
  <c r="K3476" i="2"/>
  <c r="N3476" i="2"/>
  <c r="K3509" i="2"/>
  <c r="N3509" i="2"/>
  <c r="K3531" i="2"/>
  <c r="N3531" i="2"/>
  <c r="K3554" i="2"/>
  <c r="N3554" i="2"/>
  <c r="K3602" i="2"/>
  <c r="N3602" i="2"/>
  <c r="K3646" i="2"/>
  <c r="N3646" i="2"/>
  <c r="K3667" i="2"/>
  <c r="N3667" i="2"/>
  <c r="K3676" i="2"/>
  <c r="N3676" i="2"/>
  <c r="K3688" i="2"/>
  <c r="N3688" i="2"/>
  <c r="K3785" i="2"/>
  <c r="N3785" i="2"/>
  <c r="K3835" i="2"/>
  <c r="N3835" i="2"/>
  <c r="K3844" i="2"/>
  <c r="N3844" i="2"/>
  <c r="K3847" i="2"/>
  <c r="N3847" i="2"/>
  <c r="K3879" i="2"/>
  <c r="N3879" i="2"/>
  <c r="K3885" i="2"/>
  <c r="N3885" i="2"/>
  <c r="N3876" i="2"/>
  <c r="N3784" i="2"/>
  <c r="N3765" i="2"/>
  <c r="N3710" i="2"/>
  <c r="N3577" i="2"/>
  <c r="N3497" i="2"/>
  <c r="N3236" i="2"/>
  <c r="N2982" i="2"/>
  <c r="N2920" i="2"/>
  <c r="N2857" i="2"/>
  <c r="N2834" i="2"/>
  <c r="N2737" i="2"/>
  <c r="N2675" i="2"/>
  <c r="N2657" i="2"/>
  <c r="N2377" i="2"/>
  <c r="N2330" i="2"/>
  <c r="N2237" i="2"/>
  <c r="N2215" i="2"/>
  <c r="N2119" i="2"/>
  <c r="N2045" i="2"/>
  <c r="N2023" i="2"/>
  <c r="N1582" i="2"/>
  <c r="K512" i="2"/>
  <c r="N512" i="2"/>
  <c r="K543" i="2"/>
  <c r="N543" i="2"/>
  <c r="K576" i="2"/>
  <c r="N576" i="2"/>
  <c r="K610" i="2"/>
  <c r="N610" i="2"/>
  <c r="K621" i="2"/>
  <c r="N621" i="2"/>
  <c r="K633" i="2"/>
  <c r="N633" i="2"/>
  <c r="K645" i="2"/>
  <c r="N645" i="2"/>
  <c r="K656" i="2"/>
  <c r="N656" i="2"/>
  <c r="K712" i="2"/>
  <c r="N712" i="2"/>
  <c r="K734" i="2"/>
  <c r="N734" i="2"/>
  <c r="K783" i="2"/>
  <c r="N783" i="2"/>
  <c r="K812" i="2"/>
  <c r="N812" i="2"/>
  <c r="K838" i="2"/>
  <c r="N838" i="2"/>
  <c r="K849" i="2"/>
  <c r="N849" i="2"/>
  <c r="K956" i="2"/>
  <c r="N956" i="2"/>
  <c r="K975" i="2"/>
  <c r="N975" i="2"/>
  <c r="K1019" i="2"/>
  <c r="N1019" i="2"/>
  <c r="K1062" i="2"/>
  <c r="N1062" i="2"/>
  <c r="K1071" i="2"/>
  <c r="N1071" i="2"/>
  <c r="K1107" i="2"/>
  <c r="N1107" i="2"/>
  <c r="K1133" i="2"/>
  <c r="N1133" i="2"/>
  <c r="K1233" i="2"/>
  <c r="N1233" i="2"/>
  <c r="K1242" i="2"/>
  <c r="N1242" i="2"/>
  <c r="K1272" i="2"/>
  <c r="N1272" i="2"/>
  <c r="K1305" i="2"/>
  <c r="N1305" i="2"/>
  <c r="K1359" i="2"/>
  <c r="N1359" i="2"/>
  <c r="K1383" i="2"/>
  <c r="N1383" i="2"/>
  <c r="K1443" i="2"/>
  <c r="N1443" i="2"/>
  <c r="K1470" i="2"/>
  <c r="N1470" i="2"/>
  <c r="K1563" i="2"/>
  <c r="N1563" i="2"/>
  <c r="K1698" i="2"/>
  <c r="N1698" i="2"/>
  <c r="K1707" i="2"/>
  <c r="N1707" i="2"/>
  <c r="K1740" i="2"/>
  <c r="N1740" i="2"/>
  <c r="K1827" i="2"/>
  <c r="N1827" i="2"/>
  <c r="K1836" i="2"/>
  <c r="N1836" i="2"/>
  <c r="K1915" i="2"/>
  <c r="N1915" i="2"/>
  <c r="K1947" i="2"/>
  <c r="N1947" i="2"/>
  <c r="K1969" i="2"/>
  <c r="N1969" i="2"/>
  <c r="K2054" i="2"/>
  <c r="N2054" i="2"/>
  <c r="K2127" i="2"/>
  <c r="N2127" i="2"/>
  <c r="K2137" i="2"/>
  <c r="N2137" i="2"/>
  <c r="K2212" i="2"/>
  <c r="N2212" i="2"/>
  <c r="K2223" i="2"/>
  <c r="N2223" i="2"/>
  <c r="K2453" i="2"/>
  <c r="N2453" i="2"/>
  <c r="K2513" i="2"/>
  <c r="N2513" i="2"/>
  <c r="K2695" i="2"/>
  <c r="N2695" i="2"/>
  <c r="K2887" i="2"/>
  <c r="N2887" i="2"/>
  <c r="K3283" i="2"/>
  <c r="N3283" i="2"/>
  <c r="K3403" i="2"/>
  <c r="N3403" i="2"/>
  <c r="K3499" i="2"/>
  <c r="N3499" i="2"/>
  <c r="K3511" i="2"/>
  <c r="N3511" i="2"/>
  <c r="K3523" i="2"/>
  <c r="N3523" i="2"/>
  <c r="N3386" i="2"/>
  <c r="N3347" i="2"/>
  <c r="N3294" i="2"/>
  <c r="N3098" i="2"/>
  <c r="N2941" i="2"/>
  <c r="N2876" i="2"/>
  <c r="N2627" i="2"/>
  <c r="N2432" i="2"/>
  <c r="N1989" i="2"/>
  <c r="N1142" i="2"/>
  <c r="N773" i="2"/>
  <c r="C2" i="4" l="1"/>
  <c r="K2" i="3" a="1"/>
  <c r="K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<sst xmlns="http://schemas.openxmlformats.org/spreadsheetml/2006/main" count="23634" uniqueCount="175">
  <si>
    <t>Key American Coca-Cola Retailers</t>
  </si>
  <si>
    <t>Beverage Sales &amp; Operating Margin 2021</t>
  </si>
  <si>
    <t>Retailer</t>
  </si>
  <si>
    <t>Retailer ID</t>
  </si>
  <si>
    <t>Invoice Date</t>
  </si>
  <si>
    <t>Region</t>
  </si>
  <si>
    <t>State</t>
  </si>
  <si>
    <t>City</t>
  </si>
  <si>
    <t>Beverage Brand</t>
  </si>
  <si>
    <t>Price per Unit</t>
  </si>
  <si>
    <t>Units Sold</t>
  </si>
  <si>
    <t>Total Sales</t>
  </si>
  <si>
    <t>Operating Profit</t>
  </si>
  <si>
    <t>Operating Margin</t>
  </si>
  <si>
    <t>Profit per unit</t>
  </si>
  <si>
    <t>Sodapop</t>
  </si>
  <si>
    <t>Northeast</t>
  </si>
  <si>
    <t>New York</t>
  </si>
  <si>
    <t>Coca-Cola</t>
  </si>
  <si>
    <t>Diet Coke</t>
  </si>
  <si>
    <t>Sprite</t>
  </si>
  <si>
    <t>Fanta</t>
  </si>
  <si>
    <t>Powerade</t>
  </si>
  <si>
    <t>Dasani Water</t>
  </si>
  <si>
    <t>BevCo</t>
  </si>
  <si>
    <t>South</t>
  </si>
  <si>
    <t>Texas</t>
  </si>
  <si>
    <t>Houston</t>
  </si>
  <si>
    <t>FizzySip</t>
  </si>
  <si>
    <t>West</t>
  </si>
  <si>
    <t>California</t>
  </si>
  <si>
    <t>San Francisco</t>
  </si>
  <si>
    <t>DreamCo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</si>
  <si>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</si>
  <si>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</si>
  <si>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</si>
  <si>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</si>
  <si>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</si>
  <si>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</si>
  <si>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</si>
  <si>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</si>
  <si>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</si>
  <si>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</si>
  <si>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</si>
  <si>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</si>
  <si>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</si>
  <si>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</si>
  <si>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</si>
  <si>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</si>
  <si>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</si>
  <si>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</si>
  <si>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</si>
  <si>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</si>
  <si>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</si>
  <si>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</si>
  <si>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</si>
  <si>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</si>
  <si>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</si>
  <si>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</si>
  <si>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</si>
  <si>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</si>
  <si>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</si>
  <si>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</si>
  <si>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</si>
  <si>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</si>
  <si>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</si>
  <si>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</si>
  <si>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</si>
  <si>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</si>
  <si>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</si>
  <si>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</si>
  <si>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</si>
  <si>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</si>
  <si>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</si>
  <si>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</si>
  <si>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</si>
  <si>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</si>
  <si>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</si>
  <si>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</si>
  <si>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</si>
  <si>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</si>
  <si>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</si>
  <si>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</si>
  <si>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</si>
  <si>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</si>
  <si>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</si>
  <si>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</si>
  <si>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</si>
  <si>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</si>
  <si>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</si>
  <si>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</si>
  <si>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</si>
  <si>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</si>
  <si>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</si>
  <si>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</si>
  <si>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</si>
  <si>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</si>
  <si>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</si>
  <si>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</si>
  <si>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</si>
  <si>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</si>
  <si>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</si>
  <si>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</si>
  <si>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</si>
  <si>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</si>
  <si>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</si>
  <si>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</si>
  <si>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</si>
  <si>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</si>
  <si>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</si>
  <si>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</si>
  <si>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</si>
  <si>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</si>
  <si>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</si>
  <si>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</si>
  <si>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</si>
  <si>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</si>
  <si>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</si>
  <si>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</si>
  <si>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</si>
  <si>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</si>
  <si>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</si>
  <si>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</si>
  <si>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</si>
  <si>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</si>
  <si>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</si>
  <si>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</si>
  <si>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</si>
  <si>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</si>
  <si>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</si>
  <si>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</si>
  <si>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1. Sales By Retailer</t>
  </si>
  <si>
    <t>3. Total Profit By Retailer</t>
  </si>
  <si>
    <t>Row Labels</t>
  </si>
  <si>
    <t>Sum of Total Sales</t>
  </si>
  <si>
    <t>Sum of Operating Profit</t>
  </si>
  <si>
    <t>Grand Total</t>
  </si>
  <si>
    <t>2. Sales By Retailer Quarterwise</t>
  </si>
  <si>
    <t>Column Labels</t>
  </si>
  <si>
    <t>Qtr1</t>
  </si>
  <si>
    <t>Qtr2</t>
  </si>
  <si>
    <t>Qtr3</t>
  </si>
  <si>
    <t>Qtr4</t>
  </si>
  <si>
    <t>4. Profit By Retailer By Quarter</t>
  </si>
  <si>
    <t>5. Sales and Profit Monthly</t>
  </si>
  <si>
    <t>Jan</t>
  </si>
  <si>
    <t>Feb</t>
  </si>
  <si>
    <t>Mar</t>
  </si>
  <si>
    <t>Apr</t>
  </si>
  <si>
    <t>May</t>
  </si>
  <si>
    <t>Jun</t>
  </si>
  <si>
    <t>Jul</t>
  </si>
  <si>
    <t>Aug</t>
  </si>
  <si>
    <t>Sep</t>
  </si>
  <si>
    <t>Oct</t>
  </si>
  <si>
    <t>Nov</t>
  </si>
  <si>
    <t>Dec</t>
  </si>
  <si>
    <t>6. Sales by Different Brands</t>
  </si>
  <si>
    <t>7. Sales vary for different brands and different months</t>
  </si>
  <si>
    <t>8. Price per unit vs profit per unit variation across months for a brand</t>
  </si>
  <si>
    <t>Total Average of Price per Unit</t>
  </si>
  <si>
    <t>Total Average of Profit per unit</t>
  </si>
  <si>
    <t>Average of Price per Unit</t>
  </si>
  <si>
    <t>Average of Profit per unit</t>
  </si>
  <si>
    <t>9. Correlation between Unit price and total sales</t>
  </si>
  <si>
    <t>For different brands - can use dots of different colors</t>
  </si>
  <si>
    <t>Unit price and profit</t>
  </si>
  <si>
    <t>Unit price and units sold</t>
  </si>
  <si>
    <t>10. Regional performance using heatmaps</t>
  </si>
  <si>
    <t xml:space="preserve">11.  Top-performing and underperforming locations using operating margin </t>
  </si>
  <si>
    <t>Average of Operating Margin</t>
  </si>
  <si>
    <t>Top</t>
  </si>
  <si>
    <t>Under</t>
  </si>
  <si>
    <t>Sr. No.</t>
  </si>
  <si>
    <t>Mismatch Retailer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</si>
</sst>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_ &quot;₹&quot;\ * #,##0.00_ ;_ &quot;₹&quot;\ * \-#,##0.00_ ;_ &quot;₹&quot;\ * &quot;-&quot;??_ ;_ @_ "/>
    <numFmt numFmtId="165" formatCode="&quot;$&quot;#,##0.0_);[Red]\(&quot;$&quot;#,##0.0\)"/>
    <numFmt numFmtId="166" formatCode="_-[$$-409]* #,##0.00_ ;_-[$$-409]* \-#,##0.00\ ;_-[$$-409]* &quot;-&quot;??_ ;_-@_ "/>
  </numFmts>
  <fonts count="7">
    <font>
      <sz val="11"/>
      <color theme="1"/>
      <name val="Calibri"/>
      <scheme val="minor"/>
    </font>
    <font>
      <sz val="11"/>
      <color theme="1"/>
      <name val="Calibri"/>
      <family val="2"/>
      <scheme val="minor"/>
    </font>
    <font>
      <sz val="11"/>
      <color theme="1"/>
      <name val="Calibri"/>
    </font>
    <font>
      <b/>
      <sz val="18"/>
      <color rgb="FF2A3E68"/>
      <name val="Calibri"/>
    </font>
    <font>
      <b/>
      <sz val="12"/>
      <color rgb="FF2A3E68"/>
      <name val="Calibri"/>
    </font>
    <font>
      <sz val="11"/>
      <color theme="0"/>
      <name val="Calibri"/>
    </font>
    <font>
      <sz val="11"/>
      <color theme="1"/>
      <name val="Calibri"/>
      <scheme val="minor"/>
    </font>
  </fonts>
  <fills count="3">
    <fill>
      <patternFill patternType="none"/>
    </fill>
    <fill>
      <patternFill patternType="gray125"/>
    </fill>
    <fill>
      <patternFill patternType="solid">
        <fgColor rgb="FF2A3E68"/>
        <bgColor rgb="FF2A3E68"/>
      </patternFill>
    </fill>
  </fills>
  <borders count="3">
    <border>
      <left/>
      <right/>
      <top/>
      <bottom/>
      <diagonal/>
    </border>
    <border>
      <left/>
      <right/>
      <top/>
      <bottom/>
      <diagonal/>
    </border>
    <border>
      <left/>
      <right/>
      <top/>
      <bottom style="thin">
        <color rgb="FF000000"/>
      </bottom>
      <diagonal/>
    </border>
  </borders>
  <cellStyleXfs count="3">
    <xf numFmtId="0" fontId="0" fillId="0" borderId="0"/>
    <xf numFmtId="164" fontId="6" fillId="0" borderId="0" applyFont="0" applyFill="0" applyBorder="0" applyAlignment="0" applyProtection="0"/>
    <xf numFmtId="9" fontId="6" fillId="0" borderId="0" applyFont="0" applyFill="0" applyBorder="0" applyAlignment="0" applyProtection="0"/>
  </cellStyleXfs>
  <cellXfs count="46">
    <xf numFmtId="0" fontId="0" fillId="0" borderId="0" xfId="0"/>
    <xf numFmtId="0" fontId="2" fillId="0" borderId="0" xfId="0" applyFont="1" applyAlignment="1">
      <alignment horizontal="left"/>
    </xf>
    <xf numFmtId="0" fontId="0" fillId="0" borderId="0" xfId="0" applyAlignment="1">
      <alignment horizontal="left"/>
    </xf>
    <xf numFmtId="14" fontId="2" fillId="0" borderId="0" xfId="0" applyNumberFormat="1" applyFont="1" applyAlignment="1">
      <alignment horizontal="left"/>
    </xf>
    <xf numFmtId="8" fontId="2" fillId="0" borderId="0" xfId="0" applyNumberFormat="1" applyFont="1" applyAlignment="1">
      <alignment horizontal="left"/>
    </xf>
    <xf numFmtId="3" fontId="2" fillId="0" borderId="0" xfId="0" applyNumberFormat="1" applyFont="1" applyAlignment="1">
      <alignment horizontal="left"/>
    </xf>
    <xf numFmtId="9" fontId="2" fillId="0" borderId="0" xfId="0" applyNumberFormat="1" applyFont="1" applyAlignment="1">
      <alignment horizontal="left"/>
    </xf>
    <xf numFmtId="10" fontId="2" fillId="0" borderId="0" xfId="0" applyNumberFormat="1" applyFont="1" applyAlignment="1">
      <alignment horizontal="left"/>
    </xf>
    <xf numFmtId="165" fontId="2" fillId="0" borderId="0" xfId="0" applyNumberFormat="1" applyFont="1" applyAlignment="1">
      <alignment horizontal="left"/>
    </xf>
    <xf numFmtId="49" fontId="0" fillId="0" borderId="0" xfId="0" applyNumberFormat="1" applyAlignment="1">
      <alignment horizontal="left"/>
    </xf>
    <xf numFmtId="49" fontId="3" fillId="0" borderId="2" xfId="0" applyNumberFormat="1" applyFont="1" applyBorder="1" applyAlignment="1">
      <alignment horizontal="left"/>
    </xf>
    <xf numFmtId="49" fontId="4" fillId="0" borderId="0" xfId="0" applyNumberFormat="1" applyFont="1" applyAlignment="1">
      <alignment horizontal="left"/>
    </xf>
    <xf numFmtId="49" fontId="2" fillId="0" borderId="0" xfId="0" applyNumberFormat="1" applyFont="1" applyAlignment="1">
      <alignment horizontal="left"/>
    </xf>
    <xf numFmtId="1" fontId="0" fillId="0" borderId="0" xfId="0" applyNumberFormat="1" applyAlignment="1">
      <alignment horizontal="left"/>
    </xf>
    <xf numFmtId="1" fontId="2" fillId="0" borderId="2" xfId="0" applyNumberFormat="1" applyFont="1" applyBorder="1" applyAlignment="1">
      <alignment horizontal="left"/>
    </xf>
    <xf numFmtId="1" fontId="2" fillId="0" borderId="0" xfId="0" applyNumberFormat="1" applyFont="1" applyAlignment="1">
      <alignment horizontal="left"/>
    </xf>
    <xf numFmtId="14" fontId="0" fillId="0" borderId="0" xfId="0" applyNumberFormat="1" applyAlignment="1">
      <alignment horizontal="left"/>
    </xf>
    <xf numFmtId="14" fontId="2" fillId="0" borderId="2" xfId="0" applyNumberFormat="1" applyFont="1" applyBorder="1" applyAlignment="1">
      <alignment horizontal="left"/>
    </xf>
    <xf numFmtId="49" fontId="2" fillId="0" borderId="2" xfId="0" applyNumberFormat="1" applyFont="1" applyBorder="1" applyAlignment="1">
      <alignment horizontal="left"/>
    </xf>
    <xf numFmtId="1" fontId="0" fillId="0" borderId="0" xfId="0" applyNumberFormat="1" applyAlignment="1">
      <alignment horizontal="right"/>
    </xf>
    <xf numFmtId="1" fontId="2" fillId="0" borderId="2" xfId="0" applyNumberFormat="1" applyFont="1" applyBorder="1" applyAlignment="1">
      <alignment horizontal="right"/>
    </xf>
    <xf numFmtId="1" fontId="2" fillId="0" borderId="0" xfId="0" applyNumberFormat="1" applyFont="1" applyAlignment="1">
      <alignment horizontal="right"/>
    </xf>
    <xf numFmtId="9" fontId="0" fillId="0" borderId="0" xfId="2" applyFont="1" applyAlignment="1">
      <alignment horizontal="right"/>
    </xf>
    <xf numFmtId="9" fontId="2" fillId="0" borderId="2" xfId="2" applyFont="1" applyBorder="1" applyAlignment="1">
      <alignment horizontal="right"/>
    </xf>
    <xf numFmtId="9" fontId="2" fillId="0" borderId="0" xfId="2" applyFont="1" applyAlignment="1">
      <alignment horizontal="right"/>
    </xf>
    <xf numFmtId="49" fontId="5" fillId="2" borderId="1" xfId="0" applyNumberFormat="1" applyFont="1" applyFill="1" applyBorder="1"/>
    <xf numFmtId="49" fontId="5" fillId="2" borderId="1" xfId="1" applyNumberFormat="1" applyFont="1" applyFill="1" applyBorder="1" applyAlignment="1"/>
    <xf numFmtId="49" fontId="5" fillId="2" borderId="1" xfId="2" applyNumberFormat="1" applyFont="1" applyFill="1" applyBorder="1" applyAlignment="1"/>
    <xf numFmtId="49" fontId="0" fillId="0" borderId="0" xfId="0" applyNumberFormat="1"/>
    <xf numFmtId="166" fontId="0" fillId="0" borderId="0" xfId="0" applyNumberFormat="1" applyAlignment="1">
      <alignment horizontal="left"/>
    </xf>
    <xf numFmtId="166" fontId="0" fillId="0" borderId="0" xfId="1" applyNumberFormat="1" applyFont="1" applyAlignment="1">
      <alignment horizontal="left"/>
    </xf>
    <xf numFmtId="166" fontId="2" fillId="0" borderId="2" xfId="0" applyNumberFormat="1" applyFont="1" applyBorder="1" applyAlignment="1">
      <alignment horizontal="left"/>
    </xf>
    <xf numFmtId="166" fontId="2" fillId="0" borderId="2" xfId="1" applyNumberFormat="1" applyFont="1" applyBorder="1" applyAlignment="1">
      <alignment horizontal="left"/>
    </xf>
    <xf numFmtId="166" fontId="2" fillId="0" borderId="0" xfId="0" applyNumberFormat="1" applyFont="1" applyAlignment="1">
      <alignment horizontal="left"/>
    </xf>
    <xf numFmtId="166" fontId="2" fillId="0" borderId="0" xfId="1" applyNumberFormat="1" applyFont="1" applyAlignment="1">
      <alignment horizontal="left"/>
    </xf>
    <xf numFmtId="0" fontId="1" fillId="0" borderId="0" xfId="0" applyFont="1"/>
    <xf numFmtId="0" fontId="0" fillId="0" borderId="0" xfId="0" pivotButton="1"/>
    <xf numFmtId="0" fontId="0" fillId="0" borderId="0" xfId="0" applyAlignment="1">
      <alignment horizontal="left" indent="1"/>
    </xf>
    <xf numFmtId="166" fontId="0" fillId="0" borderId="0" xfId="0" applyNumberFormat="1"/>
    <xf numFmtId="166" fontId="0" fillId="0" borderId="0" xfId="2" applyNumberFormat="1" applyFont="1" applyAlignment="1">
      <alignment horizontal="right"/>
    </xf>
    <xf numFmtId="166" fontId="2" fillId="0" borderId="1" xfId="2" applyNumberFormat="1" applyFont="1" applyBorder="1" applyAlignment="1">
      <alignment horizontal="right"/>
    </xf>
    <xf numFmtId="166" fontId="5" fillId="2" borderId="1" xfId="2" applyNumberFormat="1" applyFont="1" applyFill="1" applyBorder="1" applyAlignment="1"/>
    <xf numFmtId="166" fontId="2" fillId="0" borderId="0" xfId="2" applyNumberFormat="1" applyFont="1" applyAlignment="1">
      <alignment horizontal="right"/>
    </xf>
    <xf numFmtId="1" fontId="0" fillId="0" borderId="0" xfId="0" applyNumberFormat="1"/>
    <xf numFmtId="9" fontId="0" fillId="0" borderId="0" xfId="0" applyNumberFormat="1"/>
    <xf numFmtId="0" fontId="0" fillId="0" borderId="0" xfId="0" applyNumberFormat="1"/>
  </cellXfs>
  <cellStyles count="3">
    <cellStyle name="Currency" xfId="1" builtinId="4"/>
    <cellStyle name="Normal" xfId="0" builtinId="0"/>
    <cellStyle name="Percent" xfId="2" builtinId="5"/>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microsoft.com/office/2007/relationships/slicerCache" Target="slicerCaches/slicerCache10.xml"/><Relationship Id="rId2" Type="http://schemas.openxmlformats.org/officeDocument/2006/relationships/worksheet" Target="worksheets/sheet2.xml"/><Relationship Id="rId16" Type="http://schemas.microsoft.com/office/2007/relationships/slicerCache" Target="slicerCaches/slicerCache9.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07/relationships/slicerCache" Target="slicerCaches/slicerCache8.xml"/><Relationship Id="rId23" Type="http://schemas.openxmlformats.org/officeDocument/2006/relationships/calcChain" Target="calcChain.xml"/><Relationship Id="rId10" Type="http://schemas.microsoft.com/office/2007/relationships/slicerCache" Target="slicerCaches/slicerCache3.xml"/><Relationship Id="rId19"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[Coke-sales-solution.xlsx]Visualization!PivotTable2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Across Different</a:t>
            </a:r>
            <a:r>
              <a:rPr lang="en-US" baseline="0"/>
              <a:t> </a:t>
            </a:r>
            <a:r>
              <a:rPr lang="en-US"/>
              <a:t>Retailers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Visualization!$C$4</c:f>
              <c:strCache>
                <c:ptCount val="1"/>
                <c:pt idx="0">
                  <c:v>Total</c:v>
                </c:pt>
              </c:strCache>
            </c:strRef>
          </c:tx>
          <c:spPr>
            <a:solidFill>
              <a:schemeClr val="accent1"/>
            </a:solidFill>
            <a:ln>
              <a:noFill/>
            </a:ln>
            <a:effectLst/>
          </c:spPr>
          <c:invertIfNegative val="0"/>
          <c:cat>
            <c:strRef>
              <c:f>Visualization!$B$5:$B$9</c:f>
              <c:strCache>
                <c:ptCount val="4"/>
                <c:pt idx="0">
                  <c:v>BevCo</c:v>
                </c:pt>
                <c:pt idx="1">
                  <c:v>DreamCo</c:v>
                </c:pt>
                <c:pt idx="2">
                  <c:v>FizzySip</c:v>
                </c:pt>
                <c:pt idx="3">
                  <c:v>Sodapop</c:v>
                </c:pt>
              </c:strCache>
            </c:strRef>
          </c:cat>
          <c:val>
            <c:numRef>
              <c:f>Visualization!$C$5:$C$9</c:f>
              <c:numCache>
                <c:formatCode>_-[$$-409]* #,##0.00_ ;_-[$$-409]* \-#,##0.00\ ;_-[$$-409]* "-"??_ ;_-@_ </c:formatCode>
                <c:ptCount val="4"/>
                <c:pt idx="0">
                  <c:v>1291535</c:v>
                </c:pt>
                <c:pt idx="1">
                  <c:v>404412.5</c:v>
                </c:pt>
                <c:pt idx="2">
                  <c:v>2584450</c:v>
                </c:pt>
                <c:pt idx="3">
                  <c:v>4403630</c:v>
                </c:pt>
              </c:numCache>
            </c:numRef>
          </c:val>
          <c:extLst>
            <c:ext xmlns:c16="http://schemas.microsoft.com/office/drawing/2014/chart" uri="{C3380CC4-5D6E-409C-BE32-E72D297353CC}">
              <c16:uniqueId val="{00000000-948C-4B73-90C8-55141C108784}"/>
            </c:ext>
          </c:extLst>
        </c:ser>
        <c:dLbls>
          <c:showLegendKey val="0"/>
          <c:showVal val="0"/>
          <c:showCatName val="0"/>
          <c:showSerName val="0"/>
          <c:showPercent val="0"/>
          <c:showBubbleSize val="0"/>
        </c:dLbls>
        <c:gapWidth val="219"/>
        <c:overlap val="-27"/>
        <c:axId val="479415328"/>
        <c:axId val="479422048"/>
      </c:barChart>
      <c:catAx>
        <c:axId val="479415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422048"/>
        <c:crosses val="autoZero"/>
        <c:auto val="1"/>
        <c:lblAlgn val="ctr"/>
        <c:lblOffset val="100"/>
        <c:noMultiLvlLbl val="0"/>
      </c:catAx>
      <c:valAx>
        <c:axId val="479422048"/>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415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[Coke-sales-solution.xlsx]Visualization!PivotTable3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Sales By Retailers Across different quarters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Visualization!$C$29:$C$30</c:f>
              <c:strCache>
                <c:ptCount val="1"/>
                <c:pt idx="0">
                  <c:v>Qtr1</c:v>
                </c:pt>
              </c:strCache>
            </c:strRef>
          </c:tx>
          <c:spPr>
            <a:solidFill>
              <a:schemeClr val="accent1"/>
            </a:solidFill>
            <a:ln>
              <a:noFill/>
            </a:ln>
            <a:effectLst/>
          </c:spPr>
          <c:invertIfNegative val="0"/>
          <c:cat>
            <c:strRef>
              <c:f>Visualization!$B$31:$B$35</c:f>
              <c:strCache>
                <c:ptCount val="4"/>
                <c:pt idx="0">
                  <c:v>BevCo</c:v>
                </c:pt>
                <c:pt idx="1">
                  <c:v>DreamCo</c:v>
                </c:pt>
                <c:pt idx="2">
                  <c:v>FizzySip</c:v>
                </c:pt>
                <c:pt idx="3">
                  <c:v>Sodapop</c:v>
                </c:pt>
              </c:strCache>
            </c:strRef>
          </c:cat>
          <c:val>
            <c:numRef>
              <c:f>Visualization!$C$31:$C$35</c:f>
              <c:numCache>
                <c:formatCode>_-[$$-409]* #,##0.00_ ;_-[$$-409]* \-#,##0.00\ ;_-[$$-409]* "-"??_ ;_-@_ </c:formatCode>
                <c:ptCount val="4"/>
                <c:pt idx="0">
                  <c:v>202982.5</c:v>
                </c:pt>
                <c:pt idx="1">
                  <c:v>80237.5</c:v>
                </c:pt>
                <c:pt idx="2">
                  <c:v>381562.5</c:v>
                </c:pt>
                <c:pt idx="3">
                  <c:v>814472.5</c:v>
                </c:pt>
              </c:numCache>
            </c:numRef>
          </c:val>
          <c:extLst>
            <c:ext xmlns:c16="http://schemas.microsoft.com/office/drawing/2014/chart" uri="{C3380CC4-5D6E-409C-BE32-E72D297353CC}">
              <c16:uniqueId val="{00000000-86CA-452E-AAC5-C2FF1198902B}"/>
            </c:ext>
          </c:extLst>
        </c:ser>
        <c:ser>
          <c:idx val="1"/>
          <c:order val="1"/>
          <c:tx>
            <c:strRef>
              <c:f>Visualization!$D$29:$D$30</c:f>
              <c:strCache>
                <c:ptCount val="1"/>
                <c:pt idx="0">
                  <c:v>Qtr2</c:v>
                </c:pt>
              </c:strCache>
            </c:strRef>
          </c:tx>
          <c:spPr>
            <a:solidFill>
              <a:schemeClr val="accent2"/>
            </a:solidFill>
            <a:ln>
              <a:noFill/>
            </a:ln>
            <a:effectLst/>
          </c:spPr>
          <c:invertIfNegative val="0"/>
          <c:cat>
            <c:strRef>
              <c:f>Visualization!$B$31:$B$35</c:f>
              <c:strCache>
                <c:ptCount val="4"/>
                <c:pt idx="0">
                  <c:v>BevCo</c:v>
                </c:pt>
                <c:pt idx="1">
                  <c:v>DreamCo</c:v>
                </c:pt>
                <c:pt idx="2">
                  <c:v>FizzySip</c:v>
                </c:pt>
                <c:pt idx="3">
                  <c:v>Sodapop</c:v>
                </c:pt>
              </c:strCache>
            </c:strRef>
          </c:cat>
          <c:val>
            <c:numRef>
              <c:f>Visualization!$D$31:$D$35</c:f>
              <c:numCache>
                <c:formatCode>_-[$$-409]* #,##0.00_ ;_-[$$-409]* \-#,##0.00\ ;_-[$$-409]* "-"??_ ;_-@_ </c:formatCode>
                <c:ptCount val="4"/>
                <c:pt idx="0">
                  <c:v>285165</c:v>
                </c:pt>
                <c:pt idx="1">
                  <c:v>94512.5</c:v>
                </c:pt>
                <c:pt idx="2">
                  <c:v>646650</c:v>
                </c:pt>
                <c:pt idx="3">
                  <c:v>1045970</c:v>
                </c:pt>
              </c:numCache>
            </c:numRef>
          </c:val>
          <c:extLst>
            <c:ext xmlns:c16="http://schemas.microsoft.com/office/drawing/2014/chart" uri="{C3380CC4-5D6E-409C-BE32-E72D297353CC}">
              <c16:uniqueId val="{00000001-86CA-452E-AAC5-C2FF1198902B}"/>
            </c:ext>
          </c:extLst>
        </c:ser>
        <c:ser>
          <c:idx val="2"/>
          <c:order val="2"/>
          <c:tx>
            <c:strRef>
              <c:f>Visualization!$E$29:$E$30</c:f>
              <c:strCache>
                <c:ptCount val="1"/>
                <c:pt idx="0">
                  <c:v>Qtr3</c:v>
                </c:pt>
              </c:strCache>
            </c:strRef>
          </c:tx>
          <c:spPr>
            <a:solidFill>
              <a:schemeClr val="accent3"/>
            </a:solidFill>
            <a:ln>
              <a:noFill/>
            </a:ln>
            <a:effectLst/>
          </c:spPr>
          <c:invertIfNegative val="0"/>
          <c:cat>
            <c:strRef>
              <c:f>Visualization!$B$31:$B$35</c:f>
              <c:strCache>
                <c:ptCount val="4"/>
                <c:pt idx="0">
                  <c:v>BevCo</c:v>
                </c:pt>
                <c:pt idx="1">
                  <c:v>DreamCo</c:v>
                </c:pt>
                <c:pt idx="2">
                  <c:v>FizzySip</c:v>
                </c:pt>
                <c:pt idx="3">
                  <c:v>Sodapop</c:v>
                </c:pt>
              </c:strCache>
            </c:strRef>
          </c:cat>
          <c:val>
            <c:numRef>
              <c:f>Visualization!$E$31:$E$35</c:f>
              <c:numCache>
                <c:formatCode>_-[$$-409]* #,##0.00_ ;_-[$$-409]* \-#,##0.00\ ;_-[$$-409]* "-"??_ ;_-@_ </c:formatCode>
                <c:ptCount val="4"/>
                <c:pt idx="0">
                  <c:v>427412.5</c:v>
                </c:pt>
                <c:pt idx="1">
                  <c:v>116587.5</c:v>
                </c:pt>
                <c:pt idx="2">
                  <c:v>845975</c:v>
                </c:pt>
                <c:pt idx="3">
                  <c:v>1277737.5</c:v>
                </c:pt>
              </c:numCache>
            </c:numRef>
          </c:val>
          <c:extLst>
            <c:ext xmlns:c16="http://schemas.microsoft.com/office/drawing/2014/chart" uri="{C3380CC4-5D6E-409C-BE32-E72D297353CC}">
              <c16:uniqueId val="{00000002-86CA-452E-AAC5-C2FF1198902B}"/>
            </c:ext>
          </c:extLst>
        </c:ser>
        <c:ser>
          <c:idx val="3"/>
          <c:order val="3"/>
          <c:tx>
            <c:strRef>
              <c:f>Visualization!$F$29:$F$30</c:f>
              <c:strCache>
                <c:ptCount val="1"/>
                <c:pt idx="0">
                  <c:v>Qtr4</c:v>
                </c:pt>
              </c:strCache>
            </c:strRef>
          </c:tx>
          <c:spPr>
            <a:solidFill>
              <a:schemeClr val="accent4"/>
            </a:solidFill>
            <a:ln>
              <a:noFill/>
            </a:ln>
            <a:effectLst/>
          </c:spPr>
          <c:invertIfNegative val="0"/>
          <c:cat>
            <c:strRef>
              <c:f>Visualization!$B$31:$B$35</c:f>
              <c:strCache>
                <c:ptCount val="4"/>
                <c:pt idx="0">
                  <c:v>BevCo</c:v>
                </c:pt>
                <c:pt idx="1">
                  <c:v>DreamCo</c:v>
                </c:pt>
                <c:pt idx="2">
                  <c:v>FizzySip</c:v>
                </c:pt>
                <c:pt idx="3">
                  <c:v>Sodapop</c:v>
                </c:pt>
              </c:strCache>
            </c:strRef>
          </c:cat>
          <c:val>
            <c:numRef>
              <c:f>Visualization!$F$31:$F$35</c:f>
              <c:numCache>
                <c:formatCode>_-[$$-409]* #,##0.00_ ;_-[$$-409]* \-#,##0.00\ ;_-[$$-409]* "-"??_ ;_-@_ </c:formatCode>
                <c:ptCount val="4"/>
                <c:pt idx="0">
                  <c:v>375975</c:v>
                </c:pt>
                <c:pt idx="1">
                  <c:v>113075</c:v>
                </c:pt>
                <c:pt idx="2">
                  <c:v>710262.5</c:v>
                </c:pt>
                <c:pt idx="3">
                  <c:v>1265450</c:v>
                </c:pt>
              </c:numCache>
            </c:numRef>
          </c:val>
          <c:extLst>
            <c:ext xmlns:c16="http://schemas.microsoft.com/office/drawing/2014/chart" uri="{C3380CC4-5D6E-409C-BE32-E72D297353CC}">
              <c16:uniqueId val="{00000003-86CA-452E-AAC5-C2FF1198902B}"/>
            </c:ext>
          </c:extLst>
        </c:ser>
        <c:dLbls>
          <c:showLegendKey val="0"/>
          <c:showVal val="0"/>
          <c:showCatName val="0"/>
          <c:showSerName val="0"/>
          <c:showPercent val="0"/>
          <c:showBubbleSize val="0"/>
        </c:dLbls>
        <c:gapWidth val="219"/>
        <c:axId val="2084806784"/>
        <c:axId val="2084808224"/>
      </c:barChart>
      <c:catAx>
        <c:axId val="2084806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808224"/>
        <c:crosses val="autoZero"/>
        <c:auto val="1"/>
        <c:lblAlgn val="ctr"/>
        <c:lblOffset val="100"/>
        <c:noMultiLvlLbl val="0"/>
      </c:catAx>
      <c:valAx>
        <c:axId val="2084808224"/>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806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[Coke-sales-solution.xlsx]Visualization!PivotTable5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spc="0" baseline="0">
                <a:solidFill>
                  <a:srgbClr val="000000">
                    <a:lumMod val="65000"/>
                    <a:lumOff val="35000"/>
                  </a:srgbClr>
                </a:solidFill>
              </a:rPr>
              <a:t>Total Profit By Retailers Across different quarters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Visualization!$C$46:$C$47</c:f>
              <c:strCache>
                <c:ptCount val="1"/>
                <c:pt idx="0">
                  <c:v>Qtr1</c:v>
                </c:pt>
              </c:strCache>
            </c:strRef>
          </c:tx>
          <c:spPr>
            <a:solidFill>
              <a:schemeClr val="accent1"/>
            </a:solidFill>
            <a:ln>
              <a:noFill/>
            </a:ln>
            <a:effectLst/>
          </c:spPr>
          <c:invertIfNegative val="0"/>
          <c:cat>
            <c:strRef>
              <c:f>Visualization!$B$48:$B$52</c:f>
              <c:strCache>
                <c:ptCount val="4"/>
                <c:pt idx="0">
                  <c:v>BevCo</c:v>
                </c:pt>
                <c:pt idx="1">
                  <c:v>DreamCo</c:v>
                </c:pt>
                <c:pt idx="2">
                  <c:v>FizzySip</c:v>
                </c:pt>
                <c:pt idx="3">
                  <c:v>Sodapop</c:v>
                </c:pt>
              </c:strCache>
            </c:strRef>
          </c:cat>
          <c:val>
            <c:numRef>
              <c:f>Visualization!$C$48:$C$52</c:f>
              <c:numCache>
                <c:formatCode>_-[$$-409]* #,##0.00_ ;_-[$$-409]* \-#,##0.00\ ;_-[$$-409]* "-"??_ ;_-@_ </c:formatCode>
                <c:ptCount val="4"/>
                <c:pt idx="0">
                  <c:v>77885.375</c:v>
                </c:pt>
                <c:pt idx="1">
                  <c:v>29438.75</c:v>
                </c:pt>
                <c:pt idx="2">
                  <c:v>121543.75</c:v>
                </c:pt>
                <c:pt idx="3">
                  <c:v>303108.5</c:v>
                </c:pt>
              </c:numCache>
            </c:numRef>
          </c:val>
          <c:extLst>
            <c:ext xmlns:c16="http://schemas.microsoft.com/office/drawing/2014/chart" uri="{C3380CC4-5D6E-409C-BE32-E72D297353CC}">
              <c16:uniqueId val="{00000000-9D5B-472A-8D15-E84C467EA5CD}"/>
            </c:ext>
          </c:extLst>
        </c:ser>
        <c:ser>
          <c:idx val="1"/>
          <c:order val="1"/>
          <c:tx>
            <c:strRef>
              <c:f>Visualization!$D$46:$D$47</c:f>
              <c:strCache>
                <c:ptCount val="1"/>
                <c:pt idx="0">
                  <c:v>Qtr2</c:v>
                </c:pt>
              </c:strCache>
            </c:strRef>
          </c:tx>
          <c:spPr>
            <a:solidFill>
              <a:schemeClr val="accent2"/>
            </a:solidFill>
            <a:ln>
              <a:noFill/>
            </a:ln>
            <a:effectLst/>
          </c:spPr>
          <c:invertIfNegative val="0"/>
          <c:cat>
            <c:strRef>
              <c:f>Visualization!$B$48:$B$52</c:f>
              <c:strCache>
                <c:ptCount val="4"/>
                <c:pt idx="0">
                  <c:v>BevCo</c:v>
                </c:pt>
                <c:pt idx="1">
                  <c:v>DreamCo</c:v>
                </c:pt>
                <c:pt idx="2">
                  <c:v>FizzySip</c:v>
                </c:pt>
                <c:pt idx="3">
                  <c:v>Sodapop</c:v>
                </c:pt>
              </c:strCache>
            </c:strRef>
          </c:cat>
          <c:val>
            <c:numRef>
              <c:f>Visualization!$D$48:$D$52</c:f>
              <c:numCache>
                <c:formatCode>_-[$$-409]* #,##0.00_ ;_-[$$-409]* \-#,##0.00\ ;_-[$$-409]* "-"??_ ;_-@_ </c:formatCode>
                <c:ptCount val="4"/>
                <c:pt idx="0">
                  <c:v>116107</c:v>
                </c:pt>
                <c:pt idx="1">
                  <c:v>33828.75</c:v>
                </c:pt>
                <c:pt idx="2">
                  <c:v>216010</c:v>
                </c:pt>
                <c:pt idx="3">
                  <c:v>392607.625</c:v>
                </c:pt>
              </c:numCache>
            </c:numRef>
          </c:val>
          <c:extLst>
            <c:ext xmlns:c16="http://schemas.microsoft.com/office/drawing/2014/chart" uri="{C3380CC4-5D6E-409C-BE32-E72D297353CC}">
              <c16:uniqueId val="{00000001-9D5B-472A-8D15-E84C467EA5CD}"/>
            </c:ext>
          </c:extLst>
        </c:ser>
        <c:ser>
          <c:idx val="2"/>
          <c:order val="2"/>
          <c:tx>
            <c:strRef>
              <c:f>Visualization!$E$46:$E$47</c:f>
              <c:strCache>
                <c:ptCount val="1"/>
                <c:pt idx="0">
                  <c:v>Qtr3</c:v>
                </c:pt>
              </c:strCache>
            </c:strRef>
          </c:tx>
          <c:spPr>
            <a:solidFill>
              <a:schemeClr val="accent3"/>
            </a:solidFill>
            <a:ln>
              <a:noFill/>
            </a:ln>
            <a:effectLst/>
          </c:spPr>
          <c:invertIfNegative val="0"/>
          <c:cat>
            <c:strRef>
              <c:f>Visualization!$B$48:$B$52</c:f>
              <c:strCache>
                <c:ptCount val="4"/>
                <c:pt idx="0">
                  <c:v>BevCo</c:v>
                </c:pt>
                <c:pt idx="1">
                  <c:v>DreamCo</c:v>
                </c:pt>
                <c:pt idx="2">
                  <c:v>FizzySip</c:v>
                </c:pt>
                <c:pt idx="3">
                  <c:v>Sodapop</c:v>
                </c:pt>
              </c:strCache>
            </c:strRef>
          </c:cat>
          <c:val>
            <c:numRef>
              <c:f>Visualization!$E$48:$E$52</c:f>
              <c:numCache>
                <c:formatCode>_-[$$-409]* #,##0.00_ ;_-[$$-409]* \-#,##0.00\ ;_-[$$-409]* "-"??_ ;_-@_ </c:formatCode>
                <c:ptCount val="4"/>
                <c:pt idx="0">
                  <c:v>184747.5</c:v>
                </c:pt>
                <c:pt idx="1">
                  <c:v>43223.125</c:v>
                </c:pt>
                <c:pt idx="2">
                  <c:v>275410</c:v>
                </c:pt>
                <c:pt idx="3">
                  <c:v>479323.125</c:v>
                </c:pt>
              </c:numCache>
            </c:numRef>
          </c:val>
          <c:extLst>
            <c:ext xmlns:c16="http://schemas.microsoft.com/office/drawing/2014/chart" uri="{C3380CC4-5D6E-409C-BE32-E72D297353CC}">
              <c16:uniqueId val="{00000002-9D5B-472A-8D15-E84C467EA5CD}"/>
            </c:ext>
          </c:extLst>
        </c:ser>
        <c:ser>
          <c:idx val="3"/>
          <c:order val="3"/>
          <c:tx>
            <c:strRef>
              <c:f>Visualization!$F$46:$F$47</c:f>
              <c:strCache>
                <c:ptCount val="1"/>
                <c:pt idx="0">
                  <c:v>Qtr4</c:v>
                </c:pt>
              </c:strCache>
            </c:strRef>
          </c:tx>
          <c:spPr>
            <a:solidFill>
              <a:schemeClr val="accent4"/>
            </a:solidFill>
            <a:ln>
              <a:noFill/>
            </a:ln>
            <a:effectLst/>
          </c:spPr>
          <c:invertIfNegative val="0"/>
          <c:cat>
            <c:strRef>
              <c:f>Visualization!$B$48:$B$52</c:f>
              <c:strCache>
                <c:ptCount val="4"/>
                <c:pt idx="0">
                  <c:v>BevCo</c:v>
                </c:pt>
                <c:pt idx="1">
                  <c:v>DreamCo</c:v>
                </c:pt>
                <c:pt idx="2">
                  <c:v>FizzySip</c:v>
                </c:pt>
                <c:pt idx="3">
                  <c:v>Sodapop</c:v>
                </c:pt>
              </c:strCache>
            </c:strRef>
          </c:cat>
          <c:val>
            <c:numRef>
              <c:f>Visualization!$F$48:$F$52</c:f>
              <c:numCache>
                <c:formatCode>_-[$$-409]* #,##0.00_ ;_-[$$-409]* \-#,##0.00\ ;_-[$$-409]* "-"??_ ;_-@_ </c:formatCode>
                <c:ptCount val="4"/>
                <c:pt idx="0">
                  <c:v>163306.25</c:v>
                </c:pt>
                <c:pt idx="1">
                  <c:v>41399.375</c:v>
                </c:pt>
                <c:pt idx="2">
                  <c:v>222795.625</c:v>
                </c:pt>
                <c:pt idx="3">
                  <c:v>472897.125</c:v>
                </c:pt>
              </c:numCache>
            </c:numRef>
          </c:val>
          <c:extLst>
            <c:ext xmlns:c16="http://schemas.microsoft.com/office/drawing/2014/chart" uri="{C3380CC4-5D6E-409C-BE32-E72D297353CC}">
              <c16:uniqueId val="{00000003-9D5B-472A-8D15-E84C467EA5CD}"/>
            </c:ext>
          </c:extLst>
        </c:ser>
        <c:dLbls>
          <c:showLegendKey val="0"/>
          <c:showVal val="0"/>
          <c:showCatName val="0"/>
          <c:showSerName val="0"/>
          <c:showPercent val="0"/>
          <c:showBubbleSize val="0"/>
        </c:dLbls>
        <c:gapWidth val="219"/>
        <c:axId val="602249264"/>
        <c:axId val="602263184"/>
      </c:barChart>
      <c:catAx>
        <c:axId val="602249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263184"/>
        <c:crosses val="autoZero"/>
        <c:auto val="1"/>
        <c:lblAlgn val="ctr"/>
        <c:lblOffset val="100"/>
        <c:noMultiLvlLbl val="0"/>
      </c:catAx>
      <c:valAx>
        <c:axId val="602263184"/>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249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[Coke-sales-solution.xlsx]Visualization!PivotTable9</c:name>
    <c:fmtId val="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Visualization!$C$166:$C$168</c:f>
              <c:strCache>
                <c:ptCount val="1"/>
                <c:pt idx="0">
                  <c:v>Coca-Cola - Average of Price per Unit</c:v>
                </c:pt>
              </c:strCache>
            </c:strRef>
          </c:tx>
          <c:spPr>
            <a:ln w="28575" cap="rnd">
              <a:solidFill>
                <a:schemeClr val="accent1"/>
              </a:solidFill>
              <a:round/>
            </a:ln>
            <a:effectLst/>
          </c:spPr>
          <c:marker>
            <c:symbol val="none"/>
          </c:marker>
          <c:cat>
            <c:strRef>
              <c:f>Visualization!$B$169:$B$181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Visualization!$C$169:$C$181</c:f>
              <c:numCache>
                <c:formatCode>_-[$$-409]* #,##0.00_ ;_-[$$-409]* \-#,##0.00\ ;_-[$$-409]* "-"??_ ;_-@_ </c:formatCode>
                <c:ptCount val="12"/>
                <c:pt idx="0">
                  <c:v>0.35000000000000003</c:v>
                </c:pt>
                <c:pt idx="1">
                  <c:v>0.35370370370370374</c:v>
                </c:pt>
                <c:pt idx="2">
                  <c:v>0.37314814814814817</c:v>
                </c:pt>
                <c:pt idx="3">
                  <c:v>0.4018518518518519</c:v>
                </c:pt>
                <c:pt idx="4">
                  <c:v>0.49351851851851858</c:v>
                </c:pt>
                <c:pt idx="5">
                  <c:v>0.50462962962962954</c:v>
                </c:pt>
                <c:pt idx="6">
                  <c:v>0.57129629629629641</c:v>
                </c:pt>
                <c:pt idx="7">
                  <c:v>0.58518518518518525</c:v>
                </c:pt>
                <c:pt idx="8">
                  <c:v>0.50833333333333353</c:v>
                </c:pt>
                <c:pt idx="9">
                  <c:v>0.49074074074074087</c:v>
                </c:pt>
                <c:pt idx="10">
                  <c:v>0.50000000000000011</c:v>
                </c:pt>
                <c:pt idx="11">
                  <c:v>0.62129629629629635</c:v>
                </c:pt>
              </c:numCache>
            </c:numRef>
          </c:val>
          <c:smooth val="0"/>
          <c:extLst>
            <c:ext xmlns:c16="http://schemas.microsoft.com/office/drawing/2014/chart" uri="{C3380CC4-5D6E-409C-BE32-E72D297353CC}">
              <c16:uniqueId val="{00000000-2F24-4487-ACF9-B9C795D6CC6D}"/>
            </c:ext>
          </c:extLst>
        </c:ser>
        <c:ser>
          <c:idx val="1"/>
          <c:order val="1"/>
          <c:tx>
            <c:strRef>
              <c:f>Visualization!$D$166:$D$168</c:f>
              <c:strCache>
                <c:ptCount val="1"/>
                <c:pt idx="0">
                  <c:v>Coca-Cola - Average of Profit per unit</c:v>
                </c:pt>
              </c:strCache>
            </c:strRef>
          </c:tx>
          <c:spPr>
            <a:ln w="28575" cap="rnd">
              <a:solidFill>
                <a:schemeClr val="accent2"/>
              </a:solidFill>
              <a:round/>
            </a:ln>
            <a:effectLst/>
          </c:spPr>
          <c:marker>
            <c:symbol val="none"/>
          </c:marker>
          <c:cat>
            <c:strRef>
              <c:f>Visualization!$B$169:$B$181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Visualization!$D$169:$D$181</c:f>
              <c:numCache>
                <c:formatCode>General</c:formatCode>
                <c:ptCount val="12"/>
                <c:pt idx="0">
                  <c:v>0.13509259259259254</c:v>
                </c:pt>
                <c:pt idx="1">
                  <c:v>0.13634259259259254</c:v>
                </c:pt>
                <c:pt idx="2">
                  <c:v>0.1442592592592592</c:v>
                </c:pt>
                <c:pt idx="3">
                  <c:v>0.15361111111111109</c:v>
                </c:pt>
                <c:pt idx="4">
                  <c:v>0.19162037037037039</c:v>
                </c:pt>
                <c:pt idx="5">
                  <c:v>0.19717592592592595</c:v>
                </c:pt>
                <c:pt idx="6">
                  <c:v>0.22185185185185194</c:v>
                </c:pt>
                <c:pt idx="7">
                  <c:v>0.22685185185185192</c:v>
                </c:pt>
                <c:pt idx="8">
                  <c:v>0.19685185185185186</c:v>
                </c:pt>
                <c:pt idx="9">
                  <c:v>0.18967592592592589</c:v>
                </c:pt>
                <c:pt idx="10">
                  <c:v>0.19337962962962962</c:v>
                </c:pt>
                <c:pt idx="11">
                  <c:v>0.24050925925925928</c:v>
                </c:pt>
              </c:numCache>
            </c:numRef>
          </c:val>
          <c:smooth val="0"/>
          <c:extLst>
            <c:ext xmlns:c16="http://schemas.microsoft.com/office/drawing/2014/chart" uri="{C3380CC4-5D6E-409C-BE32-E72D297353CC}">
              <c16:uniqueId val="{0000000D-2F24-4487-ACF9-B9C795D6CC6D}"/>
            </c:ext>
          </c:extLst>
        </c:ser>
        <c:ser>
          <c:idx val="2"/>
          <c:order val="2"/>
          <c:tx>
            <c:strRef>
              <c:f>Visualization!$E$166:$E$168</c:f>
              <c:strCache>
                <c:ptCount val="1"/>
                <c:pt idx="0">
                  <c:v>Dasani Water - Average of Price per Unit</c:v>
                </c:pt>
              </c:strCache>
            </c:strRef>
          </c:tx>
          <c:spPr>
            <a:ln w="28575" cap="rnd">
              <a:solidFill>
                <a:schemeClr val="accent3"/>
              </a:solidFill>
              <a:round/>
            </a:ln>
            <a:effectLst/>
          </c:spPr>
          <c:marker>
            <c:symbol val="none"/>
          </c:marker>
          <c:cat>
            <c:strRef>
              <c:f>Visualization!$B$169:$B$181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Visualization!$E$169:$E$181</c:f>
              <c:numCache>
                <c:formatCode>_-[$$-409]* #,##0.00_ ;_-[$$-409]* \-#,##0.00\ ;_-[$$-409]* "-"??_ ;_-@_ </c:formatCode>
                <c:ptCount val="12"/>
                <c:pt idx="0">
                  <c:v>0.38888888888888895</c:v>
                </c:pt>
                <c:pt idx="1">
                  <c:v>0.36944444444444441</c:v>
                </c:pt>
                <c:pt idx="2">
                  <c:v>0.40740740740740738</c:v>
                </c:pt>
                <c:pt idx="3">
                  <c:v>0.47592592592592597</c:v>
                </c:pt>
                <c:pt idx="4">
                  <c:v>0.59351851851851856</c:v>
                </c:pt>
                <c:pt idx="5">
                  <c:v>0.66481481481481508</c:v>
                </c:pt>
                <c:pt idx="6">
                  <c:v>0.67129629629629628</c:v>
                </c:pt>
                <c:pt idx="7">
                  <c:v>0.61203703703703738</c:v>
                </c:pt>
                <c:pt idx="8">
                  <c:v>0.51666666666666661</c:v>
                </c:pt>
                <c:pt idx="9">
                  <c:v>0.58148148148148149</c:v>
                </c:pt>
                <c:pt idx="10">
                  <c:v>0.69999999999999984</c:v>
                </c:pt>
                <c:pt idx="11">
                  <c:v>0.70555555555555527</c:v>
                </c:pt>
              </c:numCache>
            </c:numRef>
          </c:val>
          <c:smooth val="0"/>
          <c:extLst>
            <c:ext xmlns:c16="http://schemas.microsoft.com/office/drawing/2014/chart" uri="{C3380CC4-5D6E-409C-BE32-E72D297353CC}">
              <c16:uniqueId val="{00000001-37BE-48D8-84F2-F7C6B23446D6}"/>
            </c:ext>
          </c:extLst>
        </c:ser>
        <c:ser>
          <c:idx val="3"/>
          <c:order val="3"/>
          <c:tx>
            <c:strRef>
              <c:f>Visualization!$F$166:$F$168</c:f>
              <c:strCache>
                <c:ptCount val="1"/>
                <c:pt idx="0">
                  <c:v>Dasani Water - Average of Profit per unit</c:v>
                </c:pt>
              </c:strCache>
            </c:strRef>
          </c:tx>
          <c:spPr>
            <a:ln w="28575" cap="rnd">
              <a:solidFill>
                <a:schemeClr val="accent4"/>
              </a:solidFill>
              <a:round/>
            </a:ln>
            <a:effectLst/>
          </c:spPr>
          <c:marker>
            <c:symbol val="none"/>
          </c:marker>
          <c:cat>
            <c:strRef>
              <c:f>Visualization!$B$169:$B$181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Visualization!$F$169:$F$181</c:f>
              <c:numCache>
                <c:formatCode>General</c:formatCode>
                <c:ptCount val="12"/>
                <c:pt idx="0">
                  <c:v>0.14421296296296293</c:v>
                </c:pt>
                <c:pt idx="1">
                  <c:v>0.13611111111111107</c:v>
                </c:pt>
                <c:pt idx="2">
                  <c:v>0.14930555555555555</c:v>
                </c:pt>
                <c:pt idx="3">
                  <c:v>0.16902777777777786</c:v>
                </c:pt>
                <c:pt idx="4">
                  <c:v>0.22375000000000003</c:v>
                </c:pt>
                <c:pt idx="5">
                  <c:v>0.25171296296296303</c:v>
                </c:pt>
                <c:pt idx="6">
                  <c:v>0.25472222222222224</c:v>
                </c:pt>
                <c:pt idx="7">
                  <c:v>0.23125000000000015</c:v>
                </c:pt>
                <c:pt idx="8">
                  <c:v>0.19087962962962968</c:v>
                </c:pt>
                <c:pt idx="9">
                  <c:v>0.21537037037037035</c:v>
                </c:pt>
                <c:pt idx="10">
                  <c:v>0.26694444444444443</c:v>
                </c:pt>
                <c:pt idx="11">
                  <c:v>0.26944444444444443</c:v>
                </c:pt>
              </c:numCache>
            </c:numRef>
          </c:val>
          <c:smooth val="0"/>
          <c:extLst>
            <c:ext xmlns:c16="http://schemas.microsoft.com/office/drawing/2014/chart" uri="{C3380CC4-5D6E-409C-BE32-E72D297353CC}">
              <c16:uniqueId val="{00000002-37BE-48D8-84F2-F7C6B23446D6}"/>
            </c:ext>
          </c:extLst>
        </c:ser>
        <c:ser>
          <c:idx val="4"/>
          <c:order val="4"/>
          <c:tx>
            <c:strRef>
              <c:f>Visualization!$G$166:$G$168</c:f>
              <c:strCache>
                <c:ptCount val="1"/>
                <c:pt idx="0">
                  <c:v>Diet Coke - Average of Price per Unit</c:v>
                </c:pt>
              </c:strCache>
            </c:strRef>
          </c:tx>
          <c:spPr>
            <a:ln w="28575" cap="rnd">
              <a:solidFill>
                <a:schemeClr val="accent5"/>
              </a:solidFill>
              <a:round/>
            </a:ln>
            <a:effectLst/>
          </c:spPr>
          <c:marker>
            <c:symbol val="none"/>
          </c:marker>
          <c:cat>
            <c:strRef>
              <c:f>Visualization!$B$169:$B$181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Visualization!$G$169:$G$181</c:f>
              <c:numCache>
                <c:formatCode>_-[$$-409]* #,##0.00_ ;_-[$$-409]* \-#,##0.00\ ;_-[$$-409]* "-"??_ ;_-@_ </c:formatCode>
                <c:ptCount val="12"/>
                <c:pt idx="0">
                  <c:v>0.38518518518518524</c:v>
                </c:pt>
                <c:pt idx="1">
                  <c:v>0.38981481481481484</c:v>
                </c:pt>
                <c:pt idx="2">
                  <c:v>0.40833333333333333</c:v>
                </c:pt>
                <c:pt idx="3">
                  <c:v>0.41851851851851857</c:v>
                </c:pt>
                <c:pt idx="4">
                  <c:v>0.47962962962962946</c:v>
                </c:pt>
                <c:pt idx="5">
                  <c:v>0.49259259259259275</c:v>
                </c:pt>
                <c:pt idx="6">
                  <c:v>0.55648148148148158</c:v>
                </c:pt>
                <c:pt idx="7">
                  <c:v>0.56111111111111123</c:v>
                </c:pt>
                <c:pt idx="8">
                  <c:v>0.48425925925925939</c:v>
                </c:pt>
                <c:pt idx="9">
                  <c:v>0.45648148148148154</c:v>
                </c:pt>
                <c:pt idx="10">
                  <c:v>0.44907407407407401</c:v>
                </c:pt>
                <c:pt idx="11">
                  <c:v>0.57407407407407429</c:v>
                </c:pt>
              </c:numCache>
            </c:numRef>
          </c:val>
          <c:smooth val="0"/>
          <c:extLst>
            <c:ext xmlns:c16="http://schemas.microsoft.com/office/drawing/2014/chart" uri="{C3380CC4-5D6E-409C-BE32-E72D297353CC}">
              <c16:uniqueId val="{00000003-37BE-48D8-84F2-F7C6B23446D6}"/>
            </c:ext>
          </c:extLst>
        </c:ser>
        <c:ser>
          <c:idx val="5"/>
          <c:order val="5"/>
          <c:tx>
            <c:strRef>
              <c:f>Visualization!$H$166:$H$168</c:f>
              <c:strCache>
                <c:ptCount val="1"/>
                <c:pt idx="0">
                  <c:v>Diet Coke - Average of Profit per unit</c:v>
                </c:pt>
              </c:strCache>
            </c:strRef>
          </c:tx>
          <c:spPr>
            <a:ln w="28575" cap="rnd">
              <a:solidFill>
                <a:schemeClr val="accent6"/>
              </a:solidFill>
              <a:round/>
            </a:ln>
            <a:effectLst/>
          </c:spPr>
          <c:marker>
            <c:symbol val="none"/>
          </c:marker>
          <c:cat>
            <c:strRef>
              <c:f>Visualization!$B$169:$B$181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Visualization!$H$169:$H$181</c:f>
              <c:numCache>
                <c:formatCode>General</c:formatCode>
                <c:ptCount val="12"/>
                <c:pt idx="0">
                  <c:v>0.12884259259259259</c:v>
                </c:pt>
                <c:pt idx="1">
                  <c:v>0.13046296296296298</c:v>
                </c:pt>
                <c:pt idx="2">
                  <c:v>0.13717592592592592</c:v>
                </c:pt>
                <c:pt idx="3">
                  <c:v>0.13837962962962966</c:v>
                </c:pt>
                <c:pt idx="4">
                  <c:v>0.16328703703703701</c:v>
                </c:pt>
                <c:pt idx="5">
                  <c:v>0.16870370370370372</c:v>
                </c:pt>
                <c:pt idx="6">
                  <c:v>0.19060185185185188</c:v>
                </c:pt>
                <c:pt idx="7">
                  <c:v>0.19259259259259268</c:v>
                </c:pt>
                <c:pt idx="8">
                  <c:v>0.1635648148148148</c:v>
                </c:pt>
                <c:pt idx="9">
                  <c:v>0.153287037037037</c:v>
                </c:pt>
                <c:pt idx="10">
                  <c:v>0.15115740740740741</c:v>
                </c:pt>
                <c:pt idx="11">
                  <c:v>0.19560185185185194</c:v>
                </c:pt>
              </c:numCache>
            </c:numRef>
          </c:val>
          <c:smooth val="0"/>
          <c:extLst>
            <c:ext xmlns:c16="http://schemas.microsoft.com/office/drawing/2014/chart" uri="{C3380CC4-5D6E-409C-BE32-E72D297353CC}">
              <c16:uniqueId val="{00000004-37BE-48D8-84F2-F7C6B23446D6}"/>
            </c:ext>
          </c:extLst>
        </c:ser>
        <c:ser>
          <c:idx val="6"/>
          <c:order val="6"/>
          <c:tx>
            <c:strRef>
              <c:f>Visualization!$I$166:$I$168</c:f>
              <c:strCache>
                <c:ptCount val="1"/>
                <c:pt idx="0">
                  <c:v>Fanta - Average of Price per Unit</c:v>
                </c:pt>
              </c:strCache>
            </c:strRef>
          </c:tx>
          <c:spPr>
            <a:ln w="28575" cap="rnd">
              <a:solidFill>
                <a:schemeClr val="accent1">
                  <a:lumMod val="60000"/>
                </a:schemeClr>
              </a:solidFill>
              <a:round/>
            </a:ln>
            <a:effectLst/>
          </c:spPr>
          <c:marker>
            <c:symbol val="none"/>
          </c:marker>
          <c:cat>
            <c:strRef>
              <c:f>Visualization!$B$169:$B$181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Visualization!$I$169:$I$181</c:f>
              <c:numCache>
                <c:formatCode>_-[$$-409]* #,##0.00_ ;_-[$$-409]* \-#,##0.00\ ;_-[$$-409]* "-"??_ ;_-@_ </c:formatCode>
                <c:ptCount val="12"/>
                <c:pt idx="0">
                  <c:v>0.35648148148148157</c:v>
                </c:pt>
                <c:pt idx="1">
                  <c:v>0.3574074074074074</c:v>
                </c:pt>
                <c:pt idx="2">
                  <c:v>0.37685185185185188</c:v>
                </c:pt>
                <c:pt idx="3">
                  <c:v>0.36296296296296299</c:v>
                </c:pt>
                <c:pt idx="4">
                  <c:v>0.43981481481481488</c:v>
                </c:pt>
                <c:pt idx="5">
                  <c:v>0.47314814814814804</c:v>
                </c:pt>
                <c:pt idx="6">
                  <c:v>0.50648148148148131</c:v>
                </c:pt>
                <c:pt idx="7">
                  <c:v>0.48055555555555507</c:v>
                </c:pt>
                <c:pt idx="8">
                  <c:v>0.41296296296296275</c:v>
                </c:pt>
                <c:pt idx="9">
                  <c:v>0.44351851851851848</c:v>
                </c:pt>
                <c:pt idx="10">
                  <c:v>0.51574074074074083</c:v>
                </c:pt>
                <c:pt idx="11">
                  <c:v>0.5648148148148151</c:v>
                </c:pt>
              </c:numCache>
            </c:numRef>
          </c:val>
          <c:smooth val="0"/>
          <c:extLst>
            <c:ext xmlns:c16="http://schemas.microsoft.com/office/drawing/2014/chart" uri="{C3380CC4-5D6E-409C-BE32-E72D297353CC}">
              <c16:uniqueId val="{00000005-37BE-48D8-84F2-F7C6B23446D6}"/>
            </c:ext>
          </c:extLst>
        </c:ser>
        <c:ser>
          <c:idx val="7"/>
          <c:order val="7"/>
          <c:tx>
            <c:strRef>
              <c:f>Visualization!$J$166:$J$168</c:f>
              <c:strCache>
                <c:ptCount val="1"/>
                <c:pt idx="0">
                  <c:v>Fanta - Average of Profit per unit</c:v>
                </c:pt>
              </c:strCache>
            </c:strRef>
          </c:tx>
          <c:spPr>
            <a:ln w="28575" cap="rnd">
              <a:solidFill>
                <a:schemeClr val="accent2">
                  <a:lumMod val="60000"/>
                </a:schemeClr>
              </a:solidFill>
              <a:round/>
            </a:ln>
            <a:effectLst/>
          </c:spPr>
          <c:marker>
            <c:symbol val="none"/>
          </c:marker>
          <c:cat>
            <c:strRef>
              <c:f>Visualization!$B$169:$B$181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Visualization!$J$169:$J$181</c:f>
              <c:numCache>
                <c:formatCode>General</c:formatCode>
                <c:ptCount val="12"/>
                <c:pt idx="0">
                  <c:v>0.12560185185185191</c:v>
                </c:pt>
                <c:pt idx="1">
                  <c:v>0.12597222222222226</c:v>
                </c:pt>
                <c:pt idx="2">
                  <c:v>0.13143518518518518</c:v>
                </c:pt>
                <c:pt idx="3">
                  <c:v>0.12537037037037038</c:v>
                </c:pt>
                <c:pt idx="4">
                  <c:v>0.15777777777777774</c:v>
                </c:pt>
                <c:pt idx="5">
                  <c:v>0.1711111111111111</c:v>
                </c:pt>
                <c:pt idx="6">
                  <c:v>0.1826851851851852</c:v>
                </c:pt>
                <c:pt idx="7">
                  <c:v>0.17412037037037034</c:v>
                </c:pt>
                <c:pt idx="8">
                  <c:v>0.14888888888888885</c:v>
                </c:pt>
                <c:pt idx="9">
                  <c:v>0.15722222222222224</c:v>
                </c:pt>
                <c:pt idx="10">
                  <c:v>0.18638888888888885</c:v>
                </c:pt>
                <c:pt idx="11">
                  <c:v>0.2043518518518519</c:v>
                </c:pt>
              </c:numCache>
            </c:numRef>
          </c:val>
          <c:smooth val="0"/>
          <c:extLst>
            <c:ext xmlns:c16="http://schemas.microsoft.com/office/drawing/2014/chart" uri="{C3380CC4-5D6E-409C-BE32-E72D297353CC}">
              <c16:uniqueId val="{00000006-37BE-48D8-84F2-F7C6B23446D6}"/>
            </c:ext>
          </c:extLst>
        </c:ser>
        <c:ser>
          <c:idx val="8"/>
          <c:order val="8"/>
          <c:tx>
            <c:strRef>
              <c:f>Visualization!$K$166:$K$168</c:f>
              <c:strCache>
                <c:ptCount val="1"/>
                <c:pt idx="0">
                  <c:v>Powerade - Average of Price per Unit</c:v>
                </c:pt>
              </c:strCache>
            </c:strRef>
          </c:tx>
          <c:spPr>
            <a:ln w="28575" cap="rnd">
              <a:solidFill>
                <a:schemeClr val="accent3">
                  <a:lumMod val="60000"/>
                </a:schemeClr>
              </a:solidFill>
              <a:round/>
            </a:ln>
            <a:effectLst/>
          </c:spPr>
          <c:marker>
            <c:symbol val="none"/>
          </c:marker>
          <c:cat>
            <c:strRef>
              <c:f>Visualization!$B$169:$B$181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Visualization!$K$169:$K$181</c:f>
              <c:numCache>
                <c:formatCode>_-[$$-409]* #,##0.00_ ;_-[$$-409]* \-#,##0.00\ ;_-[$$-409]* "-"??_ ;_-@_ </c:formatCode>
                <c:ptCount val="12"/>
                <c:pt idx="0">
                  <c:v>0.47129629629629621</c:v>
                </c:pt>
                <c:pt idx="1">
                  <c:v>0.47222222222222215</c:v>
                </c:pt>
                <c:pt idx="2">
                  <c:v>0.49166666666666675</c:v>
                </c:pt>
                <c:pt idx="3">
                  <c:v>0.5083333333333333</c:v>
                </c:pt>
                <c:pt idx="4">
                  <c:v>0.52592592592592591</c:v>
                </c:pt>
                <c:pt idx="5">
                  <c:v>0.57500000000000007</c:v>
                </c:pt>
                <c:pt idx="6">
                  <c:v>0.5916666666666669</c:v>
                </c:pt>
                <c:pt idx="7">
                  <c:v>0.56203703703703711</c:v>
                </c:pt>
                <c:pt idx="8">
                  <c:v>0.49722222222222229</c:v>
                </c:pt>
                <c:pt idx="9">
                  <c:v>0.5287037037037039</c:v>
                </c:pt>
                <c:pt idx="10">
                  <c:v>0.64907407407407414</c:v>
                </c:pt>
                <c:pt idx="11">
                  <c:v>0.65092592592592602</c:v>
                </c:pt>
              </c:numCache>
            </c:numRef>
          </c:val>
          <c:smooth val="0"/>
          <c:extLst>
            <c:ext xmlns:c16="http://schemas.microsoft.com/office/drawing/2014/chart" uri="{C3380CC4-5D6E-409C-BE32-E72D297353CC}">
              <c16:uniqueId val="{00000007-37BE-48D8-84F2-F7C6B23446D6}"/>
            </c:ext>
          </c:extLst>
        </c:ser>
        <c:ser>
          <c:idx val="9"/>
          <c:order val="9"/>
          <c:tx>
            <c:strRef>
              <c:f>Visualization!$L$166:$L$168</c:f>
              <c:strCache>
                <c:ptCount val="1"/>
                <c:pt idx="0">
                  <c:v>Powerade - Average of Profit per unit</c:v>
                </c:pt>
              </c:strCache>
            </c:strRef>
          </c:tx>
          <c:spPr>
            <a:ln w="28575" cap="rnd">
              <a:solidFill>
                <a:schemeClr val="accent4">
                  <a:lumMod val="60000"/>
                </a:schemeClr>
              </a:solidFill>
              <a:round/>
            </a:ln>
            <a:effectLst/>
          </c:spPr>
          <c:marker>
            <c:symbol val="none"/>
          </c:marker>
          <c:cat>
            <c:strRef>
              <c:f>Visualization!$B$169:$B$181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Visualization!$L$169:$L$181</c:f>
              <c:numCache>
                <c:formatCode>General</c:formatCode>
                <c:ptCount val="12"/>
                <c:pt idx="0">
                  <c:v>0.16342592592592584</c:v>
                </c:pt>
                <c:pt idx="1">
                  <c:v>0.16379629629629622</c:v>
                </c:pt>
                <c:pt idx="2">
                  <c:v>0.17120370370370366</c:v>
                </c:pt>
                <c:pt idx="3">
                  <c:v>0.17888888888888885</c:v>
                </c:pt>
                <c:pt idx="4">
                  <c:v>0.18634259259259253</c:v>
                </c:pt>
                <c:pt idx="5">
                  <c:v>0.20337962962962969</c:v>
                </c:pt>
                <c:pt idx="6">
                  <c:v>0.21004629629629634</c:v>
                </c:pt>
                <c:pt idx="7">
                  <c:v>0.20143518518518524</c:v>
                </c:pt>
                <c:pt idx="8">
                  <c:v>0.17472222222222222</c:v>
                </c:pt>
                <c:pt idx="9">
                  <c:v>0.18472222222222215</c:v>
                </c:pt>
                <c:pt idx="10">
                  <c:v>0.22819444444444439</c:v>
                </c:pt>
                <c:pt idx="11">
                  <c:v>0.22907407407407401</c:v>
                </c:pt>
              </c:numCache>
            </c:numRef>
          </c:val>
          <c:smooth val="0"/>
          <c:extLst>
            <c:ext xmlns:c16="http://schemas.microsoft.com/office/drawing/2014/chart" uri="{C3380CC4-5D6E-409C-BE32-E72D297353CC}">
              <c16:uniqueId val="{00000008-37BE-48D8-84F2-F7C6B23446D6}"/>
            </c:ext>
          </c:extLst>
        </c:ser>
        <c:ser>
          <c:idx val="10"/>
          <c:order val="10"/>
          <c:tx>
            <c:strRef>
              <c:f>Visualization!$M$166:$M$168</c:f>
              <c:strCache>
                <c:ptCount val="1"/>
                <c:pt idx="0">
                  <c:v>Sprite - Average of Price per Unit</c:v>
                </c:pt>
              </c:strCache>
            </c:strRef>
          </c:tx>
          <c:spPr>
            <a:ln w="28575" cap="rnd">
              <a:solidFill>
                <a:schemeClr val="accent5">
                  <a:lumMod val="60000"/>
                </a:schemeClr>
              </a:solidFill>
              <a:round/>
            </a:ln>
            <a:effectLst/>
          </c:spPr>
          <c:marker>
            <c:symbol val="none"/>
          </c:marker>
          <c:cat>
            <c:strRef>
              <c:f>Visualization!$B$169:$B$181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Visualization!$M$169:$M$181</c:f>
              <c:numCache>
                <c:formatCode>_-[$$-409]* #,##0.00_ ;_-[$$-409]* \-#,##0.00\ ;_-[$$-409]* "-"??_ ;_-@_ </c:formatCode>
                <c:ptCount val="12"/>
                <c:pt idx="0">
                  <c:v>0.32037037037037036</c:v>
                </c:pt>
                <c:pt idx="1">
                  <c:v>0.32500000000000001</c:v>
                </c:pt>
                <c:pt idx="2">
                  <c:v>0.34166666666666656</c:v>
                </c:pt>
                <c:pt idx="3">
                  <c:v>0.35000000000000003</c:v>
                </c:pt>
                <c:pt idx="4">
                  <c:v>0.44259259259259276</c:v>
                </c:pt>
                <c:pt idx="5">
                  <c:v>0.47962962962962952</c:v>
                </c:pt>
                <c:pt idx="6">
                  <c:v>0.51944444444444426</c:v>
                </c:pt>
                <c:pt idx="7">
                  <c:v>0.50833333333333308</c:v>
                </c:pt>
                <c:pt idx="8">
                  <c:v>0.41296296296296275</c:v>
                </c:pt>
                <c:pt idx="9">
                  <c:v>0.44814814814814813</c:v>
                </c:pt>
                <c:pt idx="10">
                  <c:v>0.46666666666666673</c:v>
                </c:pt>
                <c:pt idx="11">
                  <c:v>0.56574074074074099</c:v>
                </c:pt>
              </c:numCache>
            </c:numRef>
          </c:val>
          <c:smooth val="0"/>
          <c:extLst>
            <c:ext xmlns:c16="http://schemas.microsoft.com/office/drawing/2014/chart" uri="{C3380CC4-5D6E-409C-BE32-E72D297353CC}">
              <c16:uniqueId val="{00000009-37BE-48D8-84F2-F7C6B23446D6}"/>
            </c:ext>
          </c:extLst>
        </c:ser>
        <c:ser>
          <c:idx val="11"/>
          <c:order val="11"/>
          <c:tx>
            <c:strRef>
              <c:f>Visualization!$N$166:$N$168</c:f>
              <c:strCache>
                <c:ptCount val="1"/>
                <c:pt idx="0">
                  <c:v>Sprite - Average of Profit per unit</c:v>
                </c:pt>
              </c:strCache>
            </c:strRef>
          </c:tx>
          <c:spPr>
            <a:ln w="28575" cap="rnd">
              <a:solidFill>
                <a:schemeClr val="accent6">
                  <a:lumMod val="60000"/>
                </a:schemeClr>
              </a:solidFill>
              <a:round/>
            </a:ln>
            <a:effectLst/>
          </c:spPr>
          <c:marker>
            <c:symbol val="none"/>
          </c:marker>
          <c:cat>
            <c:strRef>
              <c:f>Visualization!$B$169:$B$181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Visualization!$N$169:$N$181</c:f>
              <c:numCache>
                <c:formatCode>General</c:formatCode>
                <c:ptCount val="12"/>
                <c:pt idx="0">
                  <c:v>0.10925925925925924</c:v>
                </c:pt>
                <c:pt idx="1">
                  <c:v>0.11087962962962961</c:v>
                </c:pt>
                <c:pt idx="2">
                  <c:v>0.11745370370370366</c:v>
                </c:pt>
                <c:pt idx="3">
                  <c:v>0.11949074074074072</c:v>
                </c:pt>
                <c:pt idx="4">
                  <c:v>0.1541203703703703</c:v>
                </c:pt>
                <c:pt idx="5">
                  <c:v>0.16851851851851854</c:v>
                </c:pt>
                <c:pt idx="6">
                  <c:v>0.18180555555555558</c:v>
                </c:pt>
                <c:pt idx="7">
                  <c:v>0.17898148148148149</c:v>
                </c:pt>
                <c:pt idx="8">
                  <c:v>0.14337962962962958</c:v>
                </c:pt>
                <c:pt idx="9">
                  <c:v>0.15407407407407406</c:v>
                </c:pt>
                <c:pt idx="10">
                  <c:v>0.16212962962962962</c:v>
                </c:pt>
                <c:pt idx="11">
                  <c:v>0.19759259259259265</c:v>
                </c:pt>
              </c:numCache>
            </c:numRef>
          </c:val>
          <c:smooth val="0"/>
          <c:extLst>
            <c:ext xmlns:c16="http://schemas.microsoft.com/office/drawing/2014/chart" uri="{C3380CC4-5D6E-409C-BE32-E72D297353CC}">
              <c16:uniqueId val="{0000000A-37BE-48D8-84F2-F7C6B23446D6}"/>
            </c:ext>
          </c:extLst>
        </c:ser>
        <c:dLbls>
          <c:showLegendKey val="0"/>
          <c:showVal val="0"/>
          <c:showCatName val="0"/>
          <c:showSerName val="0"/>
          <c:showPercent val="0"/>
          <c:showBubbleSize val="0"/>
        </c:dLbls>
        <c:smooth val="0"/>
        <c:axId val="849748272"/>
        <c:axId val="849750672"/>
      </c:lineChart>
      <c:catAx>
        <c:axId val="849748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750672"/>
        <c:crosses val="autoZero"/>
        <c:auto val="1"/>
        <c:lblAlgn val="ctr"/>
        <c:lblOffset val="100"/>
        <c:noMultiLvlLbl val="0"/>
      </c:catAx>
      <c:valAx>
        <c:axId val="84975067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748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VS Unit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Mismatch!$H$1</c:f>
              <c:strCache>
                <c:ptCount val="1"/>
                <c:pt idx="0">
                  <c:v>Total Sales</c:v>
                </c:pt>
              </c:strCache>
            </c:strRef>
          </c:tx>
          <c:spPr>
            <a:ln w="19050" cap="rnd">
              <a:noFill/>
              <a:round/>
            </a:ln>
            <a:effectLst/>
          </c:spPr>
          <c:marker>
            <c:symbol val="circle"/>
            <c:size val="5"/>
            <c:spPr>
              <a:solidFill>
                <a:schemeClr val="accent1"/>
              </a:solidFill>
              <a:ln w="9525">
                <a:solidFill>
                  <a:schemeClr val="accent1"/>
                </a:solidFill>
              </a:ln>
              <a:effectLst/>
            </c:spPr>
          </c:marker>
          <c:xVal>
            <c:numRef>
              <c:f>Mismatch!$F$2:$F$3889</c:f>
              <c:numCache>
                <c:formatCode>_-[$$-409]* #,##0.00_ ;_-[$$-409]* \-#,##0.00\ ;_-[$$-409]* "-"??_ ;_-@_ </c:formatCode>
                <c:ptCount val="3888"/>
                <c:pt idx="0">
                  <c:v>0.5</c:v>
                </c:pt>
                <c:pt idx="1">
                  <c:v>0.5</c:v>
                </c:pt>
                <c:pt idx="2">
                  <c:v>0.4</c:v>
                </c:pt>
                <c:pt idx="3">
                  <c:v>0.45</c:v>
                </c:pt>
                <c:pt idx="4">
                  <c:v>0.6</c:v>
                </c:pt>
                <c:pt idx="5">
                  <c:v>0.5</c:v>
                </c:pt>
                <c:pt idx="6">
                  <c:v>0.5</c:v>
                </c:pt>
                <c:pt idx="7">
                  <c:v>0.5</c:v>
                </c:pt>
                <c:pt idx="8">
                  <c:v>0.4</c:v>
                </c:pt>
                <c:pt idx="9">
                  <c:v>0.45</c:v>
                </c:pt>
                <c:pt idx="10">
                  <c:v>0.6</c:v>
                </c:pt>
                <c:pt idx="11">
                  <c:v>0.5</c:v>
                </c:pt>
                <c:pt idx="12">
                  <c:v>0.5</c:v>
                </c:pt>
                <c:pt idx="13">
                  <c:v>0.5</c:v>
                </c:pt>
                <c:pt idx="14">
                  <c:v>0.4</c:v>
                </c:pt>
                <c:pt idx="15">
                  <c:v>0.45</c:v>
                </c:pt>
                <c:pt idx="16">
                  <c:v>0.6</c:v>
                </c:pt>
                <c:pt idx="17">
                  <c:v>0.5</c:v>
                </c:pt>
                <c:pt idx="18">
                  <c:v>0.5</c:v>
                </c:pt>
                <c:pt idx="19">
                  <c:v>0.5</c:v>
                </c:pt>
                <c:pt idx="20">
                  <c:v>0.4</c:v>
                </c:pt>
                <c:pt idx="21">
                  <c:v>0.45</c:v>
                </c:pt>
                <c:pt idx="22">
                  <c:v>0.6</c:v>
                </c:pt>
                <c:pt idx="23">
                  <c:v>0.5</c:v>
                </c:pt>
                <c:pt idx="24">
                  <c:v>0.6</c:v>
                </c:pt>
                <c:pt idx="25">
                  <c:v>0.55000000000000004</c:v>
                </c:pt>
                <c:pt idx="26">
                  <c:v>0.5</c:v>
                </c:pt>
                <c:pt idx="27">
                  <c:v>0.5</c:v>
                </c:pt>
                <c:pt idx="28">
                  <c:v>0.6</c:v>
                </c:pt>
                <c:pt idx="29">
                  <c:v>0.65</c:v>
                </c:pt>
                <c:pt idx="30">
                  <c:v>0.6</c:v>
                </c:pt>
                <c:pt idx="31">
                  <c:v>0.55000000000000004</c:v>
                </c:pt>
                <c:pt idx="32">
                  <c:v>0.5</c:v>
                </c:pt>
                <c:pt idx="33">
                  <c:v>0.5</c:v>
                </c:pt>
                <c:pt idx="34">
                  <c:v>0.6</c:v>
                </c:pt>
                <c:pt idx="35">
                  <c:v>0.65</c:v>
                </c:pt>
                <c:pt idx="36">
                  <c:v>0.6</c:v>
                </c:pt>
                <c:pt idx="37">
                  <c:v>0.55000000000000004</c:v>
                </c:pt>
                <c:pt idx="38">
                  <c:v>0.5</c:v>
                </c:pt>
                <c:pt idx="39">
                  <c:v>0.5</c:v>
                </c:pt>
                <c:pt idx="40">
                  <c:v>0.6</c:v>
                </c:pt>
                <c:pt idx="41">
                  <c:v>0.65</c:v>
                </c:pt>
                <c:pt idx="42">
                  <c:v>0.6</c:v>
                </c:pt>
                <c:pt idx="43">
                  <c:v>0.55000000000000004</c:v>
                </c:pt>
                <c:pt idx="44">
                  <c:v>0.5</c:v>
                </c:pt>
                <c:pt idx="45">
                  <c:v>0.5</c:v>
                </c:pt>
                <c:pt idx="46">
                  <c:v>0.6</c:v>
                </c:pt>
                <c:pt idx="47">
                  <c:v>0.65</c:v>
                </c:pt>
                <c:pt idx="48">
                  <c:v>0.6</c:v>
                </c:pt>
                <c:pt idx="49">
                  <c:v>0.55000000000000004</c:v>
                </c:pt>
                <c:pt idx="50">
                  <c:v>0.5</c:v>
                </c:pt>
                <c:pt idx="51">
                  <c:v>0.5</c:v>
                </c:pt>
                <c:pt idx="52">
                  <c:v>0.6</c:v>
                </c:pt>
                <c:pt idx="53">
                  <c:v>0.65</c:v>
                </c:pt>
                <c:pt idx="54">
                  <c:v>0.65</c:v>
                </c:pt>
                <c:pt idx="55">
                  <c:v>0.55000000000000004</c:v>
                </c:pt>
                <c:pt idx="56">
                  <c:v>0.55000000000000004</c:v>
                </c:pt>
                <c:pt idx="57">
                  <c:v>0.55000000000000004</c:v>
                </c:pt>
                <c:pt idx="58">
                  <c:v>0.65</c:v>
                </c:pt>
                <c:pt idx="59">
                  <c:v>0.7</c:v>
                </c:pt>
                <c:pt idx="60">
                  <c:v>0.65</c:v>
                </c:pt>
                <c:pt idx="61">
                  <c:v>0.55000000000000004</c:v>
                </c:pt>
                <c:pt idx="62">
                  <c:v>0.55000000000000004</c:v>
                </c:pt>
                <c:pt idx="63">
                  <c:v>0.55000000000000004</c:v>
                </c:pt>
                <c:pt idx="64">
                  <c:v>0.65</c:v>
                </c:pt>
                <c:pt idx="65">
                  <c:v>0.7</c:v>
                </c:pt>
                <c:pt idx="66">
                  <c:v>0.65</c:v>
                </c:pt>
                <c:pt idx="67">
                  <c:v>0.55000000000000004</c:v>
                </c:pt>
                <c:pt idx="68">
                  <c:v>0.55000000000000004</c:v>
                </c:pt>
                <c:pt idx="69">
                  <c:v>0.55000000000000004</c:v>
                </c:pt>
                <c:pt idx="70">
                  <c:v>0.65</c:v>
                </c:pt>
                <c:pt idx="71">
                  <c:v>0.7</c:v>
                </c:pt>
                <c:pt idx="72">
                  <c:v>0.25</c:v>
                </c:pt>
                <c:pt idx="73">
                  <c:v>0.35</c:v>
                </c:pt>
                <c:pt idx="74">
                  <c:v>0.35</c:v>
                </c:pt>
                <c:pt idx="75">
                  <c:v>0.35</c:v>
                </c:pt>
                <c:pt idx="76">
                  <c:v>0.4</c:v>
                </c:pt>
                <c:pt idx="77">
                  <c:v>0.35</c:v>
                </c:pt>
                <c:pt idx="78">
                  <c:v>0.25</c:v>
                </c:pt>
                <c:pt idx="79">
                  <c:v>0.35</c:v>
                </c:pt>
                <c:pt idx="80">
                  <c:v>0.35</c:v>
                </c:pt>
                <c:pt idx="81">
                  <c:v>0.35</c:v>
                </c:pt>
                <c:pt idx="82">
                  <c:v>0.4</c:v>
                </c:pt>
                <c:pt idx="83">
                  <c:v>0.35</c:v>
                </c:pt>
                <c:pt idx="84">
                  <c:v>0.3</c:v>
                </c:pt>
                <c:pt idx="85">
                  <c:v>0.4</c:v>
                </c:pt>
                <c:pt idx="86">
                  <c:v>0.35</c:v>
                </c:pt>
                <c:pt idx="87">
                  <c:v>0.4</c:v>
                </c:pt>
                <c:pt idx="88">
                  <c:v>0.45</c:v>
                </c:pt>
                <c:pt idx="89">
                  <c:v>0.4</c:v>
                </c:pt>
                <c:pt idx="90">
                  <c:v>0.3</c:v>
                </c:pt>
                <c:pt idx="91">
                  <c:v>0.4</c:v>
                </c:pt>
                <c:pt idx="92">
                  <c:v>0.35</c:v>
                </c:pt>
                <c:pt idx="93">
                  <c:v>0.4</c:v>
                </c:pt>
                <c:pt idx="94">
                  <c:v>0.45</c:v>
                </c:pt>
                <c:pt idx="95">
                  <c:v>0.4</c:v>
                </c:pt>
                <c:pt idx="96">
                  <c:v>0.3</c:v>
                </c:pt>
                <c:pt idx="97">
                  <c:v>0.4</c:v>
                </c:pt>
                <c:pt idx="98">
                  <c:v>0.35</c:v>
                </c:pt>
                <c:pt idx="99">
                  <c:v>0.4</c:v>
                </c:pt>
                <c:pt idx="100">
                  <c:v>0.45</c:v>
                </c:pt>
                <c:pt idx="101">
                  <c:v>0.4</c:v>
                </c:pt>
                <c:pt idx="102">
                  <c:v>0.4</c:v>
                </c:pt>
                <c:pt idx="103">
                  <c:v>0.45</c:v>
                </c:pt>
                <c:pt idx="104">
                  <c:v>0.4</c:v>
                </c:pt>
                <c:pt idx="105">
                  <c:v>0.4</c:v>
                </c:pt>
                <c:pt idx="106">
                  <c:v>0.45</c:v>
                </c:pt>
                <c:pt idx="107">
                  <c:v>0.5</c:v>
                </c:pt>
                <c:pt idx="108">
                  <c:v>0.4</c:v>
                </c:pt>
                <c:pt idx="109">
                  <c:v>0.45</c:v>
                </c:pt>
                <c:pt idx="110">
                  <c:v>0.4</c:v>
                </c:pt>
                <c:pt idx="111">
                  <c:v>0.4</c:v>
                </c:pt>
                <c:pt idx="112">
                  <c:v>0.45</c:v>
                </c:pt>
                <c:pt idx="113">
                  <c:v>0.5</c:v>
                </c:pt>
                <c:pt idx="114">
                  <c:v>0.4</c:v>
                </c:pt>
                <c:pt idx="115">
                  <c:v>0.45</c:v>
                </c:pt>
                <c:pt idx="116">
                  <c:v>0.4</c:v>
                </c:pt>
                <c:pt idx="117">
                  <c:v>0.4</c:v>
                </c:pt>
                <c:pt idx="118">
                  <c:v>0.45</c:v>
                </c:pt>
                <c:pt idx="119">
                  <c:v>0.5</c:v>
                </c:pt>
                <c:pt idx="120">
                  <c:v>0.45</c:v>
                </c:pt>
                <c:pt idx="121">
                  <c:v>0.45</c:v>
                </c:pt>
                <c:pt idx="122">
                  <c:v>0.5</c:v>
                </c:pt>
                <c:pt idx="123">
                  <c:v>0.5</c:v>
                </c:pt>
                <c:pt idx="124">
                  <c:v>0.45</c:v>
                </c:pt>
                <c:pt idx="125">
                  <c:v>0.55000000000000004</c:v>
                </c:pt>
                <c:pt idx="126">
                  <c:v>0.45</c:v>
                </c:pt>
                <c:pt idx="127">
                  <c:v>0.45</c:v>
                </c:pt>
                <c:pt idx="128">
                  <c:v>0.5</c:v>
                </c:pt>
                <c:pt idx="129">
                  <c:v>0.5</c:v>
                </c:pt>
                <c:pt idx="130">
                  <c:v>0.45</c:v>
                </c:pt>
                <c:pt idx="131">
                  <c:v>0.55000000000000004</c:v>
                </c:pt>
                <c:pt idx="132">
                  <c:v>0.45</c:v>
                </c:pt>
                <c:pt idx="133">
                  <c:v>0.45</c:v>
                </c:pt>
                <c:pt idx="134">
                  <c:v>0.5</c:v>
                </c:pt>
                <c:pt idx="135">
                  <c:v>0.5</c:v>
                </c:pt>
                <c:pt idx="136">
                  <c:v>0.45</c:v>
                </c:pt>
                <c:pt idx="137">
                  <c:v>0.55000000000000004</c:v>
                </c:pt>
                <c:pt idx="138">
                  <c:v>0.45</c:v>
                </c:pt>
                <c:pt idx="139">
                  <c:v>0.45</c:v>
                </c:pt>
                <c:pt idx="140">
                  <c:v>0.5</c:v>
                </c:pt>
                <c:pt idx="141">
                  <c:v>0.5</c:v>
                </c:pt>
                <c:pt idx="142">
                  <c:v>0.45</c:v>
                </c:pt>
                <c:pt idx="143">
                  <c:v>0.55000000000000004</c:v>
                </c:pt>
                <c:pt idx="144">
                  <c:v>0.39999999999999997</c:v>
                </c:pt>
                <c:pt idx="145">
                  <c:v>0.5</c:v>
                </c:pt>
                <c:pt idx="146">
                  <c:v>0.5</c:v>
                </c:pt>
                <c:pt idx="147">
                  <c:v>0.5</c:v>
                </c:pt>
                <c:pt idx="148">
                  <c:v>0.55000000000000004</c:v>
                </c:pt>
                <c:pt idx="149">
                  <c:v>0.5</c:v>
                </c:pt>
                <c:pt idx="150">
                  <c:v>0.39999999999999997</c:v>
                </c:pt>
                <c:pt idx="151">
                  <c:v>0.5</c:v>
                </c:pt>
                <c:pt idx="152">
                  <c:v>0.5</c:v>
                </c:pt>
                <c:pt idx="153">
                  <c:v>0.5</c:v>
                </c:pt>
                <c:pt idx="154">
                  <c:v>0.55000000000000004</c:v>
                </c:pt>
                <c:pt idx="155">
                  <c:v>0.5</c:v>
                </c:pt>
                <c:pt idx="156">
                  <c:v>0.5</c:v>
                </c:pt>
                <c:pt idx="157">
                  <c:v>0.6</c:v>
                </c:pt>
                <c:pt idx="158">
                  <c:v>0.6</c:v>
                </c:pt>
                <c:pt idx="159">
                  <c:v>0.6</c:v>
                </c:pt>
                <c:pt idx="160">
                  <c:v>0.65</c:v>
                </c:pt>
                <c:pt idx="161">
                  <c:v>0.6</c:v>
                </c:pt>
                <c:pt idx="162">
                  <c:v>0.6</c:v>
                </c:pt>
                <c:pt idx="163">
                  <c:v>0.65</c:v>
                </c:pt>
                <c:pt idx="164">
                  <c:v>0.65</c:v>
                </c:pt>
                <c:pt idx="165">
                  <c:v>0.6</c:v>
                </c:pt>
                <c:pt idx="166">
                  <c:v>0.65</c:v>
                </c:pt>
                <c:pt idx="167">
                  <c:v>0.8</c:v>
                </c:pt>
                <c:pt idx="168">
                  <c:v>0.6</c:v>
                </c:pt>
                <c:pt idx="169">
                  <c:v>0.65</c:v>
                </c:pt>
                <c:pt idx="170">
                  <c:v>0.65</c:v>
                </c:pt>
                <c:pt idx="171">
                  <c:v>0.6</c:v>
                </c:pt>
                <c:pt idx="172">
                  <c:v>0.65</c:v>
                </c:pt>
                <c:pt idx="173">
                  <c:v>0.8</c:v>
                </c:pt>
                <c:pt idx="174">
                  <c:v>0.6</c:v>
                </c:pt>
                <c:pt idx="175">
                  <c:v>0.65</c:v>
                </c:pt>
                <c:pt idx="176">
                  <c:v>0.65</c:v>
                </c:pt>
                <c:pt idx="177">
                  <c:v>0.6</c:v>
                </c:pt>
                <c:pt idx="178">
                  <c:v>0.65</c:v>
                </c:pt>
                <c:pt idx="179">
                  <c:v>0.8</c:v>
                </c:pt>
                <c:pt idx="180">
                  <c:v>0.6</c:v>
                </c:pt>
                <c:pt idx="181">
                  <c:v>0.65</c:v>
                </c:pt>
                <c:pt idx="182">
                  <c:v>0.65</c:v>
                </c:pt>
                <c:pt idx="183">
                  <c:v>0.6</c:v>
                </c:pt>
                <c:pt idx="184">
                  <c:v>0.65</c:v>
                </c:pt>
                <c:pt idx="185">
                  <c:v>0.8</c:v>
                </c:pt>
                <c:pt idx="186">
                  <c:v>0.65</c:v>
                </c:pt>
                <c:pt idx="187">
                  <c:v>0.70000000000000007</c:v>
                </c:pt>
                <c:pt idx="188">
                  <c:v>0.65</c:v>
                </c:pt>
                <c:pt idx="189">
                  <c:v>0.65</c:v>
                </c:pt>
                <c:pt idx="190">
                  <c:v>0.75</c:v>
                </c:pt>
                <c:pt idx="191">
                  <c:v>0.8</c:v>
                </c:pt>
                <c:pt idx="192">
                  <c:v>0.55000000000000004</c:v>
                </c:pt>
                <c:pt idx="193">
                  <c:v>0.60000000000000009</c:v>
                </c:pt>
                <c:pt idx="194">
                  <c:v>0.55000000000000004</c:v>
                </c:pt>
                <c:pt idx="195">
                  <c:v>0.55000000000000004</c:v>
                </c:pt>
                <c:pt idx="196">
                  <c:v>0.65</c:v>
                </c:pt>
                <c:pt idx="197">
                  <c:v>0.70000000000000007</c:v>
                </c:pt>
                <c:pt idx="198">
                  <c:v>0.55000000000000004</c:v>
                </c:pt>
                <c:pt idx="199">
                  <c:v>0.60000000000000009</c:v>
                </c:pt>
                <c:pt idx="200">
                  <c:v>0.55000000000000004</c:v>
                </c:pt>
                <c:pt idx="201">
                  <c:v>0.55000000000000004</c:v>
                </c:pt>
                <c:pt idx="202">
                  <c:v>0.65</c:v>
                </c:pt>
                <c:pt idx="203">
                  <c:v>0.70000000000000007</c:v>
                </c:pt>
                <c:pt idx="204">
                  <c:v>0.55000000000000004</c:v>
                </c:pt>
                <c:pt idx="205">
                  <c:v>0.60000000000000009</c:v>
                </c:pt>
                <c:pt idx="206">
                  <c:v>0.55000000000000004</c:v>
                </c:pt>
                <c:pt idx="207">
                  <c:v>0.55000000000000004</c:v>
                </c:pt>
                <c:pt idx="208">
                  <c:v>0.65</c:v>
                </c:pt>
                <c:pt idx="209">
                  <c:v>0.70000000000000007</c:v>
                </c:pt>
                <c:pt idx="210">
                  <c:v>0.55000000000000004</c:v>
                </c:pt>
                <c:pt idx="211">
                  <c:v>0.60000000000000009</c:v>
                </c:pt>
                <c:pt idx="212">
                  <c:v>0.55000000000000004</c:v>
                </c:pt>
                <c:pt idx="213">
                  <c:v>0.55000000000000004</c:v>
                </c:pt>
                <c:pt idx="214">
                  <c:v>0.65</c:v>
                </c:pt>
                <c:pt idx="215">
                  <c:v>0.70000000000000007</c:v>
                </c:pt>
                <c:pt idx="216">
                  <c:v>0.35</c:v>
                </c:pt>
                <c:pt idx="217">
                  <c:v>0.45</c:v>
                </c:pt>
                <c:pt idx="218">
                  <c:v>0.45</c:v>
                </c:pt>
                <c:pt idx="219">
                  <c:v>0.45</c:v>
                </c:pt>
                <c:pt idx="220">
                  <c:v>0.5</c:v>
                </c:pt>
                <c:pt idx="221">
                  <c:v>0.45</c:v>
                </c:pt>
                <c:pt idx="222">
                  <c:v>0.35</c:v>
                </c:pt>
                <c:pt idx="223">
                  <c:v>0.45</c:v>
                </c:pt>
                <c:pt idx="224">
                  <c:v>0.45</c:v>
                </c:pt>
                <c:pt idx="225">
                  <c:v>0.45</c:v>
                </c:pt>
                <c:pt idx="226">
                  <c:v>0.5</c:v>
                </c:pt>
                <c:pt idx="227">
                  <c:v>0.45</c:v>
                </c:pt>
                <c:pt idx="228">
                  <c:v>0.35</c:v>
                </c:pt>
                <c:pt idx="229">
                  <c:v>0.45</c:v>
                </c:pt>
                <c:pt idx="230">
                  <c:v>0.45</c:v>
                </c:pt>
                <c:pt idx="231">
                  <c:v>0.45</c:v>
                </c:pt>
                <c:pt idx="232">
                  <c:v>0.5</c:v>
                </c:pt>
                <c:pt idx="233">
                  <c:v>0.45</c:v>
                </c:pt>
                <c:pt idx="234">
                  <c:v>0.45</c:v>
                </c:pt>
                <c:pt idx="235">
                  <c:v>0.5</c:v>
                </c:pt>
                <c:pt idx="236">
                  <c:v>0.5</c:v>
                </c:pt>
                <c:pt idx="237">
                  <c:v>0.45</c:v>
                </c:pt>
                <c:pt idx="238">
                  <c:v>0.5</c:v>
                </c:pt>
                <c:pt idx="239">
                  <c:v>0.65</c:v>
                </c:pt>
                <c:pt idx="240">
                  <c:v>0.45</c:v>
                </c:pt>
                <c:pt idx="241">
                  <c:v>0.5</c:v>
                </c:pt>
                <c:pt idx="242">
                  <c:v>0.5</c:v>
                </c:pt>
                <c:pt idx="243">
                  <c:v>0.45</c:v>
                </c:pt>
                <c:pt idx="244">
                  <c:v>0.5</c:v>
                </c:pt>
                <c:pt idx="245">
                  <c:v>0.65</c:v>
                </c:pt>
                <c:pt idx="246">
                  <c:v>0.45</c:v>
                </c:pt>
                <c:pt idx="247">
                  <c:v>0.5</c:v>
                </c:pt>
                <c:pt idx="248">
                  <c:v>0.5</c:v>
                </c:pt>
                <c:pt idx="249">
                  <c:v>0.45</c:v>
                </c:pt>
                <c:pt idx="250">
                  <c:v>0.5</c:v>
                </c:pt>
                <c:pt idx="251">
                  <c:v>0.65</c:v>
                </c:pt>
                <c:pt idx="252">
                  <c:v>0.45</c:v>
                </c:pt>
                <c:pt idx="253">
                  <c:v>0.5</c:v>
                </c:pt>
                <c:pt idx="254">
                  <c:v>0.5</c:v>
                </c:pt>
                <c:pt idx="255">
                  <c:v>0.45</c:v>
                </c:pt>
                <c:pt idx="256">
                  <c:v>0.5</c:v>
                </c:pt>
                <c:pt idx="257">
                  <c:v>0.65</c:v>
                </c:pt>
                <c:pt idx="258">
                  <c:v>0.5</c:v>
                </c:pt>
                <c:pt idx="259">
                  <c:v>0.55000000000000004</c:v>
                </c:pt>
                <c:pt idx="260">
                  <c:v>0.5</c:v>
                </c:pt>
                <c:pt idx="261">
                  <c:v>0.5</c:v>
                </c:pt>
                <c:pt idx="262">
                  <c:v>0.6</c:v>
                </c:pt>
                <c:pt idx="263">
                  <c:v>0.65</c:v>
                </c:pt>
                <c:pt idx="264">
                  <c:v>0.5</c:v>
                </c:pt>
                <c:pt idx="265">
                  <c:v>0.55000000000000004</c:v>
                </c:pt>
                <c:pt idx="266">
                  <c:v>0.5</c:v>
                </c:pt>
                <c:pt idx="267">
                  <c:v>0.5</c:v>
                </c:pt>
                <c:pt idx="268">
                  <c:v>0.6</c:v>
                </c:pt>
                <c:pt idx="269">
                  <c:v>0.65</c:v>
                </c:pt>
                <c:pt idx="270">
                  <c:v>0.5</c:v>
                </c:pt>
                <c:pt idx="271">
                  <c:v>0.55000000000000004</c:v>
                </c:pt>
                <c:pt idx="272">
                  <c:v>0.5</c:v>
                </c:pt>
                <c:pt idx="273">
                  <c:v>0.5</c:v>
                </c:pt>
                <c:pt idx="274">
                  <c:v>0.6</c:v>
                </c:pt>
                <c:pt idx="275">
                  <c:v>0.65</c:v>
                </c:pt>
                <c:pt idx="276">
                  <c:v>0.5</c:v>
                </c:pt>
                <c:pt idx="277">
                  <c:v>0.55000000000000004</c:v>
                </c:pt>
                <c:pt idx="278">
                  <c:v>0.5</c:v>
                </c:pt>
                <c:pt idx="279">
                  <c:v>0.5</c:v>
                </c:pt>
                <c:pt idx="280">
                  <c:v>0.6</c:v>
                </c:pt>
                <c:pt idx="281">
                  <c:v>0.65</c:v>
                </c:pt>
                <c:pt idx="282">
                  <c:v>0.5</c:v>
                </c:pt>
                <c:pt idx="283">
                  <c:v>0.55000000000000004</c:v>
                </c:pt>
                <c:pt idx="284">
                  <c:v>0.5</c:v>
                </c:pt>
                <c:pt idx="285">
                  <c:v>0.5</c:v>
                </c:pt>
                <c:pt idx="286">
                  <c:v>0.6</c:v>
                </c:pt>
                <c:pt idx="287">
                  <c:v>0.65</c:v>
                </c:pt>
                <c:pt idx="288">
                  <c:v>0.45</c:v>
                </c:pt>
                <c:pt idx="289">
                  <c:v>0.45</c:v>
                </c:pt>
                <c:pt idx="290">
                  <c:v>0.35000000000000003</c:v>
                </c:pt>
                <c:pt idx="291">
                  <c:v>0.4</c:v>
                </c:pt>
                <c:pt idx="292">
                  <c:v>0.54999999999999993</c:v>
                </c:pt>
                <c:pt idx="293">
                  <c:v>0.45</c:v>
                </c:pt>
                <c:pt idx="294">
                  <c:v>0.45</c:v>
                </c:pt>
                <c:pt idx="295">
                  <c:v>0.45</c:v>
                </c:pt>
                <c:pt idx="296">
                  <c:v>0.35000000000000003</c:v>
                </c:pt>
                <c:pt idx="297">
                  <c:v>0.4</c:v>
                </c:pt>
                <c:pt idx="298">
                  <c:v>0.54999999999999993</c:v>
                </c:pt>
                <c:pt idx="299">
                  <c:v>0.45</c:v>
                </c:pt>
                <c:pt idx="300">
                  <c:v>0.5</c:v>
                </c:pt>
                <c:pt idx="301">
                  <c:v>0.5</c:v>
                </c:pt>
                <c:pt idx="302">
                  <c:v>0.4</c:v>
                </c:pt>
                <c:pt idx="303">
                  <c:v>0.45</c:v>
                </c:pt>
                <c:pt idx="304">
                  <c:v>0.6</c:v>
                </c:pt>
                <c:pt idx="305">
                  <c:v>0.5</c:v>
                </c:pt>
                <c:pt idx="306">
                  <c:v>0.5</c:v>
                </c:pt>
                <c:pt idx="307">
                  <c:v>0.5</c:v>
                </c:pt>
                <c:pt idx="308">
                  <c:v>0.4</c:v>
                </c:pt>
                <c:pt idx="309">
                  <c:v>0.45</c:v>
                </c:pt>
                <c:pt idx="310">
                  <c:v>0.6</c:v>
                </c:pt>
                <c:pt idx="311">
                  <c:v>0.5</c:v>
                </c:pt>
                <c:pt idx="312">
                  <c:v>0.6</c:v>
                </c:pt>
                <c:pt idx="313">
                  <c:v>0.55000000000000004</c:v>
                </c:pt>
                <c:pt idx="314">
                  <c:v>0.5</c:v>
                </c:pt>
                <c:pt idx="315">
                  <c:v>0.5</c:v>
                </c:pt>
                <c:pt idx="316">
                  <c:v>0.6</c:v>
                </c:pt>
                <c:pt idx="317">
                  <c:v>0.65</c:v>
                </c:pt>
                <c:pt idx="318">
                  <c:v>0.5</c:v>
                </c:pt>
                <c:pt idx="319">
                  <c:v>0.45000000000000007</c:v>
                </c:pt>
                <c:pt idx="320">
                  <c:v>0.4</c:v>
                </c:pt>
                <c:pt idx="321">
                  <c:v>0.4</c:v>
                </c:pt>
                <c:pt idx="322">
                  <c:v>0.5</c:v>
                </c:pt>
                <c:pt idx="323">
                  <c:v>0.55000000000000004</c:v>
                </c:pt>
                <c:pt idx="324">
                  <c:v>0.5</c:v>
                </c:pt>
                <c:pt idx="325">
                  <c:v>0.45000000000000007</c:v>
                </c:pt>
                <c:pt idx="326">
                  <c:v>0.4</c:v>
                </c:pt>
                <c:pt idx="327">
                  <c:v>0.4</c:v>
                </c:pt>
                <c:pt idx="328">
                  <c:v>0.5</c:v>
                </c:pt>
                <c:pt idx="329">
                  <c:v>0.55000000000000004</c:v>
                </c:pt>
                <c:pt idx="330">
                  <c:v>0.5</c:v>
                </c:pt>
                <c:pt idx="331">
                  <c:v>0.45000000000000007</c:v>
                </c:pt>
                <c:pt idx="332">
                  <c:v>0.4</c:v>
                </c:pt>
                <c:pt idx="333">
                  <c:v>0.4</c:v>
                </c:pt>
                <c:pt idx="334">
                  <c:v>0.5</c:v>
                </c:pt>
                <c:pt idx="335">
                  <c:v>0.55000000000000004</c:v>
                </c:pt>
                <c:pt idx="336">
                  <c:v>0.5</c:v>
                </c:pt>
                <c:pt idx="337">
                  <c:v>0.45000000000000007</c:v>
                </c:pt>
                <c:pt idx="338">
                  <c:v>0.4</c:v>
                </c:pt>
                <c:pt idx="339">
                  <c:v>0.4</c:v>
                </c:pt>
                <c:pt idx="340">
                  <c:v>0.5</c:v>
                </c:pt>
                <c:pt idx="341">
                  <c:v>0.55000000000000004</c:v>
                </c:pt>
                <c:pt idx="342">
                  <c:v>0.6</c:v>
                </c:pt>
                <c:pt idx="343">
                  <c:v>0.5</c:v>
                </c:pt>
                <c:pt idx="344">
                  <c:v>0.5</c:v>
                </c:pt>
                <c:pt idx="345">
                  <c:v>0.5</c:v>
                </c:pt>
                <c:pt idx="346">
                  <c:v>0.6</c:v>
                </c:pt>
                <c:pt idx="347">
                  <c:v>0.64999999999999991</c:v>
                </c:pt>
                <c:pt idx="348">
                  <c:v>0.6</c:v>
                </c:pt>
                <c:pt idx="349">
                  <c:v>0.5</c:v>
                </c:pt>
                <c:pt idx="350">
                  <c:v>0.5</c:v>
                </c:pt>
                <c:pt idx="351">
                  <c:v>0.5</c:v>
                </c:pt>
                <c:pt idx="352">
                  <c:v>0.6</c:v>
                </c:pt>
                <c:pt idx="353">
                  <c:v>0.64999999999999991</c:v>
                </c:pt>
                <c:pt idx="354">
                  <c:v>0.6</c:v>
                </c:pt>
                <c:pt idx="355">
                  <c:v>0.5</c:v>
                </c:pt>
                <c:pt idx="356">
                  <c:v>0.5</c:v>
                </c:pt>
                <c:pt idx="357">
                  <c:v>0.5</c:v>
                </c:pt>
                <c:pt idx="358">
                  <c:v>0.6</c:v>
                </c:pt>
                <c:pt idx="359">
                  <c:v>0.64999999999999991</c:v>
                </c:pt>
                <c:pt idx="360">
                  <c:v>0.2</c:v>
                </c:pt>
                <c:pt idx="361">
                  <c:v>0.3</c:v>
                </c:pt>
                <c:pt idx="362">
                  <c:v>0.3</c:v>
                </c:pt>
                <c:pt idx="363">
                  <c:v>0.35</c:v>
                </c:pt>
                <c:pt idx="364">
                  <c:v>0.4</c:v>
                </c:pt>
                <c:pt idx="365">
                  <c:v>0.35</c:v>
                </c:pt>
                <c:pt idx="366">
                  <c:v>0.25</c:v>
                </c:pt>
                <c:pt idx="367">
                  <c:v>0.35</c:v>
                </c:pt>
                <c:pt idx="368">
                  <c:v>0.35</c:v>
                </c:pt>
                <c:pt idx="369">
                  <c:v>0.35</c:v>
                </c:pt>
                <c:pt idx="370">
                  <c:v>0.4</c:v>
                </c:pt>
                <c:pt idx="371">
                  <c:v>0.35</c:v>
                </c:pt>
                <c:pt idx="372">
                  <c:v>0.3</c:v>
                </c:pt>
                <c:pt idx="373">
                  <c:v>0.4</c:v>
                </c:pt>
                <c:pt idx="374">
                  <c:v>0.3</c:v>
                </c:pt>
                <c:pt idx="375">
                  <c:v>0.35000000000000003</c:v>
                </c:pt>
                <c:pt idx="376">
                  <c:v>0.4</c:v>
                </c:pt>
                <c:pt idx="377">
                  <c:v>0.35000000000000003</c:v>
                </c:pt>
                <c:pt idx="378">
                  <c:v>0.19999999999999998</c:v>
                </c:pt>
                <c:pt idx="379">
                  <c:v>0.30000000000000004</c:v>
                </c:pt>
                <c:pt idx="380">
                  <c:v>0.24999999999999997</c:v>
                </c:pt>
                <c:pt idx="381">
                  <c:v>0.30000000000000004</c:v>
                </c:pt>
                <c:pt idx="382">
                  <c:v>0.35</c:v>
                </c:pt>
                <c:pt idx="383">
                  <c:v>0.30000000000000004</c:v>
                </c:pt>
                <c:pt idx="384">
                  <c:v>0.19999999999999998</c:v>
                </c:pt>
                <c:pt idx="385">
                  <c:v>0.30000000000000004</c:v>
                </c:pt>
                <c:pt idx="386">
                  <c:v>0.24999999999999997</c:v>
                </c:pt>
                <c:pt idx="387">
                  <c:v>0.35000000000000003</c:v>
                </c:pt>
                <c:pt idx="388">
                  <c:v>0.5</c:v>
                </c:pt>
                <c:pt idx="389">
                  <c:v>0.45</c:v>
                </c:pt>
                <c:pt idx="390">
                  <c:v>0.45</c:v>
                </c:pt>
                <c:pt idx="391">
                  <c:v>0.5</c:v>
                </c:pt>
                <c:pt idx="392">
                  <c:v>0.45</c:v>
                </c:pt>
                <c:pt idx="393">
                  <c:v>0.45</c:v>
                </c:pt>
                <c:pt idx="394">
                  <c:v>0.5</c:v>
                </c:pt>
                <c:pt idx="395">
                  <c:v>0.55000000000000004</c:v>
                </c:pt>
                <c:pt idx="396">
                  <c:v>0.45</c:v>
                </c:pt>
                <c:pt idx="397">
                  <c:v>0.5</c:v>
                </c:pt>
                <c:pt idx="398">
                  <c:v>0.45</c:v>
                </c:pt>
                <c:pt idx="399">
                  <c:v>0.45</c:v>
                </c:pt>
                <c:pt idx="400">
                  <c:v>0.5</c:v>
                </c:pt>
                <c:pt idx="401">
                  <c:v>0.6</c:v>
                </c:pt>
                <c:pt idx="402">
                  <c:v>0.5</c:v>
                </c:pt>
                <c:pt idx="403">
                  <c:v>0.55000000000000004</c:v>
                </c:pt>
                <c:pt idx="404">
                  <c:v>0.5</c:v>
                </c:pt>
                <c:pt idx="405">
                  <c:v>0.5</c:v>
                </c:pt>
                <c:pt idx="406">
                  <c:v>0.55000000000000004</c:v>
                </c:pt>
                <c:pt idx="407">
                  <c:v>0.6</c:v>
                </c:pt>
                <c:pt idx="408">
                  <c:v>0.55000000000000004</c:v>
                </c:pt>
                <c:pt idx="409">
                  <c:v>0.55000000000000004</c:v>
                </c:pt>
                <c:pt idx="410">
                  <c:v>0.6</c:v>
                </c:pt>
                <c:pt idx="411">
                  <c:v>0.6</c:v>
                </c:pt>
                <c:pt idx="412">
                  <c:v>0.55000000000000004</c:v>
                </c:pt>
                <c:pt idx="413">
                  <c:v>0.5</c:v>
                </c:pt>
                <c:pt idx="414">
                  <c:v>0.4</c:v>
                </c:pt>
                <c:pt idx="415">
                  <c:v>0.4</c:v>
                </c:pt>
                <c:pt idx="416">
                  <c:v>0.45</c:v>
                </c:pt>
                <c:pt idx="417">
                  <c:v>0.45</c:v>
                </c:pt>
                <c:pt idx="418">
                  <c:v>0.4</c:v>
                </c:pt>
                <c:pt idx="419">
                  <c:v>0.5</c:v>
                </c:pt>
                <c:pt idx="420">
                  <c:v>0.4</c:v>
                </c:pt>
                <c:pt idx="421">
                  <c:v>0.4</c:v>
                </c:pt>
                <c:pt idx="422">
                  <c:v>0.65</c:v>
                </c:pt>
                <c:pt idx="423">
                  <c:v>0.65</c:v>
                </c:pt>
                <c:pt idx="424">
                  <c:v>0.6</c:v>
                </c:pt>
                <c:pt idx="425">
                  <c:v>0.70000000000000007</c:v>
                </c:pt>
                <c:pt idx="426">
                  <c:v>0.6</c:v>
                </c:pt>
                <c:pt idx="427">
                  <c:v>0.6</c:v>
                </c:pt>
                <c:pt idx="428">
                  <c:v>0.65</c:v>
                </c:pt>
                <c:pt idx="429">
                  <c:v>0.65</c:v>
                </c:pt>
                <c:pt idx="430">
                  <c:v>0.6</c:v>
                </c:pt>
                <c:pt idx="431">
                  <c:v>0.70000000000000007</c:v>
                </c:pt>
                <c:pt idx="432">
                  <c:v>0.45</c:v>
                </c:pt>
                <c:pt idx="433">
                  <c:v>0.45</c:v>
                </c:pt>
                <c:pt idx="434">
                  <c:v>0.35000000000000003</c:v>
                </c:pt>
                <c:pt idx="435">
                  <c:v>0.4</c:v>
                </c:pt>
                <c:pt idx="436">
                  <c:v>0.54999999999999993</c:v>
                </c:pt>
                <c:pt idx="437">
                  <c:v>0.45</c:v>
                </c:pt>
                <c:pt idx="438">
                  <c:v>0.45</c:v>
                </c:pt>
                <c:pt idx="439">
                  <c:v>0.45</c:v>
                </c:pt>
                <c:pt idx="440">
                  <c:v>0.35000000000000003</c:v>
                </c:pt>
                <c:pt idx="441">
                  <c:v>0.4</c:v>
                </c:pt>
                <c:pt idx="442">
                  <c:v>0.54999999999999993</c:v>
                </c:pt>
                <c:pt idx="443">
                  <c:v>0.45</c:v>
                </c:pt>
                <c:pt idx="444">
                  <c:v>0.5</c:v>
                </c:pt>
                <c:pt idx="445">
                  <c:v>0.5</c:v>
                </c:pt>
                <c:pt idx="446">
                  <c:v>0.4</c:v>
                </c:pt>
                <c:pt idx="447">
                  <c:v>0.45</c:v>
                </c:pt>
                <c:pt idx="448">
                  <c:v>0.6</c:v>
                </c:pt>
                <c:pt idx="449">
                  <c:v>0.5</c:v>
                </c:pt>
                <c:pt idx="450">
                  <c:v>0.5</c:v>
                </c:pt>
                <c:pt idx="451">
                  <c:v>0.5</c:v>
                </c:pt>
                <c:pt idx="452">
                  <c:v>0.4</c:v>
                </c:pt>
                <c:pt idx="453">
                  <c:v>0.45</c:v>
                </c:pt>
                <c:pt idx="454">
                  <c:v>0.6</c:v>
                </c:pt>
                <c:pt idx="455">
                  <c:v>0.5</c:v>
                </c:pt>
                <c:pt idx="456">
                  <c:v>0.6</c:v>
                </c:pt>
                <c:pt idx="457">
                  <c:v>0.60000000000000009</c:v>
                </c:pt>
                <c:pt idx="458">
                  <c:v>0.55000000000000004</c:v>
                </c:pt>
                <c:pt idx="459">
                  <c:v>0.55000000000000004</c:v>
                </c:pt>
                <c:pt idx="460">
                  <c:v>0.65</c:v>
                </c:pt>
                <c:pt idx="461">
                  <c:v>0.70000000000000007</c:v>
                </c:pt>
                <c:pt idx="462">
                  <c:v>0.65</c:v>
                </c:pt>
                <c:pt idx="463">
                  <c:v>0.60000000000000009</c:v>
                </c:pt>
                <c:pt idx="464">
                  <c:v>0.55000000000000004</c:v>
                </c:pt>
                <c:pt idx="465">
                  <c:v>0.55000000000000004</c:v>
                </c:pt>
                <c:pt idx="466">
                  <c:v>0.65</c:v>
                </c:pt>
                <c:pt idx="467">
                  <c:v>0.70000000000000007</c:v>
                </c:pt>
                <c:pt idx="468">
                  <c:v>0.65</c:v>
                </c:pt>
                <c:pt idx="469">
                  <c:v>0.60000000000000009</c:v>
                </c:pt>
                <c:pt idx="470">
                  <c:v>0.55000000000000004</c:v>
                </c:pt>
                <c:pt idx="471">
                  <c:v>0.55000000000000004</c:v>
                </c:pt>
                <c:pt idx="472">
                  <c:v>0.65</c:v>
                </c:pt>
                <c:pt idx="473">
                  <c:v>0.70000000000000007</c:v>
                </c:pt>
                <c:pt idx="474">
                  <c:v>0.65</c:v>
                </c:pt>
                <c:pt idx="475">
                  <c:v>0.60000000000000009</c:v>
                </c:pt>
                <c:pt idx="476">
                  <c:v>0.55000000000000004</c:v>
                </c:pt>
                <c:pt idx="477">
                  <c:v>0.55000000000000004</c:v>
                </c:pt>
                <c:pt idx="478">
                  <c:v>0.65</c:v>
                </c:pt>
                <c:pt idx="479">
                  <c:v>0.70000000000000007</c:v>
                </c:pt>
                <c:pt idx="480">
                  <c:v>0.65</c:v>
                </c:pt>
                <c:pt idx="481">
                  <c:v>0.5</c:v>
                </c:pt>
                <c:pt idx="482">
                  <c:v>0.45</c:v>
                </c:pt>
                <c:pt idx="483">
                  <c:v>0.45</c:v>
                </c:pt>
                <c:pt idx="484">
                  <c:v>0.54999999999999993</c:v>
                </c:pt>
                <c:pt idx="485">
                  <c:v>0.6</c:v>
                </c:pt>
                <c:pt idx="486">
                  <c:v>0.6</c:v>
                </c:pt>
                <c:pt idx="487">
                  <c:v>0.5</c:v>
                </c:pt>
                <c:pt idx="488">
                  <c:v>0.5</c:v>
                </c:pt>
                <c:pt idx="489">
                  <c:v>0.5</c:v>
                </c:pt>
                <c:pt idx="490">
                  <c:v>0.6</c:v>
                </c:pt>
                <c:pt idx="491">
                  <c:v>0.64999999999999991</c:v>
                </c:pt>
                <c:pt idx="492">
                  <c:v>0.70000000000000007</c:v>
                </c:pt>
                <c:pt idx="493">
                  <c:v>0.60000000000000009</c:v>
                </c:pt>
                <c:pt idx="494">
                  <c:v>0.60000000000000009</c:v>
                </c:pt>
                <c:pt idx="495">
                  <c:v>0.60000000000000009</c:v>
                </c:pt>
                <c:pt idx="496">
                  <c:v>0.70000000000000007</c:v>
                </c:pt>
                <c:pt idx="497">
                  <c:v>0.75</c:v>
                </c:pt>
                <c:pt idx="498">
                  <c:v>0.70000000000000007</c:v>
                </c:pt>
                <c:pt idx="499">
                  <c:v>0.60000000000000009</c:v>
                </c:pt>
                <c:pt idx="500">
                  <c:v>0.60000000000000009</c:v>
                </c:pt>
                <c:pt idx="501">
                  <c:v>0.60000000000000009</c:v>
                </c:pt>
                <c:pt idx="502">
                  <c:v>0.70000000000000007</c:v>
                </c:pt>
                <c:pt idx="503">
                  <c:v>0.75</c:v>
                </c:pt>
                <c:pt idx="504">
                  <c:v>0.35</c:v>
                </c:pt>
                <c:pt idx="505">
                  <c:v>0.45</c:v>
                </c:pt>
                <c:pt idx="506">
                  <c:v>0.45</c:v>
                </c:pt>
                <c:pt idx="507">
                  <c:v>0.45</c:v>
                </c:pt>
                <c:pt idx="508">
                  <c:v>0.5</c:v>
                </c:pt>
                <c:pt idx="509">
                  <c:v>0.45</c:v>
                </c:pt>
                <c:pt idx="510">
                  <c:v>0.35</c:v>
                </c:pt>
                <c:pt idx="511">
                  <c:v>0.45</c:v>
                </c:pt>
                <c:pt idx="512">
                  <c:v>0.45</c:v>
                </c:pt>
                <c:pt idx="513">
                  <c:v>0.45</c:v>
                </c:pt>
                <c:pt idx="514">
                  <c:v>0.5</c:v>
                </c:pt>
                <c:pt idx="515">
                  <c:v>0.45</c:v>
                </c:pt>
                <c:pt idx="516">
                  <c:v>0.45</c:v>
                </c:pt>
                <c:pt idx="517">
                  <c:v>0.54999999999999993</c:v>
                </c:pt>
                <c:pt idx="518">
                  <c:v>0.54999999999999993</c:v>
                </c:pt>
                <c:pt idx="519">
                  <c:v>0.54999999999999993</c:v>
                </c:pt>
                <c:pt idx="520">
                  <c:v>0.6</c:v>
                </c:pt>
                <c:pt idx="521">
                  <c:v>0.54999999999999993</c:v>
                </c:pt>
                <c:pt idx="522">
                  <c:v>0.6</c:v>
                </c:pt>
                <c:pt idx="523">
                  <c:v>0.65</c:v>
                </c:pt>
                <c:pt idx="524">
                  <c:v>0.65</c:v>
                </c:pt>
                <c:pt idx="525">
                  <c:v>0.6</c:v>
                </c:pt>
                <c:pt idx="526">
                  <c:v>0.65</c:v>
                </c:pt>
                <c:pt idx="527">
                  <c:v>0.8</c:v>
                </c:pt>
                <c:pt idx="528">
                  <c:v>0.6</c:v>
                </c:pt>
                <c:pt idx="529">
                  <c:v>0.65</c:v>
                </c:pt>
                <c:pt idx="530">
                  <c:v>0.65</c:v>
                </c:pt>
                <c:pt idx="531">
                  <c:v>0.6</c:v>
                </c:pt>
                <c:pt idx="532">
                  <c:v>0.65</c:v>
                </c:pt>
                <c:pt idx="533">
                  <c:v>0.8</c:v>
                </c:pt>
                <c:pt idx="534">
                  <c:v>0.6</c:v>
                </c:pt>
                <c:pt idx="535">
                  <c:v>0.65</c:v>
                </c:pt>
                <c:pt idx="536">
                  <c:v>0.65</c:v>
                </c:pt>
                <c:pt idx="537">
                  <c:v>0.6</c:v>
                </c:pt>
                <c:pt idx="538">
                  <c:v>0.65</c:v>
                </c:pt>
                <c:pt idx="539">
                  <c:v>0.8</c:v>
                </c:pt>
                <c:pt idx="540">
                  <c:v>0.6</c:v>
                </c:pt>
                <c:pt idx="541">
                  <c:v>0.65</c:v>
                </c:pt>
                <c:pt idx="542">
                  <c:v>0.65</c:v>
                </c:pt>
                <c:pt idx="543">
                  <c:v>0.6</c:v>
                </c:pt>
                <c:pt idx="544">
                  <c:v>0.65</c:v>
                </c:pt>
                <c:pt idx="545">
                  <c:v>0.8</c:v>
                </c:pt>
                <c:pt idx="546">
                  <c:v>0.65</c:v>
                </c:pt>
                <c:pt idx="547">
                  <c:v>0.70000000000000007</c:v>
                </c:pt>
                <c:pt idx="548">
                  <c:v>0.65</c:v>
                </c:pt>
                <c:pt idx="549">
                  <c:v>0.65</c:v>
                </c:pt>
                <c:pt idx="550">
                  <c:v>0.75</c:v>
                </c:pt>
                <c:pt idx="551">
                  <c:v>0.8</c:v>
                </c:pt>
                <c:pt idx="552">
                  <c:v>0.60000000000000009</c:v>
                </c:pt>
                <c:pt idx="553">
                  <c:v>0.65000000000000013</c:v>
                </c:pt>
                <c:pt idx="554">
                  <c:v>0.60000000000000009</c:v>
                </c:pt>
                <c:pt idx="555">
                  <c:v>0.60000000000000009</c:v>
                </c:pt>
                <c:pt idx="556">
                  <c:v>0.70000000000000007</c:v>
                </c:pt>
                <c:pt idx="557">
                  <c:v>0.75000000000000011</c:v>
                </c:pt>
                <c:pt idx="558">
                  <c:v>0.60000000000000009</c:v>
                </c:pt>
                <c:pt idx="559">
                  <c:v>0.65000000000000013</c:v>
                </c:pt>
                <c:pt idx="560">
                  <c:v>0.60000000000000009</c:v>
                </c:pt>
                <c:pt idx="561">
                  <c:v>0.60000000000000009</c:v>
                </c:pt>
                <c:pt idx="562">
                  <c:v>0.70000000000000007</c:v>
                </c:pt>
                <c:pt idx="563">
                  <c:v>0.75000000000000011</c:v>
                </c:pt>
                <c:pt idx="564">
                  <c:v>0.60000000000000009</c:v>
                </c:pt>
                <c:pt idx="565">
                  <c:v>0.65000000000000013</c:v>
                </c:pt>
                <c:pt idx="566">
                  <c:v>0.60000000000000009</c:v>
                </c:pt>
                <c:pt idx="567">
                  <c:v>0.60000000000000009</c:v>
                </c:pt>
                <c:pt idx="568">
                  <c:v>0.70000000000000007</c:v>
                </c:pt>
                <c:pt idx="569">
                  <c:v>0.75000000000000011</c:v>
                </c:pt>
                <c:pt idx="570">
                  <c:v>0.60000000000000009</c:v>
                </c:pt>
                <c:pt idx="571">
                  <c:v>0.65000000000000013</c:v>
                </c:pt>
                <c:pt idx="572">
                  <c:v>0.60000000000000009</c:v>
                </c:pt>
                <c:pt idx="573">
                  <c:v>0.60000000000000009</c:v>
                </c:pt>
                <c:pt idx="574">
                  <c:v>0.70000000000000007</c:v>
                </c:pt>
                <c:pt idx="575">
                  <c:v>0.75000000000000011</c:v>
                </c:pt>
                <c:pt idx="576">
                  <c:v>0.3</c:v>
                </c:pt>
                <c:pt idx="577">
                  <c:v>0.4</c:v>
                </c:pt>
                <c:pt idx="578">
                  <c:v>0.4</c:v>
                </c:pt>
                <c:pt idx="579">
                  <c:v>0.4</c:v>
                </c:pt>
                <c:pt idx="580">
                  <c:v>0.45</c:v>
                </c:pt>
                <c:pt idx="581">
                  <c:v>0.4</c:v>
                </c:pt>
                <c:pt idx="582">
                  <c:v>0.3</c:v>
                </c:pt>
                <c:pt idx="583">
                  <c:v>0.4</c:v>
                </c:pt>
                <c:pt idx="584">
                  <c:v>0.4</c:v>
                </c:pt>
                <c:pt idx="585">
                  <c:v>0.4</c:v>
                </c:pt>
                <c:pt idx="586">
                  <c:v>0.45</c:v>
                </c:pt>
                <c:pt idx="587">
                  <c:v>0.4</c:v>
                </c:pt>
                <c:pt idx="588">
                  <c:v>0.4</c:v>
                </c:pt>
                <c:pt idx="589">
                  <c:v>0.49999999999999994</c:v>
                </c:pt>
                <c:pt idx="590">
                  <c:v>0.54999999999999993</c:v>
                </c:pt>
                <c:pt idx="591">
                  <c:v>0.54999999999999993</c:v>
                </c:pt>
                <c:pt idx="592">
                  <c:v>0.6</c:v>
                </c:pt>
                <c:pt idx="593">
                  <c:v>0.54999999999999993</c:v>
                </c:pt>
                <c:pt idx="594">
                  <c:v>0.6</c:v>
                </c:pt>
                <c:pt idx="595">
                  <c:v>0.65</c:v>
                </c:pt>
                <c:pt idx="596">
                  <c:v>0.65</c:v>
                </c:pt>
                <c:pt idx="597">
                  <c:v>0.6</c:v>
                </c:pt>
                <c:pt idx="598">
                  <c:v>0.65</c:v>
                </c:pt>
                <c:pt idx="599">
                  <c:v>0.8</c:v>
                </c:pt>
                <c:pt idx="600">
                  <c:v>0.6</c:v>
                </c:pt>
                <c:pt idx="601">
                  <c:v>0.65</c:v>
                </c:pt>
                <c:pt idx="602">
                  <c:v>0.65</c:v>
                </c:pt>
                <c:pt idx="603">
                  <c:v>0.6</c:v>
                </c:pt>
                <c:pt idx="604">
                  <c:v>0.65</c:v>
                </c:pt>
                <c:pt idx="605">
                  <c:v>0.8</c:v>
                </c:pt>
                <c:pt idx="606">
                  <c:v>0.6</c:v>
                </c:pt>
                <c:pt idx="607">
                  <c:v>0.65</c:v>
                </c:pt>
                <c:pt idx="608">
                  <c:v>0.65</c:v>
                </c:pt>
                <c:pt idx="609">
                  <c:v>0.65</c:v>
                </c:pt>
                <c:pt idx="610">
                  <c:v>0.70000000000000007</c:v>
                </c:pt>
                <c:pt idx="611">
                  <c:v>0.85000000000000009</c:v>
                </c:pt>
                <c:pt idx="612">
                  <c:v>0.65</c:v>
                </c:pt>
                <c:pt idx="613">
                  <c:v>0.70000000000000007</c:v>
                </c:pt>
                <c:pt idx="614">
                  <c:v>0.70000000000000007</c:v>
                </c:pt>
                <c:pt idx="615">
                  <c:v>0.65</c:v>
                </c:pt>
                <c:pt idx="616">
                  <c:v>0.70000000000000007</c:v>
                </c:pt>
                <c:pt idx="617">
                  <c:v>0.85000000000000009</c:v>
                </c:pt>
                <c:pt idx="618">
                  <c:v>0.70000000000000007</c:v>
                </c:pt>
                <c:pt idx="619">
                  <c:v>0.75000000000000011</c:v>
                </c:pt>
                <c:pt idx="620">
                  <c:v>0.70000000000000007</c:v>
                </c:pt>
                <c:pt idx="621">
                  <c:v>0.70000000000000007</c:v>
                </c:pt>
                <c:pt idx="622">
                  <c:v>0.75</c:v>
                </c:pt>
                <c:pt idx="623">
                  <c:v>0.8</c:v>
                </c:pt>
                <c:pt idx="624">
                  <c:v>0.65000000000000013</c:v>
                </c:pt>
                <c:pt idx="625">
                  <c:v>0.70000000000000018</c:v>
                </c:pt>
                <c:pt idx="626">
                  <c:v>0.65000000000000013</c:v>
                </c:pt>
                <c:pt idx="627">
                  <c:v>0.65000000000000013</c:v>
                </c:pt>
                <c:pt idx="628">
                  <c:v>0.75000000000000011</c:v>
                </c:pt>
                <c:pt idx="629">
                  <c:v>0.70000000000000007</c:v>
                </c:pt>
                <c:pt idx="630">
                  <c:v>0.55000000000000004</c:v>
                </c:pt>
                <c:pt idx="631">
                  <c:v>0.60000000000000009</c:v>
                </c:pt>
                <c:pt idx="632">
                  <c:v>0.55000000000000004</c:v>
                </c:pt>
                <c:pt idx="633">
                  <c:v>0.55000000000000004</c:v>
                </c:pt>
                <c:pt idx="634">
                  <c:v>0.65</c:v>
                </c:pt>
                <c:pt idx="635">
                  <c:v>0.70000000000000007</c:v>
                </c:pt>
                <c:pt idx="636">
                  <c:v>0.55000000000000004</c:v>
                </c:pt>
                <c:pt idx="637">
                  <c:v>0.60000000000000009</c:v>
                </c:pt>
                <c:pt idx="638">
                  <c:v>0.55000000000000004</c:v>
                </c:pt>
                <c:pt idx="639">
                  <c:v>0.65000000000000013</c:v>
                </c:pt>
                <c:pt idx="640">
                  <c:v>0.75000000000000011</c:v>
                </c:pt>
                <c:pt idx="641">
                  <c:v>0.80000000000000016</c:v>
                </c:pt>
                <c:pt idx="642">
                  <c:v>0.65000000000000013</c:v>
                </c:pt>
                <c:pt idx="643">
                  <c:v>0.70000000000000018</c:v>
                </c:pt>
                <c:pt idx="644">
                  <c:v>0.65000000000000013</c:v>
                </c:pt>
                <c:pt idx="645">
                  <c:v>0.65000000000000013</c:v>
                </c:pt>
                <c:pt idx="646">
                  <c:v>0.75000000000000011</c:v>
                </c:pt>
                <c:pt idx="647">
                  <c:v>0.80000000000000016</c:v>
                </c:pt>
                <c:pt idx="648">
                  <c:v>0.4</c:v>
                </c:pt>
                <c:pt idx="649">
                  <c:v>0.5</c:v>
                </c:pt>
                <c:pt idx="650">
                  <c:v>0.5</c:v>
                </c:pt>
                <c:pt idx="651">
                  <c:v>0.5</c:v>
                </c:pt>
                <c:pt idx="652">
                  <c:v>0.55000000000000004</c:v>
                </c:pt>
                <c:pt idx="653">
                  <c:v>0.5</c:v>
                </c:pt>
                <c:pt idx="654">
                  <c:v>0.4</c:v>
                </c:pt>
                <c:pt idx="655">
                  <c:v>0.5</c:v>
                </c:pt>
                <c:pt idx="656">
                  <c:v>0.5</c:v>
                </c:pt>
                <c:pt idx="657">
                  <c:v>0.5</c:v>
                </c:pt>
                <c:pt idx="658">
                  <c:v>0.55000000000000004</c:v>
                </c:pt>
                <c:pt idx="659">
                  <c:v>0.5</c:v>
                </c:pt>
                <c:pt idx="660">
                  <c:v>0.5</c:v>
                </c:pt>
                <c:pt idx="661">
                  <c:v>0.6</c:v>
                </c:pt>
                <c:pt idx="662">
                  <c:v>0.64999999999999991</c:v>
                </c:pt>
                <c:pt idx="663">
                  <c:v>0.64999999999999991</c:v>
                </c:pt>
                <c:pt idx="664">
                  <c:v>0.7</c:v>
                </c:pt>
                <c:pt idx="665">
                  <c:v>0.64999999999999991</c:v>
                </c:pt>
                <c:pt idx="666">
                  <c:v>0.7</c:v>
                </c:pt>
                <c:pt idx="667">
                  <c:v>0.75</c:v>
                </c:pt>
                <c:pt idx="668">
                  <c:v>0.75</c:v>
                </c:pt>
                <c:pt idx="669">
                  <c:v>0.6</c:v>
                </c:pt>
                <c:pt idx="670">
                  <c:v>0.65</c:v>
                </c:pt>
                <c:pt idx="671">
                  <c:v>0.8</c:v>
                </c:pt>
                <c:pt idx="672">
                  <c:v>0.6</c:v>
                </c:pt>
                <c:pt idx="673">
                  <c:v>0.65</c:v>
                </c:pt>
                <c:pt idx="674">
                  <c:v>0.65</c:v>
                </c:pt>
                <c:pt idx="675">
                  <c:v>0.6</c:v>
                </c:pt>
                <c:pt idx="676">
                  <c:v>0.65</c:v>
                </c:pt>
                <c:pt idx="677">
                  <c:v>0.8</c:v>
                </c:pt>
                <c:pt idx="678">
                  <c:v>0.75</c:v>
                </c:pt>
                <c:pt idx="679">
                  <c:v>0.8</c:v>
                </c:pt>
                <c:pt idx="680">
                  <c:v>0.8</c:v>
                </c:pt>
                <c:pt idx="681">
                  <c:v>0.8</c:v>
                </c:pt>
                <c:pt idx="682">
                  <c:v>0.85000000000000009</c:v>
                </c:pt>
                <c:pt idx="683">
                  <c:v>1</c:v>
                </c:pt>
                <c:pt idx="684">
                  <c:v>0.8</c:v>
                </c:pt>
                <c:pt idx="685">
                  <c:v>0.85000000000000009</c:v>
                </c:pt>
                <c:pt idx="686">
                  <c:v>0.85000000000000009</c:v>
                </c:pt>
                <c:pt idx="687">
                  <c:v>0.8</c:v>
                </c:pt>
                <c:pt idx="688">
                  <c:v>0.85000000000000009</c:v>
                </c:pt>
                <c:pt idx="689">
                  <c:v>1</c:v>
                </c:pt>
                <c:pt idx="690">
                  <c:v>0.85000000000000009</c:v>
                </c:pt>
                <c:pt idx="691">
                  <c:v>0.80000000000000016</c:v>
                </c:pt>
                <c:pt idx="692">
                  <c:v>0.75000000000000011</c:v>
                </c:pt>
                <c:pt idx="693">
                  <c:v>0.75000000000000011</c:v>
                </c:pt>
                <c:pt idx="694">
                  <c:v>0.75</c:v>
                </c:pt>
                <c:pt idx="695">
                  <c:v>0.8</c:v>
                </c:pt>
                <c:pt idx="696">
                  <c:v>0.70000000000000018</c:v>
                </c:pt>
                <c:pt idx="697">
                  <c:v>0.75000000000000022</c:v>
                </c:pt>
                <c:pt idx="698">
                  <c:v>0.70000000000000018</c:v>
                </c:pt>
                <c:pt idx="699">
                  <c:v>0.70000000000000018</c:v>
                </c:pt>
                <c:pt idx="700">
                  <c:v>0.80000000000000016</c:v>
                </c:pt>
                <c:pt idx="701">
                  <c:v>0.65</c:v>
                </c:pt>
                <c:pt idx="702">
                  <c:v>0.60000000000000009</c:v>
                </c:pt>
                <c:pt idx="703">
                  <c:v>0.65000000000000013</c:v>
                </c:pt>
                <c:pt idx="704">
                  <c:v>0.60000000000000009</c:v>
                </c:pt>
                <c:pt idx="705">
                  <c:v>0.60000000000000009</c:v>
                </c:pt>
                <c:pt idx="706">
                  <c:v>0.70000000000000007</c:v>
                </c:pt>
                <c:pt idx="707">
                  <c:v>0.75000000000000011</c:v>
                </c:pt>
                <c:pt idx="708">
                  <c:v>0.60000000000000009</c:v>
                </c:pt>
                <c:pt idx="709">
                  <c:v>0.65000000000000013</c:v>
                </c:pt>
                <c:pt idx="710">
                  <c:v>0.60000000000000009</c:v>
                </c:pt>
                <c:pt idx="711">
                  <c:v>0.70000000000000018</c:v>
                </c:pt>
                <c:pt idx="712">
                  <c:v>0.90000000000000013</c:v>
                </c:pt>
                <c:pt idx="713">
                  <c:v>0.95000000000000018</c:v>
                </c:pt>
                <c:pt idx="714">
                  <c:v>0.80000000000000016</c:v>
                </c:pt>
                <c:pt idx="715">
                  <c:v>0.8500000000000002</c:v>
                </c:pt>
                <c:pt idx="716">
                  <c:v>0.80000000000000016</c:v>
                </c:pt>
                <c:pt idx="717">
                  <c:v>0.80000000000000016</c:v>
                </c:pt>
                <c:pt idx="718">
                  <c:v>0.90000000000000013</c:v>
                </c:pt>
                <c:pt idx="719">
                  <c:v>0.95000000000000018</c:v>
                </c:pt>
                <c:pt idx="720">
                  <c:v>0.45</c:v>
                </c:pt>
                <c:pt idx="721">
                  <c:v>0.45</c:v>
                </c:pt>
                <c:pt idx="722">
                  <c:v>0.35000000000000003</c:v>
                </c:pt>
                <c:pt idx="723">
                  <c:v>0.39999999999999997</c:v>
                </c:pt>
                <c:pt idx="724">
                  <c:v>0.55000000000000004</c:v>
                </c:pt>
                <c:pt idx="725">
                  <c:v>0.45</c:v>
                </c:pt>
                <c:pt idx="726">
                  <c:v>0.45</c:v>
                </c:pt>
                <c:pt idx="727">
                  <c:v>0.45</c:v>
                </c:pt>
                <c:pt idx="728">
                  <c:v>0.35000000000000003</c:v>
                </c:pt>
                <c:pt idx="729">
                  <c:v>0.39999999999999997</c:v>
                </c:pt>
                <c:pt idx="730">
                  <c:v>0.55000000000000004</c:v>
                </c:pt>
                <c:pt idx="731">
                  <c:v>0.45</c:v>
                </c:pt>
                <c:pt idx="732">
                  <c:v>0.45</c:v>
                </c:pt>
                <c:pt idx="733">
                  <c:v>0.45</c:v>
                </c:pt>
                <c:pt idx="734">
                  <c:v>0.35000000000000003</c:v>
                </c:pt>
                <c:pt idx="735">
                  <c:v>0.39999999999999997</c:v>
                </c:pt>
                <c:pt idx="736">
                  <c:v>0.55000000000000004</c:v>
                </c:pt>
                <c:pt idx="737">
                  <c:v>0.45</c:v>
                </c:pt>
                <c:pt idx="738">
                  <c:v>0.45</c:v>
                </c:pt>
                <c:pt idx="739">
                  <c:v>0.45</c:v>
                </c:pt>
                <c:pt idx="740">
                  <c:v>0.35000000000000003</c:v>
                </c:pt>
                <c:pt idx="741">
                  <c:v>0.39999999999999997</c:v>
                </c:pt>
                <c:pt idx="742">
                  <c:v>0.55000000000000004</c:v>
                </c:pt>
                <c:pt idx="743">
                  <c:v>0.45</c:v>
                </c:pt>
                <c:pt idx="744">
                  <c:v>0.55000000000000004</c:v>
                </c:pt>
                <c:pt idx="745">
                  <c:v>0.55000000000000004</c:v>
                </c:pt>
                <c:pt idx="746">
                  <c:v>0.5</c:v>
                </c:pt>
                <c:pt idx="747">
                  <c:v>0.5</c:v>
                </c:pt>
                <c:pt idx="748">
                  <c:v>0.6</c:v>
                </c:pt>
                <c:pt idx="749">
                  <c:v>0.65</c:v>
                </c:pt>
                <c:pt idx="750">
                  <c:v>0.6</c:v>
                </c:pt>
                <c:pt idx="751">
                  <c:v>0.55000000000000004</c:v>
                </c:pt>
                <c:pt idx="752">
                  <c:v>0.5</c:v>
                </c:pt>
                <c:pt idx="753">
                  <c:v>0.5</c:v>
                </c:pt>
                <c:pt idx="754">
                  <c:v>0.65</c:v>
                </c:pt>
                <c:pt idx="755">
                  <c:v>0.70000000000000007</c:v>
                </c:pt>
                <c:pt idx="756">
                  <c:v>0.65</c:v>
                </c:pt>
                <c:pt idx="757">
                  <c:v>0.60000000000000009</c:v>
                </c:pt>
                <c:pt idx="758">
                  <c:v>0.55000000000000004</c:v>
                </c:pt>
                <c:pt idx="759">
                  <c:v>0.55000000000000004</c:v>
                </c:pt>
                <c:pt idx="760">
                  <c:v>0.65</c:v>
                </c:pt>
                <c:pt idx="761">
                  <c:v>0.70000000000000007</c:v>
                </c:pt>
                <c:pt idx="762">
                  <c:v>0.65</c:v>
                </c:pt>
                <c:pt idx="763">
                  <c:v>0.60000000000000009</c:v>
                </c:pt>
                <c:pt idx="764">
                  <c:v>0.55000000000000004</c:v>
                </c:pt>
                <c:pt idx="765">
                  <c:v>0.45</c:v>
                </c:pt>
                <c:pt idx="766">
                  <c:v>0.55000000000000004</c:v>
                </c:pt>
                <c:pt idx="767">
                  <c:v>0.60000000000000009</c:v>
                </c:pt>
                <c:pt idx="768">
                  <c:v>0.55000000000000004</c:v>
                </c:pt>
                <c:pt idx="769">
                  <c:v>0.50000000000000011</c:v>
                </c:pt>
                <c:pt idx="770">
                  <c:v>0.45</c:v>
                </c:pt>
                <c:pt idx="771">
                  <c:v>0.45</c:v>
                </c:pt>
                <c:pt idx="772">
                  <c:v>0.55000000000000004</c:v>
                </c:pt>
                <c:pt idx="773">
                  <c:v>0.60000000000000009</c:v>
                </c:pt>
                <c:pt idx="774">
                  <c:v>0.60000000000000009</c:v>
                </c:pt>
                <c:pt idx="775">
                  <c:v>0.50000000000000011</c:v>
                </c:pt>
                <c:pt idx="776">
                  <c:v>0.50000000000000011</c:v>
                </c:pt>
                <c:pt idx="777">
                  <c:v>0.50000000000000011</c:v>
                </c:pt>
                <c:pt idx="778">
                  <c:v>0.60000000000000009</c:v>
                </c:pt>
                <c:pt idx="779">
                  <c:v>0.65</c:v>
                </c:pt>
                <c:pt idx="780">
                  <c:v>0.60000000000000009</c:v>
                </c:pt>
                <c:pt idx="781">
                  <c:v>0.50000000000000011</c:v>
                </c:pt>
                <c:pt idx="782">
                  <c:v>0.50000000000000011</c:v>
                </c:pt>
                <c:pt idx="783">
                  <c:v>0.50000000000000011</c:v>
                </c:pt>
                <c:pt idx="784">
                  <c:v>0.65</c:v>
                </c:pt>
                <c:pt idx="785">
                  <c:v>0.7</c:v>
                </c:pt>
                <c:pt idx="786">
                  <c:v>0.65</c:v>
                </c:pt>
                <c:pt idx="787">
                  <c:v>0.55000000000000004</c:v>
                </c:pt>
                <c:pt idx="788">
                  <c:v>0.55000000000000004</c:v>
                </c:pt>
                <c:pt idx="789">
                  <c:v>0.55000000000000004</c:v>
                </c:pt>
                <c:pt idx="790">
                  <c:v>0.65</c:v>
                </c:pt>
                <c:pt idx="791">
                  <c:v>0.7</c:v>
                </c:pt>
                <c:pt idx="792">
                  <c:v>0.35</c:v>
                </c:pt>
                <c:pt idx="793">
                  <c:v>0.35</c:v>
                </c:pt>
                <c:pt idx="794">
                  <c:v>0.25</c:v>
                </c:pt>
                <c:pt idx="795">
                  <c:v>0.30000000000000004</c:v>
                </c:pt>
                <c:pt idx="796">
                  <c:v>0.44999999999999996</c:v>
                </c:pt>
                <c:pt idx="797">
                  <c:v>0.35</c:v>
                </c:pt>
                <c:pt idx="798">
                  <c:v>0.35</c:v>
                </c:pt>
                <c:pt idx="799">
                  <c:v>0.35</c:v>
                </c:pt>
                <c:pt idx="800">
                  <c:v>0.25</c:v>
                </c:pt>
                <c:pt idx="801">
                  <c:v>0.30000000000000004</c:v>
                </c:pt>
                <c:pt idx="802">
                  <c:v>0.44999999999999996</c:v>
                </c:pt>
                <c:pt idx="803">
                  <c:v>0.35</c:v>
                </c:pt>
                <c:pt idx="804">
                  <c:v>0.4</c:v>
                </c:pt>
                <c:pt idx="805">
                  <c:v>0.4</c:v>
                </c:pt>
                <c:pt idx="806">
                  <c:v>0.30000000000000004</c:v>
                </c:pt>
                <c:pt idx="807">
                  <c:v>0.35</c:v>
                </c:pt>
                <c:pt idx="808">
                  <c:v>0.5</c:v>
                </c:pt>
                <c:pt idx="809">
                  <c:v>0.4</c:v>
                </c:pt>
                <c:pt idx="810">
                  <c:v>0.4</c:v>
                </c:pt>
                <c:pt idx="811">
                  <c:v>0.4</c:v>
                </c:pt>
                <c:pt idx="812">
                  <c:v>0.30000000000000004</c:v>
                </c:pt>
                <c:pt idx="813">
                  <c:v>0.35</c:v>
                </c:pt>
                <c:pt idx="814">
                  <c:v>0.5</c:v>
                </c:pt>
                <c:pt idx="815">
                  <c:v>0.4</c:v>
                </c:pt>
                <c:pt idx="816">
                  <c:v>0.5</c:v>
                </c:pt>
                <c:pt idx="817">
                  <c:v>0.45000000000000007</c:v>
                </c:pt>
                <c:pt idx="818">
                  <c:v>0.4</c:v>
                </c:pt>
                <c:pt idx="819">
                  <c:v>0.4</c:v>
                </c:pt>
                <c:pt idx="820">
                  <c:v>0.54999999999999993</c:v>
                </c:pt>
                <c:pt idx="821">
                  <c:v>0.6</c:v>
                </c:pt>
                <c:pt idx="822">
                  <c:v>0.45</c:v>
                </c:pt>
                <c:pt idx="823">
                  <c:v>0.40000000000000008</c:v>
                </c:pt>
                <c:pt idx="824">
                  <c:v>0.35000000000000003</c:v>
                </c:pt>
                <c:pt idx="825">
                  <c:v>0.35000000000000003</c:v>
                </c:pt>
                <c:pt idx="826">
                  <c:v>0.5</c:v>
                </c:pt>
                <c:pt idx="827">
                  <c:v>0.55000000000000004</c:v>
                </c:pt>
                <c:pt idx="828">
                  <c:v>0.5</c:v>
                </c:pt>
                <c:pt idx="829">
                  <c:v>0.45000000000000007</c:v>
                </c:pt>
                <c:pt idx="830">
                  <c:v>0.4</c:v>
                </c:pt>
                <c:pt idx="831">
                  <c:v>0.4</c:v>
                </c:pt>
                <c:pt idx="832">
                  <c:v>0.5</c:v>
                </c:pt>
                <c:pt idx="833">
                  <c:v>0.55000000000000004</c:v>
                </c:pt>
                <c:pt idx="834">
                  <c:v>0.5</c:v>
                </c:pt>
                <c:pt idx="835">
                  <c:v>0.45000000000000007</c:v>
                </c:pt>
                <c:pt idx="836">
                  <c:v>0.4</c:v>
                </c:pt>
                <c:pt idx="837">
                  <c:v>0.35000000000000003</c:v>
                </c:pt>
                <c:pt idx="838">
                  <c:v>0.45</c:v>
                </c:pt>
                <c:pt idx="839">
                  <c:v>0.5</c:v>
                </c:pt>
                <c:pt idx="840">
                  <c:v>0.45</c:v>
                </c:pt>
                <c:pt idx="841">
                  <c:v>0.40000000000000008</c:v>
                </c:pt>
                <c:pt idx="842">
                  <c:v>0.25</c:v>
                </c:pt>
                <c:pt idx="843">
                  <c:v>0.25</c:v>
                </c:pt>
                <c:pt idx="844">
                  <c:v>0.35</c:v>
                </c:pt>
                <c:pt idx="845">
                  <c:v>0.4</c:v>
                </c:pt>
                <c:pt idx="846">
                  <c:v>0.44999999999999996</c:v>
                </c:pt>
                <c:pt idx="847">
                  <c:v>0.35</c:v>
                </c:pt>
                <c:pt idx="848">
                  <c:v>0.35</c:v>
                </c:pt>
                <c:pt idx="849">
                  <c:v>0.35</c:v>
                </c:pt>
                <c:pt idx="850">
                  <c:v>0.44999999999999996</c:v>
                </c:pt>
                <c:pt idx="851">
                  <c:v>0.49999999999999989</c:v>
                </c:pt>
                <c:pt idx="852">
                  <c:v>0.5</c:v>
                </c:pt>
                <c:pt idx="853">
                  <c:v>0.4</c:v>
                </c:pt>
                <c:pt idx="854">
                  <c:v>0.4</c:v>
                </c:pt>
                <c:pt idx="855">
                  <c:v>0.4</c:v>
                </c:pt>
                <c:pt idx="856">
                  <c:v>0.54999999999999993</c:v>
                </c:pt>
                <c:pt idx="857">
                  <c:v>0.59999999999999987</c:v>
                </c:pt>
                <c:pt idx="858">
                  <c:v>0.54999999999999993</c:v>
                </c:pt>
                <c:pt idx="859">
                  <c:v>0.45</c:v>
                </c:pt>
                <c:pt idx="860">
                  <c:v>0.45</c:v>
                </c:pt>
                <c:pt idx="861">
                  <c:v>0.45</c:v>
                </c:pt>
                <c:pt idx="862">
                  <c:v>0.54999999999999993</c:v>
                </c:pt>
                <c:pt idx="863">
                  <c:v>0.59999999999999987</c:v>
                </c:pt>
                <c:pt idx="864">
                  <c:v>0.35</c:v>
                </c:pt>
                <c:pt idx="865">
                  <c:v>0.45</c:v>
                </c:pt>
                <c:pt idx="866">
                  <c:v>0.45</c:v>
                </c:pt>
                <c:pt idx="867">
                  <c:v>0.45</c:v>
                </c:pt>
                <c:pt idx="868">
                  <c:v>0.5</c:v>
                </c:pt>
                <c:pt idx="869">
                  <c:v>0.45</c:v>
                </c:pt>
                <c:pt idx="870">
                  <c:v>0.35</c:v>
                </c:pt>
                <c:pt idx="871">
                  <c:v>0.45</c:v>
                </c:pt>
                <c:pt idx="872">
                  <c:v>0.45</c:v>
                </c:pt>
                <c:pt idx="873">
                  <c:v>0.45</c:v>
                </c:pt>
                <c:pt idx="874">
                  <c:v>0.5</c:v>
                </c:pt>
                <c:pt idx="875">
                  <c:v>0.45</c:v>
                </c:pt>
                <c:pt idx="876">
                  <c:v>0.35</c:v>
                </c:pt>
                <c:pt idx="877">
                  <c:v>0.45</c:v>
                </c:pt>
                <c:pt idx="878">
                  <c:v>0.45</c:v>
                </c:pt>
                <c:pt idx="879">
                  <c:v>0.45</c:v>
                </c:pt>
                <c:pt idx="880">
                  <c:v>0.5</c:v>
                </c:pt>
                <c:pt idx="881">
                  <c:v>0.45</c:v>
                </c:pt>
                <c:pt idx="882">
                  <c:v>0.45</c:v>
                </c:pt>
                <c:pt idx="883">
                  <c:v>0.45</c:v>
                </c:pt>
                <c:pt idx="884">
                  <c:v>0.45</c:v>
                </c:pt>
                <c:pt idx="885">
                  <c:v>0.4</c:v>
                </c:pt>
                <c:pt idx="886">
                  <c:v>0.45</c:v>
                </c:pt>
                <c:pt idx="887">
                  <c:v>0.6</c:v>
                </c:pt>
                <c:pt idx="888">
                  <c:v>0.4</c:v>
                </c:pt>
                <c:pt idx="889">
                  <c:v>0.45</c:v>
                </c:pt>
                <c:pt idx="890">
                  <c:v>0.45</c:v>
                </c:pt>
                <c:pt idx="891">
                  <c:v>0.4</c:v>
                </c:pt>
                <c:pt idx="892">
                  <c:v>0.45</c:v>
                </c:pt>
                <c:pt idx="893">
                  <c:v>0.6</c:v>
                </c:pt>
                <c:pt idx="894">
                  <c:v>0.4</c:v>
                </c:pt>
                <c:pt idx="895">
                  <c:v>0.45</c:v>
                </c:pt>
                <c:pt idx="896">
                  <c:v>0.45</c:v>
                </c:pt>
                <c:pt idx="897">
                  <c:v>0.4</c:v>
                </c:pt>
                <c:pt idx="898">
                  <c:v>0.45</c:v>
                </c:pt>
                <c:pt idx="899">
                  <c:v>0.6</c:v>
                </c:pt>
                <c:pt idx="900">
                  <c:v>0.4</c:v>
                </c:pt>
                <c:pt idx="901">
                  <c:v>0.45</c:v>
                </c:pt>
                <c:pt idx="902">
                  <c:v>0.45</c:v>
                </c:pt>
                <c:pt idx="903">
                  <c:v>0.4</c:v>
                </c:pt>
                <c:pt idx="904">
                  <c:v>0.45</c:v>
                </c:pt>
                <c:pt idx="905">
                  <c:v>0.6</c:v>
                </c:pt>
                <c:pt idx="906">
                  <c:v>0.45</c:v>
                </c:pt>
                <c:pt idx="907">
                  <c:v>0.55000000000000004</c:v>
                </c:pt>
                <c:pt idx="908">
                  <c:v>0.5</c:v>
                </c:pt>
                <c:pt idx="909">
                  <c:v>0.45</c:v>
                </c:pt>
                <c:pt idx="910">
                  <c:v>0.54999999999999993</c:v>
                </c:pt>
                <c:pt idx="911">
                  <c:v>0.6</c:v>
                </c:pt>
                <c:pt idx="912">
                  <c:v>0.45</c:v>
                </c:pt>
                <c:pt idx="913">
                  <c:v>0.5</c:v>
                </c:pt>
                <c:pt idx="914">
                  <c:v>0.45</c:v>
                </c:pt>
                <c:pt idx="915">
                  <c:v>0.45</c:v>
                </c:pt>
                <c:pt idx="916">
                  <c:v>0.54999999999999993</c:v>
                </c:pt>
                <c:pt idx="917">
                  <c:v>0.6</c:v>
                </c:pt>
                <c:pt idx="918">
                  <c:v>0.45</c:v>
                </c:pt>
                <c:pt idx="919">
                  <c:v>0.5</c:v>
                </c:pt>
                <c:pt idx="920">
                  <c:v>0.45</c:v>
                </c:pt>
                <c:pt idx="921">
                  <c:v>0.45</c:v>
                </c:pt>
                <c:pt idx="922">
                  <c:v>0.54999999999999993</c:v>
                </c:pt>
                <c:pt idx="923">
                  <c:v>0.6</c:v>
                </c:pt>
                <c:pt idx="924">
                  <c:v>0.4</c:v>
                </c:pt>
                <c:pt idx="925">
                  <c:v>0.45000000000000007</c:v>
                </c:pt>
                <c:pt idx="926">
                  <c:v>0.4</c:v>
                </c:pt>
                <c:pt idx="927">
                  <c:v>0.4</c:v>
                </c:pt>
                <c:pt idx="928">
                  <c:v>0.54999999999999993</c:v>
                </c:pt>
                <c:pt idx="929">
                  <c:v>0.6</c:v>
                </c:pt>
                <c:pt idx="930">
                  <c:v>0.45</c:v>
                </c:pt>
                <c:pt idx="931">
                  <c:v>0.5</c:v>
                </c:pt>
                <c:pt idx="932">
                  <c:v>0.45</c:v>
                </c:pt>
                <c:pt idx="933">
                  <c:v>0.45</c:v>
                </c:pt>
                <c:pt idx="934">
                  <c:v>0.54999999999999993</c:v>
                </c:pt>
                <c:pt idx="935">
                  <c:v>0.6</c:v>
                </c:pt>
                <c:pt idx="936">
                  <c:v>0.2</c:v>
                </c:pt>
                <c:pt idx="937">
                  <c:v>0.3</c:v>
                </c:pt>
                <c:pt idx="938">
                  <c:v>0.3</c:v>
                </c:pt>
                <c:pt idx="939">
                  <c:v>0.35</c:v>
                </c:pt>
                <c:pt idx="940">
                  <c:v>0.4</c:v>
                </c:pt>
                <c:pt idx="941">
                  <c:v>0.35</c:v>
                </c:pt>
                <c:pt idx="942">
                  <c:v>0.25</c:v>
                </c:pt>
                <c:pt idx="943">
                  <c:v>0.35</c:v>
                </c:pt>
                <c:pt idx="944">
                  <c:v>0.35</c:v>
                </c:pt>
                <c:pt idx="945">
                  <c:v>0.35</c:v>
                </c:pt>
                <c:pt idx="946">
                  <c:v>0.4</c:v>
                </c:pt>
                <c:pt idx="947">
                  <c:v>0.35</c:v>
                </c:pt>
                <c:pt idx="948">
                  <c:v>0.3</c:v>
                </c:pt>
                <c:pt idx="949">
                  <c:v>0.4</c:v>
                </c:pt>
                <c:pt idx="950">
                  <c:v>0.3</c:v>
                </c:pt>
                <c:pt idx="951">
                  <c:v>0.35000000000000003</c:v>
                </c:pt>
                <c:pt idx="952">
                  <c:v>0.4</c:v>
                </c:pt>
                <c:pt idx="953">
                  <c:v>0.35000000000000003</c:v>
                </c:pt>
                <c:pt idx="954">
                  <c:v>0.19999999999999998</c:v>
                </c:pt>
                <c:pt idx="955">
                  <c:v>0.25000000000000006</c:v>
                </c:pt>
                <c:pt idx="956">
                  <c:v>0.19999999999999996</c:v>
                </c:pt>
                <c:pt idx="957">
                  <c:v>0.25000000000000006</c:v>
                </c:pt>
                <c:pt idx="958">
                  <c:v>0.3</c:v>
                </c:pt>
                <c:pt idx="959">
                  <c:v>0.25000000000000006</c:v>
                </c:pt>
                <c:pt idx="960">
                  <c:v>0.14999999999999997</c:v>
                </c:pt>
                <c:pt idx="961">
                  <c:v>0.25000000000000006</c:v>
                </c:pt>
                <c:pt idx="962">
                  <c:v>0.19999999999999996</c:v>
                </c:pt>
                <c:pt idx="963">
                  <c:v>0.30000000000000004</c:v>
                </c:pt>
                <c:pt idx="964">
                  <c:v>0.45</c:v>
                </c:pt>
                <c:pt idx="965">
                  <c:v>0.4</c:v>
                </c:pt>
                <c:pt idx="966">
                  <c:v>0.4</c:v>
                </c:pt>
                <c:pt idx="967">
                  <c:v>0.45</c:v>
                </c:pt>
                <c:pt idx="968">
                  <c:v>0.4</c:v>
                </c:pt>
                <c:pt idx="969">
                  <c:v>0.4</c:v>
                </c:pt>
                <c:pt idx="970">
                  <c:v>0.45</c:v>
                </c:pt>
                <c:pt idx="971">
                  <c:v>0.5</c:v>
                </c:pt>
                <c:pt idx="972">
                  <c:v>0.4</c:v>
                </c:pt>
                <c:pt idx="973">
                  <c:v>0.45</c:v>
                </c:pt>
                <c:pt idx="974">
                  <c:v>0.4</c:v>
                </c:pt>
                <c:pt idx="975">
                  <c:v>0.4</c:v>
                </c:pt>
                <c:pt idx="976">
                  <c:v>0.45</c:v>
                </c:pt>
                <c:pt idx="977">
                  <c:v>0.54999999999999993</c:v>
                </c:pt>
                <c:pt idx="978">
                  <c:v>0.45</c:v>
                </c:pt>
                <c:pt idx="979">
                  <c:v>0.55000000000000004</c:v>
                </c:pt>
                <c:pt idx="980">
                  <c:v>0.5</c:v>
                </c:pt>
                <c:pt idx="981">
                  <c:v>0.45</c:v>
                </c:pt>
                <c:pt idx="982">
                  <c:v>0.5</c:v>
                </c:pt>
                <c:pt idx="983">
                  <c:v>0.54999999999999993</c:v>
                </c:pt>
                <c:pt idx="984">
                  <c:v>0.5</c:v>
                </c:pt>
                <c:pt idx="985">
                  <c:v>0.5</c:v>
                </c:pt>
                <c:pt idx="986">
                  <c:v>0.54999999999999993</c:v>
                </c:pt>
                <c:pt idx="987">
                  <c:v>0.54999999999999993</c:v>
                </c:pt>
                <c:pt idx="988">
                  <c:v>0.5</c:v>
                </c:pt>
                <c:pt idx="989">
                  <c:v>0.45</c:v>
                </c:pt>
                <c:pt idx="990">
                  <c:v>0.35000000000000003</c:v>
                </c:pt>
                <c:pt idx="991">
                  <c:v>0.35000000000000003</c:v>
                </c:pt>
                <c:pt idx="992">
                  <c:v>0.4</c:v>
                </c:pt>
                <c:pt idx="993">
                  <c:v>0.4</c:v>
                </c:pt>
                <c:pt idx="994">
                  <c:v>0.35000000000000003</c:v>
                </c:pt>
                <c:pt idx="995">
                  <c:v>0.45</c:v>
                </c:pt>
                <c:pt idx="996">
                  <c:v>0.30000000000000004</c:v>
                </c:pt>
                <c:pt idx="997">
                  <c:v>0.30000000000000004</c:v>
                </c:pt>
                <c:pt idx="998">
                  <c:v>0.55000000000000004</c:v>
                </c:pt>
                <c:pt idx="999">
                  <c:v>0.55000000000000004</c:v>
                </c:pt>
                <c:pt idx="1000">
                  <c:v>0.54999999999999993</c:v>
                </c:pt>
                <c:pt idx="1001">
                  <c:v>0.65</c:v>
                </c:pt>
                <c:pt idx="1002">
                  <c:v>0.54999999999999993</c:v>
                </c:pt>
                <c:pt idx="1003">
                  <c:v>0.54999999999999993</c:v>
                </c:pt>
                <c:pt idx="1004">
                  <c:v>0.6</c:v>
                </c:pt>
                <c:pt idx="1005">
                  <c:v>0.6</c:v>
                </c:pt>
                <c:pt idx="1006">
                  <c:v>0.54999999999999993</c:v>
                </c:pt>
                <c:pt idx="1007">
                  <c:v>0.65</c:v>
                </c:pt>
                <c:pt idx="1008">
                  <c:v>0.35</c:v>
                </c:pt>
                <c:pt idx="1009">
                  <c:v>0.35</c:v>
                </c:pt>
                <c:pt idx="1010">
                  <c:v>0.25</c:v>
                </c:pt>
                <c:pt idx="1011">
                  <c:v>0.30000000000000004</c:v>
                </c:pt>
                <c:pt idx="1012">
                  <c:v>0.44999999999999996</c:v>
                </c:pt>
                <c:pt idx="1013">
                  <c:v>0.35</c:v>
                </c:pt>
                <c:pt idx="1014">
                  <c:v>0.35</c:v>
                </c:pt>
                <c:pt idx="1015">
                  <c:v>0.35</c:v>
                </c:pt>
                <c:pt idx="1016">
                  <c:v>0.25</c:v>
                </c:pt>
                <c:pt idx="1017">
                  <c:v>0.30000000000000004</c:v>
                </c:pt>
                <c:pt idx="1018">
                  <c:v>0.44999999999999996</c:v>
                </c:pt>
                <c:pt idx="1019">
                  <c:v>0.35</c:v>
                </c:pt>
                <c:pt idx="1020">
                  <c:v>0.4</c:v>
                </c:pt>
                <c:pt idx="1021">
                  <c:v>0.4</c:v>
                </c:pt>
                <c:pt idx="1022">
                  <c:v>0.30000000000000004</c:v>
                </c:pt>
                <c:pt idx="1023">
                  <c:v>0.35</c:v>
                </c:pt>
                <c:pt idx="1024">
                  <c:v>0.5</c:v>
                </c:pt>
                <c:pt idx="1025">
                  <c:v>0.4</c:v>
                </c:pt>
                <c:pt idx="1026">
                  <c:v>0.4</c:v>
                </c:pt>
                <c:pt idx="1027">
                  <c:v>0.35000000000000003</c:v>
                </c:pt>
                <c:pt idx="1028">
                  <c:v>0.25000000000000006</c:v>
                </c:pt>
                <c:pt idx="1029">
                  <c:v>0.3</c:v>
                </c:pt>
                <c:pt idx="1030">
                  <c:v>0.45</c:v>
                </c:pt>
                <c:pt idx="1031">
                  <c:v>0.35000000000000003</c:v>
                </c:pt>
                <c:pt idx="1032">
                  <c:v>0.45</c:v>
                </c:pt>
                <c:pt idx="1033">
                  <c:v>0.40000000000000008</c:v>
                </c:pt>
                <c:pt idx="1034">
                  <c:v>0.35000000000000003</c:v>
                </c:pt>
                <c:pt idx="1035">
                  <c:v>0.35000000000000003</c:v>
                </c:pt>
                <c:pt idx="1036">
                  <c:v>0.49999999999999994</c:v>
                </c:pt>
                <c:pt idx="1037">
                  <c:v>0.54999999999999993</c:v>
                </c:pt>
                <c:pt idx="1038">
                  <c:v>0.4</c:v>
                </c:pt>
                <c:pt idx="1039">
                  <c:v>0.35000000000000009</c:v>
                </c:pt>
                <c:pt idx="1040">
                  <c:v>0.30000000000000004</c:v>
                </c:pt>
                <c:pt idx="1041">
                  <c:v>0.30000000000000004</c:v>
                </c:pt>
                <c:pt idx="1042">
                  <c:v>0.45</c:v>
                </c:pt>
                <c:pt idx="1043">
                  <c:v>0.5</c:v>
                </c:pt>
                <c:pt idx="1044">
                  <c:v>0.45</c:v>
                </c:pt>
                <c:pt idx="1045">
                  <c:v>0.40000000000000008</c:v>
                </c:pt>
                <c:pt idx="1046">
                  <c:v>0.35000000000000003</c:v>
                </c:pt>
                <c:pt idx="1047">
                  <c:v>0.35000000000000003</c:v>
                </c:pt>
                <c:pt idx="1048">
                  <c:v>0.45</c:v>
                </c:pt>
                <c:pt idx="1049">
                  <c:v>0.5</c:v>
                </c:pt>
                <c:pt idx="1050">
                  <c:v>0.45</c:v>
                </c:pt>
                <c:pt idx="1051">
                  <c:v>0.45000000000000007</c:v>
                </c:pt>
                <c:pt idx="1052">
                  <c:v>0.4</c:v>
                </c:pt>
                <c:pt idx="1053">
                  <c:v>0.30000000000000004</c:v>
                </c:pt>
                <c:pt idx="1054">
                  <c:v>0.4</c:v>
                </c:pt>
                <c:pt idx="1055">
                  <c:v>0.45</c:v>
                </c:pt>
                <c:pt idx="1056">
                  <c:v>0.4</c:v>
                </c:pt>
                <c:pt idx="1057">
                  <c:v>0.35000000000000009</c:v>
                </c:pt>
                <c:pt idx="1058">
                  <c:v>0.2</c:v>
                </c:pt>
                <c:pt idx="1059">
                  <c:v>0.2</c:v>
                </c:pt>
                <c:pt idx="1060">
                  <c:v>0.3</c:v>
                </c:pt>
                <c:pt idx="1061">
                  <c:v>0.35000000000000003</c:v>
                </c:pt>
                <c:pt idx="1062">
                  <c:v>0.39999999999999997</c:v>
                </c:pt>
                <c:pt idx="1063">
                  <c:v>0.3</c:v>
                </c:pt>
                <c:pt idx="1064">
                  <c:v>0.3</c:v>
                </c:pt>
                <c:pt idx="1065">
                  <c:v>0.3</c:v>
                </c:pt>
                <c:pt idx="1066">
                  <c:v>0.39999999999999997</c:v>
                </c:pt>
                <c:pt idx="1067">
                  <c:v>0.4499999999999999</c:v>
                </c:pt>
                <c:pt idx="1068">
                  <c:v>0.4</c:v>
                </c:pt>
                <c:pt idx="1069">
                  <c:v>0.30000000000000004</c:v>
                </c:pt>
                <c:pt idx="1070">
                  <c:v>0.30000000000000004</c:v>
                </c:pt>
                <c:pt idx="1071">
                  <c:v>0.30000000000000004</c:v>
                </c:pt>
                <c:pt idx="1072">
                  <c:v>0.49999999999999994</c:v>
                </c:pt>
                <c:pt idx="1073">
                  <c:v>0.54999999999999982</c:v>
                </c:pt>
                <c:pt idx="1074">
                  <c:v>0.49999999999999994</c:v>
                </c:pt>
                <c:pt idx="1075">
                  <c:v>0.4</c:v>
                </c:pt>
                <c:pt idx="1076">
                  <c:v>0.4</c:v>
                </c:pt>
                <c:pt idx="1077">
                  <c:v>0.4</c:v>
                </c:pt>
                <c:pt idx="1078">
                  <c:v>0.49999999999999994</c:v>
                </c:pt>
                <c:pt idx="1079">
                  <c:v>0.54999999999999982</c:v>
                </c:pt>
                <c:pt idx="1080">
                  <c:v>0.2</c:v>
                </c:pt>
                <c:pt idx="1081">
                  <c:v>0.3</c:v>
                </c:pt>
                <c:pt idx="1082">
                  <c:v>0.3</c:v>
                </c:pt>
                <c:pt idx="1083">
                  <c:v>0.35</c:v>
                </c:pt>
                <c:pt idx="1084">
                  <c:v>0.4</c:v>
                </c:pt>
                <c:pt idx="1085">
                  <c:v>0.35</c:v>
                </c:pt>
                <c:pt idx="1086">
                  <c:v>0.25</c:v>
                </c:pt>
                <c:pt idx="1087">
                  <c:v>0.35</c:v>
                </c:pt>
                <c:pt idx="1088">
                  <c:v>0.35</c:v>
                </c:pt>
                <c:pt idx="1089">
                  <c:v>0.35</c:v>
                </c:pt>
                <c:pt idx="1090">
                  <c:v>0.4</c:v>
                </c:pt>
                <c:pt idx="1091">
                  <c:v>0.35</c:v>
                </c:pt>
                <c:pt idx="1092">
                  <c:v>0.3</c:v>
                </c:pt>
                <c:pt idx="1093">
                  <c:v>0.4</c:v>
                </c:pt>
                <c:pt idx="1094">
                  <c:v>0.3</c:v>
                </c:pt>
                <c:pt idx="1095">
                  <c:v>0.35000000000000003</c:v>
                </c:pt>
                <c:pt idx="1096">
                  <c:v>0.4</c:v>
                </c:pt>
                <c:pt idx="1097">
                  <c:v>0.35000000000000003</c:v>
                </c:pt>
                <c:pt idx="1098">
                  <c:v>0.19999999999999998</c:v>
                </c:pt>
                <c:pt idx="1099">
                  <c:v>0.20000000000000007</c:v>
                </c:pt>
                <c:pt idx="1100">
                  <c:v>0.14999999999999997</c:v>
                </c:pt>
                <c:pt idx="1101">
                  <c:v>0.20000000000000007</c:v>
                </c:pt>
                <c:pt idx="1102">
                  <c:v>0.25</c:v>
                </c:pt>
                <c:pt idx="1103">
                  <c:v>0.20000000000000007</c:v>
                </c:pt>
                <c:pt idx="1104">
                  <c:v>9.9999999999999964E-2</c:v>
                </c:pt>
                <c:pt idx="1105">
                  <c:v>0.20000000000000007</c:v>
                </c:pt>
                <c:pt idx="1106">
                  <c:v>0.14999999999999997</c:v>
                </c:pt>
                <c:pt idx="1107">
                  <c:v>0.35000000000000003</c:v>
                </c:pt>
                <c:pt idx="1108">
                  <c:v>0.5</c:v>
                </c:pt>
                <c:pt idx="1109">
                  <c:v>0.45</c:v>
                </c:pt>
                <c:pt idx="1110">
                  <c:v>0.45</c:v>
                </c:pt>
                <c:pt idx="1111">
                  <c:v>0.5</c:v>
                </c:pt>
                <c:pt idx="1112">
                  <c:v>0.45</c:v>
                </c:pt>
                <c:pt idx="1113">
                  <c:v>0.45</c:v>
                </c:pt>
                <c:pt idx="1114">
                  <c:v>0.5</c:v>
                </c:pt>
                <c:pt idx="1115">
                  <c:v>0.55000000000000004</c:v>
                </c:pt>
                <c:pt idx="1116">
                  <c:v>0.45</c:v>
                </c:pt>
                <c:pt idx="1117">
                  <c:v>0.5</c:v>
                </c:pt>
                <c:pt idx="1118">
                  <c:v>0.45</c:v>
                </c:pt>
                <c:pt idx="1119">
                  <c:v>0.45</c:v>
                </c:pt>
                <c:pt idx="1120">
                  <c:v>0.5</c:v>
                </c:pt>
                <c:pt idx="1121">
                  <c:v>0.6</c:v>
                </c:pt>
                <c:pt idx="1122">
                  <c:v>0.4</c:v>
                </c:pt>
                <c:pt idx="1123">
                  <c:v>0.55000000000000004</c:v>
                </c:pt>
                <c:pt idx="1124">
                  <c:v>0.55000000000000004</c:v>
                </c:pt>
                <c:pt idx="1125">
                  <c:v>0.5</c:v>
                </c:pt>
                <c:pt idx="1126">
                  <c:v>0.55000000000000004</c:v>
                </c:pt>
                <c:pt idx="1127">
                  <c:v>0.6</c:v>
                </c:pt>
                <c:pt idx="1128">
                  <c:v>0.55000000000000004</c:v>
                </c:pt>
                <c:pt idx="1129">
                  <c:v>0.55000000000000004</c:v>
                </c:pt>
                <c:pt idx="1130">
                  <c:v>0.6</c:v>
                </c:pt>
                <c:pt idx="1131">
                  <c:v>0.6</c:v>
                </c:pt>
                <c:pt idx="1132">
                  <c:v>0.45</c:v>
                </c:pt>
                <c:pt idx="1133">
                  <c:v>0.4</c:v>
                </c:pt>
                <c:pt idx="1134">
                  <c:v>0.30000000000000004</c:v>
                </c:pt>
                <c:pt idx="1135">
                  <c:v>0.30000000000000004</c:v>
                </c:pt>
                <c:pt idx="1136">
                  <c:v>0.35000000000000003</c:v>
                </c:pt>
                <c:pt idx="1137">
                  <c:v>0.35000000000000003</c:v>
                </c:pt>
                <c:pt idx="1138">
                  <c:v>0.30000000000000004</c:v>
                </c:pt>
                <c:pt idx="1139">
                  <c:v>0.4</c:v>
                </c:pt>
                <c:pt idx="1140">
                  <c:v>0.20000000000000004</c:v>
                </c:pt>
                <c:pt idx="1141">
                  <c:v>0.20000000000000004</c:v>
                </c:pt>
                <c:pt idx="1142">
                  <c:v>0.45000000000000007</c:v>
                </c:pt>
                <c:pt idx="1143">
                  <c:v>0.45000000000000007</c:v>
                </c:pt>
                <c:pt idx="1144">
                  <c:v>0.49999999999999994</c:v>
                </c:pt>
                <c:pt idx="1145">
                  <c:v>0.6</c:v>
                </c:pt>
                <c:pt idx="1146">
                  <c:v>0.6</c:v>
                </c:pt>
                <c:pt idx="1147">
                  <c:v>0.6</c:v>
                </c:pt>
                <c:pt idx="1148">
                  <c:v>0.65</c:v>
                </c:pt>
                <c:pt idx="1149">
                  <c:v>0.65</c:v>
                </c:pt>
                <c:pt idx="1150">
                  <c:v>0.6</c:v>
                </c:pt>
                <c:pt idx="1151">
                  <c:v>0.70000000000000007</c:v>
                </c:pt>
                <c:pt idx="1152">
                  <c:v>0.4</c:v>
                </c:pt>
                <c:pt idx="1153">
                  <c:v>0.4</c:v>
                </c:pt>
                <c:pt idx="1154">
                  <c:v>0.30000000000000004</c:v>
                </c:pt>
                <c:pt idx="1155">
                  <c:v>0.35</c:v>
                </c:pt>
                <c:pt idx="1156">
                  <c:v>0.5</c:v>
                </c:pt>
                <c:pt idx="1157">
                  <c:v>0.4</c:v>
                </c:pt>
                <c:pt idx="1158">
                  <c:v>0.4</c:v>
                </c:pt>
                <c:pt idx="1159">
                  <c:v>0.4</c:v>
                </c:pt>
                <c:pt idx="1160">
                  <c:v>0.30000000000000004</c:v>
                </c:pt>
                <c:pt idx="1161">
                  <c:v>0.35</c:v>
                </c:pt>
                <c:pt idx="1162">
                  <c:v>0.5</c:v>
                </c:pt>
                <c:pt idx="1163">
                  <c:v>0.4</c:v>
                </c:pt>
                <c:pt idx="1164">
                  <c:v>0.4</c:v>
                </c:pt>
                <c:pt idx="1165">
                  <c:v>0.4</c:v>
                </c:pt>
                <c:pt idx="1166">
                  <c:v>0.30000000000000004</c:v>
                </c:pt>
                <c:pt idx="1167">
                  <c:v>0.35</c:v>
                </c:pt>
                <c:pt idx="1168">
                  <c:v>0.5</c:v>
                </c:pt>
                <c:pt idx="1169">
                  <c:v>0.4</c:v>
                </c:pt>
                <c:pt idx="1170">
                  <c:v>0.4</c:v>
                </c:pt>
                <c:pt idx="1171">
                  <c:v>0.4</c:v>
                </c:pt>
                <c:pt idx="1172">
                  <c:v>0.30000000000000004</c:v>
                </c:pt>
                <c:pt idx="1173">
                  <c:v>0.35</c:v>
                </c:pt>
                <c:pt idx="1174">
                  <c:v>0.5</c:v>
                </c:pt>
                <c:pt idx="1175">
                  <c:v>0.4</c:v>
                </c:pt>
                <c:pt idx="1176">
                  <c:v>0.54999999999999993</c:v>
                </c:pt>
                <c:pt idx="1177">
                  <c:v>0.5</c:v>
                </c:pt>
                <c:pt idx="1178">
                  <c:v>0.45</c:v>
                </c:pt>
                <c:pt idx="1179">
                  <c:v>0.45</c:v>
                </c:pt>
                <c:pt idx="1180">
                  <c:v>0.54999999999999993</c:v>
                </c:pt>
                <c:pt idx="1181">
                  <c:v>0.6</c:v>
                </c:pt>
                <c:pt idx="1182">
                  <c:v>0.54999999999999993</c:v>
                </c:pt>
                <c:pt idx="1183">
                  <c:v>0.5</c:v>
                </c:pt>
                <c:pt idx="1184">
                  <c:v>0.45</c:v>
                </c:pt>
                <c:pt idx="1185">
                  <c:v>0.45</c:v>
                </c:pt>
                <c:pt idx="1186">
                  <c:v>0.54999999999999993</c:v>
                </c:pt>
                <c:pt idx="1187">
                  <c:v>0.6</c:v>
                </c:pt>
                <c:pt idx="1188">
                  <c:v>0.54999999999999993</c:v>
                </c:pt>
                <c:pt idx="1189">
                  <c:v>0.5</c:v>
                </c:pt>
                <c:pt idx="1190">
                  <c:v>0.45</c:v>
                </c:pt>
                <c:pt idx="1191">
                  <c:v>0.45</c:v>
                </c:pt>
                <c:pt idx="1192">
                  <c:v>0.54999999999999993</c:v>
                </c:pt>
                <c:pt idx="1193">
                  <c:v>0.6</c:v>
                </c:pt>
                <c:pt idx="1194">
                  <c:v>0.54999999999999993</c:v>
                </c:pt>
                <c:pt idx="1195">
                  <c:v>0.5</c:v>
                </c:pt>
                <c:pt idx="1196">
                  <c:v>0.45</c:v>
                </c:pt>
                <c:pt idx="1197">
                  <c:v>0.45</c:v>
                </c:pt>
                <c:pt idx="1198">
                  <c:v>0.54999999999999993</c:v>
                </c:pt>
                <c:pt idx="1199">
                  <c:v>0.6</c:v>
                </c:pt>
                <c:pt idx="1200">
                  <c:v>0.54999999999999993</c:v>
                </c:pt>
                <c:pt idx="1201">
                  <c:v>0.5</c:v>
                </c:pt>
                <c:pt idx="1202">
                  <c:v>0.45</c:v>
                </c:pt>
                <c:pt idx="1203">
                  <c:v>0.45</c:v>
                </c:pt>
                <c:pt idx="1204">
                  <c:v>0.54999999999999993</c:v>
                </c:pt>
                <c:pt idx="1205">
                  <c:v>0.6</c:v>
                </c:pt>
                <c:pt idx="1206">
                  <c:v>0.6</c:v>
                </c:pt>
                <c:pt idx="1207">
                  <c:v>0.55000000000000004</c:v>
                </c:pt>
                <c:pt idx="1208">
                  <c:v>0.55000000000000004</c:v>
                </c:pt>
                <c:pt idx="1209">
                  <c:v>0.55000000000000004</c:v>
                </c:pt>
                <c:pt idx="1210">
                  <c:v>0.65</c:v>
                </c:pt>
                <c:pt idx="1211">
                  <c:v>0.7</c:v>
                </c:pt>
                <c:pt idx="1212">
                  <c:v>0.65</c:v>
                </c:pt>
                <c:pt idx="1213">
                  <c:v>0.55000000000000004</c:v>
                </c:pt>
                <c:pt idx="1214">
                  <c:v>0.55000000000000004</c:v>
                </c:pt>
                <c:pt idx="1215">
                  <c:v>0.55000000000000004</c:v>
                </c:pt>
                <c:pt idx="1216">
                  <c:v>0.65</c:v>
                </c:pt>
                <c:pt idx="1217">
                  <c:v>0.7</c:v>
                </c:pt>
                <c:pt idx="1218">
                  <c:v>0.65</c:v>
                </c:pt>
                <c:pt idx="1219">
                  <c:v>0.55000000000000004</c:v>
                </c:pt>
                <c:pt idx="1220">
                  <c:v>0.55000000000000004</c:v>
                </c:pt>
                <c:pt idx="1221">
                  <c:v>0.55000000000000004</c:v>
                </c:pt>
                <c:pt idx="1222">
                  <c:v>0.65</c:v>
                </c:pt>
                <c:pt idx="1223">
                  <c:v>0.7</c:v>
                </c:pt>
                <c:pt idx="1224">
                  <c:v>0.35000000000000003</c:v>
                </c:pt>
                <c:pt idx="1225">
                  <c:v>0.45</c:v>
                </c:pt>
                <c:pt idx="1226">
                  <c:v>0.45</c:v>
                </c:pt>
                <c:pt idx="1227">
                  <c:v>0.45</c:v>
                </c:pt>
                <c:pt idx="1228">
                  <c:v>0.5</c:v>
                </c:pt>
                <c:pt idx="1229">
                  <c:v>0.45</c:v>
                </c:pt>
                <c:pt idx="1230">
                  <c:v>0.35000000000000003</c:v>
                </c:pt>
                <c:pt idx="1231">
                  <c:v>0.45</c:v>
                </c:pt>
                <c:pt idx="1232">
                  <c:v>0.45</c:v>
                </c:pt>
                <c:pt idx="1233">
                  <c:v>0.45</c:v>
                </c:pt>
                <c:pt idx="1234">
                  <c:v>0.5</c:v>
                </c:pt>
                <c:pt idx="1235">
                  <c:v>0.45</c:v>
                </c:pt>
                <c:pt idx="1236">
                  <c:v>0.45</c:v>
                </c:pt>
                <c:pt idx="1237">
                  <c:v>0.54999999999999993</c:v>
                </c:pt>
                <c:pt idx="1238">
                  <c:v>0.59999999999999987</c:v>
                </c:pt>
                <c:pt idx="1239">
                  <c:v>0.54999999999999993</c:v>
                </c:pt>
                <c:pt idx="1240">
                  <c:v>0.6</c:v>
                </c:pt>
                <c:pt idx="1241">
                  <c:v>0.54999999999999993</c:v>
                </c:pt>
                <c:pt idx="1242">
                  <c:v>0.6</c:v>
                </c:pt>
                <c:pt idx="1243">
                  <c:v>0.65</c:v>
                </c:pt>
                <c:pt idx="1244">
                  <c:v>0.65</c:v>
                </c:pt>
                <c:pt idx="1245">
                  <c:v>0.5</c:v>
                </c:pt>
                <c:pt idx="1246">
                  <c:v>0.55000000000000004</c:v>
                </c:pt>
                <c:pt idx="1247">
                  <c:v>0.70000000000000007</c:v>
                </c:pt>
                <c:pt idx="1248">
                  <c:v>0.54999999999999993</c:v>
                </c:pt>
                <c:pt idx="1249">
                  <c:v>0.6</c:v>
                </c:pt>
                <c:pt idx="1250">
                  <c:v>0.6</c:v>
                </c:pt>
                <c:pt idx="1251">
                  <c:v>0.54999999999999993</c:v>
                </c:pt>
                <c:pt idx="1252">
                  <c:v>0.6</c:v>
                </c:pt>
                <c:pt idx="1253">
                  <c:v>0.75</c:v>
                </c:pt>
                <c:pt idx="1254">
                  <c:v>0.7</c:v>
                </c:pt>
                <c:pt idx="1255">
                  <c:v>0.75</c:v>
                </c:pt>
                <c:pt idx="1256">
                  <c:v>0.75</c:v>
                </c:pt>
                <c:pt idx="1257">
                  <c:v>0.75</c:v>
                </c:pt>
                <c:pt idx="1258">
                  <c:v>0.85000000000000009</c:v>
                </c:pt>
                <c:pt idx="1259">
                  <c:v>1</c:v>
                </c:pt>
                <c:pt idx="1260">
                  <c:v>0.8</c:v>
                </c:pt>
                <c:pt idx="1261">
                  <c:v>0.85000000000000009</c:v>
                </c:pt>
                <c:pt idx="1262">
                  <c:v>0.85000000000000009</c:v>
                </c:pt>
                <c:pt idx="1263">
                  <c:v>0.8</c:v>
                </c:pt>
                <c:pt idx="1264">
                  <c:v>0.85000000000000009</c:v>
                </c:pt>
                <c:pt idx="1265">
                  <c:v>1</c:v>
                </c:pt>
                <c:pt idx="1266">
                  <c:v>0.85000000000000009</c:v>
                </c:pt>
                <c:pt idx="1267">
                  <c:v>0.75000000000000011</c:v>
                </c:pt>
                <c:pt idx="1268">
                  <c:v>0.70000000000000007</c:v>
                </c:pt>
                <c:pt idx="1269">
                  <c:v>0.70000000000000007</c:v>
                </c:pt>
                <c:pt idx="1270">
                  <c:v>0.7</c:v>
                </c:pt>
                <c:pt idx="1271">
                  <c:v>0.75</c:v>
                </c:pt>
                <c:pt idx="1272">
                  <c:v>0.65000000000000013</c:v>
                </c:pt>
                <c:pt idx="1273">
                  <c:v>0.70000000000000018</c:v>
                </c:pt>
                <c:pt idx="1274">
                  <c:v>0.65000000000000013</c:v>
                </c:pt>
                <c:pt idx="1275">
                  <c:v>0.65000000000000013</c:v>
                </c:pt>
                <c:pt idx="1276">
                  <c:v>0.75000000000000011</c:v>
                </c:pt>
                <c:pt idx="1277">
                  <c:v>0.6</c:v>
                </c:pt>
                <c:pt idx="1278">
                  <c:v>0.55000000000000004</c:v>
                </c:pt>
                <c:pt idx="1279">
                  <c:v>0.65000000000000013</c:v>
                </c:pt>
                <c:pt idx="1280">
                  <c:v>0.60000000000000009</c:v>
                </c:pt>
                <c:pt idx="1281">
                  <c:v>0.55000000000000004</c:v>
                </c:pt>
                <c:pt idx="1282">
                  <c:v>0.65</c:v>
                </c:pt>
                <c:pt idx="1283">
                  <c:v>0.70000000000000007</c:v>
                </c:pt>
                <c:pt idx="1284">
                  <c:v>0.55000000000000004</c:v>
                </c:pt>
                <c:pt idx="1285">
                  <c:v>0.60000000000000009</c:v>
                </c:pt>
                <c:pt idx="1286">
                  <c:v>0.55000000000000004</c:v>
                </c:pt>
                <c:pt idx="1287">
                  <c:v>0.65000000000000013</c:v>
                </c:pt>
                <c:pt idx="1288">
                  <c:v>0.85000000000000009</c:v>
                </c:pt>
                <c:pt idx="1289">
                  <c:v>0.90000000000000013</c:v>
                </c:pt>
                <c:pt idx="1290">
                  <c:v>0.75000000000000011</c:v>
                </c:pt>
                <c:pt idx="1291">
                  <c:v>0.8500000000000002</c:v>
                </c:pt>
                <c:pt idx="1292">
                  <c:v>0.80000000000000016</c:v>
                </c:pt>
                <c:pt idx="1293">
                  <c:v>0.80000000000000016</c:v>
                </c:pt>
                <c:pt idx="1294">
                  <c:v>0.90000000000000013</c:v>
                </c:pt>
                <c:pt idx="1295">
                  <c:v>0.95000000000000018</c:v>
                </c:pt>
                <c:pt idx="1296">
                  <c:v>0.4</c:v>
                </c:pt>
                <c:pt idx="1297">
                  <c:v>0.5</c:v>
                </c:pt>
                <c:pt idx="1298">
                  <c:v>0.5</c:v>
                </c:pt>
                <c:pt idx="1299">
                  <c:v>0.5</c:v>
                </c:pt>
                <c:pt idx="1300">
                  <c:v>0.55000000000000004</c:v>
                </c:pt>
                <c:pt idx="1301">
                  <c:v>0.5</c:v>
                </c:pt>
                <c:pt idx="1302">
                  <c:v>0.4</c:v>
                </c:pt>
                <c:pt idx="1303">
                  <c:v>0.5</c:v>
                </c:pt>
                <c:pt idx="1304">
                  <c:v>0.5</c:v>
                </c:pt>
                <c:pt idx="1305">
                  <c:v>0.5</c:v>
                </c:pt>
                <c:pt idx="1306">
                  <c:v>0.55000000000000004</c:v>
                </c:pt>
                <c:pt idx="1307">
                  <c:v>0.5</c:v>
                </c:pt>
                <c:pt idx="1308">
                  <c:v>0.5</c:v>
                </c:pt>
                <c:pt idx="1309">
                  <c:v>0.6</c:v>
                </c:pt>
                <c:pt idx="1310">
                  <c:v>0.64999999999999991</c:v>
                </c:pt>
                <c:pt idx="1311">
                  <c:v>0.6</c:v>
                </c:pt>
                <c:pt idx="1312">
                  <c:v>0.65</c:v>
                </c:pt>
                <c:pt idx="1313">
                  <c:v>0.6</c:v>
                </c:pt>
                <c:pt idx="1314">
                  <c:v>0.65</c:v>
                </c:pt>
                <c:pt idx="1315">
                  <c:v>0.70000000000000007</c:v>
                </c:pt>
                <c:pt idx="1316">
                  <c:v>0.70000000000000007</c:v>
                </c:pt>
                <c:pt idx="1317">
                  <c:v>0.55000000000000004</c:v>
                </c:pt>
                <c:pt idx="1318">
                  <c:v>0.60000000000000009</c:v>
                </c:pt>
                <c:pt idx="1319">
                  <c:v>0.75000000000000011</c:v>
                </c:pt>
                <c:pt idx="1320">
                  <c:v>0.6</c:v>
                </c:pt>
                <c:pt idx="1321">
                  <c:v>0.65</c:v>
                </c:pt>
                <c:pt idx="1322">
                  <c:v>0.65</c:v>
                </c:pt>
                <c:pt idx="1323">
                  <c:v>0.6</c:v>
                </c:pt>
                <c:pt idx="1324">
                  <c:v>0.54999999999999993</c:v>
                </c:pt>
                <c:pt idx="1325">
                  <c:v>0.7</c:v>
                </c:pt>
                <c:pt idx="1326">
                  <c:v>0.64999999999999991</c:v>
                </c:pt>
                <c:pt idx="1327">
                  <c:v>0.7</c:v>
                </c:pt>
                <c:pt idx="1328">
                  <c:v>0.85</c:v>
                </c:pt>
                <c:pt idx="1329">
                  <c:v>0.85</c:v>
                </c:pt>
                <c:pt idx="1330">
                  <c:v>0.95000000000000007</c:v>
                </c:pt>
                <c:pt idx="1331">
                  <c:v>1.1000000000000001</c:v>
                </c:pt>
                <c:pt idx="1332">
                  <c:v>0.9</c:v>
                </c:pt>
                <c:pt idx="1333">
                  <c:v>0.95000000000000007</c:v>
                </c:pt>
                <c:pt idx="1334">
                  <c:v>0.95000000000000007</c:v>
                </c:pt>
                <c:pt idx="1335">
                  <c:v>0.9</c:v>
                </c:pt>
                <c:pt idx="1336">
                  <c:v>0.95000000000000007</c:v>
                </c:pt>
                <c:pt idx="1337">
                  <c:v>1.1000000000000001</c:v>
                </c:pt>
                <c:pt idx="1338">
                  <c:v>0.95000000000000007</c:v>
                </c:pt>
                <c:pt idx="1339">
                  <c:v>0.85000000000000009</c:v>
                </c:pt>
                <c:pt idx="1340">
                  <c:v>0.8</c:v>
                </c:pt>
                <c:pt idx="1341">
                  <c:v>0.8</c:v>
                </c:pt>
                <c:pt idx="1342">
                  <c:v>0.79999999999999993</c:v>
                </c:pt>
                <c:pt idx="1343">
                  <c:v>0.85</c:v>
                </c:pt>
                <c:pt idx="1344">
                  <c:v>0.60000000000000009</c:v>
                </c:pt>
                <c:pt idx="1345">
                  <c:v>0.65000000000000013</c:v>
                </c:pt>
                <c:pt idx="1346">
                  <c:v>0.60000000000000009</c:v>
                </c:pt>
                <c:pt idx="1347">
                  <c:v>0.60000000000000009</c:v>
                </c:pt>
                <c:pt idx="1348">
                  <c:v>0.70000000000000007</c:v>
                </c:pt>
                <c:pt idx="1349">
                  <c:v>0.54999999999999993</c:v>
                </c:pt>
                <c:pt idx="1350">
                  <c:v>0.5</c:v>
                </c:pt>
                <c:pt idx="1351">
                  <c:v>0.65000000000000013</c:v>
                </c:pt>
                <c:pt idx="1352">
                  <c:v>0.60000000000000009</c:v>
                </c:pt>
                <c:pt idx="1353">
                  <c:v>0.55000000000000004</c:v>
                </c:pt>
                <c:pt idx="1354">
                  <c:v>0.65</c:v>
                </c:pt>
                <c:pt idx="1355">
                  <c:v>0.70000000000000007</c:v>
                </c:pt>
                <c:pt idx="1356">
                  <c:v>0.55000000000000004</c:v>
                </c:pt>
                <c:pt idx="1357">
                  <c:v>0.60000000000000009</c:v>
                </c:pt>
                <c:pt idx="1358">
                  <c:v>0.55000000000000004</c:v>
                </c:pt>
                <c:pt idx="1359">
                  <c:v>0.65000000000000013</c:v>
                </c:pt>
                <c:pt idx="1360">
                  <c:v>0.85000000000000009</c:v>
                </c:pt>
                <c:pt idx="1361">
                  <c:v>0.90000000000000013</c:v>
                </c:pt>
                <c:pt idx="1362">
                  <c:v>0.75000000000000011</c:v>
                </c:pt>
                <c:pt idx="1363">
                  <c:v>0.8500000000000002</c:v>
                </c:pt>
                <c:pt idx="1364">
                  <c:v>0.80000000000000016</c:v>
                </c:pt>
                <c:pt idx="1365">
                  <c:v>0.80000000000000016</c:v>
                </c:pt>
                <c:pt idx="1366">
                  <c:v>0.90000000000000013</c:v>
                </c:pt>
                <c:pt idx="1367">
                  <c:v>0.95000000000000018</c:v>
                </c:pt>
                <c:pt idx="1368">
                  <c:v>0.45</c:v>
                </c:pt>
                <c:pt idx="1369">
                  <c:v>0.45</c:v>
                </c:pt>
                <c:pt idx="1370">
                  <c:v>0.35000000000000003</c:v>
                </c:pt>
                <c:pt idx="1371">
                  <c:v>0.39999999999999997</c:v>
                </c:pt>
                <c:pt idx="1372">
                  <c:v>0.55000000000000004</c:v>
                </c:pt>
                <c:pt idx="1373">
                  <c:v>0.45</c:v>
                </c:pt>
                <c:pt idx="1374">
                  <c:v>0.45</c:v>
                </c:pt>
                <c:pt idx="1375">
                  <c:v>0.45</c:v>
                </c:pt>
                <c:pt idx="1376">
                  <c:v>0.35000000000000003</c:v>
                </c:pt>
                <c:pt idx="1377">
                  <c:v>0.39999999999999997</c:v>
                </c:pt>
                <c:pt idx="1378">
                  <c:v>0.55000000000000004</c:v>
                </c:pt>
                <c:pt idx="1379">
                  <c:v>0.45</c:v>
                </c:pt>
                <c:pt idx="1380">
                  <c:v>0.45</c:v>
                </c:pt>
                <c:pt idx="1381">
                  <c:v>0.45</c:v>
                </c:pt>
                <c:pt idx="1382">
                  <c:v>0.35000000000000003</c:v>
                </c:pt>
                <c:pt idx="1383">
                  <c:v>0.39999999999999997</c:v>
                </c:pt>
                <c:pt idx="1384">
                  <c:v>0.55000000000000004</c:v>
                </c:pt>
                <c:pt idx="1385">
                  <c:v>0.45</c:v>
                </c:pt>
                <c:pt idx="1386">
                  <c:v>0.45</c:v>
                </c:pt>
                <c:pt idx="1387">
                  <c:v>0.45</c:v>
                </c:pt>
                <c:pt idx="1388">
                  <c:v>0.35000000000000003</c:v>
                </c:pt>
                <c:pt idx="1389">
                  <c:v>0.39999999999999997</c:v>
                </c:pt>
                <c:pt idx="1390">
                  <c:v>0.55000000000000004</c:v>
                </c:pt>
                <c:pt idx="1391">
                  <c:v>0.45</c:v>
                </c:pt>
                <c:pt idx="1392">
                  <c:v>0.55000000000000004</c:v>
                </c:pt>
                <c:pt idx="1393">
                  <c:v>0.55000000000000004</c:v>
                </c:pt>
                <c:pt idx="1394">
                  <c:v>0.5</c:v>
                </c:pt>
                <c:pt idx="1395">
                  <c:v>0.5</c:v>
                </c:pt>
                <c:pt idx="1396">
                  <c:v>0.6</c:v>
                </c:pt>
                <c:pt idx="1397">
                  <c:v>0.65</c:v>
                </c:pt>
                <c:pt idx="1398">
                  <c:v>0.6</c:v>
                </c:pt>
                <c:pt idx="1399">
                  <c:v>0.55000000000000004</c:v>
                </c:pt>
                <c:pt idx="1400">
                  <c:v>0.5</c:v>
                </c:pt>
                <c:pt idx="1401">
                  <c:v>0.5</c:v>
                </c:pt>
                <c:pt idx="1402">
                  <c:v>0.65</c:v>
                </c:pt>
                <c:pt idx="1403">
                  <c:v>0.70000000000000007</c:v>
                </c:pt>
                <c:pt idx="1404">
                  <c:v>0.65</c:v>
                </c:pt>
                <c:pt idx="1405">
                  <c:v>0.60000000000000009</c:v>
                </c:pt>
                <c:pt idx="1406">
                  <c:v>0.55000000000000004</c:v>
                </c:pt>
                <c:pt idx="1407">
                  <c:v>0.55000000000000004</c:v>
                </c:pt>
                <c:pt idx="1408">
                  <c:v>0.65</c:v>
                </c:pt>
                <c:pt idx="1409">
                  <c:v>0.70000000000000007</c:v>
                </c:pt>
                <c:pt idx="1410">
                  <c:v>0.65</c:v>
                </c:pt>
                <c:pt idx="1411">
                  <c:v>0.60000000000000009</c:v>
                </c:pt>
                <c:pt idx="1412">
                  <c:v>0.55000000000000004</c:v>
                </c:pt>
                <c:pt idx="1413">
                  <c:v>0.45</c:v>
                </c:pt>
                <c:pt idx="1414">
                  <c:v>0.55000000000000004</c:v>
                </c:pt>
                <c:pt idx="1415">
                  <c:v>0.60000000000000009</c:v>
                </c:pt>
                <c:pt idx="1416">
                  <c:v>0.55000000000000004</c:v>
                </c:pt>
                <c:pt idx="1417">
                  <c:v>0.50000000000000011</c:v>
                </c:pt>
                <c:pt idx="1418">
                  <c:v>0.45</c:v>
                </c:pt>
                <c:pt idx="1419">
                  <c:v>0.45</c:v>
                </c:pt>
                <c:pt idx="1420">
                  <c:v>0.55000000000000004</c:v>
                </c:pt>
                <c:pt idx="1421">
                  <c:v>0.60000000000000009</c:v>
                </c:pt>
                <c:pt idx="1422">
                  <c:v>0.60000000000000009</c:v>
                </c:pt>
                <c:pt idx="1423">
                  <c:v>0.50000000000000011</c:v>
                </c:pt>
                <c:pt idx="1424">
                  <c:v>0.50000000000000011</c:v>
                </c:pt>
                <c:pt idx="1425">
                  <c:v>0.50000000000000011</c:v>
                </c:pt>
                <c:pt idx="1426">
                  <c:v>0.60000000000000009</c:v>
                </c:pt>
                <c:pt idx="1427">
                  <c:v>0.65</c:v>
                </c:pt>
                <c:pt idx="1428">
                  <c:v>0.60000000000000009</c:v>
                </c:pt>
                <c:pt idx="1429">
                  <c:v>0.50000000000000011</c:v>
                </c:pt>
                <c:pt idx="1430">
                  <c:v>0.50000000000000011</c:v>
                </c:pt>
                <c:pt idx="1431">
                  <c:v>0.50000000000000011</c:v>
                </c:pt>
                <c:pt idx="1432">
                  <c:v>0.65</c:v>
                </c:pt>
                <c:pt idx="1433">
                  <c:v>0.7</c:v>
                </c:pt>
                <c:pt idx="1434">
                  <c:v>0.65</c:v>
                </c:pt>
                <c:pt idx="1435">
                  <c:v>0.55000000000000004</c:v>
                </c:pt>
                <c:pt idx="1436">
                  <c:v>0.55000000000000004</c:v>
                </c:pt>
                <c:pt idx="1437">
                  <c:v>0.55000000000000004</c:v>
                </c:pt>
                <c:pt idx="1438">
                  <c:v>0.65</c:v>
                </c:pt>
                <c:pt idx="1439">
                  <c:v>0.7</c:v>
                </c:pt>
                <c:pt idx="1440">
                  <c:v>0.4</c:v>
                </c:pt>
                <c:pt idx="1441">
                  <c:v>0.4</c:v>
                </c:pt>
                <c:pt idx="1442">
                  <c:v>0.30000000000000004</c:v>
                </c:pt>
                <c:pt idx="1443">
                  <c:v>0.35</c:v>
                </c:pt>
                <c:pt idx="1444">
                  <c:v>0.5</c:v>
                </c:pt>
                <c:pt idx="1445">
                  <c:v>0.4</c:v>
                </c:pt>
                <c:pt idx="1446">
                  <c:v>0.4</c:v>
                </c:pt>
                <c:pt idx="1447">
                  <c:v>0.4</c:v>
                </c:pt>
                <c:pt idx="1448">
                  <c:v>0.30000000000000004</c:v>
                </c:pt>
                <c:pt idx="1449">
                  <c:v>0.35</c:v>
                </c:pt>
                <c:pt idx="1450">
                  <c:v>0.5</c:v>
                </c:pt>
                <c:pt idx="1451">
                  <c:v>0.4</c:v>
                </c:pt>
                <c:pt idx="1452">
                  <c:v>0.4</c:v>
                </c:pt>
                <c:pt idx="1453">
                  <c:v>0.4</c:v>
                </c:pt>
                <c:pt idx="1454">
                  <c:v>0.30000000000000004</c:v>
                </c:pt>
                <c:pt idx="1455">
                  <c:v>0.35</c:v>
                </c:pt>
                <c:pt idx="1456">
                  <c:v>0.5</c:v>
                </c:pt>
                <c:pt idx="1457">
                  <c:v>0.4</c:v>
                </c:pt>
                <c:pt idx="1458">
                  <c:v>0.4</c:v>
                </c:pt>
                <c:pt idx="1459">
                  <c:v>0.4</c:v>
                </c:pt>
                <c:pt idx="1460">
                  <c:v>0.30000000000000004</c:v>
                </c:pt>
                <c:pt idx="1461">
                  <c:v>0.35</c:v>
                </c:pt>
                <c:pt idx="1462">
                  <c:v>0.5</c:v>
                </c:pt>
                <c:pt idx="1463">
                  <c:v>0.4</c:v>
                </c:pt>
                <c:pt idx="1464">
                  <c:v>0.5</c:v>
                </c:pt>
                <c:pt idx="1465">
                  <c:v>0.45000000000000007</c:v>
                </c:pt>
                <c:pt idx="1466">
                  <c:v>0.4</c:v>
                </c:pt>
                <c:pt idx="1467">
                  <c:v>0.4</c:v>
                </c:pt>
                <c:pt idx="1468">
                  <c:v>0.5</c:v>
                </c:pt>
                <c:pt idx="1469">
                  <c:v>0.55000000000000004</c:v>
                </c:pt>
                <c:pt idx="1470">
                  <c:v>0.5</c:v>
                </c:pt>
                <c:pt idx="1471">
                  <c:v>0.45000000000000007</c:v>
                </c:pt>
                <c:pt idx="1472">
                  <c:v>0.4</c:v>
                </c:pt>
                <c:pt idx="1473">
                  <c:v>0.4</c:v>
                </c:pt>
                <c:pt idx="1474">
                  <c:v>0.5</c:v>
                </c:pt>
                <c:pt idx="1475">
                  <c:v>0.55000000000000004</c:v>
                </c:pt>
                <c:pt idx="1476">
                  <c:v>0.5</c:v>
                </c:pt>
                <c:pt idx="1477">
                  <c:v>0.45000000000000007</c:v>
                </c:pt>
                <c:pt idx="1478">
                  <c:v>0.4</c:v>
                </c:pt>
                <c:pt idx="1479">
                  <c:v>0.4</c:v>
                </c:pt>
                <c:pt idx="1480">
                  <c:v>0.5</c:v>
                </c:pt>
                <c:pt idx="1481">
                  <c:v>0.55000000000000004</c:v>
                </c:pt>
                <c:pt idx="1482">
                  <c:v>0.5</c:v>
                </c:pt>
                <c:pt idx="1483">
                  <c:v>0.45000000000000007</c:v>
                </c:pt>
                <c:pt idx="1484">
                  <c:v>0.4</c:v>
                </c:pt>
                <c:pt idx="1485">
                  <c:v>0.4</c:v>
                </c:pt>
                <c:pt idx="1486">
                  <c:v>0.5</c:v>
                </c:pt>
                <c:pt idx="1487">
                  <c:v>0.55000000000000004</c:v>
                </c:pt>
                <c:pt idx="1488">
                  <c:v>0.5</c:v>
                </c:pt>
                <c:pt idx="1489">
                  <c:v>0.45000000000000007</c:v>
                </c:pt>
                <c:pt idx="1490">
                  <c:v>0.4</c:v>
                </c:pt>
                <c:pt idx="1491">
                  <c:v>0.4</c:v>
                </c:pt>
                <c:pt idx="1492">
                  <c:v>0.5</c:v>
                </c:pt>
                <c:pt idx="1493">
                  <c:v>0.55000000000000004</c:v>
                </c:pt>
                <c:pt idx="1494">
                  <c:v>0.55000000000000004</c:v>
                </c:pt>
                <c:pt idx="1495">
                  <c:v>0.45000000000000007</c:v>
                </c:pt>
                <c:pt idx="1496">
                  <c:v>0.45000000000000007</c:v>
                </c:pt>
                <c:pt idx="1497">
                  <c:v>0.45000000000000007</c:v>
                </c:pt>
                <c:pt idx="1498">
                  <c:v>0.55000000000000004</c:v>
                </c:pt>
                <c:pt idx="1499">
                  <c:v>0.6</c:v>
                </c:pt>
                <c:pt idx="1500">
                  <c:v>0.55000000000000004</c:v>
                </c:pt>
                <c:pt idx="1501">
                  <c:v>0.45000000000000007</c:v>
                </c:pt>
                <c:pt idx="1502">
                  <c:v>0.45000000000000007</c:v>
                </c:pt>
                <c:pt idx="1503">
                  <c:v>0.45000000000000007</c:v>
                </c:pt>
                <c:pt idx="1504">
                  <c:v>0.55000000000000004</c:v>
                </c:pt>
                <c:pt idx="1505">
                  <c:v>0.6</c:v>
                </c:pt>
                <c:pt idx="1506">
                  <c:v>0.55000000000000004</c:v>
                </c:pt>
                <c:pt idx="1507">
                  <c:v>0.45000000000000007</c:v>
                </c:pt>
                <c:pt idx="1508">
                  <c:v>0.45000000000000007</c:v>
                </c:pt>
                <c:pt idx="1509">
                  <c:v>0.45000000000000007</c:v>
                </c:pt>
                <c:pt idx="1510">
                  <c:v>0.55000000000000004</c:v>
                </c:pt>
                <c:pt idx="1511">
                  <c:v>0.6</c:v>
                </c:pt>
                <c:pt idx="1512">
                  <c:v>0.30000000000000004</c:v>
                </c:pt>
                <c:pt idx="1513">
                  <c:v>0.4</c:v>
                </c:pt>
                <c:pt idx="1514">
                  <c:v>0.4</c:v>
                </c:pt>
                <c:pt idx="1515">
                  <c:v>0.4</c:v>
                </c:pt>
                <c:pt idx="1516">
                  <c:v>0.45000000000000007</c:v>
                </c:pt>
                <c:pt idx="1517">
                  <c:v>0.4</c:v>
                </c:pt>
                <c:pt idx="1518">
                  <c:v>0.30000000000000004</c:v>
                </c:pt>
                <c:pt idx="1519">
                  <c:v>0.4</c:v>
                </c:pt>
                <c:pt idx="1520">
                  <c:v>0.4</c:v>
                </c:pt>
                <c:pt idx="1521">
                  <c:v>0.4</c:v>
                </c:pt>
                <c:pt idx="1522">
                  <c:v>0.45000000000000007</c:v>
                </c:pt>
                <c:pt idx="1523">
                  <c:v>0.4</c:v>
                </c:pt>
                <c:pt idx="1524">
                  <c:v>0.4</c:v>
                </c:pt>
                <c:pt idx="1525">
                  <c:v>0.5</c:v>
                </c:pt>
                <c:pt idx="1526">
                  <c:v>0.54999999999999993</c:v>
                </c:pt>
                <c:pt idx="1527">
                  <c:v>0.5</c:v>
                </c:pt>
                <c:pt idx="1528">
                  <c:v>0.55000000000000004</c:v>
                </c:pt>
                <c:pt idx="1529">
                  <c:v>0.5</c:v>
                </c:pt>
                <c:pt idx="1530">
                  <c:v>0.55000000000000004</c:v>
                </c:pt>
                <c:pt idx="1531">
                  <c:v>0.60000000000000009</c:v>
                </c:pt>
                <c:pt idx="1532">
                  <c:v>0.60000000000000009</c:v>
                </c:pt>
                <c:pt idx="1533">
                  <c:v>0.45000000000000007</c:v>
                </c:pt>
                <c:pt idx="1534">
                  <c:v>0.50000000000000011</c:v>
                </c:pt>
                <c:pt idx="1535">
                  <c:v>0.65000000000000013</c:v>
                </c:pt>
                <c:pt idx="1536">
                  <c:v>0.5</c:v>
                </c:pt>
                <c:pt idx="1537">
                  <c:v>0.55000000000000004</c:v>
                </c:pt>
                <c:pt idx="1538">
                  <c:v>0.55000000000000004</c:v>
                </c:pt>
                <c:pt idx="1539">
                  <c:v>0.5</c:v>
                </c:pt>
                <c:pt idx="1540">
                  <c:v>0.44999999999999996</c:v>
                </c:pt>
                <c:pt idx="1541">
                  <c:v>0.6</c:v>
                </c:pt>
                <c:pt idx="1542">
                  <c:v>0.54999999999999993</c:v>
                </c:pt>
                <c:pt idx="1543">
                  <c:v>0.64999999999999991</c:v>
                </c:pt>
                <c:pt idx="1544">
                  <c:v>0.79999999999999993</c:v>
                </c:pt>
                <c:pt idx="1545">
                  <c:v>0.79999999999999993</c:v>
                </c:pt>
                <c:pt idx="1546">
                  <c:v>0.9</c:v>
                </c:pt>
                <c:pt idx="1547">
                  <c:v>1.05</c:v>
                </c:pt>
                <c:pt idx="1548">
                  <c:v>0.85</c:v>
                </c:pt>
                <c:pt idx="1549">
                  <c:v>0.9</c:v>
                </c:pt>
                <c:pt idx="1550">
                  <c:v>0.9</c:v>
                </c:pt>
                <c:pt idx="1551">
                  <c:v>0.85</c:v>
                </c:pt>
                <c:pt idx="1552">
                  <c:v>0.9</c:v>
                </c:pt>
                <c:pt idx="1553">
                  <c:v>1.05</c:v>
                </c:pt>
                <c:pt idx="1554">
                  <c:v>0.9</c:v>
                </c:pt>
                <c:pt idx="1555">
                  <c:v>0.8</c:v>
                </c:pt>
                <c:pt idx="1556">
                  <c:v>0.70000000000000007</c:v>
                </c:pt>
                <c:pt idx="1557">
                  <c:v>0.70000000000000007</c:v>
                </c:pt>
                <c:pt idx="1558">
                  <c:v>0.7</c:v>
                </c:pt>
                <c:pt idx="1559">
                  <c:v>0.75</c:v>
                </c:pt>
                <c:pt idx="1560">
                  <c:v>0.50000000000000011</c:v>
                </c:pt>
                <c:pt idx="1561">
                  <c:v>0.55000000000000016</c:v>
                </c:pt>
                <c:pt idx="1562">
                  <c:v>0.50000000000000011</c:v>
                </c:pt>
                <c:pt idx="1563">
                  <c:v>0.50000000000000011</c:v>
                </c:pt>
                <c:pt idx="1564">
                  <c:v>0.60000000000000009</c:v>
                </c:pt>
                <c:pt idx="1565">
                  <c:v>0.44999999999999996</c:v>
                </c:pt>
                <c:pt idx="1566">
                  <c:v>0.4</c:v>
                </c:pt>
                <c:pt idx="1567">
                  <c:v>0.55000000000000016</c:v>
                </c:pt>
                <c:pt idx="1568">
                  <c:v>0.50000000000000011</c:v>
                </c:pt>
                <c:pt idx="1569">
                  <c:v>0.45000000000000007</c:v>
                </c:pt>
                <c:pt idx="1570">
                  <c:v>0.55000000000000004</c:v>
                </c:pt>
                <c:pt idx="1571">
                  <c:v>0.60000000000000009</c:v>
                </c:pt>
                <c:pt idx="1572">
                  <c:v>0.45000000000000007</c:v>
                </c:pt>
                <c:pt idx="1573">
                  <c:v>0.50000000000000011</c:v>
                </c:pt>
                <c:pt idx="1574">
                  <c:v>0.45000000000000007</c:v>
                </c:pt>
                <c:pt idx="1575">
                  <c:v>0.55000000000000016</c:v>
                </c:pt>
                <c:pt idx="1576">
                  <c:v>0.75000000000000011</c:v>
                </c:pt>
                <c:pt idx="1577">
                  <c:v>0.80000000000000016</c:v>
                </c:pt>
                <c:pt idx="1578">
                  <c:v>0.65000000000000013</c:v>
                </c:pt>
                <c:pt idx="1579">
                  <c:v>0.75000000000000022</c:v>
                </c:pt>
                <c:pt idx="1580">
                  <c:v>0.70000000000000018</c:v>
                </c:pt>
                <c:pt idx="1581">
                  <c:v>0.70000000000000018</c:v>
                </c:pt>
                <c:pt idx="1582">
                  <c:v>0.80000000000000016</c:v>
                </c:pt>
                <c:pt idx="1583">
                  <c:v>0.8500000000000002</c:v>
                </c:pt>
                <c:pt idx="1584">
                  <c:v>0.35</c:v>
                </c:pt>
                <c:pt idx="1585">
                  <c:v>0.35</c:v>
                </c:pt>
                <c:pt idx="1586">
                  <c:v>0.25</c:v>
                </c:pt>
                <c:pt idx="1587">
                  <c:v>0.29999999999999993</c:v>
                </c:pt>
                <c:pt idx="1588">
                  <c:v>0.45000000000000007</c:v>
                </c:pt>
                <c:pt idx="1589">
                  <c:v>0.35</c:v>
                </c:pt>
                <c:pt idx="1590">
                  <c:v>0.35</c:v>
                </c:pt>
                <c:pt idx="1591">
                  <c:v>0.35</c:v>
                </c:pt>
                <c:pt idx="1592">
                  <c:v>0.25</c:v>
                </c:pt>
                <c:pt idx="1593">
                  <c:v>0.29999999999999993</c:v>
                </c:pt>
                <c:pt idx="1594">
                  <c:v>0.45000000000000007</c:v>
                </c:pt>
                <c:pt idx="1595">
                  <c:v>0.35</c:v>
                </c:pt>
                <c:pt idx="1596">
                  <c:v>0.35</c:v>
                </c:pt>
                <c:pt idx="1597">
                  <c:v>0.35</c:v>
                </c:pt>
                <c:pt idx="1598">
                  <c:v>0.25</c:v>
                </c:pt>
                <c:pt idx="1599">
                  <c:v>0.29999999999999993</c:v>
                </c:pt>
                <c:pt idx="1600">
                  <c:v>0.45000000000000007</c:v>
                </c:pt>
                <c:pt idx="1601">
                  <c:v>0.35</c:v>
                </c:pt>
                <c:pt idx="1602">
                  <c:v>0.35</c:v>
                </c:pt>
                <c:pt idx="1603">
                  <c:v>0.4</c:v>
                </c:pt>
                <c:pt idx="1604">
                  <c:v>0.30000000000000004</c:v>
                </c:pt>
                <c:pt idx="1605">
                  <c:v>0.35</c:v>
                </c:pt>
                <c:pt idx="1606">
                  <c:v>0.5</c:v>
                </c:pt>
                <c:pt idx="1607">
                  <c:v>0.4</c:v>
                </c:pt>
                <c:pt idx="1608">
                  <c:v>0.5</c:v>
                </c:pt>
                <c:pt idx="1609">
                  <c:v>0.5</c:v>
                </c:pt>
                <c:pt idx="1610">
                  <c:v>0.45</c:v>
                </c:pt>
                <c:pt idx="1611">
                  <c:v>0.45</c:v>
                </c:pt>
                <c:pt idx="1612">
                  <c:v>0.54999999999999993</c:v>
                </c:pt>
                <c:pt idx="1613">
                  <c:v>0.6</c:v>
                </c:pt>
                <c:pt idx="1614">
                  <c:v>0.54999999999999993</c:v>
                </c:pt>
                <c:pt idx="1615">
                  <c:v>0.5</c:v>
                </c:pt>
                <c:pt idx="1616">
                  <c:v>0.45</c:v>
                </c:pt>
                <c:pt idx="1617">
                  <c:v>0.45</c:v>
                </c:pt>
                <c:pt idx="1618">
                  <c:v>0.6</c:v>
                </c:pt>
                <c:pt idx="1619">
                  <c:v>0.65</c:v>
                </c:pt>
                <c:pt idx="1620">
                  <c:v>0.6</c:v>
                </c:pt>
                <c:pt idx="1621">
                  <c:v>0.55000000000000004</c:v>
                </c:pt>
                <c:pt idx="1622">
                  <c:v>0.5</c:v>
                </c:pt>
                <c:pt idx="1623">
                  <c:v>0.5</c:v>
                </c:pt>
                <c:pt idx="1624">
                  <c:v>0.6</c:v>
                </c:pt>
                <c:pt idx="1625">
                  <c:v>0.65</c:v>
                </c:pt>
                <c:pt idx="1626">
                  <c:v>0.6</c:v>
                </c:pt>
                <c:pt idx="1627">
                  <c:v>0.55000000000000004</c:v>
                </c:pt>
                <c:pt idx="1628">
                  <c:v>0.45000000000000007</c:v>
                </c:pt>
                <c:pt idx="1629">
                  <c:v>0.35</c:v>
                </c:pt>
                <c:pt idx="1630">
                  <c:v>0.45000000000000007</c:v>
                </c:pt>
                <c:pt idx="1631">
                  <c:v>0.50000000000000011</c:v>
                </c:pt>
                <c:pt idx="1632">
                  <c:v>0.45000000000000007</c:v>
                </c:pt>
                <c:pt idx="1633">
                  <c:v>0.40000000000000013</c:v>
                </c:pt>
                <c:pt idx="1634">
                  <c:v>0.35</c:v>
                </c:pt>
                <c:pt idx="1635">
                  <c:v>0.35</c:v>
                </c:pt>
                <c:pt idx="1636">
                  <c:v>0.45000000000000007</c:v>
                </c:pt>
                <c:pt idx="1637">
                  <c:v>0.50000000000000011</c:v>
                </c:pt>
                <c:pt idx="1638">
                  <c:v>0.50000000000000011</c:v>
                </c:pt>
                <c:pt idx="1639">
                  <c:v>0.40000000000000013</c:v>
                </c:pt>
                <c:pt idx="1640">
                  <c:v>0.40000000000000013</c:v>
                </c:pt>
                <c:pt idx="1641">
                  <c:v>0.40000000000000013</c:v>
                </c:pt>
                <c:pt idx="1642">
                  <c:v>0.50000000000000011</c:v>
                </c:pt>
                <c:pt idx="1643">
                  <c:v>0.55000000000000004</c:v>
                </c:pt>
                <c:pt idx="1644">
                  <c:v>0.50000000000000011</c:v>
                </c:pt>
                <c:pt idx="1645">
                  <c:v>0.45000000000000012</c:v>
                </c:pt>
                <c:pt idx="1646">
                  <c:v>0.45000000000000012</c:v>
                </c:pt>
                <c:pt idx="1647">
                  <c:v>0.45000000000000012</c:v>
                </c:pt>
                <c:pt idx="1648">
                  <c:v>0.6</c:v>
                </c:pt>
                <c:pt idx="1649">
                  <c:v>0.64999999999999991</c:v>
                </c:pt>
                <c:pt idx="1650">
                  <c:v>0.6</c:v>
                </c:pt>
                <c:pt idx="1651">
                  <c:v>0.5</c:v>
                </c:pt>
                <c:pt idx="1652">
                  <c:v>0.5</c:v>
                </c:pt>
                <c:pt idx="1653">
                  <c:v>0.5</c:v>
                </c:pt>
                <c:pt idx="1654">
                  <c:v>0.6</c:v>
                </c:pt>
                <c:pt idx="1655">
                  <c:v>0.64999999999999991</c:v>
                </c:pt>
                <c:pt idx="1656">
                  <c:v>0.3</c:v>
                </c:pt>
                <c:pt idx="1657">
                  <c:v>0.3</c:v>
                </c:pt>
                <c:pt idx="1658">
                  <c:v>0.2</c:v>
                </c:pt>
                <c:pt idx="1659">
                  <c:v>0.25000000000000006</c:v>
                </c:pt>
                <c:pt idx="1660">
                  <c:v>0.39999999999999997</c:v>
                </c:pt>
                <c:pt idx="1661">
                  <c:v>0.3</c:v>
                </c:pt>
                <c:pt idx="1662">
                  <c:v>0.3</c:v>
                </c:pt>
                <c:pt idx="1663">
                  <c:v>0.3</c:v>
                </c:pt>
                <c:pt idx="1664">
                  <c:v>0.2</c:v>
                </c:pt>
                <c:pt idx="1665">
                  <c:v>0.25000000000000006</c:v>
                </c:pt>
                <c:pt idx="1666">
                  <c:v>0.39999999999999997</c:v>
                </c:pt>
                <c:pt idx="1667">
                  <c:v>0.3</c:v>
                </c:pt>
                <c:pt idx="1668">
                  <c:v>0.35000000000000003</c:v>
                </c:pt>
                <c:pt idx="1669">
                  <c:v>0.35000000000000003</c:v>
                </c:pt>
                <c:pt idx="1670">
                  <c:v>0.25000000000000006</c:v>
                </c:pt>
                <c:pt idx="1671">
                  <c:v>0.3</c:v>
                </c:pt>
                <c:pt idx="1672">
                  <c:v>0.45</c:v>
                </c:pt>
                <c:pt idx="1673">
                  <c:v>0.35000000000000003</c:v>
                </c:pt>
                <c:pt idx="1674">
                  <c:v>0.35000000000000003</c:v>
                </c:pt>
                <c:pt idx="1675">
                  <c:v>0.30000000000000004</c:v>
                </c:pt>
                <c:pt idx="1676">
                  <c:v>0.20000000000000007</c:v>
                </c:pt>
                <c:pt idx="1677">
                  <c:v>0.25</c:v>
                </c:pt>
                <c:pt idx="1678">
                  <c:v>0.4</c:v>
                </c:pt>
                <c:pt idx="1679">
                  <c:v>0.30000000000000004</c:v>
                </c:pt>
                <c:pt idx="1680">
                  <c:v>0.4</c:v>
                </c:pt>
                <c:pt idx="1681">
                  <c:v>0.35000000000000009</c:v>
                </c:pt>
                <c:pt idx="1682">
                  <c:v>0.30000000000000004</c:v>
                </c:pt>
                <c:pt idx="1683">
                  <c:v>0.30000000000000004</c:v>
                </c:pt>
                <c:pt idx="1684">
                  <c:v>0.44999999999999996</c:v>
                </c:pt>
                <c:pt idx="1685">
                  <c:v>0.49999999999999994</c:v>
                </c:pt>
                <c:pt idx="1686">
                  <c:v>0.35000000000000003</c:v>
                </c:pt>
                <c:pt idx="1687">
                  <c:v>0.3000000000000001</c:v>
                </c:pt>
                <c:pt idx="1688">
                  <c:v>0.25000000000000006</c:v>
                </c:pt>
                <c:pt idx="1689">
                  <c:v>0.25000000000000006</c:v>
                </c:pt>
                <c:pt idx="1690">
                  <c:v>0.4</c:v>
                </c:pt>
                <c:pt idx="1691">
                  <c:v>0.45</c:v>
                </c:pt>
                <c:pt idx="1692">
                  <c:v>0.4</c:v>
                </c:pt>
                <c:pt idx="1693">
                  <c:v>0.35000000000000009</c:v>
                </c:pt>
                <c:pt idx="1694">
                  <c:v>0.30000000000000004</c:v>
                </c:pt>
                <c:pt idx="1695">
                  <c:v>0.30000000000000004</c:v>
                </c:pt>
                <c:pt idx="1696">
                  <c:v>0.4</c:v>
                </c:pt>
                <c:pt idx="1697">
                  <c:v>0.45</c:v>
                </c:pt>
                <c:pt idx="1698">
                  <c:v>0.4</c:v>
                </c:pt>
                <c:pt idx="1699">
                  <c:v>0.40000000000000008</c:v>
                </c:pt>
                <c:pt idx="1700">
                  <c:v>0.35000000000000003</c:v>
                </c:pt>
                <c:pt idx="1701">
                  <c:v>0.25000000000000006</c:v>
                </c:pt>
                <c:pt idx="1702">
                  <c:v>0.35000000000000003</c:v>
                </c:pt>
                <c:pt idx="1703">
                  <c:v>0.4</c:v>
                </c:pt>
                <c:pt idx="1704">
                  <c:v>0.35000000000000003</c:v>
                </c:pt>
                <c:pt idx="1705">
                  <c:v>0.3000000000000001</c:v>
                </c:pt>
                <c:pt idx="1706">
                  <c:v>0.15000000000000002</c:v>
                </c:pt>
                <c:pt idx="1707">
                  <c:v>0.15000000000000002</c:v>
                </c:pt>
                <c:pt idx="1708">
                  <c:v>0.25</c:v>
                </c:pt>
                <c:pt idx="1709">
                  <c:v>0.30000000000000004</c:v>
                </c:pt>
                <c:pt idx="1710">
                  <c:v>0.35</c:v>
                </c:pt>
                <c:pt idx="1711">
                  <c:v>0.25</c:v>
                </c:pt>
                <c:pt idx="1712">
                  <c:v>0.25</c:v>
                </c:pt>
                <c:pt idx="1713">
                  <c:v>0.25</c:v>
                </c:pt>
                <c:pt idx="1714">
                  <c:v>0.35</c:v>
                </c:pt>
                <c:pt idx="1715">
                  <c:v>0.39999999999999991</c:v>
                </c:pt>
                <c:pt idx="1716">
                  <c:v>0.35000000000000003</c:v>
                </c:pt>
                <c:pt idx="1717">
                  <c:v>0.25000000000000006</c:v>
                </c:pt>
                <c:pt idx="1718">
                  <c:v>0.25000000000000006</c:v>
                </c:pt>
                <c:pt idx="1719">
                  <c:v>0.25000000000000006</c:v>
                </c:pt>
                <c:pt idx="1720">
                  <c:v>0.44999999999999996</c:v>
                </c:pt>
                <c:pt idx="1721">
                  <c:v>0.49999999999999983</c:v>
                </c:pt>
                <c:pt idx="1722">
                  <c:v>0.44999999999999996</c:v>
                </c:pt>
                <c:pt idx="1723">
                  <c:v>0.35000000000000003</c:v>
                </c:pt>
                <c:pt idx="1724">
                  <c:v>0.35000000000000003</c:v>
                </c:pt>
                <c:pt idx="1725">
                  <c:v>0.35000000000000003</c:v>
                </c:pt>
                <c:pt idx="1726">
                  <c:v>0.44999999999999996</c:v>
                </c:pt>
                <c:pt idx="1727">
                  <c:v>0.49999999999999983</c:v>
                </c:pt>
                <c:pt idx="1728">
                  <c:v>0.25</c:v>
                </c:pt>
                <c:pt idx="1729">
                  <c:v>0.25</c:v>
                </c:pt>
                <c:pt idx="1730">
                  <c:v>0.15000000000000002</c:v>
                </c:pt>
                <c:pt idx="1731">
                  <c:v>0.20000000000000007</c:v>
                </c:pt>
                <c:pt idx="1732">
                  <c:v>0.35</c:v>
                </c:pt>
                <c:pt idx="1733">
                  <c:v>0.25</c:v>
                </c:pt>
                <c:pt idx="1734">
                  <c:v>0.25</c:v>
                </c:pt>
                <c:pt idx="1735">
                  <c:v>0.25</c:v>
                </c:pt>
                <c:pt idx="1736">
                  <c:v>0.15000000000000002</c:v>
                </c:pt>
                <c:pt idx="1737">
                  <c:v>0.20000000000000007</c:v>
                </c:pt>
                <c:pt idx="1738">
                  <c:v>0.35</c:v>
                </c:pt>
                <c:pt idx="1739">
                  <c:v>0.25</c:v>
                </c:pt>
                <c:pt idx="1740">
                  <c:v>0.30000000000000004</c:v>
                </c:pt>
                <c:pt idx="1741">
                  <c:v>0.30000000000000004</c:v>
                </c:pt>
                <c:pt idx="1742">
                  <c:v>0.20000000000000007</c:v>
                </c:pt>
                <c:pt idx="1743">
                  <c:v>0.25</c:v>
                </c:pt>
                <c:pt idx="1744">
                  <c:v>0.4</c:v>
                </c:pt>
                <c:pt idx="1745">
                  <c:v>0.30000000000000004</c:v>
                </c:pt>
                <c:pt idx="1746">
                  <c:v>0.30000000000000004</c:v>
                </c:pt>
                <c:pt idx="1747">
                  <c:v>0.25000000000000006</c:v>
                </c:pt>
                <c:pt idx="1748">
                  <c:v>0.15000000000000008</c:v>
                </c:pt>
                <c:pt idx="1749">
                  <c:v>0.2</c:v>
                </c:pt>
                <c:pt idx="1750">
                  <c:v>0.35000000000000003</c:v>
                </c:pt>
                <c:pt idx="1751">
                  <c:v>0.25000000000000006</c:v>
                </c:pt>
                <c:pt idx="1752">
                  <c:v>0.35000000000000003</c:v>
                </c:pt>
                <c:pt idx="1753">
                  <c:v>0.3000000000000001</c:v>
                </c:pt>
                <c:pt idx="1754">
                  <c:v>0.25000000000000006</c:v>
                </c:pt>
                <c:pt idx="1755">
                  <c:v>0.25000000000000006</c:v>
                </c:pt>
                <c:pt idx="1756">
                  <c:v>0.39999999999999997</c:v>
                </c:pt>
                <c:pt idx="1757">
                  <c:v>0.44999999999999996</c:v>
                </c:pt>
                <c:pt idx="1758">
                  <c:v>0.30000000000000004</c:v>
                </c:pt>
                <c:pt idx="1759">
                  <c:v>0.25000000000000011</c:v>
                </c:pt>
                <c:pt idx="1760">
                  <c:v>0.20000000000000007</c:v>
                </c:pt>
                <c:pt idx="1761">
                  <c:v>0.20000000000000007</c:v>
                </c:pt>
                <c:pt idx="1762">
                  <c:v>0.35000000000000003</c:v>
                </c:pt>
                <c:pt idx="1763">
                  <c:v>0.4</c:v>
                </c:pt>
                <c:pt idx="1764">
                  <c:v>0.35000000000000003</c:v>
                </c:pt>
                <c:pt idx="1765">
                  <c:v>0.3000000000000001</c:v>
                </c:pt>
                <c:pt idx="1766">
                  <c:v>0.25000000000000006</c:v>
                </c:pt>
                <c:pt idx="1767">
                  <c:v>0.25000000000000006</c:v>
                </c:pt>
                <c:pt idx="1768">
                  <c:v>0.35000000000000003</c:v>
                </c:pt>
                <c:pt idx="1769">
                  <c:v>0.4</c:v>
                </c:pt>
                <c:pt idx="1770">
                  <c:v>0.35000000000000003</c:v>
                </c:pt>
                <c:pt idx="1771">
                  <c:v>0.35000000000000009</c:v>
                </c:pt>
                <c:pt idx="1772">
                  <c:v>0.30000000000000004</c:v>
                </c:pt>
                <c:pt idx="1773">
                  <c:v>0.20000000000000007</c:v>
                </c:pt>
                <c:pt idx="1774">
                  <c:v>0.30000000000000004</c:v>
                </c:pt>
                <c:pt idx="1775">
                  <c:v>0.35000000000000003</c:v>
                </c:pt>
                <c:pt idx="1776">
                  <c:v>0.30000000000000004</c:v>
                </c:pt>
                <c:pt idx="1777">
                  <c:v>0.25000000000000011</c:v>
                </c:pt>
                <c:pt idx="1778">
                  <c:v>0.10000000000000002</c:v>
                </c:pt>
                <c:pt idx="1779">
                  <c:v>0.10000000000000002</c:v>
                </c:pt>
                <c:pt idx="1780">
                  <c:v>0.2</c:v>
                </c:pt>
                <c:pt idx="1781">
                  <c:v>0.25000000000000006</c:v>
                </c:pt>
                <c:pt idx="1782">
                  <c:v>0.3</c:v>
                </c:pt>
                <c:pt idx="1783">
                  <c:v>0.2</c:v>
                </c:pt>
                <c:pt idx="1784">
                  <c:v>0.2</c:v>
                </c:pt>
                <c:pt idx="1785">
                  <c:v>0.2</c:v>
                </c:pt>
                <c:pt idx="1786">
                  <c:v>0.3</c:v>
                </c:pt>
                <c:pt idx="1787">
                  <c:v>0.34999999999999992</c:v>
                </c:pt>
                <c:pt idx="1788">
                  <c:v>0.30000000000000004</c:v>
                </c:pt>
                <c:pt idx="1789">
                  <c:v>0.20000000000000007</c:v>
                </c:pt>
                <c:pt idx="1790">
                  <c:v>0.20000000000000007</c:v>
                </c:pt>
                <c:pt idx="1791">
                  <c:v>0.20000000000000007</c:v>
                </c:pt>
                <c:pt idx="1792">
                  <c:v>0.39999999999999997</c:v>
                </c:pt>
                <c:pt idx="1793">
                  <c:v>0.44999999999999984</c:v>
                </c:pt>
                <c:pt idx="1794">
                  <c:v>0.39999999999999997</c:v>
                </c:pt>
                <c:pt idx="1795">
                  <c:v>0.30000000000000004</c:v>
                </c:pt>
                <c:pt idx="1796">
                  <c:v>0.30000000000000004</c:v>
                </c:pt>
                <c:pt idx="1797">
                  <c:v>0.30000000000000004</c:v>
                </c:pt>
                <c:pt idx="1798">
                  <c:v>0.39999999999999997</c:v>
                </c:pt>
                <c:pt idx="1799">
                  <c:v>0.44999999999999984</c:v>
                </c:pt>
                <c:pt idx="1800">
                  <c:v>0.30000000000000004</c:v>
                </c:pt>
                <c:pt idx="1801">
                  <c:v>0.4</c:v>
                </c:pt>
                <c:pt idx="1802">
                  <c:v>0.4</c:v>
                </c:pt>
                <c:pt idx="1803">
                  <c:v>0.4</c:v>
                </c:pt>
                <c:pt idx="1804">
                  <c:v>0.45000000000000007</c:v>
                </c:pt>
                <c:pt idx="1805">
                  <c:v>0.4</c:v>
                </c:pt>
                <c:pt idx="1806">
                  <c:v>0.30000000000000004</c:v>
                </c:pt>
                <c:pt idx="1807">
                  <c:v>0.4</c:v>
                </c:pt>
                <c:pt idx="1808">
                  <c:v>0.4</c:v>
                </c:pt>
                <c:pt idx="1809">
                  <c:v>0.4</c:v>
                </c:pt>
                <c:pt idx="1810">
                  <c:v>0.45000000000000007</c:v>
                </c:pt>
                <c:pt idx="1811">
                  <c:v>0.4</c:v>
                </c:pt>
                <c:pt idx="1812">
                  <c:v>0.4</c:v>
                </c:pt>
                <c:pt idx="1813">
                  <c:v>0.5</c:v>
                </c:pt>
                <c:pt idx="1814">
                  <c:v>0.54999999999999993</c:v>
                </c:pt>
                <c:pt idx="1815">
                  <c:v>0.5</c:v>
                </c:pt>
                <c:pt idx="1816">
                  <c:v>0.55000000000000004</c:v>
                </c:pt>
                <c:pt idx="1817">
                  <c:v>0.5</c:v>
                </c:pt>
                <c:pt idx="1818">
                  <c:v>0.55000000000000004</c:v>
                </c:pt>
                <c:pt idx="1819">
                  <c:v>0.60000000000000009</c:v>
                </c:pt>
                <c:pt idx="1820">
                  <c:v>0.60000000000000009</c:v>
                </c:pt>
                <c:pt idx="1821">
                  <c:v>0.45000000000000007</c:v>
                </c:pt>
                <c:pt idx="1822">
                  <c:v>0.50000000000000011</c:v>
                </c:pt>
                <c:pt idx="1823">
                  <c:v>0.65000000000000013</c:v>
                </c:pt>
                <c:pt idx="1824">
                  <c:v>0.5</c:v>
                </c:pt>
                <c:pt idx="1825">
                  <c:v>0.55000000000000004</c:v>
                </c:pt>
                <c:pt idx="1826">
                  <c:v>0.55000000000000004</c:v>
                </c:pt>
                <c:pt idx="1827">
                  <c:v>0.5</c:v>
                </c:pt>
                <c:pt idx="1828">
                  <c:v>0.44999999999999996</c:v>
                </c:pt>
                <c:pt idx="1829">
                  <c:v>0.6</c:v>
                </c:pt>
                <c:pt idx="1830">
                  <c:v>0.54999999999999993</c:v>
                </c:pt>
                <c:pt idx="1831">
                  <c:v>0.64999999999999991</c:v>
                </c:pt>
                <c:pt idx="1832">
                  <c:v>0.79999999999999993</c:v>
                </c:pt>
                <c:pt idx="1833">
                  <c:v>0.79999999999999993</c:v>
                </c:pt>
                <c:pt idx="1834">
                  <c:v>0.9</c:v>
                </c:pt>
                <c:pt idx="1835">
                  <c:v>1.05</c:v>
                </c:pt>
                <c:pt idx="1836">
                  <c:v>0.85</c:v>
                </c:pt>
                <c:pt idx="1837">
                  <c:v>0.9</c:v>
                </c:pt>
                <c:pt idx="1838">
                  <c:v>0.9</c:v>
                </c:pt>
                <c:pt idx="1839">
                  <c:v>0.85</c:v>
                </c:pt>
                <c:pt idx="1840">
                  <c:v>0.9</c:v>
                </c:pt>
                <c:pt idx="1841">
                  <c:v>1.05</c:v>
                </c:pt>
                <c:pt idx="1842">
                  <c:v>0.9</c:v>
                </c:pt>
                <c:pt idx="1843">
                  <c:v>0.8</c:v>
                </c:pt>
                <c:pt idx="1844">
                  <c:v>0.70000000000000007</c:v>
                </c:pt>
                <c:pt idx="1845">
                  <c:v>0.70000000000000007</c:v>
                </c:pt>
                <c:pt idx="1846">
                  <c:v>0.7</c:v>
                </c:pt>
                <c:pt idx="1847">
                  <c:v>0.75</c:v>
                </c:pt>
                <c:pt idx="1848">
                  <c:v>0.50000000000000011</c:v>
                </c:pt>
                <c:pt idx="1849">
                  <c:v>0.55000000000000016</c:v>
                </c:pt>
                <c:pt idx="1850">
                  <c:v>0.50000000000000011</c:v>
                </c:pt>
                <c:pt idx="1851">
                  <c:v>0.50000000000000011</c:v>
                </c:pt>
                <c:pt idx="1852">
                  <c:v>0.60000000000000009</c:v>
                </c:pt>
                <c:pt idx="1853">
                  <c:v>0.44999999999999996</c:v>
                </c:pt>
                <c:pt idx="1854">
                  <c:v>0.4</c:v>
                </c:pt>
                <c:pt idx="1855">
                  <c:v>0.55000000000000016</c:v>
                </c:pt>
                <c:pt idx="1856">
                  <c:v>0.50000000000000011</c:v>
                </c:pt>
                <c:pt idx="1857">
                  <c:v>0.45000000000000007</c:v>
                </c:pt>
                <c:pt idx="1858">
                  <c:v>0.55000000000000004</c:v>
                </c:pt>
                <c:pt idx="1859">
                  <c:v>0.60000000000000009</c:v>
                </c:pt>
                <c:pt idx="1860">
                  <c:v>0.45000000000000007</c:v>
                </c:pt>
                <c:pt idx="1861">
                  <c:v>0.50000000000000011</c:v>
                </c:pt>
                <c:pt idx="1862">
                  <c:v>0.45000000000000007</c:v>
                </c:pt>
                <c:pt idx="1863">
                  <c:v>0.55000000000000016</c:v>
                </c:pt>
                <c:pt idx="1864">
                  <c:v>0.75000000000000011</c:v>
                </c:pt>
                <c:pt idx="1865">
                  <c:v>0.80000000000000016</c:v>
                </c:pt>
                <c:pt idx="1866">
                  <c:v>0.65000000000000013</c:v>
                </c:pt>
                <c:pt idx="1867">
                  <c:v>0.75000000000000022</c:v>
                </c:pt>
                <c:pt idx="1868">
                  <c:v>0.70000000000000018</c:v>
                </c:pt>
                <c:pt idx="1869">
                  <c:v>0.70000000000000018</c:v>
                </c:pt>
                <c:pt idx="1870">
                  <c:v>0.80000000000000016</c:v>
                </c:pt>
                <c:pt idx="1871">
                  <c:v>0.8500000000000002</c:v>
                </c:pt>
                <c:pt idx="1872">
                  <c:v>0.35000000000000003</c:v>
                </c:pt>
                <c:pt idx="1873">
                  <c:v>0.45</c:v>
                </c:pt>
                <c:pt idx="1874">
                  <c:v>0.45</c:v>
                </c:pt>
                <c:pt idx="1875">
                  <c:v>0.45</c:v>
                </c:pt>
                <c:pt idx="1876">
                  <c:v>0.50000000000000011</c:v>
                </c:pt>
                <c:pt idx="1877">
                  <c:v>0.45</c:v>
                </c:pt>
                <c:pt idx="1878">
                  <c:v>0.35000000000000003</c:v>
                </c:pt>
                <c:pt idx="1879">
                  <c:v>0.45</c:v>
                </c:pt>
                <c:pt idx="1880">
                  <c:v>0.45</c:v>
                </c:pt>
                <c:pt idx="1881">
                  <c:v>0.45</c:v>
                </c:pt>
                <c:pt idx="1882">
                  <c:v>0.50000000000000011</c:v>
                </c:pt>
                <c:pt idx="1883">
                  <c:v>0.45</c:v>
                </c:pt>
                <c:pt idx="1884">
                  <c:v>0.45</c:v>
                </c:pt>
                <c:pt idx="1885">
                  <c:v>0.55000000000000004</c:v>
                </c:pt>
                <c:pt idx="1886">
                  <c:v>0.6</c:v>
                </c:pt>
                <c:pt idx="1887">
                  <c:v>0.55000000000000004</c:v>
                </c:pt>
                <c:pt idx="1888">
                  <c:v>0.60000000000000009</c:v>
                </c:pt>
                <c:pt idx="1889">
                  <c:v>0.45</c:v>
                </c:pt>
                <c:pt idx="1890">
                  <c:v>0.5</c:v>
                </c:pt>
                <c:pt idx="1891">
                  <c:v>0.55000000000000004</c:v>
                </c:pt>
                <c:pt idx="1892">
                  <c:v>0.55000000000000004</c:v>
                </c:pt>
                <c:pt idx="1893">
                  <c:v>0.40000000000000008</c:v>
                </c:pt>
                <c:pt idx="1894">
                  <c:v>0.45000000000000012</c:v>
                </c:pt>
                <c:pt idx="1895">
                  <c:v>0.60000000000000009</c:v>
                </c:pt>
                <c:pt idx="1896">
                  <c:v>0.45</c:v>
                </c:pt>
                <c:pt idx="1897">
                  <c:v>0.5</c:v>
                </c:pt>
                <c:pt idx="1898">
                  <c:v>0.5</c:v>
                </c:pt>
                <c:pt idx="1899">
                  <c:v>0.45</c:v>
                </c:pt>
                <c:pt idx="1900">
                  <c:v>0.39999999999999997</c:v>
                </c:pt>
                <c:pt idx="1901">
                  <c:v>0.65</c:v>
                </c:pt>
                <c:pt idx="1902">
                  <c:v>0.6</c:v>
                </c:pt>
                <c:pt idx="1903">
                  <c:v>0.7</c:v>
                </c:pt>
                <c:pt idx="1904">
                  <c:v>0.85</c:v>
                </c:pt>
                <c:pt idx="1905">
                  <c:v>0.85</c:v>
                </c:pt>
                <c:pt idx="1906">
                  <c:v>0.95000000000000007</c:v>
                </c:pt>
                <c:pt idx="1907">
                  <c:v>1.1000000000000001</c:v>
                </c:pt>
                <c:pt idx="1908">
                  <c:v>0.9</c:v>
                </c:pt>
                <c:pt idx="1909">
                  <c:v>0.95000000000000007</c:v>
                </c:pt>
                <c:pt idx="1910">
                  <c:v>0.95000000000000007</c:v>
                </c:pt>
                <c:pt idx="1911">
                  <c:v>0.9</c:v>
                </c:pt>
                <c:pt idx="1912">
                  <c:v>0.95000000000000007</c:v>
                </c:pt>
                <c:pt idx="1913">
                  <c:v>1.1000000000000001</c:v>
                </c:pt>
                <c:pt idx="1914">
                  <c:v>0.95000000000000007</c:v>
                </c:pt>
                <c:pt idx="1915">
                  <c:v>0.85000000000000009</c:v>
                </c:pt>
                <c:pt idx="1916">
                  <c:v>0.75000000000000011</c:v>
                </c:pt>
                <c:pt idx="1917">
                  <c:v>0.75000000000000011</c:v>
                </c:pt>
                <c:pt idx="1918">
                  <c:v>0.64999999999999991</c:v>
                </c:pt>
                <c:pt idx="1919">
                  <c:v>0.7</c:v>
                </c:pt>
                <c:pt idx="1920">
                  <c:v>0.45000000000000012</c:v>
                </c:pt>
                <c:pt idx="1921">
                  <c:v>0.50000000000000011</c:v>
                </c:pt>
                <c:pt idx="1922">
                  <c:v>0.45000000000000012</c:v>
                </c:pt>
                <c:pt idx="1923">
                  <c:v>0.45000000000000012</c:v>
                </c:pt>
                <c:pt idx="1924">
                  <c:v>0.55000000000000004</c:v>
                </c:pt>
                <c:pt idx="1925">
                  <c:v>0.39999999999999997</c:v>
                </c:pt>
                <c:pt idx="1926">
                  <c:v>0.35000000000000003</c:v>
                </c:pt>
                <c:pt idx="1927">
                  <c:v>0.50000000000000011</c:v>
                </c:pt>
                <c:pt idx="1928">
                  <c:v>0.45000000000000012</c:v>
                </c:pt>
                <c:pt idx="1929">
                  <c:v>0.40000000000000008</c:v>
                </c:pt>
                <c:pt idx="1930">
                  <c:v>0.5</c:v>
                </c:pt>
                <c:pt idx="1931">
                  <c:v>0.55000000000000004</c:v>
                </c:pt>
                <c:pt idx="1932">
                  <c:v>0.40000000000000008</c:v>
                </c:pt>
                <c:pt idx="1933">
                  <c:v>0.45000000000000012</c:v>
                </c:pt>
                <c:pt idx="1934">
                  <c:v>0.40000000000000008</c:v>
                </c:pt>
                <c:pt idx="1935">
                  <c:v>0.50000000000000011</c:v>
                </c:pt>
                <c:pt idx="1936">
                  <c:v>0.70000000000000007</c:v>
                </c:pt>
                <c:pt idx="1937">
                  <c:v>0.8500000000000002</c:v>
                </c:pt>
                <c:pt idx="1938">
                  <c:v>0.70000000000000018</c:v>
                </c:pt>
                <c:pt idx="1939">
                  <c:v>0.80000000000000027</c:v>
                </c:pt>
                <c:pt idx="1940">
                  <c:v>0.75000000000000022</c:v>
                </c:pt>
                <c:pt idx="1941">
                  <c:v>0.75000000000000022</c:v>
                </c:pt>
                <c:pt idx="1942">
                  <c:v>0.8500000000000002</c:v>
                </c:pt>
                <c:pt idx="1943">
                  <c:v>0.90000000000000024</c:v>
                </c:pt>
                <c:pt idx="1944">
                  <c:v>0.2</c:v>
                </c:pt>
                <c:pt idx="1945">
                  <c:v>0.3</c:v>
                </c:pt>
                <c:pt idx="1946">
                  <c:v>0.3</c:v>
                </c:pt>
                <c:pt idx="1947">
                  <c:v>0.35</c:v>
                </c:pt>
                <c:pt idx="1948">
                  <c:v>0.4</c:v>
                </c:pt>
                <c:pt idx="1949">
                  <c:v>0.35</c:v>
                </c:pt>
                <c:pt idx="1950">
                  <c:v>0.25</c:v>
                </c:pt>
                <c:pt idx="1951">
                  <c:v>0.35</c:v>
                </c:pt>
                <c:pt idx="1952">
                  <c:v>0.35</c:v>
                </c:pt>
                <c:pt idx="1953">
                  <c:v>0.35</c:v>
                </c:pt>
                <c:pt idx="1954">
                  <c:v>0.4</c:v>
                </c:pt>
                <c:pt idx="1955">
                  <c:v>0.35</c:v>
                </c:pt>
                <c:pt idx="1956">
                  <c:v>0.3</c:v>
                </c:pt>
                <c:pt idx="1957">
                  <c:v>0.4</c:v>
                </c:pt>
                <c:pt idx="1958">
                  <c:v>0.3</c:v>
                </c:pt>
                <c:pt idx="1959">
                  <c:v>0.35000000000000003</c:v>
                </c:pt>
                <c:pt idx="1960">
                  <c:v>0.4</c:v>
                </c:pt>
                <c:pt idx="1961">
                  <c:v>0.35000000000000003</c:v>
                </c:pt>
                <c:pt idx="1962">
                  <c:v>0.19999999999999998</c:v>
                </c:pt>
                <c:pt idx="1963">
                  <c:v>0.30000000000000004</c:v>
                </c:pt>
                <c:pt idx="1964">
                  <c:v>0.24999999999999997</c:v>
                </c:pt>
                <c:pt idx="1965">
                  <c:v>0.30000000000000004</c:v>
                </c:pt>
                <c:pt idx="1966">
                  <c:v>0.35</c:v>
                </c:pt>
                <c:pt idx="1967">
                  <c:v>0.30000000000000004</c:v>
                </c:pt>
                <c:pt idx="1968">
                  <c:v>0.19999999999999998</c:v>
                </c:pt>
                <c:pt idx="1969">
                  <c:v>0.30000000000000004</c:v>
                </c:pt>
                <c:pt idx="1970">
                  <c:v>0.24999999999999997</c:v>
                </c:pt>
                <c:pt idx="1971">
                  <c:v>0.35000000000000003</c:v>
                </c:pt>
                <c:pt idx="1972">
                  <c:v>0.5</c:v>
                </c:pt>
                <c:pt idx="1973">
                  <c:v>0.45</c:v>
                </c:pt>
                <c:pt idx="1974">
                  <c:v>0.45</c:v>
                </c:pt>
                <c:pt idx="1975">
                  <c:v>0.5</c:v>
                </c:pt>
                <c:pt idx="1976">
                  <c:v>0.5</c:v>
                </c:pt>
                <c:pt idx="1977">
                  <c:v>0.5</c:v>
                </c:pt>
                <c:pt idx="1978">
                  <c:v>0.55000000000000004</c:v>
                </c:pt>
                <c:pt idx="1979">
                  <c:v>0.60000000000000009</c:v>
                </c:pt>
                <c:pt idx="1980">
                  <c:v>0.5</c:v>
                </c:pt>
                <c:pt idx="1981">
                  <c:v>0.55000000000000004</c:v>
                </c:pt>
                <c:pt idx="1982">
                  <c:v>0.5</c:v>
                </c:pt>
                <c:pt idx="1983">
                  <c:v>0.5</c:v>
                </c:pt>
                <c:pt idx="1984">
                  <c:v>0.55000000000000004</c:v>
                </c:pt>
                <c:pt idx="1985">
                  <c:v>0.65</c:v>
                </c:pt>
                <c:pt idx="1986">
                  <c:v>0.5</c:v>
                </c:pt>
                <c:pt idx="1987">
                  <c:v>0.55000000000000004</c:v>
                </c:pt>
                <c:pt idx="1988">
                  <c:v>0.5</c:v>
                </c:pt>
                <c:pt idx="1989">
                  <c:v>0.5</c:v>
                </c:pt>
                <c:pt idx="1990">
                  <c:v>0.55000000000000004</c:v>
                </c:pt>
                <c:pt idx="1991">
                  <c:v>0.6</c:v>
                </c:pt>
                <c:pt idx="1992">
                  <c:v>0.55000000000000004</c:v>
                </c:pt>
                <c:pt idx="1993">
                  <c:v>0.55000000000000004</c:v>
                </c:pt>
                <c:pt idx="1994">
                  <c:v>0.6</c:v>
                </c:pt>
                <c:pt idx="1995">
                  <c:v>0.6</c:v>
                </c:pt>
                <c:pt idx="1996">
                  <c:v>0.55000000000000004</c:v>
                </c:pt>
                <c:pt idx="1997">
                  <c:v>0.5</c:v>
                </c:pt>
                <c:pt idx="1998">
                  <c:v>0.4</c:v>
                </c:pt>
                <c:pt idx="1999">
                  <c:v>0.4</c:v>
                </c:pt>
                <c:pt idx="2000">
                  <c:v>0.45</c:v>
                </c:pt>
                <c:pt idx="2001">
                  <c:v>0.45</c:v>
                </c:pt>
                <c:pt idx="2002">
                  <c:v>0.35000000000000003</c:v>
                </c:pt>
                <c:pt idx="2003">
                  <c:v>0.45</c:v>
                </c:pt>
                <c:pt idx="2004">
                  <c:v>0.35000000000000003</c:v>
                </c:pt>
                <c:pt idx="2005">
                  <c:v>0.35000000000000003</c:v>
                </c:pt>
                <c:pt idx="2006">
                  <c:v>0.6</c:v>
                </c:pt>
                <c:pt idx="2007">
                  <c:v>0.6</c:v>
                </c:pt>
                <c:pt idx="2008">
                  <c:v>0.54999999999999993</c:v>
                </c:pt>
                <c:pt idx="2009">
                  <c:v>0.65</c:v>
                </c:pt>
                <c:pt idx="2010">
                  <c:v>0.54999999999999993</c:v>
                </c:pt>
                <c:pt idx="2011">
                  <c:v>0.54999999999999993</c:v>
                </c:pt>
                <c:pt idx="2012">
                  <c:v>0.6</c:v>
                </c:pt>
                <c:pt idx="2013">
                  <c:v>0.6</c:v>
                </c:pt>
                <c:pt idx="2014">
                  <c:v>0.54999999999999993</c:v>
                </c:pt>
                <c:pt idx="2015">
                  <c:v>0.65</c:v>
                </c:pt>
                <c:pt idx="2016">
                  <c:v>0.29999999999999993</c:v>
                </c:pt>
                <c:pt idx="2017">
                  <c:v>0.4</c:v>
                </c:pt>
                <c:pt idx="2018">
                  <c:v>0.4</c:v>
                </c:pt>
                <c:pt idx="2019">
                  <c:v>0.4</c:v>
                </c:pt>
                <c:pt idx="2020">
                  <c:v>0.45000000000000007</c:v>
                </c:pt>
                <c:pt idx="2021">
                  <c:v>0.4</c:v>
                </c:pt>
                <c:pt idx="2022">
                  <c:v>0.29999999999999993</c:v>
                </c:pt>
                <c:pt idx="2023">
                  <c:v>0.4</c:v>
                </c:pt>
                <c:pt idx="2024">
                  <c:v>0.4</c:v>
                </c:pt>
                <c:pt idx="2025">
                  <c:v>0.4</c:v>
                </c:pt>
                <c:pt idx="2026">
                  <c:v>0.45000000000000007</c:v>
                </c:pt>
                <c:pt idx="2027">
                  <c:v>0.4</c:v>
                </c:pt>
                <c:pt idx="2028">
                  <c:v>0.4</c:v>
                </c:pt>
                <c:pt idx="2029">
                  <c:v>0.5</c:v>
                </c:pt>
                <c:pt idx="2030">
                  <c:v>0.5</c:v>
                </c:pt>
                <c:pt idx="2031">
                  <c:v>0.5</c:v>
                </c:pt>
                <c:pt idx="2032">
                  <c:v>0.55000000000000004</c:v>
                </c:pt>
                <c:pt idx="2033">
                  <c:v>0.5</c:v>
                </c:pt>
                <c:pt idx="2034">
                  <c:v>0.5</c:v>
                </c:pt>
                <c:pt idx="2035">
                  <c:v>0.55000000000000004</c:v>
                </c:pt>
                <c:pt idx="2036">
                  <c:v>0.55000000000000004</c:v>
                </c:pt>
                <c:pt idx="2037">
                  <c:v>0.5</c:v>
                </c:pt>
                <c:pt idx="2038">
                  <c:v>0.55000000000000004</c:v>
                </c:pt>
                <c:pt idx="2039">
                  <c:v>0.70000000000000007</c:v>
                </c:pt>
                <c:pt idx="2040">
                  <c:v>0.5</c:v>
                </c:pt>
                <c:pt idx="2041">
                  <c:v>0.55000000000000004</c:v>
                </c:pt>
                <c:pt idx="2042">
                  <c:v>0.55000000000000004</c:v>
                </c:pt>
                <c:pt idx="2043">
                  <c:v>0.5</c:v>
                </c:pt>
                <c:pt idx="2044">
                  <c:v>0.55000000000000004</c:v>
                </c:pt>
                <c:pt idx="2045">
                  <c:v>0.70000000000000007</c:v>
                </c:pt>
                <c:pt idx="2046">
                  <c:v>0.5</c:v>
                </c:pt>
                <c:pt idx="2047">
                  <c:v>0.55000000000000004</c:v>
                </c:pt>
                <c:pt idx="2048">
                  <c:v>0.55000000000000004</c:v>
                </c:pt>
                <c:pt idx="2049">
                  <c:v>0.5</c:v>
                </c:pt>
                <c:pt idx="2050">
                  <c:v>0.55000000000000004</c:v>
                </c:pt>
                <c:pt idx="2051">
                  <c:v>0.70000000000000007</c:v>
                </c:pt>
                <c:pt idx="2052">
                  <c:v>0.5</c:v>
                </c:pt>
                <c:pt idx="2053">
                  <c:v>0.55000000000000004</c:v>
                </c:pt>
                <c:pt idx="2054">
                  <c:v>0.55000000000000004</c:v>
                </c:pt>
                <c:pt idx="2055">
                  <c:v>0.5</c:v>
                </c:pt>
                <c:pt idx="2056">
                  <c:v>0.55000000000000004</c:v>
                </c:pt>
                <c:pt idx="2057">
                  <c:v>0.70000000000000007</c:v>
                </c:pt>
                <c:pt idx="2058">
                  <c:v>0.55000000000000004</c:v>
                </c:pt>
                <c:pt idx="2059">
                  <c:v>0.60000000000000009</c:v>
                </c:pt>
                <c:pt idx="2060">
                  <c:v>0.55000000000000004</c:v>
                </c:pt>
                <c:pt idx="2061">
                  <c:v>0.55000000000000004</c:v>
                </c:pt>
                <c:pt idx="2062">
                  <c:v>0.65</c:v>
                </c:pt>
                <c:pt idx="2063">
                  <c:v>0.70000000000000007</c:v>
                </c:pt>
                <c:pt idx="2064">
                  <c:v>0.45000000000000007</c:v>
                </c:pt>
                <c:pt idx="2065">
                  <c:v>0.50000000000000011</c:v>
                </c:pt>
                <c:pt idx="2066">
                  <c:v>0.45000000000000007</c:v>
                </c:pt>
                <c:pt idx="2067">
                  <c:v>0.45000000000000007</c:v>
                </c:pt>
                <c:pt idx="2068">
                  <c:v>0.55000000000000004</c:v>
                </c:pt>
                <c:pt idx="2069">
                  <c:v>0.60000000000000009</c:v>
                </c:pt>
                <c:pt idx="2070">
                  <c:v>0.45000000000000007</c:v>
                </c:pt>
                <c:pt idx="2071">
                  <c:v>0.50000000000000011</c:v>
                </c:pt>
                <c:pt idx="2072">
                  <c:v>0.45000000000000007</c:v>
                </c:pt>
                <c:pt idx="2073">
                  <c:v>0.45000000000000007</c:v>
                </c:pt>
                <c:pt idx="2074">
                  <c:v>0.55000000000000004</c:v>
                </c:pt>
                <c:pt idx="2075">
                  <c:v>0.60000000000000009</c:v>
                </c:pt>
                <c:pt idx="2076">
                  <c:v>0.45000000000000007</c:v>
                </c:pt>
                <c:pt idx="2077">
                  <c:v>0.50000000000000011</c:v>
                </c:pt>
                <c:pt idx="2078">
                  <c:v>0.45000000000000007</c:v>
                </c:pt>
                <c:pt idx="2079">
                  <c:v>0.45000000000000007</c:v>
                </c:pt>
                <c:pt idx="2080">
                  <c:v>0.55000000000000004</c:v>
                </c:pt>
                <c:pt idx="2081">
                  <c:v>0.60000000000000009</c:v>
                </c:pt>
                <c:pt idx="2082">
                  <c:v>0.45000000000000007</c:v>
                </c:pt>
                <c:pt idx="2083">
                  <c:v>0.50000000000000011</c:v>
                </c:pt>
                <c:pt idx="2084">
                  <c:v>0.45000000000000007</c:v>
                </c:pt>
                <c:pt idx="2085">
                  <c:v>0.45000000000000007</c:v>
                </c:pt>
                <c:pt idx="2086">
                  <c:v>0.55000000000000004</c:v>
                </c:pt>
                <c:pt idx="2087">
                  <c:v>0.60000000000000009</c:v>
                </c:pt>
                <c:pt idx="2088">
                  <c:v>0.34999999999999992</c:v>
                </c:pt>
                <c:pt idx="2089">
                  <c:v>0.45</c:v>
                </c:pt>
                <c:pt idx="2090">
                  <c:v>0.45</c:v>
                </c:pt>
                <c:pt idx="2091">
                  <c:v>0.45</c:v>
                </c:pt>
                <c:pt idx="2092">
                  <c:v>0.50000000000000011</c:v>
                </c:pt>
                <c:pt idx="2093">
                  <c:v>0.45</c:v>
                </c:pt>
                <c:pt idx="2094">
                  <c:v>0.34999999999999992</c:v>
                </c:pt>
                <c:pt idx="2095">
                  <c:v>0.45</c:v>
                </c:pt>
                <c:pt idx="2096">
                  <c:v>0.45</c:v>
                </c:pt>
                <c:pt idx="2097">
                  <c:v>0.45</c:v>
                </c:pt>
                <c:pt idx="2098">
                  <c:v>0.50000000000000011</c:v>
                </c:pt>
                <c:pt idx="2099">
                  <c:v>0.45</c:v>
                </c:pt>
                <c:pt idx="2100">
                  <c:v>0.45</c:v>
                </c:pt>
                <c:pt idx="2101">
                  <c:v>0.55000000000000004</c:v>
                </c:pt>
                <c:pt idx="2102">
                  <c:v>0.55000000000000004</c:v>
                </c:pt>
                <c:pt idx="2103">
                  <c:v>0.55000000000000004</c:v>
                </c:pt>
                <c:pt idx="2104">
                  <c:v>0.60000000000000009</c:v>
                </c:pt>
                <c:pt idx="2105">
                  <c:v>0.55000000000000004</c:v>
                </c:pt>
                <c:pt idx="2106">
                  <c:v>0.55000000000000004</c:v>
                </c:pt>
                <c:pt idx="2107">
                  <c:v>0.60000000000000009</c:v>
                </c:pt>
                <c:pt idx="2108">
                  <c:v>0.60000000000000009</c:v>
                </c:pt>
                <c:pt idx="2109">
                  <c:v>0.55000000000000004</c:v>
                </c:pt>
                <c:pt idx="2110">
                  <c:v>0.60000000000000009</c:v>
                </c:pt>
                <c:pt idx="2111">
                  <c:v>0.75000000000000011</c:v>
                </c:pt>
                <c:pt idx="2112">
                  <c:v>0.55000000000000004</c:v>
                </c:pt>
                <c:pt idx="2113">
                  <c:v>0.60000000000000009</c:v>
                </c:pt>
                <c:pt idx="2114">
                  <c:v>0.60000000000000009</c:v>
                </c:pt>
                <c:pt idx="2115">
                  <c:v>0.55000000000000004</c:v>
                </c:pt>
                <c:pt idx="2116">
                  <c:v>0.60000000000000009</c:v>
                </c:pt>
                <c:pt idx="2117">
                  <c:v>0.75000000000000011</c:v>
                </c:pt>
                <c:pt idx="2118">
                  <c:v>0.55000000000000004</c:v>
                </c:pt>
                <c:pt idx="2119">
                  <c:v>0.60000000000000009</c:v>
                </c:pt>
                <c:pt idx="2120">
                  <c:v>0.60000000000000009</c:v>
                </c:pt>
                <c:pt idx="2121">
                  <c:v>0.55000000000000004</c:v>
                </c:pt>
                <c:pt idx="2122">
                  <c:v>0.60000000000000009</c:v>
                </c:pt>
                <c:pt idx="2123">
                  <c:v>0.75000000000000011</c:v>
                </c:pt>
                <c:pt idx="2124">
                  <c:v>0.55000000000000004</c:v>
                </c:pt>
                <c:pt idx="2125">
                  <c:v>0.60000000000000009</c:v>
                </c:pt>
                <c:pt idx="2126">
                  <c:v>0.60000000000000009</c:v>
                </c:pt>
                <c:pt idx="2127">
                  <c:v>0.55000000000000004</c:v>
                </c:pt>
                <c:pt idx="2128">
                  <c:v>0.60000000000000009</c:v>
                </c:pt>
                <c:pt idx="2129">
                  <c:v>0.75000000000000011</c:v>
                </c:pt>
                <c:pt idx="2130">
                  <c:v>0.60000000000000009</c:v>
                </c:pt>
                <c:pt idx="2131">
                  <c:v>0.65000000000000013</c:v>
                </c:pt>
                <c:pt idx="2132">
                  <c:v>0.60000000000000009</c:v>
                </c:pt>
                <c:pt idx="2133">
                  <c:v>0.60000000000000009</c:v>
                </c:pt>
                <c:pt idx="2134">
                  <c:v>0.70000000000000007</c:v>
                </c:pt>
                <c:pt idx="2135">
                  <c:v>0.75000000000000011</c:v>
                </c:pt>
                <c:pt idx="2136">
                  <c:v>0.50000000000000011</c:v>
                </c:pt>
                <c:pt idx="2137">
                  <c:v>0.55000000000000016</c:v>
                </c:pt>
                <c:pt idx="2138">
                  <c:v>0.50000000000000011</c:v>
                </c:pt>
                <c:pt idx="2139">
                  <c:v>0.50000000000000011</c:v>
                </c:pt>
                <c:pt idx="2140">
                  <c:v>0.60000000000000009</c:v>
                </c:pt>
                <c:pt idx="2141">
                  <c:v>0.65000000000000013</c:v>
                </c:pt>
                <c:pt idx="2142">
                  <c:v>0.50000000000000011</c:v>
                </c:pt>
                <c:pt idx="2143">
                  <c:v>0.55000000000000016</c:v>
                </c:pt>
                <c:pt idx="2144">
                  <c:v>0.50000000000000011</c:v>
                </c:pt>
                <c:pt idx="2145">
                  <c:v>0.50000000000000011</c:v>
                </c:pt>
                <c:pt idx="2146">
                  <c:v>0.60000000000000009</c:v>
                </c:pt>
                <c:pt idx="2147">
                  <c:v>0.75000000000000011</c:v>
                </c:pt>
                <c:pt idx="2148">
                  <c:v>0.60000000000000009</c:v>
                </c:pt>
                <c:pt idx="2149">
                  <c:v>0.65000000000000013</c:v>
                </c:pt>
                <c:pt idx="2150">
                  <c:v>0.60000000000000009</c:v>
                </c:pt>
                <c:pt idx="2151">
                  <c:v>0.60000000000000009</c:v>
                </c:pt>
                <c:pt idx="2152">
                  <c:v>0.70000000000000007</c:v>
                </c:pt>
                <c:pt idx="2153">
                  <c:v>0.75000000000000011</c:v>
                </c:pt>
                <c:pt idx="2154">
                  <c:v>0.60000000000000009</c:v>
                </c:pt>
                <c:pt idx="2155">
                  <c:v>0.65000000000000013</c:v>
                </c:pt>
                <c:pt idx="2156">
                  <c:v>0.60000000000000009</c:v>
                </c:pt>
                <c:pt idx="2157">
                  <c:v>0.60000000000000009</c:v>
                </c:pt>
                <c:pt idx="2158">
                  <c:v>0.70000000000000007</c:v>
                </c:pt>
                <c:pt idx="2159">
                  <c:v>0.75000000000000011</c:v>
                </c:pt>
                <c:pt idx="2160">
                  <c:v>0.29999999999999993</c:v>
                </c:pt>
                <c:pt idx="2161">
                  <c:v>0.4</c:v>
                </c:pt>
                <c:pt idx="2162">
                  <c:v>0.4</c:v>
                </c:pt>
                <c:pt idx="2163">
                  <c:v>0.4</c:v>
                </c:pt>
                <c:pt idx="2164">
                  <c:v>0.45000000000000012</c:v>
                </c:pt>
                <c:pt idx="2165">
                  <c:v>0.4</c:v>
                </c:pt>
                <c:pt idx="2166">
                  <c:v>0.29999999999999993</c:v>
                </c:pt>
                <c:pt idx="2167">
                  <c:v>0.4</c:v>
                </c:pt>
                <c:pt idx="2168">
                  <c:v>0.4</c:v>
                </c:pt>
                <c:pt idx="2169">
                  <c:v>0.4</c:v>
                </c:pt>
                <c:pt idx="2170">
                  <c:v>0.45000000000000012</c:v>
                </c:pt>
                <c:pt idx="2171">
                  <c:v>0.4</c:v>
                </c:pt>
                <c:pt idx="2172">
                  <c:v>0.4</c:v>
                </c:pt>
                <c:pt idx="2173">
                  <c:v>0.5</c:v>
                </c:pt>
                <c:pt idx="2174">
                  <c:v>0.5</c:v>
                </c:pt>
                <c:pt idx="2175">
                  <c:v>0.5</c:v>
                </c:pt>
                <c:pt idx="2176">
                  <c:v>0.55000000000000004</c:v>
                </c:pt>
                <c:pt idx="2177">
                  <c:v>0.5</c:v>
                </c:pt>
                <c:pt idx="2178">
                  <c:v>0.5</c:v>
                </c:pt>
                <c:pt idx="2179">
                  <c:v>0.55000000000000004</c:v>
                </c:pt>
                <c:pt idx="2180">
                  <c:v>0.55000000000000004</c:v>
                </c:pt>
                <c:pt idx="2181">
                  <c:v>0.5</c:v>
                </c:pt>
                <c:pt idx="2182">
                  <c:v>0.55000000000000004</c:v>
                </c:pt>
                <c:pt idx="2183">
                  <c:v>0.70000000000000007</c:v>
                </c:pt>
                <c:pt idx="2184">
                  <c:v>0.5</c:v>
                </c:pt>
                <c:pt idx="2185">
                  <c:v>0.55000000000000004</c:v>
                </c:pt>
                <c:pt idx="2186">
                  <c:v>0.55000000000000004</c:v>
                </c:pt>
                <c:pt idx="2187">
                  <c:v>0.5</c:v>
                </c:pt>
                <c:pt idx="2188">
                  <c:v>0.55000000000000004</c:v>
                </c:pt>
                <c:pt idx="2189">
                  <c:v>0.70000000000000007</c:v>
                </c:pt>
                <c:pt idx="2190">
                  <c:v>0.5</c:v>
                </c:pt>
                <c:pt idx="2191">
                  <c:v>0.55000000000000004</c:v>
                </c:pt>
                <c:pt idx="2192">
                  <c:v>0.55000000000000004</c:v>
                </c:pt>
                <c:pt idx="2193">
                  <c:v>0.5</c:v>
                </c:pt>
                <c:pt idx="2194">
                  <c:v>0.55000000000000004</c:v>
                </c:pt>
                <c:pt idx="2195">
                  <c:v>0.70000000000000007</c:v>
                </c:pt>
                <c:pt idx="2196">
                  <c:v>0.5</c:v>
                </c:pt>
                <c:pt idx="2197">
                  <c:v>0.55000000000000004</c:v>
                </c:pt>
                <c:pt idx="2198">
                  <c:v>0.55000000000000004</c:v>
                </c:pt>
                <c:pt idx="2199">
                  <c:v>0.5</c:v>
                </c:pt>
                <c:pt idx="2200">
                  <c:v>0.55000000000000004</c:v>
                </c:pt>
                <c:pt idx="2201">
                  <c:v>0.70000000000000007</c:v>
                </c:pt>
                <c:pt idx="2202">
                  <c:v>0.55000000000000004</c:v>
                </c:pt>
                <c:pt idx="2203">
                  <c:v>0.60000000000000009</c:v>
                </c:pt>
                <c:pt idx="2204">
                  <c:v>0.55000000000000004</c:v>
                </c:pt>
                <c:pt idx="2205">
                  <c:v>0.55000000000000004</c:v>
                </c:pt>
                <c:pt idx="2206">
                  <c:v>0.65</c:v>
                </c:pt>
                <c:pt idx="2207">
                  <c:v>0.70000000000000007</c:v>
                </c:pt>
                <c:pt idx="2208">
                  <c:v>0.45000000000000012</c:v>
                </c:pt>
                <c:pt idx="2209">
                  <c:v>0.50000000000000011</c:v>
                </c:pt>
                <c:pt idx="2210">
                  <c:v>0.45000000000000012</c:v>
                </c:pt>
                <c:pt idx="2211">
                  <c:v>0.45000000000000012</c:v>
                </c:pt>
                <c:pt idx="2212">
                  <c:v>0.55000000000000004</c:v>
                </c:pt>
                <c:pt idx="2213">
                  <c:v>0.60000000000000009</c:v>
                </c:pt>
                <c:pt idx="2214">
                  <c:v>0.45000000000000012</c:v>
                </c:pt>
                <c:pt idx="2215">
                  <c:v>0.50000000000000011</c:v>
                </c:pt>
                <c:pt idx="2216">
                  <c:v>0.45000000000000012</c:v>
                </c:pt>
                <c:pt idx="2217">
                  <c:v>0.45000000000000012</c:v>
                </c:pt>
                <c:pt idx="2218">
                  <c:v>0.55000000000000004</c:v>
                </c:pt>
                <c:pt idx="2219">
                  <c:v>0.70000000000000007</c:v>
                </c:pt>
                <c:pt idx="2220">
                  <c:v>0.55000000000000004</c:v>
                </c:pt>
                <c:pt idx="2221">
                  <c:v>0.60000000000000009</c:v>
                </c:pt>
                <c:pt idx="2222">
                  <c:v>0.55000000000000004</c:v>
                </c:pt>
                <c:pt idx="2223">
                  <c:v>0.55000000000000004</c:v>
                </c:pt>
                <c:pt idx="2224">
                  <c:v>0.65</c:v>
                </c:pt>
                <c:pt idx="2225">
                  <c:v>0.70000000000000007</c:v>
                </c:pt>
                <c:pt idx="2226">
                  <c:v>0.55000000000000004</c:v>
                </c:pt>
                <c:pt idx="2227">
                  <c:v>0.60000000000000009</c:v>
                </c:pt>
                <c:pt idx="2228">
                  <c:v>0.55000000000000004</c:v>
                </c:pt>
                <c:pt idx="2229">
                  <c:v>0.55000000000000004</c:v>
                </c:pt>
                <c:pt idx="2230">
                  <c:v>0.65</c:v>
                </c:pt>
                <c:pt idx="2231">
                  <c:v>0.70000000000000007</c:v>
                </c:pt>
                <c:pt idx="2232">
                  <c:v>0.4</c:v>
                </c:pt>
                <c:pt idx="2233">
                  <c:v>0.4</c:v>
                </c:pt>
                <c:pt idx="2234">
                  <c:v>0.30000000000000004</c:v>
                </c:pt>
                <c:pt idx="2235">
                  <c:v>0.35</c:v>
                </c:pt>
                <c:pt idx="2236">
                  <c:v>0.5</c:v>
                </c:pt>
                <c:pt idx="2237">
                  <c:v>0.4</c:v>
                </c:pt>
                <c:pt idx="2238">
                  <c:v>0.4</c:v>
                </c:pt>
                <c:pt idx="2239">
                  <c:v>0.4</c:v>
                </c:pt>
                <c:pt idx="2240">
                  <c:v>0.30000000000000004</c:v>
                </c:pt>
                <c:pt idx="2241">
                  <c:v>0.35</c:v>
                </c:pt>
                <c:pt idx="2242">
                  <c:v>0.5</c:v>
                </c:pt>
                <c:pt idx="2243">
                  <c:v>0.35</c:v>
                </c:pt>
                <c:pt idx="2244">
                  <c:v>0.35</c:v>
                </c:pt>
                <c:pt idx="2245">
                  <c:v>0.35</c:v>
                </c:pt>
                <c:pt idx="2246">
                  <c:v>0.25</c:v>
                </c:pt>
                <c:pt idx="2247">
                  <c:v>0.29999999999999993</c:v>
                </c:pt>
                <c:pt idx="2248">
                  <c:v>0.45000000000000007</c:v>
                </c:pt>
                <c:pt idx="2249">
                  <c:v>0.35</c:v>
                </c:pt>
                <c:pt idx="2250">
                  <c:v>0.35</c:v>
                </c:pt>
                <c:pt idx="2251">
                  <c:v>0.35</c:v>
                </c:pt>
                <c:pt idx="2252">
                  <c:v>0.25</c:v>
                </c:pt>
                <c:pt idx="2253">
                  <c:v>0.29999999999999993</c:v>
                </c:pt>
                <c:pt idx="2254">
                  <c:v>0.5</c:v>
                </c:pt>
                <c:pt idx="2255">
                  <c:v>0.4</c:v>
                </c:pt>
                <c:pt idx="2256">
                  <c:v>0.5</c:v>
                </c:pt>
                <c:pt idx="2257">
                  <c:v>0.5</c:v>
                </c:pt>
                <c:pt idx="2258">
                  <c:v>0.45</c:v>
                </c:pt>
                <c:pt idx="2259">
                  <c:v>0.45</c:v>
                </c:pt>
                <c:pt idx="2260">
                  <c:v>0.54999999999999993</c:v>
                </c:pt>
                <c:pt idx="2261">
                  <c:v>0.6</c:v>
                </c:pt>
                <c:pt idx="2262">
                  <c:v>0.54999999999999993</c:v>
                </c:pt>
                <c:pt idx="2263">
                  <c:v>0.5</c:v>
                </c:pt>
                <c:pt idx="2264">
                  <c:v>0.5</c:v>
                </c:pt>
                <c:pt idx="2265">
                  <c:v>0.5</c:v>
                </c:pt>
                <c:pt idx="2266">
                  <c:v>0.65</c:v>
                </c:pt>
                <c:pt idx="2267">
                  <c:v>0.70000000000000007</c:v>
                </c:pt>
                <c:pt idx="2268">
                  <c:v>0.65</c:v>
                </c:pt>
                <c:pt idx="2269">
                  <c:v>0.60000000000000009</c:v>
                </c:pt>
                <c:pt idx="2270">
                  <c:v>0.55000000000000004</c:v>
                </c:pt>
                <c:pt idx="2271">
                  <c:v>0.55000000000000004</c:v>
                </c:pt>
                <c:pt idx="2272">
                  <c:v>0.65</c:v>
                </c:pt>
                <c:pt idx="2273">
                  <c:v>0.70000000000000007</c:v>
                </c:pt>
                <c:pt idx="2274">
                  <c:v>0.65</c:v>
                </c:pt>
                <c:pt idx="2275">
                  <c:v>0.60000000000000009</c:v>
                </c:pt>
                <c:pt idx="2276">
                  <c:v>0.55000000000000004</c:v>
                </c:pt>
                <c:pt idx="2277">
                  <c:v>0.45</c:v>
                </c:pt>
                <c:pt idx="2278">
                  <c:v>0.55000000000000004</c:v>
                </c:pt>
                <c:pt idx="2279">
                  <c:v>0.60000000000000009</c:v>
                </c:pt>
                <c:pt idx="2280">
                  <c:v>0.55000000000000004</c:v>
                </c:pt>
                <c:pt idx="2281">
                  <c:v>0.50000000000000011</c:v>
                </c:pt>
                <c:pt idx="2282">
                  <c:v>0.4</c:v>
                </c:pt>
                <c:pt idx="2283">
                  <c:v>0.4</c:v>
                </c:pt>
                <c:pt idx="2284">
                  <c:v>0.5</c:v>
                </c:pt>
                <c:pt idx="2285">
                  <c:v>0.55000000000000004</c:v>
                </c:pt>
                <c:pt idx="2286">
                  <c:v>0.55000000000000004</c:v>
                </c:pt>
                <c:pt idx="2287">
                  <c:v>0.45000000000000012</c:v>
                </c:pt>
                <c:pt idx="2288">
                  <c:v>0.45000000000000012</c:v>
                </c:pt>
                <c:pt idx="2289">
                  <c:v>0.45000000000000012</c:v>
                </c:pt>
                <c:pt idx="2290">
                  <c:v>0.55000000000000004</c:v>
                </c:pt>
                <c:pt idx="2291">
                  <c:v>0.6</c:v>
                </c:pt>
                <c:pt idx="2292">
                  <c:v>0.55000000000000004</c:v>
                </c:pt>
                <c:pt idx="2293">
                  <c:v>0.45000000000000012</c:v>
                </c:pt>
                <c:pt idx="2294">
                  <c:v>0.45000000000000012</c:v>
                </c:pt>
                <c:pt idx="2295">
                  <c:v>0.55000000000000016</c:v>
                </c:pt>
                <c:pt idx="2296">
                  <c:v>0.70000000000000007</c:v>
                </c:pt>
                <c:pt idx="2297">
                  <c:v>0.75</c:v>
                </c:pt>
                <c:pt idx="2298">
                  <c:v>0.70000000000000007</c:v>
                </c:pt>
                <c:pt idx="2299">
                  <c:v>0.60000000000000009</c:v>
                </c:pt>
                <c:pt idx="2300">
                  <c:v>0.60000000000000009</c:v>
                </c:pt>
                <c:pt idx="2301">
                  <c:v>0.60000000000000009</c:v>
                </c:pt>
                <c:pt idx="2302">
                  <c:v>0.70000000000000007</c:v>
                </c:pt>
                <c:pt idx="2303">
                  <c:v>0.75</c:v>
                </c:pt>
                <c:pt idx="2304">
                  <c:v>0.35000000000000003</c:v>
                </c:pt>
                <c:pt idx="2305">
                  <c:v>0.35000000000000003</c:v>
                </c:pt>
                <c:pt idx="2306">
                  <c:v>0.25000000000000006</c:v>
                </c:pt>
                <c:pt idx="2307">
                  <c:v>0.3</c:v>
                </c:pt>
                <c:pt idx="2308">
                  <c:v>0.45</c:v>
                </c:pt>
                <c:pt idx="2309">
                  <c:v>0.35000000000000003</c:v>
                </c:pt>
                <c:pt idx="2310">
                  <c:v>0.35000000000000003</c:v>
                </c:pt>
                <c:pt idx="2311">
                  <c:v>0.35000000000000003</c:v>
                </c:pt>
                <c:pt idx="2312">
                  <c:v>0.25000000000000006</c:v>
                </c:pt>
                <c:pt idx="2313">
                  <c:v>0.3</c:v>
                </c:pt>
                <c:pt idx="2314">
                  <c:v>0.45</c:v>
                </c:pt>
                <c:pt idx="2315">
                  <c:v>0.3</c:v>
                </c:pt>
                <c:pt idx="2316">
                  <c:v>0.3</c:v>
                </c:pt>
                <c:pt idx="2317">
                  <c:v>0.3</c:v>
                </c:pt>
                <c:pt idx="2318">
                  <c:v>0.2</c:v>
                </c:pt>
                <c:pt idx="2319">
                  <c:v>0.24999999999999994</c:v>
                </c:pt>
                <c:pt idx="2320">
                  <c:v>0.40000000000000008</c:v>
                </c:pt>
                <c:pt idx="2321">
                  <c:v>0.3</c:v>
                </c:pt>
                <c:pt idx="2322">
                  <c:v>0.3</c:v>
                </c:pt>
                <c:pt idx="2323">
                  <c:v>0.3</c:v>
                </c:pt>
                <c:pt idx="2324">
                  <c:v>0.2</c:v>
                </c:pt>
                <c:pt idx="2325">
                  <c:v>0.24999999999999994</c:v>
                </c:pt>
                <c:pt idx="2326">
                  <c:v>0.45</c:v>
                </c:pt>
                <c:pt idx="2327">
                  <c:v>0.35000000000000003</c:v>
                </c:pt>
                <c:pt idx="2328">
                  <c:v>0.45</c:v>
                </c:pt>
                <c:pt idx="2329">
                  <c:v>0.45</c:v>
                </c:pt>
                <c:pt idx="2330">
                  <c:v>0.4</c:v>
                </c:pt>
                <c:pt idx="2331">
                  <c:v>0.4</c:v>
                </c:pt>
                <c:pt idx="2332">
                  <c:v>0.49999999999999994</c:v>
                </c:pt>
                <c:pt idx="2333">
                  <c:v>0.54999999999999993</c:v>
                </c:pt>
                <c:pt idx="2334">
                  <c:v>0.49999999999999994</c:v>
                </c:pt>
                <c:pt idx="2335">
                  <c:v>0.45</c:v>
                </c:pt>
                <c:pt idx="2336">
                  <c:v>0.5</c:v>
                </c:pt>
                <c:pt idx="2337">
                  <c:v>0.5</c:v>
                </c:pt>
                <c:pt idx="2338">
                  <c:v>0.65</c:v>
                </c:pt>
                <c:pt idx="2339">
                  <c:v>0.70000000000000007</c:v>
                </c:pt>
                <c:pt idx="2340">
                  <c:v>0.65</c:v>
                </c:pt>
                <c:pt idx="2341">
                  <c:v>0.60000000000000009</c:v>
                </c:pt>
                <c:pt idx="2342">
                  <c:v>0.55000000000000004</c:v>
                </c:pt>
                <c:pt idx="2343">
                  <c:v>0.55000000000000004</c:v>
                </c:pt>
                <c:pt idx="2344">
                  <c:v>0.65</c:v>
                </c:pt>
                <c:pt idx="2345">
                  <c:v>0.70000000000000007</c:v>
                </c:pt>
                <c:pt idx="2346">
                  <c:v>0.65</c:v>
                </c:pt>
                <c:pt idx="2347">
                  <c:v>0.60000000000000009</c:v>
                </c:pt>
                <c:pt idx="2348">
                  <c:v>0.55000000000000004</c:v>
                </c:pt>
                <c:pt idx="2349">
                  <c:v>0.45</c:v>
                </c:pt>
                <c:pt idx="2350">
                  <c:v>0.55000000000000004</c:v>
                </c:pt>
                <c:pt idx="2351">
                  <c:v>0.60000000000000009</c:v>
                </c:pt>
                <c:pt idx="2352">
                  <c:v>0.55000000000000004</c:v>
                </c:pt>
                <c:pt idx="2353">
                  <c:v>0.50000000000000011</c:v>
                </c:pt>
                <c:pt idx="2354">
                  <c:v>0.30000000000000004</c:v>
                </c:pt>
                <c:pt idx="2355">
                  <c:v>0.30000000000000004</c:v>
                </c:pt>
                <c:pt idx="2356">
                  <c:v>0.4</c:v>
                </c:pt>
                <c:pt idx="2357">
                  <c:v>0.45000000000000007</c:v>
                </c:pt>
                <c:pt idx="2358">
                  <c:v>0.45000000000000007</c:v>
                </c:pt>
                <c:pt idx="2359">
                  <c:v>0.35000000000000009</c:v>
                </c:pt>
                <c:pt idx="2360">
                  <c:v>0.35000000000000009</c:v>
                </c:pt>
                <c:pt idx="2361">
                  <c:v>0.35000000000000009</c:v>
                </c:pt>
                <c:pt idx="2362">
                  <c:v>0.45000000000000007</c:v>
                </c:pt>
                <c:pt idx="2363">
                  <c:v>0.5</c:v>
                </c:pt>
                <c:pt idx="2364">
                  <c:v>0.45000000000000007</c:v>
                </c:pt>
                <c:pt idx="2365">
                  <c:v>0.35000000000000009</c:v>
                </c:pt>
                <c:pt idx="2366">
                  <c:v>0.40000000000000013</c:v>
                </c:pt>
                <c:pt idx="2367">
                  <c:v>0.6000000000000002</c:v>
                </c:pt>
                <c:pt idx="2368">
                  <c:v>0.75000000000000011</c:v>
                </c:pt>
                <c:pt idx="2369">
                  <c:v>0.75</c:v>
                </c:pt>
                <c:pt idx="2370">
                  <c:v>0.70000000000000007</c:v>
                </c:pt>
                <c:pt idx="2371">
                  <c:v>0.60000000000000009</c:v>
                </c:pt>
                <c:pt idx="2372">
                  <c:v>0.60000000000000009</c:v>
                </c:pt>
                <c:pt idx="2373">
                  <c:v>0.60000000000000009</c:v>
                </c:pt>
                <c:pt idx="2374">
                  <c:v>0.70000000000000007</c:v>
                </c:pt>
                <c:pt idx="2375">
                  <c:v>0.75</c:v>
                </c:pt>
                <c:pt idx="2376">
                  <c:v>0.35000000000000003</c:v>
                </c:pt>
                <c:pt idx="2377">
                  <c:v>0.35000000000000003</c:v>
                </c:pt>
                <c:pt idx="2378">
                  <c:v>0.25000000000000006</c:v>
                </c:pt>
                <c:pt idx="2379">
                  <c:v>0.3</c:v>
                </c:pt>
                <c:pt idx="2380">
                  <c:v>0.45</c:v>
                </c:pt>
                <c:pt idx="2381">
                  <c:v>0.35000000000000003</c:v>
                </c:pt>
                <c:pt idx="2382">
                  <c:v>0.35000000000000003</c:v>
                </c:pt>
                <c:pt idx="2383">
                  <c:v>0.35000000000000003</c:v>
                </c:pt>
                <c:pt idx="2384">
                  <c:v>0.25000000000000006</c:v>
                </c:pt>
                <c:pt idx="2385">
                  <c:v>0.3</c:v>
                </c:pt>
                <c:pt idx="2386">
                  <c:v>0.45</c:v>
                </c:pt>
                <c:pt idx="2387">
                  <c:v>0.3</c:v>
                </c:pt>
                <c:pt idx="2388">
                  <c:v>0.3</c:v>
                </c:pt>
                <c:pt idx="2389">
                  <c:v>0.3</c:v>
                </c:pt>
                <c:pt idx="2390">
                  <c:v>0.2</c:v>
                </c:pt>
                <c:pt idx="2391">
                  <c:v>0.24999999999999994</c:v>
                </c:pt>
                <c:pt idx="2392">
                  <c:v>0.40000000000000008</c:v>
                </c:pt>
                <c:pt idx="2393">
                  <c:v>0.3</c:v>
                </c:pt>
                <c:pt idx="2394">
                  <c:v>0.3</c:v>
                </c:pt>
                <c:pt idx="2395">
                  <c:v>0.3</c:v>
                </c:pt>
                <c:pt idx="2396">
                  <c:v>0.2</c:v>
                </c:pt>
                <c:pt idx="2397">
                  <c:v>0.24999999999999994</c:v>
                </c:pt>
                <c:pt idx="2398">
                  <c:v>0.45</c:v>
                </c:pt>
                <c:pt idx="2399">
                  <c:v>0.35000000000000003</c:v>
                </c:pt>
                <c:pt idx="2400">
                  <c:v>0.45</c:v>
                </c:pt>
                <c:pt idx="2401">
                  <c:v>0.45</c:v>
                </c:pt>
                <c:pt idx="2402">
                  <c:v>0.4</c:v>
                </c:pt>
                <c:pt idx="2403">
                  <c:v>0.4</c:v>
                </c:pt>
                <c:pt idx="2404">
                  <c:v>0.49999999999999994</c:v>
                </c:pt>
                <c:pt idx="2405">
                  <c:v>0.54999999999999993</c:v>
                </c:pt>
                <c:pt idx="2406">
                  <c:v>0.49999999999999994</c:v>
                </c:pt>
                <c:pt idx="2407">
                  <c:v>0.45</c:v>
                </c:pt>
                <c:pt idx="2408">
                  <c:v>0.5</c:v>
                </c:pt>
                <c:pt idx="2409">
                  <c:v>0.5</c:v>
                </c:pt>
                <c:pt idx="2410">
                  <c:v>0.65</c:v>
                </c:pt>
                <c:pt idx="2411">
                  <c:v>0.70000000000000007</c:v>
                </c:pt>
                <c:pt idx="2412">
                  <c:v>0.65</c:v>
                </c:pt>
                <c:pt idx="2413">
                  <c:v>0.60000000000000009</c:v>
                </c:pt>
                <c:pt idx="2414">
                  <c:v>0.55000000000000004</c:v>
                </c:pt>
                <c:pt idx="2415">
                  <c:v>0.55000000000000004</c:v>
                </c:pt>
                <c:pt idx="2416">
                  <c:v>0.65</c:v>
                </c:pt>
                <c:pt idx="2417">
                  <c:v>0.70000000000000007</c:v>
                </c:pt>
                <c:pt idx="2418">
                  <c:v>0.65</c:v>
                </c:pt>
                <c:pt idx="2419">
                  <c:v>0.60000000000000009</c:v>
                </c:pt>
                <c:pt idx="2420">
                  <c:v>0.55000000000000004</c:v>
                </c:pt>
                <c:pt idx="2421">
                  <c:v>0.45</c:v>
                </c:pt>
                <c:pt idx="2422">
                  <c:v>0.55000000000000004</c:v>
                </c:pt>
                <c:pt idx="2423">
                  <c:v>0.60000000000000009</c:v>
                </c:pt>
                <c:pt idx="2424">
                  <c:v>0.55000000000000004</c:v>
                </c:pt>
                <c:pt idx="2425">
                  <c:v>0.50000000000000011</c:v>
                </c:pt>
                <c:pt idx="2426">
                  <c:v>0.25000000000000006</c:v>
                </c:pt>
                <c:pt idx="2427">
                  <c:v>0.25000000000000006</c:v>
                </c:pt>
                <c:pt idx="2428">
                  <c:v>0.35000000000000003</c:v>
                </c:pt>
                <c:pt idx="2429">
                  <c:v>0.40000000000000008</c:v>
                </c:pt>
                <c:pt idx="2430">
                  <c:v>0.40000000000000008</c:v>
                </c:pt>
                <c:pt idx="2431">
                  <c:v>0.3000000000000001</c:v>
                </c:pt>
                <c:pt idx="2432">
                  <c:v>0.3000000000000001</c:v>
                </c:pt>
                <c:pt idx="2433">
                  <c:v>0.3000000000000001</c:v>
                </c:pt>
                <c:pt idx="2434">
                  <c:v>0.40000000000000008</c:v>
                </c:pt>
                <c:pt idx="2435">
                  <c:v>0.4</c:v>
                </c:pt>
                <c:pt idx="2436">
                  <c:v>0.35000000000000009</c:v>
                </c:pt>
                <c:pt idx="2437">
                  <c:v>0.25000000000000011</c:v>
                </c:pt>
                <c:pt idx="2438">
                  <c:v>0.35000000000000014</c:v>
                </c:pt>
                <c:pt idx="2439">
                  <c:v>0.65000000000000024</c:v>
                </c:pt>
                <c:pt idx="2440">
                  <c:v>0.80000000000000016</c:v>
                </c:pt>
                <c:pt idx="2441">
                  <c:v>0.8</c:v>
                </c:pt>
                <c:pt idx="2442">
                  <c:v>0.75000000000000011</c:v>
                </c:pt>
                <c:pt idx="2443">
                  <c:v>0.65000000000000013</c:v>
                </c:pt>
                <c:pt idx="2444">
                  <c:v>0.65000000000000013</c:v>
                </c:pt>
                <c:pt idx="2445">
                  <c:v>0.65000000000000013</c:v>
                </c:pt>
                <c:pt idx="2446">
                  <c:v>0.75000000000000011</c:v>
                </c:pt>
                <c:pt idx="2447">
                  <c:v>0.8</c:v>
                </c:pt>
                <c:pt idx="2448">
                  <c:v>0.4</c:v>
                </c:pt>
                <c:pt idx="2449">
                  <c:v>0.4</c:v>
                </c:pt>
                <c:pt idx="2450">
                  <c:v>0.30000000000000004</c:v>
                </c:pt>
                <c:pt idx="2451">
                  <c:v>0.35000000000000003</c:v>
                </c:pt>
                <c:pt idx="2452">
                  <c:v>0.49999999999999994</c:v>
                </c:pt>
                <c:pt idx="2453">
                  <c:v>0.4</c:v>
                </c:pt>
                <c:pt idx="2454">
                  <c:v>0.4</c:v>
                </c:pt>
                <c:pt idx="2455">
                  <c:v>0.4</c:v>
                </c:pt>
                <c:pt idx="2456">
                  <c:v>0.30000000000000004</c:v>
                </c:pt>
                <c:pt idx="2457">
                  <c:v>0.35000000000000003</c:v>
                </c:pt>
                <c:pt idx="2458">
                  <c:v>0.49999999999999994</c:v>
                </c:pt>
                <c:pt idx="2459">
                  <c:v>0.4</c:v>
                </c:pt>
                <c:pt idx="2460">
                  <c:v>0.45</c:v>
                </c:pt>
                <c:pt idx="2461">
                  <c:v>0.45</c:v>
                </c:pt>
                <c:pt idx="2462">
                  <c:v>0.35000000000000003</c:v>
                </c:pt>
                <c:pt idx="2463">
                  <c:v>0.4</c:v>
                </c:pt>
                <c:pt idx="2464">
                  <c:v>0.54999999999999993</c:v>
                </c:pt>
                <c:pt idx="2465">
                  <c:v>0.45</c:v>
                </c:pt>
                <c:pt idx="2466">
                  <c:v>0.45</c:v>
                </c:pt>
                <c:pt idx="2467">
                  <c:v>0.45</c:v>
                </c:pt>
                <c:pt idx="2468">
                  <c:v>0.4</c:v>
                </c:pt>
                <c:pt idx="2469">
                  <c:v>0.45</c:v>
                </c:pt>
                <c:pt idx="2470">
                  <c:v>0.5</c:v>
                </c:pt>
                <c:pt idx="2471">
                  <c:v>0.4</c:v>
                </c:pt>
                <c:pt idx="2472">
                  <c:v>0.5</c:v>
                </c:pt>
                <c:pt idx="2473">
                  <c:v>0.45000000000000007</c:v>
                </c:pt>
                <c:pt idx="2474">
                  <c:v>0.4</c:v>
                </c:pt>
                <c:pt idx="2475">
                  <c:v>0.4</c:v>
                </c:pt>
                <c:pt idx="2476">
                  <c:v>0.5</c:v>
                </c:pt>
                <c:pt idx="2477">
                  <c:v>0.55000000000000004</c:v>
                </c:pt>
                <c:pt idx="2478">
                  <c:v>0.4</c:v>
                </c:pt>
                <c:pt idx="2479">
                  <c:v>0.35000000000000009</c:v>
                </c:pt>
                <c:pt idx="2480">
                  <c:v>0.30000000000000004</c:v>
                </c:pt>
                <c:pt idx="2481">
                  <c:v>0.30000000000000004</c:v>
                </c:pt>
                <c:pt idx="2482">
                  <c:v>0.5</c:v>
                </c:pt>
                <c:pt idx="2483">
                  <c:v>0.55000000000000004</c:v>
                </c:pt>
                <c:pt idx="2484">
                  <c:v>0.5</c:v>
                </c:pt>
                <c:pt idx="2485">
                  <c:v>0.45000000000000007</c:v>
                </c:pt>
                <c:pt idx="2486">
                  <c:v>0.4</c:v>
                </c:pt>
                <c:pt idx="2487">
                  <c:v>0.4</c:v>
                </c:pt>
                <c:pt idx="2488">
                  <c:v>0.5</c:v>
                </c:pt>
                <c:pt idx="2489">
                  <c:v>0.55000000000000004</c:v>
                </c:pt>
                <c:pt idx="2490">
                  <c:v>0.5</c:v>
                </c:pt>
                <c:pt idx="2491">
                  <c:v>0.45000000000000007</c:v>
                </c:pt>
                <c:pt idx="2492">
                  <c:v>0.4</c:v>
                </c:pt>
                <c:pt idx="2493">
                  <c:v>0.4</c:v>
                </c:pt>
                <c:pt idx="2494">
                  <c:v>0.5</c:v>
                </c:pt>
                <c:pt idx="2495">
                  <c:v>0.55000000000000004</c:v>
                </c:pt>
                <c:pt idx="2496">
                  <c:v>0.5</c:v>
                </c:pt>
                <c:pt idx="2497">
                  <c:v>0.45000000000000007</c:v>
                </c:pt>
                <c:pt idx="2498">
                  <c:v>0.35000000000000003</c:v>
                </c:pt>
                <c:pt idx="2499">
                  <c:v>0.35000000000000003</c:v>
                </c:pt>
                <c:pt idx="2500">
                  <c:v>0.45</c:v>
                </c:pt>
                <c:pt idx="2501">
                  <c:v>0.5</c:v>
                </c:pt>
                <c:pt idx="2502">
                  <c:v>0.54999999999999993</c:v>
                </c:pt>
                <c:pt idx="2503">
                  <c:v>0.45</c:v>
                </c:pt>
                <c:pt idx="2504">
                  <c:v>0.45</c:v>
                </c:pt>
                <c:pt idx="2505">
                  <c:v>0.45</c:v>
                </c:pt>
                <c:pt idx="2506">
                  <c:v>0.54999999999999993</c:v>
                </c:pt>
                <c:pt idx="2507">
                  <c:v>0.54999999999999993</c:v>
                </c:pt>
                <c:pt idx="2508">
                  <c:v>0.5</c:v>
                </c:pt>
                <c:pt idx="2509">
                  <c:v>0.4</c:v>
                </c:pt>
                <c:pt idx="2510">
                  <c:v>0.45</c:v>
                </c:pt>
                <c:pt idx="2511">
                  <c:v>0.55000000000000004</c:v>
                </c:pt>
                <c:pt idx="2512">
                  <c:v>0.65</c:v>
                </c:pt>
                <c:pt idx="2513">
                  <c:v>0.7</c:v>
                </c:pt>
                <c:pt idx="2514">
                  <c:v>0.65</c:v>
                </c:pt>
                <c:pt idx="2515">
                  <c:v>0.55000000000000004</c:v>
                </c:pt>
                <c:pt idx="2516">
                  <c:v>0.55000000000000004</c:v>
                </c:pt>
                <c:pt idx="2517">
                  <c:v>0.5</c:v>
                </c:pt>
                <c:pt idx="2518">
                  <c:v>0.6</c:v>
                </c:pt>
                <c:pt idx="2519">
                  <c:v>0.64999999999999991</c:v>
                </c:pt>
                <c:pt idx="2520">
                  <c:v>0.30000000000000004</c:v>
                </c:pt>
                <c:pt idx="2521">
                  <c:v>0.30000000000000004</c:v>
                </c:pt>
                <c:pt idx="2522">
                  <c:v>0.20000000000000007</c:v>
                </c:pt>
                <c:pt idx="2523">
                  <c:v>0.25</c:v>
                </c:pt>
                <c:pt idx="2524">
                  <c:v>0.4</c:v>
                </c:pt>
                <c:pt idx="2525">
                  <c:v>0.30000000000000004</c:v>
                </c:pt>
                <c:pt idx="2526">
                  <c:v>0.30000000000000004</c:v>
                </c:pt>
                <c:pt idx="2527">
                  <c:v>0.30000000000000004</c:v>
                </c:pt>
                <c:pt idx="2528">
                  <c:v>0.20000000000000007</c:v>
                </c:pt>
                <c:pt idx="2529">
                  <c:v>0.25</c:v>
                </c:pt>
                <c:pt idx="2530">
                  <c:v>0.4</c:v>
                </c:pt>
                <c:pt idx="2531">
                  <c:v>0.25</c:v>
                </c:pt>
                <c:pt idx="2532">
                  <c:v>0.25</c:v>
                </c:pt>
                <c:pt idx="2533">
                  <c:v>0.25</c:v>
                </c:pt>
                <c:pt idx="2534">
                  <c:v>0.15000000000000002</c:v>
                </c:pt>
                <c:pt idx="2535">
                  <c:v>0.19999999999999996</c:v>
                </c:pt>
                <c:pt idx="2536">
                  <c:v>0.35000000000000009</c:v>
                </c:pt>
                <c:pt idx="2537">
                  <c:v>0.25</c:v>
                </c:pt>
                <c:pt idx="2538">
                  <c:v>0.25</c:v>
                </c:pt>
                <c:pt idx="2539">
                  <c:v>0.25</c:v>
                </c:pt>
                <c:pt idx="2540">
                  <c:v>0.15000000000000002</c:v>
                </c:pt>
                <c:pt idx="2541">
                  <c:v>0.19999999999999996</c:v>
                </c:pt>
                <c:pt idx="2542">
                  <c:v>0.4</c:v>
                </c:pt>
                <c:pt idx="2543">
                  <c:v>0.30000000000000004</c:v>
                </c:pt>
                <c:pt idx="2544">
                  <c:v>0.4</c:v>
                </c:pt>
                <c:pt idx="2545">
                  <c:v>0.4</c:v>
                </c:pt>
                <c:pt idx="2546">
                  <c:v>0.35000000000000003</c:v>
                </c:pt>
                <c:pt idx="2547">
                  <c:v>0.35000000000000003</c:v>
                </c:pt>
                <c:pt idx="2548">
                  <c:v>0.44999999999999996</c:v>
                </c:pt>
                <c:pt idx="2549">
                  <c:v>0.49999999999999994</c:v>
                </c:pt>
                <c:pt idx="2550">
                  <c:v>0.44999999999999996</c:v>
                </c:pt>
                <c:pt idx="2551">
                  <c:v>0.4</c:v>
                </c:pt>
                <c:pt idx="2552">
                  <c:v>0.45</c:v>
                </c:pt>
                <c:pt idx="2553">
                  <c:v>0.45</c:v>
                </c:pt>
                <c:pt idx="2554">
                  <c:v>0.6</c:v>
                </c:pt>
                <c:pt idx="2555">
                  <c:v>0.65</c:v>
                </c:pt>
                <c:pt idx="2556">
                  <c:v>0.6</c:v>
                </c:pt>
                <c:pt idx="2557">
                  <c:v>0.55000000000000004</c:v>
                </c:pt>
                <c:pt idx="2558">
                  <c:v>0.5</c:v>
                </c:pt>
                <c:pt idx="2559">
                  <c:v>0.5</c:v>
                </c:pt>
                <c:pt idx="2560">
                  <c:v>0.6</c:v>
                </c:pt>
                <c:pt idx="2561">
                  <c:v>0.65</c:v>
                </c:pt>
                <c:pt idx="2562">
                  <c:v>0.6</c:v>
                </c:pt>
                <c:pt idx="2563">
                  <c:v>0.55000000000000004</c:v>
                </c:pt>
                <c:pt idx="2564">
                  <c:v>0.5</c:v>
                </c:pt>
                <c:pt idx="2565">
                  <c:v>0.4</c:v>
                </c:pt>
                <c:pt idx="2566">
                  <c:v>0.5</c:v>
                </c:pt>
                <c:pt idx="2567">
                  <c:v>0.55000000000000004</c:v>
                </c:pt>
                <c:pt idx="2568">
                  <c:v>0.5</c:v>
                </c:pt>
                <c:pt idx="2569">
                  <c:v>0.45000000000000012</c:v>
                </c:pt>
                <c:pt idx="2570">
                  <c:v>0.20000000000000007</c:v>
                </c:pt>
                <c:pt idx="2571">
                  <c:v>0.20000000000000007</c:v>
                </c:pt>
                <c:pt idx="2572">
                  <c:v>0.30000000000000004</c:v>
                </c:pt>
                <c:pt idx="2573">
                  <c:v>0.35000000000000009</c:v>
                </c:pt>
                <c:pt idx="2574">
                  <c:v>0.35000000000000009</c:v>
                </c:pt>
                <c:pt idx="2575">
                  <c:v>0.25000000000000011</c:v>
                </c:pt>
                <c:pt idx="2576">
                  <c:v>0.25000000000000011</c:v>
                </c:pt>
                <c:pt idx="2577">
                  <c:v>0.25000000000000011</c:v>
                </c:pt>
                <c:pt idx="2578">
                  <c:v>0.35000000000000009</c:v>
                </c:pt>
                <c:pt idx="2579">
                  <c:v>0.35000000000000003</c:v>
                </c:pt>
                <c:pt idx="2580">
                  <c:v>0.3000000000000001</c:v>
                </c:pt>
                <c:pt idx="2581">
                  <c:v>0.20000000000000012</c:v>
                </c:pt>
                <c:pt idx="2582">
                  <c:v>0.30000000000000016</c:v>
                </c:pt>
                <c:pt idx="2583">
                  <c:v>0.6000000000000002</c:v>
                </c:pt>
                <c:pt idx="2584">
                  <c:v>0.75000000000000011</c:v>
                </c:pt>
                <c:pt idx="2585">
                  <c:v>0.75</c:v>
                </c:pt>
                <c:pt idx="2586">
                  <c:v>0.70000000000000007</c:v>
                </c:pt>
                <c:pt idx="2587">
                  <c:v>0.60000000000000009</c:v>
                </c:pt>
                <c:pt idx="2588">
                  <c:v>0.60000000000000009</c:v>
                </c:pt>
                <c:pt idx="2589">
                  <c:v>0.60000000000000009</c:v>
                </c:pt>
                <c:pt idx="2590">
                  <c:v>0.70000000000000007</c:v>
                </c:pt>
                <c:pt idx="2591">
                  <c:v>0.75</c:v>
                </c:pt>
                <c:pt idx="2592">
                  <c:v>0.25000000000000006</c:v>
                </c:pt>
                <c:pt idx="2593">
                  <c:v>0.25000000000000006</c:v>
                </c:pt>
                <c:pt idx="2594">
                  <c:v>0.15000000000000008</c:v>
                </c:pt>
                <c:pt idx="2595">
                  <c:v>0.2</c:v>
                </c:pt>
                <c:pt idx="2596">
                  <c:v>0.35000000000000003</c:v>
                </c:pt>
                <c:pt idx="2597">
                  <c:v>0.25000000000000006</c:v>
                </c:pt>
                <c:pt idx="2598">
                  <c:v>0.25000000000000006</c:v>
                </c:pt>
                <c:pt idx="2599">
                  <c:v>0.25000000000000006</c:v>
                </c:pt>
                <c:pt idx="2600">
                  <c:v>0.15000000000000008</c:v>
                </c:pt>
                <c:pt idx="2601">
                  <c:v>0.2</c:v>
                </c:pt>
                <c:pt idx="2602">
                  <c:v>0.35000000000000003</c:v>
                </c:pt>
                <c:pt idx="2603">
                  <c:v>0.2</c:v>
                </c:pt>
                <c:pt idx="2604">
                  <c:v>0.2</c:v>
                </c:pt>
                <c:pt idx="2605">
                  <c:v>0.2</c:v>
                </c:pt>
                <c:pt idx="2606">
                  <c:v>0.10000000000000002</c:v>
                </c:pt>
                <c:pt idx="2607">
                  <c:v>0.19999999999999996</c:v>
                </c:pt>
                <c:pt idx="2608">
                  <c:v>0.35000000000000009</c:v>
                </c:pt>
                <c:pt idx="2609">
                  <c:v>0.25</c:v>
                </c:pt>
                <c:pt idx="2610">
                  <c:v>0.25</c:v>
                </c:pt>
                <c:pt idx="2611">
                  <c:v>0.25</c:v>
                </c:pt>
                <c:pt idx="2612">
                  <c:v>0.15000000000000002</c:v>
                </c:pt>
                <c:pt idx="2613">
                  <c:v>0.19999999999999996</c:v>
                </c:pt>
                <c:pt idx="2614">
                  <c:v>0.4</c:v>
                </c:pt>
                <c:pt idx="2615">
                  <c:v>0.30000000000000004</c:v>
                </c:pt>
                <c:pt idx="2616">
                  <c:v>0.4</c:v>
                </c:pt>
                <c:pt idx="2617">
                  <c:v>0.4</c:v>
                </c:pt>
                <c:pt idx="2618">
                  <c:v>0.35000000000000003</c:v>
                </c:pt>
                <c:pt idx="2619">
                  <c:v>0.35000000000000003</c:v>
                </c:pt>
                <c:pt idx="2620">
                  <c:v>0.44999999999999996</c:v>
                </c:pt>
                <c:pt idx="2621">
                  <c:v>0.44999999999999996</c:v>
                </c:pt>
                <c:pt idx="2622">
                  <c:v>0.39999999999999997</c:v>
                </c:pt>
                <c:pt idx="2623">
                  <c:v>0.35000000000000003</c:v>
                </c:pt>
                <c:pt idx="2624">
                  <c:v>0.4</c:v>
                </c:pt>
                <c:pt idx="2625">
                  <c:v>0.4</c:v>
                </c:pt>
                <c:pt idx="2626">
                  <c:v>0.54999999999999993</c:v>
                </c:pt>
                <c:pt idx="2627">
                  <c:v>0.6</c:v>
                </c:pt>
                <c:pt idx="2628">
                  <c:v>0.54999999999999993</c:v>
                </c:pt>
                <c:pt idx="2629">
                  <c:v>0.5</c:v>
                </c:pt>
                <c:pt idx="2630">
                  <c:v>0.45</c:v>
                </c:pt>
                <c:pt idx="2631">
                  <c:v>0.45</c:v>
                </c:pt>
                <c:pt idx="2632">
                  <c:v>0.6</c:v>
                </c:pt>
                <c:pt idx="2633">
                  <c:v>0.65</c:v>
                </c:pt>
                <c:pt idx="2634">
                  <c:v>0.6</c:v>
                </c:pt>
                <c:pt idx="2635">
                  <c:v>0.55000000000000004</c:v>
                </c:pt>
                <c:pt idx="2636">
                  <c:v>0.5</c:v>
                </c:pt>
                <c:pt idx="2637">
                  <c:v>0.4</c:v>
                </c:pt>
                <c:pt idx="2638">
                  <c:v>0.5</c:v>
                </c:pt>
                <c:pt idx="2639">
                  <c:v>0.55000000000000004</c:v>
                </c:pt>
                <c:pt idx="2640">
                  <c:v>0.5</c:v>
                </c:pt>
                <c:pt idx="2641">
                  <c:v>0.40000000000000013</c:v>
                </c:pt>
                <c:pt idx="2642">
                  <c:v>0.15000000000000008</c:v>
                </c:pt>
                <c:pt idx="2643">
                  <c:v>0.15000000000000008</c:v>
                </c:pt>
                <c:pt idx="2644">
                  <c:v>0.25000000000000006</c:v>
                </c:pt>
                <c:pt idx="2645">
                  <c:v>0.3000000000000001</c:v>
                </c:pt>
                <c:pt idx="2646">
                  <c:v>0.3000000000000001</c:v>
                </c:pt>
                <c:pt idx="2647">
                  <c:v>0.20000000000000012</c:v>
                </c:pt>
                <c:pt idx="2648">
                  <c:v>0.20000000000000012</c:v>
                </c:pt>
                <c:pt idx="2649">
                  <c:v>0.20000000000000012</c:v>
                </c:pt>
                <c:pt idx="2650">
                  <c:v>0.3000000000000001</c:v>
                </c:pt>
                <c:pt idx="2651">
                  <c:v>0.30000000000000004</c:v>
                </c:pt>
                <c:pt idx="2652">
                  <c:v>0.25000000000000011</c:v>
                </c:pt>
                <c:pt idx="2653">
                  <c:v>0.15000000000000013</c:v>
                </c:pt>
                <c:pt idx="2654">
                  <c:v>0.25000000000000017</c:v>
                </c:pt>
                <c:pt idx="2655">
                  <c:v>0.55000000000000016</c:v>
                </c:pt>
                <c:pt idx="2656">
                  <c:v>0.75000000000000011</c:v>
                </c:pt>
                <c:pt idx="2657">
                  <c:v>0.75</c:v>
                </c:pt>
                <c:pt idx="2658">
                  <c:v>0.70000000000000007</c:v>
                </c:pt>
                <c:pt idx="2659">
                  <c:v>0.60000000000000009</c:v>
                </c:pt>
                <c:pt idx="2660">
                  <c:v>0.60000000000000009</c:v>
                </c:pt>
                <c:pt idx="2661">
                  <c:v>0.60000000000000009</c:v>
                </c:pt>
                <c:pt idx="2662">
                  <c:v>0.70000000000000007</c:v>
                </c:pt>
                <c:pt idx="2663">
                  <c:v>0.75</c:v>
                </c:pt>
                <c:pt idx="2664">
                  <c:v>0.25000000000000006</c:v>
                </c:pt>
                <c:pt idx="2665">
                  <c:v>0.25000000000000006</c:v>
                </c:pt>
                <c:pt idx="2666">
                  <c:v>0.15000000000000008</c:v>
                </c:pt>
                <c:pt idx="2667">
                  <c:v>0.2</c:v>
                </c:pt>
                <c:pt idx="2668">
                  <c:v>0.35000000000000003</c:v>
                </c:pt>
                <c:pt idx="2669">
                  <c:v>0.25000000000000006</c:v>
                </c:pt>
                <c:pt idx="2670">
                  <c:v>0.25000000000000006</c:v>
                </c:pt>
                <c:pt idx="2671">
                  <c:v>0.25000000000000006</c:v>
                </c:pt>
                <c:pt idx="2672">
                  <c:v>0.15000000000000008</c:v>
                </c:pt>
                <c:pt idx="2673">
                  <c:v>0.2</c:v>
                </c:pt>
                <c:pt idx="2674">
                  <c:v>0.35000000000000003</c:v>
                </c:pt>
                <c:pt idx="2675">
                  <c:v>0.2</c:v>
                </c:pt>
                <c:pt idx="2676">
                  <c:v>0.2</c:v>
                </c:pt>
                <c:pt idx="2677">
                  <c:v>0.2</c:v>
                </c:pt>
                <c:pt idx="2678">
                  <c:v>0.10000000000000002</c:v>
                </c:pt>
                <c:pt idx="2679">
                  <c:v>0.19999999999999996</c:v>
                </c:pt>
                <c:pt idx="2680">
                  <c:v>0.35000000000000009</c:v>
                </c:pt>
                <c:pt idx="2681">
                  <c:v>0.25</c:v>
                </c:pt>
                <c:pt idx="2682">
                  <c:v>0.25</c:v>
                </c:pt>
                <c:pt idx="2683">
                  <c:v>0.25</c:v>
                </c:pt>
                <c:pt idx="2684">
                  <c:v>0.15000000000000002</c:v>
                </c:pt>
                <c:pt idx="2685">
                  <c:v>0.19999999999999996</c:v>
                </c:pt>
                <c:pt idx="2686">
                  <c:v>0.4</c:v>
                </c:pt>
                <c:pt idx="2687">
                  <c:v>0.30000000000000004</c:v>
                </c:pt>
                <c:pt idx="2688">
                  <c:v>0.4</c:v>
                </c:pt>
                <c:pt idx="2689">
                  <c:v>0.4</c:v>
                </c:pt>
                <c:pt idx="2690">
                  <c:v>0.35000000000000003</c:v>
                </c:pt>
                <c:pt idx="2691">
                  <c:v>0.35000000000000003</c:v>
                </c:pt>
                <c:pt idx="2692">
                  <c:v>0.44999999999999996</c:v>
                </c:pt>
                <c:pt idx="2693">
                  <c:v>0.44999999999999996</c:v>
                </c:pt>
                <c:pt idx="2694">
                  <c:v>0.39999999999999997</c:v>
                </c:pt>
                <c:pt idx="2695">
                  <c:v>0.35000000000000003</c:v>
                </c:pt>
                <c:pt idx="2696">
                  <c:v>0.4</c:v>
                </c:pt>
                <c:pt idx="2697">
                  <c:v>0.4</c:v>
                </c:pt>
                <c:pt idx="2698">
                  <c:v>0.54999999999999993</c:v>
                </c:pt>
                <c:pt idx="2699">
                  <c:v>0.6</c:v>
                </c:pt>
                <c:pt idx="2700">
                  <c:v>0.54999999999999993</c:v>
                </c:pt>
                <c:pt idx="2701">
                  <c:v>0.5</c:v>
                </c:pt>
                <c:pt idx="2702">
                  <c:v>0.45</c:v>
                </c:pt>
                <c:pt idx="2703">
                  <c:v>0.45</c:v>
                </c:pt>
                <c:pt idx="2704">
                  <c:v>0.6</c:v>
                </c:pt>
                <c:pt idx="2705">
                  <c:v>0.65</c:v>
                </c:pt>
                <c:pt idx="2706">
                  <c:v>0.6</c:v>
                </c:pt>
                <c:pt idx="2707">
                  <c:v>0.55000000000000004</c:v>
                </c:pt>
                <c:pt idx="2708">
                  <c:v>0.5</c:v>
                </c:pt>
                <c:pt idx="2709">
                  <c:v>0.4</c:v>
                </c:pt>
                <c:pt idx="2710">
                  <c:v>0.5</c:v>
                </c:pt>
                <c:pt idx="2711">
                  <c:v>0.55000000000000004</c:v>
                </c:pt>
                <c:pt idx="2712">
                  <c:v>0.5</c:v>
                </c:pt>
                <c:pt idx="2713">
                  <c:v>0.40000000000000013</c:v>
                </c:pt>
                <c:pt idx="2714">
                  <c:v>0.15000000000000008</c:v>
                </c:pt>
                <c:pt idx="2715">
                  <c:v>0.15000000000000008</c:v>
                </c:pt>
                <c:pt idx="2716">
                  <c:v>0.25000000000000006</c:v>
                </c:pt>
                <c:pt idx="2717">
                  <c:v>0.3000000000000001</c:v>
                </c:pt>
                <c:pt idx="2718">
                  <c:v>0.3000000000000001</c:v>
                </c:pt>
                <c:pt idx="2719">
                  <c:v>0.20000000000000012</c:v>
                </c:pt>
                <c:pt idx="2720">
                  <c:v>0.20000000000000012</c:v>
                </c:pt>
                <c:pt idx="2721">
                  <c:v>0.20000000000000012</c:v>
                </c:pt>
                <c:pt idx="2722">
                  <c:v>0.3000000000000001</c:v>
                </c:pt>
                <c:pt idx="2723">
                  <c:v>0.30000000000000004</c:v>
                </c:pt>
                <c:pt idx="2724">
                  <c:v>0.25000000000000011</c:v>
                </c:pt>
                <c:pt idx="2725">
                  <c:v>0.15000000000000013</c:v>
                </c:pt>
                <c:pt idx="2726">
                  <c:v>0.25000000000000017</c:v>
                </c:pt>
                <c:pt idx="2727">
                  <c:v>0.55000000000000016</c:v>
                </c:pt>
                <c:pt idx="2728">
                  <c:v>0.75000000000000011</c:v>
                </c:pt>
                <c:pt idx="2729">
                  <c:v>0.75</c:v>
                </c:pt>
                <c:pt idx="2730">
                  <c:v>0.70000000000000007</c:v>
                </c:pt>
                <c:pt idx="2731">
                  <c:v>0.60000000000000009</c:v>
                </c:pt>
                <c:pt idx="2732">
                  <c:v>0.60000000000000009</c:v>
                </c:pt>
                <c:pt idx="2733">
                  <c:v>0.60000000000000009</c:v>
                </c:pt>
                <c:pt idx="2734">
                  <c:v>0.70000000000000007</c:v>
                </c:pt>
                <c:pt idx="2735">
                  <c:v>0.75</c:v>
                </c:pt>
                <c:pt idx="2736">
                  <c:v>0.25000000000000006</c:v>
                </c:pt>
                <c:pt idx="2737">
                  <c:v>0.25000000000000006</c:v>
                </c:pt>
                <c:pt idx="2738">
                  <c:v>0.15000000000000008</c:v>
                </c:pt>
                <c:pt idx="2739">
                  <c:v>0.2</c:v>
                </c:pt>
                <c:pt idx="2740">
                  <c:v>0.35000000000000003</c:v>
                </c:pt>
                <c:pt idx="2741">
                  <c:v>0.25000000000000006</c:v>
                </c:pt>
                <c:pt idx="2742">
                  <c:v>0.25000000000000006</c:v>
                </c:pt>
                <c:pt idx="2743">
                  <c:v>0.25000000000000006</c:v>
                </c:pt>
                <c:pt idx="2744">
                  <c:v>0.15000000000000008</c:v>
                </c:pt>
                <c:pt idx="2745">
                  <c:v>0.2</c:v>
                </c:pt>
                <c:pt idx="2746">
                  <c:v>0.35000000000000003</c:v>
                </c:pt>
                <c:pt idx="2747">
                  <c:v>0.2</c:v>
                </c:pt>
                <c:pt idx="2748">
                  <c:v>0.2</c:v>
                </c:pt>
                <c:pt idx="2749">
                  <c:v>0.2</c:v>
                </c:pt>
                <c:pt idx="2750">
                  <c:v>0.10000000000000002</c:v>
                </c:pt>
                <c:pt idx="2751">
                  <c:v>0.19999999999999996</c:v>
                </c:pt>
                <c:pt idx="2752">
                  <c:v>0.35000000000000009</c:v>
                </c:pt>
                <c:pt idx="2753">
                  <c:v>0.25</c:v>
                </c:pt>
                <c:pt idx="2754">
                  <c:v>0.25</c:v>
                </c:pt>
                <c:pt idx="2755">
                  <c:v>0.25</c:v>
                </c:pt>
                <c:pt idx="2756">
                  <c:v>0.15000000000000002</c:v>
                </c:pt>
                <c:pt idx="2757">
                  <c:v>0.19999999999999996</c:v>
                </c:pt>
                <c:pt idx="2758">
                  <c:v>0.4</c:v>
                </c:pt>
                <c:pt idx="2759">
                  <c:v>0.30000000000000004</c:v>
                </c:pt>
                <c:pt idx="2760">
                  <c:v>0.4</c:v>
                </c:pt>
                <c:pt idx="2761">
                  <c:v>0.4</c:v>
                </c:pt>
                <c:pt idx="2762">
                  <c:v>0.35000000000000003</c:v>
                </c:pt>
                <c:pt idx="2763">
                  <c:v>0.35000000000000003</c:v>
                </c:pt>
                <c:pt idx="2764">
                  <c:v>0.44999999999999996</c:v>
                </c:pt>
                <c:pt idx="2765">
                  <c:v>0.44999999999999996</c:v>
                </c:pt>
                <c:pt idx="2766">
                  <c:v>0.39999999999999997</c:v>
                </c:pt>
                <c:pt idx="2767">
                  <c:v>0.35000000000000003</c:v>
                </c:pt>
                <c:pt idx="2768">
                  <c:v>0.4</c:v>
                </c:pt>
                <c:pt idx="2769">
                  <c:v>0.4</c:v>
                </c:pt>
                <c:pt idx="2770">
                  <c:v>0.54999999999999993</c:v>
                </c:pt>
                <c:pt idx="2771">
                  <c:v>0.6</c:v>
                </c:pt>
                <c:pt idx="2772">
                  <c:v>0.54999999999999993</c:v>
                </c:pt>
                <c:pt idx="2773">
                  <c:v>0.5</c:v>
                </c:pt>
                <c:pt idx="2774">
                  <c:v>0.45</c:v>
                </c:pt>
                <c:pt idx="2775">
                  <c:v>0.45</c:v>
                </c:pt>
                <c:pt idx="2776">
                  <c:v>0.6</c:v>
                </c:pt>
                <c:pt idx="2777">
                  <c:v>0.65</c:v>
                </c:pt>
                <c:pt idx="2778">
                  <c:v>0.6</c:v>
                </c:pt>
                <c:pt idx="2779">
                  <c:v>0.55000000000000004</c:v>
                </c:pt>
                <c:pt idx="2780">
                  <c:v>0.5</c:v>
                </c:pt>
                <c:pt idx="2781">
                  <c:v>0.4</c:v>
                </c:pt>
                <c:pt idx="2782">
                  <c:v>0.5</c:v>
                </c:pt>
                <c:pt idx="2783">
                  <c:v>0.55000000000000004</c:v>
                </c:pt>
                <c:pt idx="2784">
                  <c:v>0.5</c:v>
                </c:pt>
                <c:pt idx="2785">
                  <c:v>0.40000000000000013</c:v>
                </c:pt>
                <c:pt idx="2786">
                  <c:v>0.15000000000000008</c:v>
                </c:pt>
                <c:pt idx="2787">
                  <c:v>0.15000000000000008</c:v>
                </c:pt>
                <c:pt idx="2788">
                  <c:v>0.25000000000000006</c:v>
                </c:pt>
                <c:pt idx="2789">
                  <c:v>0.3000000000000001</c:v>
                </c:pt>
                <c:pt idx="2790">
                  <c:v>0.3000000000000001</c:v>
                </c:pt>
                <c:pt idx="2791">
                  <c:v>0.20000000000000012</c:v>
                </c:pt>
                <c:pt idx="2792">
                  <c:v>0.20000000000000012</c:v>
                </c:pt>
                <c:pt idx="2793">
                  <c:v>0.20000000000000012</c:v>
                </c:pt>
                <c:pt idx="2794">
                  <c:v>0.3000000000000001</c:v>
                </c:pt>
                <c:pt idx="2795">
                  <c:v>0.30000000000000004</c:v>
                </c:pt>
                <c:pt idx="2796">
                  <c:v>0.25000000000000011</c:v>
                </c:pt>
                <c:pt idx="2797">
                  <c:v>0.15000000000000013</c:v>
                </c:pt>
                <c:pt idx="2798">
                  <c:v>0.25000000000000017</c:v>
                </c:pt>
                <c:pt idx="2799">
                  <c:v>0.55000000000000016</c:v>
                </c:pt>
                <c:pt idx="2800">
                  <c:v>0.75000000000000011</c:v>
                </c:pt>
                <c:pt idx="2801">
                  <c:v>0.75</c:v>
                </c:pt>
                <c:pt idx="2802">
                  <c:v>0.70000000000000007</c:v>
                </c:pt>
                <c:pt idx="2803">
                  <c:v>0.60000000000000009</c:v>
                </c:pt>
                <c:pt idx="2804">
                  <c:v>0.60000000000000009</c:v>
                </c:pt>
                <c:pt idx="2805">
                  <c:v>0.60000000000000009</c:v>
                </c:pt>
                <c:pt idx="2806">
                  <c:v>0.70000000000000007</c:v>
                </c:pt>
                <c:pt idx="2807">
                  <c:v>0.75</c:v>
                </c:pt>
                <c:pt idx="2808">
                  <c:v>0.4</c:v>
                </c:pt>
                <c:pt idx="2809">
                  <c:v>0.4</c:v>
                </c:pt>
                <c:pt idx="2810">
                  <c:v>0.30000000000000004</c:v>
                </c:pt>
                <c:pt idx="2811">
                  <c:v>0.35000000000000003</c:v>
                </c:pt>
                <c:pt idx="2812">
                  <c:v>0.49999999999999994</c:v>
                </c:pt>
                <c:pt idx="2813">
                  <c:v>0.4</c:v>
                </c:pt>
                <c:pt idx="2814">
                  <c:v>0.4</c:v>
                </c:pt>
                <c:pt idx="2815">
                  <c:v>0.4</c:v>
                </c:pt>
                <c:pt idx="2816">
                  <c:v>0.30000000000000004</c:v>
                </c:pt>
                <c:pt idx="2817">
                  <c:v>0.35000000000000003</c:v>
                </c:pt>
                <c:pt idx="2818">
                  <c:v>0.49999999999999994</c:v>
                </c:pt>
                <c:pt idx="2819">
                  <c:v>0.35</c:v>
                </c:pt>
                <c:pt idx="2820">
                  <c:v>0.4</c:v>
                </c:pt>
                <c:pt idx="2821">
                  <c:v>0.4</c:v>
                </c:pt>
                <c:pt idx="2822">
                  <c:v>0.30000000000000004</c:v>
                </c:pt>
                <c:pt idx="2823">
                  <c:v>0.35</c:v>
                </c:pt>
                <c:pt idx="2824">
                  <c:v>0.5</c:v>
                </c:pt>
                <c:pt idx="2825">
                  <c:v>0.4</c:v>
                </c:pt>
                <c:pt idx="2826">
                  <c:v>0.4</c:v>
                </c:pt>
                <c:pt idx="2827">
                  <c:v>0.4</c:v>
                </c:pt>
                <c:pt idx="2828">
                  <c:v>0.30000000000000004</c:v>
                </c:pt>
                <c:pt idx="2829">
                  <c:v>0.35</c:v>
                </c:pt>
                <c:pt idx="2830">
                  <c:v>0.6</c:v>
                </c:pt>
                <c:pt idx="2831">
                  <c:v>0.5</c:v>
                </c:pt>
                <c:pt idx="2832">
                  <c:v>0.6</c:v>
                </c:pt>
                <c:pt idx="2833">
                  <c:v>0.5</c:v>
                </c:pt>
                <c:pt idx="2834">
                  <c:v>0.45</c:v>
                </c:pt>
                <c:pt idx="2835">
                  <c:v>0.45</c:v>
                </c:pt>
                <c:pt idx="2836">
                  <c:v>0.54999999999999993</c:v>
                </c:pt>
                <c:pt idx="2837">
                  <c:v>0.6</c:v>
                </c:pt>
                <c:pt idx="2838">
                  <c:v>0.45</c:v>
                </c:pt>
                <c:pt idx="2839">
                  <c:v>0.40000000000000008</c:v>
                </c:pt>
                <c:pt idx="2840">
                  <c:v>0.35000000000000003</c:v>
                </c:pt>
                <c:pt idx="2841">
                  <c:v>0.35000000000000003</c:v>
                </c:pt>
                <c:pt idx="2842">
                  <c:v>0.45</c:v>
                </c:pt>
                <c:pt idx="2843">
                  <c:v>0.55000000000000004</c:v>
                </c:pt>
                <c:pt idx="2844">
                  <c:v>0.5</c:v>
                </c:pt>
                <c:pt idx="2845">
                  <c:v>0.45000000000000007</c:v>
                </c:pt>
                <c:pt idx="2846">
                  <c:v>0.4</c:v>
                </c:pt>
                <c:pt idx="2847">
                  <c:v>0.4</c:v>
                </c:pt>
                <c:pt idx="2848">
                  <c:v>0.5</c:v>
                </c:pt>
                <c:pt idx="2849">
                  <c:v>0.55000000000000004</c:v>
                </c:pt>
                <c:pt idx="2850">
                  <c:v>0.5</c:v>
                </c:pt>
                <c:pt idx="2851">
                  <c:v>0.45000000000000007</c:v>
                </c:pt>
                <c:pt idx="2852">
                  <c:v>0.4</c:v>
                </c:pt>
                <c:pt idx="2853">
                  <c:v>0.4</c:v>
                </c:pt>
                <c:pt idx="2854">
                  <c:v>0.5</c:v>
                </c:pt>
                <c:pt idx="2855">
                  <c:v>0.55000000000000004</c:v>
                </c:pt>
                <c:pt idx="2856">
                  <c:v>0.45</c:v>
                </c:pt>
                <c:pt idx="2857">
                  <c:v>0.40000000000000008</c:v>
                </c:pt>
                <c:pt idx="2858">
                  <c:v>0.35000000000000003</c:v>
                </c:pt>
                <c:pt idx="2859">
                  <c:v>0.35000000000000003</c:v>
                </c:pt>
                <c:pt idx="2860">
                  <c:v>0.45</c:v>
                </c:pt>
                <c:pt idx="2861">
                  <c:v>0.5</c:v>
                </c:pt>
                <c:pt idx="2862">
                  <c:v>0.54999999999999993</c:v>
                </c:pt>
                <c:pt idx="2863">
                  <c:v>0.45</c:v>
                </c:pt>
                <c:pt idx="2864">
                  <c:v>0.45</c:v>
                </c:pt>
                <c:pt idx="2865">
                  <c:v>0.45</c:v>
                </c:pt>
                <c:pt idx="2866">
                  <c:v>0.54999999999999993</c:v>
                </c:pt>
                <c:pt idx="2867">
                  <c:v>0.59999999999999987</c:v>
                </c:pt>
                <c:pt idx="2868">
                  <c:v>0.54999999999999993</c:v>
                </c:pt>
                <c:pt idx="2869">
                  <c:v>0.45</c:v>
                </c:pt>
                <c:pt idx="2870">
                  <c:v>0.45</c:v>
                </c:pt>
                <c:pt idx="2871">
                  <c:v>0.45</c:v>
                </c:pt>
                <c:pt idx="2872">
                  <c:v>0.6</c:v>
                </c:pt>
                <c:pt idx="2873">
                  <c:v>0.64999999999999991</c:v>
                </c:pt>
                <c:pt idx="2874">
                  <c:v>0.6</c:v>
                </c:pt>
                <c:pt idx="2875">
                  <c:v>0.5</c:v>
                </c:pt>
                <c:pt idx="2876">
                  <c:v>0.5</c:v>
                </c:pt>
                <c:pt idx="2877">
                  <c:v>0.5</c:v>
                </c:pt>
                <c:pt idx="2878">
                  <c:v>0.6</c:v>
                </c:pt>
                <c:pt idx="2879">
                  <c:v>0.64999999999999991</c:v>
                </c:pt>
                <c:pt idx="2880">
                  <c:v>0.35000000000000003</c:v>
                </c:pt>
                <c:pt idx="2881">
                  <c:v>0.35000000000000003</c:v>
                </c:pt>
                <c:pt idx="2882">
                  <c:v>0.25000000000000006</c:v>
                </c:pt>
                <c:pt idx="2883">
                  <c:v>0.30000000000000004</c:v>
                </c:pt>
                <c:pt idx="2884">
                  <c:v>0.44999999999999996</c:v>
                </c:pt>
                <c:pt idx="2885">
                  <c:v>0.35000000000000003</c:v>
                </c:pt>
                <c:pt idx="2886">
                  <c:v>0.35000000000000003</c:v>
                </c:pt>
                <c:pt idx="2887">
                  <c:v>0.35000000000000003</c:v>
                </c:pt>
                <c:pt idx="2888">
                  <c:v>0.25000000000000006</c:v>
                </c:pt>
                <c:pt idx="2889">
                  <c:v>0.30000000000000004</c:v>
                </c:pt>
                <c:pt idx="2890">
                  <c:v>0.44999999999999996</c:v>
                </c:pt>
                <c:pt idx="2891">
                  <c:v>0.24999999999999997</c:v>
                </c:pt>
                <c:pt idx="2892">
                  <c:v>0.30000000000000004</c:v>
                </c:pt>
                <c:pt idx="2893">
                  <c:v>0.30000000000000004</c:v>
                </c:pt>
                <c:pt idx="2894">
                  <c:v>0.20000000000000004</c:v>
                </c:pt>
                <c:pt idx="2895">
                  <c:v>0.24999999999999997</c:v>
                </c:pt>
                <c:pt idx="2896">
                  <c:v>0.4</c:v>
                </c:pt>
                <c:pt idx="2897">
                  <c:v>0.30000000000000004</c:v>
                </c:pt>
                <c:pt idx="2898">
                  <c:v>0.30000000000000004</c:v>
                </c:pt>
                <c:pt idx="2899">
                  <c:v>0.30000000000000004</c:v>
                </c:pt>
                <c:pt idx="2900">
                  <c:v>0.20000000000000004</c:v>
                </c:pt>
                <c:pt idx="2901">
                  <c:v>0.24999999999999997</c:v>
                </c:pt>
                <c:pt idx="2902">
                  <c:v>0.6</c:v>
                </c:pt>
                <c:pt idx="2903">
                  <c:v>0.5</c:v>
                </c:pt>
                <c:pt idx="2904">
                  <c:v>0.6</c:v>
                </c:pt>
                <c:pt idx="2905">
                  <c:v>0.45</c:v>
                </c:pt>
                <c:pt idx="2906">
                  <c:v>0.4</c:v>
                </c:pt>
                <c:pt idx="2907">
                  <c:v>0.4</c:v>
                </c:pt>
                <c:pt idx="2908">
                  <c:v>0.49999999999999994</c:v>
                </c:pt>
                <c:pt idx="2909">
                  <c:v>0.54999999999999993</c:v>
                </c:pt>
                <c:pt idx="2910">
                  <c:v>0.4</c:v>
                </c:pt>
                <c:pt idx="2911">
                  <c:v>0.35000000000000009</c:v>
                </c:pt>
                <c:pt idx="2912">
                  <c:v>0.30000000000000004</c:v>
                </c:pt>
                <c:pt idx="2913">
                  <c:v>0.30000000000000004</c:v>
                </c:pt>
                <c:pt idx="2914">
                  <c:v>0.4</c:v>
                </c:pt>
                <c:pt idx="2915">
                  <c:v>0.55000000000000004</c:v>
                </c:pt>
                <c:pt idx="2916">
                  <c:v>0.5</c:v>
                </c:pt>
                <c:pt idx="2917">
                  <c:v>0.45000000000000007</c:v>
                </c:pt>
                <c:pt idx="2918">
                  <c:v>0.4</c:v>
                </c:pt>
                <c:pt idx="2919">
                  <c:v>0.4</c:v>
                </c:pt>
                <c:pt idx="2920">
                  <c:v>0.5</c:v>
                </c:pt>
                <c:pt idx="2921">
                  <c:v>0.55000000000000004</c:v>
                </c:pt>
                <c:pt idx="2922">
                  <c:v>0.5</c:v>
                </c:pt>
                <c:pt idx="2923">
                  <c:v>0.45000000000000007</c:v>
                </c:pt>
                <c:pt idx="2924">
                  <c:v>0.4</c:v>
                </c:pt>
                <c:pt idx="2925">
                  <c:v>0.4</c:v>
                </c:pt>
                <c:pt idx="2926">
                  <c:v>0.5</c:v>
                </c:pt>
                <c:pt idx="2927">
                  <c:v>0.55000000000000004</c:v>
                </c:pt>
                <c:pt idx="2928">
                  <c:v>0.4</c:v>
                </c:pt>
                <c:pt idx="2929">
                  <c:v>0.35000000000000009</c:v>
                </c:pt>
                <c:pt idx="2930">
                  <c:v>0.30000000000000004</c:v>
                </c:pt>
                <c:pt idx="2931">
                  <c:v>0.30000000000000004</c:v>
                </c:pt>
                <c:pt idx="2932">
                  <c:v>0.4</c:v>
                </c:pt>
                <c:pt idx="2933">
                  <c:v>0.45</c:v>
                </c:pt>
                <c:pt idx="2934">
                  <c:v>0.49999999999999994</c:v>
                </c:pt>
                <c:pt idx="2935">
                  <c:v>0.4</c:v>
                </c:pt>
                <c:pt idx="2936">
                  <c:v>0.4</c:v>
                </c:pt>
                <c:pt idx="2937">
                  <c:v>0.4</c:v>
                </c:pt>
                <c:pt idx="2938">
                  <c:v>0.49999999999999994</c:v>
                </c:pt>
                <c:pt idx="2939">
                  <c:v>0.54999999999999982</c:v>
                </c:pt>
                <c:pt idx="2940">
                  <c:v>0.49999999999999994</c:v>
                </c:pt>
                <c:pt idx="2941">
                  <c:v>0.4</c:v>
                </c:pt>
                <c:pt idx="2942">
                  <c:v>0.4</c:v>
                </c:pt>
                <c:pt idx="2943">
                  <c:v>0.4</c:v>
                </c:pt>
                <c:pt idx="2944">
                  <c:v>0.6</c:v>
                </c:pt>
                <c:pt idx="2945">
                  <c:v>0.64999999999999991</c:v>
                </c:pt>
                <c:pt idx="2946">
                  <c:v>0.6</c:v>
                </c:pt>
                <c:pt idx="2947">
                  <c:v>0.5</c:v>
                </c:pt>
                <c:pt idx="2948">
                  <c:v>0.5</c:v>
                </c:pt>
                <c:pt idx="2949">
                  <c:v>0.5</c:v>
                </c:pt>
                <c:pt idx="2950">
                  <c:v>0.6</c:v>
                </c:pt>
                <c:pt idx="2951">
                  <c:v>0.64999999999999991</c:v>
                </c:pt>
                <c:pt idx="2952">
                  <c:v>0.30000000000000004</c:v>
                </c:pt>
                <c:pt idx="2953">
                  <c:v>0.30000000000000004</c:v>
                </c:pt>
                <c:pt idx="2954">
                  <c:v>0.20000000000000007</c:v>
                </c:pt>
                <c:pt idx="2955">
                  <c:v>0.25000000000000006</c:v>
                </c:pt>
                <c:pt idx="2956">
                  <c:v>0.39999999999999997</c:v>
                </c:pt>
                <c:pt idx="2957">
                  <c:v>0.30000000000000004</c:v>
                </c:pt>
                <c:pt idx="2958">
                  <c:v>0.30000000000000004</c:v>
                </c:pt>
                <c:pt idx="2959">
                  <c:v>0.30000000000000004</c:v>
                </c:pt>
                <c:pt idx="2960">
                  <c:v>0.20000000000000007</c:v>
                </c:pt>
                <c:pt idx="2961">
                  <c:v>0.25000000000000006</c:v>
                </c:pt>
                <c:pt idx="2962">
                  <c:v>0.39999999999999997</c:v>
                </c:pt>
                <c:pt idx="2963">
                  <c:v>0.14999999999999997</c:v>
                </c:pt>
                <c:pt idx="2964">
                  <c:v>0.20000000000000004</c:v>
                </c:pt>
                <c:pt idx="2965">
                  <c:v>0.20000000000000004</c:v>
                </c:pt>
                <c:pt idx="2966">
                  <c:v>0.10000000000000003</c:v>
                </c:pt>
                <c:pt idx="2967">
                  <c:v>0.14999999999999997</c:v>
                </c:pt>
                <c:pt idx="2968">
                  <c:v>0.30000000000000004</c:v>
                </c:pt>
                <c:pt idx="2969">
                  <c:v>0.20000000000000004</c:v>
                </c:pt>
                <c:pt idx="2970">
                  <c:v>0.20000000000000004</c:v>
                </c:pt>
                <c:pt idx="2971">
                  <c:v>0.20000000000000004</c:v>
                </c:pt>
                <c:pt idx="2972">
                  <c:v>0.10000000000000003</c:v>
                </c:pt>
                <c:pt idx="2973">
                  <c:v>0.14999999999999997</c:v>
                </c:pt>
                <c:pt idx="2974">
                  <c:v>0.6</c:v>
                </c:pt>
                <c:pt idx="2975">
                  <c:v>0.5</c:v>
                </c:pt>
                <c:pt idx="2976">
                  <c:v>0.6</c:v>
                </c:pt>
                <c:pt idx="2977">
                  <c:v>0.4</c:v>
                </c:pt>
                <c:pt idx="2978">
                  <c:v>0.35000000000000003</c:v>
                </c:pt>
                <c:pt idx="2979">
                  <c:v>0.35000000000000003</c:v>
                </c:pt>
                <c:pt idx="2980">
                  <c:v>0.44999999999999996</c:v>
                </c:pt>
                <c:pt idx="2981">
                  <c:v>0.49999999999999994</c:v>
                </c:pt>
                <c:pt idx="2982">
                  <c:v>0.35000000000000003</c:v>
                </c:pt>
                <c:pt idx="2983">
                  <c:v>0.3000000000000001</c:v>
                </c:pt>
                <c:pt idx="2984">
                  <c:v>0.25000000000000006</c:v>
                </c:pt>
                <c:pt idx="2985">
                  <c:v>0.25000000000000006</c:v>
                </c:pt>
                <c:pt idx="2986">
                  <c:v>0.35000000000000003</c:v>
                </c:pt>
                <c:pt idx="2987">
                  <c:v>0.55000000000000004</c:v>
                </c:pt>
                <c:pt idx="2988">
                  <c:v>0.5</c:v>
                </c:pt>
                <c:pt idx="2989">
                  <c:v>0.45000000000000007</c:v>
                </c:pt>
                <c:pt idx="2990">
                  <c:v>0.4</c:v>
                </c:pt>
                <c:pt idx="2991">
                  <c:v>0.4</c:v>
                </c:pt>
                <c:pt idx="2992">
                  <c:v>0.5</c:v>
                </c:pt>
                <c:pt idx="2993">
                  <c:v>0.55000000000000004</c:v>
                </c:pt>
                <c:pt idx="2994">
                  <c:v>0.5</c:v>
                </c:pt>
                <c:pt idx="2995">
                  <c:v>0.45000000000000007</c:v>
                </c:pt>
                <c:pt idx="2996">
                  <c:v>0.4</c:v>
                </c:pt>
                <c:pt idx="2997">
                  <c:v>0.4</c:v>
                </c:pt>
                <c:pt idx="2998">
                  <c:v>0.5</c:v>
                </c:pt>
                <c:pt idx="2999">
                  <c:v>0.55000000000000004</c:v>
                </c:pt>
                <c:pt idx="3000">
                  <c:v>0.35000000000000003</c:v>
                </c:pt>
                <c:pt idx="3001">
                  <c:v>0.3000000000000001</c:v>
                </c:pt>
                <c:pt idx="3002">
                  <c:v>0.25000000000000006</c:v>
                </c:pt>
                <c:pt idx="3003">
                  <c:v>0.25000000000000006</c:v>
                </c:pt>
                <c:pt idx="3004">
                  <c:v>0.35000000000000003</c:v>
                </c:pt>
                <c:pt idx="3005">
                  <c:v>0.4</c:v>
                </c:pt>
                <c:pt idx="3006">
                  <c:v>0.44999999999999996</c:v>
                </c:pt>
                <c:pt idx="3007">
                  <c:v>0.35000000000000003</c:v>
                </c:pt>
                <c:pt idx="3008">
                  <c:v>0.35000000000000003</c:v>
                </c:pt>
                <c:pt idx="3009">
                  <c:v>0.35000000000000003</c:v>
                </c:pt>
                <c:pt idx="3010">
                  <c:v>0.44999999999999996</c:v>
                </c:pt>
                <c:pt idx="3011">
                  <c:v>0.49999999999999983</c:v>
                </c:pt>
                <c:pt idx="3012">
                  <c:v>0.44999999999999996</c:v>
                </c:pt>
                <c:pt idx="3013">
                  <c:v>0.35000000000000003</c:v>
                </c:pt>
                <c:pt idx="3014">
                  <c:v>0.35000000000000003</c:v>
                </c:pt>
                <c:pt idx="3015">
                  <c:v>0.35000000000000003</c:v>
                </c:pt>
                <c:pt idx="3016">
                  <c:v>0.6</c:v>
                </c:pt>
                <c:pt idx="3017">
                  <c:v>0.64999999999999991</c:v>
                </c:pt>
                <c:pt idx="3018">
                  <c:v>0.6</c:v>
                </c:pt>
                <c:pt idx="3019">
                  <c:v>0.5</c:v>
                </c:pt>
                <c:pt idx="3020">
                  <c:v>0.5</c:v>
                </c:pt>
                <c:pt idx="3021">
                  <c:v>0.5</c:v>
                </c:pt>
                <c:pt idx="3022">
                  <c:v>0.6</c:v>
                </c:pt>
                <c:pt idx="3023">
                  <c:v>0.64999999999999991</c:v>
                </c:pt>
                <c:pt idx="3024">
                  <c:v>0.30000000000000004</c:v>
                </c:pt>
                <c:pt idx="3025">
                  <c:v>0.30000000000000004</c:v>
                </c:pt>
                <c:pt idx="3026">
                  <c:v>0.20000000000000007</c:v>
                </c:pt>
                <c:pt idx="3027">
                  <c:v>0.25000000000000006</c:v>
                </c:pt>
                <c:pt idx="3028">
                  <c:v>0.39999999999999997</c:v>
                </c:pt>
                <c:pt idx="3029">
                  <c:v>0.30000000000000004</c:v>
                </c:pt>
                <c:pt idx="3030">
                  <c:v>0.30000000000000004</c:v>
                </c:pt>
                <c:pt idx="3031">
                  <c:v>0.30000000000000004</c:v>
                </c:pt>
                <c:pt idx="3032">
                  <c:v>0.20000000000000007</c:v>
                </c:pt>
                <c:pt idx="3033">
                  <c:v>0.25000000000000006</c:v>
                </c:pt>
                <c:pt idx="3034">
                  <c:v>0.39999999999999997</c:v>
                </c:pt>
                <c:pt idx="3035">
                  <c:v>0.14999999999999997</c:v>
                </c:pt>
                <c:pt idx="3036">
                  <c:v>0.20000000000000004</c:v>
                </c:pt>
                <c:pt idx="3037">
                  <c:v>0.20000000000000004</c:v>
                </c:pt>
                <c:pt idx="3038">
                  <c:v>0.10000000000000003</c:v>
                </c:pt>
                <c:pt idx="3039">
                  <c:v>0.14999999999999997</c:v>
                </c:pt>
                <c:pt idx="3040">
                  <c:v>0.30000000000000004</c:v>
                </c:pt>
                <c:pt idx="3041">
                  <c:v>0.20000000000000004</c:v>
                </c:pt>
                <c:pt idx="3042">
                  <c:v>0.20000000000000004</c:v>
                </c:pt>
                <c:pt idx="3043">
                  <c:v>0.20000000000000004</c:v>
                </c:pt>
                <c:pt idx="3044">
                  <c:v>0.10000000000000003</c:v>
                </c:pt>
                <c:pt idx="3045">
                  <c:v>0.14999999999999997</c:v>
                </c:pt>
                <c:pt idx="3046">
                  <c:v>0.6</c:v>
                </c:pt>
                <c:pt idx="3047">
                  <c:v>0.5</c:v>
                </c:pt>
                <c:pt idx="3048">
                  <c:v>0.6</c:v>
                </c:pt>
                <c:pt idx="3049">
                  <c:v>0.4</c:v>
                </c:pt>
                <c:pt idx="3050">
                  <c:v>0.35000000000000003</c:v>
                </c:pt>
                <c:pt idx="3051">
                  <c:v>0.35000000000000003</c:v>
                </c:pt>
                <c:pt idx="3052">
                  <c:v>0.44999999999999996</c:v>
                </c:pt>
                <c:pt idx="3053">
                  <c:v>0.49999999999999994</c:v>
                </c:pt>
                <c:pt idx="3054">
                  <c:v>0.35000000000000003</c:v>
                </c:pt>
                <c:pt idx="3055">
                  <c:v>0.3000000000000001</c:v>
                </c:pt>
                <c:pt idx="3056">
                  <c:v>0.25000000000000006</c:v>
                </c:pt>
                <c:pt idx="3057">
                  <c:v>0.25000000000000006</c:v>
                </c:pt>
                <c:pt idx="3058">
                  <c:v>0.35000000000000003</c:v>
                </c:pt>
                <c:pt idx="3059">
                  <c:v>0.55000000000000004</c:v>
                </c:pt>
                <c:pt idx="3060">
                  <c:v>0.5</c:v>
                </c:pt>
                <c:pt idx="3061">
                  <c:v>0.45000000000000007</c:v>
                </c:pt>
                <c:pt idx="3062">
                  <c:v>0.4</c:v>
                </c:pt>
                <c:pt idx="3063">
                  <c:v>0.4</c:v>
                </c:pt>
                <c:pt idx="3064">
                  <c:v>0.5</c:v>
                </c:pt>
                <c:pt idx="3065">
                  <c:v>0.55000000000000004</c:v>
                </c:pt>
                <c:pt idx="3066">
                  <c:v>0.5</c:v>
                </c:pt>
                <c:pt idx="3067">
                  <c:v>0.45000000000000007</c:v>
                </c:pt>
                <c:pt idx="3068">
                  <c:v>0.4</c:v>
                </c:pt>
                <c:pt idx="3069">
                  <c:v>0.4</c:v>
                </c:pt>
                <c:pt idx="3070">
                  <c:v>0.5</c:v>
                </c:pt>
                <c:pt idx="3071">
                  <c:v>0.55000000000000004</c:v>
                </c:pt>
                <c:pt idx="3072">
                  <c:v>0.35000000000000003</c:v>
                </c:pt>
                <c:pt idx="3073">
                  <c:v>0.3000000000000001</c:v>
                </c:pt>
                <c:pt idx="3074">
                  <c:v>0.25000000000000006</c:v>
                </c:pt>
                <c:pt idx="3075">
                  <c:v>0.25000000000000006</c:v>
                </c:pt>
                <c:pt idx="3076">
                  <c:v>0.35000000000000003</c:v>
                </c:pt>
                <c:pt idx="3077">
                  <c:v>0.4</c:v>
                </c:pt>
                <c:pt idx="3078">
                  <c:v>0.44999999999999996</c:v>
                </c:pt>
                <c:pt idx="3079">
                  <c:v>0.35000000000000003</c:v>
                </c:pt>
                <c:pt idx="3080">
                  <c:v>0.35000000000000003</c:v>
                </c:pt>
                <c:pt idx="3081">
                  <c:v>0.35000000000000003</c:v>
                </c:pt>
                <c:pt idx="3082">
                  <c:v>0.44999999999999996</c:v>
                </c:pt>
                <c:pt idx="3083">
                  <c:v>0.49999999999999983</c:v>
                </c:pt>
                <c:pt idx="3084">
                  <c:v>0.44999999999999996</c:v>
                </c:pt>
                <c:pt idx="3085">
                  <c:v>0.35000000000000003</c:v>
                </c:pt>
                <c:pt idx="3086">
                  <c:v>0.35000000000000003</c:v>
                </c:pt>
                <c:pt idx="3087">
                  <c:v>0.35000000000000003</c:v>
                </c:pt>
                <c:pt idx="3088">
                  <c:v>0.6</c:v>
                </c:pt>
                <c:pt idx="3089">
                  <c:v>0.64999999999999991</c:v>
                </c:pt>
                <c:pt idx="3090">
                  <c:v>0.6</c:v>
                </c:pt>
                <c:pt idx="3091">
                  <c:v>0.5</c:v>
                </c:pt>
                <c:pt idx="3092">
                  <c:v>0.5</c:v>
                </c:pt>
                <c:pt idx="3093">
                  <c:v>0.5</c:v>
                </c:pt>
                <c:pt idx="3094">
                  <c:v>0.6</c:v>
                </c:pt>
                <c:pt idx="3095">
                  <c:v>0.64999999999999991</c:v>
                </c:pt>
                <c:pt idx="3096">
                  <c:v>0.35000000000000003</c:v>
                </c:pt>
                <c:pt idx="3097">
                  <c:v>0.35000000000000003</c:v>
                </c:pt>
                <c:pt idx="3098">
                  <c:v>0.25000000000000006</c:v>
                </c:pt>
                <c:pt idx="3099">
                  <c:v>0.30000000000000004</c:v>
                </c:pt>
                <c:pt idx="3100">
                  <c:v>0.44999999999999996</c:v>
                </c:pt>
                <c:pt idx="3101">
                  <c:v>0.35000000000000003</c:v>
                </c:pt>
                <c:pt idx="3102">
                  <c:v>0.35000000000000003</c:v>
                </c:pt>
                <c:pt idx="3103">
                  <c:v>0.35000000000000003</c:v>
                </c:pt>
                <c:pt idx="3104">
                  <c:v>0.25000000000000006</c:v>
                </c:pt>
                <c:pt idx="3105">
                  <c:v>0.30000000000000004</c:v>
                </c:pt>
                <c:pt idx="3106">
                  <c:v>0.44999999999999996</c:v>
                </c:pt>
                <c:pt idx="3107">
                  <c:v>0.19999999999999996</c:v>
                </c:pt>
                <c:pt idx="3108">
                  <c:v>0.25000000000000006</c:v>
                </c:pt>
                <c:pt idx="3109">
                  <c:v>0.25000000000000006</c:v>
                </c:pt>
                <c:pt idx="3110">
                  <c:v>0.15000000000000002</c:v>
                </c:pt>
                <c:pt idx="3111">
                  <c:v>0.19999999999999996</c:v>
                </c:pt>
                <c:pt idx="3112">
                  <c:v>0.35000000000000003</c:v>
                </c:pt>
                <c:pt idx="3113">
                  <c:v>0.25000000000000006</c:v>
                </c:pt>
                <c:pt idx="3114">
                  <c:v>0.25000000000000006</c:v>
                </c:pt>
                <c:pt idx="3115">
                  <c:v>0.25000000000000006</c:v>
                </c:pt>
                <c:pt idx="3116">
                  <c:v>0.15000000000000002</c:v>
                </c:pt>
                <c:pt idx="3117">
                  <c:v>0.19999999999999996</c:v>
                </c:pt>
                <c:pt idx="3118">
                  <c:v>0.65</c:v>
                </c:pt>
                <c:pt idx="3119">
                  <c:v>0.5</c:v>
                </c:pt>
                <c:pt idx="3120">
                  <c:v>0.6</c:v>
                </c:pt>
                <c:pt idx="3121">
                  <c:v>0.4</c:v>
                </c:pt>
                <c:pt idx="3122">
                  <c:v>0.35000000000000003</c:v>
                </c:pt>
                <c:pt idx="3123">
                  <c:v>0.35000000000000003</c:v>
                </c:pt>
                <c:pt idx="3124">
                  <c:v>0.44999999999999996</c:v>
                </c:pt>
                <c:pt idx="3125">
                  <c:v>0.54999999999999993</c:v>
                </c:pt>
                <c:pt idx="3126">
                  <c:v>0.4</c:v>
                </c:pt>
                <c:pt idx="3127">
                  <c:v>0.35000000000000009</c:v>
                </c:pt>
                <c:pt idx="3128">
                  <c:v>0.30000000000000004</c:v>
                </c:pt>
                <c:pt idx="3129">
                  <c:v>0.30000000000000004</c:v>
                </c:pt>
                <c:pt idx="3130">
                  <c:v>0.4</c:v>
                </c:pt>
                <c:pt idx="3131">
                  <c:v>0.60000000000000009</c:v>
                </c:pt>
                <c:pt idx="3132">
                  <c:v>0.55000000000000004</c:v>
                </c:pt>
                <c:pt idx="3133">
                  <c:v>0.50000000000000011</c:v>
                </c:pt>
                <c:pt idx="3134">
                  <c:v>0.45</c:v>
                </c:pt>
                <c:pt idx="3135">
                  <c:v>0.45</c:v>
                </c:pt>
                <c:pt idx="3136">
                  <c:v>0.55000000000000004</c:v>
                </c:pt>
                <c:pt idx="3137">
                  <c:v>0.60000000000000009</c:v>
                </c:pt>
                <c:pt idx="3138">
                  <c:v>0.5</c:v>
                </c:pt>
                <c:pt idx="3139">
                  <c:v>0.45000000000000007</c:v>
                </c:pt>
                <c:pt idx="3140">
                  <c:v>0.4</c:v>
                </c:pt>
                <c:pt idx="3141">
                  <c:v>0.4</c:v>
                </c:pt>
                <c:pt idx="3142">
                  <c:v>0.5</c:v>
                </c:pt>
                <c:pt idx="3143">
                  <c:v>0.55000000000000004</c:v>
                </c:pt>
                <c:pt idx="3144">
                  <c:v>0.35000000000000003</c:v>
                </c:pt>
                <c:pt idx="3145">
                  <c:v>0.3000000000000001</c:v>
                </c:pt>
                <c:pt idx="3146">
                  <c:v>0.25000000000000006</c:v>
                </c:pt>
                <c:pt idx="3147">
                  <c:v>0.25000000000000006</c:v>
                </c:pt>
                <c:pt idx="3148">
                  <c:v>0.35000000000000003</c:v>
                </c:pt>
                <c:pt idx="3149">
                  <c:v>0.4</c:v>
                </c:pt>
                <c:pt idx="3150">
                  <c:v>0.44999999999999996</c:v>
                </c:pt>
                <c:pt idx="3151">
                  <c:v>0.35000000000000003</c:v>
                </c:pt>
                <c:pt idx="3152">
                  <c:v>0.35000000000000003</c:v>
                </c:pt>
                <c:pt idx="3153">
                  <c:v>0.35000000000000003</c:v>
                </c:pt>
                <c:pt idx="3154">
                  <c:v>0.44999999999999996</c:v>
                </c:pt>
                <c:pt idx="3155">
                  <c:v>0.49999999999999983</c:v>
                </c:pt>
                <c:pt idx="3156">
                  <c:v>0.44999999999999996</c:v>
                </c:pt>
                <c:pt idx="3157">
                  <c:v>0.35000000000000003</c:v>
                </c:pt>
                <c:pt idx="3158">
                  <c:v>0.35000000000000003</c:v>
                </c:pt>
                <c:pt idx="3159">
                  <c:v>0.35000000000000003</c:v>
                </c:pt>
                <c:pt idx="3160">
                  <c:v>0.6</c:v>
                </c:pt>
                <c:pt idx="3161">
                  <c:v>0.64999999999999991</c:v>
                </c:pt>
                <c:pt idx="3162">
                  <c:v>0.6</c:v>
                </c:pt>
                <c:pt idx="3163">
                  <c:v>0.5</c:v>
                </c:pt>
                <c:pt idx="3164">
                  <c:v>0.5</c:v>
                </c:pt>
                <c:pt idx="3165">
                  <c:v>0.5</c:v>
                </c:pt>
                <c:pt idx="3166">
                  <c:v>0.6</c:v>
                </c:pt>
                <c:pt idx="3167">
                  <c:v>0.64999999999999991</c:v>
                </c:pt>
                <c:pt idx="3168">
                  <c:v>0.35000000000000003</c:v>
                </c:pt>
                <c:pt idx="3169">
                  <c:v>0.35000000000000003</c:v>
                </c:pt>
                <c:pt idx="3170">
                  <c:v>0.25000000000000006</c:v>
                </c:pt>
                <c:pt idx="3171">
                  <c:v>0.30000000000000004</c:v>
                </c:pt>
                <c:pt idx="3172">
                  <c:v>0.44999999999999996</c:v>
                </c:pt>
                <c:pt idx="3173">
                  <c:v>0.35000000000000003</c:v>
                </c:pt>
                <c:pt idx="3174">
                  <c:v>0.35000000000000003</c:v>
                </c:pt>
                <c:pt idx="3175">
                  <c:v>0.4</c:v>
                </c:pt>
                <c:pt idx="3176">
                  <c:v>0.30000000000000004</c:v>
                </c:pt>
                <c:pt idx="3177">
                  <c:v>0.35000000000000003</c:v>
                </c:pt>
                <c:pt idx="3178">
                  <c:v>0.49999999999999994</c:v>
                </c:pt>
                <c:pt idx="3179">
                  <c:v>0.24999999999999994</c:v>
                </c:pt>
                <c:pt idx="3180">
                  <c:v>0.30000000000000004</c:v>
                </c:pt>
                <c:pt idx="3181">
                  <c:v>0.30000000000000004</c:v>
                </c:pt>
                <c:pt idx="3182">
                  <c:v>0.2</c:v>
                </c:pt>
                <c:pt idx="3183">
                  <c:v>0.24999999999999994</c:v>
                </c:pt>
                <c:pt idx="3184">
                  <c:v>0.4</c:v>
                </c:pt>
                <c:pt idx="3185">
                  <c:v>0.30000000000000004</c:v>
                </c:pt>
                <c:pt idx="3186">
                  <c:v>0.30000000000000004</c:v>
                </c:pt>
                <c:pt idx="3187">
                  <c:v>0.30000000000000004</c:v>
                </c:pt>
                <c:pt idx="3188">
                  <c:v>0.2</c:v>
                </c:pt>
                <c:pt idx="3189">
                  <c:v>0.24999999999999994</c:v>
                </c:pt>
                <c:pt idx="3190">
                  <c:v>0.65</c:v>
                </c:pt>
                <c:pt idx="3191">
                  <c:v>0.5</c:v>
                </c:pt>
                <c:pt idx="3192">
                  <c:v>0.6</c:v>
                </c:pt>
                <c:pt idx="3193">
                  <c:v>0.4</c:v>
                </c:pt>
                <c:pt idx="3194">
                  <c:v>0.35000000000000003</c:v>
                </c:pt>
                <c:pt idx="3195">
                  <c:v>0.35000000000000003</c:v>
                </c:pt>
                <c:pt idx="3196">
                  <c:v>0.44999999999999996</c:v>
                </c:pt>
                <c:pt idx="3197">
                  <c:v>0.54999999999999993</c:v>
                </c:pt>
                <c:pt idx="3198">
                  <c:v>0.45</c:v>
                </c:pt>
                <c:pt idx="3199">
                  <c:v>0.40000000000000008</c:v>
                </c:pt>
                <c:pt idx="3200">
                  <c:v>0.35000000000000003</c:v>
                </c:pt>
                <c:pt idx="3201">
                  <c:v>0.35000000000000003</c:v>
                </c:pt>
                <c:pt idx="3202">
                  <c:v>0.45</c:v>
                </c:pt>
                <c:pt idx="3203">
                  <c:v>0.65000000000000013</c:v>
                </c:pt>
                <c:pt idx="3204">
                  <c:v>0.60000000000000009</c:v>
                </c:pt>
                <c:pt idx="3205">
                  <c:v>0.55000000000000016</c:v>
                </c:pt>
                <c:pt idx="3206">
                  <c:v>0.5</c:v>
                </c:pt>
                <c:pt idx="3207">
                  <c:v>0.5</c:v>
                </c:pt>
                <c:pt idx="3208">
                  <c:v>0.60000000000000009</c:v>
                </c:pt>
                <c:pt idx="3209">
                  <c:v>0.65000000000000013</c:v>
                </c:pt>
                <c:pt idx="3210">
                  <c:v>0.5</c:v>
                </c:pt>
                <c:pt idx="3211">
                  <c:v>0.45000000000000007</c:v>
                </c:pt>
                <c:pt idx="3212">
                  <c:v>0.4</c:v>
                </c:pt>
                <c:pt idx="3213">
                  <c:v>0.4</c:v>
                </c:pt>
                <c:pt idx="3214">
                  <c:v>0.5</c:v>
                </c:pt>
                <c:pt idx="3215">
                  <c:v>0.55000000000000004</c:v>
                </c:pt>
                <c:pt idx="3216">
                  <c:v>0.35000000000000003</c:v>
                </c:pt>
                <c:pt idx="3217">
                  <c:v>0.3000000000000001</c:v>
                </c:pt>
                <c:pt idx="3218">
                  <c:v>0.25000000000000006</c:v>
                </c:pt>
                <c:pt idx="3219">
                  <c:v>0.25000000000000006</c:v>
                </c:pt>
                <c:pt idx="3220">
                  <c:v>0.35000000000000003</c:v>
                </c:pt>
                <c:pt idx="3221">
                  <c:v>0.4</c:v>
                </c:pt>
                <c:pt idx="3222">
                  <c:v>0.44999999999999996</c:v>
                </c:pt>
                <c:pt idx="3223">
                  <c:v>0.35000000000000003</c:v>
                </c:pt>
                <c:pt idx="3224">
                  <c:v>0.35000000000000003</c:v>
                </c:pt>
                <c:pt idx="3225">
                  <c:v>0.35000000000000003</c:v>
                </c:pt>
                <c:pt idx="3226">
                  <c:v>0.44999999999999996</c:v>
                </c:pt>
                <c:pt idx="3227">
                  <c:v>0.49999999999999983</c:v>
                </c:pt>
                <c:pt idx="3228">
                  <c:v>0.44999999999999996</c:v>
                </c:pt>
                <c:pt idx="3229">
                  <c:v>0.35000000000000003</c:v>
                </c:pt>
                <c:pt idx="3230">
                  <c:v>0.35000000000000003</c:v>
                </c:pt>
                <c:pt idx="3231">
                  <c:v>0.4</c:v>
                </c:pt>
                <c:pt idx="3232">
                  <c:v>0.65</c:v>
                </c:pt>
                <c:pt idx="3233">
                  <c:v>0.7</c:v>
                </c:pt>
                <c:pt idx="3234">
                  <c:v>0.65</c:v>
                </c:pt>
                <c:pt idx="3235">
                  <c:v>0.55000000000000004</c:v>
                </c:pt>
                <c:pt idx="3236">
                  <c:v>0.55000000000000004</c:v>
                </c:pt>
                <c:pt idx="3237">
                  <c:v>0.55000000000000004</c:v>
                </c:pt>
                <c:pt idx="3238">
                  <c:v>0.65</c:v>
                </c:pt>
                <c:pt idx="3239">
                  <c:v>0.7</c:v>
                </c:pt>
                <c:pt idx="3240">
                  <c:v>0.35000000000000003</c:v>
                </c:pt>
                <c:pt idx="3241">
                  <c:v>0.35000000000000003</c:v>
                </c:pt>
                <c:pt idx="3242">
                  <c:v>0.25000000000000006</c:v>
                </c:pt>
                <c:pt idx="3243">
                  <c:v>0.3</c:v>
                </c:pt>
                <c:pt idx="3244">
                  <c:v>0.45</c:v>
                </c:pt>
                <c:pt idx="3245">
                  <c:v>0.35000000000000003</c:v>
                </c:pt>
                <c:pt idx="3246">
                  <c:v>0.35000000000000003</c:v>
                </c:pt>
                <c:pt idx="3247">
                  <c:v>0.35000000000000003</c:v>
                </c:pt>
                <c:pt idx="3248">
                  <c:v>0.25000000000000006</c:v>
                </c:pt>
                <c:pt idx="3249">
                  <c:v>0.3</c:v>
                </c:pt>
                <c:pt idx="3250">
                  <c:v>0.45</c:v>
                </c:pt>
                <c:pt idx="3251">
                  <c:v>0.35000000000000003</c:v>
                </c:pt>
                <c:pt idx="3252">
                  <c:v>0.35000000000000003</c:v>
                </c:pt>
                <c:pt idx="3253">
                  <c:v>0.35000000000000003</c:v>
                </c:pt>
                <c:pt idx="3254">
                  <c:v>0.25000000000000006</c:v>
                </c:pt>
                <c:pt idx="3255">
                  <c:v>0.3</c:v>
                </c:pt>
                <c:pt idx="3256">
                  <c:v>0.45</c:v>
                </c:pt>
                <c:pt idx="3257">
                  <c:v>0.35000000000000003</c:v>
                </c:pt>
                <c:pt idx="3258">
                  <c:v>0.35000000000000003</c:v>
                </c:pt>
                <c:pt idx="3259">
                  <c:v>0.35000000000000003</c:v>
                </c:pt>
                <c:pt idx="3260">
                  <c:v>0.25000000000000006</c:v>
                </c:pt>
                <c:pt idx="3261">
                  <c:v>0.3</c:v>
                </c:pt>
                <c:pt idx="3262">
                  <c:v>0.45</c:v>
                </c:pt>
                <c:pt idx="3263">
                  <c:v>0.35000000000000003</c:v>
                </c:pt>
                <c:pt idx="3264">
                  <c:v>0.49999999999999994</c:v>
                </c:pt>
                <c:pt idx="3265">
                  <c:v>0.45</c:v>
                </c:pt>
                <c:pt idx="3266">
                  <c:v>0.4</c:v>
                </c:pt>
                <c:pt idx="3267">
                  <c:v>0.4</c:v>
                </c:pt>
                <c:pt idx="3268">
                  <c:v>0.49999999999999994</c:v>
                </c:pt>
                <c:pt idx="3269">
                  <c:v>0.54999999999999993</c:v>
                </c:pt>
                <c:pt idx="3270">
                  <c:v>0.49999999999999994</c:v>
                </c:pt>
                <c:pt idx="3271">
                  <c:v>0.45</c:v>
                </c:pt>
                <c:pt idx="3272">
                  <c:v>0.4</c:v>
                </c:pt>
                <c:pt idx="3273">
                  <c:v>0.4</c:v>
                </c:pt>
                <c:pt idx="3274">
                  <c:v>0.49999999999999994</c:v>
                </c:pt>
                <c:pt idx="3275">
                  <c:v>0.54999999999999993</c:v>
                </c:pt>
                <c:pt idx="3276">
                  <c:v>0.49999999999999994</c:v>
                </c:pt>
                <c:pt idx="3277">
                  <c:v>0.45</c:v>
                </c:pt>
                <c:pt idx="3278">
                  <c:v>0.4</c:v>
                </c:pt>
                <c:pt idx="3279">
                  <c:v>0.4</c:v>
                </c:pt>
                <c:pt idx="3280">
                  <c:v>0.49999999999999994</c:v>
                </c:pt>
                <c:pt idx="3281">
                  <c:v>0.54999999999999993</c:v>
                </c:pt>
                <c:pt idx="3282">
                  <c:v>0.49999999999999994</c:v>
                </c:pt>
                <c:pt idx="3283">
                  <c:v>0.45</c:v>
                </c:pt>
                <c:pt idx="3284">
                  <c:v>0.4</c:v>
                </c:pt>
                <c:pt idx="3285">
                  <c:v>0.4</c:v>
                </c:pt>
                <c:pt idx="3286">
                  <c:v>0.49999999999999994</c:v>
                </c:pt>
                <c:pt idx="3287">
                  <c:v>0.54999999999999993</c:v>
                </c:pt>
                <c:pt idx="3288">
                  <c:v>0.49999999999999994</c:v>
                </c:pt>
                <c:pt idx="3289">
                  <c:v>0.45</c:v>
                </c:pt>
                <c:pt idx="3290">
                  <c:v>0.4</c:v>
                </c:pt>
                <c:pt idx="3291">
                  <c:v>0.4</c:v>
                </c:pt>
                <c:pt idx="3292">
                  <c:v>0.49999999999999994</c:v>
                </c:pt>
                <c:pt idx="3293">
                  <c:v>0.54999999999999993</c:v>
                </c:pt>
                <c:pt idx="3294">
                  <c:v>0.54999999999999993</c:v>
                </c:pt>
                <c:pt idx="3295">
                  <c:v>0.5</c:v>
                </c:pt>
                <c:pt idx="3296">
                  <c:v>0.5</c:v>
                </c:pt>
                <c:pt idx="3297">
                  <c:v>0.5</c:v>
                </c:pt>
                <c:pt idx="3298">
                  <c:v>0.6</c:v>
                </c:pt>
                <c:pt idx="3299">
                  <c:v>0.64999999999999991</c:v>
                </c:pt>
                <c:pt idx="3300">
                  <c:v>0.6</c:v>
                </c:pt>
                <c:pt idx="3301">
                  <c:v>0.5</c:v>
                </c:pt>
                <c:pt idx="3302">
                  <c:v>0.5</c:v>
                </c:pt>
                <c:pt idx="3303">
                  <c:v>0.5</c:v>
                </c:pt>
                <c:pt idx="3304">
                  <c:v>0.6</c:v>
                </c:pt>
                <c:pt idx="3305">
                  <c:v>0.64999999999999991</c:v>
                </c:pt>
                <c:pt idx="3306">
                  <c:v>0.6</c:v>
                </c:pt>
                <c:pt idx="3307">
                  <c:v>0.5</c:v>
                </c:pt>
                <c:pt idx="3308">
                  <c:v>0.5</c:v>
                </c:pt>
                <c:pt idx="3309">
                  <c:v>0.5</c:v>
                </c:pt>
                <c:pt idx="3310">
                  <c:v>0.6</c:v>
                </c:pt>
                <c:pt idx="3311">
                  <c:v>0.64999999999999991</c:v>
                </c:pt>
                <c:pt idx="3312">
                  <c:v>0.4</c:v>
                </c:pt>
                <c:pt idx="3313">
                  <c:v>0.4</c:v>
                </c:pt>
                <c:pt idx="3314">
                  <c:v>0.30000000000000004</c:v>
                </c:pt>
                <c:pt idx="3315">
                  <c:v>0.35</c:v>
                </c:pt>
                <c:pt idx="3316">
                  <c:v>0.5</c:v>
                </c:pt>
                <c:pt idx="3317">
                  <c:v>0.4</c:v>
                </c:pt>
                <c:pt idx="3318">
                  <c:v>0.4</c:v>
                </c:pt>
                <c:pt idx="3319">
                  <c:v>0.4</c:v>
                </c:pt>
                <c:pt idx="3320">
                  <c:v>0.30000000000000004</c:v>
                </c:pt>
                <c:pt idx="3321">
                  <c:v>0.35</c:v>
                </c:pt>
                <c:pt idx="3322">
                  <c:v>0.5</c:v>
                </c:pt>
                <c:pt idx="3323">
                  <c:v>0.4</c:v>
                </c:pt>
                <c:pt idx="3324">
                  <c:v>0.4</c:v>
                </c:pt>
                <c:pt idx="3325">
                  <c:v>0.4</c:v>
                </c:pt>
                <c:pt idx="3326">
                  <c:v>0.30000000000000004</c:v>
                </c:pt>
                <c:pt idx="3327">
                  <c:v>0.35</c:v>
                </c:pt>
                <c:pt idx="3328">
                  <c:v>0.5</c:v>
                </c:pt>
                <c:pt idx="3329">
                  <c:v>0.4</c:v>
                </c:pt>
                <c:pt idx="3330">
                  <c:v>0.4</c:v>
                </c:pt>
                <c:pt idx="3331">
                  <c:v>0.4</c:v>
                </c:pt>
                <c:pt idx="3332">
                  <c:v>0.30000000000000004</c:v>
                </c:pt>
                <c:pt idx="3333">
                  <c:v>0.35</c:v>
                </c:pt>
                <c:pt idx="3334">
                  <c:v>0.5</c:v>
                </c:pt>
                <c:pt idx="3335">
                  <c:v>0.4</c:v>
                </c:pt>
                <c:pt idx="3336">
                  <c:v>0.54999999999999993</c:v>
                </c:pt>
                <c:pt idx="3337">
                  <c:v>0.5</c:v>
                </c:pt>
                <c:pt idx="3338">
                  <c:v>0.45</c:v>
                </c:pt>
                <c:pt idx="3339">
                  <c:v>0.45</c:v>
                </c:pt>
                <c:pt idx="3340">
                  <c:v>0.54999999999999993</c:v>
                </c:pt>
                <c:pt idx="3341">
                  <c:v>0.6</c:v>
                </c:pt>
                <c:pt idx="3342">
                  <c:v>0.54999999999999993</c:v>
                </c:pt>
                <c:pt idx="3343">
                  <c:v>0.5</c:v>
                </c:pt>
                <c:pt idx="3344">
                  <c:v>0.45</c:v>
                </c:pt>
                <c:pt idx="3345">
                  <c:v>0.45</c:v>
                </c:pt>
                <c:pt idx="3346">
                  <c:v>0.54999999999999993</c:v>
                </c:pt>
                <c:pt idx="3347">
                  <c:v>0.6</c:v>
                </c:pt>
                <c:pt idx="3348">
                  <c:v>0.54999999999999993</c:v>
                </c:pt>
                <c:pt idx="3349">
                  <c:v>0.5</c:v>
                </c:pt>
                <c:pt idx="3350">
                  <c:v>0.45</c:v>
                </c:pt>
                <c:pt idx="3351">
                  <c:v>0.45</c:v>
                </c:pt>
                <c:pt idx="3352">
                  <c:v>0.54999999999999993</c:v>
                </c:pt>
                <c:pt idx="3353">
                  <c:v>0.6</c:v>
                </c:pt>
                <c:pt idx="3354">
                  <c:v>0.54999999999999993</c:v>
                </c:pt>
                <c:pt idx="3355">
                  <c:v>0.5</c:v>
                </c:pt>
                <c:pt idx="3356">
                  <c:v>0.45</c:v>
                </c:pt>
                <c:pt idx="3357">
                  <c:v>0.45</c:v>
                </c:pt>
                <c:pt idx="3358">
                  <c:v>0.54999999999999993</c:v>
                </c:pt>
                <c:pt idx="3359">
                  <c:v>0.6</c:v>
                </c:pt>
                <c:pt idx="3360">
                  <c:v>0.54999999999999993</c:v>
                </c:pt>
                <c:pt idx="3361">
                  <c:v>0.5</c:v>
                </c:pt>
                <c:pt idx="3362">
                  <c:v>0.45</c:v>
                </c:pt>
                <c:pt idx="3363">
                  <c:v>0.45</c:v>
                </c:pt>
                <c:pt idx="3364">
                  <c:v>0.54999999999999993</c:v>
                </c:pt>
                <c:pt idx="3365">
                  <c:v>0.6</c:v>
                </c:pt>
                <c:pt idx="3366">
                  <c:v>0.6</c:v>
                </c:pt>
                <c:pt idx="3367">
                  <c:v>0.55000000000000004</c:v>
                </c:pt>
                <c:pt idx="3368">
                  <c:v>0.55000000000000004</c:v>
                </c:pt>
                <c:pt idx="3369">
                  <c:v>0.55000000000000004</c:v>
                </c:pt>
                <c:pt idx="3370">
                  <c:v>0.65</c:v>
                </c:pt>
                <c:pt idx="3371">
                  <c:v>0.7</c:v>
                </c:pt>
                <c:pt idx="3372">
                  <c:v>0.65</c:v>
                </c:pt>
                <c:pt idx="3373">
                  <c:v>0.55000000000000004</c:v>
                </c:pt>
                <c:pt idx="3374">
                  <c:v>0.55000000000000004</c:v>
                </c:pt>
                <c:pt idx="3375">
                  <c:v>0.55000000000000004</c:v>
                </c:pt>
                <c:pt idx="3376">
                  <c:v>0.65</c:v>
                </c:pt>
                <c:pt idx="3377">
                  <c:v>0.7</c:v>
                </c:pt>
                <c:pt idx="3378">
                  <c:v>0.65</c:v>
                </c:pt>
                <c:pt idx="3379">
                  <c:v>0.55000000000000004</c:v>
                </c:pt>
                <c:pt idx="3380">
                  <c:v>0.55000000000000004</c:v>
                </c:pt>
                <c:pt idx="3381">
                  <c:v>0.55000000000000004</c:v>
                </c:pt>
                <c:pt idx="3382">
                  <c:v>0.65</c:v>
                </c:pt>
                <c:pt idx="3383">
                  <c:v>0.7</c:v>
                </c:pt>
                <c:pt idx="3384">
                  <c:v>0.35000000000000003</c:v>
                </c:pt>
                <c:pt idx="3385">
                  <c:v>0.35000000000000003</c:v>
                </c:pt>
                <c:pt idx="3386">
                  <c:v>0.25000000000000006</c:v>
                </c:pt>
                <c:pt idx="3387">
                  <c:v>0.3</c:v>
                </c:pt>
                <c:pt idx="3388">
                  <c:v>0.45</c:v>
                </c:pt>
                <c:pt idx="3389">
                  <c:v>0.35000000000000003</c:v>
                </c:pt>
                <c:pt idx="3390">
                  <c:v>0.35000000000000003</c:v>
                </c:pt>
                <c:pt idx="3391">
                  <c:v>0.35000000000000003</c:v>
                </c:pt>
                <c:pt idx="3392">
                  <c:v>0.25000000000000006</c:v>
                </c:pt>
                <c:pt idx="3393">
                  <c:v>0.3</c:v>
                </c:pt>
                <c:pt idx="3394">
                  <c:v>0.45</c:v>
                </c:pt>
                <c:pt idx="3395">
                  <c:v>0.35000000000000003</c:v>
                </c:pt>
                <c:pt idx="3396">
                  <c:v>0.35000000000000003</c:v>
                </c:pt>
                <c:pt idx="3397">
                  <c:v>0.35000000000000003</c:v>
                </c:pt>
                <c:pt idx="3398">
                  <c:v>0.25000000000000006</c:v>
                </c:pt>
                <c:pt idx="3399">
                  <c:v>0.3</c:v>
                </c:pt>
                <c:pt idx="3400">
                  <c:v>0.45</c:v>
                </c:pt>
                <c:pt idx="3401">
                  <c:v>0.35000000000000003</c:v>
                </c:pt>
                <c:pt idx="3402">
                  <c:v>0.35000000000000003</c:v>
                </c:pt>
                <c:pt idx="3403">
                  <c:v>0.35000000000000003</c:v>
                </c:pt>
                <c:pt idx="3404">
                  <c:v>0.25000000000000006</c:v>
                </c:pt>
                <c:pt idx="3405">
                  <c:v>0.3</c:v>
                </c:pt>
                <c:pt idx="3406">
                  <c:v>0.45</c:v>
                </c:pt>
                <c:pt idx="3407">
                  <c:v>0.35000000000000003</c:v>
                </c:pt>
                <c:pt idx="3408">
                  <c:v>0.49999999999999994</c:v>
                </c:pt>
                <c:pt idx="3409">
                  <c:v>0.45</c:v>
                </c:pt>
                <c:pt idx="3410">
                  <c:v>0.4</c:v>
                </c:pt>
                <c:pt idx="3411">
                  <c:v>0.4</c:v>
                </c:pt>
                <c:pt idx="3412">
                  <c:v>0.49999999999999994</c:v>
                </c:pt>
                <c:pt idx="3413">
                  <c:v>0.54999999999999993</c:v>
                </c:pt>
                <c:pt idx="3414">
                  <c:v>0.49999999999999994</c:v>
                </c:pt>
                <c:pt idx="3415">
                  <c:v>0.45</c:v>
                </c:pt>
                <c:pt idx="3416">
                  <c:v>0.4</c:v>
                </c:pt>
                <c:pt idx="3417">
                  <c:v>0.4</c:v>
                </c:pt>
                <c:pt idx="3418">
                  <c:v>0.49999999999999994</c:v>
                </c:pt>
                <c:pt idx="3419">
                  <c:v>0.54999999999999993</c:v>
                </c:pt>
                <c:pt idx="3420">
                  <c:v>0.49999999999999994</c:v>
                </c:pt>
                <c:pt idx="3421">
                  <c:v>0.45</c:v>
                </c:pt>
                <c:pt idx="3422">
                  <c:v>0.4</c:v>
                </c:pt>
                <c:pt idx="3423">
                  <c:v>0.4</c:v>
                </c:pt>
                <c:pt idx="3424">
                  <c:v>0.49999999999999994</c:v>
                </c:pt>
                <c:pt idx="3425">
                  <c:v>0.54999999999999993</c:v>
                </c:pt>
                <c:pt idx="3426">
                  <c:v>0.49999999999999994</c:v>
                </c:pt>
                <c:pt idx="3427">
                  <c:v>0.45</c:v>
                </c:pt>
                <c:pt idx="3428">
                  <c:v>0.4</c:v>
                </c:pt>
                <c:pt idx="3429">
                  <c:v>0.4</c:v>
                </c:pt>
                <c:pt idx="3430">
                  <c:v>0.49999999999999994</c:v>
                </c:pt>
                <c:pt idx="3431">
                  <c:v>0.54999999999999993</c:v>
                </c:pt>
                <c:pt idx="3432">
                  <c:v>0.49999999999999994</c:v>
                </c:pt>
                <c:pt idx="3433">
                  <c:v>0.45</c:v>
                </c:pt>
                <c:pt idx="3434">
                  <c:v>0.4</c:v>
                </c:pt>
                <c:pt idx="3435">
                  <c:v>0.4</c:v>
                </c:pt>
                <c:pt idx="3436">
                  <c:v>0.49999999999999994</c:v>
                </c:pt>
                <c:pt idx="3437">
                  <c:v>0.54999999999999993</c:v>
                </c:pt>
                <c:pt idx="3438">
                  <c:v>0.54999999999999993</c:v>
                </c:pt>
                <c:pt idx="3439">
                  <c:v>0.5</c:v>
                </c:pt>
                <c:pt idx="3440">
                  <c:v>0.5</c:v>
                </c:pt>
                <c:pt idx="3441">
                  <c:v>0.5</c:v>
                </c:pt>
                <c:pt idx="3442">
                  <c:v>0.6</c:v>
                </c:pt>
                <c:pt idx="3443">
                  <c:v>0.64999999999999991</c:v>
                </c:pt>
                <c:pt idx="3444">
                  <c:v>0.6</c:v>
                </c:pt>
                <c:pt idx="3445">
                  <c:v>0.5</c:v>
                </c:pt>
                <c:pt idx="3446">
                  <c:v>0.5</c:v>
                </c:pt>
                <c:pt idx="3447">
                  <c:v>0.5</c:v>
                </c:pt>
                <c:pt idx="3448">
                  <c:v>0.6</c:v>
                </c:pt>
                <c:pt idx="3449">
                  <c:v>0.64999999999999991</c:v>
                </c:pt>
                <c:pt idx="3450">
                  <c:v>0.6</c:v>
                </c:pt>
                <c:pt idx="3451">
                  <c:v>0.5</c:v>
                </c:pt>
                <c:pt idx="3452">
                  <c:v>0.5</c:v>
                </c:pt>
                <c:pt idx="3453">
                  <c:v>0.5</c:v>
                </c:pt>
                <c:pt idx="3454">
                  <c:v>0.6</c:v>
                </c:pt>
                <c:pt idx="3455">
                  <c:v>0.64999999999999991</c:v>
                </c:pt>
                <c:pt idx="3456">
                  <c:v>0.4</c:v>
                </c:pt>
                <c:pt idx="3457">
                  <c:v>0.4</c:v>
                </c:pt>
                <c:pt idx="3458">
                  <c:v>0.30000000000000004</c:v>
                </c:pt>
                <c:pt idx="3459">
                  <c:v>0.35</c:v>
                </c:pt>
                <c:pt idx="3460">
                  <c:v>0.5</c:v>
                </c:pt>
                <c:pt idx="3461">
                  <c:v>0.4</c:v>
                </c:pt>
                <c:pt idx="3462">
                  <c:v>0.4</c:v>
                </c:pt>
                <c:pt idx="3463">
                  <c:v>0.4</c:v>
                </c:pt>
                <c:pt idx="3464">
                  <c:v>0.30000000000000004</c:v>
                </c:pt>
                <c:pt idx="3465">
                  <c:v>0.35</c:v>
                </c:pt>
                <c:pt idx="3466">
                  <c:v>0.5</c:v>
                </c:pt>
                <c:pt idx="3467">
                  <c:v>0.4</c:v>
                </c:pt>
                <c:pt idx="3468">
                  <c:v>0.4</c:v>
                </c:pt>
                <c:pt idx="3469">
                  <c:v>0.4</c:v>
                </c:pt>
                <c:pt idx="3470">
                  <c:v>0.30000000000000004</c:v>
                </c:pt>
                <c:pt idx="3471">
                  <c:v>0.35</c:v>
                </c:pt>
                <c:pt idx="3472">
                  <c:v>0.5</c:v>
                </c:pt>
                <c:pt idx="3473">
                  <c:v>0.4</c:v>
                </c:pt>
                <c:pt idx="3474">
                  <c:v>0.4</c:v>
                </c:pt>
                <c:pt idx="3475">
                  <c:v>0.4</c:v>
                </c:pt>
                <c:pt idx="3476">
                  <c:v>0.30000000000000004</c:v>
                </c:pt>
                <c:pt idx="3477">
                  <c:v>0.35</c:v>
                </c:pt>
                <c:pt idx="3478">
                  <c:v>0.5</c:v>
                </c:pt>
                <c:pt idx="3479">
                  <c:v>0.4</c:v>
                </c:pt>
                <c:pt idx="3480">
                  <c:v>0.54999999999999993</c:v>
                </c:pt>
                <c:pt idx="3481">
                  <c:v>0.5</c:v>
                </c:pt>
                <c:pt idx="3482">
                  <c:v>0.45</c:v>
                </c:pt>
                <c:pt idx="3483">
                  <c:v>0.45</c:v>
                </c:pt>
                <c:pt idx="3484">
                  <c:v>0.54999999999999993</c:v>
                </c:pt>
                <c:pt idx="3485">
                  <c:v>0.6</c:v>
                </c:pt>
                <c:pt idx="3486">
                  <c:v>0.54999999999999993</c:v>
                </c:pt>
                <c:pt idx="3487">
                  <c:v>0.5</c:v>
                </c:pt>
                <c:pt idx="3488">
                  <c:v>0.45</c:v>
                </c:pt>
                <c:pt idx="3489">
                  <c:v>0.45</c:v>
                </c:pt>
                <c:pt idx="3490">
                  <c:v>0.54999999999999993</c:v>
                </c:pt>
                <c:pt idx="3491">
                  <c:v>0.6</c:v>
                </c:pt>
                <c:pt idx="3492">
                  <c:v>0.54999999999999993</c:v>
                </c:pt>
                <c:pt idx="3493">
                  <c:v>0.5</c:v>
                </c:pt>
                <c:pt idx="3494">
                  <c:v>0.45</c:v>
                </c:pt>
                <c:pt idx="3495">
                  <c:v>0.45</c:v>
                </c:pt>
                <c:pt idx="3496">
                  <c:v>0.54999999999999993</c:v>
                </c:pt>
                <c:pt idx="3497">
                  <c:v>0.6</c:v>
                </c:pt>
                <c:pt idx="3498">
                  <c:v>0.54999999999999993</c:v>
                </c:pt>
                <c:pt idx="3499">
                  <c:v>0.5</c:v>
                </c:pt>
                <c:pt idx="3500">
                  <c:v>0.45</c:v>
                </c:pt>
                <c:pt idx="3501">
                  <c:v>0.45</c:v>
                </c:pt>
                <c:pt idx="3502">
                  <c:v>0.54999999999999993</c:v>
                </c:pt>
                <c:pt idx="3503">
                  <c:v>0.6</c:v>
                </c:pt>
                <c:pt idx="3504">
                  <c:v>0.54999999999999993</c:v>
                </c:pt>
                <c:pt idx="3505">
                  <c:v>0.5</c:v>
                </c:pt>
                <c:pt idx="3506">
                  <c:v>0.45</c:v>
                </c:pt>
                <c:pt idx="3507">
                  <c:v>0.45</c:v>
                </c:pt>
                <c:pt idx="3508">
                  <c:v>0.54999999999999993</c:v>
                </c:pt>
                <c:pt idx="3509">
                  <c:v>0.6</c:v>
                </c:pt>
                <c:pt idx="3510">
                  <c:v>0.6</c:v>
                </c:pt>
                <c:pt idx="3511">
                  <c:v>0.55000000000000004</c:v>
                </c:pt>
                <c:pt idx="3512">
                  <c:v>0.55000000000000004</c:v>
                </c:pt>
                <c:pt idx="3513">
                  <c:v>0.55000000000000004</c:v>
                </c:pt>
                <c:pt idx="3514">
                  <c:v>0.65</c:v>
                </c:pt>
                <c:pt idx="3515">
                  <c:v>0.7</c:v>
                </c:pt>
                <c:pt idx="3516">
                  <c:v>0.65</c:v>
                </c:pt>
                <c:pt idx="3517">
                  <c:v>0.55000000000000004</c:v>
                </c:pt>
                <c:pt idx="3518">
                  <c:v>0.55000000000000004</c:v>
                </c:pt>
                <c:pt idx="3519">
                  <c:v>0.55000000000000004</c:v>
                </c:pt>
                <c:pt idx="3520">
                  <c:v>0.65</c:v>
                </c:pt>
                <c:pt idx="3521">
                  <c:v>0.7</c:v>
                </c:pt>
                <c:pt idx="3522">
                  <c:v>0.65</c:v>
                </c:pt>
                <c:pt idx="3523">
                  <c:v>0.55000000000000004</c:v>
                </c:pt>
                <c:pt idx="3524">
                  <c:v>0.55000000000000004</c:v>
                </c:pt>
                <c:pt idx="3525">
                  <c:v>0.55000000000000004</c:v>
                </c:pt>
                <c:pt idx="3526">
                  <c:v>0.65</c:v>
                </c:pt>
                <c:pt idx="3527">
                  <c:v>0.7</c:v>
                </c:pt>
                <c:pt idx="3528">
                  <c:v>0.35000000000000003</c:v>
                </c:pt>
                <c:pt idx="3529">
                  <c:v>0.35000000000000003</c:v>
                </c:pt>
                <c:pt idx="3530">
                  <c:v>0.25000000000000006</c:v>
                </c:pt>
                <c:pt idx="3531">
                  <c:v>0.3</c:v>
                </c:pt>
                <c:pt idx="3532">
                  <c:v>0.45</c:v>
                </c:pt>
                <c:pt idx="3533">
                  <c:v>0.35000000000000003</c:v>
                </c:pt>
                <c:pt idx="3534">
                  <c:v>0.35000000000000003</c:v>
                </c:pt>
                <c:pt idx="3535">
                  <c:v>0.35000000000000003</c:v>
                </c:pt>
                <c:pt idx="3536">
                  <c:v>0.25000000000000006</c:v>
                </c:pt>
                <c:pt idx="3537">
                  <c:v>0.3</c:v>
                </c:pt>
                <c:pt idx="3538">
                  <c:v>0.45</c:v>
                </c:pt>
                <c:pt idx="3539">
                  <c:v>0.35000000000000003</c:v>
                </c:pt>
                <c:pt idx="3540">
                  <c:v>0.35000000000000003</c:v>
                </c:pt>
                <c:pt idx="3541">
                  <c:v>0.35000000000000003</c:v>
                </c:pt>
                <c:pt idx="3542">
                  <c:v>0.25000000000000006</c:v>
                </c:pt>
                <c:pt idx="3543">
                  <c:v>0.3</c:v>
                </c:pt>
                <c:pt idx="3544">
                  <c:v>0.45</c:v>
                </c:pt>
                <c:pt idx="3545">
                  <c:v>0.35000000000000003</c:v>
                </c:pt>
                <c:pt idx="3546">
                  <c:v>0.35000000000000003</c:v>
                </c:pt>
                <c:pt idx="3547">
                  <c:v>0.35000000000000003</c:v>
                </c:pt>
                <c:pt idx="3548">
                  <c:v>0.25000000000000006</c:v>
                </c:pt>
                <c:pt idx="3549">
                  <c:v>0.3</c:v>
                </c:pt>
                <c:pt idx="3550">
                  <c:v>0.45</c:v>
                </c:pt>
                <c:pt idx="3551">
                  <c:v>0.35000000000000003</c:v>
                </c:pt>
                <c:pt idx="3552">
                  <c:v>0.49999999999999994</c:v>
                </c:pt>
                <c:pt idx="3553">
                  <c:v>0.45</c:v>
                </c:pt>
                <c:pt idx="3554">
                  <c:v>0.4</c:v>
                </c:pt>
                <c:pt idx="3555">
                  <c:v>0.4</c:v>
                </c:pt>
                <c:pt idx="3556">
                  <c:v>0.49999999999999994</c:v>
                </c:pt>
                <c:pt idx="3557">
                  <c:v>0.54999999999999993</c:v>
                </c:pt>
                <c:pt idx="3558">
                  <c:v>0.49999999999999994</c:v>
                </c:pt>
                <c:pt idx="3559">
                  <c:v>0.45</c:v>
                </c:pt>
                <c:pt idx="3560">
                  <c:v>0.4</c:v>
                </c:pt>
                <c:pt idx="3561">
                  <c:v>0.4</c:v>
                </c:pt>
                <c:pt idx="3562">
                  <c:v>0.49999999999999994</c:v>
                </c:pt>
                <c:pt idx="3563">
                  <c:v>0.54999999999999993</c:v>
                </c:pt>
                <c:pt idx="3564">
                  <c:v>0.49999999999999994</c:v>
                </c:pt>
                <c:pt idx="3565">
                  <c:v>0.45</c:v>
                </c:pt>
                <c:pt idx="3566">
                  <c:v>0.4</c:v>
                </c:pt>
                <c:pt idx="3567">
                  <c:v>0.4</c:v>
                </c:pt>
                <c:pt idx="3568">
                  <c:v>0.49999999999999994</c:v>
                </c:pt>
                <c:pt idx="3569">
                  <c:v>0.54999999999999993</c:v>
                </c:pt>
                <c:pt idx="3570">
                  <c:v>0.49999999999999994</c:v>
                </c:pt>
                <c:pt idx="3571">
                  <c:v>0.45</c:v>
                </c:pt>
                <c:pt idx="3572">
                  <c:v>0.4</c:v>
                </c:pt>
                <c:pt idx="3573">
                  <c:v>0.4</c:v>
                </c:pt>
                <c:pt idx="3574">
                  <c:v>0.49999999999999994</c:v>
                </c:pt>
                <c:pt idx="3575">
                  <c:v>0.54999999999999993</c:v>
                </c:pt>
                <c:pt idx="3576">
                  <c:v>0.49999999999999994</c:v>
                </c:pt>
                <c:pt idx="3577">
                  <c:v>0.45</c:v>
                </c:pt>
                <c:pt idx="3578">
                  <c:v>0.4</c:v>
                </c:pt>
                <c:pt idx="3579">
                  <c:v>0.4</c:v>
                </c:pt>
                <c:pt idx="3580">
                  <c:v>0.49999999999999994</c:v>
                </c:pt>
                <c:pt idx="3581">
                  <c:v>0.54999999999999993</c:v>
                </c:pt>
                <c:pt idx="3582">
                  <c:v>0.54999999999999993</c:v>
                </c:pt>
                <c:pt idx="3583">
                  <c:v>0.5</c:v>
                </c:pt>
                <c:pt idx="3584">
                  <c:v>0.5</c:v>
                </c:pt>
                <c:pt idx="3585">
                  <c:v>0.5</c:v>
                </c:pt>
                <c:pt idx="3586">
                  <c:v>0.6</c:v>
                </c:pt>
                <c:pt idx="3587">
                  <c:v>0.64999999999999991</c:v>
                </c:pt>
                <c:pt idx="3588">
                  <c:v>0.6</c:v>
                </c:pt>
                <c:pt idx="3589">
                  <c:v>0.5</c:v>
                </c:pt>
                <c:pt idx="3590">
                  <c:v>0.5</c:v>
                </c:pt>
                <c:pt idx="3591">
                  <c:v>0.5</c:v>
                </c:pt>
                <c:pt idx="3592">
                  <c:v>0.6</c:v>
                </c:pt>
                <c:pt idx="3593">
                  <c:v>0.64999999999999991</c:v>
                </c:pt>
                <c:pt idx="3594">
                  <c:v>0.6</c:v>
                </c:pt>
                <c:pt idx="3595">
                  <c:v>0.5</c:v>
                </c:pt>
                <c:pt idx="3596">
                  <c:v>0.5</c:v>
                </c:pt>
                <c:pt idx="3597">
                  <c:v>0.5</c:v>
                </c:pt>
                <c:pt idx="3598">
                  <c:v>0.6</c:v>
                </c:pt>
                <c:pt idx="3599">
                  <c:v>0.64999999999999991</c:v>
                </c:pt>
                <c:pt idx="3600">
                  <c:v>0.4</c:v>
                </c:pt>
                <c:pt idx="3601">
                  <c:v>0.4</c:v>
                </c:pt>
                <c:pt idx="3602">
                  <c:v>0.30000000000000004</c:v>
                </c:pt>
                <c:pt idx="3603">
                  <c:v>0.35</c:v>
                </c:pt>
                <c:pt idx="3604">
                  <c:v>0.5</c:v>
                </c:pt>
                <c:pt idx="3605">
                  <c:v>0.4</c:v>
                </c:pt>
                <c:pt idx="3606">
                  <c:v>0.4</c:v>
                </c:pt>
                <c:pt idx="3607">
                  <c:v>0.4</c:v>
                </c:pt>
                <c:pt idx="3608">
                  <c:v>0.30000000000000004</c:v>
                </c:pt>
                <c:pt idx="3609">
                  <c:v>0.35</c:v>
                </c:pt>
                <c:pt idx="3610">
                  <c:v>0.5</c:v>
                </c:pt>
                <c:pt idx="3611">
                  <c:v>0.4</c:v>
                </c:pt>
                <c:pt idx="3612">
                  <c:v>0.4</c:v>
                </c:pt>
                <c:pt idx="3613">
                  <c:v>0.4</c:v>
                </c:pt>
                <c:pt idx="3614">
                  <c:v>0.30000000000000004</c:v>
                </c:pt>
                <c:pt idx="3615">
                  <c:v>0.35</c:v>
                </c:pt>
                <c:pt idx="3616">
                  <c:v>0.5</c:v>
                </c:pt>
                <c:pt idx="3617">
                  <c:v>0.4</c:v>
                </c:pt>
                <c:pt idx="3618">
                  <c:v>0.4</c:v>
                </c:pt>
                <c:pt idx="3619">
                  <c:v>0.4</c:v>
                </c:pt>
                <c:pt idx="3620">
                  <c:v>0.30000000000000004</c:v>
                </c:pt>
                <c:pt idx="3621">
                  <c:v>0.35</c:v>
                </c:pt>
                <c:pt idx="3622">
                  <c:v>0.5</c:v>
                </c:pt>
                <c:pt idx="3623">
                  <c:v>0.4</c:v>
                </c:pt>
                <c:pt idx="3624">
                  <c:v>0.54999999999999993</c:v>
                </c:pt>
                <c:pt idx="3625">
                  <c:v>0.5</c:v>
                </c:pt>
                <c:pt idx="3626">
                  <c:v>0.45</c:v>
                </c:pt>
                <c:pt idx="3627">
                  <c:v>0.45</c:v>
                </c:pt>
                <c:pt idx="3628">
                  <c:v>0.54999999999999993</c:v>
                </c:pt>
                <c:pt idx="3629">
                  <c:v>0.6</c:v>
                </c:pt>
                <c:pt idx="3630">
                  <c:v>0.54999999999999993</c:v>
                </c:pt>
                <c:pt idx="3631">
                  <c:v>0.5</c:v>
                </c:pt>
                <c:pt idx="3632">
                  <c:v>0.45</c:v>
                </c:pt>
                <c:pt idx="3633">
                  <c:v>0.45</c:v>
                </c:pt>
                <c:pt idx="3634">
                  <c:v>0.54999999999999993</c:v>
                </c:pt>
                <c:pt idx="3635">
                  <c:v>0.6</c:v>
                </c:pt>
                <c:pt idx="3636">
                  <c:v>0.54999999999999993</c:v>
                </c:pt>
                <c:pt idx="3637">
                  <c:v>0.5</c:v>
                </c:pt>
                <c:pt idx="3638">
                  <c:v>0.45</c:v>
                </c:pt>
                <c:pt idx="3639">
                  <c:v>0.45</c:v>
                </c:pt>
                <c:pt idx="3640">
                  <c:v>0.54999999999999993</c:v>
                </c:pt>
                <c:pt idx="3641">
                  <c:v>0.6</c:v>
                </c:pt>
                <c:pt idx="3642">
                  <c:v>0.54999999999999993</c:v>
                </c:pt>
                <c:pt idx="3643">
                  <c:v>0.5</c:v>
                </c:pt>
                <c:pt idx="3644">
                  <c:v>0.45</c:v>
                </c:pt>
                <c:pt idx="3645">
                  <c:v>0.45</c:v>
                </c:pt>
                <c:pt idx="3646">
                  <c:v>0.54999999999999993</c:v>
                </c:pt>
                <c:pt idx="3647">
                  <c:v>0.6</c:v>
                </c:pt>
                <c:pt idx="3648">
                  <c:v>0.54999999999999993</c:v>
                </c:pt>
                <c:pt idx="3649">
                  <c:v>0.5</c:v>
                </c:pt>
                <c:pt idx="3650">
                  <c:v>0.45</c:v>
                </c:pt>
                <c:pt idx="3651">
                  <c:v>0.45</c:v>
                </c:pt>
                <c:pt idx="3652">
                  <c:v>0.54999999999999993</c:v>
                </c:pt>
                <c:pt idx="3653">
                  <c:v>0.6</c:v>
                </c:pt>
                <c:pt idx="3654">
                  <c:v>0.6</c:v>
                </c:pt>
                <c:pt idx="3655">
                  <c:v>0.55000000000000004</c:v>
                </c:pt>
                <c:pt idx="3656">
                  <c:v>0.55000000000000004</c:v>
                </c:pt>
                <c:pt idx="3657">
                  <c:v>0.55000000000000004</c:v>
                </c:pt>
                <c:pt idx="3658">
                  <c:v>0.65</c:v>
                </c:pt>
                <c:pt idx="3659">
                  <c:v>0.7</c:v>
                </c:pt>
                <c:pt idx="3660">
                  <c:v>0.65</c:v>
                </c:pt>
                <c:pt idx="3661">
                  <c:v>0.55000000000000004</c:v>
                </c:pt>
                <c:pt idx="3662">
                  <c:v>0.55000000000000004</c:v>
                </c:pt>
                <c:pt idx="3663">
                  <c:v>0.55000000000000004</c:v>
                </c:pt>
                <c:pt idx="3664">
                  <c:v>0.65</c:v>
                </c:pt>
                <c:pt idx="3665">
                  <c:v>0.7</c:v>
                </c:pt>
                <c:pt idx="3666">
                  <c:v>0.65</c:v>
                </c:pt>
                <c:pt idx="3667">
                  <c:v>0.55000000000000004</c:v>
                </c:pt>
                <c:pt idx="3668">
                  <c:v>0.55000000000000004</c:v>
                </c:pt>
                <c:pt idx="3669">
                  <c:v>0.55000000000000004</c:v>
                </c:pt>
                <c:pt idx="3670">
                  <c:v>0.65</c:v>
                </c:pt>
                <c:pt idx="3671">
                  <c:v>0.7</c:v>
                </c:pt>
                <c:pt idx="3672">
                  <c:v>0.45</c:v>
                </c:pt>
                <c:pt idx="3673">
                  <c:v>0.45</c:v>
                </c:pt>
                <c:pt idx="3674">
                  <c:v>0.35000000000000003</c:v>
                </c:pt>
                <c:pt idx="3675">
                  <c:v>0.39999999999999997</c:v>
                </c:pt>
                <c:pt idx="3676">
                  <c:v>0.55000000000000004</c:v>
                </c:pt>
                <c:pt idx="3677">
                  <c:v>0.45</c:v>
                </c:pt>
                <c:pt idx="3678">
                  <c:v>0.45</c:v>
                </c:pt>
                <c:pt idx="3679">
                  <c:v>0.45</c:v>
                </c:pt>
                <c:pt idx="3680">
                  <c:v>0.35000000000000003</c:v>
                </c:pt>
                <c:pt idx="3681">
                  <c:v>0.39999999999999997</c:v>
                </c:pt>
                <c:pt idx="3682">
                  <c:v>0.55000000000000004</c:v>
                </c:pt>
                <c:pt idx="3683">
                  <c:v>0.45</c:v>
                </c:pt>
                <c:pt idx="3684">
                  <c:v>0.45</c:v>
                </c:pt>
                <c:pt idx="3685">
                  <c:v>0.45</c:v>
                </c:pt>
                <c:pt idx="3686">
                  <c:v>0.35000000000000003</c:v>
                </c:pt>
                <c:pt idx="3687">
                  <c:v>0.39999999999999997</c:v>
                </c:pt>
                <c:pt idx="3688">
                  <c:v>0.55000000000000004</c:v>
                </c:pt>
                <c:pt idx="3689">
                  <c:v>0.45</c:v>
                </c:pt>
                <c:pt idx="3690">
                  <c:v>0.45</c:v>
                </c:pt>
                <c:pt idx="3691">
                  <c:v>0.45</c:v>
                </c:pt>
                <c:pt idx="3692">
                  <c:v>0.35000000000000003</c:v>
                </c:pt>
                <c:pt idx="3693">
                  <c:v>0.39999999999999997</c:v>
                </c:pt>
                <c:pt idx="3694">
                  <c:v>0.55000000000000004</c:v>
                </c:pt>
                <c:pt idx="3695">
                  <c:v>0.45</c:v>
                </c:pt>
                <c:pt idx="3696">
                  <c:v>0.6</c:v>
                </c:pt>
                <c:pt idx="3697">
                  <c:v>0.55000000000000004</c:v>
                </c:pt>
                <c:pt idx="3698">
                  <c:v>0.5</c:v>
                </c:pt>
                <c:pt idx="3699">
                  <c:v>0.5</c:v>
                </c:pt>
                <c:pt idx="3700">
                  <c:v>0.6</c:v>
                </c:pt>
                <c:pt idx="3701">
                  <c:v>0.65</c:v>
                </c:pt>
                <c:pt idx="3702">
                  <c:v>0.6</c:v>
                </c:pt>
                <c:pt idx="3703">
                  <c:v>0.55000000000000004</c:v>
                </c:pt>
                <c:pt idx="3704">
                  <c:v>0.5</c:v>
                </c:pt>
                <c:pt idx="3705">
                  <c:v>0.5</c:v>
                </c:pt>
                <c:pt idx="3706">
                  <c:v>0.6</c:v>
                </c:pt>
                <c:pt idx="3707">
                  <c:v>0.65</c:v>
                </c:pt>
                <c:pt idx="3708">
                  <c:v>0.6</c:v>
                </c:pt>
                <c:pt idx="3709">
                  <c:v>0.55000000000000004</c:v>
                </c:pt>
                <c:pt idx="3710">
                  <c:v>0.5</c:v>
                </c:pt>
                <c:pt idx="3711">
                  <c:v>0.5</c:v>
                </c:pt>
                <c:pt idx="3712">
                  <c:v>0.6</c:v>
                </c:pt>
                <c:pt idx="3713">
                  <c:v>0.65</c:v>
                </c:pt>
                <c:pt idx="3714">
                  <c:v>0.6</c:v>
                </c:pt>
                <c:pt idx="3715">
                  <c:v>0.55000000000000004</c:v>
                </c:pt>
                <c:pt idx="3716">
                  <c:v>0.5</c:v>
                </c:pt>
                <c:pt idx="3717">
                  <c:v>0.5</c:v>
                </c:pt>
                <c:pt idx="3718">
                  <c:v>0.6</c:v>
                </c:pt>
                <c:pt idx="3719">
                  <c:v>0.65</c:v>
                </c:pt>
                <c:pt idx="3720">
                  <c:v>0.6</c:v>
                </c:pt>
                <c:pt idx="3721">
                  <c:v>0.55000000000000004</c:v>
                </c:pt>
                <c:pt idx="3722">
                  <c:v>0.5</c:v>
                </c:pt>
                <c:pt idx="3723">
                  <c:v>0.5</c:v>
                </c:pt>
                <c:pt idx="3724">
                  <c:v>0.6</c:v>
                </c:pt>
                <c:pt idx="3725">
                  <c:v>0.65</c:v>
                </c:pt>
                <c:pt idx="3726">
                  <c:v>0.65</c:v>
                </c:pt>
                <c:pt idx="3727">
                  <c:v>0.60000000000000009</c:v>
                </c:pt>
                <c:pt idx="3728">
                  <c:v>0.60000000000000009</c:v>
                </c:pt>
                <c:pt idx="3729">
                  <c:v>0.60000000000000009</c:v>
                </c:pt>
                <c:pt idx="3730">
                  <c:v>0.70000000000000007</c:v>
                </c:pt>
                <c:pt idx="3731">
                  <c:v>0.75</c:v>
                </c:pt>
                <c:pt idx="3732">
                  <c:v>0.70000000000000007</c:v>
                </c:pt>
                <c:pt idx="3733">
                  <c:v>0.60000000000000009</c:v>
                </c:pt>
                <c:pt idx="3734">
                  <c:v>0.60000000000000009</c:v>
                </c:pt>
                <c:pt idx="3735">
                  <c:v>0.60000000000000009</c:v>
                </c:pt>
                <c:pt idx="3736">
                  <c:v>0.70000000000000007</c:v>
                </c:pt>
                <c:pt idx="3737">
                  <c:v>0.75</c:v>
                </c:pt>
                <c:pt idx="3738">
                  <c:v>0.70000000000000007</c:v>
                </c:pt>
                <c:pt idx="3739">
                  <c:v>0.60000000000000009</c:v>
                </c:pt>
                <c:pt idx="3740">
                  <c:v>0.60000000000000009</c:v>
                </c:pt>
                <c:pt idx="3741">
                  <c:v>0.60000000000000009</c:v>
                </c:pt>
                <c:pt idx="3742">
                  <c:v>0.70000000000000007</c:v>
                </c:pt>
                <c:pt idx="3743">
                  <c:v>0.75</c:v>
                </c:pt>
                <c:pt idx="3744">
                  <c:v>0.5</c:v>
                </c:pt>
                <c:pt idx="3745">
                  <c:v>0.5</c:v>
                </c:pt>
                <c:pt idx="3746">
                  <c:v>0.4</c:v>
                </c:pt>
                <c:pt idx="3747">
                  <c:v>0.44999999999999996</c:v>
                </c:pt>
                <c:pt idx="3748">
                  <c:v>0.60000000000000009</c:v>
                </c:pt>
                <c:pt idx="3749">
                  <c:v>0.5</c:v>
                </c:pt>
                <c:pt idx="3750">
                  <c:v>0.5</c:v>
                </c:pt>
                <c:pt idx="3751">
                  <c:v>0.5</c:v>
                </c:pt>
                <c:pt idx="3752">
                  <c:v>0.4</c:v>
                </c:pt>
                <c:pt idx="3753">
                  <c:v>0.44999999999999996</c:v>
                </c:pt>
                <c:pt idx="3754">
                  <c:v>0.60000000000000009</c:v>
                </c:pt>
                <c:pt idx="3755">
                  <c:v>0.5</c:v>
                </c:pt>
                <c:pt idx="3756">
                  <c:v>0.5</c:v>
                </c:pt>
                <c:pt idx="3757">
                  <c:v>0.5</c:v>
                </c:pt>
                <c:pt idx="3758">
                  <c:v>0.4</c:v>
                </c:pt>
                <c:pt idx="3759">
                  <c:v>0.44999999999999996</c:v>
                </c:pt>
                <c:pt idx="3760">
                  <c:v>0.60000000000000009</c:v>
                </c:pt>
                <c:pt idx="3761">
                  <c:v>0.5</c:v>
                </c:pt>
                <c:pt idx="3762">
                  <c:v>0.5</c:v>
                </c:pt>
                <c:pt idx="3763">
                  <c:v>0.5</c:v>
                </c:pt>
                <c:pt idx="3764">
                  <c:v>0.4</c:v>
                </c:pt>
                <c:pt idx="3765">
                  <c:v>0.44999999999999996</c:v>
                </c:pt>
                <c:pt idx="3766">
                  <c:v>0.60000000000000009</c:v>
                </c:pt>
                <c:pt idx="3767">
                  <c:v>0.5</c:v>
                </c:pt>
                <c:pt idx="3768">
                  <c:v>0.65</c:v>
                </c:pt>
                <c:pt idx="3769">
                  <c:v>0.60000000000000009</c:v>
                </c:pt>
                <c:pt idx="3770">
                  <c:v>0.55000000000000004</c:v>
                </c:pt>
                <c:pt idx="3771">
                  <c:v>0.55000000000000004</c:v>
                </c:pt>
                <c:pt idx="3772">
                  <c:v>0.65</c:v>
                </c:pt>
                <c:pt idx="3773">
                  <c:v>0.70000000000000007</c:v>
                </c:pt>
                <c:pt idx="3774">
                  <c:v>0.65</c:v>
                </c:pt>
                <c:pt idx="3775">
                  <c:v>0.60000000000000009</c:v>
                </c:pt>
                <c:pt idx="3776">
                  <c:v>0.55000000000000004</c:v>
                </c:pt>
                <c:pt idx="3777">
                  <c:v>0.55000000000000004</c:v>
                </c:pt>
                <c:pt idx="3778">
                  <c:v>0.65</c:v>
                </c:pt>
                <c:pt idx="3779">
                  <c:v>0.70000000000000007</c:v>
                </c:pt>
                <c:pt idx="3780">
                  <c:v>0.65</c:v>
                </c:pt>
                <c:pt idx="3781">
                  <c:v>0.60000000000000009</c:v>
                </c:pt>
                <c:pt idx="3782">
                  <c:v>0.55000000000000004</c:v>
                </c:pt>
                <c:pt idx="3783">
                  <c:v>0.55000000000000004</c:v>
                </c:pt>
                <c:pt idx="3784">
                  <c:v>0.65</c:v>
                </c:pt>
                <c:pt idx="3785">
                  <c:v>0.70000000000000007</c:v>
                </c:pt>
                <c:pt idx="3786">
                  <c:v>0.65</c:v>
                </c:pt>
                <c:pt idx="3787">
                  <c:v>0.60000000000000009</c:v>
                </c:pt>
                <c:pt idx="3788">
                  <c:v>0.55000000000000004</c:v>
                </c:pt>
                <c:pt idx="3789">
                  <c:v>0.55000000000000004</c:v>
                </c:pt>
                <c:pt idx="3790">
                  <c:v>0.65</c:v>
                </c:pt>
                <c:pt idx="3791">
                  <c:v>0.70000000000000007</c:v>
                </c:pt>
                <c:pt idx="3792">
                  <c:v>0.65</c:v>
                </c:pt>
                <c:pt idx="3793">
                  <c:v>0.60000000000000009</c:v>
                </c:pt>
                <c:pt idx="3794">
                  <c:v>0.55000000000000004</c:v>
                </c:pt>
                <c:pt idx="3795">
                  <c:v>0.55000000000000004</c:v>
                </c:pt>
                <c:pt idx="3796">
                  <c:v>0.65</c:v>
                </c:pt>
                <c:pt idx="3797">
                  <c:v>0.70000000000000007</c:v>
                </c:pt>
                <c:pt idx="3798">
                  <c:v>0.70000000000000007</c:v>
                </c:pt>
                <c:pt idx="3799">
                  <c:v>0.65000000000000013</c:v>
                </c:pt>
                <c:pt idx="3800">
                  <c:v>0.65000000000000013</c:v>
                </c:pt>
                <c:pt idx="3801">
                  <c:v>0.65000000000000013</c:v>
                </c:pt>
                <c:pt idx="3802">
                  <c:v>0.75000000000000011</c:v>
                </c:pt>
                <c:pt idx="3803">
                  <c:v>0.8</c:v>
                </c:pt>
                <c:pt idx="3804">
                  <c:v>0.75000000000000011</c:v>
                </c:pt>
                <c:pt idx="3805">
                  <c:v>0.65000000000000013</c:v>
                </c:pt>
                <c:pt idx="3806">
                  <c:v>0.65000000000000013</c:v>
                </c:pt>
                <c:pt idx="3807">
                  <c:v>0.65000000000000013</c:v>
                </c:pt>
                <c:pt idx="3808">
                  <c:v>0.75000000000000011</c:v>
                </c:pt>
                <c:pt idx="3809">
                  <c:v>0.8</c:v>
                </c:pt>
                <c:pt idx="3810">
                  <c:v>0.75000000000000011</c:v>
                </c:pt>
                <c:pt idx="3811">
                  <c:v>0.65000000000000013</c:v>
                </c:pt>
                <c:pt idx="3812">
                  <c:v>0.65000000000000013</c:v>
                </c:pt>
                <c:pt idx="3813">
                  <c:v>0.65000000000000013</c:v>
                </c:pt>
                <c:pt idx="3814">
                  <c:v>0.75000000000000011</c:v>
                </c:pt>
                <c:pt idx="3815">
                  <c:v>0.8</c:v>
                </c:pt>
                <c:pt idx="3816">
                  <c:v>0.55000000000000004</c:v>
                </c:pt>
                <c:pt idx="3817">
                  <c:v>0.55000000000000004</c:v>
                </c:pt>
                <c:pt idx="3818">
                  <c:v>0.45</c:v>
                </c:pt>
                <c:pt idx="3819">
                  <c:v>0.49999999999999994</c:v>
                </c:pt>
                <c:pt idx="3820">
                  <c:v>0.65000000000000013</c:v>
                </c:pt>
                <c:pt idx="3821">
                  <c:v>0.55000000000000004</c:v>
                </c:pt>
                <c:pt idx="3822">
                  <c:v>0.55000000000000004</c:v>
                </c:pt>
                <c:pt idx="3823">
                  <c:v>0.55000000000000004</c:v>
                </c:pt>
                <c:pt idx="3824">
                  <c:v>0.45</c:v>
                </c:pt>
                <c:pt idx="3825">
                  <c:v>0.49999999999999994</c:v>
                </c:pt>
                <c:pt idx="3826">
                  <c:v>0.65000000000000013</c:v>
                </c:pt>
                <c:pt idx="3827">
                  <c:v>0.55000000000000004</c:v>
                </c:pt>
                <c:pt idx="3828">
                  <c:v>0.55000000000000004</c:v>
                </c:pt>
                <c:pt idx="3829">
                  <c:v>0.55000000000000004</c:v>
                </c:pt>
                <c:pt idx="3830">
                  <c:v>0.45</c:v>
                </c:pt>
                <c:pt idx="3831">
                  <c:v>0.49999999999999994</c:v>
                </c:pt>
                <c:pt idx="3832">
                  <c:v>0.65000000000000013</c:v>
                </c:pt>
                <c:pt idx="3833">
                  <c:v>0.55000000000000004</c:v>
                </c:pt>
                <c:pt idx="3834">
                  <c:v>0.55000000000000004</c:v>
                </c:pt>
                <c:pt idx="3835">
                  <c:v>0.55000000000000004</c:v>
                </c:pt>
                <c:pt idx="3836">
                  <c:v>0.45</c:v>
                </c:pt>
                <c:pt idx="3837">
                  <c:v>0.49999999999999994</c:v>
                </c:pt>
                <c:pt idx="3838">
                  <c:v>0.60000000000000009</c:v>
                </c:pt>
                <c:pt idx="3839">
                  <c:v>0.5</c:v>
                </c:pt>
                <c:pt idx="3840">
                  <c:v>0.65</c:v>
                </c:pt>
                <c:pt idx="3841">
                  <c:v>0.60000000000000009</c:v>
                </c:pt>
                <c:pt idx="3842">
                  <c:v>0.55000000000000004</c:v>
                </c:pt>
                <c:pt idx="3843">
                  <c:v>0.55000000000000004</c:v>
                </c:pt>
                <c:pt idx="3844">
                  <c:v>0.65</c:v>
                </c:pt>
                <c:pt idx="3845">
                  <c:v>0.70000000000000007</c:v>
                </c:pt>
                <c:pt idx="3846">
                  <c:v>0.65</c:v>
                </c:pt>
                <c:pt idx="3847">
                  <c:v>0.60000000000000009</c:v>
                </c:pt>
                <c:pt idx="3848">
                  <c:v>0.55000000000000004</c:v>
                </c:pt>
                <c:pt idx="3849">
                  <c:v>0.55000000000000004</c:v>
                </c:pt>
                <c:pt idx="3850">
                  <c:v>0.65</c:v>
                </c:pt>
                <c:pt idx="3851">
                  <c:v>0.70000000000000007</c:v>
                </c:pt>
                <c:pt idx="3852">
                  <c:v>0.65</c:v>
                </c:pt>
                <c:pt idx="3853">
                  <c:v>0.60000000000000009</c:v>
                </c:pt>
                <c:pt idx="3854">
                  <c:v>0.55000000000000004</c:v>
                </c:pt>
                <c:pt idx="3855">
                  <c:v>0.55000000000000004</c:v>
                </c:pt>
                <c:pt idx="3856">
                  <c:v>0.65</c:v>
                </c:pt>
                <c:pt idx="3857">
                  <c:v>0.70000000000000007</c:v>
                </c:pt>
                <c:pt idx="3858">
                  <c:v>0.65</c:v>
                </c:pt>
                <c:pt idx="3859">
                  <c:v>0.60000000000000009</c:v>
                </c:pt>
                <c:pt idx="3860">
                  <c:v>0.55000000000000004</c:v>
                </c:pt>
                <c:pt idx="3861">
                  <c:v>0.55000000000000004</c:v>
                </c:pt>
                <c:pt idx="3862">
                  <c:v>0.65</c:v>
                </c:pt>
                <c:pt idx="3863">
                  <c:v>0.70000000000000007</c:v>
                </c:pt>
                <c:pt idx="3864">
                  <c:v>0.65</c:v>
                </c:pt>
                <c:pt idx="3865">
                  <c:v>0.60000000000000009</c:v>
                </c:pt>
                <c:pt idx="3866">
                  <c:v>0.55000000000000004</c:v>
                </c:pt>
                <c:pt idx="3867">
                  <c:v>0.55000000000000004</c:v>
                </c:pt>
                <c:pt idx="3868">
                  <c:v>0.65</c:v>
                </c:pt>
                <c:pt idx="3869">
                  <c:v>0.70000000000000007</c:v>
                </c:pt>
                <c:pt idx="3870">
                  <c:v>0.70000000000000007</c:v>
                </c:pt>
                <c:pt idx="3871">
                  <c:v>0.65000000000000013</c:v>
                </c:pt>
                <c:pt idx="3872">
                  <c:v>0.65000000000000013</c:v>
                </c:pt>
                <c:pt idx="3873">
                  <c:v>0.65000000000000013</c:v>
                </c:pt>
                <c:pt idx="3874">
                  <c:v>0.75000000000000011</c:v>
                </c:pt>
                <c:pt idx="3875">
                  <c:v>0.8</c:v>
                </c:pt>
                <c:pt idx="3876">
                  <c:v>0.75000000000000011</c:v>
                </c:pt>
                <c:pt idx="3877">
                  <c:v>0.65000000000000013</c:v>
                </c:pt>
                <c:pt idx="3878">
                  <c:v>0.65000000000000013</c:v>
                </c:pt>
                <c:pt idx="3879">
                  <c:v>0.65000000000000013</c:v>
                </c:pt>
                <c:pt idx="3880">
                  <c:v>0.75000000000000011</c:v>
                </c:pt>
                <c:pt idx="3881">
                  <c:v>0.8</c:v>
                </c:pt>
                <c:pt idx="3882">
                  <c:v>0.75000000000000011</c:v>
                </c:pt>
                <c:pt idx="3883">
                  <c:v>0.65000000000000013</c:v>
                </c:pt>
                <c:pt idx="3884">
                  <c:v>0.65000000000000013</c:v>
                </c:pt>
                <c:pt idx="3885">
                  <c:v>0.65000000000000013</c:v>
                </c:pt>
                <c:pt idx="3886">
                  <c:v>0.75000000000000011</c:v>
                </c:pt>
                <c:pt idx="3887">
                  <c:v>0.8</c:v>
                </c:pt>
              </c:numCache>
            </c:numRef>
          </c:xVal>
          <c:yVal>
            <c:numRef>
              <c:f>Mismatch!$H$2:$H$3889</c:f>
              <c:numCache>
                <c:formatCode>_-[$$-409]* #,##0.00_ ;_-[$$-409]* \-#,##0.00\ ;_-[$$-409]* "-"??_ ;_-@_ </c:formatCode>
                <c:ptCount val="3888"/>
                <c:pt idx="0">
                  <c:v>6000</c:v>
                </c:pt>
                <c:pt idx="1">
                  <c:v>5000</c:v>
                </c:pt>
                <c:pt idx="2">
                  <c:v>4000</c:v>
                </c:pt>
                <c:pt idx="3">
                  <c:v>3825</c:v>
                </c:pt>
                <c:pt idx="4">
                  <c:v>5400</c:v>
                </c:pt>
                <c:pt idx="5">
                  <c:v>5000</c:v>
                </c:pt>
                <c:pt idx="6">
                  <c:v>6250</c:v>
                </c:pt>
                <c:pt idx="7">
                  <c:v>4500</c:v>
                </c:pt>
                <c:pt idx="8">
                  <c:v>3800</c:v>
                </c:pt>
                <c:pt idx="9">
                  <c:v>3712.5</c:v>
                </c:pt>
                <c:pt idx="10">
                  <c:v>5400</c:v>
                </c:pt>
                <c:pt idx="11">
                  <c:v>5000</c:v>
                </c:pt>
                <c:pt idx="12">
                  <c:v>6100</c:v>
                </c:pt>
                <c:pt idx="13">
                  <c:v>4625</c:v>
                </c:pt>
                <c:pt idx="14">
                  <c:v>3800</c:v>
                </c:pt>
                <c:pt idx="15">
                  <c:v>3600</c:v>
                </c:pt>
                <c:pt idx="16">
                  <c:v>5100</c:v>
                </c:pt>
                <c:pt idx="17">
                  <c:v>4750</c:v>
                </c:pt>
                <c:pt idx="18">
                  <c:v>6000</c:v>
                </c:pt>
                <c:pt idx="19">
                  <c:v>4500</c:v>
                </c:pt>
                <c:pt idx="20">
                  <c:v>3600</c:v>
                </c:pt>
                <c:pt idx="21">
                  <c:v>3712.5</c:v>
                </c:pt>
                <c:pt idx="22">
                  <c:v>4950</c:v>
                </c:pt>
                <c:pt idx="23">
                  <c:v>4750</c:v>
                </c:pt>
                <c:pt idx="24">
                  <c:v>7320</c:v>
                </c:pt>
                <c:pt idx="25">
                  <c:v>5087.5</c:v>
                </c:pt>
                <c:pt idx="26">
                  <c:v>4500</c:v>
                </c:pt>
                <c:pt idx="27">
                  <c:v>4250</c:v>
                </c:pt>
                <c:pt idx="28">
                  <c:v>5250</c:v>
                </c:pt>
                <c:pt idx="29">
                  <c:v>6500</c:v>
                </c:pt>
                <c:pt idx="30">
                  <c:v>7500</c:v>
                </c:pt>
                <c:pt idx="31">
                  <c:v>5500</c:v>
                </c:pt>
                <c:pt idx="32">
                  <c:v>4625</c:v>
                </c:pt>
                <c:pt idx="33">
                  <c:v>4500</c:v>
                </c:pt>
                <c:pt idx="34">
                  <c:v>5400</c:v>
                </c:pt>
                <c:pt idx="35">
                  <c:v>6825</c:v>
                </c:pt>
                <c:pt idx="36">
                  <c:v>7650</c:v>
                </c:pt>
                <c:pt idx="37">
                  <c:v>5637.5000000000009</c:v>
                </c:pt>
                <c:pt idx="38">
                  <c:v>4750</c:v>
                </c:pt>
                <c:pt idx="39">
                  <c:v>4500</c:v>
                </c:pt>
                <c:pt idx="40">
                  <c:v>5550</c:v>
                </c:pt>
                <c:pt idx="41">
                  <c:v>7150</c:v>
                </c:pt>
                <c:pt idx="42">
                  <c:v>7500</c:v>
                </c:pt>
                <c:pt idx="43">
                  <c:v>5637.5000000000009</c:v>
                </c:pt>
                <c:pt idx="44">
                  <c:v>4750</c:v>
                </c:pt>
                <c:pt idx="45">
                  <c:v>4625</c:v>
                </c:pt>
                <c:pt idx="46">
                  <c:v>5400</c:v>
                </c:pt>
                <c:pt idx="47">
                  <c:v>6987.5</c:v>
                </c:pt>
                <c:pt idx="48">
                  <c:v>7200</c:v>
                </c:pt>
                <c:pt idx="49">
                  <c:v>5500</c:v>
                </c:pt>
                <c:pt idx="50">
                  <c:v>4625</c:v>
                </c:pt>
                <c:pt idx="51">
                  <c:v>4500</c:v>
                </c:pt>
                <c:pt idx="52">
                  <c:v>5400</c:v>
                </c:pt>
                <c:pt idx="53">
                  <c:v>6500</c:v>
                </c:pt>
                <c:pt idx="54">
                  <c:v>7637.5</c:v>
                </c:pt>
                <c:pt idx="55">
                  <c:v>5500</c:v>
                </c:pt>
                <c:pt idx="56">
                  <c:v>4950</c:v>
                </c:pt>
                <c:pt idx="57">
                  <c:v>4812.5</c:v>
                </c:pt>
                <c:pt idx="58">
                  <c:v>5687.5</c:v>
                </c:pt>
                <c:pt idx="59">
                  <c:v>7000</c:v>
                </c:pt>
                <c:pt idx="60">
                  <c:v>7475</c:v>
                </c:pt>
                <c:pt idx="61">
                  <c:v>5362.5</c:v>
                </c:pt>
                <c:pt idx="62">
                  <c:v>5060</c:v>
                </c:pt>
                <c:pt idx="63">
                  <c:v>4950</c:v>
                </c:pt>
                <c:pt idx="64">
                  <c:v>5687.5</c:v>
                </c:pt>
                <c:pt idx="65">
                  <c:v>6825</c:v>
                </c:pt>
                <c:pt idx="66">
                  <c:v>7800</c:v>
                </c:pt>
                <c:pt idx="67">
                  <c:v>5500</c:v>
                </c:pt>
                <c:pt idx="68">
                  <c:v>5225</c:v>
                </c:pt>
                <c:pt idx="69">
                  <c:v>4950</c:v>
                </c:pt>
                <c:pt idx="70">
                  <c:v>5850</c:v>
                </c:pt>
                <c:pt idx="71">
                  <c:v>7000</c:v>
                </c:pt>
                <c:pt idx="72">
                  <c:v>2250</c:v>
                </c:pt>
                <c:pt idx="73">
                  <c:v>3150</c:v>
                </c:pt>
                <c:pt idx="74">
                  <c:v>2450</c:v>
                </c:pt>
                <c:pt idx="75">
                  <c:v>2450</c:v>
                </c:pt>
                <c:pt idx="76">
                  <c:v>2200</c:v>
                </c:pt>
                <c:pt idx="77">
                  <c:v>2450</c:v>
                </c:pt>
                <c:pt idx="78">
                  <c:v>2125</c:v>
                </c:pt>
                <c:pt idx="79">
                  <c:v>2975</c:v>
                </c:pt>
                <c:pt idx="80">
                  <c:v>2362.5</c:v>
                </c:pt>
                <c:pt idx="81">
                  <c:v>2187.5</c:v>
                </c:pt>
                <c:pt idx="82">
                  <c:v>2000</c:v>
                </c:pt>
                <c:pt idx="83">
                  <c:v>2450</c:v>
                </c:pt>
                <c:pt idx="84">
                  <c:v>2625</c:v>
                </c:pt>
                <c:pt idx="85">
                  <c:v>3500</c:v>
                </c:pt>
                <c:pt idx="86">
                  <c:v>2450</c:v>
                </c:pt>
                <c:pt idx="87">
                  <c:v>2400</c:v>
                </c:pt>
                <c:pt idx="88">
                  <c:v>2250</c:v>
                </c:pt>
                <c:pt idx="89">
                  <c:v>2600</c:v>
                </c:pt>
                <c:pt idx="90">
                  <c:v>2700</c:v>
                </c:pt>
                <c:pt idx="91">
                  <c:v>3600</c:v>
                </c:pt>
                <c:pt idx="92">
                  <c:v>2537.5</c:v>
                </c:pt>
                <c:pt idx="93">
                  <c:v>2500</c:v>
                </c:pt>
                <c:pt idx="94">
                  <c:v>2362.5</c:v>
                </c:pt>
                <c:pt idx="95">
                  <c:v>3200</c:v>
                </c:pt>
                <c:pt idx="96">
                  <c:v>2775</c:v>
                </c:pt>
                <c:pt idx="97">
                  <c:v>3700</c:v>
                </c:pt>
                <c:pt idx="98">
                  <c:v>2712.5</c:v>
                </c:pt>
                <c:pt idx="99">
                  <c:v>2800</c:v>
                </c:pt>
                <c:pt idx="100">
                  <c:v>2700</c:v>
                </c:pt>
                <c:pt idx="101">
                  <c:v>3800</c:v>
                </c:pt>
                <c:pt idx="102">
                  <c:v>3800</c:v>
                </c:pt>
                <c:pt idx="103">
                  <c:v>4275</c:v>
                </c:pt>
                <c:pt idx="104">
                  <c:v>3200</c:v>
                </c:pt>
                <c:pt idx="105">
                  <c:v>3000</c:v>
                </c:pt>
                <c:pt idx="106">
                  <c:v>2925</c:v>
                </c:pt>
                <c:pt idx="107">
                  <c:v>5000</c:v>
                </c:pt>
                <c:pt idx="108">
                  <c:v>3800</c:v>
                </c:pt>
                <c:pt idx="109">
                  <c:v>4275</c:v>
                </c:pt>
                <c:pt idx="110">
                  <c:v>4400</c:v>
                </c:pt>
                <c:pt idx="111">
                  <c:v>2800</c:v>
                </c:pt>
                <c:pt idx="112">
                  <c:v>3150</c:v>
                </c:pt>
                <c:pt idx="113">
                  <c:v>4875</c:v>
                </c:pt>
                <c:pt idx="114">
                  <c:v>3700</c:v>
                </c:pt>
                <c:pt idx="115">
                  <c:v>4162.5</c:v>
                </c:pt>
                <c:pt idx="116">
                  <c:v>4400</c:v>
                </c:pt>
                <c:pt idx="117">
                  <c:v>2600</c:v>
                </c:pt>
                <c:pt idx="118">
                  <c:v>2925</c:v>
                </c:pt>
                <c:pt idx="119">
                  <c:v>4500</c:v>
                </c:pt>
                <c:pt idx="120">
                  <c:v>3825</c:v>
                </c:pt>
                <c:pt idx="121">
                  <c:v>3825</c:v>
                </c:pt>
                <c:pt idx="122">
                  <c:v>4500</c:v>
                </c:pt>
                <c:pt idx="123">
                  <c:v>3125</c:v>
                </c:pt>
                <c:pt idx="124">
                  <c:v>2812.5</c:v>
                </c:pt>
                <c:pt idx="125">
                  <c:v>4675</c:v>
                </c:pt>
                <c:pt idx="126">
                  <c:v>3600</c:v>
                </c:pt>
                <c:pt idx="127">
                  <c:v>3600</c:v>
                </c:pt>
                <c:pt idx="128">
                  <c:v>3750</c:v>
                </c:pt>
                <c:pt idx="129">
                  <c:v>3000</c:v>
                </c:pt>
                <c:pt idx="130">
                  <c:v>2587.5</c:v>
                </c:pt>
                <c:pt idx="131">
                  <c:v>4125</c:v>
                </c:pt>
                <c:pt idx="132">
                  <c:v>4050</c:v>
                </c:pt>
                <c:pt idx="133">
                  <c:v>4050</c:v>
                </c:pt>
                <c:pt idx="134">
                  <c:v>4125</c:v>
                </c:pt>
                <c:pt idx="135">
                  <c:v>3375</c:v>
                </c:pt>
                <c:pt idx="136">
                  <c:v>2925</c:v>
                </c:pt>
                <c:pt idx="137">
                  <c:v>4675</c:v>
                </c:pt>
                <c:pt idx="138">
                  <c:v>4275</c:v>
                </c:pt>
                <c:pt idx="139">
                  <c:v>4275</c:v>
                </c:pt>
                <c:pt idx="140">
                  <c:v>4250</c:v>
                </c:pt>
                <c:pt idx="141">
                  <c:v>3500</c:v>
                </c:pt>
                <c:pt idx="142">
                  <c:v>2925</c:v>
                </c:pt>
                <c:pt idx="143">
                  <c:v>4950</c:v>
                </c:pt>
                <c:pt idx="144">
                  <c:v>3099.9999999999995</c:v>
                </c:pt>
                <c:pt idx="145">
                  <c:v>3875</c:v>
                </c:pt>
                <c:pt idx="146">
                  <c:v>3875</c:v>
                </c:pt>
                <c:pt idx="147">
                  <c:v>3125</c:v>
                </c:pt>
                <c:pt idx="148">
                  <c:v>3162.5000000000005</c:v>
                </c:pt>
                <c:pt idx="149">
                  <c:v>3875</c:v>
                </c:pt>
                <c:pt idx="150">
                  <c:v>3299.9999999999995</c:v>
                </c:pt>
                <c:pt idx="151">
                  <c:v>3625</c:v>
                </c:pt>
                <c:pt idx="152">
                  <c:v>3625</c:v>
                </c:pt>
                <c:pt idx="153">
                  <c:v>2875</c:v>
                </c:pt>
                <c:pt idx="154">
                  <c:v>2750</c:v>
                </c:pt>
                <c:pt idx="155">
                  <c:v>3500</c:v>
                </c:pt>
                <c:pt idx="156">
                  <c:v>4250</c:v>
                </c:pt>
                <c:pt idx="157">
                  <c:v>4200</c:v>
                </c:pt>
                <c:pt idx="158">
                  <c:v>4200</c:v>
                </c:pt>
                <c:pt idx="159">
                  <c:v>3600</c:v>
                </c:pt>
                <c:pt idx="160">
                  <c:v>3250</c:v>
                </c:pt>
                <c:pt idx="161">
                  <c:v>4200</c:v>
                </c:pt>
                <c:pt idx="162">
                  <c:v>5250</c:v>
                </c:pt>
                <c:pt idx="163">
                  <c:v>4387.5</c:v>
                </c:pt>
                <c:pt idx="164">
                  <c:v>4712.5</c:v>
                </c:pt>
                <c:pt idx="165">
                  <c:v>3750</c:v>
                </c:pt>
                <c:pt idx="166">
                  <c:v>3412.5</c:v>
                </c:pt>
                <c:pt idx="167">
                  <c:v>5600</c:v>
                </c:pt>
                <c:pt idx="168">
                  <c:v>5400</c:v>
                </c:pt>
                <c:pt idx="169">
                  <c:v>4875</c:v>
                </c:pt>
                <c:pt idx="170">
                  <c:v>4875</c:v>
                </c:pt>
                <c:pt idx="171">
                  <c:v>3900</c:v>
                </c:pt>
                <c:pt idx="172">
                  <c:v>3575</c:v>
                </c:pt>
                <c:pt idx="173">
                  <c:v>5800</c:v>
                </c:pt>
                <c:pt idx="174">
                  <c:v>5850</c:v>
                </c:pt>
                <c:pt idx="175">
                  <c:v>5362.5</c:v>
                </c:pt>
                <c:pt idx="176">
                  <c:v>5362.5</c:v>
                </c:pt>
                <c:pt idx="177">
                  <c:v>4200</c:v>
                </c:pt>
                <c:pt idx="178">
                  <c:v>3737.5</c:v>
                </c:pt>
                <c:pt idx="179">
                  <c:v>7000</c:v>
                </c:pt>
                <c:pt idx="180">
                  <c:v>6150</c:v>
                </c:pt>
                <c:pt idx="181">
                  <c:v>5687.5</c:v>
                </c:pt>
                <c:pt idx="182">
                  <c:v>5362.5</c:v>
                </c:pt>
                <c:pt idx="183">
                  <c:v>4350</c:v>
                </c:pt>
                <c:pt idx="184">
                  <c:v>5037.5</c:v>
                </c:pt>
                <c:pt idx="185">
                  <c:v>6200</c:v>
                </c:pt>
                <c:pt idx="186">
                  <c:v>6337.5</c:v>
                </c:pt>
                <c:pt idx="187">
                  <c:v>6475.0000000000009</c:v>
                </c:pt>
                <c:pt idx="188">
                  <c:v>5200</c:v>
                </c:pt>
                <c:pt idx="189">
                  <c:v>4875</c:v>
                </c:pt>
                <c:pt idx="190">
                  <c:v>5625</c:v>
                </c:pt>
                <c:pt idx="191">
                  <c:v>5800</c:v>
                </c:pt>
                <c:pt idx="192">
                  <c:v>5087.5</c:v>
                </c:pt>
                <c:pt idx="193">
                  <c:v>5550.0000000000009</c:v>
                </c:pt>
                <c:pt idx="194">
                  <c:v>4262.5</c:v>
                </c:pt>
                <c:pt idx="195">
                  <c:v>3987.5000000000005</c:v>
                </c:pt>
                <c:pt idx="196">
                  <c:v>4712.5</c:v>
                </c:pt>
                <c:pt idx="197">
                  <c:v>5425.0000000000009</c:v>
                </c:pt>
                <c:pt idx="198">
                  <c:v>4812.5</c:v>
                </c:pt>
                <c:pt idx="199">
                  <c:v>5250.0000000000009</c:v>
                </c:pt>
                <c:pt idx="200">
                  <c:v>3850.0000000000005</c:v>
                </c:pt>
                <c:pt idx="201">
                  <c:v>3712.5000000000005</c:v>
                </c:pt>
                <c:pt idx="202">
                  <c:v>4225</c:v>
                </c:pt>
                <c:pt idx="203">
                  <c:v>4900.0000000000009</c:v>
                </c:pt>
                <c:pt idx="204">
                  <c:v>4812.5</c:v>
                </c:pt>
                <c:pt idx="205">
                  <c:v>5250.0000000000009</c:v>
                </c:pt>
                <c:pt idx="206">
                  <c:v>3987.5000000000005</c:v>
                </c:pt>
                <c:pt idx="207">
                  <c:v>3850.0000000000005</c:v>
                </c:pt>
                <c:pt idx="208">
                  <c:v>4225</c:v>
                </c:pt>
                <c:pt idx="209">
                  <c:v>5425.0000000000009</c:v>
                </c:pt>
                <c:pt idx="210">
                  <c:v>5362.5</c:v>
                </c:pt>
                <c:pt idx="211">
                  <c:v>5850.0000000000009</c:v>
                </c:pt>
                <c:pt idx="212">
                  <c:v>4262.5</c:v>
                </c:pt>
                <c:pt idx="213">
                  <c:v>4262.5</c:v>
                </c:pt>
                <c:pt idx="214">
                  <c:v>4550</c:v>
                </c:pt>
                <c:pt idx="215">
                  <c:v>5600.0000000000009</c:v>
                </c:pt>
                <c:pt idx="216">
                  <c:v>2450</c:v>
                </c:pt>
                <c:pt idx="217">
                  <c:v>3150</c:v>
                </c:pt>
                <c:pt idx="218">
                  <c:v>3150</c:v>
                </c:pt>
                <c:pt idx="219">
                  <c:v>2475</c:v>
                </c:pt>
                <c:pt idx="220">
                  <c:v>2500</c:v>
                </c:pt>
                <c:pt idx="221">
                  <c:v>3150</c:v>
                </c:pt>
                <c:pt idx="222">
                  <c:v>2625</c:v>
                </c:pt>
                <c:pt idx="223">
                  <c:v>2925</c:v>
                </c:pt>
                <c:pt idx="224">
                  <c:v>3037.5</c:v>
                </c:pt>
                <c:pt idx="225">
                  <c:v>2362.5</c:v>
                </c:pt>
                <c:pt idx="226">
                  <c:v>2250</c:v>
                </c:pt>
                <c:pt idx="227">
                  <c:v>2925</c:v>
                </c:pt>
                <c:pt idx="228">
                  <c:v>2800</c:v>
                </c:pt>
                <c:pt idx="229">
                  <c:v>2925</c:v>
                </c:pt>
                <c:pt idx="230">
                  <c:v>2925</c:v>
                </c:pt>
                <c:pt idx="231">
                  <c:v>2475</c:v>
                </c:pt>
                <c:pt idx="232">
                  <c:v>2125</c:v>
                </c:pt>
                <c:pt idx="233">
                  <c:v>2812.5</c:v>
                </c:pt>
                <c:pt idx="234">
                  <c:v>3600</c:v>
                </c:pt>
                <c:pt idx="235">
                  <c:v>3000</c:v>
                </c:pt>
                <c:pt idx="236">
                  <c:v>3125</c:v>
                </c:pt>
                <c:pt idx="237">
                  <c:v>2362.5</c:v>
                </c:pt>
                <c:pt idx="238">
                  <c:v>2125</c:v>
                </c:pt>
                <c:pt idx="239">
                  <c:v>3900</c:v>
                </c:pt>
                <c:pt idx="240">
                  <c:v>3600</c:v>
                </c:pt>
                <c:pt idx="241">
                  <c:v>3250</c:v>
                </c:pt>
                <c:pt idx="242">
                  <c:v>3250</c:v>
                </c:pt>
                <c:pt idx="243">
                  <c:v>2475</c:v>
                </c:pt>
                <c:pt idx="244">
                  <c:v>2250</c:v>
                </c:pt>
                <c:pt idx="245">
                  <c:v>4062.5</c:v>
                </c:pt>
                <c:pt idx="246">
                  <c:v>4050</c:v>
                </c:pt>
                <c:pt idx="247">
                  <c:v>3750</c:v>
                </c:pt>
                <c:pt idx="248">
                  <c:v>3750</c:v>
                </c:pt>
                <c:pt idx="249">
                  <c:v>2812.5</c:v>
                </c:pt>
                <c:pt idx="250">
                  <c:v>2500</c:v>
                </c:pt>
                <c:pt idx="251">
                  <c:v>5200</c:v>
                </c:pt>
                <c:pt idx="252">
                  <c:v>4275</c:v>
                </c:pt>
                <c:pt idx="253">
                  <c:v>4000</c:v>
                </c:pt>
                <c:pt idx="254">
                  <c:v>3750</c:v>
                </c:pt>
                <c:pt idx="255">
                  <c:v>2925</c:v>
                </c:pt>
                <c:pt idx="256">
                  <c:v>3500</c:v>
                </c:pt>
                <c:pt idx="257">
                  <c:v>4550</c:v>
                </c:pt>
                <c:pt idx="258">
                  <c:v>4500</c:v>
                </c:pt>
                <c:pt idx="259">
                  <c:v>4675</c:v>
                </c:pt>
                <c:pt idx="260">
                  <c:v>3625</c:v>
                </c:pt>
                <c:pt idx="261">
                  <c:v>3375</c:v>
                </c:pt>
                <c:pt idx="262">
                  <c:v>4050</c:v>
                </c:pt>
                <c:pt idx="263">
                  <c:v>4225</c:v>
                </c:pt>
                <c:pt idx="264">
                  <c:v>4250</c:v>
                </c:pt>
                <c:pt idx="265">
                  <c:v>4675</c:v>
                </c:pt>
                <c:pt idx="266">
                  <c:v>3500</c:v>
                </c:pt>
                <c:pt idx="267">
                  <c:v>3250</c:v>
                </c:pt>
                <c:pt idx="268">
                  <c:v>3900</c:v>
                </c:pt>
                <c:pt idx="269">
                  <c:v>4550</c:v>
                </c:pt>
                <c:pt idx="270">
                  <c:v>4000</c:v>
                </c:pt>
                <c:pt idx="271">
                  <c:v>4400</c:v>
                </c:pt>
                <c:pt idx="272">
                  <c:v>3250</c:v>
                </c:pt>
                <c:pt idx="273">
                  <c:v>3125</c:v>
                </c:pt>
                <c:pt idx="274">
                  <c:v>3600</c:v>
                </c:pt>
                <c:pt idx="275">
                  <c:v>4225</c:v>
                </c:pt>
                <c:pt idx="276">
                  <c:v>4125</c:v>
                </c:pt>
                <c:pt idx="277">
                  <c:v>4537.5</c:v>
                </c:pt>
                <c:pt idx="278">
                  <c:v>3375</c:v>
                </c:pt>
                <c:pt idx="279">
                  <c:v>3250</c:v>
                </c:pt>
                <c:pt idx="280">
                  <c:v>3600</c:v>
                </c:pt>
                <c:pt idx="281">
                  <c:v>4550</c:v>
                </c:pt>
                <c:pt idx="282">
                  <c:v>4500</c:v>
                </c:pt>
                <c:pt idx="283">
                  <c:v>4950</c:v>
                </c:pt>
                <c:pt idx="284">
                  <c:v>3500</c:v>
                </c:pt>
                <c:pt idx="285">
                  <c:v>3500</c:v>
                </c:pt>
                <c:pt idx="286">
                  <c:v>3750</c:v>
                </c:pt>
                <c:pt idx="287">
                  <c:v>4712.5</c:v>
                </c:pt>
                <c:pt idx="288">
                  <c:v>2137.5</c:v>
                </c:pt>
                <c:pt idx="289">
                  <c:v>1237.5</c:v>
                </c:pt>
                <c:pt idx="290">
                  <c:v>962.50000000000011</c:v>
                </c:pt>
                <c:pt idx="291">
                  <c:v>500</c:v>
                </c:pt>
                <c:pt idx="292">
                  <c:v>962.49999999999989</c:v>
                </c:pt>
                <c:pt idx="293">
                  <c:v>1237.5</c:v>
                </c:pt>
                <c:pt idx="294">
                  <c:v>2362.5</c:v>
                </c:pt>
                <c:pt idx="295">
                  <c:v>787.5</c:v>
                </c:pt>
                <c:pt idx="296">
                  <c:v>787.50000000000011</c:v>
                </c:pt>
                <c:pt idx="297">
                  <c:v>400</c:v>
                </c:pt>
                <c:pt idx="298">
                  <c:v>962.49999999999989</c:v>
                </c:pt>
                <c:pt idx="299">
                  <c:v>1237.5</c:v>
                </c:pt>
                <c:pt idx="300">
                  <c:v>2475</c:v>
                </c:pt>
                <c:pt idx="301">
                  <c:v>1000</c:v>
                </c:pt>
                <c:pt idx="302">
                  <c:v>900</c:v>
                </c:pt>
                <c:pt idx="303">
                  <c:v>337.5</c:v>
                </c:pt>
                <c:pt idx="304">
                  <c:v>750</c:v>
                </c:pt>
                <c:pt idx="305">
                  <c:v>1125</c:v>
                </c:pt>
                <c:pt idx="306">
                  <c:v>2250</c:v>
                </c:pt>
                <c:pt idx="307">
                  <c:v>750</c:v>
                </c:pt>
                <c:pt idx="308">
                  <c:v>600</c:v>
                </c:pt>
                <c:pt idx="309">
                  <c:v>337.5</c:v>
                </c:pt>
                <c:pt idx="310">
                  <c:v>600</c:v>
                </c:pt>
                <c:pt idx="311">
                  <c:v>1125</c:v>
                </c:pt>
                <c:pt idx="312">
                  <c:v>2970</c:v>
                </c:pt>
                <c:pt idx="313">
                  <c:v>1100</c:v>
                </c:pt>
                <c:pt idx="314">
                  <c:v>875</c:v>
                </c:pt>
                <c:pt idx="315">
                  <c:v>500</c:v>
                </c:pt>
                <c:pt idx="316">
                  <c:v>750</c:v>
                </c:pt>
                <c:pt idx="317">
                  <c:v>1625</c:v>
                </c:pt>
                <c:pt idx="318">
                  <c:v>2500</c:v>
                </c:pt>
                <c:pt idx="319">
                  <c:v>1125.0000000000002</c:v>
                </c:pt>
                <c:pt idx="320">
                  <c:v>800</c:v>
                </c:pt>
                <c:pt idx="321">
                  <c:v>700</c:v>
                </c:pt>
                <c:pt idx="322">
                  <c:v>875</c:v>
                </c:pt>
                <c:pt idx="323">
                  <c:v>1925.0000000000002</c:v>
                </c:pt>
                <c:pt idx="324">
                  <c:v>2875</c:v>
                </c:pt>
                <c:pt idx="325">
                  <c:v>1462.5000000000002</c:v>
                </c:pt>
                <c:pt idx="326">
                  <c:v>1000</c:v>
                </c:pt>
                <c:pt idx="327">
                  <c:v>800</c:v>
                </c:pt>
                <c:pt idx="328">
                  <c:v>1125</c:v>
                </c:pt>
                <c:pt idx="329">
                  <c:v>2200</c:v>
                </c:pt>
                <c:pt idx="330">
                  <c:v>2750</c:v>
                </c:pt>
                <c:pt idx="331">
                  <c:v>1462.5000000000002</c:v>
                </c:pt>
                <c:pt idx="332">
                  <c:v>1000</c:v>
                </c:pt>
                <c:pt idx="333">
                  <c:v>900</c:v>
                </c:pt>
                <c:pt idx="334">
                  <c:v>1000</c:v>
                </c:pt>
                <c:pt idx="335">
                  <c:v>2062.5</c:v>
                </c:pt>
                <c:pt idx="336">
                  <c:v>2500</c:v>
                </c:pt>
                <c:pt idx="337">
                  <c:v>1350.0000000000002</c:v>
                </c:pt>
                <c:pt idx="338">
                  <c:v>800</c:v>
                </c:pt>
                <c:pt idx="339">
                  <c:v>700</c:v>
                </c:pt>
                <c:pt idx="340">
                  <c:v>875</c:v>
                </c:pt>
                <c:pt idx="341">
                  <c:v>1375</c:v>
                </c:pt>
                <c:pt idx="342">
                  <c:v>2550</c:v>
                </c:pt>
                <c:pt idx="343">
                  <c:v>1250</c:v>
                </c:pt>
                <c:pt idx="344">
                  <c:v>750</c:v>
                </c:pt>
                <c:pt idx="345">
                  <c:v>625</c:v>
                </c:pt>
                <c:pt idx="346">
                  <c:v>750</c:v>
                </c:pt>
                <c:pt idx="347">
                  <c:v>1624.9999999999998</c:v>
                </c:pt>
                <c:pt idx="348">
                  <c:v>2400</c:v>
                </c:pt>
                <c:pt idx="349">
                  <c:v>1250</c:v>
                </c:pt>
                <c:pt idx="350">
                  <c:v>975</c:v>
                </c:pt>
                <c:pt idx="351">
                  <c:v>875</c:v>
                </c:pt>
                <c:pt idx="352">
                  <c:v>900</c:v>
                </c:pt>
                <c:pt idx="353">
                  <c:v>1624.9999999999998</c:v>
                </c:pt>
                <c:pt idx="354">
                  <c:v>3000</c:v>
                </c:pt>
                <c:pt idx="355">
                  <c:v>1500</c:v>
                </c:pt>
                <c:pt idx="356">
                  <c:v>1250</c:v>
                </c:pt>
                <c:pt idx="357">
                  <c:v>1000</c:v>
                </c:pt>
                <c:pt idx="358">
                  <c:v>1200</c:v>
                </c:pt>
                <c:pt idx="359">
                  <c:v>1949.9999999999998</c:v>
                </c:pt>
                <c:pt idx="360">
                  <c:v>1450</c:v>
                </c:pt>
                <c:pt idx="361">
                  <c:v>2175</c:v>
                </c:pt>
                <c:pt idx="362">
                  <c:v>1575</c:v>
                </c:pt>
                <c:pt idx="363">
                  <c:v>1837.4999999999998</c:v>
                </c:pt>
                <c:pt idx="364">
                  <c:v>1500</c:v>
                </c:pt>
                <c:pt idx="365">
                  <c:v>1837.4999999999998</c:v>
                </c:pt>
                <c:pt idx="366">
                  <c:v>1687.5</c:v>
                </c:pt>
                <c:pt idx="367">
                  <c:v>2275</c:v>
                </c:pt>
                <c:pt idx="368">
                  <c:v>1662.5</c:v>
                </c:pt>
                <c:pt idx="369">
                  <c:v>1487.5</c:v>
                </c:pt>
                <c:pt idx="370">
                  <c:v>1200</c:v>
                </c:pt>
                <c:pt idx="371">
                  <c:v>1750</c:v>
                </c:pt>
                <c:pt idx="372">
                  <c:v>2025</c:v>
                </c:pt>
                <c:pt idx="373">
                  <c:v>2700</c:v>
                </c:pt>
                <c:pt idx="374">
                  <c:v>1500</c:v>
                </c:pt>
                <c:pt idx="375">
                  <c:v>1400.0000000000002</c:v>
                </c:pt>
                <c:pt idx="376">
                  <c:v>1200</c:v>
                </c:pt>
                <c:pt idx="377">
                  <c:v>1575.0000000000002</c:v>
                </c:pt>
                <c:pt idx="378">
                  <c:v>1399.9999999999998</c:v>
                </c:pt>
                <c:pt idx="379">
                  <c:v>2100.0000000000005</c:v>
                </c:pt>
                <c:pt idx="380">
                  <c:v>1312.4999999999998</c:v>
                </c:pt>
                <c:pt idx="381">
                  <c:v>1275.0000000000002</c:v>
                </c:pt>
                <c:pt idx="382">
                  <c:v>1137.5</c:v>
                </c:pt>
                <c:pt idx="383">
                  <c:v>1800.0000000000002</c:v>
                </c:pt>
                <c:pt idx="384">
                  <c:v>1499.9999999999998</c:v>
                </c:pt>
                <c:pt idx="385">
                  <c:v>2325.0000000000005</c:v>
                </c:pt>
                <c:pt idx="386">
                  <c:v>1562.4999999999998</c:v>
                </c:pt>
                <c:pt idx="387">
                  <c:v>1925.0000000000002</c:v>
                </c:pt>
                <c:pt idx="388">
                  <c:v>2250</c:v>
                </c:pt>
                <c:pt idx="389">
                  <c:v>3600</c:v>
                </c:pt>
                <c:pt idx="390">
                  <c:v>3600</c:v>
                </c:pt>
                <c:pt idx="391">
                  <c:v>4000</c:v>
                </c:pt>
                <c:pt idx="392">
                  <c:v>2925</c:v>
                </c:pt>
                <c:pt idx="393">
                  <c:v>2700</c:v>
                </c:pt>
                <c:pt idx="394">
                  <c:v>2500</c:v>
                </c:pt>
                <c:pt idx="395">
                  <c:v>4812.5</c:v>
                </c:pt>
                <c:pt idx="396">
                  <c:v>3712.5</c:v>
                </c:pt>
                <c:pt idx="397">
                  <c:v>4125</c:v>
                </c:pt>
                <c:pt idx="398">
                  <c:v>4387.5</c:v>
                </c:pt>
                <c:pt idx="399">
                  <c:v>2587.5</c:v>
                </c:pt>
                <c:pt idx="400">
                  <c:v>2875</c:v>
                </c:pt>
                <c:pt idx="401">
                  <c:v>5100</c:v>
                </c:pt>
                <c:pt idx="402">
                  <c:v>4000</c:v>
                </c:pt>
                <c:pt idx="403">
                  <c:v>4400</c:v>
                </c:pt>
                <c:pt idx="404">
                  <c:v>4875</c:v>
                </c:pt>
                <c:pt idx="405">
                  <c:v>2625</c:v>
                </c:pt>
                <c:pt idx="406">
                  <c:v>2887.5000000000005</c:v>
                </c:pt>
                <c:pt idx="407">
                  <c:v>4650</c:v>
                </c:pt>
                <c:pt idx="408">
                  <c:v>3987.5000000000005</c:v>
                </c:pt>
                <c:pt idx="409">
                  <c:v>3712.5000000000005</c:v>
                </c:pt>
                <c:pt idx="410">
                  <c:v>4350</c:v>
                </c:pt>
                <c:pt idx="411">
                  <c:v>2700</c:v>
                </c:pt>
                <c:pt idx="412">
                  <c:v>2475</c:v>
                </c:pt>
                <c:pt idx="413">
                  <c:v>3375</c:v>
                </c:pt>
                <c:pt idx="414">
                  <c:v>2500</c:v>
                </c:pt>
                <c:pt idx="415">
                  <c:v>2500</c:v>
                </c:pt>
                <c:pt idx="416">
                  <c:v>2587.5</c:v>
                </c:pt>
                <c:pt idx="417">
                  <c:v>1912.5</c:v>
                </c:pt>
                <c:pt idx="418">
                  <c:v>1600</c:v>
                </c:pt>
                <c:pt idx="419">
                  <c:v>2875</c:v>
                </c:pt>
                <c:pt idx="420">
                  <c:v>2900</c:v>
                </c:pt>
                <c:pt idx="421">
                  <c:v>2900</c:v>
                </c:pt>
                <c:pt idx="422">
                  <c:v>4225</c:v>
                </c:pt>
                <c:pt idx="423">
                  <c:v>3250</c:v>
                </c:pt>
                <c:pt idx="424">
                  <c:v>2850</c:v>
                </c:pt>
                <c:pt idx="425">
                  <c:v>4725</c:v>
                </c:pt>
                <c:pt idx="426">
                  <c:v>4950</c:v>
                </c:pt>
                <c:pt idx="427">
                  <c:v>4950</c:v>
                </c:pt>
                <c:pt idx="428">
                  <c:v>4712.5</c:v>
                </c:pt>
                <c:pt idx="429">
                  <c:v>3737.5</c:v>
                </c:pt>
                <c:pt idx="430">
                  <c:v>3150</c:v>
                </c:pt>
                <c:pt idx="431">
                  <c:v>5425.0000000000009</c:v>
                </c:pt>
                <c:pt idx="432">
                  <c:v>1912.5</c:v>
                </c:pt>
                <c:pt idx="433">
                  <c:v>1012.5</c:v>
                </c:pt>
                <c:pt idx="434">
                  <c:v>787.50000000000011</c:v>
                </c:pt>
                <c:pt idx="435">
                  <c:v>300</c:v>
                </c:pt>
                <c:pt idx="436">
                  <c:v>687.49999999999989</c:v>
                </c:pt>
                <c:pt idx="437">
                  <c:v>1012.5</c:v>
                </c:pt>
                <c:pt idx="438">
                  <c:v>2137.5</c:v>
                </c:pt>
                <c:pt idx="439">
                  <c:v>562.5</c:v>
                </c:pt>
                <c:pt idx="440">
                  <c:v>612.50000000000011</c:v>
                </c:pt>
                <c:pt idx="441">
                  <c:v>200</c:v>
                </c:pt>
                <c:pt idx="442">
                  <c:v>687.49999999999989</c:v>
                </c:pt>
                <c:pt idx="443">
                  <c:v>1012.5</c:v>
                </c:pt>
                <c:pt idx="444">
                  <c:v>2225</c:v>
                </c:pt>
                <c:pt idx="445">
                  <c:v>750</c:v>
                </c:pt>
                <c:pt idx="446">
                  <c:v>700</c:v>
                </c:pt>
                <c:pt idx="447">
                  <c:v>112.5</c:v>
                </c:pt>
                <c:pt idx="448">
                  <c:v>450</c:v>
                </c:pt>
                <c:pt idx="449">
                  <c:v>875</c:v>
                </c:pt>
                <c:pt idx="450">
                  <c:v>2250</c:v>
                </c:pt>
                <c:pt idx="451">
                  <c:v>750</c:v>
                </c:pt>
                <c:pt idx="452">
                  <c:v>600</c:v>
                </c:pt>
                <c:pt idx="453">
                  <c:v>337.5</c:v>
                </c:pt>
                <c:pt idx="454">
                  <c:v>450</c:v>
                </c:pt>
                <c:pt idx="455">
                  <c:v>1000</c:v>
                </c:pt>
                <c:pt idx="456">
                  <c:v>2820</c:v>
                </c:pt>
                <c:pt idx="457">
                  <c:v>1050.0000000000002</c:v>
                </c:pt>
                <c:pt idx="458">
                  <c:v>825.00000000000011</c:v>
                </c:pt>
                <c:pt idx="459">
                  <c:v>550</c:v>
                </c:pt>
                <c:pt idx="460">
                  <c:v>812.5</c:v>
                </c:pt>
                <c:pt idx="461">
                  <c:v>1750.0000000000002</c:v>
                </c:pt>
                <c:pt idx="462">
                  <c:v>3250</c:v>
                </c:pt>
                <c:pt idx="463">
                  <c:v>1500.0000000000002</c:v>
                </c:pt>
                <c:pt idx="464">
                  <c:v>962.50000000000011</c:v>
                </c:pt>
                <c:pt idx="465">
                  <c:v>825.00000000000011</c:v>
                </c:pt>
                <c:pt idx="466">
                  <c:v>975</c:v>
                </c:pt>
                <c:pt idx="467">
                  <c:v>2100</c:v>
                </c:pt>
                <c:pt idx="468">
                  <c:v>3250</c:v>
                </c:pt>
                <c:pt idx="469">
                  <c:v>1800.0000000000002</c:v>
                </c:pt>
                <c:pt idx="470">
                  <c:v>1237.5</c:v>
                </c:pt>
                <c:pt idx="471">
                  <c:v>962.50000000000011</c:v>
                </c:pt>
                <c:pt idx="472">
                  <c:v>1300</c:v>
                </c:pt>
                <c:pt idx="473">
                  <c:v>2625.0000000000005</c:v>
                </c:pt>
                <c:pt idx="474">
                  <c:v>3412.5</c:v>
                </c:pt>
                <c:pt idx="475">
                  <c:v>1800.0000000000002</c:v>
                </c:pt>
                <c:pt idx="476">
                  <c:v>1237.5</c:v>
                </c:pt>
                <c:pt idx="477">
                  <c:v>1100</c:v>
                </c:pt>
                <c:pt idx="478">
                  <c:v>1137.5</c:v>
                </c:pt>
                <c:pt idx="479">
                  <c:v>2450.0000000000005</c:v>
                </c:pt>
                <c:pt idx="480">
                  <c:v>3087.5</c:v>
                </c:pt>
                <c:pt idx="481">
                  <c:v>1375</c:v>
                </c:pt>
                <c:pt idx="482">
                  <c:v>900</c:v>
                </c:pt>
                <c:pt idx="483">
                  <c:v>787.5</c:v>
                </c:pt>
                <c:pt idx="484">
                  <c:v>687.49999999999989</c:v>
                </c:pt>
                <c:pt idx="485">
                  <c:v>1350</c:v>
                </c:pt>
                <c:pt idx="486">
                  <c:v>2400</c:v>
                </c:pt>
                <c:pt idx="487">
                  <c:v>1125</c:v>
                </c:pt>
                <c:pt idx="488">
                  <c:v>625</c:v>
                </c:pt>
                <c:pt idx="489">
                  <c:v>500</c:v>
                </c:pt>
                <c:pt idx="490">
                  <c:v>600</c:v>
                </c:pt>
                <c:pt idx="491">
                  <c:v>1462.4999999999998</c:v>
                </c:pt>
                <c:pt idx="492">
                  <c:v>2625.0000000000005</c:v>
                </c:pt>
                <c:pt idx="493">
                  <c:v>1200.0000000000002</c:v>
                </c:pt>
                <c:pt idx="494">
                  <c:v>1170.0000000000002</c:v>
                </c:pt>
                <c:pt idx="495">
                  <c:v>1050.0000000000002</c:v>
                </c:pt>
                <c:pt idx="496">
                  <c:v>1050</c:v>
                </c:pt>
                <c:pt idx="497">
                  <c:v>1875</c:v>
                </c:pt>
                <c:pt idx="498">
                  <c:v>3325.0000000000005</c:v>
                </c:pt>
                <c:pt idx="499">
                  <c:v>1650.0000000000002</c:v>
                </c:pt>
                <c:pt idx="500">
                  <c:v>1350.0000000000002</c:v>
                </c:pt>
                <c:pt idx="501">
                  <c:v>1050.0000000000002</c:v>
                </c:pt>
                <c:pt idx="502">
                  <c:v>1225.0000000000002</c:v>
                </c:pt>
                <c:pt idx="503">
                  <c:v>2062.5</c:v>
                </c:pt>
                <c:pt idx="504">
                  <c:v>1575</c:v>
                </c:pt>
                <c:pt idx="505">
                  <c:v>2025</c:v>
                </c:pt>
                <c:pt idx="506">
                  <c:v>2025</c:v>
                </c:pt>
                <c:pt idx="507">
                  <c:v>1350</c:v>
                </c:pt>
                <c:pt idx="508">
                  <c:v>1250</c:v>
                </c:pt>
                <c:pt idx="509">
                  <c:v>2137.5</c:v>
                </c:pt>
                <c:pt idx="510">
                  <c:v>1837.4999999999998</c:v>
                </c:pt>
                <c:pt idx="511">
                  <c:v>1912.5</c:v>
                </c:pt>
                <c:pt idx="512">
                  <c:v>1912.5</c:v>
                </c:pt>
                <c:pt idx="513">
                  <c:v>1237.5</c:v>
                </c:pt>
                <c:pt idx="514">
                  <c:v>1000</c:v>
                </c:pt>
                <c:pt idx="515">
                  <c:v>1800</c:v>
                </c:pt>
                <c:pt idx="516">
                  <c:v>2475</c:v>
                </c:pt>
                <c:pt idx="517">
                  <c:v>2199.9999999999995</c:v>
                </c:pt>
                <c:pt idx="518">
                  <c:v>2199.9999999999995</c:v>
                </c:pt>
                <c:pt idx="519">
                  <c:v>1649.9999999999998</c:v>
                </c:pt>
                <c:pt idx="520">
                  <c:v>1050</c:v>
                </c:pt>
                <c:pt idx="521">
                  <c:v>2062.4999999999995</c:v>
                </c:pt>
                <c:pt idx="522">
                  <c:v>3300</c:v>
                </c:pt>
                <c:pt idx="523">
                  <c:v>2275</c:v>
                </c:pt>
                <c:pt idx="524">
                  <c:v>2600</c:v>
                </c:pt>
                <c:pt idx="525">
                  <c:v>1800</c:v>
                </c:pt>
                <c:pt idx="526">
                  <c:v>1300</c:v>
                </c:pt>
                <c:pt idx="527">
                  <c:v>2800</c:v>
                </c:pt>
                <c:pt idx="528">
                  <c:v>3300</c:v>
                </c:pt>
                <c:pt idx="529">
                  <c:v>2600</c:v>
                </c:pt>
                <c:pt idx="530">
                  <c:v>2600</c:v>
                </c:pt>
                <c:pt idx="531">
                  <c:v>1800</c:v>
                </c:pt>
                <c:pt idx="532">
                  <c:v>1300</c:v>
                </c:pt>
                <c:pt idx="533">
                  <c:v>3600</c:v>
                </c:pt>
                <c:pt idx="534">
                  <c:v>4200</c:v>
                </c:pt>
                <c:pt idx="535">
                  <c:v>3575</c:v>
                </c:pt>
                <c:pt idx="536">
                  <c:v>3575</c:v>
                </c:pt>
                <c:pt idx="537">
                  <c:v>2550</c:v>
                </c:pt>
                <c:pt idx="538">
                  <c:v>1950</c:v>
                </c:pt>
                <c:pt idx="539">
                  <c:v>4800</c:v>
                </c:pt>
                <c:pt idx="540">
                  <c:v>4500</c:v>
                </c:pt>
                <c:pt idx="541">
                  <c:v>3900</c:v>
                </c:pt>
                <c:pt idx="542">
                  <c:v>3575</c:v>
                </c:pt>
                <c:pt idx="543">
                  <c:v>2700</c:v>
                </c:pt>
                <c:pt idx="544">
                  <c:v>3250</c:v>
                </c:pt>
                <c:pt idx="545">
                  <c:v>4000</c:v>
                </c:pt>
                <c:pt idx="546">
                  <c:v>4550</c:v>
                </c:pt>
                <c:pt idx="547">
                  <c:v>4550</c:v>
                </c:pt>
                <c:pt idx="548">
                  <c:v>3412.5</c:v>
                </c:pt>
                <c:pt idx="549">
                  <c:v>3087.5</c:v>
                </c:pt>
                <c:pt idx="550">
                  <c:v>3562.5</c:v>
                </c:pt>
                <c:pt idx="551">
                  <c:v>3200</c:v>
                </c:pt>
                <c:pt idx="552">
                  <c:v>3600.0000000000005</c:v>
                </c:pt>
                <c:pt idx="553">
                  <c:v>3900.0000000000009</c:v>
                </c:pt>
                <c:pt idx="554">
                  <c:v>2700.0000000000005</c:v>
                </c:pt>
                <c:pt idx="555">
                  <c:v>2400.0000000000005</c:v>
                </c:pt>
                <c:pt idx="556">
                  <c:v>2800.0000000000005</c:v>
                </c:pt>
                <c:pt idx="557">
                  <c:v>3375.0000000000005</c:v>
                </c:pt>
                <c:pt idx="558">
                  <c:v>3300.0000000000005</c:v>
                </c:pt>
                <c:pt idx="559">
                  <c:v>3575.0000000000009</c:v>
                </c:pt>
                <c:pt idx="560">
                  <c:v>2250.0000000000005</c:v>
                </c:pt>
                <c:pt idx="561">
                  <c:v>2100.0000000000005</c:v>
                </c:pt>
                <c:pt idx="562">
                  <c:v>2275</c:v>
                </c:pt>
                <c:pt idx="563">
                  <c:v>2812.5000000000005</c:v>
                </c:pt>
                <c:pt idx="564">
                  <c:v>3450.0000000000005</c:v>
                </c:pt>
                <c:pt idx="565">
                  <c:v>3737.5000000000009</c:v>
                </c:pt>
                <c:pt idx="566">
                  <c:v>2550.0000000000005</c:v>
                </c:pt>
                <c:pt idx="567">
                  <c:v>2400.0000000000005</c:v>
                </c:pt>
                <c:pt idx="568">
                  <c:v>2450.0000000000005</c:v>
                </c:pt>
                <c:pt idx="569">
                  <c:v>3562.5000000000005</c:v>
                </c:pt>
                <c:pt idx="570">
                  <c:v>4050.0000000000005</c:v>
                </c:pt>
                <c:pt idx="571">
                  <c:v>4387.5000000000009</c:v>
                </c:pt>
                <c:pt idx="572">
                  <c:v>2850.0000000000005</c:v>
                </c:pt>
                <c:pt idx="573">
                  <c:v>2850.0000000000005</c:v>
                </c:pt>
                <c:pt idx="574">
                  <c:v>2800.0000000000005</c:v>
                </c:pt>
                <c:pt idx="575">
                  <c:v>3750.0000000000005</c:v>
                </c:pt>
                <c:pt idx="576">
                  <c:v>1275</c:v>
                </c:pt>
                <c:pt idx="577">
                  <c:v>1700</c:v>
                </c:pt>
                <c:pt idx="578">
                  <c:v>1700</c:v>
                </c:pt>
                <c:pt idx="579">
                  <c:v>1100</c:v>
                </c:pt>
                <c:pt idx="580">
                  <c:v>1012.5</c:v>
                </c:pt>
                <c:pt idx="581">
                  <c:v>1900</c:v>
                </c:pt>
                <c:pt idx="582">
                  <c:v>1575</c:v>
                </c:pt>
                <c:pt idx="583">
                  <c:v>1700</c:v>
                </c:pt>
                <c:pt idx="584">
                  <c:v>1700</c:v>
                </c:pt>
                <c:pt idx="585">
                  <c:v>1100</c:v>
                </c:pt>
                <c:pt idx="586">
                  <c:v>900</c:v>
                </c:pt>
                <c:pt idx="587">
                  <c:v>1600</c:v>
                </c:pt>
                <c:pt idx="588">
                  <c:v>2200</c:v>
                </c:pt>
                <c:pt idx="589">
                  <c:v>1999.9999999999998</c:v>
                </c:pt>
                <c:pt idx="590">
                  <c:v>2199.9999999999995</c:v>
                </c:pt>
                <c:pt idx="591">
                  <c:v>1649.9999999999998</c:v>
                </c:pt>
                <c:pt idx="592">
                  <c:v>900</c:v>
                </c:pt>
                <c:pt idx="593">
                  <c:v>1924.9999999999998</c:v>
                </c:pt>
                <c:pt idx="594">
                  <c:v>3150</c:v>
                </c:pt>
                <c:pt idx="595">
                  <c:v>2112.5</c:v>
                </c:pt>
                <c:pt idx="596">
                  <c:v>2437.5</c:v>
                </c:pt>
                <c:pt idx="597">
                  <c:v>1650</c:v>
                </c:pt>
                <c:pt idx="598">
                  <c:v>1137.5</c:v>
                </c:pt>
                <c:pt idx="599">
                  <c:v>2600</c:v>
                </c:pt>
                <c:pt idx="600">
                  <c:v>3150</c:v>
                </c:pt>
                <c:pt idx="601">
                  <c:v>2437.5</c:v>
                </c:pt>
                <c:pt idx="602">
                  <c:v>2437.5</c:v>
                </c:pt>
                <c:pt idx="603">
                  <c:v>1650</c:v>
                </c:pt>
                <c:pt idx="604">
                  <c:v>1137.5</c:v>
                </c:pt>
                <c:pt idx="605">
                  <c:v>3800</c:v>
                </c:pt>
                <c:pt idx="606">
                  <c:v>4350</c:v>
                </c:pt>
                <c:pt idx="607">
                  <c:v>3737.5</c:v>
                </c:pt>
                <c:pt idx="608">
                  <c:v>3737.5</c:v>
                </c:pt>
                <c:pt idx="609">
                  <c:v>2925</c:v>
                </c:pt>
                <c:pt idx="610">
                  <c:v>2275</c:v>
                </c:pt>
                <c:pt idx="611">
                  <c:v>5312.5000000000009</c:v>
                </c:pt>
                <c:pt idx="612">
                  <c:v>5037.5</c:v>
                </c:pt>
                <c:pt idx="613">
                  <c:v>4375</c:v>
                </c:pt>
                <c:pt idx="614">
                  <c:v>4025.0000000000005</c:v>
                </c:pt>
                <c:pt idx="615">
                  <c:v>3087.5</c:v>
                </c:pt>
                <c:pt idx="616">
                  <c:v>3675.0000000000005</c:v>
                </c:pt>
                <c:pt idx="617">
                  <c:v>4462.5000000000009</c:v>
                </c:pt>
                <c:pt idx="618">
                  <c:v>5075.0000000000009</c:v>
                </c:pt>
                <c:pt idx="619">
                  <c:v>5062.5000000000009</c:v>
                </c:pt>
                <c:pt idx="620">
                  <c:v>3850.0000000000005</c:v>
                </c:pt>
                <c:pt idx="621">
                  <c:v>3500.0000000000005</c:v>
                </c:pt>
                <c:pt idx="622">
                  <c:v>3750</c:v>
                </c:pt>
                <c:pt idx="623">
                  <c:v>3200</c:v>
                </c:pt>
                <c:pt idx="624">
                  <c:v>3900.0000000000009</c:v>
                </c:pt>
                <c:pt idx="625">
                  <c:v>4200.0000000000009</c:v>
                </c:pt>
                <c:pt idx="626">
                  <c:v>2925.0000000000005</c:v>
                </c:pt>
                <c:pt idx="627">
                  <c:v>2600.0000000000005</c:v>
                </c:pt>
                <c:pt idx="628">
                  <c:v>3000.0000000000005</c:v>
                </c:pt>
                <c:pt idx="629">
                  <c:v>2975.0000000000005</c:v>
                </c:pt>
                <c:pt idx="630">
                  <c:v>2887.5000000000005</c:v>
                </c:pt>
                <c:pt idx="631">
                  <c:v>3150.0000000000005</c:v>
                </c:pt>
                <c:pt idx="632">
                  <c:v>1925.0000000000002</c:v>
                </c:pt>
                <c:pt idx="633">
                  <c:v>1787.5000000000002</c:v>
                </c:pt>
                <c:pt idx="634">
                  <c:v>1950</c:v>
                </c:pt>
                <c:pt idx="635">
                  <c:v>2450.0000000000005</c:v>
                </c:pt>
                <c:pt idx="636">
                  <c:v>3162.5000000000005</c:v>
                </c:pt>
                <c:pt idx="637">
                  <c:v>3450.0000000000005</c:v>
                </c:pt>
                <c:pt idx="638">
                  <c:v>2337.5</c:v>
                </c:pt>
                <c:pt idx="639">
                  <c:v>2600.0000000000005</c:v>
                </c:pt>
                <c:pt idx="640">
                  <c:v>2812.5000000000005</c:v>
                </c:pt>
                <c:pt idx="641">
                  <c:v>4000.0000000000009</c:v>
                </c:pt>
                <c:pt idx="642">
                  <c:v>4550.0000000000009</c:v>
                </c:pt>
                <c:pt idx="643">
                  <c:v>4900.0000000000009</c:v>
                </c:pt>
                <c:pt idx="644">
                  <c:v>3250.0000000000005</c:v>
                </c:pt>
                <c:pt idx="645">
                  <c:v>3250.0000000000005</c:v>
                </c:pt>
                <c:pt idx="646">
                  <c:v>3187.5000000000005</c:v>
                </c:pt>
                <c:pt idx="647">
                  <c:v>4200.0000000000009</c:v>
                </c:pt>
                <c:pt idx="648">
                  <c:v>1800</c:v>
                </c:pt>
                <c:pt idx="649">
                  <c:v>2250</c:v>
                </c:pt>
                <c:pt idx="650">
                  <c:v>2250</c:v>
                </c:pt>
                <c:pt idx="651">
                  <c:v>1500</c:v>
                </c:pt>
                <c:pt idx="652">
                  <c:v>1375</c:v>
                </c:pt>
                <c:pt idx="653">
                  <c:v>2500</c:v>
                </c:pt>
                <c:pt idx="654">
                  <c:v>2200</c:v>
                </c:pt>
                <c:pt idx="655">
                  <c:v>2250</c:v>
                </c:pt>
                <c:pt idx="656">
                  <c:v>2250</c:v>
                </c:pt>
                <c:pt idx="657">
                  <c:v>1500</c:v>
                </c:pt>
                <c:pt idx="658">
                  <c:v>1237.5</c:v>
                </c:pt>
                <c:pt idx="659">
                  <c:v>2125</c:v>
                </c:pt>
                <c:pt idx="660">
                  <c:v>2875</c:v>
                </c:pt>
                <c:pt idx="661">
                  <c:v>2550</c:v>
                </c:pt>
                <c:pt idx="662">
                  <c:v>2762.4999999999995</c:v>
                </c:pt>
                <c:pt idx="663">
                  <c:v>2112.4999999999995</c:v>
                </c:pt>
                <c:pt idx="664">
                  <c:v>1225</c:v>
                </c:pt>
                <c:pt idx="665">
                  <c:v>2437.4999999999995</c:v>
                </c:pt>
                <c:pt idx="666">
                  <c:v>3849.9999999999995</c:v>
                </c:pt>
                <c:pt idx="667">
                  <c:v>2625</c:v>
                </c:pt>
                <c:pt idx="668">
                  <c:v>3000</c:v>
                </c:pt>
                <c:pt idx="669">
                  <c:v>1800</c:v>
                </c:pt>
                <c:pt idx="670">
                  <c:v>1300</c:v>
                </c:pt>
                <c:pt idx="671">
                  <c:v>2800</c:v>
                </c:pt>
                <c:pt idx="672">
                  <c:v>3300</c:v>
                </c:pt>
                <c:pt idx="673">
                  <c:v>2600</c:v>
                </c:pt>
                <c:pt idx="674">
                  <c:v>2600</c:v>
                </c:pt>
                <c:pt idx="675">
                  <c:v>1800</c:v>
                </c:pt>
                <c:pt idx="676">
                  <c:v>1300</c:v>
                </c:pt>
                <c:pt idx="677">
                  <c:v>4000</c:v>
                </c:pt>
                <c:pt idx="678">
                  <c:v>5625</c:v>
                </c:pt>
                <c:pt idx="679">
                  <c:v>5000</c:v>
                </c:pt>
                <c:pt idx="680">
                  <c:v>5000</c:v>
                </c:pt>
                <c:pt idx="681">
                  <c:v>4000</c:v>
                </c:pt>
                <c:pt idx="682">
                  <c:v>3187.5000000000005</c:v>
                </c:pt>
                <c:pt idx="683">
                  <c:v>6750</c:v>
                </c:pt>
                <c:pt idx="684">
                  <c:v>6600</c:v>
                </c:pt>
                <c:pt idx="685">
                  <c:v>5737.5000000000009</c:v>
                </c:pt>
                <c:pt idx="686">
                  <c:v>5312.5000000000009</c:v>
                </c:pt>
                <c:pt idx="687">
                  <c:v>4200</c:v>
                </c:pt>
                <c:pt idx="688">
                  <c:v>4887.5000000000009</c:v>
                </c:pt>
                <c:pt idx="689">
                  <c:v>5750</c:v>
                </c:pt>
                <c:pt idx="690">
                  <c:v>6587.5000000000009</c:v>
                </c:pt>
                <c:pt idx="691">
                  <c:v>6000.0000000000009</c:v>
                </c:pt>
                <c:pt idx="692">
                  <c:v>4687.5000000000009</c:v>
                </c:pt>
                <c:pt idx="693">
                  <c:v>4312.5000000000009</c:v>
                </c:pt>
                <c:pt idx="694">
                  <c:v>4312.5</c:v>
                </c:pt>
                <c:pt idx="695">
                  <c:v>3200</c:v>
                </c:pt>
                <c:pt idx="696">
                  <c:v>4200.0000000000009</c:v>
                </c:pt>
                <c:pt idx="697">
                  <c:v>4500.0000000000009</c:v>
                </c:pt>
                <c:pt idx="698">
                  <c:v>3150.0000000000009</c:v>
                </c:pt>
                <c:pt idx="699">
                  <c:v>2800.0000000000009</c:v>
                </c:pt>
                <c:pt idx="700">
                  <c:v>3400.0000000000005</c:v>
                </c:pt>
                <c:pt idx="701">
                  <c:v>2925</c:v>
                </c:pt>
                <c:pt idx="702">
                  <c:v>3300.0000000000005</c:v>
                </c:pt>
                <c:pt idx="703">
                  <c:v>3575.0000000000009</c:v>
                </c:pt>
                <c:pt idx="704">
                  <c:v>2250.0000000000005</c:v>
                </c:pt>
                <c:pt idx="705">
                  <c:v>2100.0000000000005</c:v>
                </c:pt>
                <c:pt idx="706">
                  <c:v>2275</c:v>
                </c:pt>
                <c:pt idx="707">
                  <c:v>2812.5000000000005</c:v>
                </c:pt>
                <c:pt idx="708">
                  <c:v>3600.0000000000005</c:v>
                </c:pt>
                <c:pt idx="709">
                  <c:v>4062.5000000000009</c:v>
                </c:pt>
                <c:pt idx="710">
                  <c:v>2850.0000000000005</c:v>
                </c:pt>
                <c:pt idx="711">
                  <c:v>3150.0000000000009</c:v>
                </c:pt>
                <c:pt idx="712">
                  <c:v>3825.0000000000005</c:v>
                </c:pt>
                <c:pt idx="713">
                  <c:v>5225.0000000000009</c:v>
                </c:pt>
                <c:pt idx="714">
                  <c:v>6000.0000000000009</c:v>
                </c:pt>
                <c:pt idx="715">
                  <c:v>6375.0000000000018</c:v>
                </c:pt>
                <c:pt idx="716">
                  <c:v>4400.0000000000009</c:v>
                </c:pt>
                <c:pt idx="717">
                  <c:v>4400.0000000000009</c:v>
                </c:pt>
                <c:pt idx="718">
                  <c:v>4275.0000000000009</c:v>
                </c:pt>
                <c:pt idx="719">
                  <c:v>5462.5000000000009</c:v>
                </c:pt>
                <c:pt idx="720">
                  <c:v>4725</c:v>
                </c:pt>
                <c:pt idx="721">
                  <c:v>3825</c:v>
                </c:pt>
                <c:pt idx="722">
                  <c:v>2975.0000000000005</c:v>
                </c:pt>
                <c:pt idx="723">
                  <c:v>2799.9999999999995</c:v>
                </c:pt>
                <c:pt idx="724">
                  <c:v>4125</c:v>
                </c:pt>
                <c:pt idx="725">
                  <c:v>3825</c:v>
                </c:pt>
                <c:pt idx="726">
                  <c:v>4950</c:v>
                </c:pt>
                <c:pt idx="727">
                  <c:v>3375</c:v>
                </c:pt>
                <c:pt idx="728">
                  <c:v>2800.0000000000005</c:v>
                </c:pt>
                <c:pt idx="729">
                  <c:v>2700</c:v>
                </c:pt>
                <c:pt idx="730">
                  <c:v>4125</c:v>
                </c:pt>
                <c:pt idx="731">
                  <c:v>3825</c:v>
                </c:pt>
                <c:pt idx="732">
                  <c:v>4815</c:v>
                </c:pt>
                <c:pt idx="733">
                  <c:v>3375</c:v>
                </c:pt>
                <c:pt idx="734">
                  <c:v>2712.5000000000005</c:v>
                </c:pt>
                <c:pt idx="735">
                  <c:v>2500</c:v>
                </c:pt>
                <c:pt idx="736">
                  <c:v>3712.5000000000005</c:v>
                </c:pt>
                <c:pt idx="737">
                  <c:v>3487.5</c:v>
                </c:pt>
                <c:pt idx="738">
                  <c:v>4612.5</c:v>
                </c:pt>
                <c:pt idx="739">
                  <c:v>3262.5</c:v>
                </c:pt>
                <c:pt idx="740">
                  <c:v>2537.5000000000005</c:v>
                </c:pt>
                <c:pt idx="741">
                  <c:v>2600</c:v>
                </c:pt>
                <c:pt idx="742">
                  <c:v>3712.5000000000005</c:v>
                </c:pt>
                <c:pt idx="743">
                  <c:v>3600</c:v>
                </c:pt>
                <c:pt idx="744">
                  <c:v>5885.0000000000009</c:v>
                </c:pt>
                <c:pt idx="745">
                  <c:v>4262.5</c:v>
                </c:pt>
                <c:pt idx="746">
                  <c:v>3750</c:v>
                </c:pt>
                <c:pt idx="747">
                  <c:v>3500</c:v>
                </c:pt>
                <c:pt idx="748">
                  <c:v>4350</c:v>
                </c:pt>
                <c:pt idx="749">
                  <c:v>5362.5</c:v>
                </c:pt>
                <c:pt idx="750">
                  <c:v>6450</c:v>
                </c:pt>
                <c:pt idx="751">
                  <c:v>4537.5</c:v>
                </c:pt>
                <c:pt idx="752">
                  <c:v>4000</c:v>
                </c:pt>
                <c:pt idx="753">
                  <c:v>3875</c:v>
                </c:pt>
                <c:pt idx="754">
                  <c:v>5037.5</c:v>
                </c:pt>
                <c:pt idx="755">
                  <c:v>6475.0000000000009</c:v>
                </c:pt>
                <c:pt idx="756">
                  <c:v>7475</c:v>
                </c:pt>
                <c:pt idx="757">
                  <c:v>5400.0000000000009</c:v>
                </c:pt>
                <c:pt idx="758">
                  <c:v>4537.5</c:v>
                </c:pt>
                <c:pt idx="759">
                  <c:v>4262.5</c:v>
                </c:pt>
                <c:pt idx="760">
                  <c:v>5200</c:v>
                </c:pt>
                <c:pt idx="761">
                  <c:v>6825.0000000000009</c:v>
                </c:pt>
                <c:pt idx="762">
                  <c:v>7312.5</c:v>
                </c:pt>
                <c:pt idx="763">
                  <c:v>5400.0000000000009</c:v>
                </c:pt>
                <c:pt idx="764">
                  <c:v>4537.5</c:v>
                </c:pt>
                <c:pt idx="765">
                  <c:v>3487.5</c:v>
                </c:pt>
                <c:pt idx="766">
                  <c:v>4125</c:v>
                </c:pt>
                <c:pt idx="767">
                  <c:v>5550.0000000000009</c:v>
                </c:pt>
                <c:pt idx="768">
                  <c:v>5775.0000000000009</c:v>
                </c:pt>
                <c:pt idx="769">
                  <c:v>4250.0000000000009</c:v>
                </c:pt>
                <c:pt idx="770">
                  <c:v>3375</c:v>
                </c:pt>
                <c:pt idx="771">
                  <c:v>3262.5</c:v>
                </c:pt>
                <c:pt idx="772">
                  <c:v>3987.5000000000005</c:v>
                </c:pt>
                <c:pt idx="773">
                  <c:v>4950.0000000000009</c:v>
                </c:pt>
                <c:pt idx="774">
                  <c:v>6000.0000000000009</c:v>
                </c:pt>
                <c:pt idx="775">
                  <c:v>4125.0000000000009</c:v>
                </c:pt>
                <c:pt idx="776">
                  <c:v>3625.0000000000009</c:v>
                </c:pt>
                <c:pt idx="777">
                  <c:v>3500.0000000000009</c:v>
                </c:pt>
                <c:pt idx="778">
                  <c:v>4200.0000000000009</c:v>
                </c:pt>
                <c:pt idx="779">
                  <c:v>5362.5</c:v>
                </c:pt>
                <c:pt idx="780">
                  <c:v>5850.0000000000009</c:v>
                </c:pt>
                <c:pt idx="781">
                  <c:v>4000.0000000000009</c:v>
                </c:pt>
                <c:pt idx="782">
                  <c:v>3725.0000000000009</c:v>
                </c:pt>
                <c:pt idx="783">
                  <c:v>3875.0000000000009</c:v>
                </c:pt>
                <c:pt idx="784">
                  <c:v>4875</c:v>
                </c:pt>
                <c:pt idx="785">
                  <c:v>5950</c:v>
                </c:pt>
                <c:pt idx="786">
                  <c:v>6987.5</c:v>
                </c:pt>
                <c:pt idx="787">
                  <c:v>4812.5</c:v>
                </c:pt>
                <c:pt idx="788">
                  <c:v>4537.5</c:v>
                </c:pt>
                <c:pt idx="789">
                  <c:v>4262.5</c:v>
                </c:pt>
                <c:pt idx="790">
                  <c:v>5037.5</c:v>
                </c:pt>
                <c:pt idx="791">
                  <c:v>6125</c:v>
                </c:pt>
                <c:pt idx="792">
                  <c:v>1575</c:v>
                </c:pt>
                <c:pt idx="793">
                  <c:v>875</c:v>
                </c:pt>
                <c:pt idx="794">
                  <c:v>625</c:v>
                </c:pt>
                <c:pt idx="795">
                  <c:v>300.00000000000006</c:v>
                </c:pt>
                <c:pt idx="796">
                  <c:v>674.99999999999989</c:v>
                </c:pt>
                <c:pt idx="797">
                  <c:v>875</c:v>
                </c:pt>
                <c:pt idx="798">
                  <c:v>1750</c:v>
                </c:pt>
                <c:pt idx="799">
                  <c:v>525</c:v>
                </c:pt>
                <c:pt idx="800">
                  <c:v>500</c:v>
                </c:pt>
                <c:pt idx="801">
                  <c:v>225.00000000000003</c:v>
                </c:pt>
                <c:pt idx="802">
                  <c:v>674.99999999999989</c:v>
                </c:pt>
                <c:pt idx="803">
                  <c:v>787.5</c:v>
                </c:pt>
                <c:pt idx="804">
                  <c:v>1780</c:v>
                </c:pt>
                <c:pt idx="805">
                  <c:v>500</c:v>
                </c:pt>
                <c:pt idx="806">
                  <c:v>525.00000000000011</c:v>
                </c:pt>
                <c:pt idx="807">
                  <c:v>87.5</c:v>
                </c:pt>
                <c:pt idx="808">
                  <c:v>375</c:v>
                </c:pt>
                <c:pt idx="809">
                  <c:v>700</c:v>
                </c:pt>
                <c:pt idx="810">
                  <c:v>1600</c:v>
                </c:pt>
                <c:pt idx="811">
                  <c:v>400</c:v>
                </c:pt>
                <c:pt idx="812">
                  <c:v>300.00000000000006</c:v>
                </c:pt>
                <c:pt idx="813">
                  <c:v>87.5</c:v>
                </c:pt>
                <c:pt idx="814">
                  <c:v>250</c:v>
                </c:pt>
                <c:pt idx="815">
                  <c:v>700</c:v>
                </c:pt>
                <c:pt idx="816">
                  <c:v>2225</c:v>
                </c:pt>
                <c:pt idx="817">
                  <c:v>675.00000000000011</c:v>
                </c:pt>
                <c:pt idx="818">
                  <c:v>500</c:v>
                </c:pt>
                <c:pt idx="819">
                  <c:v>200</c:v>
                </c:pt>
                <c:pt idx="820">
                  <c:v>412.49999999999994</c:v>
                </c:pt>
                <c:pt idx="821">
                  <c:v>1050</c:v>
                </c:pt>
                <c:pt idx="822">
                  <c:v>1912.5</c:v>
                </c:pt>
                <c:pt idx="823">
                  <c:v>700.00000000000011</c:v>
                </c:pt>
                <c:pt idx="824">
                  <c:v>612.50000000000011</c:v>
                </c:pt>
                <c:pt idx="825">
                  <c:v>525</c:v>
                </c:pt>
                <c:pt idx="826">
                  <c:v>750</c:v>
                </c:pt>
                <c:pt idx="827">
                  <c:v>1787.5000000000002</c:v>
                </c:pt>
                <c:pt idx="828">
                  <c:v>2750</c:v>
                </c:pt>
                <c:pt idx="829">
                  <c:v>1350.0000000000002</c:v>
                </c:pt>
                <c:pt idx="830">
                  <c:v>900</c:v>
                </c:pt>
                <c:pt idx="831">
                  <c:v>700</c:v>
                </c:pt>
                <c:pt idx="832">
                  <c:v>1000</c:v>
                </c:pt>
                <c:pt idx="833">
                  <c:v>2062.5</c:v>
                </c:pt>
                <c:pt idx="834">
                  <c:v>2625</c:v>
                </c:pt>
                <c:pt idx="835">
                  <c:v>1350.0000000000002</c:v>
                </c:pt>
                <c:pt idx="836">
                  <c:v>900</c:v>
                </c:pt>
                <c:pt idx="837">
                  <c:v>612.50000000000011</c:v>
                </c:pt>
                <c:pt idx="838">
                  <c:v>675</c:v>
                </c:pt>
                <c:pt idx="839">
                  <c:v>1625</c:v>
                </c:pt>
                <c:pt idx="840">
                  <c:v>2025</c:v>
                </c:pt>
                <c:pt idx="841">
                  <c:v>1000.0000000000002</c:v>
                </c:pt>
                <c:pt idx="842">
                  <c:v>375</c:v>
                </c:pt>
                <c:pt idx="843">
                  <c:v>312.5</c:v>
                </c:pt>
                <c:pt idx="844">
                  <c:v>437.5</c:v>
                </c:pt>
                <c:pt idx="845">
                  <c:v>800</c:v>
                </c:pt>
                <c:pt idx="846">
                  <c:v>1687.4999999999998</c:v>
                </c:pt>
                <c:pt idx="847">
                  <c:v>700</c:v>
                </c:pt>
                <c:pt idx="848">
                  <c:v>350</c:v>
                </c:pt>
                <c:pt idx="849">
                  <c:v>262.5</c:v>
                </c:pt>
                <c:pt idx="850">
                  <c:v>337.49999999999994</c:v>
                </c:pt>
                <c:pt idx="851">
                  <c:v>999.99999999999977</c:v>
                </c:pt>
                <c:pt idx="852">
                  <c:v>1750</c:v>
                </c:pt>
                <c:pt idx="853">
                  <c:v>800</c:v>
                </c:pt>
                <c:pt idx="854">
                  <c:v>580</c:v>
                </c:pt>
                <c:pt idx="855">
                  <c:v>600</c:v>
                </c:pt>
                <c:pt idx="856">
                  <c:v>687.49999999999989</c:v>
                </c:pt>
                <c:pt idx="857">
                  <c:v>1349.9999999999998</c:v>
                </c:pt>
                <c:pt idx="858">
                  <c:v>2612.4999999999995</c:v>
                </c:pt>
                <c:pt idx="859">
                  <c:v>1237.5</c:v>
                </c:pt>
                <c:pt idx="860">
                  <c:v>1012.5</c:v>
                </c:pt>
                <c:pt idx="861">
                  <c:v>787.5</c:v>
                </c:pt>
                <c:pt idx="862">
                  <c:v>962.49999999999989</c:v>
                </c:pt>
                <c:pt idx="863">
                  <c:v>1649.9999999999995</c:v>
                </c:pt>
                <c:pt idx="864">
                  <c:v>1662.5</c:v>
                </c:pt>
                <c:pt idx="865">
                  <c:v>2137.5</c:v>
                </c:pt>
                <c:pt idx="866">
                  <c:v>2137.5</c:v>
                </c:pt>
                <c:pt idx="867">
                  <c:v>1462.5</c:v>
                </c:pt>
                <c:pt idx="868">
                  <c:v>1375</c:v>
                </c:pt>
                <c:pt idx="869">
                  <c:v>2137.5</c:v>
                </c:pt>
                <c:pt idx="870">
                  <c:v>1837.4999999999998</c:v>
                </c:pt>
                <c:pt idx="871">
                  <c:v>1912.5</c:v>
                </c:pt>
                <c:pt idx="872">
                  <c:v>2025</c:v>
                </c:pt>
                <c:pt idx="873">
                  <c:v>1350</c:v>
                </c:pt>
                <c:pt idx="874">
                  <c:v>1125</c:v>
                </c:pt>
                <c:pt idx="875">
                  <c:v>1912.5</c:v>
                </c:pt>
                <c:pt idx="876">
                  <c:v>2012.4999999999998</c:v>
                </c:pt>
                <c:pt idx="877">
                  <c:v>1912.5</c:v>
                </c:pt>
                <c:pt idx="878">
                  <c:v>1912.5</c:v>
                </c:pt>
                <c:pt idx="879">
                  <c:v>1462.5</c:v>
                </c:pt>
                <c:pt idx="880">
                  <c:v>1000</c:v>
                </c:pt>
                <c:pt idx="881">
                  <c:v>1800</c:v>
                </c:pt>
                <c:pt idx="882">
                  <c:v>2587.5</c:v>
                </c:pt>
                <c:pt idx="883">
                  <c:v>1687.5</c:v>
                </c:pt>
                <c:pt idx="884">
                  <c:v>1800</c:v>
                </c:pt>
                <c:pt idx="885">
                  <c:v>1200</c:v>
                </c:pt>
                <c:pt idx="886">
                  <c:v>900</c:v>
                </c:pt>
                <c:pt idx="887">
                  <c:v>2250</c:v>
                </c:pt>
                <c:pt idx="888">
                  <c:v>2300</c:v>
                </c:pt>
                <c:pt idx="889">
                  <c:v>1912.5</c:v>
                </c:pt>
                <c:pt idx="890">
                  <c:v>1912.5</c:v>
                </c:pt>
                <c:pt idx="891">
                  <c:v>1300</c:v>
                </c:pt>
                <c:pt idx="892">
                  <c:v>1012.5</c:v>
                </c:pt>
                <c:pt idx="893">
                  <c:v>2400</c:v>
                </c:pt>
                <c:pt idx="894">
                  <c:v>2700</c:v>
                </c:pt>
                <c:pt idx="895">
                  <c:v>2362.5</c:v>
                </c:pt>
                <c:pt idx="896">
                  <c:v>2475</c:v>
                </c:pt>
                <c:pt idx="897">
                  <c:v>1700</c:v>
                </c:pt>
                <c:pt idx="898">
                  <c:v>1350</c:v>
                </c:pt>
                <c:pt idx="899">
                  <c:v>3600</c:v>
                </c:pt>
                <c:pt idx="900">
                  <c:v>3000</c:v>
                </c:pt>
                <c:pt idx="901">
                  <c:v>2700</c:v>
                </c:pt>
                <c:pt idx="902">
                  <c:v>2475</c:v>
                </c:pt>
                <c:pt idx="903">
                  <c:v>1800</c:v>
                </c:pt>
                <c:pt idx="904">
                  <c:v>2137.5</c:v>
                </c:pt>
                <c:pt idx="905">
                  <c:v>2850</c:v>
                </c:pt>
                <c:pt idx="906">
                  <c:v>3037.5</c:v>
                </c:pt>
                <c:pt idx="907">
                  <c:v>3437.5000000000005</c:v>
                </c:pt>
                <c:pt idx="908">
                  <c:v>2500</c:v>
                </c:pt>
                <c:pt idx="909">
                  <c:v>1912.5</c:v>
                </c:pt>
                <c:pt idx="910">
                  <c:v>2337.4999999999995</c:v>
                </c:pt>
                <c:pt idx="911">
                  <c:v>2400</c:v>
                </c:pt>
                <c:pt idx="912">
                  <c:v>2700</c:v>
                </c:pt>
                <c:pt idx="913">
                  <c:v>3000</c:v>
                </c:pt>
                <c:pt idx="914">
                  <c:v>2025</c:v>
                </c:pt>
                <c:pt idx="915">
                  <c:v>1800</c:v>
                </c:pt>
                <c:pt idx="916">
                  <c:v>2199.9999999999995</c:v>
                </c:pt>
                <c:pt idx="917">
                  <c:v>2700</c:v>
                </c:pt>
                <c:pt idx="918">
                  <c:v>2475</c:v>
                </c:pt>
                <c:pt idx="919">
                  <c:v>2750</c:v>
                </c:pt>
                <c:pt idx="920">
                  <c:v>1800</c:v>
                </c:pt>
                <c:pt idx="921">
                  <c:v>1687.5</c:v>
                </c:pt>
                <c:pt idx="922">
                  <c:v>1924.9999999999998</c:v>
                </c:pt>
                <c:pt idx="923">
                  <c:v>2400</c:v>
                </c:pt>
                <c:pt idx="924">
                  <c:v>2300</c:v>
                </c:pt>
                <c:pt idx="925">
                  <c:v>2587.5000000000005</c:v>
                </c:pt>
                <c:pt idx="926">
                  <c:v>1700</c:v>
                </c:pt>
                <c:pt idx="927">
                  <c:v>1700</c:v>
                </c:pt>
                <c:pt idx="928">
                  <c:v>2062.4999999999995</c:v>
                </c:pt>
                <c:pt idx="929">
                  <c:v>2850</c:v>
                </c:pt>
                <c:pt idx="930">
                  <c:v>3037.5</c:v>
                </c:pt>
                <c:pt idx="931">
                  <c:v>3375</c:v>
                </c:pt>
                <c:pt idx="932">
                  <c:v>2137.5</c:v>
                </c:pt>
                <c:pt idx="933">
                  <c:v>2137.5</c:v>
                </c:pt>
                <c:pt idx="934">
                  <c:v>2199.9999999999995</c:v>
                </c:pt>
                <c:pt idx="935">
                  <c:v>3000</c:v>
                </c:pt>
                <c:pt idx="936">
                  <c:v>1400</c:v>
                </c:pt>
                <c:pt idx="937">
                  <c:v>2100</c:v>
                </c:pt>
                <c:pt idx="938">
                  <c:v>1500</c:v>
                </c:pt>
                <c:pt idx="939">
                  <c:v>1750</c:v>
                </c:pt>
                <c:pt idx="940">
                  <c:v>1400</c:v>
                </c:pt>
                <c:pt idx="941">
                  <c:v>1750</c:v>
                </c:pt>
                <c:pt idx="942">
                  <c:v>1625</c:v>
                </c:pt>
                <c:pt idx="943">
                  <c:v>2187.5</c:v>
                </c:pt>
                <c:pt idx="944">
                  <c:v>1575</c:v>
                </c:pt>
                <c:pt idx="945">
                  <c:v>1400</c:v>
                </c:pt>
                <c:pt idx="946">
                  <c:v>1100</c:v>
                </c:pt>
                <c:pt idx="947">
                  <c:v>1662.5</c:v>
                </c:pt>
                <c:pt idx="948">
                  <c:v>1950</c:v>
                </c:pt>
                <c:pt idx="949">
                  <c:v>2600</c:v>
                </c:pt>
                <c:pt idx="950">
                  <c:v>1425</c:v>
                </c:pt>
                <c:pt idx="951">
                  <c:v>1312.5000000000002</c:v>
                </c:pt>
                <c:pt idx="952">
                  <c:v>1100</c:v>
                </c:pt>
                <c:pt idx="953">
                  <c:v>1487.5000000000002</c:v>
                </c:pt>
                <c:pt idx="954">
                  <c:v>1350</c:v>
                </c:pt>
                <c:pt idx="955">
                  <c:v>1687.5000000000005</c:v>
                </c:pt>
                <c:pt idx="956">
                  <c:v>999.99999999999977</c:v>
                </c:pt>
                <c:pt idx="957">
                  <c:v>1000.0000000000002</c:v>
                </c:pt>
                <c:pt idx="958">
                  <c:v>900</c:v>
                </c:pt>
                <c:pt idx="959">
                  <c:v>1437.5000000000002</c:v>
                </c:pt>
                <c:pt idx="960">
                  <c:v>1087.4999999999998</c:v>
                </c:pt>
                <c:pt idx="961">
                  <c:v>1875.0000000000005</c:v>
                </c:pt>
                <c:pt idx="962">
                  <c:v>1199.9999999999998</c:v>
                </c:pt>
                <c:pt idx="963">
                  <c:v>1575.0000000000002</c:v>
                </c:pt>
                <c:pt idx="964">
                  <c:v>1912.5</c:v>
                </c:pt>
                <c:pt idx="965">
                  <c:v>3100</c:v>
                </c:pt>
                <c:pt idx="966">
                  <c:v>3100</c:v>
                </c:pt>
                <c:pt idx="967">
                  <c:v>3487.5</c:v>
                </c:pt>
                <c:pt idx="968">
                  <c:v>2600</c:v>
                </c:pt>
                <c:pt idx="969">
                  <c:v>2400</c:v>
                </c:pt>
                <c:pt idx="970">
                  <c:v>2250</c:v>
                </c:pt>
                <c:pt idx="971">
                  <c:v>4375</c:v>
                </c:pt>
                <c:pt idx="972">
                  <c:v>3300</c:v>
                </c:pt>
                <c:pt idx="973">
                  <c:v>3712.5</c:v>
                </c:pt>
                <c:pt idx="974">
                  <c:v>3900</c:v>
                </c:pt>
                <c:pt idx="975">
                  <c:v>2300</c:v>
                </c:pt>
                <c:pt idx="976">
                  <c:v>2475</c:v>
                </c:pt>
                <c:pt idx="977">
                  <c:v>4537.4999999999991</c:v>
                </c:pt>
                <c:pt idx="978">
                  <c:v>3487.5</c:v>
                </c:pt>
                <c:pt idx="979">
                  <c:v>4262.5</c:v>
                </c:pt>
                <c:pt idx="980">
                  <c:v>4750</c:v>
                </c:pt>
                <c:pt idx="981">
                  <c:v>2137.5</c:v>
                </c:pt>
                <c:pt idx="982">
                  <c:v>2375</c:v>
                </c:pt>
                <c:pt idx="983">
                  <c:v>3987.4999999999995</c:v>
                </c:pt>
                <c:pt idx="984">
                  <c:v>3375</c:v>
                </c:pt>
                <c:pt idx="985">
                  <c:v>3125</c:v>
                </c:pt>
                <c:pt idx="986">
                  <c:v>3712.4999999999995</c:v>
                </c:pt>
                <c:pt idx="987">
                  <c:v>2199.9999999999995</c:v>
                </c:pt>
                <c:pt idx="988">
                  <c:v>2000</c:v>
                </c:pt>
                <c:pt idx="989">
                  <c:v>2812.5</c:v>
                </c:pt>
                <c:pt idx="990">
                  <c:v>2012.5000000000002</c:v>
                </c:pt>
                <c:pt idx="991">
                  <c:v>2012.5000000000002</c:v>
                </c:pt>
                <c:pt idx="992">
                  <c:v>2100</c:v>
                </c:pt>
                <c:pt idx="993">
                  <c:v>1500</c:v>
                </c:pt>
                <c:pt idx="994">
                  <c:v>1225.0000000000002</c:v>
                </c:pt>
                <c:pt idx="995">
                  <c:v>2362.5</c:v>
                </c:pt>
                <c:pt idx="996">
                  <c:v>2025.0000000000002</c:v>
                </c:pt>
                <c:pt idx="997">
                  <c:v>2025.0000000000002</c:v>
                </c:pt>
                <c:pt idx="998">
                  <c:v>3300.0000000000005</c:v>
                </c:pt>
                <c:pt idx="999">
                  <c:v>2612.5</c:v>
                </c:pt>
                <c:pt idx="1000">
                  <c:v>2474.9999999999995</c:v>
                </c:pt>
                <c:pt idx="1001">
                  <c:v>4225</c:v>
                </c:pt>
                <c:pt idx="1002">
                  <c:v>4399.9999999999991</c:v>
                </c:pt>
                <c:pt idx="1003">
                  <c:v>4399.9999999999991</c:v>
                </c:pt>
                <c:pt idx="1004">
                  <c:v>4200</c:v>
                </c:pt>
                <c:pt idx="1005">
                  <c:v>3300</c:v>
                </c:pt>
                <c:pt idx="1006">
                  <c:v>2749.9999999999995</c:v>
                </c:pt>
                <c:pt idx="1007">
                  <c:v>4875</c:v>
                </c:pt>
                <c:pt idx="1008">
                  <c:v>1487.5</c:v>
                </c:pt>
                <c:pt idx="1009">
                  <c:v>787.5</c:v>
                </c:pt>
                <c:pt idx="1010">
                  <c:v>562.5</c:v>
                </c:pt>
                <c:pt idx="1011">
                  <c:v>225.00000000000003</c:v>
                </c:pt>
                <c:pt idx="1012">
                  <c:v>562.5</c:v>
                </c:pt>
                <c:pt idx="1013">
                  <c:v>787.5</c:v>
                </c:pt>
                <c:pt idx="1014">
                  <c:v>1662.5</c:v>
                </c:pt>
                <c:pt idx="1015">
                  <c:v>437.5</c:v>
                </c:pt>
                <c:pt idx="1016">
                  <c:v>437.5</c:v>
                </c:pt>
                <c:pt idx="1017">
                  <c:v>150.00000000000003</c:v>
                </c:pt>
                <c:pt idx="1018">
                  <c:v>562.5</c:v>
                </c:pt>
                <c:pt idx="1019">
                  <c:v>700</c:v>
                </c:pt>
                <c:pt idx="1020">
                  <c:v>1680</c:v>
                </c:pt>
                <c:pt idx="1021">
                  <c:v>400</c:v>
                </c:pt>
                <c:pt idx="1022">
                  <c:v>450.00000000000006</c:v>
                </c:pt>
                <c:pt idx="1023">
                  <c:v>0</c:v>
                </c:pt>
                <c:pt idx="1024">
                  <c:v>250</c:v>
                </c:pt>
                <c:pt idx="1025">
                  <c:v>600</c:v>
                </c:pt>
                <c:pt idx="1026">
                  <c:v>1500</c:v>
                </c:pt>
                <c:pt idx="1027">
                  <c:v>262.5</c:v>
                </c:pt>
                <c:pt idx="1028">
                  <c:v>187.50000000000003</c:v>
                </c:pt>
                <c:pt idx="1029">
                  <c:v>0</c:v>
                </c:pt>
                <c:pt idx="1030">
                  <c:v>112.5</c:v>
                </c:pt>
                <c:pt idx="1031">
                  <c:v>525</c:v>
                </c:pt>
                <c:pt idx="1032">
                  <c:v>1890</c:v>
                </c:pt>
                <c:pt idx="1033">
                  <c:v>500.00000000000011</c:v>
                </c:pt>
                <c:pt idx="1034">
                  <c:v>350.00000000000006</c:v>
                </c:pt>
                <c:pt idx="1035">
                  <c:v>87.500000000000014</c:v>
                </c:pt>
                <c:pt idx="1036">
                  <c:v>249.99999999999997</c:v>
                </c:pt>
                <c:pt idx="1037">
                  <c:v>824.99999999999989</c:v>
                </c:pt>
                <c:pt idx="1038">
                  <c:v>1600</c:v>
                </c:pt>
                <c:pt idx="1039">
                  <c:v>525.00000000000011</c:v>
                </c:pt>
                <c:pt idx="1040">
                  <c:v>525.00000000000011</c:v>
                </c:pt>
                <c:pt idx="1041">
                  <c:v>450.00000000000006</c:v>
                </c:pt>
                <c:pt idx="1042">
                  <c:v>675</c:v>
                </c:pt>
                <c:pt idx="1043">
                  <c:v>1625</c:v>
                </c:pt>
                <c:pt idx="1044">
                  <c:v>2475</c:v>
                </c:pt>
                <c:pt idx="1045">
                  <c:v>1200.0000000000002</c:v>
                </c:pt>
                <c:pt idx="1046">
                  <c:v>787.50000000000011</c:v>
                </c:pt>
                <c:pt idx="1047">
                  <c:v>612.50000000000011</c:v>
                </c:pt>
                <c:pt idx="1048">
                  <c:v>787.5</c:v>
                </c:pt>
                <c:pt idx="1049">
                  <c:v>1750</c:v>
                </c:pt>
                <c:pt idx="1050">
                  <c:v>2250</c:v>
                </c:pt>
                <c:pt idx="1051">
                  <c:v>1237.5000000000002</c:v>
                </c:pt>
                <c:pt idx="1052">
                  <c:v>800</c:v>
                </c:pt>
                <c:pt idx="1053">
                  <c:v>375.00000000000006</c:v>
                </c:pt>
                <c:pt idx="1054">
                  <c:v>400</c:v>
                </c:pt>
                <c:pt idx="1055">
                  <c:v>1237.5</c:v>
                </c:pt>
                <c:pt idx="1056">
                  <c:v>1600</c:v>
                </c:pt>
                <c:pt idx="1057">
                  <c:v>700.00000000000023</c:v>
                </c:pt>
                <c:pt idx="1058">
                  <c:v>200</c:v>
                </c:pt>
                <c:pt idx="1059">
                  <c:v>150</c:v>
                </c:pt>
                <c:pt idx="1060">
                  <c:v>225</c:v>
                </c:pt>
                <c:pt idx="1061">
                  <c:v>525</c:v>
                </c:pt>
                <c:pt idx="1062">
                  <c:v>1300</c:v>
                </c:pt>
                <c:pt idx="1063">
                  <c:v>450</c:v>
                </c:pt>
                <c:pt idx="1064">
                  <c:v>150</c:v>
                </c:pt>
                <c:pt idx="1065">
                  <c:v>75</c:v>
                </c:pt>
                <c:pt idx="1066">
                  <c:v>99.999999999999986</c:v>
                </c:pt>
                <c:pt idx="1067">
                  <c:v>674.99999999999989</c:v>
                </c:pt>
                <c:pt idx="1068">
                  <c:v>1200</c:v>
                </c:pt>
                <c:pt idx="1069">
                  <c:v>450.00000000000006</c:v>
                </c:pt>
                <c:pt idx="1070">
                  <c:v>285.00000000000006</c:v>
                </c:pt>
                <c:pt idx="1071">
                  <c:v>375.00000000000006</c:v>
                </c:pt>
                <c:pt idx="1072">
                  <c:v>499.99999999999994</c:v>
                </c:pt>
                <c:pt idx="1073">
                  <c:v>1099.9999999999995</c:v>
                </c:pt>
                <c:pt idx="1074">
                  <c:v>2249.9999999999995</c:v>
                </c:pt>
                <c:pt idx="1075">
                  <c:v>1000</c:v>
                </c:pt>
                <c:pt idx="1076">
                  <c:v>800</c:v>
                </c:pt>
                <c:pt idx="1077">
                  <c:v>600</c:v>
                </c:pt>
                <c:pt idx="1078">
                  <c:v>749.99999999999989</c:v>
                </c:pt>
                <c:pt idx="1079">
                  <c:v>1374.9999999999995</c:v>
                </c:pt>
                <c:pt idx="1080">
                  <c:v>1350</c:v>
                </c:pt>
                <c:pt idx="1081">
                  <c:v>2025</c:v>
                </c:pt>
                <c:pt idx="1082">
                  <c:v>1425</c:v>
                </c:pt>
                <c:pt idx="1083">
                  <c:v>1662.5</c:v>
                </c:pt>
                <c:pt idx="1084">
                  <c:v>1300</c:v>
                </c:pt>
                <c:pt idx="1085">
                  <c:v>1662.5</c:v>
                </c:pt>
                <c:pt idx="1086">
                  <c:v>1562.5</c:v>
                </c:pt>
                <c:pt idx="1087">
                  <c:v>2100</c:v>
                </c:pt>
                <c:pt idx="1088">
                  <c:v>1487.5</c:v>
                </c:pt>
                <c:pt idx="1089">
                  <c:v>1312.5</c:v>
                </c:pt>
                <c:pt idx="1090">
                  <c:v>1000</c:v>
                </c:pt>
                <c:pt idx="1091">
                  <c:v>1575</c:v>
                </c:pt>
                <c:pt idx="1092">
                  <c:v>1875</c:v>
                </c:pt>
                <c:pt idx="1093">
                  <c:v>2500</c:v>
                </c:pt>
                <c:pt idx="1094">
                  <c:v>1350</c:v>
                </c:pt>
                <c:pt idx="1095">
                  <c:v>1225.0000000000002</c:v>
                </c:pt>
                <c:pt idx="1096">
                  <c:v>1000</c:v>
                </c:pt>
                <c:pt idx="1097">
                  <c:v>1400.0000000000002</c:v>
                </c:pt>
                <c:pt idx="1098">
                  <c:v>1300</c:v>
                </c:pt>
                <c:pt idx="1099">
                  <c:v>1300.0000000000005</c:v>
                </c:pt>
                <c:pt idx="1100">
                  <c:v>712.49999999999989</c:v>
                </c:pt>
                <c:pt idx="1101">
                  <c:v>750.00000000000023</c:v>
                </c:pt>
                <c:pt idx="1102">
                  <c:v>687.5</c:v>
                </c:pt>
                <c:pt idx="1103">
                  <c:v>1100.0000000000005</c:v>
                </c:pt>
                <c:pt idx="1104">
                  <c:v>699.99999999999977</c:v>
                </c:pt>
                <c:pt idx="1105">
                  <c:v>1450.0000000000005</c:v>
                </c:pt>
                <c:pt idx="1106">
                  <c:v>862.49999999999977</c:v>
                </c:pt>
                <c:pt idx="1107">
                  <c:v>1750.0000000000002</c:v>
                </c:pt>
                <c:pt idx="1108">
                  <c:v>2000</c:v>
                </c:pt>
                <c:pt idx="1109">
                  <c:v>3375</c:v>
                </c:pt>
                <c:pt idx="1110">
                  <c:v>3375</c:v>
                </c:pt>
                <c:pt idx="1111">
                  <c:v>3750</c:v>
                </c:pt>
                <c:pt idx="1112">
                  <c:v>2925</c:v>
                </c:pt>
                <c:pt idx="1113">
                  <c:v>2700</c:v>
                </c:pt>
                <c:pt idx="1114">
                  <c:v>2500</c:v>
                </c:pt>
                <c:pt idx="1115">
                  <c:v>4812.5</c:v>
                </c:pt>
                <c:pt idx="1116">
                  <c:v>3712.5</c:v>
                </c:pt>
                <c:pt idx="1117">
                  <c:v>4125</c:v>
                </c:pt>
                <c:pt idx="1118">
                  <c:v>4387.5</c:v>
                </c:pt>
                <c:pt idx="1119">
                  <c:v>2587.5</c:v>
                </c:pt>
                <c:pt idx="1120">
                  <c:v>2625</c:v>
                </c:pt>
                <c:pt idx="1121">
                  <c:v>4800</c:v>
                </c:pt>
                <c:pt idx="1122">
                  <c:v>3000</c:v>
                </c:pt>
                <c:pt idx="1123">
                  <c:v>4125</c:v>
                </c:pt>
                <c:pt idx="1124">
                  <c:v>5087.5</c:v>
                </c:pt>
                <c:pt idx="1125">
                  <c:v>2125</c:v>
                </c:pt>
                <c:pt idx="1126">
                  <c:v>2337.5</c:v>
                </c:pt>
                <c:pt idx="1127">
                  <c:v>4050</c:v>
                </c:pt>
                <c:pt idx="1128">
                  <c:v>3437.5000000000005</c:v>
                </c:pt>
                <c:pt idx="1129">
                  <c:v>3162.5000000000005</c:v>
                </c:pt>
                <c:pt idx="1130">
                  <c:v>3750</c:v>
                </c:pt>
                <c:pt idx="1131">
                  <c:v>2100</c:v>
                </c:pt>
                <c:pt idx="1132">
                  <c:v>1575</c:v>
                </c:pt>
                <c:pt idx="1133">
                  <c:v>2300</c:v>
                </c:pt>
                <c:pt idx="1134">
                  <c:v>1575.0000000000002</c:v>
                </c:pt>
                <c:pt idx="1135">
                  <c:v>1575.0000000000002</c:v>
                </c:pt>
                <c:pt idx="1136">
                  <c:v>1662.5000000000002</c:v>
                </c:pt>
                <c:pt idx="1137">
                  <c:v>1137.5</c:v>
                </c:pt>
                <c:pt idx="1138">
                  <c:v>900.00000000000011</c:v>
                </c:pt>
                <c:pt idx="1139">
                  <c:v>1900</c:v>
                </c:pt>
                <c:pt idx="1140">
                  <c:v>1250.0000000000002</c:v>
                </c:pt>
                <c:pt idx="1141">
                  <c:v>1250.0000000000002</c:v>
                </c:pt>
                <c:pt idx="1142">
                  <c:v>2587.5000000000005</c:v>
                </c:pt>
                <c:pt idx="1143">
                  <c:v>2025.0000000000002</c:v>
                </c:pt>
                <c:pt idx="1144">
                  <c:v>2124.9999999999995</c:v>
                </c:pt>
                <c:pt idx="1145">
                  <c:v>3750</c:v>
                </c:pt>
                <c:pt idx="1146">
                  <c:v>4650</c:v>
                </c:pt>
                <c:pt idx="1147">
                  <c:v>4650</c:v>
                </c:pt>
                <c:pt idx="1148">
                  <c:v>4550</c:v>
                </c:pt>
                <c:pt idx="1149">
                  <c:v>3575</c:v>
                </c:pt>
                <c:pt idx="1150">
                  <c:v>3000</c:v>
                </c:pt>
                <c:pt idx="1151">
                  <c:v>5250.0000000000009</c:v>
                </c:pt>
                <c:pt idx="1152">
                  <c:v>1800</c:v>
                </c:pt>
                <c:pt idx="1153">
                  <c:v>1000</c:v>
                </c:pt>
                <c:pt idx="1154">
                  <c:v>750.00000000000011</c:v>
                </c:pt>
                <c:pt idx="1155">
                  <c:v>350</c:v>
                </c:pt>
                <c:pt idx="1156">
                  <c:v>750</c:v>
                </c:pt>
                <c:pt idx="1157">
                  <c:v>1000</c:v>
                </c:pt>
                <c:pt idx="1158">
                  <c:v>2000</c:v>
                </c:pt>
                <c:pt idx="1159">
                  <c:v>600</c:v>
                </c:pt>
                <c:pt idx="1160">
                  <c:v>600.00000000000011</c:v>
                </c:pt>
                <c:pt idx="1161">
                  <c:v>262.5</c:v>
                </c:pt>
                <c:pt idx="1162">
                  <c:v>750</c:v>
                </c:pt>
                <c:pt idx="1163">
                  <c:v>1000</c:v>
                </c:pt>
                <c:pt idx="1164">
                  <c:v>1880</c:v>
                </c:pt>
                <c:pt idx="1165">
                  <c:v>700</c:v>
                </c:pt>
                <c:pt idx="1166">
                  <c:v>600.00000000000011</c:v>
                </c:pt>
                <c:pt idx="1167">
                  <c:v>175</c:v>
                </c:pt>
                <c:pt idx="1168">
                  <c:v>500</c:v>
                </c:pt>
                <c:pt idx="1169">
                  <c:v>800</c:v>
                </c:pt>
                <c:pt idx="1170">
                  <c:v>1800</c:v>
                </c:pt>
                <c:pt idx="1171">
                  <c:v>600</c:v>
                </c:pt>
                <c:pt idx="1172">
                  <c:v>450.00000000000006</c:v>
                </c:pt>
                <c:pt idx="1173">
                  <c:v>262.5</c:v>
                </c:pt>
                <c:pt idx="1174">
                  <c:v>375</c:v>
                </c:pt>
                <c:pt idx="1175">
                  <c:v>900</c:v>
                </c:pt>
                <c:pt idx="1176">
                  <c:v>2722.4999999999995</c:v>
                </c:pt>
                <c:pt idx="1177">
                  <c:v>1000</c:v>
                </c:pt>
                <c:pt idx="1178">
                  <c:v>787.5</c:v>
                </c:pt>
                <c:pt idx="1179">
                  <c:v>562.5</c:v>
                </c:pt>
                <c:pt idx="1180">
                  <c:v>824.99999999999989</c:v>
                </c:pt>
                <c:pt idx="1181">
                  <c:v>1650</c:v>
                </c:pt>
                <c:pt idx="1182">
                  <c:v>2887.4999999999995</c:v>
                </c:pt>
                <c:pt idx="1183">
                  <c:v>1375</c:v>
                </c:pt>
                <c:pt idx="1184">
                  <c:v>900</c:v>
                </c:pt>
                <c:pt idx="1185">
                  <c:v>787.5</c:v>
                </c:pt>
                <c:pt idx="1186">
                  <c:v>962.49999999999989</c:v>
                </c:pt>
                <c:pt idx="1187">
                  <c:v>1950</c:v>
                </c:pt>
                <c:pt idx="1188">
                  <c:v>3024.9999999999995</c:v>
                </c:pt>
                <c:pt idx="1189">
                  <c:v>1500</c:v>
                </c:pt>
                <c:pt idx="1190">
                  <c:v>1012.5</c:v>
                </c:pt>
                <c:pt idx="1191">
                  <c:v>787.5</c:v>
                </c:pt>
                <c:pt idx="1192">
                  <c:v>1099.9999999999998</c:v>
                </c:pt>
                <c:pt idx="1193">
                  <c:v>2250</c:v>
                </c:pt>
                <c:pt idx="1194">
                  <c:v>2887.4999999999995</c:v>
                </c:pt>
                <c:pt idx="1195">
                  <c:v>1500</c:v>
                </c:pt>
                <c:pt idx="1196">
                  <c:v>1012.5</c:v>
                </c:pt>
                <c:pt idx="1197">
                  <c:v>787.5</c:v>
                </c:pt>
                <c:pt idx="1198">
                  <c:v>824.99999999999989</c:v>
                </c:pt>
                <c:pt idx="1199">
                  <c:v>1950</c:v>
                </c:pt>
                <c:pt idx="1200">
                  <c:v>2474.9999999999995</c:v>
                </c:pt>
                <c:pt idx="1201">
                  <c:v>1250</c:v>
                </c:pt>
                <c:pt idx="1202">
                  <c:v>675</c:v>
                </c:pt>
                <c:pt idx="1203">
                  <c:v>562.5</c:v>
                </c:pt>
                <c:pt idx="1204">
                  <c:v>687.49999999999989</c:v>
                </c:pt>
                <c:pt idx="1205">
                  <c:v>1350</c:v>
                </c:pt>
                <c:pt idx="1206">
                  <c:v>2400</c:v>
                </c:pt>
                <c:pt idx="1207">
                  <c:v>1237.5</c:v>
                </c:pt>
                <c:pt idx="1208">
                  <c:v>687.5</c:v>
                </c:pt>
                <c:pt idx="1209">
                  <c:v>550</c:v>
                </c:pt>
                <c:pt idx="1210">
                  <c:v>650</c:v>
                </c:pt>
                <c:pt idx="1211">
                  <c:v>1575</c:v>
                </c:pt>
                <c:pt idx="1212">
                  <c:v>2437.5</c:v>
                </c:pt>
                <c:pt idx="1213">
                  <c:v>1100</c:v>
                </c:pt>
                <c:pt idx="1214">
                  <c:v>1072.5</c:v>
                </c:pt>
                <c:pt idx="1215">
                  <c:v>962.50000000000011</c:v>
                </c:pt>
                <c:pt idx="1216">
                  <c:v>975</c:v>
                </c:pt>
                <c:pt idx="1217">
                  <c:v>1750</c:v>
                </c:pt>
                <c:pt idx="1218">
                  <c:v>3087.5</c:v>
                </c:pt>
                <c:pt idx="1219">
                  <c:v>1512.5000000000002</c:v>
                </c:pt>
                <c:pt idx="1220">
                  <c:v>1375</c:v>
                </c:pt>
                <c:pt idx="1221">
                  <c:v>1100</c:v>
                </c:pt>
                <c:pt idx="1222">
                  <c:v>1300</c:v>
                </c:pt>
                <c:pt idx="1223">
                  <c:v>2100</c:v>
                </c:pt>
                <c:pt idx="1224">
                  <c:v>1312.5000000000002</c:v>
                </c:pt>
                <c:pt idx="1225">
                  <c:v>1687.5</c:v>
                </c:pt>
                <c:pt idx="1226">
                  <c:v>1687.5</c:v>
                </c:pt>
                <c:pt idx="1227">
                  <c:v>1012.5</c:v>
                </c:pt>
                <c:pt idx="1228">
                  <c:v>875</c:v>
                </c:pt>
                <c:pt idx="1229">
                  <c:v>1912.5</c:v>
                </c:pt>
                <c:pt idx="1230">
                  <c:v>1662.5000000000002</c:v>
                </c:pt>
                <c:pt idx="1231">
                  <c:v>1687.5</c:v>
                </c:pt>
                <c:pt idx="1232">
                  <c:v>1687.5</c:v>
                </c:pt>
                <c:pt idx="1233">
                  <c:v>1012.5</c:v>
                </c:pt>
                <c:pt idx="1234">
                  <c:v>750</c:v>
                </c:pt>
                <c:pt idx="1235">
                  <c:v>1575</c:v>
                </c:pt>
                <c:pt idx="1236">
                  <c:v>2250</c:v>
                </c:pt>
                <c:pt idx="1237">
                  <c:v>1924.9999999999998</c:v>
                </c:pt>
                <c:pt idx="1238">
                  <c:v>2249.9999999999995</c:v>
                </c:pt>
                <c:pt idx="1239">
                  <c:v>1512.4999999999998</c:v>
                </c:pt>
                <c:pt idx="1240">
                  <c:v>750</c:v>
                </c:pt>
                <c:pt idx="1241">
                  <c:v>1787.4999999999998</c:v>
                </c:pt>
                <c:pt idx="1242">
                  <c:v>3000</c:v>
                </c:pt>
                <c:pt idx="1243">
                  <c:v>1950</c:v>
                </c:pt>
                <c:pt idx="1244">
                  <c:v>2275</c:v>
                </c:pt>
                <c:pt idx="1245">
                  <c:v>1250</c:v>
                </c:pt>
                <c:pt idx="1246">
                  <c:v>825.00000000000011</c:v>
                </c:pt>
                <c:pt idx="1247">
                  <c:v>2275</c:v>
                </c:pt>
                <c:pt idx="1248">
                  <c:v>2887.4999999999995</c:v>
                </c:pt>
                <c:pt idx="1249">
                  <c:v>2250</c:v>
                </c:pt>
                <c:pt idx="1250">
                  <c:v>2250</c:v>
                </c:pt>
                <c:pt idx="1251">
                  <c:v>1512.4999999999998</c:v>
                </c:pt>
                <c:pt idx="1252">
                  <c:v>1050</c:v>
                </c:pt>
                <c:pt idx="1253">
                  <c:v>3562.5</c:v>
                </c:pt>
                <c:pt idx="1254">
                  <c:v>5075</c:v>
                </c:pt>
                <c:pt idx="1255">
                  <c:v>4500</c:v>
                </c:pt>
                <c:pt idx="1256">
                  <c:v>4500</c:v>
                </c:pt>
                <c:pt idx="1257">
                  <c:v>3562.5</c:v>
                </c:pt>
                <c:pt idx="1258">
                  <c:v>2975.0000000000005</c:v>
                </c:pt>
                <c:pt idx="1259">
                  <c:v>6500</c:v>
                </c:pt>
                <c:pt idx="1260">
                  <c:v>6400</c:v>
                </c:pt>
                <c:pt idx="1261">
                  <c:v>5525.0000000000009</c:v>
                </c:pt>
                <c:pt idx="1262">
                  <c:v>5100.0000000000009</c:v>
                </c:pt>
                <c:pt idx="1263">
                  <c:v>4000</c:v>
                </c:pt>
                <c:pt idx="1264">
                  <c:v>4675.0000000000009</c:v>
                </c:pt>
                <c:pt idx="1265">
                  <c:v>5500</c:v>
                </c:pt>
                <c:pt idx="1266">
                  <c:v>6375.0000000000009</c:v>
                </c:pt>
                <c:pt idx="1267">
                  <c:v>5437.5000000000009</c:v>
                </c:pt>
                <c:pt idx="1268">
                  <c:v>4200</c:v>
                </c:pt>
                <c:pt idx="1269">
                  <c:v>3675.0000000000005</c:v>
                </c:pt>
                <c:pt idx="1270">
                  <c:v>3674.9999999999995</c:v>
                </c:pt>
                <c:pt idx="1271">
                  <c:v>2625</c:v>
                </c:pt>
                <c:pt idx="1272">
                  <c:v>3575.0000000000009</c:v>
                </c:pt>
                <c:pt idx="1273">
                  <c:v>3850.0000000000009</c:v>
                </c:pt>
                <c:pt idx="1274">
                  <c:v>2437.5000000000005</c:v>
                </c:pt>
                <c:pt idx="1275">
                  <c:v>2112.5000000000005</c:v>
                </c:pt>
                <c:pt idx="1276">
                  <c:v>2625.0000000000005</c:v>
                </c:pt>
                <c:pt idx="1277">
                  <c:v>2250</c:v>
                </c:pt>
                <c:pt idx="1278">
                  <c:v>2612.5</c:v>
                </c:pt>
                <c:pt idx="1279">
                  <c:v>3087.5000000000005</c:v>
                </c:pt>
                <c:pt idx="1280">
                  <c:v>1800.0000000000002</c:v>
                </c:pt>
                <c:pt idx="1281">
                  <c:v>1512.5000000000002</c:v>
                </c:pt>
                <c:pt idx="1282">
                  <c:v>1625</c:v>
                </c:pt>
                <c:pt idx="1283">
                  <c:v>2100</c:v>
                </c:pt>
                <c:pt idx="1284">
                  <c:v>2887.5000000000005</c:v>
                </c:pt>
                <c:pt idx="1285">
                  <c:v>3600.0000000000005</c:v>
                </c:pt>
                <c:pt idx="1286">
                  <c:v>2337.5</c:v>
                </c:pt>
                <c:pt idx="1287">
                  <c:v>2600.0000000000005</c:v>
                </c:pt>
                <c:pt idx="1288">
                  <c:v>3187.5000000000005</c:v>
                </c:pt>
                <c:pt idx="1289">
                  <c:v>4500.0000000000009</c:v>
                </c:pt>
                <c:pt idx="1290">
                  <c:v>5250.0000000000009</c:v>
                </c:pt>
                <c:pt idx="1291">
                  <c:v>5950.0000000000018</c:v>
                </c:pt>
                <c:pt idx="1292">
                  <c:v>4000.0000000000009</c:v>
                </c:pt>
                <c:pt idx="1293">
                  <c:v>4000.0000000000009</c:v>
                </c:pt>
                <c:pt idx="1294">
                  <c:v>3825.0000000000005</c:v>
                </c:pt>
                <c:pt idx="1295">
                  <c:v>4987.5000000000009</c:v>
                </c:pt>
                <c:pt idx="1296">
                  <c:v>1700</c:v>
                </c:pt>
                <c:pt idx="1297">
                  <c:v>2125</c:v>
                </c:pt>
                <c:pt idx="1298">
                  <c:v>2125</c:v>
                </c:pt>
                <c:pt idx="1299">
                  <c:v>1375</c:v>
                </c:pt>
                <c:pt idx="1300">
                  <c:v>1237.5</c:v>
                </c:pt>
                <c:pt idx="1301">
                  <c:v>2375</c:v>
                </c:pt>
                <c:pt idx="1302">
                  <c:v>2100</c:v>
                </c:pt>
                <c:pt idx="1303">
                  <c:v>2125</c:v>
                </c:pt>
                <c:pt idx="1304">
                  <c:v>2125</c:v>
                </c:pt>
                <c:pt idx="1305">
                  <c:v>1375</c:v>
                </c:pt>
                <c:pt idx="1306">
                  <c:v>1100</c:v>
                </c:pt>
                <c:pt idx="1307">
                  <c:v>2000</c:v>
                </c:pt>
                <c:pt idx="1308">
                  <c:v>2750</c:v>
                </c:pt>
                <c:pt idx="1309">
                  <c:v>2400</c:v>
                </c:pt>
                <c:pt idx="1310">
                  <c:v>2762.4999999999995</c:v>
                </c:pt>
                <c:pt idx="1311">
                  <c:v>1950</c:v>
                </c:pt>
                <c:pt idx="1312">
                  <c:v>1137.5</c:v>
                </c:pt>
                <c:pt idx="1313">
                  <c:v>2250</c:v>
                </c:pt>
                <c:pt idx="1314">
                  <c:v>3575</c:v>
                </c:pt>
                <c:pt idx="1315">
                  <c:v>2450.0000000000005</c:v>
                </c:pt>
                <c:pt idx="1316">
                  <c:v>2800.0000000000005</c:v>
                </c:pt>
                <c:pt idx="1317">
                  <c:v>1650.0000000000002</c:v>
                </c:pt>
                <c:pt idx="1318">
                  <c:v>1200.0000000000002</c:v>
                </c:pt>
                <c:pt idx="1319">
                  <c:v>2812.5000000000005</c:v>
                </c:pt>
                <c:pt idx="1320">
                  <c:v>3450</c:v>
                </c:pt>
                <c:pt idx="1321">
                  <c:v>2762.5</c:v>
                </c:pt>
                <c:pt idx="1322">
                  <c:v>2762.5</c:v>
                </c:pt>
                <c:pt idx="1323">
                  <c:v>1950</c:v>
                </c:pt>
                <c:pt idx="1324">
                  <c:v>1237.4999999999998</c:v>
                </c:pt>
                <c:pt idx="1325">
                  <c:v>4024.9999999999995</c:v>
                </c:pt>
                <c:pt idx="1326">
                  <c:v>5362.4999999999991</c:v>
                </c:pt>
                <c:pt idx="1327">
                  <c:v>4900</c:v>
                </c:pt>
                <c:pt idx="1328">
                  <c:v>5950</c:v>
                </c:pt>
                <c:pt idx="1329">
                  <c:v>4887.5</c:v>
                </c:pt>
                <c:pt idx="1330">
                  <c:v>4275</c:v>
                </c:pt>
                <c:pt idx="1331">
                  <c:v>8250</c:v>
                </c:pt>
                <c:pt idx="1332">
                  <c:v>8100</c:v>
                </c:pt>
                <c:pt idx="1333">
                  <c:v>7125.0000000000009</c:v>
                </c:pt>
                <c:pt idx="1334">
                  <c:v>6650.0000000000009</c:v>
                </c:pt>
                <c:pt idx="1335">
                  <c:v>5400</c:v>
                </c:pt>
                <c:pt idx="1336">
                  <c:v>6175</c:v>
                </c:pt>
                <c:pt idx="1337">
                  <c:v>7150.0000000000009</c:v>
                </c:pt>
                <c:pt idx="1338">
                  <c:v>8075.0000000000009</c:v>
                </c:pt>
                <c:pt idx="1339">
                  <c:v>7012.5000000000009</c:v>
                </c:pt>
                <c:pt idx="1340">
                  <c:v>5600</c:v>
                </c:pt>
                <c:pt idx="1341">
                  <c:v>3800</c:v>
                </c:pt>
                <c:pt idx="1342">
                  <c:v>3799.9999999999995</c:v>
                </c:pt>
                <c:pt idx="1343">
                  <c:v>2550</c:v>
                </c:pt>
                <c:pt idx="1344">
                  <c:v>3000.0000000000005</c:v>
                </c:pt>
                <c:pt idx="1345">
                  <c:v>3250.0000000000005</c:v>
                </c:pt>
                <c:pt idx="1346">
                  <c:v>1800.0000000000002</c:v>
                </c:pt>
                <c:pt idx="1347">
                  <c:v>1500.0000000000002</c:v>
                </c:pt>
                <c:pt idx="1348">
                  <c:v>1925.0000000000002</c:v>
                </c:pt>
                <c:pt idx="1349">
                  <c:v>1649.9999999999998</c:v>
                </c:pt>
                <c:pt idx="1350">
                  <c:v>2000</c:v>
                </c:pt>
                <c:pt idx="1351">
                  <c:v>3737.5000000000009</c:v>
                </c:pt>
                <c:pt idx="1352">
                  <c:v>2400.0000000000005</c:v>
                </c:pt>
                <c:pt idx="1353">
                  <c:v>2062.5</c:v>
                </c:pt>
                <c:pt idx="1354">
                  <c:v>2275</c:v>
                </c:pt>
                <c:pt idx="1355">
                  <c:v>2800.0000000000005</c:v>
                </c:pt>
                <c:pt idx="1356">
                  <c:v>3437.5000000000005</c:v>
                </c:pt>
                <c:pt idx="1357">
                  <c:v>4200.0000000000009</c:v>
                </c:pt>
                <c:pt idx="1358">
                  <c:v>2887.5000000000005</c:v>
                </c:pt>
                <c:pt idx="1359">
                  <c:v>3250.0000000000005</c:v>
                </c:pt>
                <c:pt idx="1360">
                  <c:v>4037.5000000000005</c:v>
                </c:pt>
                <c:pt idx="1361">
                  <c:v>5400.0000000000009</c:v>
                </c:pt>
                <c:pt idx="1362">
                  <c:v>6000.0000000000009</c:v>
                </c:pt>
                <c:pt idx="1363">
                  <c:v>6800.0000000000018</c:v>
                </c:pt>
                <c:pt idx="1364">
                  <c:v>4800.0000000000009</c:v>
                </c:pt>
                <c:pt idx="1365">
                  <c:v>4800.0000000000009</c:v>
                </c:pt>
                <c:pt idx="1366">
                  <c:v>4725.0000000000009</c:v>
                </c:pt>
                <c:pt idx="1367">
                  <c:v>5937.5000000000009</c:v>
                </c:pt>
                <c:pt idx="1368">
                  <c:v>3825</c:v>
                </c:pt>
                <c:pt idx="1369">
                  <c:v>2925</c:v>
                </c:pt>
                <c:pt idx="1370">
                  <c:v>2275</c:v>
                </c:pt>
                <c:pt idx="1371">
                  <c:v>1999.9999999999998</c:v>
                </c:pt>
                <c:pt idx="1372">
                  <c:v>3025.0000000000005</c:v>
                </c:pt>
                <c:pt idx="1373">
                  <c:v>2925</c:v>
                </c:pt>
                <c:pt idx="1374">
                  <c:v>4050</c:v>
                </c:pt>
                <c:pt idx="1375">
                  <c:v>2475</c:v>
                </c:pt>
                <c:pt idx="1376">
                  <c:v>2100</c:v>
                </c:pt>
                <c:pt idx="1377">
                  <c:v>1899.9999999999998</c:v>
                </c:pt>
                <c:pt idx="1378">
                  <c:v>3025.0000000000005</c:v>
                </c:pt>
                <c:pt idx="1379">
                  <c:v>2925</c:v>
                </c:pt>
                <c:pt idx="1380">
                  <c:v>3915</c:v>
                </c:pt>
                <c:pt idx="1381">
                  <c:v>2475</c:v>
                </c:pt>
                <c:pt idx="1382">
                  <c:v>2012.5000000000002</c:v>
                </c:pt>
                <c:pt idx="1383">
                  <c:v>1699.9999999999998</c:v>
                </c:pt>
                <c:pt idx="1384">
                  <c:v>2612.5</c:v>
                </c:pt>
                <c:pt idx="1385">
                  <c:v>2587.5</c:v>
                </c:pt>
                <c:pt idx="1386">
                  <c:v>3712.5</c:v>
                </c:pt>
                <c:pt idx="1387">
                  <c:v>2362.5</c:v>
                </c:pt>
                <c:pt idx="1388">
                  <c:v>1837.5000000000002</c:v>
                </c:pt>
                <c:pt idx="1389">
                  <c:v>1799.9999999999998</c:v>
                </c:pt>
                <c:pt idx="1390">
                  <c:v>2612.5</c:v>
                </c:pt>
                <c:pt idx="1391">
                  <c:v>2700</c:v>
                </c:pt>
                <c:pt idx="1392">
                  <c:v>4785</c:v>
                </c:pt>
                <c:pt idx="1393">
                  <c:v>3162.5000000000005</c:v>
                </c:pt>
                <c:pt idx="1394">
                  <c:v>2750</c:v>
                </c:pt>
                <c:pt idx="1395">
                  <c:v>2500</c:v>
                </c:pt>
                <c:pt idx="1396">
                  <c:v>3150</c:v>
                </c:pt>
                <c:pt idx="1397">
                  <c:v>4062.5</c:v>
                </c:pt>
                <c:pt idx="1398">
                  <c:v>5250</c:v>
                </c:pt>
                <c:pt idx="1399">
                  <c:v>3437.5000000000005</c:v>
                </c:pt>
                <c:pt idx="1400">
                  <c:v>3000</c:v>
                </c:pt>
                <c:pt idx="1401">
                  <c:v>2875</c:v>
                </c:pt>
                <c:pt idx="1402">
                  <c:v>3737.5</c:v>
                </c:pt>
                <c:pt idx="1403">
                  <c:v>5075.0000000000009</c:v>
                </c:pt>
                <c:pt idx="1404">
                  <c:v>6175</c:v>
                </c:pt>
                <c:pt idx="1405">
                  <c:v>4200.0000000000009</c:v>
                </c:pt>
                <c:pt idx="1406">
                  <c:v>3437.5000000000005</c:v>
                </c:pt>
                <c:pt idx="1407">
                  <c:v>3162.5000000000005</c:v>
                </c:pt>
                <c:pt idx="1408">
                  <c:v>3900</c:v>
                </c:pt>
                <c:pt idx="1409">
                  <c:v>5425.0000000000009</c:v>
                </c:pt>
                <c:pt idx="1410">
                  <c:v>6012.5</c:v>
                </c:pt>
                <c:pt idx="1411">
                  <c:v>4200.0000000000009</c:v>
                </c:pt>
                <c:pt idx="1412">
                  <c:v>3437.5000000000005</c:v>
                </c:pt>
                <c:pt idx="1413">
                  <c:v>2587.5</c:v>
                </c:pt>
                <c:pt idx="1414">
                  <c:v>3025.0000000000005</c:v>
                </c:pt>
                <c:pt idx="1415">
                  <c:v>4350.0000000000009</c:v>
                </c:pt>
                <c:pt idx="1416">
                  <c:v>4675</c:v>
                </c:pt>
                <c:pt idx="1417">
                  <c:v>3250.0000000000009</c:v>
                </c:pt>
                <c:pt idx="1418">
                  <c:v>2475</c:v>
                </c:pt>
                <c:pt idx="1419">
                  <c:v>2362.5</c:v>
                </c:pt>
                <c:pt idx="1420">
                  <c:v>2887.5000000000005</c:v>
                </c:pt>
                <c:pt idx="1421">
                  <c:v>3750.0000000000005</c:v>
                </c:pt>
                <c:pt idx="1422">
                  <c:v>4800.0000000000009</c:v>
                </c:pt>
                <c:pt idx="1423">
                  <c:v>3125.0000000000009</c:v>
                </c:pt>
                <c:pt idx="1424">
                  <c:v>2625.0000000000005</c:v>
                </c:pt>
                <c:pt idx="1425">
                  <c:v>2500.0000000000005</c:v>
                </c:pt>
                <c:pt idx="1426">
                  <c:v>3000.0000000000005</c:v>
                </c:pt>
                <c:pt idx="1427">
                  <c:v>4062.5</c:v>
                </c:pt>
                <c:pt idx="1428">
                  <c:v>4650.0000000000009</c:v>
                </c:pt>
                <c:pt idx="1429">
                  <c:v>3000.0000000000005</c:v>
                </c:pt>
                <c:pt idx="1430">
                  <c:v>2725.0000000000005</c:v>
                </c:pt>
                <c:pt idx="1431">
                  <c:v>2875.0000000000005</c:v>
                </c:pt>
                <c:pt idx="1432">
                  <c:v>3575</c:v>
                </c:pt>
                <c:pt idx="1433">
                  <c:v>4550</c:v>
                </c:pt>
                <c:pt idx="1434">
                  <c:v>5687.5</c:v>
                </c:pt>
                <c:pt idx="1435">
                  <c:v>3712.5000000000005</c:v>
                </c:pt>
                <c:pt idx="1436">
                  <c:v>3437.5000000000005</c:v>
                </c:pt>
                <c:pt idx="1437">
                  <c:v>3162.5000000000005</c:v>
                </c:pt>
                <c:pt idx="1438">
                  <c:v>3737.5</c:v>
                </c:pt>
                <c:pt idx="1439">
                  <c:v>4725</c:v>
                </c:pt>
                <c:pt idx="1440">
                  <c:v>3200</c:v>
                </c:pt>
                <c:pt idx="1441">
                  <c:v>2400</c:v>
                </c:pt>
                <c:pt idx="1442">
                  <c:v>1800.0000000000002</c:v>
                </c:pt>
                <c:pt idx="1443">
                  <c:v>1575</c:v>
                </c:pt>
                <c:pt idx="1444">
                  <c:v>2500</c:v>
                </c:pt>
                <c:pt idx="1445">
                  <c:v>2400</c:v>
                </c:pt>
                <c:pt idx="1446">
                  <c:v>3400</c:v>
                </c:pt>
                <c:pt idx="1447">
                  <c:v>2000</c:v>
                </c:pt>
                <c:pt idx="1448">
                  <c:v>1650.0000000000002</c:v>
                </c:pt>
                <c:pt idx="1449">
                  <c:v>1487.5</c:v>
                </c:pt>
                <c:pt idx="1450">
                  <c:v>2500</c:v>
                </c:pt>
                <c:pt idx="1451">
                  <c:v>2400</c:v>
                </c:pt>
                <c:pt idx="1452">
                  <c:v>3280</c:v>
                </c:pt>
                <c:pt idx="1453">
                  <c:v>2100</c:v>
                </c:pt>
                <c:pt idx="1454">
                  <c:v>1650.0000000000002</c:v>
                </c:pt>
                <c:pt idx="1455">
                  <c:v>1400</c:v>
                </c:pt>
                <c:pt idx="1456">
                  <c:v>2250</c:v>
                </c:pt>
                <c:pt idx="1457">
                  <c:v>2200</c:v>
                </c:pt>
                <c:pt idx="1458">
                  <c:v>3200</c:v>
                </c:pt>
                <c:pt idx="1459">
                  <c:v>2000</c:v>
                </c:pt>
                <c:pt idx="1460">
                  <c:v>1500.0000000000002</c:v>
                </c:pt>
                <c:pt idx="1461">
                  <c:v>1487.5</c:v>
                </c:pt>
                <c:pt idx="1462">
                  <c:v>2125</c:v>
                </c:pt>
                <c:pt idx="1463">
                  <c:v>2200</c:v>
                </c:pt>
                <c:pt idx="1464">
                  <c:v>4100</c:v>
                </c:pt>
                <c:pt idx="1465">
                  <c:v>2362.5000000000005</c:v>
                </c:pt>
                <c:pt idx="1466">
                  <c:v>2000</c:v>
                </c:pt>
                <c:pt idx="1467">
                  <c:v>1800</c:v>
                </c:pt>
                <c:pt idx="1468">
                  <c:v>2375</c:v>
                </c:pt>
                <c:pt idx="1469">
                  <c:v>3300.0000000000005</c:v>
                </c:pt>
                <c:pt idx="1470">
                  <c:v>4250</c:v>
                </c:pt>
                <c:pt idx="1471">
                  <c:v>2700.0000000000005</c:v>
                </c:pt>
                <c:pt idx="1472">
                  <c:v>2100</c:v>
                </c:pt>
                <c:pt idx="1473">
                  <c:v>2000</c:v>
                </c:pt>
                <c:pt idx="1474">
                  <c:v>2500</c:v>
                </c:pt>
                <c:pt idx="1475">
                  <c:v>3575.0000000000005</c:v>
                </c:pt>
                <c:pt idx="1476">
                  <c:v>4375</c:v>
                </c:pt>
                <c:pt idx="1477">
                  <c:v>2812.5000000000005</c:v>
                </c:pt>
                <c:pt idx="1478">
                  <c:v>2200</c:v>
                </c:pt>
                <c:pt idx="1479">
                  <c:v>2000</c:v>
                </c:pt>
                <c:pt idx="1480">
                  <c:v>2625</c:v>
                </c:pt>
                <c:pt idx="1481">
                  <c:v>3850.0000000000005</c:v>
                </c:pt>
                <c:pt idx="1482">
                  <c:v>4250</c:v>
                </c:pt>
                <c:pt idx="1483">
                  <c:v>2812.5000000000005</c:v>
                </c:pt>
                <c:pt idx="1484">
                  <c:v>2200</c:v>
                </c:pt>
                <c:pt idx="1485">
                  <c:v>2100</c:v>
                </c:pt>
                <c:pt idx="1486">
                  <c:v>2500</c:v>
                </c:pt>
                <c:pt idx="1487">
                  <c:v>3712.5000000000005</c:v>
                </c:pt>
                <c:pt idx="1488">
                  <c:v>4000</c:v>
                </c:pt>
                <c:pt idx="1489">
                  <c:v>2700.0000000000005</c:v>
                </c:pt>
                <c:pt idx="1490">
                  <c:v>2100</c:v>
                </c:pt>
                <c:pt idx="1491">
                  <c:v>2000</c:v>
                </c:pt>
                <c:pt idx="1492">
                  <c:v>2500</c:v>
                </c:pt>
                <c:pt idx="1493">
                  <c:v>3300.0000000000005</c:v>
                </c:pt>
                <c:pt idx="1494">
                  <c:v>4262.5</c:v>
                </c:pt>
                <c:pt idx="1495">
                  <c:v>2700.0000000000005</c:v>
                </c:pt>
                <c:pt idx="1496">
                  <c:v>2250.0000000000005</c:v>
                </c:pt>
                <c:pt idx="1497">
                  <c:v>2137.5000000000005</c:v>
                </c:pt>
                <c:pt idx="1498">
                  <c:v>2612.5</c:v>
                </c:pt>
                <c:pt idx="1499">
                  <c:v>3600</c:v>
                </c:pt>
                <c:pt idx="1500">
                  <c:v>4125</c:v>
                </c:pt>
                <c:pt idx="1501">
                  <c:v>2587.5000000000005</c:v>
                </c:pt>
                <c:pt idx="1502">
                  <c:v>2340.0000000000005</c:v>
                </c:pt>
                <c:pt idx="1503">
                  <c:v>2250.0000000000005</c:v>
                </c:pt>
                <c:pt idx="1504">
                  <c:v>2612.5</c:v>
                </c:pt>
                <c:pt idx="1505">
                  <c:v>3450</c:v>
                </c:pt>
                <c:pt idx="1506">
                  <c:v>4400</c:v>
                </c:pt>
                <c:pt idx="1507">
                  <c:v>2700.0000000000005</c:v>
                </c:pt>
                <c:pt idx="1508">
                  <c:v>2475.0000000000005</c:v>
                </c:pt>
                <c:pt idx="1509">
                  <c:v>2250.0000000000005</c:v>
                </c:pt>
                <c:pt idx="1510">
                  <c:v>2750</c:v>
                </c:pt>
                <c:pt idx="1511">
                  <c:v>3600</c:v>
                </c:pt>
                <c:pt idx="1512">
                  <c:v>1050.0000000000002</c:v>
                </c:pt>
                <c:pt idx="1513">
                  <c:v>1400</c:v>
                </c:pt>
                <c:pt idx="1514">
                  <c:v>1400</c:v>
                </c:pt>
                <c:pt idx="1515">
                  <c:v>800</c:v>
                </c:pt>
                <c:pt idx="1516">
                  <c:v>675.00000000000011</c:v>
                </c:pt>
                <c:pt idx="1517">
                  <c:v>1600</c:v>
                </c:pt>
                <c:pt idx="1518">
                  <c:v>1350.0000000000002</c:v>
                </c:pt>
                <c:pt idx="1519">
                  <c:v>1400</c:v>
                </c:pt>
                <c:pt idx="1520">
                  <c:v>1400</c:v>
                </c:pt>
                <c:pt idx="1521">
                  <c:v>800</c:v>
                </c:pt>
                <c:pt idx="1522">
                  <c:v>562.50000000000011</c:v>
                </c:pt>
                <c:pt idx="1523">
                  <c:v>1300</c:v>
                </c:pt>
                <c:pt idx="1524">
                  <c:v>1900</c:v>
                </c:pt>
                <c:pt idx="1525">
                  <c:v>1625</c:v>
                </c:pt>
                <c:pt idx="1526">
                  <c:v>1924.9999999999998</c:v>
                </c:pt>
                <c:pt idx="1527">
                  <c:v>1250</c:v>
                </c:pt>
                <c:pt idx="1528">
                  <c:v>550</c:v>
                </c:pt>
                <c:pt idx="1529">
                  <c:v>1500</c:v>
                </c:pt>
                <c:pt idx="1530">
                  <c:v>2612.5</c:v>
                </c:pt>
                <c:pt idx="1531">
                  <c:v>1650.0000000000002</c:v>
                </c:pt>
                <c:pt idx="1532">
                  <c:v>1950.0000000000002</c:v>
                </c:pt>
                <c:pt idx="1533">
                  <c:v>1012.5000000000001</c:v>
                </c:pt>
                <c:pt idx="1534">
                  <c:v>625.00000000000011</c:v>
                </c:pt>
                <c:pt idx="1535">
                  <c:v>1950.0000000000005</c:v>
                </c:pt>
                <c:pt idx="1536">
                  <c:v>2500</c:v>
                </c:pt>
                <c:pt idx="1537">
                  <c:v>1925.0000000000002</c:v>
                </c:pt>
                <c:pt idx="1538">
                  <c:v>1925.0000000000002</c:v>
                </c:pt>
                <c:pt idx="1539">
                  <c:v>1375</c:v>
                </c:pt>
                <c:pt idx="1540">
                  <c:v>787.49999999999989</c:v>
                </c:pt>
                <c:pt idx="1541">
                  <c:v>3150</c:v>
                </c:pt>
                <c:pt idx="1542">
                  <c:v>4262.4999999999991</c:v>
                </c:pt>
                <c:pt idx="1543">
                  <c:v>4224.9999999999991</c:v>
                </c:pt>
                <c:pt idx="1544">
                  <c:v>5200</c:v>
                </c:pt>
                <c:pt idx="1545">
                  <c:v>4200</c:v>
                </c:pt>
                <c:pt idx="1546">
                  <c:v>3600</c:v>
                </c:pt>
                <c:pt idx="1547">
                  <c:v>7350</c:v>
                </c:pt>
                <c:pt idx="1548">
                  <c:v>7225</c:v>
                </c:pt>
                <c:pt idx="1549">
                  <c:v>6300</c:v>
                </c:pt>
                <c:pt idx="1550">
                  <c:v>5850</c:v>
                </c:pt>
                <c:pt idx="1551">
                  <c:v>4675</c:v>
                </c:pt>
                <c:pt idx="1552">
                  <c:v>5400</c:v>
                </c:pt>
                <c:pt idx="1553">
                  <c:v>6300</c:v>
                </c:pt>
                <c:pt idx="1554">
                  <c:v>7200</c:v>
                </c:pt>
                <c:pt idx="1555">
                  <c:v>6200</c:v>
                </c:pt>
                <c:pt idx="1556">
                  <c:v>4550</c:v>
                </c:pt>
                <c:pt idx="1557">
                  <c:v>2975.0000000000005</c:v>
                </c:pt>
                <c:pt idx="1558">
                  <c:v>2975</c:v>
                </c:pt>
                <c:pt idx="1559">
                  <c:v>1875</c:v>
                </c:pt>
                <c:pt idx="1560">
                  <c:v>2250.0000000000005</c:v>
                </c:pt>
                <c:pt idx="1561">
                  <c:v>2475.0000000000009</c:v>
                </c:pt>
                <c:pt idx="1562">
                  <c:v>1250.0000000000002</c:v>
                </c:pt>
                <c:pt idx="1563">
                  <c:v>1000.0000000000002</c:v>
                </c:pt>
                <c:pt idx="1564">
                  <c:v>1350.0000000000002</c:v>
                </c:pt>
                <c:pt idx="1565">
                  <c:v>1125</c:v>
                </c:pt>
                <c:pt idx="1566">
                  <c:v>1400</c:v>
                </c:pt>
                <c:pt idx="1567">
                  <c:v>2887.5000000000009</c:v>
                </c:pt>
                <c:pt idx="1568">
                  <c:v>1750.0000000000005</c:v>
                </c:pt>
                <c:pt idx="1569">
                  <c:v>1462.5000000000002</c:v>
                </c:pt>
                <c:pt idx="1570">
                  <c:v>1650.0000000000002</c:v>
                </c:pt>
                <c:pt idx="1571">
                  <c:v>2100.0000000000005</c:v>
                </c:pt>
                <c:pt idx="1572">
                  <c:v>2587.5000000000005</c:v>
                </c:pt>
                <c:pt idx="1573">
                  <c:v>3250.0000000000009</c:v>
                </c:pt>
                <c:pt idx="1574">
                  <c:v>2137.5000000000005</c:v>
                </c:pt>
                <c:pt idx="1575">
                  <c:v>2475.0000000000009</c:v>
                </c:pt>
                <c:pt idx="1576">
                  <c:v>3187.5000000000005</c:v>
                </c:pt>
                <c:pt idx="1577">
                  <c:v>4400.0000000000009</c:v>
                </c:pt>
                <c:pt idx="1578">
                  <c:v>4875.0000000000009</c:v>
                </c:pt>
                <c:pt idx="1579">
                  <c:v>5625.0000000000018</c:v>
                </c:pt>
                <c:pt idx="1580">
                  <c:v>3850.0000000000009</c:v>
                </c:pt>
                <c:pt idx="1581">
                  <c:v>3850.0000000000009</c:v>
                </c:pt>
                <c:pt idx="1582">
                  <c:v>3800.0000000000009</c:v>
                </c:pt>
                <c:pt idx="1583">
                  <c:v>4887.5000000000009</c:v>
                </c:pt>
                <c:pt idx="1584">
                  <c:v>2625</c:v>
                </c:pt>
                <c:pt idx="1585">
                  <c:v>1924.9999999999998</c:v>
                </c:pt>
                <c:pt idx="1586">
                  <c:v>1375</c:v>
                </c:pt>
                <c:pt idx="1587">
                  <c:v>1199.9999999999998</c:v>
                </c:pt>
                <c:pt idx="1588">
                  <c:v>2025.0000000000002</c:v>
                </c:pt>
                <c:pt idx="1589">
                  <c:v>1924.9999999999998</c:v>
                </c:pt>
                <c:pt idx="1590">
                  <c:v>2800</c:v>
                </c:pt>
                <c:pt idx="1591">
                  <c:v>1575</c:v>
                </c:pt>
                <c:pt idx="1592">
                  <c:v>1250</c:v>
                </c:pt>
                <c:pt idx="1593">
                  <c:v>1124.9999999999998</c:v>
                </c:pt>
                <c:pt idx="1594">
                  <c:v>2025.0000000000002</c:v>
                </c:pt>
                <c:pt idx="1595">
                  <c:v>1924.9999999999998</c:v>
                </c:pt>
                <c:pt idx="1596">
                  <c:v>2695</c:v>
                </c:pt>
                <c:pt idx="1597">
                  <c:v>1575</c:v>
                </c:pt>
                <c:pt idx="1598">
                  <c:v>1187.5</c:v>
                </c:pt>
                <c:pt idx="1599">
                  <c:v>974.99999999999977</c:v>
                </c:pt>
                <c:pt idx="1600">
                  <c:v>1687.5000000000002</c:v>
                </c:pt>
                <c:pt idx="1601">
                  <c:v>1662.5</c:v>
                </c:pt>
                <c:pt idx="1602">
                  <c:v>2537.5</c:v>
                </c:pt>
                <c:pt idx="1603">
                  <c:v>1700</c:v>
                </c:pt>
                <c:pt idx="1604">
                  <c:v>1350.0000000000002</c:v>
                </c:pt>
                <c:pt idx="1605">
                  <c:v>1312.5</c:v>
                </c:pt>
                <c:pt idx="1606">
                  <c:v>2000</c:v>
                </c:pt>
                <c:pt idx="1607">
                  <c:v>2100</c:v>
                </c:pt>
                <c:pt idx="1608">
                  <c:v>3975</c:v>
                </c:pt>
                <c:pt idx="1609">
                  <c:v>2500</c:v>
                </c:pt>
                <c:pt idx="1610">
                  <c:v>2137.5</c:v>
                </c:pt>
                <c:pt idx="1611">
                  <c:v>2025</c:v>
                </c:pt>
                <c:pt idx="1612">
                  <c:v>2612.4999999999995</c:v>
                </c:pt>
                <c:pt idx="1613">
                  <c:v>3450</c:v>
                </c:pt>
                <c:pt idx="1614">
                  <c:v>4537.4999999999991</c:v>
                </c:pt>
                <c:pt idx="1615">
                  <c:v>2875</c:v>
                </c:pt>
                <c:pt idx="1616">
                  <c:v>2475</c:v>
                </c:pt>
                <c:pt idx="1617">
                  <c:v>2362.5</c:v>
                </c:pt>
                <c:pt idx="1618">
                  <c:v>3150</c:v>
                </c:pt>
                <c:pt idx="1619">
                  <c:v>4387.5</c:v>
                </c:pt>
                <c:pt idx="1620">
                  <c:v>5400</c:v>
                </c:pt>
                <c:pt idx="1621">
                  <c:v>3575.0000000000005</c:v>
                </c:pt>
                <c:pt idx="1622">
                  <c:v>2875</c:v>
                </c:pt>
                <c:pt idx="1623">
                  <c:v>2625</c:v>
                </c:pt>
                <c:pt idx="1624">
                  <c:v>3300</c:v>
                </c:pt>
                <c:pt idx="1625">
                  <c:v>4712.5</c:v>
                </c:pt>
                <c:pt idx="1626">
                  <c:v>5250</c:v>
                </c:pt>
                <c:pt idx="1627">
                  <c:v>3575.0000000000005</c:v>
                </c:pt>
                <c:pt idx="1628">
                  <c:v>2587.5000000000005</c:v>
                </c:pt>
                <c:pt idx="1629">
                  <c:v>1837.4999999999998</c:v>
                </c:pt>
                <c:pt idx="1630">
                  <c:v>2250.0000000000005</c:v>
                </c:pt>
                <c:pt idx="1631">
                  <c:v>3375.0000000000009</c:v>
                </c:pt>
                <c:pt idx="1632">
                  <c:v>3600.0000000000005</c:v>
                </c:pt>
                <c:pt idx="1633">
                  <c:v>2400.0000000000009</c:v>
                </c:pt>
                <c:pt idx="1634">
                  <c:v>1750</c:v>
                </c:pt>
                <c:pt idx="1635">
                  <c:v>1662.5</c:v>
                </c:pt>
                <c:pt idx="1636">
                  <c:v>2137.5000000000005</c:v>
                </c:pt>
                <c:pt idx="1637">
                  <c:v>2875.0000000000005</c:v>
                </c:pt>
                <c:pt idx="1638">
                  <c:v>3750.0000000000009</c:v>
                </c:pt>
                <c:pt idx="1639">
                  <c:v>2300.0000000000009</c:v>
                </c:pt>
                <c:pt idx="1640">
                  <c:v>1700.0000000000005</c:v>
                </c:pt>
                <c:pt idx="1641">
                  <c:v>1600.0000000000005</c:v>
                </c:pt>
                <c:pt idx="1642">
                  <c:v>2000.0000000000005</c:v>
                </c:pt>
                <c:pt idx="1643">
                  <c:v>2887.5000000000005</c:v>
                </c:pt>
                <c:pt idx="1644">
                  <c:v>3375.0000000000009</c:v>
                </c:pt>
                <c:pt idx="1645">
                  <c:v>2250.0000000000005</c:v>
                </c:pt>
                <c:pt idx="1646">
                  <c:v>2002.5000000000005</c:v>
                </c:pt>
                <c:pt idx="1647">
                  <c:v>2137.5000000000005</c:v>
                </c:pt>
                <c:pt idx="1648">
                  <c:v>2700</c:v>
                </c:pt>
                <c:pt idx="1649">
                  <c:v>4062.4999999999995</c:v>
                </c:pt>
                <c:pt idx="1650">
                  <c:v>5100</c:v>
                </c:pt>
                <c:pt idx="1651">
                  <c:v>3250</c:v>
                </c:pt>
                <c:pt idx="1652">
                  <c:v>3000</c:v>
                </c:pt>
                <c:pt idx="1653">
                  <c:v>2750</c:v>
                </c:pt>
                <c:pt idx="1654">
                  <c:v>3300</c:v>
                </c:pt>
                <c:pt idx="1655">
                  <c:v>4224.9999999999991</c:v>
                </c:pt>
                <c:pt idx="1656">
                  <c:v>1875</c:v>
                </c:pt>
                <c:pt idx="1657">
                  <c:v>1275</c:v>
                </c:pt>
                <c:pt idx="1658">
                  <c:v>850</c:v>
                </c:pt>
                <c:pt idx="1659">
                  <c:v>687.50000000000011</c:v>
                </c:pt>
                <c:pt idx="1660">
                  <c:v>1300</c:v>
                </c:pt>
                <c:pt idx="1661">
                  <c:v>1275</c:v>
                </c:pt>
                <c:pt idx="1662">
                  <c:v>2025</c:v>
                </c:pt>
                <c:pt idx="1663">
                  <c:v>975</c:v>
                </c:pt>
                <c:pt idx="1664">
                  <c:v>750</c:v>
                </c:pt>
                <c:pt idx="1665">
                  <c:v>625.00000000000011</c:v>
                </c:pt>
                <c:pt idx="1666">
                  <c:v>1300</c:v>
                </c:pt>
                <c:pt idx="1667">
                  <c:v>1200</c:v>
                </c:pt>
                <c:pt idx="1668">
                  <c:v>2170</c:v>
                </c:pt>
                <c:pt idx="1669">
                  <c:v>1050</c:v>
                </c:pt>
                <c:pt idx="1670">
                  <c:v>875.00000000000023</c:v>
                </c:pt>
                <c:pt idx="1671">
                  <c:v>600</c:v>
                </c:pt>
                <c:pt idx="1672">
                  <c:v>1125</c:v>
                </c:pt>
                <c:pt idx="1673">
                  <c:v>1225.0000000000002</c:v>
                </c:pt>
                <c:pt idx="1674">
                  <c:v>2012.5000000000002</c:v>
                </c:pt>
                <c:pt idx="1675">
                  <c:v>825.00000000000011</c:v>
                </c:pt>
                <c:pt idx="1676">
                  <c:v>550.00000000000023</c:v>
                </c:pt>
                <c:pt idx="1677">
                  <c:v>500</c:v>
                </c:pt>
                <c:pt idx="1678">
                  <c:v>900</c:v>
                </c:pt>
                <c:pt idx="1679">
                  <c:v>1050.0000000000002</c:v>
                </c:pt>
                <c:pt idx="1680">
                  <c:v>2480</c:v>
                </c:pt>
                <c:pt idx="1681">
                  <c:v>1137.5000000000002</c:v>
                </c:pt>
                <c:pt idx="1682">
                  <c:v>900.00000000000011</c:v>
                </c:pt>
                <c:pt idx="1683">
                  <c:v>675.00000000000011</c:v>
                </c:pt>
                <c:pt idx="1684">
                  <c:v>1125</c:v>
                </c:pt>
                <c:pt idx="1685">
                  <c:v>1749.9999999999998</c:v>
                </c:pt>
                <c:pt idx="1686">
                  <c:v>2100</c:v>
                </c:pt>
                <c:pt idx="1687">
                  <c:v>1050.0000000000005</c:v>
                </c:pt>
                <c:pt idx="1688">
                  <c:v>937.50000000000023</c:v>
                </c:pt>
                <c:pt idx="1689">
                  <c:v>875.00000000000023</c:v>
                </c:pt>
                <c:pt idx="1690">
                  <c:v>1400</c:v>
                </c:pt>
                <c:pt idx="1691">
                  <c:v>2362.5</c:v>
                </c:pt>
                <c:pt idx="1692">
                  <c:v>3000</c:v>
                </c:pt>
                <c:pt idx="1693">
                  <c:v>1750.0000000000005</c:v>
                </c:pt>
                <c:pt idx="1694">
                  <c:v>1275.0000000000002</c:v>
                </c:pt>
                <c:pt idx="1695">
                  <c:v>1125.0000000000002</c:v>
                </c:pt>
                <c:pt idx="1696">
                  <c:v>1500</c:v>
                </c:pt>
                <c:pt idx="1697">
                  <c:v>2475</c:v>
                </c:pt>
                <c:pt idx="1698">
                  <c:v>2800</c:v>
                </c:pt>
                <c:pt idx="1699">
                  <c:v>1900.0000000000005</c:v>
                </c:pt>
                <c:pt idx="1700">
                  <c:v>1400.0000000000002</c:v>
                </c:pt>
                <c:pt idx="1701">
                  <c:v>812.50000000000023</c:v>
                </c:pt>
                <c:pt idx="1702">
                  <c:v>1050</c:v>
                </c:pt>
                <c:pt idx="1703">
                  <c:v>1900</c:v>
                </c:pt>
                <c:pt idx="1704">
                  <c:v>2100</c:v>
                </c:pt>
                <c:pt idx="1705">
                  <c:v>1200.0000000000005</c:v>
                </c:pt>
                <c:pt idx="1706">
                  <c:v>450.00000000000006</c:v>
                </c:pt>
                <c:pt idx="1707">
                  <c:v>412.50000000000006</c:v>
                </c:pt>
                <c:pt idx="1708">
                  <c:v>687.5</c:v>
                </c:pt>
                <c:pt idx="1709">
                  <c:v>1050.0000000000002</c:v>
                </c:pt>
                <c:pt idx="1710">
                  <c:v>1837.4999999999998</c:v>
                </c:pt>
                <c:pt idx="1711">
                  <c:v>875</c:v>
                </c:pt>
                <c:pt idx="1712">
                  <c:v>625</c:v>
                </c:pt>
                <c:pt idx="1713">
                  <c:v>562.5</c:v>
                </c:pt>
                <c:pt idx="1714">
                  <c:v>787.5</c:v>
                </c:pt>
                <c:pt idx="1715">
                  <c:v>1399.9999999999998</c:v>
                </c:pt>
                <c:pt idx="1716">
                  <c:v>1750.0000000000002</c:v>
                </c:pt>
                <c:pt idx="1717">
                  <c:v>875.00000000000023</c:v>
                </c:pt>
                <c:pt idx="1718">
                  <c:v>737.50000000000011</c:v>
                </c:pt>
                <c:pt idx="1719">
                  <c:v>812.50000000000023</c:v>
                </c:pt>
                <c:pt idx="1720">
                  <c:v>1349.9999999999998</c:v>
                </c:pt>
                <c:pt idx="1721">
                  <c:v>1999.9999999999993</c:v>
                </c:pt>
                <c:pt idx="1722">
                  <c:v>2924.9999999999995</c:v>
                </c:pt>
                <c:pt idx="1723">
                  <c:v>1575.0000000000002</c:v>
                </c:pt>
                <c:pt idx="1724">
                  <c:v>1400.0000000000002</c:v>
                </c:pt>
                <c:pt idx="1725">
                  <c:v>1225.0000000000002</c:v>
                </c:pt>
                <c:pt idx="1726">
                  <c:v>1574.9999999999998</c:v>
                </c:pt>
                <c:pt idx="1727">
                  <c:v>2249.9999999999991</c:v>
                </c:pt>
                <c:pt idx="1728">
                  <c:v>1687.5</c:v>
                </c:pt>
                <c:pt idx="1729">
                  <c:v>1187.5</c:v>
                </c:pt>
                <c:pt idx="1730">
                  <c:v>712.50000000000011</c:v>
                </c:pt>
                <c:pt idx="1731">
                  <c:v>650.00000000000023</c:v>
                </c:pt>
                <c:pt idx="1732">
                  <c:v>1312.5</c:v>
                </c:pt>
                <c:pt idx="1733">
                  <c:v>1187.5</c:v>
                </c:pt>
                <c:pt idx="1734">
                  <c:v>1812.5</c:v>
                </c:pt>
                <c:pt idx="1735">
                  <c:v>937.5</c:v>
                </c:pt>
                <c:pt idx="1736">
                  <c:v>637.50000000000011</c:v>
                </c:pt>
                <c:pt idx="1737">
                  <c:v>600.00000000000023</c:v>
                </c:pt>
                <c:pt idx="1738">
                  <c:v>1312.5</c:v>
                </c:pt>
                <c:pt idx="1739">
                  <c:v>1125</c:v>
                </c:pt>
                <c:pt idx="1740">
                  <c:v>2010.0000000000002</c:v>
                </c:pt>
                <c:pt idx="1741">
                  <c:v>1050.0000000000002</c:v>
                </c:pt>
                <c:pt idx="1742">
                  <c:v>800.00000000000023</c:v>
                </c:pt>
                <c:pt idx="1743">
                  <c:v>625</c:v>
                </c:pt>
                <c:pt idx="1744">
                  <c:v>1200</c:v>
                </c:pt>
                <c:pt idx="1745">
                  <c:v>1200.0000000000002</c:v>
                </c:pt>
                <c:pt idx="1746">
                  <c:v>1875.0000000000002</c:v>
                </c:pt>
                <c:pt idx="1747">
                  <c:v>812.50000000000023</c:v>
                </c:pt>
                <c:pt idx="1748">
                  <c:v>487.50000000000023</c:v>
                </c:pt>
                <c:pt idx="1749">
                  <c:v>500</c:v>
                </c:pt>
                <c:pt idx="1750">
                  <c:v>962.50000000000011</c:v>
                </c:pt>
                <c:pt idx="1751">
                  <c:v>1000.0000000000002</c:v>
                </c:pt>
                <c:pt idx="1752">
                  <c:v>2345</c:v>
                </c:pt>
                <c:pt idx="1753">
                  <c:v>1125.0000000000005</c:v>
                </c:pt>
                <c:pt idx="1754">
                  <c:v>875.00000000000023</c:v>
                </c:pt>
                <c:pt idx="1755">
                  <c:v>687.50000000000011</c:v>
                </c:pt>
                <c:pt idx="1756">
                  <c:v>1200</c:v>
                </c:pt>
                <c:pt idx="1757">
                  <c:v>1799.9999999999998</c:v>
                </c:pt>
                <c:pt idx="1758">
                  <c:v>1950.0000000000002</c:v>
                </c:pt>
                <c:pt idx="1759">
                  <c:v>1000.0000000000005</c:v>
                </c:pt>
                <c:pt idx="1760">
                  <c:v>850.00000000000023</c:v>
                </c:pt>
                <c:pt idx="1761">
                  <c:v>800.00000000000023</c:v>
                </c:pt>
                <c:pt idx="1762">
                  <c:v>1400.0000000000002</c:v>
                </c:pt>
                <c:pt idx="1763">
                  <c:v>2300</c:v>
                </c:pt>
                <c:pt idx="1764">
                  <c:v>2800.0000000000005</c:v>
                </c:pt>
                <c:pt idx="1765">
                  <c:v>1650.0000000000005</c:v>
                </c:pt>
                <c:pt idx="1766">
                  <c:v>1187.5000000000002</c:v>
                </c:pt>
                <c:pt idx="1767">
                  <c:v>1062.5000000000002</c:v>
                </c:pt>
                <c:pt idx="1768">
                  <c:v>1487.5000000000002</c:v>
                </c:pt>
                <c:pt idx="1769">
                  <c:v>2400</c:v>
                </c:pt>
                <c:pt idx="1770">
                  <c:v>2625.0000000000005</c:v>
                </c:pt>
                <c:pt idx="1771">
                  <c:v>1837.5000000000005</c:v>
                </c:pt>
                <c:pt idx="1772">
                  <c:v>1350.0000000000002</c:v>
                </c:pt>
                <c:pt idx="1773">
                  <c:v>750.00000000000023</c:v>
                </c:pt>
                <c:pt idx="1774">
                  <c:v>1050.0000000000002</c:v>
                </c:pt>
                <c:pt idx="1775">
                  <c:v>1837.5000000000002</c:v>
                </c:pt>
                <c:pt idx="1776">
                  <c:v>1950.0000000000002</c:v>
                </c:pt>
                <c:pt idx="1777">
                  <c:v>1125.0000000000005</c:v>
                </c:pt>
                <c:pt idx="1778">
                  <c:v>350.00000000000006</c:v>
                </c:pt>
                <c:pt idx="1779">
                  <c:v>325.00000000000006</c:v>
                </c:pt>
                <c:pt idx="1780">
                  <c:v>650</c:v>
                </c:pt>
                <c:pt idx="1781">
                  <c:v>1000.0000000000002</c:v>
                </c:pt>
                <c:pt idx="1782">
                  <c:v>1725</c:v>
                </c:pt>
                <c:pt idx="1783">
                  <c:v>800</c:v>
                </c:pt>
                <c:pt idx="1784">
                  <c:v>600</c:v>
                </c:pt>
                <c:pt idx="1785">
                  <c:v>550</c:v>
                </c:pt>
                <c:pt idx="1786">
                  <c:v>825</c:v>
                </c:pt>
                <c:pt idx="1787">
                  <c:v>1399.9999999999998</c:v>
                </c:pt>
                <c:pt idx="1788">
                  <c:v>1650.0000000000002</c:v>
                </c:pt>
                <c:pt idx="1789">
                  <c:v>800.00000000000023</c:v>
                </c:pt>
                <c:pt idx="1790">
                  <c:v>690.00000000000023</c:v>
                </c:pt>
                <c:pt idx="1791">
                  <c:v>750.00000000000023</c:v>
                </c:pt>
                <c:pt idx="1792">
                  <c:v>1399.9999999999998</c:v>
                </c:pt>
                <c:pt idx="1793">
                  <c:v>2024.9999999999993</c:v>
                </c:pt>
                <c:pt idx="1794">
                  <c:v>2799.9999999999995</c:v>
                </c:pt>
                <c:pt idx="1795">
                  <c:v>1500.0000000000002</c:v>
                </c:pt>
                <c:pt idx="1796">
                  <c:v>1350.0000000000002</c:v>
                </c:pt>
                <c:pt idx="1797">
                  <c:v>1200.0000000000002</c:v>
                </c:pt>
                <c:pt idx="1798">
                  <c:v>1599.9999999999998</c:v>
                </c:pt>
                <c:pt idx="1799">
                  <c:v>2249.9999999999991</c:v>
                </c:pt>
                <c:pt idx="1800">
                  <c:v>1050.0000000000002</c:v>
                </c:pt>
                <c:pt idx="1801">
                  <c:v>1400</c:v>
                </c:pt>
                <c:pt idx="1802">
                  <c:v>1400</c:v>
                </c:pt>
                <c:pt idx="1803">
                  <c:v>800</c:v>
                </c:pt>
                <c:pt idx="1804">
                  <c:v>675.00000000000011</c:v>
                </c:pt>
                <c:pt idx="1805">
                  <c:v>1600</c:v>
                </c:pt>
                <c:pt idx="1806">
                  <c:v>1350.0000000000002</c:v>
                </c:pt>
                <c:pt idx="1807">
                  <c:v>1400</c:v>
                </c:pt>
                <c:pt idx="1808">
                  <c:v>1400</c:v>
                </c:pt>
                <c:pt idx="1809">
                  <c:v>800</c:v>
                </c:pt>
                <c:pt idx="1810">
                  <c:v>562.50000000000011</c:v>
                </c:pt>
                <c:pt idx="1811">
                  <c:v>1300</c:v>
                </c:pt>
                <c:pt idx="1812">
                  <c:v>1900</c:v>
                </c:pt>
                <c:pt idx="1813">
                  <c:v>1625</c:v>
                </c:pt>
                <c:pt idx="1814">
                  <c:v>1924.9999999999998</c:v>
                </c:pt>
                <c:pt idx="1815">
                  <c:v>1250</c:v>
                </c:pt>
                <c:pt idx="1816">
                  <c:v>550</c:v>
                </c:pt>
                <c:pt idx="1817">
                  <c:v>1500</c:v>
                </c:pt>
                <c:pt idx="1818">
                  <c:v>2612.5</c:v>
                </c:pt>
                <c:pt idx="1819">
                  <c:v>1650.0000000000002</c:v>
                </c:pt>
                <c:pt idx="1820">
                  <c:v>1950.0000000000002</c:v>
                </c:pt>
                <c:pt idx="1821">
                  <c:v>1012.5000000000001</c:v>
                </c:pt>
                <c:pt idx="1822">
                  <c:v>625.00000000000011</c:v>
                </c:pt>
                <c:pt idx="1823">
                  <c:v>1950.0000000000005</c:v>
                </c:pt>
                <c:pt idx="1824">
                  <c:v>2500</c:v>
                </c:pt>
                <c:pt idx="1825">
                  <c:v>1925.0000000000002</c:v>
                </c:pt>
                <c:pt idx="1826">
                  <c:v>1925.0000000000002</c:v>
                </c:pt>
                <c:pt idx="1827">
                  <c:v>1375</c:v>
                </c:pt>
                <c:pt idx="1828">
                  <c:v>787.49999999999989</c:v>
                </c:pt>
                <c:pt idx="1829">
                  <c:v>3150</c:v>
                </c:pt>
                <c:pt idx="1830">
                  <c:v>4262.4999999999991</c:v>
                </c:pt>
                <c:pt idx="1831">
                  <c:v>4224.9999999999991</c:v>
                </c:pt>
                <c:pt idx="1832">
                  <c:v>5200</c:v>
                </c:pt>
                <c:pt idx="1833">
                  <c:v>4200</c:v>
                </c:pt>
                <c:pt idx="1834">
                  <c:v>3600</c:v>
                </c:pt>
                <c:pt idx="1835">
                  <c:v>7350</c:v>
                </c:pt>
                <c:pt idx="1836">
                  <c:v>7225</c:v>
                </c:pt>
                <c:pt idx="1837">
                  <c:v>6300</c:v>
                </c:pt>
                <c:pt idx="1838">
                  <c:v>5850</c:v>
                </c:pt>
                <c:pt idx="1839">
                  <c:v>4675</c:v>
                </c:pt>
                <c:pt idx="1840">
                  <c:v>5400</c:v>
                </c:pt>
                <c:pt idx="1841">
                  <c:v>6300</c:v>
                </c:pt>
                <c:pt idx="1842">
                  <c:v>7200</c:v>
                </c:pt>
                <c:pt idx="1843">
                  <c:v>6200</c:v>
                </c:pt>
                <c:pt idx="1844">
                  <c:v>4550</c:v>
                </c:pt>
                <c:pt idx="1845">
                  <c:v>2975.0000000000005</c:v>
                </c:pt>
                <c:pt idx="1846">
                  <c:v>2975</c:v>
                </c:pt>
                <c:pt idx="1847">
                  <c:v>1875</c:v>
                </c:pt>
                <c:pt idx="1848">
                  <c:v>2250.0000000000005</c:v>
                </c:pt>
                <c:pt idx="1849">
                  <c:v>2475.0000000000009</c:v>
                </c:pt>
                <c:pt idx="1850">
                  <c:v>1250.0000000000002</c:v>
                </c:pt>
                <c:pt idx="1851">
                  <c:v>1000.0000000000002</c:v>
                </c:pt>
                <c:pt idx="1852">
                  <c:v>1350.0000000000002</c:v>
                </c:pt>
                <c:pt idx="1853">
                  <c:v>1125</c:v>
                </c:pt>
                <c:pt idx="1854">
                  <c:v>1400</c:v>
                </c:pt>
                <c:pt idx="1855">
                  <c:v>2887.5000000000009</c:v>
                </c:pt>
                <c:pt idx="1856">
                  <c:v>1750.0000000000005</c:v>
                </c:pt>
                <c:pt idx="1857">
                  <c:v>1462.5000000000002</c:v>
                </c:pt>
                <c:pt idx="1858">
                  <c:v>1650.0000000000002</c:v>
                </c:pt>
                <c:pt idx="1859">
                  <c:v>2100.0000000000005</c:v>
                </c:pt>
                <c:pt idx="1860">
                  <c:v>2587.5000000000005</c:v>
                </c:pt>
                <c:pt idx="1861">
                  <c:v>3250.0000000000009</c:v>
                </c:pt>
                <c:pt idx="1862">
                  <c:v>2137.5000000000005</c:v>
                </c:pt>
                <c:pt idx="1863">
                  <c:v>2475.0000000000009</c:v>
                </c:pt>
                <c:pt idx="1864">
                  <c:v>3187.5000000000005</c:v>
                </c:pt>
                <c:pt idx="1865">
                  <c:v>4400.0000000000009</c:v>
                </c:pt>
                <c:pt idx="1866">
                  <c:v>4875.0000000000009</c:v>
                </c:pt>
                <c:pt idx="1867">
                  <c:v>5625.0000000000018</c:v>
                </c:pt>
                <c:pt idx="1868">
                  <c:v>3850.0000000000009</c:v>
                </c:pt>
                <c:pt idx="1869">
                  <c:v>3850.0000000000009</c:v>
                </c:pt>
                <c:pt idx="1870">
                  <c:v>3800.0000000000009</c:v>
                </c:pt>
                <c:pt idx="1871">
                  <c:v>4887.5000000000009</c:v>
                </c:pt>
                <c:pt idx="1872">
                  <c:v>1400.0000000000002</c:v>
                </c:pt>
                <c:pt idx="1873">
                  <c:v>1800</c:v>
                </c:pt>
                <c:pt idx="1874">
                  <c:v>1800</c:v>
                </c:pt>
                <c:pt idx="1875">
                  <c:v>1125</c:v>
                </c:pt>
                <c:pt idx="1876">
                  <c:v>1000.0000000000002</c:v>
                </c:pt>
                <c:pt idx="1877">
                  <c:v>2025</c:v>
                </c:pt>
                <c:pt idx="1878">
                  <c:v>1750.0000000000002</c:v>
                </c:pt>
                <c:pt idx="1879">
                  <c:v>1800</c:v>
                </c:pt>
                <c:pt idx="1880">
                  <c:v>1800</c:v>
                </c:pt>
                <c:pt idx="1881">
                  <c:v>1125</c:v>
                </c:pt>
                <c:pt idx="1882">
                  <c:v>875.00000000000023</c:v>
                </c:pt>
                <c:pt idx="1883">
                  <c:v>1687.5</c:v>
                </c:pt>
                <c:pt idx="1884">
                  <c:v>2362.5</c:v>
                </c:pt>
                <c:pt idx="1885">
                  <c:v>2062.5</c:v>
                </c:pt>
                <c:pt idx="1886">
                  <c:v>2400</c:v>
                </c:pt>
                <c:pt idx="1887">
                  <c:v>1650.0000000000002</c:v>
                </c:pt>
                <c:pt idx="1888">
                  <c:v>900.00000000000011</c:v>
                </c:pt>
                <c:pt idx="1889">
                  <c:v>1575</c:v>
                </c:pt>
                <c:pt idx="1890">
                  <c:v>2625</c:v>
                </c:pt>
                <c:pt idx="1891">
                  <c:v>1787.5000000000002</c:v>
                </c:pt>
                <c:pt idx="1892">
                  <c:v>2062.5</c:v>
                </c:pt>
                <c:pt idx="1893">
                  <c:v>1100.0000000000002</c:v>
                </c:pt>
                <c:pt idx="1894">
                  <c:v>787.50000000000023</c:v>
                </c:pt>
                <c:pt idx="1895">
                  <c:v>2100.0000000000005</c:v>
                </c:pt>
                <c:pt idx="1896">
                  <c:v>2475</c:v>
                </c:pt>
                <c:pt idx="1897">
                  <c:v>2000</c:v>
                </c:pt>
                <c:pt idx="1898">
                  <c:v>2000</c:v>
                </c:pt>
                <c:pt idx="1899">
                  <c:v>1462.5</c:v>
                </c:pt>
                <c:pt idx="1900">
                  <c:v>899.99999999999989</c:v>
                </c:pt>
                <c:pt idx="1901">
                  <c:v>3737.5</c:v>
                </c:pt>
                <c:pt idx="1902">
                  <c:v>4950</c:v>
                </c:pt>
                <c:pt idx="1903">
                  <c:v>4900</c:v>
                </c:pt>
                <c:pt idx="1904">
                  <c:v>5950</c:v>
                </c:pt>
                <c:pt idx="1905">
                  <c:v>4887.5</c:v>
                </c:pt>
                <c:pt idx="1906">
                  <c:v>4275</c:v>
                </c:pt>
                <c:pt idx="1907">
                  <c:v>8250</c:v>
                </c:pt>
                <c:pt idx="1908">
                  <c:v>8100</c:v>
                </c:pt>
                <c:pt idx="1909">
                  <c:v>7125.0000000000009</c:v>
                </c:pt>
                <c:pt idx="1910">
                  <c:v>6650.0000000000009</c:v>
                </c:pt>
                <c:pt idx="1911">
                  <c:v>5400</c:v>
                </c:pt>
                <c:pt idx="1912">
                  <c:v>6175</c:v>
                </c:pt>
                <c:pt idx="1913">
                  <c:v>7150.0000000000009</c:v>
                </c:pt>
                <c:pt idx="1914">
                  <c:v>8075.0000000000009</c:v>
                </c:pt>
                <c:pt idx="1915">
                  <c:v>7012.5000000000009</c:v>
                </c:pt>
                <c:pt idx="1916">
                  <c:v>5250.0000000000009</c:v>
                </c:pt>
                <c:pt idx="1917">
                  <c:v>3562.5000000000005</c:v>
                </c:pt>
                <c:pt idx="1918">
                  <c:v>3087.4999999999995</c:v>
                </c:pt>
                <c:pt idx="1919">
                  <c:v>2100</c:v>
                </c:pt>
                <c:pt idx="1920">
                  <c:v>2250.0000000000005</c:v>
                </c:pt>
                <c:pt idx="1921">
                  <c:v>2500.0000000000005</c:v>
                </c:pt>
                <c:pt idx="1922">
                  <c:v>1350.0000000000005</c:v>
                </c:pt>
                <c:pt idx="1923">
                  <c:v>1125.0000000000002</c:v>
                </c:pt>
                <c:pt idx="1924">
                  <c:v>1512.5000000000002</c:v>
                </c:pt>
                <c:pt idx="1925">
                  <c:v>1200</c:v>
                </c:pt>
                <c:pt idx="1926">
                  <c:v>1400.0000000000002</c:v>
                </c:pt>
                <c:pt idx="1927">
                  <c:v>2875.0000000000005</c:v>
                </c:pt>
                <c:pt idx="1928">
                  <c:v>1800.0000000000005</c:v>
                </c:pt>
                <c:pt idx="1929">
                  <c:v>1500.0000000000002</c:v>
                </c:pt>
                <c:pt idx="1930">
                  <c:v>1750</c:v>
                </c:pt>
                <c:pt idx="1931">
                  <c:v>2200</c:v>
                </c:pt>
                <c:pt idx="1932">
                  <c:v>2500.0000000000005</c:v>
                </c:pt>
                <c:pt idx="1933">
                  <c:v>3150.0000000000009</c:v>
                </c:pt>
                <c:pt idx="1934">
                  <c:v>2100.0000000000005</c:v>
                </c:pt>
                <c:pt idx="1935">
                  <c:v>2500.0000000000005</c:v>
                </c:pt>
                <c:pt idx="1936">
                  <c:v>3325.0000000000005</c:v>
                </c:pt>
                <c:pt idx="1937">
                  <c:v>5100.0000000000009</c:v>
                </c:pt>
                <c:pt idx="1938">
                  <c:v>5600.0000000000018</c:v>
                </c:pt>
                <c:pt idx="1939">
                  <c:v>6400.0000000000018</c:v>
                </c:pt>
                <c:pt idx="1940">
                  <c:v>4500.0000000000009</c:v>
                </c:pt>
                <c:pt idx="1941">
                  <c:v>4500.0000000000009</c:v>
                </c:pt>
                <c:pt idx="1942">
                  <c:v>4462.5000000000009</c:v>
                </c:pt>
                <c:pt idx="1943">
                  <c:v>5625.0000000000018</c:v>
                </c:pt>
                <c:pt idx="1944">
                  <c:v>1350</c:v>
                </c:pt>
                <c:pt idx="1945">
                  <c:v>2025</c:v>
                </c:pt>
                <c:pt idx="1946">
                  <c:v>1425</c:v>
                </c:pt>
                <c:pt idx="1947">
                  <c:v>1662.5</c:v>
                </c:pt>
                <c:pt idx="1948">
                  <c:v>1300</c:v>
                </c:pt>
                <c:pt idx="1949">
                  <c:v>1662.5</c:v>
                </c:pt>
                <c:pt idx="1950">
                  <c:v>1562.5</c:v>
                </c:pt>
                <c:pt idx="1951">
                  <c:v>2100</c:v>
                </c:pt>
                <c:pt idx="1952">
                  <c:v>1487.5</c:v>
                </c:pt>
                <c:pt idx="1953">
                  <c:v>1312.5</c:v>
                </c:pt>
                <c:pt idx="1954">
                  <c:v>1000</c:v>
                </c:pt>
                <c:pt idx="1955">
                  <c:v>1575</c:v>
                </c:pt>
                <c:pt idx="1956">
                  <c:v>1875</c:v>
                </c:pt>
                <c:pt idx="1957">
                  <c:v>2500</c:v>
                </c:pt>
                <c:pt idx="1958">
                  <c:v>1350</c:v>
                </c:pt>
                <c:pt idx="1959">
                  <c:v>1225.0000000000002</c:v>
                </c:pt>
                <c:pt idx="1960">
                  <c:v>1000</c:v>
                </c:pt>
                <c:pt idx="1961">
                  <c:v>1400.0000000000002</c:v>
                </c:pt>
                <c:pt idx="1962">
                  <c:v>1300</c:v>
                </c:pt>
                <c:pt idx="1963">
                  <c:v>1950.0000000000002</c:v>
                </c:pt>
                <c:pt idx="1964">
                  <c:v>1187.4999999999998</c:v>
                </c:pt>
                <c:pt idx="1965">
                  <c:v>1125.0000000000002</c:v>
                </c:pt>
                <c:pt idx="1966">
                  <c:v>962.49999999999989</c:v>
                </c:pt>
                <c:pt idx="1967">
                  <c:v>1650.0000000000002</c:v>
                </c:pt>
                <c:pt idx="1968">
                  <c:v>1399.9999999999998</c:v>
                </c:pt>
                <c:pt idx="1969">
                  <c:v>2175.0000000000005</c:v>
                </c:pt>
                <c:pt idx="1970">
                  <c:v>1437.4999999999998</c:v>
                </c:pt>
                <c:pt idx="1971">
                  <c:v>1750.0000000000002</c:v>
                </c:pt>
                <c:pt idx="1972">
                  <c:v>2000</c:v>
                </c:pt>
                <c:pt idx="1973">
                  <c:v>3375</c:v>
                </c:pt>
                <c:pt idx="1974">
                  <c:v>3375</c:v>
                </c:pt>
                <c:pt idx="1975">
                  <c:v>3750</c:v>
                </c:pt>
                <c:pt idx="1976">
                  <c:v>3000</c:v>
                </c:pt>
                <c:pt idx="1977">
                  <c:v>2750</c:v>
                </c:pt>
                <c:pt idx="1978">
                  <c:v>2475</c:v>
                </c:pt>
                <c:pt idx="1979">
                  <c:v>4950.0000000000009</c:v>
                </c:pt>
                <c:pt idx="1980">
                  <c:v>3875</c:v>
                </c:pt>
                <c:pt idx="1981">
                  <c:v>4262.5</c:v>
                </c:pt>
                <c:pt idx="1982">
                  <c:v>4625</c:v>
                </c:pt>
                <c:pt idx="1983">
                  <c:v>2625</c:v>
                </c:pt>
                <c:pt idx="1984">
                  <c:v>2887.5000000000005</c:v>
                </c:pt>
                <c:pt idx="1985">
                  <c:v>5200</c:v>
                </c:pt>
                <c:pt idx="1986">
                  <c:v>3750</c:v>
                </c:pt>
                <c:pt idx="1987">
                  <c:v>4125</c:v>
                </c:pt>
                <c:pt idx="1988">
                  <c:v>4625</c:v>
                </c:pt>
                <c:pt idx="1989">
                  <c:v>2375</c:v>
                </c:pt>
                <c:pt idx="1990">
                  <c:v>2612.5</c:v>
                </c:pt>
                <c:pt idx="1991">
                  <c:v>4350</c:v>
                </c:pt>
                <c:pt idx="1992">
                  <c:v>3712.5000000000005</c:v>
                </c:pt>
                <c:pt idx="1993">
                  <c:v>3437.5000000000005</c:v>
                </c:pt>
                <c:pt idx="1994">
                  <c:v>4050</c:v>
                </c:pt>
                <c:pt idx="1995">
                  <c:v>2400</c:v>
                </c:pt>
                <c:pt idx="1996">
                  <c:v>2200</c:v>
                </c:pt>
                <c:pt idx="1997">
                  <c:v>3125</c:v>
                </c:pt>
                <c:pt idx="1998">
                  <c:v>2300</c:v>
                </c:pt>
                <c:pt idx="1999">
                  <c:v>2300</c:v>
                </c:pt>
                <c:pt idx="2000">
                  <c:v>2362.5</c:v>
                </c:pt>
                <c:pt idx="2001">
                  <c:v>1687.5</c:v>
                </c:pt>
                <c:pt idx="2002">
                  <c:v>1225.0000000000002</c:v>
                </c:pt>
                <c:pt idx="2003">
                  <c:v>2362.5</c:v>
                </c:pt>
                <c:pt idx="2004">
                  <c:v>2362.5</c:v>
                </c:pt>
                <c:pt idx="2005">
                  <c:v>2362.5</c:v>
                </c:pt>
                <c:pt idx="2006">
                  <c:v>3600</c:v>
                </c:pt>
                <c:pt idx="2007">
                  <c:v>2700</c:v>
                </c:pt>
                <c:pt idx="2008">
                  <c:v>2337.4999999999995</c:v>
                </c:pt>
                <c:pt idx="2009">
                  <c:v>4062.5</c:v>
                </c:pt>
                <c:pt idx="2010">
                  <c:v>4262.4999999999991</c:v>
                </c:pt>
                <c:pt idx="2011">
                  <c:v>4262.4999999999991</c:v>
                </c:pt>
                <c:pt idx="2012">
                  <c:v>4050</c:v>
                </c:pt>
                <c:pt idx="2013">
                  <c:v>3150</c:v>
                </c:pt>
                <c:pt idx="2014">
                  <c:v>2612.4999999999995</c:v>
                </c:pt>
                <c:pt idx="2015">
                  <c:v>4712.5</c:v>
                </c:pt>
                <c:pt idx="2016">
                  <c:v>1274.9999999999998</c:v>
                </c:pt>
                <c:pt idx="2017">
                  <c:v>1700</c:v>
                </c:pt>
                <c:pt idx="2018">
                  <c:v>1700</c:v>
                </c:pt>
                <c:pt idx="2019">
                  <c:v>1100</c:v>
                </c:pt>
                <c:pt idx="2020">
                  <c:v>1012.5000000000001</c:v>
                </c:pt>
                <c:pt idx="2021">
                  <c:v>1700</c:v>
                </c:pt>
                <c:pt idx="2022">
                  <c:v>1424.9999999999998</c:v>
                </c:pt>
                <c:pt idx="2023">
                  <c:v>1500</c:v>
                </c:pt>
                <c:pt idx="2024">
                  <c:v>1500</c:v>
                </c:pt>
                <c:pt idx="2025">
                  <c:v>900</c:v>
                </c:pt>
                <c:pt idx="2026">
                  <c:v>675.00000000000011</c:v>
                </c:pt>
                <c:pt idx="2027">
                  <c:v>1400</c:v>
                </c:pt>
                <c:pt idx="2028">
                  <c:v>2000</c:v>
                </c:pt>
                <c:pt idx="2029">
                  <c:v>1750</c:v>
                </c:pt>
                <c:pt idx="2030">
                  <c:v>1750</c:v>
                </c:pt>
                <c:pt idx="2031">
                  <c:v>1125</c:v>
                </c:pt>
                <c:pt idx="2032">
                  <c:v>687.5</c:v>
                </c:pt>
                <c:pt idx="2033">
                  <c:v>1625</c:v>
                </c:pt>
                <c:pt idx="2034">
                  <c:v>2500</c:v>
                </c:pt>
                <c:pt idx="2035">
                  <c:v>1650.0000000000002</c:v>
                </c:pt>
                <c:pt idx="2036">
                  <c:v>1925.0000000000002</c:v>
                </c:pt>
                <c:pt idx="2037">
                  <c:v>1250</c:v>
                </c:pt>
                <c:pt idx="2038">
                  <c:v>825.00000000000011</c:v>
                </c:pt>
                <c:pt idx="2039">
                  <c:v>2275</c:v>
                </c:pt>
                <c:pt idx="2040">
                  <c:v>2625</c:v>
                </c:pt>
                <c:pt idx="2041">
                  <c:v>2062.5</c:v>
                </c:pt>
                <c:pt idx="2042">
                  <c:v>2200</c:v>
                </c:pt>
                <c:pt idx="2043">
                  <c:v>1500</c:v>
                </c:pt>
                <c:pt idx="2044">
                  <c:v>1100</c:v>
                </c:pt>
                <c:pt idx="2045">
                  <c:v>2625.0000000000005</c:v>
                </c:pt>
                <c:pt idx="2046">
                  <c:v>3125</c:v>
                </c:pt>
                <c:pt idx="2047">
                  <c:v>2612.5</c:v>
                </c:pt>
                <c:pt idx="2048">
                  <c:v>2612.5</c:v>
                </c:pt>
                <c:pt idx="2049">
                  <c:v>1750</c:v>
                </c:pt>
                <c:pt idx="2050">
                  <c:v>1237.5</c:v>
                </c:pt>
                <c:pt idx="2051">
                  <c:v>3675.0000000000005</c:v>
                </c:pt>
                <c:pt idx="2052">
                  <c:v>3375</c:v>
                </c:pt>
                <c:pt idx="2053">
                  <c:v>2887.5000000000005</c:v>
                </c:pt>
                <c:pt idx="2054">
                  <c:v>2612.5</c:v>
                </c:pt>
                <c:pt idx="2055">
                  <c:v>1875</c:v>
                </c:pt>
                <c:pt idx="2056">
                  <c:v>2337.5</c:v>
                </c:pt>
                <c:pt idx="2057">
                  <c:v>2975.0000000000005</c:v>
                </c:pt>
                <c:pt idx="2058">
                  <c:v>3437.5000000000005</c:v>
                </c:pt>
                <c:pt idx="2059">
                  <c:v>3450.0000000000005</c:v>
                </c:pt>
                <c:pt idx="2060">
                  <c:v>2475</c:v>
                </c:pt>
                <c:pt idx="2061">
                  <c:v>2200</c:v>
                </c:pt>
                <c:pt idx="2062">
                  <c:v>2600</c:v>
                </c:pt>
                <c:pt idx="2063">
                  <c:v>2625.0000000000005</c:v>
                </c:pt>
                <c:pt idx="2064">
                  <c:v>2587.5000000000005</c:v>
                </c:pt>
                <c:pt idx="2065">
                  <c:v>2875.0000000000005</c:v>
                </c:pt>
                <c:pt idx="2066">
                  <c:v>1912.5000000000002</c:v>
                </c:pt>
                <c:pt idx="2067">
                  <c:v>1687.5000000000002</c:v>
                </c:pt>
                <c:pt idx="2068">
                  <c:v>2062.5</c:v>
                </c:pt>
                <c:pt idx="2069">
                  <c:v>2550.0000000000005</c:v>
                </c:pt>
                <c:pt idx="2070">
                  <c:v>2250.0000000000005</c:v>
                </c:pt>
                <c:pt idx="2071">
                  <c:v>2500.0000000000005</c:v>
                </c:pt>
                <c:pt idx="2072">
                  <c:v>1462.5000000000002</c:v>
                </c:pt>
                <c:pt idx="2073">
                  <c:v>1350.0000000000002</c:v>
                </c:pt>
                <c:pt idx="2074">
                  <c:v>1512.5000000000002</c:v>
                </c:pt>
                <c:pt idx="2075">
                  <c:v>1950.0000000000002</c:v>
                </c:pt>
                <c:pt idx="2076">
                  <c:v>2250.0000000000005</c:v>
                </c:pt>
                <c:pt idx="2077">
                  <c:v>2625.0000000000005</c:v>
                </c:pt>
                <c:pt idx="2078">
                  <c:v>1687.5000000000002</c:v>
                </c:pt>
                <c:pt idx="2079">
                  <c:v>1575.0000000000002</c:v>
                </c:pt>
                <c:pt idx="2080">
                  <c:v>1650.0000000000002</c:v>
                </c:pt>
                <c:pt idx="2081">
                  <c:v>2550.0000000000005</c:v>
                </c:pt>
                <c:pt idx="2082">
                  <c:v>2812.5000000000005</c:v>
                </c:pt>
                <c:pt idx="2083">
                  <c:v>3125.0000000000009</c:v>
                </c:pt>
                <c:pt idx="2084">
                  <c:v>1912.5000000000002</c:v>
                </c:pt>
                <c:pt idx="2085">
                  <c:v>1912.5000000000002</c:v>
                </c:pt>
                <c:pt idx="2086">
                  <c:v>1925.0000000000002</c:v>
                </c:pt>
                <c:pt idx="2087">
                  <c:v>2700.0000000000005</c:v>
                </c:pt>
                <c:pt idx="2088">
                  <c:v>1662.4999999999995</c:v>
                </c:pt>
                <c:pt idx="2089">
                  <c:v>2137.5</c:v>
                </c:pt>
                <c:pt idx="2090">
                  <c:v>2137.5</c:v>
                </c:pt>
                <c:pt idx="2091">
                  <c:v>1462.5</c:v>
                </c:pt>
                <c:pt idx="2092">
                  <c:v>1375.0000000000002</c:v>
                </c:pt>
                <c:pt idx="2093">
                  <c:v>2137.5</c:v>
                </c:pt>
                <c:pt idx="2094">
                  <c:v>1837.4999999999995</c:v>
                </c:pt>
                <c:pt idx="2095">
                  <c:v>1912.5</c:v>
                </c:pt>
                <c:pt idx="2096">
                  <c:v>1912.5</c:v>
                </c:pt>
                <c:pt idx="2097">
                  <c:v>1237.5</c:v>
                </c:pt>
                <c:pt idx="2098">
                  <c:v>1000.0000000000002</c:v>
                </c:pt>
                <c:pt idx="2099">
                  <c:v>1800</c:v>
                </c:pt>
                <c:pt idx="2100">
                  <c:v>2475</c:v>
                </c:pt>
                <c:pt idx="2101">
                  <c:v>2200</c:v>
                </c:pt>
                <c:pt idx="2102">
                  <c:v>2200</c:v>
                </c:pt>
                <c:pt idx="2103">
                  <c:v>1512.5000000000002</c:v>
                </c:pt>
                <c:pt idx="2104">
                  <c:v>1050.0000000000002</c:v>
                </c:pt>
                <c:pt idx="2105">
                  <c:v>2062.5</c:v>
                </c:pt>
                <c:pt idx="2106">
                  <c:v>3025.0000000000005</c:v>
                </c:pt>
                <c:pt idx="2107">
                  <c:v>2100.0000000000005</c:v>
                </c:pt>
                <c:pt idx="2108">
                  <c:v>2400.0000000000005</c:v>
                </c:pt>
                <c:pt idx="2109">
                  <c:v>1650.0000000000002</c:v>
                </c:pt>
                <c:pt idx="2110">
                  <c:v>1200.0000000000002</c:v>
                </c:pt>
                <c:pt idx="2111">
                  <c:v>2812.5000000000005</c:v>
                </c:pt>
                <c:pt idx="2112">
                  <c:v>3162.5000000000005</c:v>
                </c:pt>
                <c:pt idx="2113">
                  <c:v>2550.0000000000005</c:v>
                </c:pt>
                <c:pt idx="2114">
                  <c:v>2700.0000000000005</c:v>
                </c:pt>
                <c:pt idx="2115">
                  <c:v>1925.0000000000002</c:v>
                </c:pt>
                <c:pt idx="2116">
                  <c:v>1500.0000000000002</c:v>
                </c:pt>
                <c:pt idx="2117">
                  <c:v>3187.5000000000005</c:v>
                </c:pt>
                <c:pt idx="2118">
                  <c:v>3850.0000000000005</c:v>
                </c:pt>
                <c:pt idx="2119">
                  <c:v>3300.0000000000005</c:v>
                </c:pt>
                <c:pt idx="2120">
                  <c:v>3300.0000000000005</c:v>
                </c:pt>
                <c:pt idx="2121">
                  <c:v>2337.5</c:v>
                </c:pt>
                <c:pt idx="2122">
                  <c:v>1800.0000000000002</c:v>
                </c:pt>
                <c:pt idx="2123">
                  <c:v>4500.0000000000009</c:v>
                </c:pt>
                <c:pt idx="2124">
                  <c:v>4125</c:v>
                </c:pt>
                <c:pt idx="2125">
                  <c:v>3600.0000000000005</c:v>
                </c:pt>
                <c:pt idx="2126">
                  <c:v>3300.0000000000005</c:v>
                </c:pt>
                <c:pt idx="2127">
                  <c:v>2475</c:v>
                </c:pt>
                <c:pt idx="2128">
                  <c:v>3000.0000000000005</c:v>
                </c:pt>
                <c:pt idx="2129">
                  <c:v>3750.0000000000005</c:v>
                </c:pt>
                <c:pt idx="2130">
                  <c:v>4200.0000000000009</c:v>
                </c:pt>
                <c:pt idx="2131">
                  <c:v>4225.0000000000009</c:v>
                </c:pt>
                <c:pt idx="2132">
                  <c:v>3150.0000000000005</c:v>
                </c:pt>
                <c:pt idx="2133">
                  <c:v>2850.0000000000005</c:v>
                </c:pt>
                <c:pt idx="2134">
                  <c:v>3325.0000000000005</c:v>
                </c:pt>
                <c:pt idx="2135">
                  <c:v>3375.0000000000005</c:v>
                </c:pt>
                <c:pt idx="2136">
                  <c:v>3125.0000000000009</c:v>
                </c:pt>
                <c:pt idx="2137">
                  <c:v>3437.5000000000009</c:v>
                </c:pt>
                <c:pt idx="2138">
                  <c:v>2375.0000000000005</c:v>
                </c:pt>
                <c:pt idx="2139">
                  <c:v>2125.0000000000005</c:v>
                </c:pt>
                <c:pt idx="2140">
                  <c:v>2550.0000000000005</c:v>
                </c:pt>
                <c:pt idx="2141">
                  <c:v>3087.5000000000005</c:v>
                </c:pt>
                <c:pt idx="2142">
                  <c:v>2750.0000000000005</c:v>
                </c:pt>
                <c:pt idx="2143">
                  <c:v>3025.0000000000009</c:v>
                </c:pt>
                <c:pt idx="2144">
                  <c:v>1875.0000000000005</c:v>
                </c:pt>
                <c:pt idx="2145">
                  <c:v>1750.0000000000005</c:v>
                </c:pt>
                <c:pt idx="2146">
                  <c:v>1950.0000000000002</c:v>
                </c:pt>
                <c:pt idx="2147">
                  <c:v>2812.5000000000005</c:v>
                </c:pt>
                <c:pt idx="2148">
                  <c:v>3300.0000000000005</c:v>
                </c:pt>
                <c:pt idx="2149">
                  <c:v>3900.0000000000009</c:v>
                </c:pt>
                <c:pt idx="2150">
                  <c:v>2700.0000000000005</c:v>
                </c:pt>
                <c:pt idx="2151">
                  <c:v>2550.0000000000005</c:v>
                </c:pt>
                <c:pt idx="2152">
                  <c:v>2625.0000000000005</c:v>
                </c:pt>
                <c:pt idx="2153">
                  <c:v>3750.0000000000005</c:v>
                </c:pt>
                <c:pt idx="2154">
                  <c:v>4200.0000000000009</c:v>
                </c:pt>
                <c:pt idx="2155">
                  <c:v>4550.0000000000009</c:v>
                </c:pt>
                <c:pt idx="2156">
                  <c:v>3000.0000000000005</c:v>
                </c:pt>
                <c:pt idx="2157">
                  <c:v>3000.0000000000005</c:v>
                </c:pt>
                <c:pt idx="2158">
                  <c:v>2975.0000000000005</c:v>
                </c:pt>
                <c:pt idx="2159">
                  <c:v>3937.5000000000005</c:v>
                </c:pt>
                <c:pt idx="2160">
                  <c:v>1349.9999999999998</c:v>
                </c:pt>
                <c:pt idx="2161">
                  <c:v>1800</c:v>
                </c:pt>
                <c:pt idx="2162">
                  <c:v>1800</c:v>
                </c:pt>
                <c:pt idx="2163">
                  <c:v>1200</c:v>
                </c:pt>
                <c:pt idx="2164">
                  <c:v>1125.0000000000002</c:v>
                </c:pt>
                <c:pt idx="2165">
                  <c:v>1800</c:v>
                </c:pt>
                <c:pt idx="2166">
                  <c:v>1499.9999999999998</c:v>
                </c:pt>
                <c:pt idx="2167">
                  <c:v>1600</c:v>
                </c:pt>
                <c:pt idx="2168">
                  <c:v>1600</c:v>
                </c:pt>
                <c:pt idx="2169">
                  <c:v>1000</c:v>
                </c:pt>
                <c:pt idx="2170">
                  <c:v>787.50000000000023</c:v>
                </c:pt>
                <c:pt idx="2171">
                  <c:v>1500</c:v>
                </c:pt>
                <c:pt idx="2172">
                  <c:v>2100</c:v>
                </c:pt>
                <c:pt idx="2173">
                  <c:v>1875</c:v>
                </c:pt>
                <c:pt idx="2174">
                  <c:v>1875</c:v>
                </c:pt>
                <c:pt idx="2175">
                  <c:v>1250</c:v>
                </c:pt>
                <c:pt idx="2176">
                  <c:v>825.00000000000011</c:v>
                </c:pt>
                <c:pt idx="2177">
                  <c:v>1750</c:v>
                </c:pt>
                <c:pt idx="2178">
                  <c:v>2625</c:v>
                </c:pt>
                <c:pt idx="2179">
                  <c:v>1787.5000000000002</c:v>
                </c:pt>
                <c:pt idx="2180">
                  <c:v>2062.5</c:v>
                </c:pt>
                <c:pt idx="2181">
                  <c:v>1375</c:v>
                </c:pt>
                <c:pt idx="2182">
                  <c:v>962.50000000000011</c:v>
                </c:pt>
                <c:pt idx="2183">
                  <c:v>2450.0000000000005</c:v>
                </c:pt>
                <c:pt idx="2184">
                  <c:v>2750</c:v>
                </c:pt>
                <c:pt idx="2185">
                  <c:v>2200</c:v>
                </c:pt>
                <c:pt idx="2186">
                  <c:v>2337.5</c:v>
                </c:pt>
                <c:pt idx="2187">
                  <c:v>1625</c:v>
                </c:pt>
                <c:pt idx="2188">
                  <c:v>1237.5</c:v>
                </c:pt>
                <c:pt idx="2189">
                  <c:v>2800.0000000000005</c:v>
                </c:pt>
                <c:pt idx="2190">
                  <c:v>3375</c:v>
                </c:pt>
                <c:pt idx="2191">
                  <c:v>2887.5000000000005</c:v>
                </c:pt>
                <c:pt idx="2192">
                  <c:v>2887.5000000000005</c:v>
                </c:pt>
                <c:pt idx="2193">
                  <c:v>2000</c:v>
                </c:pt>
                <c:pt idx="2194">
                  <c:v>1512.5000000000002</c:v>
                </c:pt>
                <c:pt idx="2195">
                  <c:v>4025.0000000000005</c:v>
                </c:pt>
                <c:pt idx="2196">
                  <c:v>3625</c:v>
                </c:pt>
                <c:pt idx="2197">
                  <c:v>3162.5000000000005</c:v>
                </c:pt>
                <c:pt idx="2198">
                  <c:v>2887.5000000000005</c:v>
                </c:pt>
                <c:pt idx="2199">
                  <c:v>2125</c:v>
                </c:pt>
                <c:pt idx="2200">
                  <c:v>2612.5</c:v>
                </c:pt>
                <c:pt idx="2201">
                  <c:v>3325.0000000000005</c:v>
                </c:pt>
                <c:pt idx="2202">
                  <c:v>3712.5000000000005</c:v>
                </c:pt>
                <c:pt idx="2203">
                  <c:v>3750.0000000000005</c:v>
                </c:pt>
                <c:pt idx="2204">
                  <c:v>2750</c:v>
                </c:pt>
                <c:pt idx="2205">
                  <c:v>2475</c:v>
                </c:pt>
                <c:pt idx="2206">
                  <c:v>2925</c:v>
                </c:pt>
                <c:pt idx="2207">
                  <c:v>2975.0000000000005</c:v>
                </c:pt>
                <c:pt idx="2208">
                  <c:v>2700.0000000000009</c:v>
                </c:pt>
                <c:pt idx="2209">
                  <c:v>3000.0000000000005</c:v>
                </c:pt>
                <c:pt idx="2210">
                  <c:v>2025.0000000000005</c:v>
                </c:pt>
                <c:pt idx="2211">
                  <c:v>1800.0000000000005</c:v>
                </c:pt>
                <c:pt idx="2212">
                  <c:v>2200</c:v>
                </c:pt>
                <c:pt idx="2213">
                  <c:v>2700.0000000000005</c:v>
                </c:pt>
                <c:pt idx="2214">
                  <c:v>2362.5000000000005</c:v>
                </c:pt>
                <c:pt idx="2215">
                  <c:v>2625.0000000000005</c:v>
                </c:pt>
                <c:pt idx="2216">
                  <c:v>1575.0000000000005</c:v>
                </c:pt>
                <c:pt idx="2217">
                  <c:v>1462.5000000000005</c:v>
                </c:pt>
                <c:pt idx="2218">
                  <c:v>1650.0000000000002</c:v>
                </c:pt>
                <c:pt idx="2219">
                  <c:v>2450.0000000000005</c:v>
                </c:pt>
                <c:pt idx="2220">
                  <c:v>2887.5000000000005</c:v>
                </c:pt>
                <c:pt idx="2221">
                  <c:v>3450.0000000000005</c:v>
                </c:pt>
                <c:pt idx="2222">
                  <c:v>2337.5</c:v>
                </c:pt>
                <c:pt idx="2223">
                  <c:v>2200</c:v>
                </c:pt>
                <c:pt idx="2224">
                  <c:v>2275</c:v>
                </c:pt>
                <c:pt idx="2225">
                  <c:v>3325.0000000000005</c:v>
                </c:pt>
                <c:pt idx="2226">
                  <c:v>3712.5000000000005</c:v>
                </c:pt>
                <c:pt idx="2227">
                  <c:v>4050.0000000000005</c:v>
                </c:pt>
                <c:pt idx="2228">
                  <c:v>2612.5</c:v>
                </c:pt>
                <c:pt idx="2229">
                  <c:v>2612.5</c:v>
                </c:pt>
                <c:pt idx="2230">
                  <c:v>2600</c:v>
                </c:pt>
                <c:pt idx="2231">
                  <c:v>3500.0000000000005</c:v>
                </c:pt>
                <c:pt idx="2232">
                  <c:v>4100</c:v>
                </c:pt>
                <c:pt idx="2233">
                  <c:v>3300</c:v>
                </c:pt>
                <c:pt idx="2234">
                  <c:v>2475.0000000000005</c:v>
                </c:pt>
                <c:pt idx="2235">
                  <c:v>2362.5</c:v>
                </c:pt>
                <c:pt idx="2236">
                  <c:v>3625</c:v>
                </c:pt>
                <c:pt idx="2237">
                  <c:v>3300</c:v>
                </c:pt>
                <c:pt idx="2238">
                  <c:v>4300</c:v>
                </c:pt>
                <c:pt idx="2239">
                  <c:v>2900</c:v>
                </c:pt>
                <c:pt idx="2240">
                  <c:v>2325.0000000000005</c:v>
                </c:pt>
                <c:pt idx="2241">
                  <c:v>2187.5</c:v>
                </c:pt>
                <c:pt idx="2242">
                  <c:v>3500</c:v>
                </c:pt>
                <c:pt idx="2243">
                  <c:v>2800</c:v>
                </c:pt>
                <c:pt idx="2244">
                  <c:v>3570</c:v>
                </c:pt>
                <c:pt idx="2245">
                  <c:v>2450</c:v>
                </c:pt>
                <c:pt idx="2246">
                  <c:v>1812.5</c:v>
                </c:pt>
                <c:pt idx="2247">
                  <c:v>1724.9999999999995</c:v>
                </c:pt>
                <c:pt idx="2248">
                  <c:v>2812.5000000000005</c:v>
                </c:pt>
                <c:pt idx="2249">
                  <c:v>2537.5</c:v>
                </c:pt>
                <c:pt idx="2250">
                  <c:v>3412.5</c:v>
                </c:pt>
                <c:pt idx="2251">
                  <c:v>2362.5</c:v>
                </c:pt>
                <c:pt idx="2252">
                  <c:v>1687.5</c:v>
                </c:pt>
                <c:pt idx="2253">
                  <c:v>1799.9999999999995</c:v>
                </c:pt>
                <c:pt idx="2254">
                  <c:v>3125</c:v>
                </c:pt>
                <c:pt idx="2255">
                  <c:v>3100</c:v>
                </c:pt>
                <c:pt idx="2256">
                  <c:v>5225</c:v>
                </c:pt>
                <c:pt idx="2257">
                  <c:v>3750</c:v>
                </c:pt>
                <c:pt idx="2258">
                  <c:v>3262.5</c:v>
                </c:pt>
                <c:pt idx="2259">
                  <c:v>3037.5</c:v>
                </c:pt>
                <c:pt idx="2260">
                  <c:v>3849.9999999999995</c:v>
                </c:pt>
                <c:pt idx="2261">
                  <c:v>4800</c:v>
                </c:pt>
                <c:pt idx="2262">
                  <c:v>5774.9999999999991</c:v>
                </c:pt>
                <c:pt idx="2263">
                  <c:v>4000</c:v>
                </c:pt>
                <c:pt idx="2264">
                  <c:v>3875</c:v>
                </c:pt>
                <c:pt idx="2265">
                  <c:v>3750</c:v>
                </c:pt>
                <c:pt idx="2266">
                  <c:v>4875</c:v>
                </c:pt>
                <c:pt idx="2267">
                  <c:v>6475.0000000000009</c:v>
                </c:pt>
                <c:pt idx="2268">
                  <c:v>7475</c:v>
                </c:pt>
                <c:pt idx="2269">
                  <c:v>5400.0000000000009</c:v>
                </c:pt>
                <c:pt idx="2270">
                  <c:v>4537.5</c:v>
                </c:pt>
                <c:pt idx="2271">
                  <c:v>4262.5</c:v>
                </c:pt>
                <c:pt idx="2272">
                  <c:v>5200</c:v>
                </c:pt>
                <c:pt idx="2273">
                  <c:v>6825.0000000000009</c:v>
                </c:pt>
                <c:pt idx="2274">
                  <c:v>7312.5</c:v>
                </c:pt>
                <c:pt idx="2275">
                  <c:v>5400.0000000000009</c:v>
                </c:pt>
                <c:pt idx="2276">
                  <c:v>4537.5</c:v>
                </c:pt>
                <c:pt idx="2277">
                  <c:v>3487.5</c:v>
                </c:pt>
                <c:pt idx="2278">
                  <c:v>4125</c:v>
                </c:pt>
                <c:pt idx="2279">
                  <c:v>5550.0000000000009</c:v>
                </c:pt>
                <c:pt idx="2280">
                  <c:v>5637.5000000000009</c:v>
                </c:pt>
                <c:pt idx="2281">
                  <c:v>4125.0000000000009</c:v>
                </c:pt>
                <c:pt idx="2282">
                  <c:v>2900</c:v>
                </c:pt>
                <c:pt idx="2283">
                  <c:v>2800</c:v>
                </c:pt>
                <c:pt idx="2284">
                  <c:v>3500</c:v>
                </c:pt>
                <c:pt idx="2285">
                  <c:v>4400</c:v>
                </c:pt>
                <c:pt idx="2286">
                  <c:v>5362.5</c:v>
                </c:pt>
                <c:pt idx="2287">
                  <c:v>3600.0000000000009</c:v>
                </c:pt>
                <c:pt idx="2288">
                  <c:v>3037.5000000000009</c:v>
                </c:pt>
                <c:pt idx="2289">
                  <c:v>2925.0000000000009</c:v>
                </c:pt>
                <c:pt idx="2290">
                  <c:v>3575.0000000000005</c:v>
                </c:pt>
                <c:pt idx="2291">
                  <c:v>4650</c:v>
                </c:pt>
                <c:pt idx="2292">
                  <c:v>5087.5</c:v>
                </c:pt>
                <c:pt idx="2293">
                  <c:v>3375.0000000000009</c:v>
                </c:pt>
                <c:pt idx="2294">
                  <c:v>3127.5000000000009</c:v>
                </c:pt>
                <c:pt idx="2295">
                  <c:v>4125.0000000000009</c:v>
                </c:pt>
                <c:pt idx="2296">
                  <c:v>5075.0000000000009</c:v>
                </c:pt>
                <c:pt idx="2297">
                  <c:v>6187.5</c:v>
                </c:pt>
                <c:pt idx="2298">
                  <c:v>7525.0000000000009</c:v>
                </c:pt>
                <c:pt idx="2299">
                  <c:v>5250.0000000000009</c:v>
                </c:pt>
                <c:pt idx="2300">
                  <c:v>4950.0000000000009</c:v>
                </c:pt>
                <c:pt idx="2301">
                  <c:v>4650.0000000000009</c:v>
                </c:pt>
                <c:pt idx="2302">
                  <c:v>5425.0000000000009</c:v>
                </c:pt>
                <c:pt idx="2303">
                  <c:v>6562.5</c:v>
                </c:pt>
                <c:pt idx="2304">
                  <c:v>3237.5000000000005</c:v>
                </c:pt>
                <c:pt idx="2305">
                  <c:v>2537.5000000000005</c:v>
                </c:pt>
                <c:pt idx="2306">
                  <c:v>1812.5000000000005</c:v>
                </c:pt>
                <c:pt idx="2307">
                  <c:v>1725</c:v>
                </c:pt>
                <c:pt idx="2308">
                  <c:v>2812.5</c:v>
                </c:pt>
                <c:pt idx="2309">
                  <c:v>2537.5000000000005</c:v>
                </c:pt>
                <c:pt idx="2310">
                  <c:v>3412.5000000000005</c:v>
                </c:pt>
                <c:pt idx="2311">
                  <c:v>2187.5</c:v>
                </c:pt>
                <c:pt idx="2312">
                  <c:v>1687.5000000000005</c:v>
                </c:pt>
                <c:pt idx="2313">
                  <c:v>1575</c:v>
                </c:pt>
                <c:pt idx="2314">
                  <c:v>2700</c:v>
                </c:pt>
                <c:pt idx="2315">
                  <c:v>2100</c:v>
                </c:pt>
                <c:pt idx="2316">
                  <c:v>2760</c:v>
                </c:pt>
                <c:pt idx="2317">
                  <c:v>1800</c:v>
                </c:pt>
                <c:pt idx="2318">
                  <c:v>1250</c:v>
                </c:pt>
                <c:pt idx="2319">
                  <c:v>1187.4999999999998</c:v>
                </c:pt>
                <c:pt idx="2320">
                  <c:v>2100.0000000000005</c:v>
                </c:pt>
                <c:pt idx="2321">
                  <c:v>1875</c:v>
                </c:pt>
                <c:pt idx="2322">
                  <c:v>2625</c:v>
                </c:pt>
                <c:pt idx="2323">
                  <c:v>1725</c:v>
                </c:pt>
                <c:pt idx="2324">
                  <c:v>1150</c:v>
                </c:pt>
                <c:pt idx="2325">
                  <c:v>1249.9999999999998</c:v>
                </c:pt>
                <c:pt idx="2326">
                  <c:v>2362.5</c:v>
                </c:pt>
                <c:pt idx="2327">
                  <c:v>2362.5</c:v>
                </c:pt>
                <c:pt idx="2328">
                  <c:v>4252.5</c:v>
                </c:pt>
                <c:pt idx="2329">
                  <c:v>2925</c:v>
                </c:pt>
                <c:pt idx="2330">
                  <c:v>2500</c:v>
                </c:pt>
                <c:pt idx="2331">
                  <c:v>2300</c:v>
                </c:pt>
                <c:pt idx="2332">
                  <c:v>2999.9999999999995</c:v>
                </c:pt>
                <c:pt idx="2333">
                  <c:v>3849.9999999999995</c:v>
                </c:pt>
                <c:pt idx="2334">
                  <c:v>4749.9999999999991</c:v>
                </c:pt>
                <c:pt idx="2335">
                  <c:v>3150</c:v>
                </c:pt>
                <c:pt idx="2336">
                  <c:v>3375</c:v>
                </c:pt>
                <c:pt idx="2337">
                  <c:v>3250</c:v>
                </c:pt>
                <c:pt idx="2338">
                  <c:v>4225</c:v>
                </c:pt>
                <c:pt idx="2339">
                  <c:v>5775.0000000000009</c:v>
                </c:pt>
                <c:pt idx="2340">
                  <c:v>6825</c:v>
                </c:pt>
                <c:pt idx="2341">
                  <c:v>4800.0000000000009</c:v>
                </c:pt>
                <c:pt idx="2342">
                  <c:v>3987.5000000000005</c:v>
                </c:pt>
                <c:pt idx="2343">
                  <c:v>3712.5000000000005</c:v>
                </c:pt>
                <c:pt idx="2344">
                  <c:v>4550</c:v>
                </c:pt>
                <c:pt idx="2345">
                  <c:v>6125.0000000000009</c:v>
                </c:pt>
                <c:pt idx="2346">
                  <c:v>6662.5</c:v>
                </c:pt>
                <c:pt idx="2347">
                  <c:v>4800.0000000000009</c:v>
                </c:pt>
                <c:pt idx="2348">
                  <c:v>3987.5000000000005</c:v>
                </c:pt>
                <c:pt idx="2349">
                  <c:v>3037.5</c:v>
                </c:pt>
                <c:pt idx="2350">
                  <c:v>3575.0000000000005</c:v>
                </c:pt>
                <c:pt idx="2351">
                  <c:v>4950.0000000000009</c:v>
                </c:pt>
                <c:pt idx="2352">
                  <c:v>5087.5</c:v>
                </c:pt>
                <c:pt idx="2353">
                  <c:v>3625.0000000000009</c:v>
                </c:pt>
                <c:pt idx="2354">
                  <c:v>1875.0000000000002</c:v>
                </c:pt>
                <c:pt idx="2355">
                  <c:v>1800.0000000000002</c:v>
                </c:pt>
                <c:pt idx="2356">
                  <c:v>2400</c:v>
                </c:pt>
                <c:pt idx="2357">
                  <c:v>3150.0000000000005</c:v>
                </c:pt>
                <c:pt idx="2358">
                  <c:v>3937.5000000000005</c:v>
                </c:pt>
                <c:pt idx="2359">
                  <c:v>2450.0000000000005</c:v>
                </c:pt>
                <c:pt idx="2360">
                  <c:v>2012.5000000000005</c:v>
                </c:pt>
                <c:pt idx="2361">
                  <c:v>1925.0000000000005</c:v>
                </c:pt>
                <c:pt idx="2362">
                  <c:v>2475.0000000000005</c:v>
                </c:pt>
                <c:pt idx="2363">
                  <c:v>3375</c:v>
                </c:pt>
                <c:pt idx="2364">
                  <c:v>3712.5000000000005</c:v>
                </c:pt>
                <c:pt idx="2365">
                  <c:v>2275.0000000000005</c:v>
                </c:pt>
                <c:pt idx="2366">
                  <c:v>2380.0000000000009</c:v>
                </c:pt>
                <c:pt idx="2367">
                  <c:v>3900.0000000000014</c:v>
                </c:pt>
                <c:pt idx="2368">
                  <c:v>4687.5000000000009</c:v>
                </c:pt>
                <c:pt idx="2369">
                  <c:v>5437.5</c:v>
                </c:pt>
                <c:pt idx="2370">
                  <c:v>6825.0000000000009</c:v>
                </c:pt>
                <c:pt idx="2371">
                  <c:v>4650.0000000000009</c:v>
                </c:pt>
                <c:pt idx="2372">
                  <c:v>4350.0000000000009</c:v>
                </c:pt>
                <c:pt idx="2373">
                  <c:v>4050.0000000000005</c:v>
                </c:pt>
                <c:pt idx="2374">
                  <c:v>4725</c:v>
                </c:pt>
                <c:pt idx="2375">
                  <c:v>5812.5</c:v>
                </c:pt>
                <c:pt idx="2376">
                  <c:v>2712.5000000000005</c:v>
                </c:pt>
                <c:pt idx="2377">
                  <c:v>2012.5000000000002</c:v>
                </c:pt>
                <c:pt idx="2378">
                  <c:v>1437.5000000000002</c:v>
                </c:pt>
                <c:pt idx="2379">
                  <c:v>1275</c:v>
                </c:pt>
                <c:pt idx="2380">
                  <c:v>2137.5</c:v>
                </c:pt>
                <c:pt idx="2381">
                  <c:v>2012.5000000000002</c:v>
                </c:pt>
                <c:pt idx="2382">
                  <c:v>2887.5000000000005</c:v>
                </c:pt>
                <c:pt idx="2383">
                  <c:v>1662.5000000000002</c:v>
                </c:pt>
                <c:pt idx="2384">
                  <c:v>1312.5000000000002</c:v>
                </c:pt>
                <c:pt idx="2385">
                  <c:v>1125</c:v>
                </c:pt>
                <c:pt idx="2386">
                  <c:v>2025</c:v>
                </c:pt>
                <c:pt idx="2387">
                  <c:v>1650</c:v>
                </c:pt>
                <c:pt idx="2388">
                  <c:v>2310</c:v>
                </c:pt>
                <c:pt idx="2389">
                  <c:v>1350</c:v>
                </c:pt>
                <c:pt idx="2390">
                  <c:v>950</c:v>
                </c:pt>
                <c:pt idx="2391">
                  <c:v>812.49999999999977</c:v>
                </c:pt>
                <c:pt idx="2392">
                  <c:v>1500.0000000000002</c:v>
                </c:pt>
                <c:pt idx="2393">
                  <c:v>1425</c:v>
                </c:pt>
                <c:pt idx="2394">
                  <c:v>2175</c:v>
                </c:pt>
                <c:pt idx="2395">
                  <c:v>1275</c:v>
                </c:pt>
                <c:pt idx="2396">
                  <c:v>850</c:v>
                </c:pt>
                <c:pt idx="2397">
                  <c:v>874.99999999999977</c:v>
                </c:pt>
                <c:pt idx="2398">
                  <c:v>1687.5</c:v>
                </c:pt>
                <c:pt idx="2399">
                  <c:v>1837.5000000000002</c:v>
                </c:pt>
                <c:pt idx="2400">
                  <c:v>3577.5</c:v>
                </c:pt>
                <c:pt idx="2401">
                  <c:v>2250</c:v>
                </c:pt>
                <c:pt idx="2402">
                  <c:v>1900</c:v>
                </c:pt>
                <c:pt idx="2403">
                  <c:v>1700</c:v>
                </c:pt>
                <c:pt idx="2404">
                  <c:v>2249.9999999999995</c:v>
                </c:pt>
                <c:pt idx="2405">
                  <c:v>3024.9999999999995</c:v>
                </c:pt>
                <c:pt idx="2406">
                  <c:v>3999.9999999999995</c:v>
                </c:pt>
                <c:pt idx="2407">
                  <c:v>2475</c:v>
                </c:pt>
                <c:pt idx="2408">
                  <c:v>2625</c:v>
                </c:pt>
                <c:pt idx="2409">
                  <c:v>2500</c:v>
                </c:pt>
                <c:pt idx="2410">
                  <c:v>3250</c:v>
                </c:pt>
                <c:pt idx="2411">
                  <c:v>4725</c:v>
                </c:pt>
                <c:pt idx="2412">
                  <c:v>5850</c:v>
                </c:pt>
                <c:pt idx="2413">
                  <c:v>3900.0000000000005</c:v>
                </c:pt>
                <c:pt idx="2414">
                  <c:v>3162.5000000000005</c:v>
                </c:pt>
                <c:pt idx="2415">
                  <c:v>2887.5000000000005</c:v>
                </c:pt>
                <c:pt idx="2416">
                  <c:v>3575</c:v>
                </c:pt>
                <c:pt idx="2417">
                  <c:v>5075.0000000000009</c:v>
                </c:pt>
                <c:pt idx="2418">
                  <c:v>5687.5</c:v>
                </c:pt>
                <c:pt idx="2419">
                  <c:v>3900.0000000000005</c:v>
                </c:pt>
                <c:pt idx="2420">
                  <c:v>3162.5000000000005</c:v>
                </c:pt>
                <c:pt idx="2421">
                  <c:v>2362.5</c:v>
                </c:pt>
                <c:pt idx="2422">
                  <c:v>2750</c:v>
                </c:pt>
                <c:pt idx="2423">
                  <c:v>4050.0000000000005</c:v>
                </c:pt>
                <c:pt idx="2424">
                  <c:v>4262.5</c:v>
                </c:pt>
                <c:pt idx="2425">
                  <c:v>2875.0000000000005</c:v>
                </c:pt>
                <c:pt idx="2426">
                  <c:v>1187.5000000000002</c:v>
                </c:pt>
                <c:pt idx="2427">
                  <c:v>1125.0000000000002</c:v>
                </c:pt>
                <c:pt idx="2428">
                  <c:v>1575.0000000000002</c:v>
                </c:pt>
                <c:pt idx="2429">
                  <c:v>2200.0000000000005</c:v>
                </c:pt>
                <c:pt idx="2430">
                  <c:v>2900.0000000000005</c:v>
                </c:pt>
                <c:pt idx="2431">
                  <c:v>1650.0000000000005</c:v>
                </c:pt>
                <c:pt idx="2432">
                  <c:v>1275.0000000000005</c:v>
                </c:pt>
                <c:pt idx="2433">
                  <c:v>1200.0000000000005</c:v>
                </c:pt>
                <c:pt idx="2434">
                  <c:v>1600.0000000000002</c:v>
                </c:pt>
                <c:pt idx="2435">
                  <c:v>2100</c:v>
                </c:pt>
                <c:pt idx="2436">
                  <c:v>2362.5000000000005</c:v>
                </c:pt>
                <c:pt idx="2437">
                  <c:v>1250.0000000000005</c:v>
                </c:pt>
                <c:pt idx="2438">
                  <c:v>1557.5000000000007</c:v>
                </c:pt>
                <c:pt idx="2439">
                  <c:v>3250.0000000000014</c:v>
                </c:pt>
                <c:pt idx="2440">
                  <c:v>3800.0000000000009</c:v>
                </c:pt>
                <c:pt idx="2441">
                  <c:v>4600</c:v>
                </c:pt>
                <c:pt idx="2442">
                  <c:v>6187.5000000000009</c:v>
                </c:pt>
                <c:pt idx="2443">
                  <c:v>4062.5000000000009</c:v>
                </c:pt>
                <c:pt idx="2444">
                  <c:v>3737.5000000000009</c:v>
                </c:pt>
                <c:pt idx="2445">
                  <c:v>3412.5000000000009</c:v>
                </c:pt>
                <c:pt idx="2446">
                  <c:v>3937.5000000000005</c:v>
                </c:pt>
                <c:pt idx="2447">
                  <c:v>5000</c:v>
                </c:pt>
                <c:pt idx="2448">
                  <c:v>2000</c:v>
                </c:pt>
                <c:pt idx="2449">
                  <c:v>1200</c:v>
                </c:pt>
                <c:pt idx="2450">
                  <c:v>900.00000000000011</c:v>
                </c:pt>
                <c:pt idx="2451">
                  <c:v>525</c:v>
                </c:pt>
                <c:pt idx="2452">
                  <c:v>999.99999999999989</c:v>
                </c:pt>
                <c:pt idx="2453">
                  <c:v>1200</c:v>
                </c:pt>
                <c:pt idx="2454">
                  <c:v>2200</c:v>
                </c:pt>
                <c:pt idx="2455">
                  <c:v>800</c:v>
                </c:pt>
                <c:pt idx="2456">
                  <c:v>750.00000000000011</c:v>
                </c:pt>
                <c:pt idx="2457">
                  <c:v>437.50000000000006</c:v>
                </c:pt>
                <c:pt idx="2458">
                  <c:v>999.99999999999989</c:v>
                </c:pt>
                <c:pt idx="2459">
                  <c:v>1200</c:v>
                </c:pt>
                <c:pt idx="2460">
                  <c:v>2340</c:v>
                </c:pt>
                <c:pt idx="2461">
                  <c:v>1012.5</c:v>
                </c:pt>
                <c:pt idx="2462">
                  <c:v>875.00000000000011</c:v>
                </c:pt>
                <c:pt idx="2463">
                  <c:v>400</c:v>
                </c:pt>
                <c:pt idx="2464">
                  <c:v>824.99999999999989</c:v>
                </c:pt>
                <c:pt idx="2465">
                  <c:v>1125</c:v>
                </c:pt>
                <c:pt idx="2466">
                  <c:v>2137.5</c:v>
                </c:pt>
                <c:pt idx="2467">
                  <c:v>787.5</c:v>
                </c:pt>
                <c:pt idx="2468">
                  <c:v>700</c:v>
                </c:pt>
                <c:pt idx="2469">
                  <c:v>450</c:v>
                </c:pt>
                <c:pt idx="2470">
                  <c:v>625</c:v>
                </c:pt>
                <c:pt idx="2471">
                  <c:v>1000</c:v>
                </c:pt>
                <c:pt idx="2472">
                  <c:v>2600</c:v>
                </c:pt>
                <c:pt idx="2473">
                  <c:v>1012.5000000000001</c:v>
                </c:pt>
                <c:pt idx="2474">
                  <c:v>800</c:v>
                </c:pt>
                <c:pt idx="2475">
                  <c:v>500</c:v>
                </c:pt>
                <c:pt idx="2476">
                  <c:v>750</c:v>
                </c:pt>
                <c:pt idx="2477">
                  <c:v>1512.5000000000002</c:v>
                </c:pt>
                <c:pt idx="2478">
                  <c:v>2100</c:v>
                </c:pt>
                <c:pt idx="2479">
                  <c:v>962.50000000000023</c:v>
                </c:pt>
                <c:pt idx="2480">
                  <c:v>675.00000000000011</c:v>
                </c:pt>
                <c:pt idx="2481">
                  <c:v>600.00000000000011</c:v>
                </c:pt>
                <c:pt idx="2482">
                  <c:v>1000</c:v>
                </c:pt>
                <c:pt idx="2483">
                  <c:v>2062.5</c:v>
                </c:pt>
                <c:pt idx="2484">
                  <c:v>3000</c:v>
                </c:pt>
                <c:pt idx="2485">
                  <c:v>1575.0000000000002</c:v>
                </c:pt>
                <c:pt idx="2486">
                  <c:v>1100</c:v>
                </c:pt>
                <c:pt idx="2487">
                  <c:v>900</c:v>
                </c:pt>
                <c:pt idx="2488">
                  <c:v>1250</c:v>
                </c:pt>
                <c:pt idx="2489">
                  <c:v>2337.5</c:v>
                </c:pt>
                <c:pt idx="2490">
                  <c:v>2875</c:v>
                </c:pt>
                <c:pt idx="2491">
                  <c:v>1575.0000000000002</c:v>
                </c:pt>
                <c:pt idx="2492">
                  <c:v>1100</c:v>
                </c:pt>
                <c:pt idx="2493">
                  <c:v>1000</c:v>
                </c:pt>
                <c:pt idx="2494">
                  <c:v>1125</c:v>
                </c:pt>
                <c:pt idx="2495">
                  <c:v>2200</c:v>
                </c:pt>
                <c:pt idx="2496">
                  <c:v>2625</c:v>
                </c:pt>
                <c:pt idx="2497">
                  <c:v>1462.5000000000002</c:v>
                </c:pt>
                <c:pt idx="2498">
                  <c:v>787.50000000000011</c:v>
                </c:pt>
                <c:pt idx="2499">
                  <c:v>700.00000000000011</c:v>
                </c:pt>
                <c:pt idx="2500">
                  <c:v>900</c:v>
                </c:pt>
                <c:pt idx="2501">
                  <c:v>1375</c:v>
                </c:pt>
                <c:pt idx="2502">
                  <c:v>2474.9999999999995</c:v>
                </c:pt>
                <c:pt idx="2503">
                  <c:v>1237.5</c:v>
                </c:pt>
                <c:pt idx="2504">
                  <c:v>787.5</c:v>
                </c:pt>
                <c:pt idx="2505">
                  <c:v>675</c:v>
                </c:pt>
                <c:pt idx="2506">
                  <c:v>824.99999999999989</c:v>
                </c:pt>
                <c:pt idx="2507">
                  <c:v>1512.4999999999998</c:v>
                </c:pt>
                <c:pt idx="2508">
                  <c:v>2125</c:v>
                </c:pt>
                <c:pt idx="2509">
                  <c:v>1100</c:v>
                </c:pt>
                <c:pt idx="2510">
                  <c:v>990</c:v>
                </c:pt>
                <c:pt idx="2511">
                  <c:v>1100</c:v>
                </c:pt>
                <c:pt idx="2512">
                  <c:v>1137.5</c:v>
                </c:pt>
                <c:pt idx="2513">
                  <c:v>1924.9999999999998</c:v>
                </c:pt>
                <c:pt idx="2514">
                  <c:v>3412.5</c:v>
                </c:pt>
                <c:pt idx="2515">
                  <c:v>1787.5000000000002</c:v>
                </c:pt>
                <c:pt idx="2516">
                  <c:v>1512.5000000000002</c:v>
                </c:pt>
                <c:pt idx="2517">
                  <c:v>1125</c:v>
                </c:pt>
                <c:pt idx="2518">
                  <c:v>1350</c:v>
                </c:pt>
                <c:pt idx="2519">
                  <c:v>2112.4999999999995</c:v>
                </c:pt>
                <c:pt idx="2520">
                  <c:v>2175.0000000000005</c:v>
                </c:pt>
                <c:pt idx="2521">
                  <c:v>1575.0000000000002</c:v>
                </c:pt>
                <c:pt idx="2522">
                  <c:v>1050.0000000000005</c:v>
                </c:pt>
                <c:pt idx="2523">
                  <c:v>937.5</c:v>
                </c:pt>
                <c:pt idx="2524">
                  <c:v>1700</c:v>
                </c:pt>
                <c:pt idx="2525">
                  <c:v>1575.0000000000002</c:v>
                </c:pt>
                <c:pt idx="2526">
                  <c:v>2325.0000000000005</c:v>
                </c:pt>
                <c:pt idx="2527">
                  <c:v>1275.0000000000002</c:v>
                </c:pt>
                <c:pt idx="2528">
                  <c:v>950.00000000000034</c:v>
                </c:pt>
                <c:pt idx="2529">
                  <c:v>812.5</c:v>
                </c:pt>
                <c:pt idx="2530">
                  <c:v>1600</c:v>
                </c:pt>
                <c:pt idx="2531">
                  <c:v>1250</c:v>
                </c:pt>
                <c:pt idx="2532">
                  <c:v>1800</c:v>
                </c:pt>
                <c:pt idx="2533">
                  <c:v>1000</c:v>
                </c:pt>
                <c:pt idx="2534">
                  <c:v>637.50000000000011</c:v>
                </c:pt>
                <c:pt idx="2535">
                  <c:v>549.99999999999989</c:v>
                </c:pt>
                <c:pt idx="2536">
                  <c:v>1137.5000000000002</c:v>
                </c:pt>
                <c:pt idx="2537">
                  <c:v>1062.5</c:v>
                </c:pt>
                <c:pt idx="2538">
                  <c:v>1687.5</c:v>
                </c:pt>
                <c:pt idx="2539">
                  <c:v>937.5</c:v>
                </c:pt>
                <c:pt idx="2540">
                  <c:v>562.50000000000011</c:v>
                </c:pt>
                <c:pt idx="2541">
                  <c:v>599.99999999999989</c:v>
                </c:pt>
                <c:pt idx="2542">
                  <c:v>1300</c:v>
                </c:pt>
                <c:pt idx="2543">
                  <c:v>1425.0000000000002</c:v>
                </c:pt>
                <c:pt idx="2544">
                  <c:v>2980</c:v>
                </c:pt>
                <c:pt idx="2545">
                  <c:v>1800</c:v>
                </c:pt>
                <c:pt idx="2546">
                  <c:v>1487.5000000000002</c:v>
                </c:pt>
                <c:pt idx="2547">
                  <c:v>1312.5000000000002</c:v>
                </c:pt>
                <c:pt idx="2548">
                  <c:v>1799.9999999999998</c:v>
                </c:pt>
                <c:pt idx="2549">
                  <c:v>2499.9999999999995</c:v>
                </c:pt>
                <c:pt idx="2550">
                  <c:v>3374.9999999999995</c:v>
                </c:pt>
                <c:pt idx="2551">
                  <c:v>2000</c:v>
                </c:pt>
                <c:pt idx="2552">
                  <c:v>2137.5</c:v>
                </c:pt>
                <c:pt idx="2553">
                  <c:v>2025</c:v>
                </c:pt>
                <c:pt idx="2554">
                  <c:v>2700</c:v>
                </c:pt>
                <c:pt idx="2555">
                  <c:v>4062.5</c:v>
                </c:pt>
                <c:pt idx="2556">
                  <c:v>5100</c:v>
                </c:pt>
                <c:pt idx="2557">
                  <c:v>3300.0000000000005</c:v>
                </c:pt>
                <c:pt idx="2558">
                  <c:v>2625</c:v>
                </c:pt>
                <c:pt idx="2559">
                  <c:v>2375</c:v>
                </c:pt>
                <c:pt idx="2560">
                  <c:v>3000</c:v>
                </c:pt>
                <c:pt idx="2561">
                  <c:v>4387.5</c:v>
                </c:pt>
                <c:pt idx="2562">
                  <c:v>4950</c:v>
                </c:pt>
                <c:pt idx="2563">
                  <c:v>3300.0000000000005</c:v>
                </c:pt>
                <c:pt idx="2564">
                  <c:v>2625</c:v>
                </c:pt>
                <c:pt idx="2565">
                  <c:v>1900</c:v>
                </c:pt>
                <c:pt idx="2566">
                  <c:v>2250</c:v>
                </c:pt>
                <c:pt idx="2567">
                  <c:v>3437.5000000000005</c:v>
                </c:pt>
                <c:pt idx="2568">
                  <c:v>3625</c:v>
                </c:pt>
                <c:pt idx="2569">
                  <c:v>2362.5000000000005</c:v>
                </c:pt>
                <c:pt idx="2570">
                  <c:v>850.00000000000023</c:v>
                </c:pt>
                <c:pt idx="2571">
                  <c:v>800.00000000000023</c:v>
                </c:pt>
                <c:pt idx="2572">
                  <c:v>1200.0000000000002</c:v>
                </c:pt>
                <c:pt idx="2573">
                  <c:v>1750.0000000000005</c:v>
                </c:pt>
                <c:pt idx="2574">
                  <c:v>2362.5000000000005</c:v>
                </c:pt>
                <c:pt idx="2575">
                  <c:v>1250.0000000000005</c:v>
                </c:pt>
                <c:pt idx="2576">
                  <c:v>937.50000000000045</c:v>
                </c:pt>
                <c:pt idx="2577">
                  <c:v>875.00000000000034</c:v>
                </c:pt>
                <c:pt idx="2578">
                  <c:v>1225.0000000000002</c:v>
                </c:pt>
                <c:pt idx="2579">
                  <c:v>1662.5000000000002</c:v>
                </c:pt>
                <c:pt idx="2580">
                  <c:v>1875.0000000000007</c:v>
                </c:pt>
                <c:pt idx="2581">
                  <c:v>900.00000000000057</c:v>
                </c:pt>
                <c:pt idx="2582">
                  <c:v>1185.0000000000007</c:v>
                </c:pt>
                <c:pt idx="2583">
                  <c:v>2700.0000000000009</c:v>
                </c:pt>
                <c:pt idx="2584">
                  <c:v>3187.5000000000005</c:v>
                </c:pt>
                <c:pt idx="2585">
                  <c:v>3937.5</c:v>
                </c:pt>
                <c:pt idx="2586">
                  <c:v>5425.0000000000009</c:v>
                </c:pt>
                <c:pt idx="2587">
                  <c:v>3450.0000000000005</c:v>
                </c:pt>
                <c:pt idx="2588">
                  <c:v>3150.0000000000005</c:v>
                </c:pt>
                <c:pt idx="2589">
                  <c:v>2850.0000000000005</c:v>
                </c:pt>
                <c:pt idx="2590">
                  <c:v>3325.0000000000005</c:v>
                </c:pt>
                <c:pt idx="2591">
                  <c:v>4312.5</c:v>
                </c:pt>
                <c:pt idx="2592">
                  <c:v>1625.0000000000005</c:v>
                </c:pt>
                <c:pt idx="2593">
                  <c:v>1125.0000000000002</c:v>
                </c:pt>
                <c:pt idx="2594">
                  <c:v>675.00000000000034</c:v>
                </c:pt>
                <c:pt idx="2595">
                  <c:v>600</c:v>
                </c:pt>
                <c:pt idx="2596">
                  <c:v>1225.0000000000002</c:v>
                </c:pt>
                <c:pt idx="2597">
                  <c:v>1125.0000000000002</c:v>
                </c:pt>
                <c:pt idx="2598">
                  <c:v>1750.0000000000005</c:v>
                </c:pt>
                <c:pt idx="2599">
                  <c:v>875.00000000000023</c:v>
                </c:pt>
                <c:pt idx="2600">
                  <c:v>600.00000000000034</c:v>
                </c:pt>
                <c:pt idx="2601">
                  <c:v>500</c:v>
                </c:pt>
                <c:pt idx="2602">
                  <c:v>1137.5</c:v>
                </c:pt>
                <c:pt idx="2603">
                  <c:v>850</c:v>
                </c:pt>
                <c:pt idx="2604">
                  <c:v>1290</c:v>
                </c:pt>
                <c:pt idx="2605">
                  <c:v>650</c:v>
                </c:pt>
                <c:pt idx="2606">
                  <c:v>350.00000000000006</c:v>
                </c:pt>
                <c:pt idx="2607">
                  <c:v>399.99999999999989</c:v>
                </c:pt>
                <c:pt idx="2608">
                  <c:v>875.00000000000023</c:v>
                </c:pt>
                <c:pt idx="2609">
                  <c:v>875</c:v>
                </c:pt>
                <c:pt idx="2610">
                  <c:v>1500</c:v>
                </c:pt>
                <c:pt idx="2611">
                  <c:v>750</c:v>
                </c:pt>
                <c:pt idx="2612">
                  <c:v>450.00000000000006</c:v>
                </c:pt>
                <c:pt idx="2613">
                  <c:v>449.99999999999989</c:v>
                </c:pt>
                <c:pt idx="2614">
                  <c:v>1000</c:v>
                </c:pt>
                <c:pt idx="2615">
                  <c:v>1200.0000000000002</c:v>
                </c:pt>
                <c:pt idx="2616">
                  <c:v>2680</c:v>
                </c:pt>
                <c:pt idx="2617">
                  <c:v>1500</c:v>
                </c:pt>
                <c:pt idx="2618">
                  <c:v>1225.0000000000002</c:v>
                </c:pt>
                <c:pt idx="2619">
                  <c:v>1050</c:v>
                </c:pt>
                <c:pt idx="2620">
                  <c:v>1462.4999999999998</c:v>
                </c:pt>
                <c:pt idx="2621">
                  <c:v>1912.4999999999998</c:v>
                </c:pt>
                <c:pt idx="2622">
                  <c:v>2700</c:v>
                </c:pt>
                <c:pt idx="2623">
                  <c:v>1487.5000000000002</c:v>
                </c:pt>
                <c:pt idx="2624">
                  <c:v>1600</c:v>
                </c:pt>
                <c:pt idx="2625">
                  <c:v>1500</c:v>
                </c:pt>
                <c:pt idx="2626">
                  <c:v>2062.4999999999995</c:v>
                </c:pt>
                <c:pt idx="2627">
                  <c:v>3300</c:v>
                </c:pt>
                <c:pt idx="2628">
                  <c:v>4262.4999999999991</c:v>
                </c:pt>
                <c:pt idx="2629">
                  <c:v>2625</c:v>
                </c:pt>
                <c:pt idx="2630">
                  <c:v>2025</c:v>
                </c:pt>
                <c:pt idx="2631">
                  <c:v>1800</c:v>
                </c:pt>
                <c:pt idx="2632">
                  <c:v>2550</c:v>
                </c:pt>
                <c:pt idx="2633">
                  <c:v>3900</c:v>
                </c:pt>
                <c:pt idx="2634">
                  <c:v>4500</c:v>
                </c:pt>
                <c:pt idx="2635">
                  <c:v>2887.5000000000005</c:v>
                </c:pt>
                <c:pt idx="2636">
                  <c:v>2250</c:v>
                </c:pt>
                <c:pt idx="2637">
                  <c:v>1600</c:v>
                </c:pt>
                <c:pt idx="2638">
                  <c:v>1875</c:v>
                </c:pt>
                <c:pt idx="2639">
                  <c:v>3025.0000000000005</c:v>
                </c:pt>
                <c:pt idx="2640">
                  <c:v>3250</c:v>
                </c:pt>
                <c:pt idx="2641">
                  <c:v>1800.0000000000007</c:v>
                </c:pt>
                <c:pt idx="2642">
                  <c:v>525.00000000000023</c:v>
                </c:pt>
                <c:pt idx="2643">
                  <c:v>487.50000000000023</c:v>
                </c:pt>
                <c:pt idx="2644">
                  <c:v>812.50000000000023</c:v>
                </c:pt>
                <c:pt idx="2645">
                  <c:v>1275.0000000000005</c:v>
                </c:pt>
                <c:pt idx="2646">
                  <c:v>1800.0000000000007</c:v>
                </c:pt>
                <c:pt idx="2647">
                  <c:v>850.00000000000057</c:v>
                </c:pt>
                <c:pt idx="2648">
                  <c:v>600.00000000000034</c:v>
                </c:pt>
                <c:pt idx="2649">
                  <c:v>550.00000000000034</c:v>
                </c:pt>
                <c:pt idx="2650">
                  <c:v>825.00000000000023</c:v>
                </c:pt>
                <c:pt idx="2651">
                  <c:v>1200.0000000000002</c:v>
                </c:pt>
                <c:pt idx="2652">
                  <c:v>1375.0000000000007</c:v>
                </c:pt>
                <c:pt idx="2653">
                  <c:v>562.50000000000045</c:v>
                </c:pt>
                <c:pt idx="2654">
                  <c:v>800.00000000000057</c:v>
                </c:pt>
                <c:pt idx="2655">
                  <c:v>2062.5000000000005</c:v>
                </c:pt>
                <c:pt idx="2656">
                  <c:v>2625.0000000000005</c:v>
                </c:pt>
                <c:pt idx="2657">
                  <c:v>3375</c:v>
                </c:pt>
                <c:pt idx="2658">
                  <c:v>4900.0000000000009</c:v>
                </c:pt>
                <c:pt idx="2659">
                  <c:v>3000.0000000000005</c:v>
                </c:pt>
                <c:pt idx="2660">
                  <c:v>2700.0000000000005</c:v>
                </c:pt>
                <c:pt idx="2661">
                  <c:v>2400.0000000000005</c:v>
                </c:pt>
                <c:pt idx="2662">
                  <c:v>2800.0000000000005</c:v>
                </c:pt>
                <c:pt idx="2663">
                  <c:v>3750</c:v>
                </c:pt>
                <c:pt idx="2664">
                  <c:v>1437.5000000000002</c:v>
                </c:pt>
                <c:pt idx="2665">
                  <c:v>937.50000000000023</c:v>
                </c:pt>
                <c:pt idx="2666">
                  <c:v>562.50000000000034</c:v>
                </c:pt>
                <c:pt idx="2667">
                  <c:v>450</c:v>
                </c:pt>
                <c:pt idx="2668">
                  <c:v>962.50000000000011</c:v>
                </c:pt>
                <c:pt idx="2669">
                  <c:v>937.50000000000023</c:v>
                </c:pt>
                <c:pt idx="2670">
                  <c:v>1562.5000000000005</c:v>
                </c:pt>
                <c:pt idx="2671">
                  <c:v>687.50000000000011</c:v>
                </c:pt>
                <c:pt idx="2672">
                  <c:v>487.50000000000023</c:v>
                </c:pt>
                <c:pt idx="2673">
                  <c:v>350</c:v>
                </c:pt>
                <c:pt idx="2674">
                  <c:v>875.00000000000011</c:v>
                </c:pt>
                <c:pt idx="2675">
                  <c:v>700</c:v>
                </c:pt>
                <c:pt idx="2676">
                  <c:v>1140</c:v>
                </c:pt>
                <c:pt idx="2677">
                  <c:v>500</c:v>
                </c:pt>
                <c:pt idx="2678">
                  <c:v>275.00000000000006</c:v>
                </c:pt>
                <c:pt idx="2679">
                  <c:v>249.99999999999994</c:v>
                </c:pt>
                <c:pt idx="2680">
                  <c:v>612.50000000000011</c:v>
                </c:pt>
                <c:pt idx="2681">
                  <c:v>687.5</c:v>
                </c:pt>
                <c:pt idx="2682">
                  <c:v>1312.5</c:v>
                </c:pt>
                <c:pt idx="2683">
                  <c:v>562.5</c:v>
                </c:pt>
                <c:pt idx="2684">
                  <c:v>337.50000000000006</c:v>
                </c:pt>
                <c:pt idx="2685">
                  <c:v>299.99999999999994</c:v>
                </c:pt>
                <c:pt idx="2686">
                  <c:v>700</c:v>
                </c:pt>
                <c:pt idx="2687">
                  <c:v>975.00000000000011</c:v>
                </c:pt>
                <c:pt idx="2688">
                  <c:v>2380</c:v>
                </c:pt>
                <c:pt idx="2689">
                  <c:v>1200</c:v>
                </c:pt>
                <c:pt idx="2690">
                  <c:v>962.50000000000011</c:v>
                </c:pt>
                <c:pt idx="2691">
                  <c:v>787.50000000000011</c:v>
                </c:pt>
                <c:pt idx="2692">
                  <c:v>1125</c:v>
                </c:pt>
                <c:pt idx="2693">
                  <c:v>1574.9999999999998</c:v>
                </c:pt>
                <c:pt idx="2694">
                  <c:v>2400</c:v>
                </c:pt>
                <c:pt idx="2695">
                  <c:v>1225.0000000000002</c:v>
                </c:pt>
                <c:pt idx="2696">
                  <c:v>1300</c:v>
                </c:pt>
                <c:pt idx="2697">
                  <c:v>1200</c:v>
                </c:pt>
                <c:pt idx="2698">
                  <c:v>1649.9999999999998</c:v>
                </c:pt>
                <c:pt idx="2699">
                  <c:v>2850</c:v>
                </c:pt>
                <c:pt idx="2700">
                  <c:v>3849.9999999999995</c:v>
                </c:pt>
                <c:pt idx="2701">
                  <c:v>2250</c:v>
                </c:pt>
                <c:pt idx="2702">
                  <c:v>1687.5</c:v>
                </c:pt>
                <c:pt idx="2703">
                  <c:v>1462.5</c:v>
                </c:pt>
                <c:pt idx="2704">
                  <c:v>2100</c:v>
                </c:pt>
                <c:pt idx="2705">
                  <c:v>3412.5</c:v>
                </c:pt>
                <c:pt idx="2706">
                  <c:v>4050</c:v>
                </c:pt>
                <c:pt idx="2707">
                  <c:v>2475</c:v>
                </c:pt>
                <c:pt idx="2708">
                  <c:v>1875</c:v>
                </c:pt>
                <c:pt idx="2709">
                  <c:v>1300</c:v>
                </c:pt>
                <c:pt idx="2710">
                  <c:v>1500</c:v>
                </c:pt>
                <c:pt idx="2711">
                  <c:v>2612.5</c:v>
                </c:pt>
                <c:pt idx="2712">
                  <c:v>2875</c:v>
                </c:pt>
                <c:pt idx="2713">
                  <c:v>1500.0000000000005</c:v>
                </c:pt>
                <c:pt idx="2714">
                  <c:v>412.50000000000023</c:v>
                </c:pt>
                <c:pt idx="2715">
                  <c:v>375.00000000000017</c:v>
                </c:pt>
                <c:pt idx="2716">
                  <c:v>625.00000000000011</c:v>
                </c:pt>
                <c:pt idx="2717">
                  <c:v>1050.0000000000005</c:v>
                </c:pt>
                <c:pt idx="2718">
                  <c:v>1575.0000000000005</c:v>
                </c:pt>
                <c:pt idx="2719">
                  <c:v>700.00000000000045</c:v>
                </c:pt>
                <c:pt idx="2720">
                  <c:v>450.00000000000028</c:v>
                </c:pt>
                <c:pt idx="2721">
                  <c:v>400.00000000000023</c:v>
                </c:pt>
                <c:pt idx="2722">
                  <c:v>600.00000000000023</c:v>
                </c:pt>
                <c:pt idx="2723">
                  <c:v>975.00000000000011</c:v>
                </c:pt>
                <c:pt idx="2724">
                  <c:v>1187.5000000000005</c:v>
                </c:pt>
                <c:pt idx="2725">
                  <c:v>450.0000000000004</c:v>
                </c:pt>
                <c:pt idx="2726">
                  <c:v>612.50000000000045</c:v>
                </c:pt>
                <c:pt idx="2727">
                  <c:v>1650.0000000000005</c:v>
                </c:pt>
                <c:pt idx="2728">
                  <c:v>2062.5000000000005</c:v>
                </c:pt>
                <c:pt idx="2729">
                  <c:v>2812.5</c:v>
                </c:pt>
                <c:pt idx="2730">
                  <c:v>4375</c:v>
                </c:pt>
                <c:pt idx="2731">
                  <c:v>2550.0000000000005</c:v>
                </c:pt>
                <c:pt idx="2732">
                  <c:v>2250.0000000000005</c:v>
                </c:pt>
                <c:pt idx="2733">
                  <c:v>1950.0000000000002</c:v>
                </c:pt>
                <c:pt idx="2734">
                  <c:v>2275</c:v>
                </c:pt>
                <c:pt idx="2735">
                  <c:v>3187.5</c:v>
                </c:pt>
                <c:pt idx="2736">
                  <c:v>1375.0000000000002</c:v>
                </c:pt>
                <c:pt idx="2737">
                  <c:v>875.00000000000023</c:v>
                </c:pt>
                <c:pt idx="2738">
                  <c:v>525.00000000000023</c:v>
                </c:pt>
                <c:pt idx="2739">
                  <c:v>400</c:v>
                </c:pt>
                <c:pt idx="2740">
                  <c:v>875.00000000000011</c:v>
                </c:pt>
                <c:pt idx="2741">
                  <c:v>875.00000000000023</c:v>
                </c:pt>
                <c:pt idx="2742">
                  <c:v>1500.0000000000002</c:v>
                </c:pt>
                <c:pt idx="2743">
                  <c:v>625.00000000000011</c:v>
                </c:pt>
                <c:pt idx="2744">
                  <c:v>450.00000000000023</c:v>
                </c:pt>
                <c:pt idx="2745">
                  <c:v>300</c:v>
                </c:pt>
                <c:pt idx="2746">
                  <c:v>787.50000000000011</c:v>
                </c:pt>
                <c:pt idx="2747">
                  <c:v>650</c:v>
                </c:pt>
                <c:pt idx="2748">
                  <c:v>1090</c:v>
                </c:pt>
                <c:pt idx="2749">
                  <c:v>450</c:v>
                </c:pt>
                <c:pt idx="2750">
                  <c:v>250.00000000000006</c:v>
                </c:pt>
                <c:pt idx="2751">
                  <c:v>199.99999999999994</c:v>
                </c:pt>
                <c:pt idx="2752">
                  <c:v>525.00000000000011</c:v>
                </c:pt>
                <c:pt idx="2753">
                  <c:v>625</c:v>
                </c:pt>
                <c:pt idx="2754">
                  <c:v>1250</c:v>
                </c:pt>
                <c:pt idx="2755">
                  <c:v>500</c:v>
                </c:pt>
                <c:pt idx="2756">
                  <c:v>300.00000000000006</c:v>
                </c:pt>
                <c:pt idx="2757">
                  <c:v>249.99999999999994</c:v>
                </c:pt>
                <c:pt idx="2758">
                  <c:v>600</c:v>
                </c:pt>
                <c:pt idx="2759">
                  <c:v>900.00000000000011</c:v>
                </c:pt>
                <c:pt idx="2760">
                  <c:v>2280</c:v>
                </c:pt>
                <c:pt idx="2761">
                  <c:v>1100</c:v>
                </c:pt>
                <c:pt idx="2762">
                  <c:v>875.00000000000011</c:v>
                </c:pt>
                <c:pt idx="2763">
                  <c:v>700.00000000000011</c:v>
                </c:pt>
                <c:pt idx="2764">
                  <c:v>1012.4999999999999</c:v>
                </c:pt>
                <c:pt idx="2765">
                  <c:v>1462.4999999999998</c:v>
                </c:pt>
                <c:pt idx="2766">
                  <c:v>2300</c:v>
                </c:pt>
                <c:pt idx="2767">
                  <c:v>1137.5</c:v>
                </c:pt>
                <c:pt idx="2768">
                  <c:v>1200</c:v>
                </c:pt>
                <c:pt idx="2769">
                  <c:v>1100</c:v>
                </c:pt>
                <c:pt idx="2770">
                  <c:v>1512.4999999999998</c:v>
                </c:pt>
                <c:pt idx="2771">
                  <c:v>2700</c:v>
                </c:pt>
                <c:pt idx="2772">
                  <c:v>3712.4999999999995</c:v>
                </c:pt>
                <c:pt idx="2773">
                  <c:v>2125</c:v>
                </c:pt>
                <c:pt idx="2774">
                  <c:v>1575</c:v>
                </c:pt>
                <c:pt idx="2775">
                  <c:v>1350</c:v>
                </c:pt>
                <c:pt idx="2776">
                  <c:v>1950</c:v>
                </c:pt>
                <c:pt idx="2777">
                  <c:v>3250</c:v>
                </c:pt>
                <c:pt idx="2778">
                  <c:v>3900</c:v>
                </c:pt>
                <c:pt idx="2779">
                  <c:v>2337.5</c:v>
                </c:pt>
                <c:pt idx="2780">
                  <c:v>1750</c:v>
                </c:pt>
                <c:pt idx="2781">
                  <c:v>1200</c:v>
                </c:pt>
                <c:pt idx="2782">
                  <c:v>1375</c:v>
                </c:pt>
                <c:pt idx="2783">
                  <c:v>2475</c:v>
                </c:pt>
                <c:pt idx="2784">
                  <c:v>2750</c:v>
                </c:pt>
                <c:pt idx="2785">
                  <c:v>1400.0000000000005</c:v>
                </c:pt>
                <c:pt idx="2786">
                  <c:v>375.00000000000017</c:v>
                </c:pt>
                <c:pt idx="2787">
                  <c:v>337.50000000000017</c:v>
                </c:pt>
                <c:pt idx="2788">
                  <c:v>562.50000000000011</c:v>
                </c:pt>
                <c:pt idx="2789">
                  <c:v>975.00000000000034</c:v>
                </c:pt>
                <c:pt idx="2790">
                  <c:v>1500.0000000000005</c:v>
                </c:pt>
                <c:pt idx="2791">
                  <c:v>650.00000000000034</c:v>
                </c:pt>
                <c:pt idx="2792">
                  <c:v>400.00000000000023</c:v>
                </c:pt>
                <c:pt idx="2793">
                  <c:v>350.00000000000023</c:v>
                </c:pt>
                <c:pt idx="2794">
                  <c:v>525.00000000000023</c:v>
                </c:pt>
                <c:pt idx="2795">
                  <c:v>900.00000000000011</c:v>
                </c:pt>
                <c:pt idx="2796">
                  <c:v>1125.0000000000005</c:v>
                </c:pt>
                <c:pt idx="2797">
                  <c:v>412.50000000000034</c:v>
                </c:pt>
                <c:pt idx="2798">
                  <c:v>550.00000000000034</c:v>
                </c:pt>
                <c:pt idx="2799">
                  <c:v>1512.5000000000005</c:v>
                </c:pt>
                <c:pt idx="2800">
                  <c:v>1875.0000000000002</c:v>
                </c:pt>
                <c:pt idx="2801">
                  <c:v>2625</c:v>
                </c:pt>
                <c:pt idx="2802">
                  <c:v>4200</c:v>
                </c:pt>
                <c:pt idx="2803">
                  <c:v>2400.0000000000005</c:v>
                </c:pt>
                <c:pt idx="2804">
                  <c:v>2100.0000000000005</c:v>
                </c:pt>
                <c:pt idx="2805">
                  <c:v>1800.0000000000002</c:v>
                </c:pt>
                <c:pt idx="2806">
                  <c:v>2100</c:v>
                </c:pt>
                <c:pt idx="2807">
                  <c:v>3000</c:v>
                </c:pt>
                <c:pt idx="2808">
                  <c:v>1900</c:v>
                </c:pt>
                <c:pt idx="2809">
                  <c:v>1100</c:v>
                </c:pt>
                <c:pt idx="2810">
                  <c:v>825.00000000000011</c:v>
                </c:pt>
                <c:pt idx="2811">
                  <c:v>437.50000000000006</c:v>
                </c:pt>
                <c:pt idx="2812">
                  <c:v>874.99999999999989</c:v>
                </c:pt>
                <c:pt idx="2813">
                  <c:v>1100</c:v>
                </c:pt>
                <c:pt idx="2814">
                  <c:v>2100</c:v>
                </c:pt>
                <c:pt idx="2815">
                  <c:v>700</c:v>
                </c:pt>
                <c:pt idx="2816">
                  <c:v>675.00000000000011</c:v>
                </c:pt>
                <c:pt idx="2817">
                  <c:v>350.00000000000006</c:v>
                </c:pt>
                <c:pt idx="2818">
                  <c:v>874.99999999999989</c:v>
                </c:pt>
                <c:pt idx="2819">
                  <c:v>962.49999999999989</c:v>
                </c:pt>
                <c:pt idx="2820">
                  <c:v>1980</c:v>
                </c:pt>
                <c:pt idx="2821">
                  <c:v>800</c:v>
                </c:pt>
                <c:pt idx="2822">
                  <c:v>675.00000000000011</c:v>
                </c:pt>
                <c:pt idx="2823">
                  <c:v>262.5</c:v>
                </c:pt>
                <c:pt idx="2824">
                  <c:v>625</c:v>
                </c:pt>
                <c:pt idx="2825">
                  <c:v>900</c:v>
                </c:pt>
                <c:pt idx="2826">
                  <c:v>1800</c:v>
                </c:pt>
                <c:pt idx="2827">
                  <c:v>600</c:v>
                </c:pt>
                <c:pt idx="2828">
                  <c:v>450.00000000000006</c:v>
                </c:pt>
                <c:pt idx="2829">
                  <c:v>262.5</c:v>
                </c:pt>
                <c:pt idx="2830">
                  <c:v>600</c:v>
                </c:pt>
                <c:pt idx="2831">
                  <c:v>1125</c:v>
                </c:pt>
                <c:pt idx="2832">
                  <c:v>2970</c:v>
                </c:pt>
                <c:pt idx="2833">
                  <c:v>1000</c:v>
                </c:pt>
                <c:pt idx="2834">
                  <c:v>787.5</c:v>
                </c:pt>
                <c:pt idx="2835">
                  <c:v>450</c:v>
                </c:pt>
                <c:pt idx="2836">
                  <c:v>687.49999999999989</c:v>
                </c:pt>
                <c:pt idx="2837">
                  <c:v>1500</c:v>
                </c:pt>
                <c:pt idx="2838">
                  <c:v>2250</c:v>
                </c:pt>
                <c:pt idx="2839">
                  <c:v>1000.0000000000002</c:v>
                </c:pt>
                <c:pt idx="2840">
                  <c:v>700.00000000000011</c:v>
                </c:pt>
                <c:pt idx="2841">
                  <c:v>612.50000000000011</c:v>
                </c:pt>
                <c:pt idx="2842">
                  <c:v>787.5</c:v>
                </c:pt>
                <c:pt idx="2843">
                  <c:v>1787.5000000000002</c:v>
                </c:pt>
                <c:pt idx="2844">
                  <c:v>2750</c:v>
                </c:pt>
                <c:pt idx="2845">
                  <c:v>1350.0000000000002</c:v>
                </c:pt>
                <c:pt idx="2846">
                  <c:v>900</c:v>
                </c:pt>
                <c:pt idx="2847">
                  <c:v>700</c:v>
                </c:pt>
                <c:pt idx="2848">
                  <c:v>1000</c:v>
                </c:pt>
                <c:pt idx="2849">
                  <c:v>2062.5</c:v>
                </c:pt>
                <c:pt idx="2850">
                  <c:v>2625</c:v>
                </c:pt>
                <c:pt idx="2851">
                  <c:v>1350.0000000000002</c:v>
                </c:pt>
                <c:pt idx="2852">
                  <c:v>900</c:v>
                </c:pt>
                <c:pt idx="2853">
                  <c:v>800</c:v>
                </c:pt>
                <c:pt idx="2854">
                  <c:v>875</c:v>
                </c:pt>
                <c:pt idx="2855">
                  <c:v>1925.0000000000002</c:v>
                </c:pt>
                <c:pt idx="2856">
                  <c:v>2137.5</c:v>
                </c:pt>
                <c:pt idx="2857">
                  <c:v>1100.0000000000002</c:v>
                </c:pt>
                <c:pt idx="2858">
                  <c:v>612.50000000000011</c:v>
                </c:pt>
                <c:pt idx="2859">
                  <c:v>525</c:v>
                </c:pt>
                <c:pt idx="2860">
                  <c:v>675</c:v>
                </c:pt>
                <c:pt idx="2861">
                  <c:v>1125</c:v>
                </c:pt>
                <c:pt idx="2862">
                  <c:v>2199.9999999999995</c:v>
                </c:pt>
                <c:pt idx="2863">
                  <c:v>1125</c:v>
                </c:pt>
                <c:pt idx="2864">
                  <c:v>675</c:v>
                </c:pt>
                <c:pt idx="2865">
                  <c:v>562.5</c:v>
                </c:pt>
                <c:pt idx="2866">
                  <c:v>687.49999999999989</c:v>
                </c:pt>
                <c:pt idx="2867">
                  <c:v>1499.9999999999998</c:v>
                </c:pt>
                <c:pt idx="2868">
                  <c:v>2199.9999999999995</c:v>
                </c:pt>
                <c:pt idx="2869">
                  <c:v>1125</c:v>
                </c:pt>
                <c:pt idx="2870">
                  <c:v>877.5</c:v>
                </c:pt>
                <c:pt idx="2871">
                  <c:v>787.5</c:v>
                </c:pt>
                <c:pt idx="2872">
                  <c:v>900</c:v>
                </c:pt>
                <c:pt idx="2873">
                  <c:v>1624.9999999999998</c:v>
                </c:pt>
                <c:pt idx="2874">
                  <c:v>3000</c:v>
                </c:pt>
                <c:pt idx="2875">
                  <c:v>1500</c:v>
                </c:pt>
                <c:pt idx="2876">
                  <c:v>1250</c:v>
                </c:pt>
                <c:pt idx="2877">
                  <c:v>1000</c:v>
                </c:pt>
                <c:pt idx="2878">
                  <c:v>1200</c:v>
                </c:pt>
                <c:pt idx="2879">
                  <c:v>1949.9999999999998</c:v>
                </c:pt>
                <c:pt idx="2880">
                  <c:v>1662.5000000000002</c:v>
                </c:pt>
                <c:pt idx="2881">
                  <c:v>962.50000000000011</c:v>
                </c:pt>
                <c:pt idx="2882">
                  <c:v>687.50000000000011</c:v>
                </c:pt>
                <c:pt idx="2883">
                  <c:v>375.00000000000006</c:v>
                </c:pt>
                <c:pt idx="2884">
                  <c:v>787.49999999999989</c:v>
                </c:pt>
                <c:pt idx="2885">
                  <c:v>962.50000000000011</c:v>
                </c:pt>
                <c:pt idx="2886">
                  <c:v>1837.5000000000002</c:v>
                </c:pt>
                <c:pt idx="2887">
                  <c:v>612.50000000000011</c:v>
                </c:pt>
                <c:pt idx="2888">
                  <c:v>562.50000000000011</c:v>
                </c:pt>
                <c:pt idx="2889">
                  <c:v>300.00000000000006</c:v>
                </c:pt>
                <c:pt idx="2890">
                  <c:v>787.49999999999989</c:v>
                </c:pt>
                <c:pt idx="2891">
                  <c:v>687.49999999999989</c:v>
                </c:pt>
                <c:pt idx="2892">
                  <c:v>1485.0000000000002</c:v>
                </c:pt>
                <c:pt idx="2893">
                  <c:v>600.00000000000011</c:v>
                </c:pt>
                <c:pt idx="2894">
                  <c:v>450.00000000000011</c:v>
                </c:pt>
                <c:pt idx="2895">
                  <c:v>187.49999999999997</c:v>
                </c:pt>
                <c:pt idx="2896">
                  <c:v>500</c:v>
                </c:pt>
                <c:pt idx="2897">
                  <c:v>675.00000000000011</c:v>
                </c:pt>
                <c:pt idx="2898">
                  <c:v>1350.0000000000002</c:v>
                </c:pt>
                <c:pt idx="2899">
                  <c:v>450.00000000000006</c:v>
                </c:pt>
                <c:pt idx="2900">
                  <c:v>300.00000000000006</c:v>
                </c:pt>
                <c:pt idx="2901">
                  <c:v>187.49999999999997</c:v>
                </c:pt>
                <c:pt idx="2902">
                  <c:v>600</c:v>
                </c:pt>
                <c:pt idx="2903">
                  <c:v>1125</c:v>
                </c:pt>
                <c:pt idx="2904">
                  <c:v>2970</c:v>
                </c:pt>
                <c:pt idx="2905">
                  <c:v>900</c:v>
                </c:pt>
                <c:pt idx="2906">
                  <c:v>700</c:v>
                </c:pt>
                <c:pt idx="2907">
                  <c:v>400</c:v>
                </c:pt>
                <c:pt idx="2908">
                  <c:v>624.99999999999989</c:v>
                </c:pt>
                <c:pt idx="2909">
                  <c:v>1374.9999999999998</c:v>
                </c:pt>
                <c:pt idx="2910">
                  <c:v>2000</c:v>
                </c:pt>
                <c:pt idx="2911">
                  <c:v>875.00000000000023</c:v>
                </c:pt>
                <c:pt idx="2912">
                  <c:v>600.00000000000011</c:v>
                </c:pt>
                <c:pt idx="2913">
                  <c:v>525.00000000000011</c:v>
                </c:pt>
                <c:pt idx="2914">
                  <c:v>700</c:v>
                </c:pt>
                <c:pt idx="2915">
                  <c:v>1787.5000000000002</c:v>
                </c:pt>
                <c:pt idx="2916">
                  <c:v>2750</c:v>
                </c:pt>
                <c:pt idx="2917">
                  <c:v>1350.0000000000002</c:v>
                </c:pt>
                <c:pt idx="2918">
                  <c:v>900</c:v>
                </c:pt>
                <c:pt idx="2919">
                  <c:v>700</c:v>
                </c:pt>
                <c:pt idx="2920">
                  <c:v>1000</c:v>
                </c:pt>
                <c:pt idx="2921">
                  <c:v>2062.5</c:v>
                </c:pt>
                <c:pt idx="2922">
                  <c:v>2625</c:v>
                </c:pt>
                <c:pt idx="2923">
                  <c:v>1350.0000000000002</c:v>
                </c:pt>
                <c:pt idx="2924">
                  <c:v>900</c:v>
                </c:pt>
                <c:pt idx="2925">
                  <c:v>800</c:v>
                </c:pt>
                <c:pt idx="2926">
                  <c:v>875</c:v>
                </c:pt>
                <c:pt idx="2927">
                  <c:v>1925.0000000000002</c:v>
                </c:pt>
                <c:pt idx="2928">
                  <c:v>1900</c:v>
                </c:pt>
                <c:pt idx="2929">
                  <c:v>962.50000000000023</c:v>
                </c:pt>
                <c:pt idx="2930">
                  <c:v>525.00000000000011</c:v>
                </c:pt>
                <c:pt idx="2931">
                  <c:v>450.00000000000006</c:v>
                </c:pt>
                <c:pt idx="2932">
                  <c:v>600</c:v>
                </c:pt>
                <c:pt idx="2933">
                  <c:v>1012.5</c:v>
                </c:pt>
                <c:pt idx="2934">
                  <c:v>1999.9999999999998</c:v>
                </c:pt>
                <c:pt idx="2935">
                  <c:v>1000</c:v>
                </c:pt>
                <c:pt idx="2936">
                  <c:v>600</c:v>
                </c:pt>
                <c:pt idx="2937">
                  <c:v>500</c:v>
                </c:pt>
                <c:pt idx="2938">
                  <c:v>624.99999999999989</c:v>
                </c:pt>
                <c:pt idx="2939">
                  <c:v>1374.9999999999995</c:v>
                </c:pt>
                <c:pt idx="2940">
                  <c:v>1999.9999999999998</c:v>
                </c:pt>
                <c:pt idx="2941">
                  <c:v>1000</c:v>
                </c:pt>
                <c:pt idx="2942">
                  <c:v>780</c:v>
                </c:pt>
                <c:pt idx="2943">
                  <c:v>700</c:v>
                </c:pt>
                <c:pt idx="2944">
                  <c:v>900</c:v>
                </c:pt>
                <c:pt idx="2945">
                  <c:v>1624.9999999999998</c:v>
                </c:pt>
                <c:pt idx="2946">
                  <c:v>3000</c:v>
                </c:pt>
                <c:pt idx="2947">
                  <c:v>1500</c:v>
                </c:pt>
                <c:pt idx="2948">
                  <c:v>1250</c:v>
                </c:pt>
                <c:pt idx="2949">
                  <c:v>1000</c:v>
                </c:pt>
                <c:pt idx="2950">
                  <c:v>1200</c:v>
                </c:pt>
                <c:pt idx="2951">
                  <c:v>1949.9999999999998</c:v>
                </c:pt>
                <c:pt idx="2952">
                  <c:v>1350.0000000000002</c:v>
                </c:pt>
                <c:pt idx="2953">
                  <c:v>750.00000000000011</c:v>
                </c:pt>
                <c:pt idx="2954">
                  <c:v>500.00000000000017</c:v>
                </c:pt>
                <c:pt idx="2955">
                  <c:v>250.00000000000006</c:v>
                </c:pt>
                <c:pt idx="2956">
                  <c:v>600</c:v>
                </c:pt>
                <c:pt idx="2957">
                  <c:v>750.00000000000011</c:v>
                </c:pt>
                <c:pt idx="2958">
                  <c:v>1500.0000000000002</c:v>
                </c:pt>
                <c:pt idx="2959">
                  <c:v>450.00000000000006</c:v>
                </c:pt>
                <c:pt idx="2960">
                  <c:v>400.00000000000011</c:v>
                </c:pt>
                <c:pt idx="2961">
                  <c:v>187.50000000000003</c:v>
                </c:pt>
                <c:pt idx="2962">
                  <c:v>600</c:v>
                </c:pt>
                <c:pt idx="2963">
                  <c:v>374.99999999999994</c:v>
                </c:pt>
                <c:pt idx="2964">
                  <c:v>940.00000000000023</c:v>
                </c:pt>
                <c:pt idx="2965">
                  <c:v>350.00000000000006</c:v>
                </c:pt>
                <c:pt idx="2966">
                  <c:v>225.00000000000009</c:v>
                </c:pt>
                <c:pt idx="2967">
                  <c:v>149.99999999999997</c:v>
                </c:pt>
                <c:pt idx="2968">
                  <c:v>450.00000000000006</c:v>
                </c:pt>
                <c:pt idx="2969">
                  <c:v>500.00000000000011</c:v>
                </c:pt>
                <c:pt idx="2970">
                  <c:v>950.00000000000023</c:v>
                </c:pt>
                <c:pt idx="2971">
                  <c:v>350.00000000000006</c:v>
                </c:pt>
                <c:pt idx="2972">
                  <c:v>175.00000000000006</c:v>
                </c:pt>
                <c:pt idx="2973">
                  <c:v>149.99999999999997</c:v>
                </c:pt>
                <c:pt idx="2974">
                  <c:v>750</c:v>
                </c:pt>
                <c:pt idx="2975">
                  <c:v>1250</c:v>
                </c:pt>
                <c:pt idx="2976">
                  <c:v>3120</c:v>
                </c:pt>
                <c:pt idx="2977">
                  <c:v>900</c:v>
                </c:pt>
                <c:pt idx="2978">
                  <c:v>700.00000000000011</c:v>
                </c:pt>
                <c:pt idx="2979">
                  <c:v>437.50000000000006</c:v>
                </c:pt>
                <c:pt idx="2980">
                  <c:v>674.99999999999989</c:v>
                </c:pt>
                <c:pt idx="2981">
                  <c:v>1374.9999999999998</c:v>
                </c:pt>
                <c:pt idx="2982">
                  <c:v>1837.5000000000002</c:v>
                </c:pt>
                <c:pt idx="2983">
                  <c:v>825.00000000000023</c:v>
                </c:pt>
                <c:pt idx="2984">
                  <c:v>500.00000000000011</c:v>
                </c:pt>
                <c:pt idx="2985">
                  <c:v>437.50000000000011</c:v>
                </c:pt>
                <c:pt idx="2986">
                  <c:v>612.50000000000011</c:v>
                </c:pt>
                <c:pt idx="2987">
                  <c:v>1787.5000000000002</c:v>
                </c:pt>
                <c:pt idx="2988">
                  <c:v>2750</c:v>
                </c:pt>
                <c:pt idx="2989">
                  <c:v>1350.0000000000002</c:v>
                </c:pt>
                <c:pt idx="2990">
                  <c:v>900</c:v>
                </c:pt>
                <c:pt idx="2991">
                  <c:v>700</c:v>
                </c:pt>
                <c:pt idx="2992">
                  <c:v>1000</c:v>
                </c:pt>
                <c:pt idx="2993">
                  <c:v>2062.5</c:v>
                </c:pt>
                <c:pt idx="2994">
                  <c:v>2625</c:v>
                </c:pt>
                <c:pt idx="2995">
                  <c:v>1350.0000000000002</c:v>
                </c:pt>
                <c:pt idx="2996">
                  <c:v>900</c:v>
                </c:pt>
                <c:pt idx="2997">
                  <c:v>800</c:v>
                </c:pt>
                <c:pt idx="2998">
                  <c:v>875</c:v>
                </c:pt>
                <c:pt idx="2999">
                  <c:v>1925.0000000000002</c:v>
                </c:pt>
                <c:pt idx="3000">
                  <c:v>1662.5000000000002</c:v>
                </c:pt>
                <c:pt idx="3001">
                  <c:v>825.00000000000023</c:v>
                </c:pt>
                <c:pt idx="3002">
                  <c:v>437.50000000000011</c:v>
                </c:pt>
                <c:pt idx="3003">
                  <c:v>375.00000000000006</c:v>
                </c:pt>
                <c:pt idx="3004">
                  <c:v>525</c:v>
                </c:pt>
                <c:pt idx="3005">
                  <c:v>900</c:v>
                </c:pt>
                <c:pt idx="3006">
                  <c:v>1799.9999999999998</c:v>
                </c:pt>
                <c:pt idx="3007">
                  <c:v>875.00000000000011</c:v>
                </c:pt>
                <c:pt idx="3008">
                  <c:v>525</c:v>
                </c:pt>
                <c:pt idx="3009">
                  <c:v>437.50000000000006</c:v>
                </c:pt>
                <c:pt idx="3010">
                  <c:v>562.5</c:v>
                </c:pt>
                <c:pt idx="3011">
                  <c:v>1249.9999999999995</c:v>
                </c:pt>
                <c:pt idx="3012">
                  <c:v>1799.9999999999998</c:v>
                </c:pt>
                <c:pt idx="3013">
                  <c:v>962.50000000000011</c:v>
                </c:pt>
                <c:pt idx="3014">
                  <c:v>770.00000000000011</c:v>
                </c:pt>
                <c:pt idx="3015">
                  <c:v>700.00000000000011</c:v>
                </c:pt>
                <c:pt idx="3016">
                  <c:v>1050</c:v>
                </c:pt>
                <c:pt idx="3017">
                  <c:v>1787.4999999999998</c:v>
                </c:pt>
                <c:pt idx="3018">
                  <c:v>3150</c:v>
                </c:pt>
                <c:pt idx="3019">
                  <c:v>1625</c:v>
                </c:pt>
                <c:pt idx="3020">
                  <c:v>1375</c:v>
                </c:pt>
                <c:pt idx="3021">
                  <c:v>1125</c:v>
                </c:pt>
                <c:pt idx="3022">
                  <c:v>1350</c:v>
                </c:pt>
                <c:pt idx="3023">
                  <c:v>2112.4999999999995</c:v>
                </c:pt>
                <c:pt idx="3024">
                  <c:v>1350.0000000000002</c:v>
                </c:pt>
                <c:pt idx="3025">
                  <c:v>750.00000000000011</c:v>
                </c:pt>
                <c:pt idx="3026">
                  <c:v>500.00000000000017</c:v>
                </c:pt>
                <c:pt idx="3027">
                  <c:v>250.00000000000006</c:v>
                </c:pt>
                <c:pt idx="3028">
                  <c:v>600</c:v>
                </c:pt>
                <c:pt idx="3029">
                  <c:v>750.00000000000011</c:v>
                </c:pt>
                <c:pt idx="3030">
                  <c:v>1500.0000000000002</c:v>
                </c:pt>
                <c:pt idx="3031">
                  <c:v>450.00000000000006</c:v>
                </c:pt>
                <c:pt idx="3032">
                  <c:v>400.00000000000011</c:v>
                </c:pt>
                <c:pt idx="3033">
                  <c:v>187.50000000000003</c:v>
                </c:pt>
                <c:pt idx="3034">
                  <c:v>600</c:v>
                </c:pt>
                <c:pt idx="3035">
                  <c:v>374.99999999999994</c:v>
                </c:pt>
                <c:pt idx="3036">
                  <c:v>940.00000000000023</c:v>
                </c:pt>
                <c:pt idx="3037">
                  <c:v>350.00000000000006</c:v>
                </c:pt>
                <c:pt idx="3038">
                  <c:v>225.00000000000009</c:v>
                </c:pt>
                <c:pt idx="3039">
                  <c:v>112.49999999999997</c:v>
                </c:pt>
                <c:pt idx="3040">
                  <c:v>375.00000000000006</c:v>
                </c:pt>
                <c:pt idx="3041">
                  <c:v>450.00000000000011</c:v>
                </c:pt>
                <c:pt idx="3042">
                  <c:v>900.00000000000023</c:v>
                </c:pt>
                <c:pt idx="3043">
                  <c:v>300.00000000000006</c:v>
                </c:pt>
                <c:pt idx="3044">
                  <c:v>150.00000000000006</c:v>
                </c:pt>
                <c:pt idx="3045">
                  <c:v>112.49999999999997</c:v>
                </c:pt>
                <c:pt idx="3046">
                  <c:v>600</c:v>
                </c:pt>
                <c:pt idx="3047">
                  <c:v>1125</c:v>
                </c:pt>
                <c:pt idx="3048">
                  <c:v>2970</c:v>
                </c:pt>
                <c:pt idx="3049">
                  <c:v>800</c:v>
                </c:pt>
                <c:pt idx="3050">
                  <c:v>612.50000000000011</c:v>
                </c:pt>
                <c:pt idx="3051">
                  <c:v>525</c:v>
                </c:pt>
                <c:pt idx="3052">
                  <c:v>787.49999999999989</c:v>
                </c:pt>
                <c:pt idx="3053">
                  <c:v>1499.9999999999998</c:v>
                </c:pt>
                <c:pt idx="3054">
                  <c:v>1925.0000000000002</c:v>
                </c:pt>
                <c:pt idx="3055">
                  <c:v>900.00000000000034</c:v>
                </c:pt>
                <c:pt idx="3056">
                  <c:v>500.00000000000011</c:v>
                </c:pt>
                <c:pt idx="3057">
                  <c:v>437.50000000000011</c:v>
                </c:pt>
                <c:pt idx="3058">
                  <c:v>612.50000000000011</c:v>
                </c:pt>
                <c:pt idx="3059">
                  <c:v>1787.5000000000002</c:v>
                </c:pt>
                <c:pt idx="3060">
                  <c:v>2750</c:v>
                </c:pt>
                <c:pt idx="3061">
                  <c:v>1350.0000000000002</c:v>
                </c:pt>
                <c:pt idx="3062">
                  <c:v>900</c:v>
                </c:pt>
                <c:pt idx="3063">
                  <c:v>700</c:v>
                </c:pt>
                <c:pt idx="3064">
                  <c:v>1000</c:v>
                </c:pt>
                <c:pt idx="3065">
                  <c:v>2062.5</c:v>
                </c:pt>
                <c:pt idx="3066">
                  <c:v>2625</c:v>
                </c:pt>
                <c:pt idx="3067">
                  <c:v>1350.0000000000002</c:v>
                </c:pt>
                <c:pt idx="3068">
                  <c:v>900</c:v>
                </c:pt>
                <c:pt idx="3069">
                  <c:v>800</c:v>
                </c:pt>
                <c:pt idx="3070">
                  <c:v>875</c:v>
                </c:pt>
                <c:pt idx="3071">
                  <c:v>1925.0000000000002</c:v>
                </c:pt>
                <c:pt idx="3072">
                  <c:v>1662.5000000000002</c:v>
                </c:pt>
                <c:pt idx="3073">
                  <c:v>750.00000000000023</c:v>
                </c:pt>
                <c:pt idx="3074">
                  <c:v>375.00000000000006</c:v>
                </c:pt>
                <c:pt idx="3075">
                  <c:v>312.50000000000006</c:v>
                </c:pt>
                <c:pt idx="3076">
                  <c:v>437.50000000000006</c:v>
                </c:pt>
                <c:pt idx="3077">
                  <c:v>800</c:v>
                </c:pt>
                <c:pt idx="3078">
                  <c:v>1687.4999999999998</c:v>
                </c:pt>
                <c:pt idx="3079">
                  <c:v>787.50000000000011</c:v>
                </c:pt>
                <c:pt idx="3080">
                  <c:v>437.50000000000006</c:v>
                </c:pt>
                <c:pt idx="3081">
                  <c:v>437.50000000000006</c:v>
                </c:pt>
                <c:pt idx="3082">
                  <c:v>562.5</c:v>
                </c:pt>
                <c:pt idx="3083">
                  <c:v>1249.9999999999995</c:v>
                </c:pt>
                <c:pt idx="3084">
                  <c:v>1799.9999999999998</c:v>
                </c:pt>
                <c:pt idx="3085">
                  <c:v>1050</c:v>
                </c:pt>
                <c:pt idx="3086">
                  <c:v>857.50000000000011</c:v>
                </c:pt>
                <c:pt idx="3087">
                  <c:v>787.50000000000011</c:v>
                </c:pt>
                <c:pt idx="3088">
                  <c:v>1200</c:v>
                </c:pt>
                <c:pt idx="3089">
                  <c:v>1949.9999999999998</c:v>
                </c:pt>
                <c:pt idx="3090">
                  <c:v>3300</c:v>
                </c:pt>
                <c:pt idx="3091">
                  <c:v>1750</c:v>
                </c:pt>
                <c:pt idx="3092">
                  <c:v>1500</c:v>
                </c:pt>
                <c:pt idx="3093">
                  <c:v>1250</c:v>
                </c:pt>
                <c:pt idx="3094">
                  <c:v>1500</c:v>
                </c:pt>
                <c:pt idx="3095">
                  <c:v>2274.9999999999995</c:v>
                </c:pt>
                <c:pt idx="3096">
                  <c:v>1750.0000000000002</c:v>
                </c:pt>
                <c:pt idx="3097">
                  <c:v>1050</c:v>
                </c:pt>
                <c:pt idx="3098">
                  <c:v>750.00000000000011</c:v>
                </c:pt>
                <c:pt idx="3099">
                  <c:v>450.00000000000006</c:v>
                </c:pt>
                <c:pt idx="3100">
                  <c:v>899.99999999999989</c:v>
                </c:pt>
                <c:pt idx="3101">
                  <c:v>1050</c:v>
                </c:pt>
                <c:pt idx="3102">
                  <c:v>1925.0000000000002</c:v>
                </c:pt>
                <c:pt idx="3103">
                  <c:v>700.00000000000011</c:v>
                </c:pt>
                <c:pt idx="3104">
                  <c:v>625.00000000000011</c:v>
                </c:pt>
                <c:pt idx="3105">
                  <c:v>375.00000000000006</c:v>
                </c:pt>
                <c:pt idx="3106">
                  <c:v>899.99999999999989</c:v>
                </c:pt>
                <c:pt idx="3107">
                  <c:v>599.99999999999989</c:v>
                </c:pt>
                <c:pt idx="3108">
                  <c:v>1300.0000000000002</c:v>
                </c:pt>
                <c:pt idx="3109">
                  <c:v>562.50000000000011</c:v>
                </c:pt>
                <c:pt idx="3110">
                  <c:v>412.50000000000006</c:v>
                </c:pt>
                <c:pt idx="3111">
                  <c:v>249.99999999999994</c:v>
                </c:pt>
                <c:pt idx="3112">
                  <c:v>612.50000000000011</c:v>
                </c:pt>
                <c:pt idx="3113">
                  <c:v>687.50000000000011</c:v>
                </c:pt>
                <c:pt idx="3114">
                  <c:v>1250.0000000000002</c:v>
                </c:pt>
                <c:pt idx="3115">
                  <c:v>500.00000000000011</c:v>
                </c:pt>
                <c:pt idx="3116">
                  <c:v>300.00000000000006</c:v>
                </c:pt>
                <c:pt idx="3117">
                  <c:v>249.99999999999994</c:v>
                </c:pt>
                <c:pt idx="3118">
                  <c:v>975</c:v>
                </c:pt>
                <c:pt idx="3119">
                  <c:v>1375</c:v>
                </c:pt>
                <c:pt idx="3120">
                  <c:v>3270</c:v>
                </c:pt>
                <c:pt idx="3121">
                  <c:v>1000</c:v>
                </c:pt>
                <c:pt idx="3122">
                  <c:v>787.50000000000011</c:v>
                </c:pt>
                <c:pt idx="3123">
                  <c:v>612.50000000000011</c:v>
                </c:pt>
                <c:pt idx="3124">
                  <c:v>899.99999999999989</c:v>
                </c:pt>
                <c:pt idx="3125">
                  <c:v>1787.4999999999998</c:v>
                </c:pt>
                <c:pt idx="3126">
                  <c:v>2300</c:v>
                </c:pt>
                <c:pt idx="3127">
                  <c:v>1137.5000000000002</c:v>
                </c:pt>
                <c:pt idx="3128">
                  <c:v>600.00000000000011</c:v>
                </c:pt>
                <c:pt idx="3129">
                  <c:v>525.00000000000011</c:v>
                </c:pt>
                <c:pt idx="3130">
                  <c:v>700</c:v>
                </c:pt>
                <c:pt idx="3131">
                  <c:v>1950.0000000000002</c:v>
                </c:pt>
                <c:pt idx="3132">
                  <c:v>3025.0000000000005</c:v>
                </c:pt>
                <c:pt idx="3133">
                  <c:v>1500.0000000000002</c:v>
                </c:pt>
                <c:pt idx="3134">
                  <c:v>1012.5</c:v>
                </c:pt>
                <c:pt idx="3135">
                  <c:v>787.5</c:v>
                </c:pt>
                <c:pt idx="3136">
                  <c:v>1100</c:v>
                </c:pt>
                <c:pt idx="3137">
                  <c:v>2250.0000000000005</c:v>
                </c:pt>
                <c:pt idx="3138">
                  <c:v>2625</c:v>
                </c:pt>
                <c:pt idx="3139">
                  <c:v>1350.0000000000002</c:v>
                </c:pt>
                <c:pt idx="3140">
                  <c:v>900</c:v>
                </c:pt>
                <c:pt idx="3141">
                  <c:v>800</c:v>
                </c:pt>
                <c:pt idx="3142">
                  <c:v>875</c:v>
                </c:pt>
                <c:pt idx="3143">
                  <c:v>1925.0000000000002</c:v>
                </c:pt>
                <c:pt idx="3144">
                  <c:v>1662.5000000000002</c:v>
                </c:pt>
                <c:pt idx="3145">
                  <c:v>825.00000000000023</c:v>
                </c:pt>
                <c:pt idx="3146">
                  <c:v>437.50000000000011</c:v>
                </c:pt>
                <c:pt idx="3147">
                  <c:v>375.00000000000006</c:v>
                </c:pt>
                <c:pt idx="3148">
                  <c:v>525</c:v>
                </c:pt>
                <c:pt idx="3149">
                  <c:v>900</c:v>
                </c:pt>
                <c:pt idx="3150">
                  <c:v>1799.9999999999998</c:v>
                </c:pt>
                <c:pt idx="3151">
                  <c:v>875.00000000000011</c:v>
                </c:pt>
                <c:pt idx="3152">
                  <c:v>525</c:v>
                </c:pt>
                <c:pt idx="3153">
                  <c:v>525</c:v>
                </c:pt>
                <c:pt idx="3154">
                  <c:v>674.99999999999989</c:v>
                </c:pt>
                <c:pt idx="3155">
                  <c:v>1374.9999999999995</c:v>
                </c:pt>
                <c:pt idx="3156">
                  <c:v>1912.4999999999998</c:v>
                </c:pt>
                <c:pt idx="3157">
                  <c:v>1137.5</c:v>
                </c:pt>
                <c:pt idx="3158">
                  <c:v>945.00000000000011</c:v>
                </c:pt>
                <c:pt idx="3159">
                  <c:v>962.50000000000011</c:v>
                </c:pt>
                <c:pt idx="3160">
                  <c:v>1500</c:v>
                </c:pt>
                <c:pt idx="3161">
                  <c:v>2274.9999999999995</c:v>
                </c:pt>
                <c:pt idx="3162">
                  <c:v>3600</c:v>
                </c:pt>
                <c:pt idx="3163">
                  <c:v>2000</c:v>
                </c:pt>
                <c:pt idx="3164">
                  <c:v>1750</c:v>
                </c:pt>
                <c:pt idx="3165">
                  <c:v>1500</c:v>
                </c:pt>
                <c:pt idx="3166">
                  <c:v>1800</c:v>
                </c:pt>
                <c:pt idx="3167">
                  <c:v>2599.9999999999995</c:v>
                </c:pt>
                <c:pt idx="3168">
                  <c:v>1750.0000000000002</c:v>
                </c:pt>
                <c:pt idx="3169">
                  <c:v>1050</c:v>
                </c:pt>
                <c:pt idx="3170">
                  <c:v>750.00000000000011</c:v>
                </c:pt>
                <c:pt idx="3171">
                  <c:v>450.00000000000006</c:v>
                </c:pt>
                <c:pt idx="3172">
                  <c:v>899.99999999999989</c:v>
                </c:pt>
                <c:pt idx="3173">
                  <c:v>1050</c:v>
                </c:pt>
                <c:pt idx="3174">
                  <c:v>1925.0000000000002</c:v>
                </c:pt>
                <c:pt idx="3175">
                  <c:v>800</c:v>
                </c:pt>
                <c:pt idx="3176">
                  <c:v>900.00000000000011</c:v>
                </c:pt>
                <c:pt idx="3177">
                  <c:v>612.50000000000011</c:v>
                </c:pt>
                <c:pt idx="3178">
                  <c:v>1249.9999999999998</c:v>
                </c:pt>
                <c:pt idx="3179">
                  <c:v>874.99999999999977</c:v>
                </c:pt>
                <c:pt idx="3180">
                  <c:v>1710.0000000000002</c:v>
                </c:pt>
                <c:pt idx="3181">
                  <c:v>825.00000000000011</c:v>
                </c:pt>
                <c:pt idx="3182">
                  <c:v>650</c:v>
                </c:pt>
                <c:pt idx="3183">
                  <c:v>437.49999999999989</c:v>
                </c:pt>
                <c:pt idx="3184">
                  <c:v>900</c:v>
                </c:pt>
                <c:pt idx="3185">
                  <c:v>975.00000000000011</c:v>
                </c:pt>
                <c:pt idx="3186">
                  <c:v>1650.0000000000002</c:v>
                </c:pt>
                <c:pt idx="3187">
                  <c:v>750.00000000000011</c:v>
                </c:pt>
                <c:pt idx="3188">
                  <c:v>500</c:v>
                </c:pt>
                <c:pt idx="3189">
                  <c:v>437.49999999999989</c:v>
                </c:pt>
                <c:pt idx="3190">
                  <c:v>1300</c:v>
                </c:pt>
                <c:pt idx="3191">
                  <c:v>1625</c:v>
                </c:pt>
                <c:pt idx="3192">
                  <c:v>3570</c:v>
                </c:pt>
                <c:pt idx="3193">
                  <c:v>1200</c:v>
                </c:pt>
                <c:pt idx="3194">
                  <c:v>962.50000000000011</c:v>
                </c:pt>
                <c:pt idx="3195">
                  <c:v>700.00000000000011</c:v>
                </c:pt>
                <c:pt idx="3196">
                  <c:v>1012.4999999999999</c:v>
                </c:pt>
                <c:pt idx="3197">
                  <c:v>1924.9999999999998</c:v>
                </c:pt>
                <c:pt idx="3198">
                  <c:v>2700</c:v>
                </c:pt>
                <c:pt idx="3199">
                  <c:v>1700.0000000000002</c:v>
                </c:pt>
                <c:pt idx="3200">
                  <c:v>1050</c:v>
                </c:pt>
                <c:pt idx="3201">
                  <c:v>962.50000000000011</c:v>
                </c:pt>
                <c:pt idx="3202">
                  <c:v>1237.5</c:v>
                </c:pt>
                <c:pt idx="3203">
                  <c:v>2762.5000000000005</c:v>
                </c:pt>
                <c:pt idx="3204">
                  <c:v>3900.0000000000005</c:v>
                </c:pt>
                <c:pt idx="3205">
                  <c:v>2200.0000000000005</c:v>
                </c:pt>
                <c:pt idx="3206">
                  <c:v>1625</c:v>
                </c:pt>
                <c:pt idx="3207">
                  <c:v>1375</c:v>
                </c:pt>
                <c:pt idx="3208">
                  <c:v>1800.0000000000002</c:v>
                </c:pt>
                <c:pt idx="3209">
                  <c:v>3087.5000000000005</c:v>
                </c:pt>
                <c:pt idx="3210">
                  <c:v>2625</c:v>
                </c:pt>
                <c:pt idx="3211">
                  <c:v>1350.0000000000002</c:v>
                </c:pt>
                <c:pt idx="3212">
                  <c:v>1200</c:v>
                </c:pt>
                <c:pt idx="3213">
                  <c:v>1100</c:v>
                </c:pt>
                <c:pt idx="3214">
                  <c:v>1250</c:v>
                </c:pt>
                <c:pt idx="3215">
                  <c:v>2337.5</c:v>
                </c:pt>
                <c:pt idx="3216">
                  <c:v>1925.0000000000002</c:v>
                </c:pt>
                <c:pt idx="3217">
                  <c:v>1050.0000000000005</c:v>
                </c:pt>
                <c:pt idx="3218">
                  <c:v>625.00000000000011</c:v>
                </c:pt>
                <c:pt idx="3219">
                  <c:v>562.50000000000011</c:v>
                </c:pt>
                <c:pt idx="3220">
                  <c:v>787.50000000000011</c:v>
                </c:pt>
                <c:pt idx="3221">
                  <c:v>1200</c:v>
                </c:pt>
                <c:pt idx="3222">
                  <c:v>1912.4999999999998</c:v>
                </c:pt>
                <c:pt idx="3223">
                  <c:v>962.50000000000011</c:v>
                </c:pt>
                <c:pt idx="3224">
                  <c:v>612.50000000000011</c:v>
                </c:pt>
                <c:pt idx="3225">
                  <c:v>612.50000000000011</c:v>
                </c:pt>
                <c:pt idx="3226">
                  <c:v>787.49999999999989</c:v>
                </c:pt>
                <c:pt idx="3227">
                  <c:v>1499.9999999999995</c:v>
                </c:pt>
                <c:pt idx="3228">
                  <c:v>2024.9999999999998</c:v>
                </c:pt>
                <c:pt idx="3229">
                  <c:v>1225.0000000000002</c:v>
                </c:pt>
                <c:pt idx="3230">
                  <c:v>1032.5</c:v>
                </c:pt>
                <c:pt idx="3231">
                  <c:v>1300</c:v>
                </c:pt>
                <c:pt idx="3232">
                  <c:v>1950</c:v>
                </c:pt>
                <c:pt idx="3233">
                  <c:v>2800</c:v>
                </c:pt>
                <c:pt idx="3234">
                  <c:v>4225</c:v>
                </c:pt>
                <c:pt idx="3235">
                  <c:v>2475</c:v>
                </c:pt>
                <c:pt idx="3236">
                  <c:v>2200</c:v>
                </c:pt>
                <c:pt idx="3237">
                  <c:v>1925.0000000000002</c:v>
                </c:pt>
                <c:pt idx="3238">
                  <c:v>2275</c:v>
                </c:pt>
                <c:pt idx="3239">
                  <c:v>3150</c:v>
                </c:pt>
                <c:pt idx="3240">
                  <c:v>1487.5000000000002</c:v>
                </c:pt>
                <c:pt idx="3241">
                  <c:v>787.50000000000011</c:v>
                </c:pt>
                <c:pt idx="3242">
                  <c:v>562.50000000000011</c:v>
                </c:pt>
                <c:pt idx="3243">
                  <c:v>225</c:v>
                </c:pt>
                <c:pt idx="3244">
                  <c:v>562.5</c:v>
                </c:pt>
                <c:pt idx="3245">
                  <c:v>787.50000000000011</c:v>
                </c:pt>
                <c:pt idx="3246">
                  <c:v>1662.5000000000002</c:v>
                </c:pt>
                <c:pt idx="3247">
                  <c:v>437.50000000000006</c:v>
                </c:pt>
                <c:pt idx="3248">
                  <c:v>437.50000000000011</c:v>
                </c:pt>
                <c:pt idx="3249">
                  <c:v>150</c:v>
                </c:pt>
                <c:pt idx="3250">
                  <c:v>562.5</c:v>
                </c:pt>
                <c:pt idx="3251">
                  <c:v>787.50000000000011</c:v>
                </c:pt>
                <c:pt idx="3252">
                  <c:v>1557.5000000000002</c:v>
                </c:pt>
                <c:pt idx="3253">
                  <c:v>525</c:v>
                </c:pt>
                <c:pt idx="3254">
                  <c:v>437.50000000000011</c:v>
                </c:pt>
                <c:pt idx="3255">
                  <c:v>75</c:v>
                </c:pt>
                <c:pt idx="3256">
                  <c:v>337.5</c:v>
                </c:pt>
                <c:pt idx="3257">
                  <c:v>612.50000000000011</c:v>
                </c:pt>
                <c:pt idx="3258">
                  <c:v>1487.5000000000002</c:v>
                </c:pt>
                <c:pt idx="3259">
                  <c:v>437.50000000000006</c:v>
                </c:pt>
                <c:pt idx="3260">
                  <c:v>312.50000000000006</c:v>
                </c:pt>
                <c:pt idx="3261">
                  <c:v>150</c:v>
                </c:pt>
                <c:pt idx="3262">
                  <c:v>225</c:v>
                </c:pt>
                <c:pt idx="3263">
                  <c:v>700.00000000000011</c:v>
                </c:pt>
                <c:pt idx="3264">
                  <c:v>2349.9999999999995</c:v>
                </c:pt>
                <c:pt idx="3265">
                  <c:v>787.5</c:v>
                </c:pt>
                <c:pt idx="3266">
                  <c:v>600</c:v>
                </c:pt>
                <c:pt idx="3267">
                  <c:v>400</c:v>
                </c:pt>
                <c:pt idx="3268">
                  <c:v>624.99999999999989</c:v>
                </c:pt>
                <c:pt idx="3269">
                  <c:v>1374.9999999999998</c:v>
                </c:pt>
                <c:pt idx="3270">
                  <c:v>2499.9999999999995</c:v>
                </c:pt>
                <c:pt idx="3271">
                  <c:v>1125</c:v>
                </c:pt>
                <c:pt idx="3272">
                  <c:v>700</c:v>
                </c:pt>
                <c:pt idx="3273">
                  <c:v>600</c:v>
                </c:pt>
                <c:pt idx="3274">
                  <c:v>749.99999999999989</c:v>
                </c:pt>
                <c:pt idx="3275">
                  <c:v>1649.9999999999998</c:v>
                </c:pt>
                <c:pt idx="3276">
                  <c:v>2624.9999999999995</c:v>
                </c:pt>
                <c:pt idx="3277">
                  <c:v>1237.5</c:v>
                </c:pt>
                <c:pt idx="3278">
                  <c:v>800</c:v>
                </c:pt>
                <c:pt idx="3279">
                  <c:v>600</c:v>
                </c:pt>
                <c:pt idx="3280">
                  <c:v>874.99999999999989</c:v>
                </c:pt>
                <c:pt idx="3281">
                  <c:v>1924.9999999999998</c:v>
                </c:pt>
                <c:pt idx="3282">
                  <c:v>2499.9999999999995</c:v>
                </c:pt>
                <c:pt idx="3283">
                  <c:v>1237.5</c:v>
                </c:pt>
                <c:pt idx="3284">
                  <c:v>800</c:v>
                </c:pt>
                <c:pt idx="3285">
                  <c:v>600</c:v>
                </c:pt>
                <c:pt idx="3286">
                  <c:v>624.99999999999989</c:v>
                </c:pt>
                <c:pt idx="3287">
                  <c:v>1649.9999999999998</c:v>
                </c:pt>
                <c:pt idx="3288">
                  <c:v>2124.9999999999995</c:v>
                </c:pt>
                <c:pt idx="3289">
                  <c:v>1012.5</c:v>
                </c:pt>
                <c:pt idx="3290">
                  <c:v>500</c:v>
                </c:pt>
                <c:pt idx="3291">
                  <c:v>400</c:v>
                </c:pt>
                <c:pt idx="3292">
                  <c:v>499.99999999999994</c:v>
                </c:pt>
                <c:pt idx="3293">
                  <c:v>1099.9999999999998</c:v>
                </c:pt>
                <c:pt idx="3294">
                  <c:v>2062.4999999999995</c:v>
                </c:pt>
                <c:pt idx="3295">
                  <c:v>1000</c:v>
                </c:pt>
                <c:pt idx="3296">
                  <c:v>500</c:v>
                </c:pt>
                <c:pt idx="3297">
                  <c:v>375</c:v>
                </c:pt>
                <c:pt idx="3298">
                  <c:v>450</c:v>
                </c:pt>
                <c:pt idx="3299">
                  <c:v>1299.9999999999998</c:v>
                </c:pt>
                <c:pt idx="3300">
                  <c:v>2100</c:v>
                </c:pt>
                <c:pt idx="3301">
                  <c:v>875</c:v>
                </c:pt>
                <c:pt idx="3302">
                  <c:v>850</c:v>
                </c:pt>
                <c:pt idx="3303">
                  <c:v>750</c:v>
                </c:pt>
                <c:pt idx="3304">
                  <c:v>750</c:v>
                </c:pt>
                <c:pt idx="3305">
                  <c:v>1462.4999999999998</c:v>
                </c:pt>
                <c:pt idx="3306">
                  <c:v>2700</c:v>
                </c:pt>
                <c:pt idx="3307">
                  <c:v>1250</c:v>
                </c:pt>
                <c:pt idx="3308">
                  <c:v>1125</c:v>
                </c:pt>
                <c:pt idx="3309">
                  <c:v>875</c:v>
                </c:pt>
                <c:pt idx="3310">
                  <c:v>1050</c:v>
                </c:pt>
                <c:pt idx="3311">
                  <c:v>1787.4999999999998</c:v>
                </c:pt>
                <c:pt idx="3312">
                  <c:v>2100</c:v>
                </c:pt>
                <c:pt idx="3313">
                  <c:v>1300</c:v>
                </c:pt>
                <c:pt idx="3314">
                  <c:v>975.00000000000011</c:v>
                </c:pt>
                <c:pt idx="3315">
                  <c:v>612.5</c:v>
                </c:pt>
                <c:pt idx="3316">
                  <c:v>1125</c:v>
                </c:pt>
                <c:pt idx="3317">
                  <c:v>1300</c:v>
                </c:pt>
                <c:pt idx="3318">
                  <c:v>2300</c:v>
                </c:pt>
                <c:pt idx="3319">
                  <c:v>900</c:v>
                </c:pt>
                <c:pt idx="3320">
                  <c:v>825.00000000000011</c:v>
                </c:pt>
                <c:pt idx="3321">
                  <c:v>525</c:v>
                </c:pt>
                <c:pt idx="3322">
                  <c:v>1125</c:v>
                </c:pt>
                <c:pt idx="3323">
                  <c:v>1300</c:v>
                </c:pt>
                <c:pt idx="3324">
                  <c:v>2180</c:v>
                </c:pt>
                <c:pt idx="3325">
                  <c:v>1000</c:v>
                </c:pt>
                <c:pt idx="3326">
                  <c:v>825.00000000000011</c:v>
                </c:pt>
                <c:pt idx="3327">
                  <c:v>437.5</c:v>
                </c:pt>
                <c:pt idx="3328">
                  <c:v>875</c:v>
                </c:pt>
                <c:pt idx="3329">
                  <c:v>1100</c:v>
                </c:pt>
                <c:pt idx="3330">
                  <c:v>2100</c:v>
                </c:pt>
                <c:pt idx="3331">
                  <c:v>900</c:v>
                </c:pt>
                <c:pt idx="3332">
                  <c:v>675.00000000000011</c:v>
                </c:pt>
                <c:pt idx="3333">
                  <c:v>525</c:v>
                </c:pt>
                <c:pt idx="3334">
                  <c:v>750</c:v>
                </c:pt>
                <c:pt idx="3335">
                  <c:v>1200</c:v>
                </c:pt>
                <c:pt idx="3336">
                  <c:v>3134.9999999999995</c:v>
                </c:pt>
                <c:pt idx="3337">
                  <c:v>1375</c:v>
                </c:pt>
                <c:pt idx="3338">
                  <c:v>1350</c:v>
                </c:pt>
                <c:pt idx="3339">
                  <c:v>1125</c:v>
                </c:pt>
                <c:pt idx="3340">
                  <c:v>1512.4999999999998</c:v>
                </c:pt>
                <c:pt idx="3341">
                  <c:v>2400</c:v>
                </c:pt>
                <c:pt idx="3342">
                  <c:v>3574.9999999999995</c:v>
                </c:pt>
                <c:pt idx="3343">
                  <c:v>2000</c:v>
                </c:pt>
                <c:pt idx="3344">
                  <c:v>1462.5</c:v>
                </c:pt>
                <c:pt idx="3345">
                  <c:v>1350</c:v>
                </c:pt>
                <c:pt idx="3346">
                  <c:v>1649.9999999999998</c:v>
                </c:pt>
                <c:pt idx="3347">
                  <c:v>2700</c:v>
                </c:pt>
                <c:pt idx="3348">
                  <c:v>3712.4999999999995</c:v>
                </c:pt>
                <c:pt idx="3349">
                  <c:v>2125</c:v>
                </c:pt>
                <c:pt idx="3350">
                  <c:v>1575</c:v>
                </c:pt>
                <c:pt idx="3351">
                  <c:v>1350</c:v>
                </c:pt>
                <c:pt idx="3352">
                  <c:v>1787.4999999999998</c:v>
                </c:pt>
                <c:pt idx="3353">
                  <c:v>3000</c:v>
                </c:pt>
                <c:pt idx="3354">
                  <c:v>3574.9999999999995</c:v>
                </c:pt>
                <c:pt idx="3355">
                  <c:v>2125</c:v>
                </c:pt>
                <c:pt idx="3356">
                  <c:v>1575</c:v>
                </c:pt>
                <c:pt idx="3357">
                  <c:v>1125</c:v>
                </c:pt>
                <c:pt idx="3358">
                  <c:v>1237.4999999999998</c:v>
                </c:pt>
                <c:pt idx="3359">
                  <c:v>2400</c:v>
                </c:pt>
                <c:pt idx="3360">
                  <c:v>2887.4999999999995</c:v>
                </c:pt>
                <c:pt idx="3361">
                  <c:v>1625</c:v>
                </c:pt>
                <c:pt idx="3362">
                  <c:v>1012.5</c:v>
                </c:pt>
                <c:pt idx="3363">
                  <c:v>900</c:v>
                </c:pt>
                <c:pt idx="3364">
                  <c:v>1099.9999999999998</c:v>
                </c:pt>
                <c:pt idx="3365">
                  <c:v>1800</c:v>
                </c:pt>
                <c:pt idx="3366">
                  <c:v>2850</c:v>
                </c:pt>
                <c:pt idx="3367">
                  <c:v>1650.0000000000002</c:v>
                </c:pt>
                <c:pt idx="3368">
                  <c:v>1100</c:v>
                </c:pt>
                <c:pt idx="3369">
                  <c:v>962.50000000000011</c:v>
                </c:pt>
                <c:pt idx="3370">
                  <c:v>1137.5</c:v>
                </c:pt>
                <c:pt idx="3371">
                  <c:v>2100</c:v>
                </c:pt>
                <c:pt idx="3372">
                  <c:v>2925</c:v>
                </c:pt>
                <c:pt idx="3373">
                  <c:v>1787.5000000000002</c:v>
                </c:pt>
                <c:pt idx="3374">
                  <c:v>1760.0000000000002</c:v>
                </c:pt>
                <c:pt idx="3375">
                  <c:v>1650.0000000000002</c:v>
                </c:pt>
                <c:pt idx="3376">
                  <c:v>1787.5</c:v>
                </c:pt>
                <c:pt idx="3377">
                  <c:v>2625</c:v>
                </c:pt>
                <c:pt idx="3378">
                  <c:v>3900</c:v>
                </c:pt>
                <c:pt idx="3379">
                  <c:v>2200</c:v>
                </c:pt>
                <c:pt idx="3380">
                  <c:v>2062.5</c:v>
                </c:pt>
                <c:pt idx="3381">
                  <c:v>1787.5000000000002</c:v>
                </c:pt>
                <c:pt idx="3382">
                  <c:v>2112.5</c:v>
                </c:pt>
                <c:pt idx="3383">
                  <c:v>2975</c:v>
                </c:pt>
                <c:pt idx="3384">
                  <c:v>1662.5000000000002</c:v>
                </c:pt>
                <c:pt idx="3385">
                  <c:v>962.50000000000011</c:v>
                </c:pt>
                <c:pt idx="3386">
                  <c:v>687.50000000000011</c:v>
                </c:pt>
                <c:pt idx="3387">
                  <c:v>375</c:v>
                </c:pt>
                <c:pt idx="3388">
                  <c:v>787.5</c:v>
                </c:pt>
                <c:pt idx="3389">
                  <c:v>962.50000000000011</c:v>
                </c:pt>
                <c:pt idx="3390">
                  <c:v>1837.5000000000002</c:v>
                </c:pt>
                <c:pt idx="3391">
                  <c:v>612.50000000000011</c:v>
                </c:pt>
                <c:pt idx="3392">
                  <c:v>562.50000000000011</c:v>
                </c:pt>
                <c:pt idx="3393">
                  <c:v>300</c:v>
                </c:pt>
                <c:pt idx="3394">
                  <c:v>787.5</c:v>
                </c:pt>
                <c:pt idx="3395">
                  <c:v>962.50000000000011</c:v>
                </c:pt>
                <c:pt idx="3396">
                  <c:v>1732.5000000000002</c:v>
                </c:pt>
                <c:pt idx="3397">
                  <c:v>700.00000000000011</c:v>
                </c:pt>
                <c:pt idx="3398">
                  <c:v>562.50000000000011</c:v>
                </c:pt>
                <c:pt idx="3399">
                  <c:v>225</c:v>
                </c:pt>
                <c:pt idx="3400">
                  <c:v>562.5</c:v>
                </c:pt>
                <c:pt idx="3401">
                  <c:v>787.50000000000011</c:v>
                </c:pt>
                <c:pt idx="3402">
                  <c:v>1662.5000000000002</c:v>
                </c:pt>
                <c:pt idx="3403">
                  <c:v>612.50000000000011</c:v>
                </c:pt>
                <c:pt idx="3404">
                  <c:v>437.50000000000011</c:v>
                </c:pt>
                <c:pt idx="3405">
                  <c:v>300</c:v>
                </c:pt>
                <c:pt idx="3406">
                  <c:v>450</c:v>
                </c:pt>
                <c:pt idx="3407">
                  <c:v>875.00000000000011</c:v>
                </c:pt>
                <c:pt idx="3408">
                  <c:v>2599.9999999999995</c:v>
                </c:pt>
                <c:pt idx="3409">
                  <c:v>1012.5</c:v>
                </c:pt>
                <c:pt idx="3410">
                  <c:v>1000</c:v>
                </c:pt>
                <c:pt idx="3411">
                  <c:v>800</c:v>
                </c:pt>
                <c:pt idx="3412">
                  <c:v>1124.9999999999998</c:v>
                </c:pt>
                <c:pt idx="3413">
                  <c:v>1924.9999999999998</c:v>
                </c:pt>
                <c:pt idx="3414">
                  <c:v>2999.9999999999995</c:v>
                </c:pt>
                <c:pt idx="3415">
                  <c:v>1575</c:v>
                </c:pt>
                <c:pt idx="3416">
                  <c:v>1100</c:v>
                </c:pt>
                <c:pt idx="3417">
                  <c:v>1000</c:v>
                </c:pt>
                <c:pt idx="3418">
                  <c:v>1249.9999999999998</c:v>
                </c:pt>
                <c:pt idx="3419">
                  <c:v>2199.9999999999995</c:v>
                </c:pt>
                <c:pt idx="3420">
                  <c:v>3124.9999999999995</c:v>
                </c:pt>
                <c:pt idx="3421">
                  <c:v>1687.5</c:v>
                </c:pt>
                <c:pt idx="3422">
                  <c:v>1200</c:v>
                </c:pt>
                <c:pt idx="3423">
                  <c:v>1000</c:v>
                </c:pt>
                <c:pt idx="3424">
                  <c:v>1374.9999999999998</c:v>
                </c:pt>
                <c:pt idx="3425">
                  <c:v>2474.9999999999995</c:v>
                </c:pt>
                <c:pt idx="3426">
                  <c:v>2999.9999999999995</c:v>
                </c:pt>
                <c:pt idx="3427">
                  <c:v>1687.5</c:v>
                </c:pt>
                <c:pt idx="3428">
                  <c:v>1200</c:v>
                </c:pt>
                <c:pt idx="3429">
                  <c:v>800</c:v>
                </c:pt>
                <c:pt idx="3430">
                  <c:v>874.99999999999989</c:v>
                </c:pt>
                <c:pt idx="3431">
                  <c:v>1924.9999999999998</c:v>
                </c:pt>
                <c:pt idx="3432">
                  <c:v>2374.9999999999995</c:v>
                </c:pt>
                <c:pt idx="3433">
                  <c:v>1237.5</c:v>
                </c:pt>
                <c:pt idx="3434">
                  <c:v>700</c:v>
                </c:pt>
                <c:pt idx="3435">
                  <c:v>600</c:v>
                </c:pt>
                <c:pt idx="3436">
                  <c:v>749.99999999999989</c:v>
                </c:pt>
                <c:pt idx="3437">
                  <c:v>1374.9999999999998</c:v>
                </c:pt>
                <c:pt idx="3438">
                  <c:v>2337.4999999999995</c:v>
                </c:pt>
                <c:pt idx="3439">
                  <c:v>1250</c:v>
                </c:pt>
                <c:pt idx="3440">
                  <c:v>750</c:v>
                </c:pt>
                <c:pt idx="3441">
                  <c:v>625</c:v>
                </c:pt>
                <c:pt idx="3442">
                  <c:v>750</c:v>
                </c:pt>
                <c:pt idx="3443">
                  <c:v>1624.9999999999998</c:v>
                </c:pt>
                <c:pt idx="3444">
                  <c:v>2400</c:v>
                </c:pt>
                <c:pt idx="3445">
                  <c:v>1375</c:v>
                </c:pt>
                <c:pt idx="3446">
                  <c:v>1350</c:v>
                </c:pt>
                <c:pt idx="3447">
                  <c:v>1250</c:v>
                </c:pt>
                <c:pt idx="3448">
                  <c:v>1350</c:v>
                </c:pt>
                <c:pt idx="3449">
                  <c:v>2112.4999999999995</c:v>
                </c:pt>
                <c:pt idx="3450">
                  <c:v>3300</c:v>
                </c:pt>
                <c:pt idx="3451">
                  <c:v>1750</c:v>
                </c:pt>
                <c:pt idx="3452">
                  <c:v>1625</c:v>
                </c:pt>
                <c:pt idx="3453">
                  <c:v>1375</c:v>
                </c:pt>
                <c:pt idx="3454">
                  <c:v>1650</c:v>
                </c:pt>
                <c:pt idx="3455">
                  <c:v>2437.4999999999995</c:v>
                </c:pt>
                <c:pt idx="3456">
                  <c:v>2000</c:v>
                </c:pt>
                <c:pt idx="3457">
                  <c:v>1200</c:v>
                </c:pt>
                <c:pt idx="3458">
                  <c:v>900.00000000000011</c:v>
                </c:pt>
                <c:pt idx="3459">
                  <c:v>525</c:v>
                </c:pt>
                <c:pt idx="3460">
                  <c:v>1000</c:v>
                </c:pt>
                <c:pt idx="3461">
                  <c:v>1200</c:v>
                </c:pt>
                <c:pt idx="3462">
                  <c:v>2200</c:v>
                </c:pt>
                <c:pt idx="3463">
                  <c:v>800</c:v>
                </c:pt>
                <c:pt idx="3464">
                  <c:v>750.00000000000011</c:v>
                </c:pt>
                <c:pt idx="3465">
                  <c:v>437.5</c:v>
                </c:pt>
                <c:pt idx="3466">
                  <c:v>1000</c:v>
                </c:pt>
                <c:pt idx="3467">
                  <c:v>1200</c:v>
                </c:pt>
                <c:pt idx="3468">
                  <c:v>2080</c:v>
                </c:pt>
                <c:pt idx="3469">
                  <c:v>900</c:v>
                </c:pt>
                <c:pt idx="3470">
                  <c:v>750.00000000000011</c:v>
                </c:pt>
                <c:pt idx="3471">
                  <c:v>350</c:v>
                </c:pt>
                <c:pt idx="3472">
                  <c:v>750</c:v>
                </c:pt>
                <c:pt idx="3473">
                  <c:v>1000</c:v>
                </c:pt>
                <c:pt idx="3474">
                  <c:v>2000</c:v>
                </c:pt>
                <c:pt idx="3475">
                  <c:v>800</c:v>
                </c:pt>
                <c:pt idx="3476">
                  <c:v>600.00000000000011</c:v>
                </c:pt>
                <c:pt idx="3477">
                  <c:v>437.5</c:v>
                </c:pt>
                <c:pt idx="3478">
                  <c:v>625</c:v>
                </c:pt>
                <c:pt idx="3479">
                  <c:v>1100</c:v>
                </c:pt>
                <c:pt idx="3480">
                  <c:v>2997.4999999999995</c:v>
                </c:pt>
                <c:pt idx="3481">
                  <c:v>1250</c:v>
                </c:pt>
                <c:pt idx="3482">
                  <c:v>1237.5</c:v>
                </c:pt>
                <c:pt idx="3483">
                  <c:v>1012.5</c:v>
                </c:pt>
                <c:pt idx="3484">
                  <c:v>1374.9999999999998</c:v>
                </c:pt>
                <c:pt idx="3485">
                  <c:v>2250</c:v>
                </c:pt>
                <c:pt idx="3486">
                  <c:v>3437.4999999999995</c:v>
                </c:pt>
                <c:pt idx="3487">
                  <c:v>1875</c:v>
                </c:pt>
                <c:pt idx="3488">
                  <c:v>1350</c:v>
                </c:pt>
                <c:pt idx="3489">
                  <c:v>1237.5</c:v>
                </c:pt>
                <c:pt idx="3490">
                  <c:v>1512.4999999999998</c:v>
                </c:pt>
                <c:pt idx="3491">
                  <c:v>2550</c:v>
                </c:pt>
                <c:pt idx="3492">
                  <c:v>3574.9999999999995</c:v>
                </c:pt>
                <c:pt idx="3493">
                  <c:v>2000</c:v>
                </c:pt>
                <c:pt idx="3494">
                  <c:v>1462.5</c:v>
                </c:pt>
                <c:pt idx="3495">
                  <c:v>1237.5</c:v>
                </c:pt>
                <c:pt idx="3496">
                  <c:v>1649.9999999999998</c:v>
                </c:pt>
                <c:pt idx="3497">
                  <c:v>2850</c:v>
                </c:pt>
                <c:pt idx="3498">
                  <c:v>3437.4999999999995</c:v>
                </c:pt>
                <c:pt idx="3499">
                  <c:v>2000</c:v>
                </c:pt>
                <c:pt idx="3500">
                  <c:v>1462.5</c:v>
                </c:pt>
                <c:pt idx="3501">
                  <c:v>1012.5</c:v>
                </c:pt>
                <c:pt idx="3502">
                  <c:v>1099.9999999999998</c:v>
                </c:pt>
                <c:pt idx="3503">
                  <c:v>2250</c:v>
                </c:pt>
                <c:pt idx="3504">
                  <c:v>2749.9999999999995</c:v>
                </c:pt>
                <c:pt idx="3505">
                  <c:v>1500</c:v>
                </c:pt>
                <c:pt idx="3506">
                  <c:v>900</c:v>
                </c:pt>
                <c:pt idx="3507">
                  <c:v>787.5</c:v>
                </c:pt>
                <c:pt idx="3508">
                  <c:v>962.49999999999989</c:v>
                </c:pt>
                <c:pt idx="3509">
                  <c:v>1650</c:v>
                </c:pt>
                <c:pt idx="3510">
                  <c:v>2700</c:v>
                </c:pt>
                <c:pt idx="3511">
                  <c:v>1512.5000000000002</c:v>
                </c:pt>
                <c:pt idx="3512">
                  <c:v>962.50000000000011</c:v>
                </c:pt>
                <c:pt idx="3513">
                  <c:v>825.00000000000011</c:v>
                </c:pt>
                <c:pt idx="3514">
                  <c:v>975</c:v>
                </c:pt>
                <c:pt idx="3515">
                  <c:v>1924.9999999999998</c:v>
                </c:pt>
                <c:pt idx="3516">
                  <c:v>2762.5</c:v>
                </c:pt>
                <c:pt idx="3517">
                  <c:v>1650.0000000000002</c:v>
                </c:pt>
                <c:pt idx="3518">
                  <c:v>1622.5000000000002</c:v>
                </c:pt>
                <c:pt idx="3519">
                  <c:v>1512.5000000000002</c:v>
                </c:pt>
                <c:pt idx="3520">
                  <c:v>1625</c:v>
                </c:pt>
                <c:pt idx="3521">
                  <c:v>2450</c:v>
                </c:pt>
                <c:pt idx="3522">
                  <c:v>3737.5</c:v>
                </c:pt>
                <c:pt idx="3523">
                  <c:v>2062.5</c:v>
                </c:pt>
                <c:pt idx="3524">
                  <c:v>1925.0000000000002</c:v>
                </c:pt>
                <c:pt idx="3525">
                  <c:v>1650.0000000000002</c:v>
                </c:pt>
                <c:pt idx="3526">
                  <c:v>1950</c:v>
                </c:pt>
                <c:pt idx="3527">
                  <c:v>2800</c:v>
                </c:pt>
                <c:pt idx="3528">
                  <c:v>1487.5000000000002</c:v>
                </c:pt>
                <c:pt idx="3529">
                  <c:v>787.50000000000011</c:v>
                </c:pt>
                <c:pt idx="3530">
                  <c:v>562.50000000000011</c:v>
                </c:pt>
                <c:pt idx="3531">
                  <c:v>225</c:v>
                </c:pt>
                <c:pt idx="3532">
                  <c:v>562.5</c:v>
                </c:pt>
                <c:pt idx="3533">
                  <c:v>787.50000000000011</c:v>
                </c:pt>
                <c:pt idx="3534">
                  <c:v>1662.5000000000002</c:v>
                </c:pt>
                <c:pt idx="3535">
                  <c:v>437.50000000000006</c:v>
                </c:pt>
                <c:pt idx="3536">
                  <c:v>437.50000000000011</c:v>
                </c:pt>
                <c:pt idx="3537">
                  <c:v>150</c:v>
                </c:pt>
                <c:pt idx="3538">
                  <c:v>562.5</c:v>
                </c:pt>
                <c:pt idx="3539">
                  <c:v>787.50000000000011</c:v>
                </c:pt>
                <c:pt idx="3540">
                  <c:v>1557.5000000000002</c:v>
                </c:pt>
                <c:pt idx="3541">
                  <c:v>525</c:v>
                </c:pt>
                <c:pt idx="3542">
                  <c:v>437.50000000000011</c:v>
                </c:pt>
                <c:pt idx="3543">
                  <c:v>75</c:v>
                </c:pt>
                <c:pt idx="3544">
                  <c:v>337.5</c:v>
                </c:pt>
                <c:pt idx="3545">
                  <c:v>612.50000000000011</c:v>
                </c:pt>
                <c:pt idx="3546">
                  <c:v>1487.5000000000002</c:v>
                </c:pt>
                <c:pt idx="3547">
                  <c:v>437.50000000000006</c:v>
                </c:pt>
                <c:pt idx="3548">
                  <c:v>312.50000000000006</c:v>
                </c:pt>
                <c:pt idx="3549">
                  <c:v>150</c:v>
                </c:pt>
                <c:pt idx="3550">
                  <c:v>225</c:v>
                </c:pt>
                <c:pt idx="3551">
                  <c:v>700.00000000000011</c:v>
                </c:pt>
                <c:pt idx="3552">
                  <c:v>2349.9999999999995</c:v>
                </c:pt>
                <c:pt idx="3553">
                  <c:v>787.5</c:v>
                </c:pt>
                <c:pt idx="3554">
                  <c:v>800</c:v>
                </c:pt>
                <c:pt idx="3555">
                  <c:v>600</c:v>
                </c:pt>
                <c:pt idx="3556">
                  <c:v>874.99999999999989</c:v>
                </c:pt>
                <c:pt idx="3557">
                  <c:v>1649.9999999999998</c:v>
                </c:pt>
                <c:pt idx="3558">
                  <c:v>2749.9999999999995</c:v>
                </c:pt>
                <c:pt idx="3559">
                  <c:v>1350</c:v>
                </c:pt>
                <c:pt idx="3560">
                  <c:v>900</c:v>
                </c:pt>
                <c:pt idx="3561">
                  <c:v>800</c:v>
                </c:pt>
                <c:pt idx="3562">
                  <c:v>999.99999999999989</c:v>
                </c:pt>
                <c:pt idx="3563">
                  <c:v>1924.9999999999998</c:v>
                </c:pt>
                <c:pt idx="3564">
                  <c:v>2874.9999999999995</c:v>
                </c:pt>
                <c:pt idx="3565">
                  <c:v>1462.5</c:v>
                </c:pt>
                <c:pt idx="3566">
                  <c:v>1000</c:v>
                </c:pt>
                <c:pt idx="3567">
                  <c:v>800</c:v>
                </c:pt>
                <c:pt idx="3568">
                  <c:v>1124.9999999999998</c:v>
                </c:pt>
                <c:pt idx="3569">
                  <c:v>2199.9999999999995</c:v>
                </c:pt>
                <c:pt idx="3570">
                  <c:v>2749.9999999999995</c:v>
                </c:pt>
                <c:pt idx="3571">
                  <c:v>1462.5</c:v>
                </c:pt>
                <c:pt idx="3572">
                  <c:v>1000</c:v>
                </c:pt>
                <c:pt idx="3573">
                  <c:v>600</c:v>
                </c:pt>
                <c:pt idx="3574">
                  <c:v>624.99999999999989</c:v>
                </c:pt>
                <c:pt idx="3575">
                  <c:v>1649.9999999999998</c:v>
                </c:pt>
                <c:pt idx="3576">
                  <c:v>2124.9999999999995</c:v>
                </c:pt>
                <c:pt idx="3577">
                  <c:v>1012.5</c:v>
                </c:pt>
                <c:pt idx="3578">
                  <c:v>500</c:v>
                </c:pt>
                <c:pt idx="3579">
                  <c:v>400</c:v>
                </c:pt>
                <c:pt idx="3580">
                  <c:v>499.99999999999994</c:v>
                </c:pt>
                <c:pt idx="3581">
                  <c:v>1099.9999999999998</c:v>
                </c:pt>
                <c:pt idx="3582">
                  <c:v>2062.4999999999995</c:v>
                </c:pt>
                <c:pt idx="3583">
                  <c:v>1000</c:v>
                </c:pt>
                <c:pt idx="3584">
                  <c:v>500</c:v>
                </c:pt>
                <c:pt idx="3585">
                  <c:v>375</c:v>
                </c:pt>
                <c:pt idx="3586">
                  <c:v>450</c:v>
                </c:pt>
                <c:pt idx="3587">
                  <c:v>1299.9999999999998</c:v>
                </c:pt>
                <c:pt idx="3588">
                  <c:v>2100</c:v>
                </c:pt>
                <c:pt idx="3589">
                  <c:v>1125</c:v>
                </c:pt>
                <c:pt idx="3590">
                  <c:v>1100</c:v>
                </c:pt>
                <c:pt idx="3591">
                  <c:v>1000</c:v>
                </c:pt>
                <c:pt idx="3592">
                  <c:v>1050</c:v>
                </c:pt>
                <c:pt idx="3593">
                  <c:v>1787.4999999999998</c:v>
                </c:pt>
                <c:pt idx="3594">
                  <c:v>3000</c:v>
                </c:pt>
                <c:pt idx="3595">
                  <c:v>1500</c:v>
                </c:pt>
                <c:pt idx="3596">
                  <c:v>1375</c:v>
                </c:pt>
                <c:pt idx="3597">
                  <c:v>1125</c:v>
                </c:pt>
                <c:pt idx="3598">
                  <c:v>1350</c:v>
                </c:pt>
                <c:pt idx="3599">
                  <c:v>2112.4999999999995</c:v>
                </c:pt>
                <c:pt idx="3600">
                  <c:v>1800</c:v>
                </c:pt>
                <c:pt idx="3601">
                  <c:v>1000</c:v>
                </c:pt>
                <c:pt idx="3602">
                  <c:v>750.00000000000011</c:v>
                </c:pt>
                <c:pt idx="3603">
                  <c:v>350</c:v>
                </c:pt>
                <c:pt idx="3604">
                  <c:v>750</c:v>
                </c:pt>
                <c:pt idx="3605">
                  <c:v>1000</c:v>
                </c:pt>
                <c:pt idx="3606">
                  <c:v>2000</c:v>
                </c:pt>
                <c:pt idx="3607">
                  <c:v>600</c:v>
                </c:pt>
                <c:pt idx="3608">
                  <c:v>600.00000000000011</c:v>
                </c:pt>
                <c:pt idx="3609">
                  <c:v>875</c:v>
                </c:pt>
                <c:pt idx="3610">
                  <c:v>750</c:v>
                </c:pt>
                <c:pt idx="3611">
                  <c:v>1000</c:v>
                </c:pt>
                <c:pt idx="3612">
                  <c:v>1880</c:v>
                </c:pt>
                <c:pt idx="3613">
                  <c:v>700</c:v>
                </c:pt>
                <c:pt idx="3614">
                  <c:v>600.00000000000011</c:v>
                </c:pt>
                <c:pt idx="3615">
                  <c:v>1050</c:v>
                </c:pt>
                <c:pt idx="3616">
                  <c:v>500</c:v>
                </c:pt>
                <c:pt idx="3617">
                  <c:v>800</c:v>
                </c:pt>
                <c:pt idx="3618">
                  <c:v>1800</c:v>
                </c:pt>
                <c:pt idx="3619">
                  <c:v>600</c:v>
                </c:pt>
                <c:pt idx="3620">
                  <c:v>450.00000000000006</c:v>
                </c:pt>
                <c:pt idx="3621">
                  <c:v>437.5</c:v>
                </c:pt>
                <c:pt idx="3622">
                  <c:v>625</c:v>
                </c:pt>
                <c:pt idx="3623">
                  <c:v>1100</c:v>
                </c:pt>
                <c:pt idx="3624">
                  <c:v>2722.4999999999995</c:v>
                </c:pt>
                <c:pt idx="3625">
                  <c:v>1000</c:v>
                </c:pt>
                <c:pt idx="3626">
                  <c:v>1012.5</c:v>
                </c:pt>
                <c:pt idx="3627">
                  <c:v>787.5</c:v>
                </c:pt>
                <c:pt idx="3628">
                  <c:v>1099.9999999999998</c:v>
                </c:pt>
                <c:pt idx="3629">
                  <c:v>1950</c:v>
                </c:pt>
                <c:pt idx="3630">
                  <c:v>3162.4999999999995</c:v>
                </c:pt>
                <c:pt idx="3631">
                  <c:v>1625</c:v>
                </c:pt>
                <c:pt idx="3632">
                  <c:v>1125</c:v>
                </c:pt>
                <c:pt idx="3633">
                  <c:v>1012.5</c:v>
                </c:pt>
                <c:pt idx="3634">
                  <c:v>1237.4999999999998</c:v>
                </c:pt>
                <c:pt idx="3635">
                  <c:v>2250</c:v>
                </c:pt>
                <c:pt idx="3636">
                  <c:v>3299.9999999999995</c:v>
                </c:pt>
                <c:pt idx="3637">
                  <c:v>1750</c:v>
                </c:pt>
                <c:pt idx="3638">
                  <c:v>1237.5</c:v>
                </c:pt>
                <c:pt idx="3639">
                  <c:v>1012.5</c:v>
                </c:pt>
                <c:pt idx="3640">
                  <c:v>1374.9999999999998</c:v>
                </c:pt>
                <c:pt idx="3641">
                  <c:v>2550</c:v>
                </c:pt>
                <c:pt idx="3642">
                  <c:v>3162.4999999999995</c:v>
                </c:pt>
                <c:pt idx="3643">
                  <c:v>1750</c:v>
                </c:pt>
                <c:pt idx="3644">
                  <c:v>1237.5</c:v>
                </c:pt>
                <c:pt idx="3645">
                  <c:v>787.5</c:v>
                </c:pt>
                <c:pt idx="3646">
                  <c:v>824.99999999999989</c:v>
                </c:pt>
                <c:pt idx="3647">
                  <c:v>1950</c:v>
                </c:pt>
                <c:pt idx="3648">
                  <c:v>2474.9999999999995</c:v>
                </c:pt>
                <c:pt idx="3649">
                  <c:v>1250</c:v>
                </c:pt>
                <c:pt idx="3650">
                  <c:v>675</c:v>
                </c:pt>
                <c:pt idx="3651">
                  <c:v>562.5</c:v>
                </c:pt>
                <c:pt idx="3652">
                  <c:v>687.49999999999989</c:v>
                </c:pt>
                <c:pt idx="3653">
                  <c:v>1350</c:v>
                </c:pt>
                <c:pt idx="3654">
                  <c:v>2400</c:v>
                </c:pt>
                <c:pt idx="3655">
                  <c:v>1237.5</c:v>
                </c:pt>
                <c:pt idx="3656">
                  <c:v>687.5</c:v>
                </c:pt>
                <c:pt idx="3657">
                  <c:v>550</c:v>
                </c:pt>
                <c:pt idx="3658">
                  <c:v>650</c:v>
                </c:pt>
                <c:pt idx="3659">
                  <c:v>1575</c:v>
                </c:pt>
                <c:pt idx="3660">
                  <c:v>2437.5</c:v>
                </c:pt>
                <c:pt idx="3661">
                  <c:v>1650.0000000000002</c:v>
                </c:pt>
                <c:pt idx="3662">
                  <c:v>1622.5000000000002</c:v>
                </c:pt>
                <c:pt idx="3663">
                  <c:v>1512.5000000000002</c:v>
                </c:pt>
                <c:pt idx="3664">
                  <c:v>1625</c:v>
                </c:pt>
                <c:pt idx="3665">
                  <c:v>2450</c:v>
                </c:pt>
                <c:pt idx="3666">
                  <c:v>3737.5</c:v>
                </c:pt>
                <c:pt idx="3667">
                  <c:v>2062.5</c:v>
                </c:pt>
                <c:pt idx="3668">
                  <c:v>1925.0000000000002</c:v>
                </c:pt>
                <c:pt idx="3669">
                  <c:v>1650.0000000000002</c:v>
                </c:pt>
                <c:pt idx="3670">
                  <c:v>1950</c:v>
                </c:pt>
                <c:pt idx="3671">
                  <c:v>2800</c:v>
                </c:pt>
                <c:pt idx="3672">
                  <c:v>2362.5</c:v>
                </c:pt>
                <c:pt idx="3673">
                  <c:v>1462.5</c:v>
                </c:pt>
                <c:pt idx="3674">
                  <c:v>1137.5</c:v>
                </c:pt>
                <c:pt idx="3675">
                  <c:v>699.99999999999989</c:v>
                </c:pt>
                <c:pt idx="3676">
                  <c:v>1237.5</c:v>
                </c:pt>
                <c:pt idx="3677">
                  <c:v>1462.5</c:v>
                </c:pt>
                <c:pt idx="3678">
                  <c:v>2587.5</c:v>
                </c:pt>
                <c:pt idx="3679">
                  <c:v>1012.5</c:v>
                </c:pt>
                <c:pt idx="3680">
                  <c:v>962.50000000000011</c:v>
                </c:pt>
                <c:pt idx="3681">
                  <c:v>600</c:v>
                </c:pt>
                <c:pt idx="3682">
                  <c:v>1237.5</c:v>
                </c:pt>
                <c:pt idx="3683">
                  <c:v>1462.5</c:v>
                </c:pt>
                <c:pt idx="3684">
                  <c:v>2452.5</c:v>
                </c:pt>
                <c:pt idx="3685">
                  <c:v>1125</c:v>
                </c:pt>
                <c:pt idx="3686">
                  <c:v>962.50000000000011</c:v>
                </c:pt>
                <c:pt idx="3687">
                  <c:v>499.99999999999994</c:v>
                </c:pt>
                <c:pt idx="3688">
                  <c:v>962.50000000000011</c:v>
                </c:pt>
                <c:pt idx="3689">
                  <c:v>1237.5</c:v>
                </c:pt>
                <c:pt idx="3690">
                  <c:v>2362.5</c:v>
                </c:pt>
                <c:pt idx="3691">
                  <c:v>1012.5</c:v>
                </c:pt>
                <c:pt idx="3692">
                  <c:v>787.50000000000011</c:v>
                </c:pt>
                <c:pt idx="3693">
                  <c:v>600</c:v>
                </c:pt>
                <c:pt idx="3694">
                  <c:v>825.00000000000011</c:v>
                </c:pt>
                <c:pt idx="3695">
                  <c:v>1350</c:v>
                </c:pt>
                <c:pt idx="3696">
                  <c:v>3420</c:v>
                </c:pt>
                <c:pt idx="3697">
                  <c:v>1512.5000000000002</c:v>
                </c:pt>
                <c:pt idx="3698">
                  <c:v>1500</c:v>
                </c:pt>
                <c:pt idx="3699">
                  <c:v>1250</c:v>
                </c:pt>
                <c:pt idx="3700">
                  <c:v>1650</c:v>
                </c:pt>
                <c:pt idx="3701">
                  <c:v>2600</c:v>
                </c:pt>
                <c:pt idx="3702">
                  <c:v>3900</c:v>
                </c:pt>
                <c:pt idx="3703">
                  <c:v>2200</c:v>
                </c:pt>
                <c:pt idx="3704">
                  <c:v>1625</c:v>
                </c:pt>
                <c:pt idx="3705">
                  <c:v>1500</c:v>
                </c:pt>
                <c:pt idx="3706">
                  <c:v>1800</c:v>
                </c:pt>
                <c:pt idx="3707">
                  <c:v>2925</c:v>
                </c:pt>
                <c:pt idx="3708">
                  <c:v>4050</c:v>
                </c:pt>
                <c:pt idx="3709">
                  <c:v>2337.5</c:v>
                </c:pt>
                <c:pt idx="3710">
                  <c:v>1750</c:v>
                </c:pt>
                <c:pt idx="3711">
                  <c:v>1500</c:v>
                </c:pt>
                <c:pt idx="3712">
                  <c:v>1950</c:v>
                </c:pt>
                <c:pt idx="3713">
                  <c:v>3250</c:v>
                </c:pt>
                <c:pt idx="3714">
                  <c:v>3900</c:v>
                </c:pt>
                <c:pt idx="3715">
                  <c:v>2337.5</c:v>
                </c:pt>
                <c:pt idx="3716">
                  <c:v>1750</c:v>
                </c:pt>
                <c:pt idx="3717">
                  <c:v>1250</c:v>
                </c:pt>
                <c:pt idx="3718">
                  <c:v>1350</c:v>
                </c:pt>
                <c:pt idx="3719">
                  <c:v>2600</c:v>
                </c:pt>
                <c:pt idx="3720">
                  <c:v>3150</c:v>
                </c:pt>
                <c:pt idx="3721">
                  <c:v>1787.5000000000002</c:v>
                </c:pt>
                <c:pt idx="3722">
                  <c:v>1125</c:v>
                </c:pt>
                <c:pt idx="3723">
                  <c:v>1000</c:v>
                </c:pt>
                <c:pt idx="3724">
                  <c:v>1200</c:v>
                </c:pt>
                <c:pt idx="3725">
                  <c:v>1950</c:v>
                </c:pt>
                <c:pt idx="3726">
                  <c:v>3087.5</c:v>
                </c:pt>
                <c:pt idx="3727">
                  <c:v>1800.0000000000002</c:v>
                </c:pt>
                <c:pt idx="3728">
                  <c:v>1200.0000000000002</c:v>
                </c:pt>
                <c:pt idx="3729">
                  <c:v>1050.0000000000002</c:v>
                </c:pt>
                <c:pt idx="3730">
                  <c:v>1225.0000000000002</c:v>
                </c:pt>
                <c:pt idx="3731">
                  <c:v>2250</c:v>
                </c:pt>
                <c:pt idx="3732">
                  <c:v>3150.0000000000005</c:v>
                </c:pt>
                <c:pt idx="3733">
                  <c:v>1950.0000000000002</c:v>
                </c:pt>
                <c:pt idx="3734">
                  <c:v>1920.0000000000002</c:v>
                </c:pt>
                <c:pt idx="3735">
                  <c:v>1800.0000000000002</c:v>
                </c:pt>
                <c:pt idx="3736">
                  <c:v>1925.0000000000002</c:v>
                </c:pt>
                <c:pt idx="3737">
                  <c:v>2812.5</c:v>
                </c:pt>
                <c:pt idx="3738">
                  <c:v>4200</c:v>
                </c:pt>
                <c:pt idx="3739">
                  <c:v>2400.0000000000005</c:v>
                </c:pt>
                <c:pt idx="3740">
                  <c:v>2250.0000000000005</c:v>
                </c:pt>
                <c:pt idx="3741">
                  <c:v>1950.0000000000002</c:v>
                </c:pt>
                <c:pt idx="3742">
                  <c:v>2275</c:v>
                </c:pt>
                <c:pt idx="3743">
                  <c:v>3187.5</c:v>
                </c:pt>
                <c:pt idx="3744">
                  <c:v>2625</c:v>
                </c:pt>
                <c:pt idx="3745">
                  <c:v>1625</c:v>
                </c:pt>
                <c:pt idx="3746">
                  <c:v>1300</c:v>
                </c:pt>
                <c:pt idx="3747">
                  <c:v>787.49999999999989</c:v>
                </c:pt>
                <c:pt idx="3748">
                  <c:v>1350.0000000000002</c:v>
                </c:pt>
                <c:pt idx="3749">
                  <c:v>1625</c:v>
                </c:pt>
                <c:pt idx="3750">
                  <c:v>3000</c:v>
                </c:pt>
                <c:pt idx="3751">
                  <c:v>1250</c:v>
                </c:pt>
                <c:pt idx="3752">
                  <c:v>1200</c:v>
                </c:pt>
                <c:pt idx="3753">
                  <c:v>899.99999999999989</c:v>
                </c:pt>
                <c:pt idx="3754">
                  <c:v>1650.0000000000002</c:v>
                </c:pt>
                <c:pt idx="3755">
                  <c:v>1875</c:v>
                </c:pt>
                <c:pt idx="3756">
                  <c:v>2850</c:v>
                </c:pt>
                <c:pt idx="3757">
                  <c:v>1375</c:v>
                </c:pt>
                <c:pt idx="3758">
                  <c:v>1200</c:v>
                </c:pt>
                <c:pt idx="3759">
                  <c:v>674.99999999999989</c:v>
                </c:pt>
                <c:pt idx="3760">
                  <c:v>1200.0000000000002</c:v>
                </c:pt>
                <c:pt idx="3761">
                  <c:v>1500</c:v>
                </c:pt>
                <c:pt idx="3762">
                  <c:v>2750</c:v>
                </c:pt>
                <c:pt idx="3763">
                  <c:v>1250</c:v>
                </c:pt>
                <c:pt idx="3764">
                  <c:v>1000</c:v>
                </c:pt>
                <c:pt idx="3765">
                  <c:v>787.49999999999989</c:v>
                </c:pt>
                <c:pt idx="3766">
                  <c:v>1050.0000000000002</c:v>
                </c:pt>
                <c:pt idx="3767">
                  <c:v>1625</c:v>
                </c:pt>
                <c:pt idx="3768">
                  <c:v>3867.5</c:v>
                </c:pt>
                <c:pt idx="3769">
                  <c:v>1800.0000000000002</c:v>
                </c:pt>
                <c:pt idx="3770">
                  <c:v>1787.5000000000002</c:v>
                </c:pt>
                <c:pt idx="3771">
                  <c:v>1512.5000000000002</c:v>
                </c:pt>
                <c:pt idx="3772">
                  <c:v>1950</c:v>
                </c:pt>
                <c:pt idx="3773">
                  <c:v>2975.0000000000005</c:v>
                </c:pt>
                <c:pt idx="3774">
                  <c:v>4387.5</c:v>
                </c:pt>
                <c:pt idx="3775">
                  <c:v>2550.0000000000005</c:v>
                </c:pt>
                <c:pt idx="3776">
                  <c:v>1925.0000000000002</c:v>
                </c:pt>
                <c:pt idx="3777">
                  <c:v>1787.5000000000002</c:v>
                </c:pt>
                <c:pt idx="3778">
                  <c:v>2112.5</c:v>
                </c:pt>
                <c:pt idx="3779">
                  <c:v>3325.0000000000005</c:v>
                </c:pt>
                <c:pt idx="3780">
                  <c:v>4550</c:v>
                </c:pt>
                <c:pt idx="3781">
                  <c:v>2700.0000000000005</c:v>
                </c:pt>
                <c:pt idx="3782">
                  <c:v>2062.5</c:v>
                </c:pt>
                <c:pt idx="3783">
                  <c:v>1787.5000000000002</c:v>
                </c:pt>
                <c:pt idx="3784">
                  <c:v>2275</c:v>
                </c:pt>
                <c:pt idx="3785">
                  <c:v>3675.0000000000005</c:v>
                </c:pt>
                <c:pt idx="3786">
                  <c:v>4387.5</c:v>
                </c:pt>
                <c:pt idx="3787">
                  <c:v>2700.0000000000005</c:v>
                </c:pt>
                <c:pt idx="3788">
                  <c:v>2062.5</c:v>
                </c:pt>
                <c:pt idx="3789">
                  <c:v>1512.5000000000002</c:v>
                </c:pt>
                <c:pt idx="3790">
                  <c:v>1625</c:v>
                </c:pt>
                <c:pt idx="3791">
                  <c:v>2975.0000000000005</c:v>
                </c:pt>
                <c:pt idx="3792">
                  <c:v>3575</c:v>
                </c:pt>
                <c:pt idx="3793">
                  <c:v>2100.0000000000005</c:v>
                </c:pt>
                <c:pt idx="3794">
                  <c:v>1375</c:v>
                </c:pt>
                <c:pt idx="3795">
                  <c:v>1237.5</c:v>
                </c:pt>
                <c:pt idx="3796">
                  <c:v>1462.5</c:v>
                </c:pt>
                <c:pt idx="3797">
                  <c:v>2275</c:v>
                </c:pt>
                <c:pt idx="3798">
                  <c:v>3325.0000000000005</c:v>
                </c:pt>
                <c:pt idx="3799">
                  <c:v>1950.0000000000005</c:v>
                </c:pt>
                <c:pt idx="3800">
                  <c:v>1300.0000000000002</c:v>
                </c:pt>
                <c:pt idx="3801">
                  <c:v>1137.5000000000002</c:v>
                </c:pt>
                <c:pt idx="3802">
                  <c:v>1312.5000000000002</c:v>
                </c:pt>
                <c:pt idx="3803">
                  <c:v>2400</c:v>
                </c:pt>
                <c:pt idx="3804">
                  <c:v>3375.0000000000005</c:v>
                </c:pt>
                <c:pt idx="3805">
                  <c:v>2112.5000000000005</c:v>
                </c:pt>
                <c:pt idx="3806">
                  <c:v>2242.5000000000005</c:v>
                </c:pt>
                <c:pt idx="3807">
                  <c:v>2112.5000000000005</c:v>
                </c:pt>
                <c:pt idx="3808">
                  <c:v>2250.0000000000005</c:v>
                </c:pt>
                <c:pt idx="3809">
                  <c:v>3200</c:v>
                </c:pt>
                <c:pt idx="3810">
                  <c:v>4687.5000000000009</c:v>
                </c:pt>
                <c:pt idx="3811">
                  <c:v>2762.5000000000005</c:v>
                </c:pt>
                <c:pt idx="3812">
                  <c:v>2600.0000000000005</c:v>
                </c:pt>
                <c:pt idx="3813">
                  <c:v>2275.0000000000005</c:v>
                </c:pt>
                <c:pt idx="3814">
                  <c:v>2625.0000000000005</c:v>
                </c:pt>
                <c:pt idx="3815">
                  <c:v>3600</c:v>
                </c:pt>
                <c:pt idx="3816">
                  <c:v>2750</c:v>
                </c:pt>
                <c:pt idx="3817">
                  <c:v>1650.0000000000002</c:v>
                </c:pt>
                <c:pt idx="3818">
                  <c:v>1350</c:v>
                </c:pt>
                <c:pt idx="3819">
                  <c:v>749.99999999999989</c:v>
                </c:pt>
                <c:pt idx="3820">
                  <c:v>1300.0000000000002</c:v>
                </c:pt>
                <c:pt idx="3821">
                  <c:v>1650.0000000000002</c:v>
                </c:pt>
                <c:pt idx="3822">
                  <c:v>3162.5000000000005</c:v>
                </c:pt>
                <c:pt idx="3823">
                  <c:v>1237.5</c:v>
                </c:pt>
                <c:pt idx="3824">
                  <c:v>1237.5</c:v>
                </c:pt>
                <c:pt idx="3825">
                  <c:v>874.99999999999989</c:v>
                </c:pt>
                <c:pt idx="3826">
                  <c:v>1625.0000000000002</c:v>
                </c:pt>
                <c:pt idx="3827">
                  <c:v>1925.0000000000002</c:v>
                </c:pt>
                <c:pt idx="3828">
                  <c:v>2997.5000000000005</c:v>
                </c:pt>
                <c:pt idx="3829">
                  <c:v>1375</c:v>
                </c:pt>
                <c:pt idx="3830">
                  <c:v>1237.5</c:v>
                </c:pt>
                <c:pt idx="3831">
                  <c:v>624.99999999999989</c:v>
                </c:pt>
                <c:pt idx="3832">
                  <c:v>1137.5000000000002</c:v>
                </c:pt>
                <c:pt idx="3833">
                  <c:v>1512.5000000000002</c:v>
                </c:pt>
                <c:pt idx="3834">
                  <c:v>2887.5000000000005</c:v>
                </c:pt>
                <c:pt idx="3835">
                  <c:v>1237.5</c:v>
                </c:pt>
                <c:pt idx="3836">
                  <c:v>1012.5</c:v>
                </c:pt>
                <c:pt idx="3837">
                  <c:v>749.99999999999989</c:v>
                </c:pt>
                <c:pt idx="3838">
                  <c:v>900.00000000000011</c:v>
                </c:pt>
                <c:pt idx="3839">
                  <c:v>1500</c:v>
                </c:pt>
                <c:pt idx="3840">
                  <c:v>3705</c:v>
                </c:pt>
                <c:pt idx="3841">
                  <c:v>1650.0000000000002</c:v>
                </c:pt>
                <c:pt idx="3842">
                  <c:v>1650.0000000000002</c:v>
                </c:pt>
                <c:pt idx="3843">
                  <c:v>1375</c:v>
                </c:pt>
                <c:pt idx="3844">
                  <c:v>1787.5</c:v>
                </c:pt>
                <c:pt idx="3845">
                  <c:v>2800.0000000000005</c:v>
                </c:pt>
                <c:pt idx="3846">
                  <c:v>4225</c:v>
                </c:pt>
                <c:pt idx="3847">
                  <c:v>2400.0000000000005</c:v>
                </c:pt>
                <c:pt idx="3848">
                  <c:v>1787.5000000000002</c:v>
                </c:pt>
                <c:pt idx="3849">
                  <c:v>1650.0000000000002</c:v>
                </c:pt>
                <c:pt idx="3850">
                  <c:v>1950</c:v>
                </c:pt>
                <c:pt idx="3851">
                  <c:v>3150.0000000000005</c:v>
                </c:pt>
                <c:pt idx="3852">
                  <c:v>4387.5</c:v>
                </c:pt>
                <c:pt idx="3853">
                  <c:v>2550.0000000000005</c:v>
                </c:pt>
                <c:pt idx="3854">
                  <c:v>1925.0000000000002</c:v>
                </c:pt>
                <c:pt idx="3855">
                  <c:v>1650.0000000000002</c:v>
                </c:pt>
                <c:pt idx="3856">
                  <c:v>2112.5</c:v>
                </c:pt>
                <c:pt idx="3857">
                  <c:v>3500.0000000000005</c:v>
                </c:pt>
                <c:pt idx="3858">
                  <c:v>4225</c:v>
                </c:pt>
                <c:pt idx="3859">
                  <c:v>2550.0000000000005</c:v>
                </c:pt>
                <c:pt idx="3860">
                  <c:v>1925.0000000000002</c:v>
                </c:pt>
                <c:pt idx="3861">
                  <c:v>1375</c:v>
                </c:pt>
                <c:pt idx="3862">
                  <c:v>1462.5</c:v>
                </c:pt>
                <c:pt idx="3863">
                  <c:v>2800.0000000000005</c:v>
                </c:pt>
                <c:pt idx="3864">
                  <c:v>3412.5</c:v>
                </c:pt>
                <c:pt idx="3865">
                  <c:v>1950.0000000000002</c:v>
                </c:pt>
                <c:pt idx="3866">
                  <c:v>1237.5</c:v>
                </c:pt>
                <c:pt idx="3867">
                  <c:v>1100</c:v>
                </c:pt>
                <c:pt idx="3868">
                  <c:v>1300</c:v>
                </c:pt>
                <c:pt idx="3869">
                  <c:v>2100</c:v>
                </c:pt>
                <c:pt idx="3870">
                  <c:v>3150.0000000000005</c:v>
                </c:pt>
                <c:pt idx="3871">
                  <c:v>1787.5000000000005</c:v>
                </c:pt>
                <c:pt idx="3872">
                  <c:v>1137.5000000000002</c:v>
                </c:pt>
                <c:pt idx="3873">
                  <c:v>975.00000000000023</c:v>
                </c:pt>
                <c:pt idx="3874">
                  <c:v>1125.0000000000002</c:v>
                </c:pt>
                <c:pt idx="3875">
                  <c:v>2200</c:v>
                </c:pt>
                <c:pt idx="3876">
                  <c:v>3187.5000000000005</c:v>
                </c:pt>
                <c:pt idx="3877">
                  <c:v>1950.0000000000005</c:v>
                </c:pt>
                <c:pt idx="3878">
                  <c:v>2080.0000000000005</c:v>
                </c:pt>
                <c:pt idx="3879">
                  <c:v>1950.0000000000005</c:v>
                </c:pt>
                <c:pt idx="3880">
                  <c:v>2062.5000000000005</c:v>
                </c:pt>
                <c:pt idx="3881">
                  <c:v>3000</c:v>
                </c:pt>
                <c:pt idx="3882">
                  <c:v>4500.0000000000009</c:v>
                </c:pt>
                <c:pt idx="3883">
                  <c:v>2600.0000000000005</c:v>
                </c:pt>
                <c:pt idx="3884">
                  <c:v>2437.5000000000005</c:v>
                </c:pt>
                <c:pt idx="3885">
                  <c:v>2112.5000000000005</c:v>
                </c:pt>
                <c:pt idx="3886">
                  <c:v>2437.5000000000005</c:v>
                </c:pt>
                <c:pt idx="3887">
                  <c:v>3400</c:v>
                </c:pt>
              </c:numCache>
            </c:numRef>
          </c:yVal>
          <c:smooth val="0"/>
          <c:extLst>
            <c:ext xmlns:c16="http://schemas.microsoft.com/office/drawing/2014/chart" uri="{C3380CC4-5D6E-409C-BE32-E72D297353CC}">
              <c16:uniqueId val="{00000000-2DAE-412F-9F64-7863313CE32C}"/>
            </c:ext>
          </c:extLst>
        </c:ser>
        <c:dLbls>
          <c:showLegendKey val="0"/>
          <c:showVal val="0"/>
          <c:showCatName val="0"/>
          <c:showSerName val="0"/>
          <c:showPercent val="0"/>
          <c:showBubbleSize val="0"/>
        </c:dLbls>
        <c:axId val="588953824"/>
        <c:axId val="588949984"/>
      </c:scatterChart>
      <c:valAx>
        <c:axId val="5889538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Unit 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00_ ;_-[$$-409]* \-#,##0.00\ ;_-[$$-409]* &quot;-&quot;??_ ;_-@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949984"/>
        <c:crosses val="autoZero"/>
        <c:crossBetween val="midCat"/>
      </c:valAx>
      <c:valAx>
        <c:axId val="588949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00_ ;_-[$$-409]* \-#,##0.00\ ;_-[$$-409]* &quot;-&quot;??_ ;_-@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95382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Units Sold</a:t>
            </a:r>
            <a:r>
              <a:rPr lang="en-US" baseline="0"/>
              <a:t> VS Unit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Mismatch!$G$1</c:f>
              <c:strCache>
                <c:ptCount val="1"/>
                <c:pt idx="0">
                  <c:v>Units Sold</c:v>
                </c:pt>
              </c:strCache>
            </c:strRef>
          </c:tx>
          <c:spPr>
            <a:ln w="25400" cap="rnd">
              <a:noFill/>
              <a:round/>
            </a:ln>
            <a:effectLst/>
          </c:spPr>
          <c:marker>
            <c:symbol val="circle"/>
            <c:size val="5"/>
            <c:spPr>
              <a:solidFill>
                <a:schemeClr val="accent1"/>
              </a:solidFill>
              <a:ln w="9525">
                <a:solidFill>
                  <a:schemeClr val="accent1"/>
                </a:solidFill>
              </a:ln>
              <a:effectLst/>
            </c:spPr>
          </c:marker>
          <c:xVal>
            <c:numRef>
              <c:f>Mismatch!$F$2:$F$3889</c:f>
              <c:numCache>
                <c:formatCode>_-[$$-409]* #,##0.00_ ;_-[$$-409]* \-#,##0.00\ ;_-[$$-409]* "-"??_ ;_-@_ </c:formatCode>
                <c:ptCount val="3888"/>
                <c:pt idx="0">
                  <c:v>0.5</c:v>
                </c:pt>
                <c:pt idx="1">
                  <c:v>0.5</c:v>
                </c:pt>
                <c:pt idx="2">
                  <c:v>0.4</c:v>
                </c:pt>
                <c:pt idx="3">
                  <c:v>0.45</c:v>
                </c:pt>
                <c:pt idx="4">
                  <c:v>0.6</c:v>
                </c:pt>
                <c:pt idx="5">
                  <c:v>0.5</c:v>
                </c:pt>
                <c:pt idx="6">
                  <c:v>0.5</c:v>
                </c:pt>
                <c:pt idx="7">
                  <c:v>0.5</c:v>
                </c:pt>
                <c:pt idx="8">
                  <c:v>0.4</c:v>
                </c:pt>
                <c:pt idx="9">
                  <c:v>0.45</c:v>
                </c:pt>
                <c:pt idx="10">
                  <c:v>0.6</c:v>
                </c:pt>
                <c:pt idx="11">
                  <c:v>0.5</c:v>
                </c:pt>
                <c:pt idx="12">
                  <c:v>0.5</c:v>
                </c:pt>
                <c:pt idx="13">
                  <c:v>0.5</c:v>
                </c:pt>
                <c:pt idx="14">
                  <c:v>0.4</c:v>
                </c:pt>
                <c:pt idx="15">
                  <c:v>0.45</c:v>
                </c:pt>
                <c:pt idx="16">
                  <c:v>0.6</c:v>
                </c:pt>
                <c:pt idx="17">
                  <c:v>0.5</c:v>
                </c:pt>
                <c:pt idx="18">
                  <c:v>0.5</c:v>
                </c:pt>
                <c:pt idx="19">
                  <c:v>0.5</c:v>
                </c:pt>
                <c:pt idx="20">
                  <c:v>0.4</c:v>
                </c:pt>
                <c:pt idx="21">
                  <c:v>0.45</c:v>
                </c:pt>
                <c:pt idx="22">
                  <c:v>0.6</c:v>
                </c:pt>
                <c:pt idx="23">
                  <c:v>0.5</c:v>
                </c:pt>
                <c:pt idx="24">
                  <c:v>0.6</c:v>
                </c:pt>
                <c:pt idx="25">
                  <c:v>0.55000000000000004</c:v>
                </c:pt>
                <c:pt idx="26">
                  <c:v>0.5</c:v>
                </c:pt>
                <c:pt idx="27">
                  <c:v>0.5</c:v>
                </c:pt>
                <c:pt idx="28">
                  <c:v>0.6</c:v>
                </c:pt>
                <c:pt idx="29">
                  <c:v>0.65</c:v>
                </c:pt>
                <c:pt idx="30">
                  <c:v>0.6</c:v>
                </c:pt>
                <c:pt idx="31">
                  <c:v>0.55000000000000004</c:v>
                </c:pt>
                <c:pt idx="32">
                  <c:v>0.5</c:v>
                </c:pt>
                <c:pt idx="33">
                  <c:v>0.5</c:v>
                </c:pt>
                <c:pt idx="34">
                  <c:v>0.6</c:v>
                </c:pt>
                <c:pt idx="35">
                  <c:v>0.65</c:v>
                </c:pt>
                <c:pt idx="36">
                  <c:v>0.6</c:v>
                </c:pt>
                <c:pt idx="37">
                  <c:v>0.55000000000000004</c:v>
                </c:pt>
                <c:pt idx="38">
                  <c:v>0.5</c:v>
                </c:pt>
                <c:pt idx="39">
                  <c:v>0.5</c:v>
                </c:pt>
                <c:pt idx="40">
                  <c:v>0.6</c:v>
                </c:pt>
                <c:pt idx="41">
                  <c:v>0.65</c:v>
                </c:pt>
                <c:pt idx="42">
                  <c:v>0.6</c:v>
                </c:pt>
                <c:pt idx="43">
                  <c:v>0.55000000000000004</c:v>
                </c:pt>
                <c:pt idx="44">
                  <c:v>0.5</c:v>
                </c:pt>
                <c:pt idx="45">
                  <c:v>0.5</c:v>
                </c:pt>
                <c:pt idx="46">
                  <c:v>0.6</c:v>
                </c:pt>
                <c:pt idx="47">
                  <c:v>0.65</c:v>
                </c:pt>
                <c:pt idx="48">
                  <c:v>0.6</c:v>
                </c:pt>
                <c:pt idx="49">
                  <c:v>0.55000000000000004</c:v>
                </c:pt>
                <c:pt idx="50">
                  <c:v>0.5</c:v>
                </c:pt>
                <c:pt idx="51">
                  <c:v>0.5</c:v>
                </c:pt>
                <c:pt idx="52">
                  <c:v>0.6</c:v>
                </c:pt>
                <c:pt idx="53">
                  <c:v>0.65</c:v>
                </c:pt>
                <c:pt idx="54">
                  <c:v>0.65</c:v>
                </c:pt>
                <c:pt idx="55">
                  <c:v>0.55000000000000004</c:v>
                </c:pt>
                <c:pt idx="56">
                  <c:v>0.55000000000000004</c:v>
                </c:pt>
                <c:pt idx="57">
                  <c:v>0.55000000000000004</c:v>
                </c:pt>
                <c:pt idx="58">
                  <c:v>0.65</c:v>
                </c:pt>
                <c:pt idx="59">
                  <c:v>0.7</c:v>
                </c:pt>
                <c:pt idx="60">
                  <c:v>0.65</c:v>
                </c:pt>
                <c:pt idx="61">
                  <c:v>0.55000000000000004</c:v>
                </c:pt>
                <c:pt idx="62">
                  <c:v>0.55000000000000004</c:v>
                </c:pt>
                <c:pt idx="63">
                  <c:v>0.55000000000000004</c:v>
                </c:pt>
                <c:pt idx="64">
                  <c:v>0.65</c:v>
                </c:pt>
                <c:pt idx="65">
                  <c:v>0.7</c:v>
                </c:pt>
                <c:pt idx="66">
                  <c:v>0.65</c:v>
                </c:pt>
                <c:pt idx="67">
                  <c:v>0.55000000000000004</c:v>
                </c:pt>
                <c:pt idx="68">
                  <c:v>0.55000000000000004</c:v>
                </c:pt>
                <c:pt idx="69">
                  <c:v>0.55000000000000004</c:v>
                </c:pt>
                <c:pt idx="70">
                  <c:v>0.65</c:v>
                </c:pt>
                <c:pt idx="71">
                  <c:v>0.7</c:v>
                </c:pt>
                <c:pt idx="72">
                  <c:v>0.25</c:v>
                </c:pt>
                <c:pt idx="73">
                  <c:v>0.35</c:v>
                </c:pt>
                <c:pt idx="74">
                  <c:v>0.35</c:v>
                </c:pt>
                <c:pt idx="75">
                  <c:v>0.35</c:v>
                </c:pt>
                <c:pt idx="76">
                  <c:v>0.4</c:v>
                </c:pt>
                <c:pt idx="77">
                  <c:v>0.35</c:v>
                </c:pt>
                <c:pt idx="78">
                  <c:v>0.25</c:v>
                </c:pt>
                <c:pt idx="79">
                  <c:v>0.35</c:v>
                </c:pt>
                <c:pt idx="80">
                  <c:v>0.35</c:v>
                </c:pt>
                <c:pt idx="81">
                  <c:v>0.35</c:v>
                </c:pt>
                <c:pt idx="82">
                  <c:v>0.4</c:v>
                </c:pt>
                <c:pt idx="83">
                  <c:v>0.35</c:v>
                </c:pt>
                <c:pt idx="84">
                  <c:v>0.3</c:v>
                </c:pt>
                <c:pt idx="85">
                  <c:v>0.4</c:v>
                </c:pt>
                <c:pt idx="86">
                  <c:v>0.35</c:v>
                </c:pt>
                <c:pt idx="87">
                  <c:v>0.4</c:v>
                </c:pt>
                <c:pt idx="88">
                  <c:v>0.45</c:v>
                </c:pt>
                <c:pt idx="89">
                  <c:v>0.4</c:v>
                </c:pt>
                <c:pt idx="90">
                  <c:v>0.3</c:v>
                </c:pt>
                <c:pt idx="91">
                  <c:v>0.4</c:v>
                </c:pt>
                <c:pt idx="92">
                  <c:v>0.35</c:v>
                </c:pt>
                <c:pt idx="93">
                  <c:v>0.4</c:v>
                </c:pt>
                <c:pt idx="94">
                  <c:v>0.45</c:v>
                </c:pt>
                <c:pt idx="95">
                  <c:v>0.4</c:v>
                </c:pt>
                <c:pt idx="96">
                  <c:v>0.3</c:v>
                </c:pt>
                <c:pt idx="97">
                  <c:v>0.4</c:v>
                </c:pt>
                <c:pt idx="98">
                  <c:v>0.35</c:v>
                </c:pt>
                <c:pt idx="99">
                  <c:v>0.4</c:v>
                </c:pt>
                <c:pt idx="100">
                  <c:v>0.45</c:v>
                </c:pt>
                <c:pt idx="101">
                  <c:v>0.4</c:v>
                </c:pt>
                <c:pt idx="102">
                  <c:v>0.4</c:v>
                </c:pt>
                <c:pt idx="103">
                  <c:v>0.45</c:v>
                </c:pt>
                <c:pt idx="104">
                  <c:v>0.4</c:v>
                </c:pt>
                <c:pt idx="105">
                  <c:v>0.4</c:v>
                </c:pt>
                <c:pt idx="106">
                  <c:v>0.45</c:v>
                </c:pt>
                <c:pt idx="107">
                  <c:v>0.5</c:v>
                </c:pt>
                <c:pt idx="108">
                  <c:v>0.4</c:v>
                </c:pt>
                <c:pt idx="109">
                  <c:v>0.45</c:v>
                </c:pt>
                <c:pt idx="110">
                  <c:v>0.4</c:v>
                </c:pt>
                <c:pt idx="111">
                  <c:v>0.4</c:v>
                </c:pt>
                <c:pt idx="112">
                  <c:v>0.45</c:v>
                </c:pt>
                <c:pt idx="113">
                  <c:v>0.5</c:v>
                </c:pt>
                <c:pt idx="114">
                  <c:v>0.4</c:v>
                </c:pt>
                <c:pt idx="115">
                  <c:v>0.45</c:v>
                </c:pt>
                <c:pt idx="116">
                  <c:v>0.4</c:v>
                </c:pt>
                <c:pt idx="117">
                  <c:v>0.4</c:v>
                </c:pt>
                <c:pt idx="118">
                  <c:v>0.45</c:v>
                </c:pt>
                <c:pt idx="119">
                  <c:v>0.5</c:v>
                </c:pt>
                <c:pt idx="120">
                  <c:v>0.45</c:v>
                </c:pt>
                <c:pt idx="121">
                  <c:v>0.45</c:v>
                </c:pt>
                <c:pt idx="122">
                  <c:v>0.5</c:v>
                </c:pt>
                <c:pt idx="123">
                  <c:v>0.5</c:v>
                </c:pt>
                <c:pt idx="124">
                  <c:v>0.45</c:v>
                </c:pt>
                <c:pt idx="125">
                  <c:v>0.55000000000000004</c:v>
                </c:pt>
                <c:pt idx="126">
                  <c:v>0.45</c:v>
                </c:pt>
                <c:pt idx="127">
                  <c:v>0.45</c:v>
                </c:pt>
                <c:pt idx="128">
                  <c:v>0.5</c:v>
                </c:pt>
                <c:pt idx="129">
                  <c:v>0.5</c:v>
                </c:pt>
                <c:pt idx="130">
                  <c:v>0.45</c:v>
                </c:pt>
                <c:pt idx="131">
                  <c:v>0.55000000000000004</c:v>
                </c:pt>
                <c:pt idx="132">
                  <c:v>0.45</c:v>
                </c:pt>
                <c:pt idx="133">
                  <c:v>0.45</c:v>
                </c:pt>
                <c:pt idx="134">
                  <c:v>0.5</c:v>
                </c:pt>
                <c:pt idx="135">
                  <c:v>0.5</c:v>
                </c:pt>
                <c:pt idx="136">
                  <c:v>0.45</c:v>
                </c:pt>
                <c:pt idx="137">
                  <c:v>0.55000000000000004</c:v>
                </c:pt>
                <c:pt idx="138">
                  <c:v>0.45</c:v>
                </c:pt>
                <c:pt idx="139">
                  <c:v>0.45</c:v>
                </c:pt>
                <c:pt idx="140">
                  <c:v>0.5</c:v>
                </c:pt>
                <c:pt idx="141">
                  <c:v>0.5</c:v>
                </c:pt>
                <c:pt idx="142">
                  <c:v>0.45</c:v>
                </c:pt>
                <c:pt idx="143">
                  <c:v>0.55000000000000004</c:v>
                </c:pt>
                <c:pt idx="144">
                  <c:v>0.39999999999999997</c:v>
                </c:pt>
                <c:pt idx="145">
                  <c:v>0.5</c:v>
                </c:pt>
                <c:pt idx="146">
                  <c:v>0.5</c:v>
                </c:pt>
                <c:pt idx="147">
                  <c:v>0.5</c:v>
                </c:pt>
                <c:pt idx="148">
                  <c:v>0.55000000000000004</c:v>
                </c:pt>
                <c:pt idx="149">
                  <c:v>0.5</c:v>
                </c:pt>
                <c:pt idx="150">
                  <c:v>0.39999999999999997</c:v>
                </c:pt>
                <c:pt idx="151">
                  <c:v>0.5</c:v>
                </c:pt>
                <c:pt idx="152">
                  <c:v>0.5</c:v>
                </c:pt>
                <c:pt idx="153">
                  <c:v>0.5</c:v>
                </c:pt>
                <c:pt idx="154">
                  <c:v>0.55000000000000004</c:v>
                </c:pt>
                <c:pt idx="155">
                  <c:v>0.5</c:v>
                </c:pt>
                <c:pt idx="156">
                  <c:v>0.5</c:v>
                </c:pt>
                <c:pt idx="157">
                  <c:v>0.6</c:v>
                </c:pt>
                <c:pt idx="158">
                  <c:v>0.6</c:v>
                </c:pt>
                <c:pt idx="159">
                  <c:v>0.6</c:v>
                </c:pt>
                <c:pt idx="160">
                  <c:v>0.65</c:v>
                </c:pt>
                <c:pt idx="161">
                  <c:v>0.6</c:v>
                </c:pt>
                <c:pt idx="162">
                  <c:v>0.6</c:v>
                </c:pt>
                <c:pt idx="163">
                  <c:v>0.65</c:v>
                </c:pt>
                <c:pt idx="164">
                  <c:v>0.65</c:v>
                </c:pt>
                <c:pt idx="165">
                  <c:v>0.6</c:v>
                </c:pt>
                <c:pt idx="166">
                  <c:v>0.65</c:v>
                </c:pt>
                <c:pt idx="167">
                  <c:v>0.8</c:v>
                </c:pt>
                <c:pt idx="168">
                  <c:v>0.6</c:v>
                </c:pt>
                <c:pt idx="169">
                  <c:v>0.65</c:v>
                </c:pt>
                <c:pt idx="170">
                  <c:v>0.65</c:v>
                </c:pt>
                <c:pt idx="171">
                  <c:v>0.6</c:v>
                </c:pt>
                <c:pt idx="172">
                  <c:v>0.65</c:v>
                </c:pt>
                <c:pt idx="173">
                  <c:v>0.8</c:v>
                </c:pt>
                <c:pt idx="174">
                  <c:v>0.6</c:v>
                </c:pt>
                <c:pt idx="175">
                  <c:v>0.65</c:v>
                </c:pt>
                <c:pt idx="176">
                  <c:v>0.65</c:v>
                </c:pt>
                <c:pt idx="177">
                  <c:v>0.6</c:v>
                </c:pt>
                <c:pt idx="178">
                  <c:v>0.65</c:v>
                </c:pt>
                <c:pt idx="179">
                  <c:v>0.8</c:v>
                </c:pt>
                <c:pt idx="180">
                  <c:v>0.6</c:v>
                </c:pt>
                <c:pt idx="181">
                  <c:v>0.65</c:v>
                </c:pt>
                <c:pt idx="182">
                  <c:v>0.65</c:v>
                </c:pt>
                <c:pt idx="183">
                  <c:v>0.6</c:v>
                </c:pt>
                <c:pt idx="184">
                  <c:v>0.65</c:v>
                </c:pt>
                <c:pt idx="185">
                  <c:v>0.8</c:v>
                </c:pt>
                <c:pt idx="186">
                  <c:v>0.65</c:v>
                </c:pt>
                <c:pt idx="187">
                  <c:v>0.70000000000000007</c:v>
                </c:pt>
                <c:pt idx="188">
                  <c:v>0.65</c:v>
                </c:pt>
                <c:pt idx="189">
                  <c:v>0.65</c:v>
                </c:pt>
                <c:pt idx="190">
                  <c:v>0.75</c:v>
                </c:pt>
                <c:pt idx="191">
                  <c:v>0.8</c:v>
                </c:pt>
                <c:pt idx="192">
                  <c:v>0.55000000000000004</c:v>
                </c:pt>
                <c:pt idx="193">
                  <c:v>0.60000000000000009</c:v>
                </c:pt>
                <c:pt idx="194">
                  <c:v>0.55000000000000004</c:v>
                </c:pt>
                <c:pt idx="195">
                  <c:v>0.55000000000000004</c:v>
                </c:pt>
                <c:pt idx="196">
                  <c:v>0.65</c:v>
                </c:pt>
                <c:pt idx="197">
                  <c:v>0.70000000000000007</c:v>
                </c:pt>
                <c:pt idx="198">
                  <c:v>0.55000000000000004</c:v>
                </c:pt>
                <c:pt idx="199">
                  <c:v>0.60000000000000009</c:v>
                </c:pt>
                <c:pt idx="200">
                  <c:v>0.55000000000000004</c:v>
                </c:pt>
                <c:pt idx="201">
                  <c:v>0.55000000000000004</c:v>
                </c:pt>
                <c:pt idx="202">
                  <c:v>0.65</c:v>
                </c:pt>
                <c:pt idx="203">
                  <c:v>0.70000000000000007</c:v>
                </c:pt>
                <c:pt idx="204">
                  <c:v>0.55000000000000004</c:v>
                </c:pt>
                <c:pt idx="205">
                  <c:v>0.60000000000000009</c:v>
                </c:pt>
                <c:pt idx="206">
                  <c:v>0.55000000000000004</c:v>
                </c:pt>
                <c:pt idx="207">
                  <c:v>0.55000000000000004</c:v>
                </c:pt>
                <c:pt idx="208">
                  <c:v>0.65</c:v>
                </c:pt>
                <c:pt idx="209">
                  <c:v>0.70000000000000007</c:v>
                </c:pt>
                <c:pt idx="210">
                  <c:v>0.55000000000000004</c:v>
                </c:pt>
                <c:pt idx="211">
                  <c:v>0.60000000000000009</c:v>
                </c:pt>
                <c:pt idx="212">
                  <c:v>0.55000000000000004</c:v>
                </c:pt>
                <c:pt idx="213">
                  <c:v>0.55000000000000004</c:v>
                </c:pt>
                <c:pt idx="214">
                  <c:v>0.65</c:v>
                </c:pt>
                <c:pt idx="215">
                  <c:v>0.70000000000000007</c:v>
                </c:pt>
                <c:pt idx="216">
                  <c:v>0.35</c:v>
                </c:pt>
                <c:pt idx="217">
                  <c:v>0.45</c:v>
                </c:pt>
                <c:pt idx="218">
                  <c:v>0.45</c:v>
                </c:pt>
                <c:pt idx="219">
                  <c:v>0.45</c:v>
                </c:pt>
                <c:pt idx="220">
                  <c:v>0.5</c:v>
                </c:pt>
                <c:pt idx="221">
                  <c:v>0.45</c:v>
                </c:pt>
                <c:pt idx="222">
                  <c:v>0.35</c:v>
                </c:pt>
                <c:pt idx="223">
                  <c:v>0.45</c:v>
                </c:pt>
                <c:pt idx="224">
                  <c:v>0.45</c:v>
                </c:pt>
                <c:pt idx="225">
                  <c:v>0.45</c:v>
                </c:pt>
                <c:pt idx="226">
                  <c:v>0.5</c:v>
                </c:pt>
                <c:pt idx="227">
                  <c:v>0.45</c:v>
                </c:pt>
                <c:pt idx="228">
                  <c:v>0.35</c:v>
                </c:pt>
                <c:pt idx="229">
                  <c:v>0.45</c:v>
                </c:pt>
                <c:pt idx="230">
                  <c:v>0.45</c:v>
                </c:pt>
                <c:pt idx="231">
                  <c:v>0.45</c:v>
                </c:pt>
                <c:pt idx="232">
                  <c:v>0.5</c:v>
                </c:pt>
                <c:pt idx="233">
                  <c:v>0.45</c:v>
                </c:pt>
                <c:pt idx="234">
                  <c:v>0.45</c:v>
                </c:pt>
                <c:pt idx="235">
                  <c:v>0.5</c:v>
                </c:pt>
                <c:pt idx="236">
                  <c:v>0.5</c:v>
                </c:pt>
                <c:pt idx="237">
                  <c:v>0.45</c:v>
                </c:pt>
                <c:pt idx="238">
                  <c:v>0.5</c:v>
                </c:pt>
                <c:pt idx="239">
                  <c:v>0.65</c:v>
                </c:pt>
                <c:pt idx="240">
                  <c:v>0.45</c:v>
                </c:pt>
                <c:pt idx="241">
                  <c:v>0.5</c:v>
                </c:pt>
                <c:pt idx="242">
                  <c:v>0.5</c:v>
                </c:pt>
                <c:pt idx="243">
                  <c:v>0.45</c:v>
                </c:pt>
                <c:pt idx="244">
                  <c:v>0.5</c:v>
                </c:pt>
                <c:pt idx="245">
                  <c:v>0.65</c:v>
                </c:pt>
                <c:pt idx="246">
                  <c:v>0.45</c:v>
                </c:pt>
                <c:pt idx="247">
                  <c:v>0.5</c:v>
                </c:pt>
                <c:pt idx="248">
                  <c:v>0.5</c:v>
                </c:pt>
                <c:pt idx="249">
                  <c:v>0.45</c:v>
                </c:pt>
                <c:pt idx="250">
                  <c:v>0.5</c:v>
                </c:pt>
                <c:pt idx="251">
                  <c:v>0.65</c:v>
                </c:pt>
                <c:pt idx="252">
                  <c:v>0.45</c:v>
                </c:pt>
                <c:pt idx="253">
                  <c:v>0.5</c:v>
                </c:pt>
                <c:pt idx="254">
                  <c:v>0.5</c:v>
                </c:pt>
                <c:pt idx="255">
                  <c:v>0.45</c:v>
                </c:pt>
                <c:pt idx="256">
                  <c:v>0.5</c:v>
                </c:pt>
                <c:pt idx="257">
                  <c:v>0.65</c:v>
                </c:pt>
                <c:pt idx="258">
                  <c:v>0.5</c:v>
                </c:pt>
                <c:pt idx="259">
                  <c:v>0.55000000000000004</c:v>
                </c:pt>
                <c:pt idx="260">
                  <c:v>0.5</c:v>
                </c:pt>
                <c:pt idx="261">
                  <c:v>0.5</c:v>
                </c:pt>
                <c:pt idx="262">
                  <c:v>0.6</c:v>
                </c:pt>
                <c:pt idx="263">
                  <c:v>0.65</c:v>
                </c:pt>
                <c:pt idx="264">
                  <c:v>0.5</c:v>
                </c:pt>
                <c:pt idx="265">
                  <c:v>0.55000000000000004</c:v>
                </c:pt>
                <c:pt idx="266">
                  <c:v>0.5</c:v>
                </c:pt>
                <c:pt idx="267">
                  <c:v>0.5</c:v>
                </c:pt>
                <c:pt idx="268">
                  <c:v>0.6</c:v>
                </c:pt>
                <c:pt idx="269">
                  <c:v>0.65</c:v>
                </c:pt>
                <c:pt idx="270">
                  <c:v>0.5</c:v>
                </c:pt>
                <c:pt idx="271">
                  <c:v>0.55000000000000004</c:v>
                </c:pt>
                <c:pt idx="272">
                  <c:v>0.5</c:v>
                </c:pt>
                <c:pt idx="273">
                  <c:v>0.5</c:v>
                </c:pt>
                <c:pt idx="274">
                  <c:v>0.6</c:v>
                </c:pt>
                <c:pt idx="275">
                  <c:v>0.65</c:v>
                </c:pt>
                <c:pt idx="276">
                  <c:v>0.5</c:v>
                </c:pt>
                <c:pt idx="277">
                  <c:v>0.55000000000000004</c:v>
                </c:pt>
                <c:pt idx="278">
                  <c:v>0.5</c:v>
                </c:pt>
                <c:pt idx="279">
                  <c:v>0.5</c:v>
                </c:pt>
                <c:pt idx="280">
                  <c:v>0.6</c:v>
                </c:pt>
                <c:pt idx="281">
                  <c:v>0.65</c:v>
                </c:pt>
                <c:pt idx="282">
                  <c:v>0.5</c:v>
                </c:pt>
                <c:pt idx="283">
                  <c:v>0.55000000000000004</c:v>
                </c:pt>
                <c:pt idx="284">
                  <c:v>0.5</c:v>
                </c:pt>
                <c:pt idx="285">
                  <c:v>0.5</c:v>
                </c:pt>
                <c:pt idx="286">
                  <c:v>0.6</c:v>
                </c:pt>
                <c:pt idx="287">
                  <c:v>0.65</c:v>
                </c:pt>
                <c:pt idx="288">
                  <c:v>0.45</c:v>
                </c:pt>
                <c:pt idx="289">
                  <c:v>0.45</c:v>
                </c:pt>
                <c:pt idx="290">
                  <c:v>0.35000000000000003</c:v>
                </c:pt>
                <c:pt idx="291">
                  <c:v>0.4</c:v>
                </c:pt>
                <c:pt idx="292">
                  <c:v>0.54999999999999993</c:v>
                </c:pt>
                <c:pt idx="293">
                  <c:v>0.45</c:v>
                </c:pt>
                <c:pt idx="294">
                  <c:v>0.45</c:v>
                </c:pt>
                <c:pt idx="295">
                  <c:v>0.45</c:v>
                </c:pt>
                <c:pt idx="296">
                  <c:v>0.35000000000000003</c:v>
                </c:pt>
                <c:pt idx="297">
                  <c:v>0.4</c:v>
                </c:pt>
                <c:pt idx="298">
                  <c:v>0.54999999999999993</c:v>
                </c:pt>
                <c:pt idx="299">
                  <c:v>0.45</c:v>
                </c:pt>
                <c:pt idx="300">
                  <c:v>0.5</c:v>
                </c:pt>
                <c:pt idx="301">
                  <c:v>0.5</c:v>
                </c:pt>
                <c:pt idx="302">
                  <c:v>0.4</c:v>
                </c:pt>
                <c:pt idx="303">
                  <c:v>0.45</c:v>
                </c:pt>
                <c:pt idx="304">
                  <c:v>0.6</c:v>
                </c:pt>
                <c:pt idx="305">
                  <c:v>0.5</c:v>
                </c:pt>
                <c:pt idx="306">
                  <c:v>0.5</c:v>
                </c:pt>
                <c:pt idx="307">
                  <c:v>0.5</c:v>
                </c:pt>
                <c:pt idx="308">
                  <c:v>0.4</c:v>
                </c:pt>
                <c:pt idx="309">
                  <c:v>0.45</c:v>
                </c:pt>
                <c:pt idx="310">
                  <c:v>0.6</c:v>
                </c:pt>
                <c:pt idx="311">
                  <c:v>0.5</c:v>
                </c:pt>
                <c:pt idx="312">
                  <c:v>0.6</c:v>
                </c:pt>
                <c:pt idx="313">
                  <c:v>0.55000000000000004</c:v>
                </c:pt>
                <c:pt idx="314">
                  <c:v>0.5</c:v>
                </c:pt>
                <c:pt idx="315">
                  <c:v>0.5</c:v>
                </c:pt>
                <c:pt idx="316">
                  <c:v>0.6</c:v>
                </c:pt>
                <c:pt idx="317">
                  <c:v>0.65</c:v>
                </c:pt>
                <c:pt idx="318">
                  <c:v>0.5</c:v>
                </c:pt>
                <c:pt idx="319">
                  <c:v>0.45000000000000007</c:v>
                </c:pt>
                <c:pt idx="320">
                  <c:v>0.4</c:v>
                </c:pt>
                <c:pt idx="321">
                  <c:v>0.4</c:v>
                </c:pt>
                <c:pt idx="322">
                  <c:v>0.5</c:v>
                </c:pt>
                <c:pt idx="323">
                  <c:v>0.55000000000000004</c:v>
                </c:pt>
                <c:pt idx="324">
                  <c:v>0.5</c:v>
                </c:pt>
                <c:pt idx="325">
                  <c:v>0.45000000000000007</c:v>
                </c:pt>
                <c:pt idx="326">
                  <c:v>0.4</c:v>
                </c:pt>
                <c:pt idx="327">
                  <c:v>0.4</c:v>
                </c:pt>
                <c:pt idx="328">
                  <c:v>0.5</c:v>
                </c:pt>
                <c:pt idx="329">
                  <c:v>0.55000000000000004</c:v>
                </c:pt>
                <c:pt idx="330">
                  <c:v>0.5</c:v>
                </c:pt>
                <c:pt idx="331">
                  <c:v>0.45000000000000007</c:v>
                </c:pt>
                <c:pt idx="332">
                  <c:v>0.4</c:v>
                </c:pt>
                <c:pt idx="333">
                  <c:v>0.4</c:v>
                </c:pt>
                <c:pt idx="334">
                  <c:v>0.5</c:v>
                </c:pt>
                <c:pt idx="335">
                  <c:v>0.55000000000000004</c:v>
                </c:pt>
                <c:pt idx="336">
                  <c:v>0.5</c:v>
                </c:pt>
                <c:pt idx="337">
                  <c:v>0.45000000000000007</c:v>
                </c:pt>
                <c:pt idx="338">
                  <c:v>0.4</c:v>
                </c:pt>
                <c:pt idx="339">
                  <c:v>0.4</c:v>
                </c:pt>
                <c:pt idx="340">
                  <c:v>0.5</c:v>
                </c:pt>
                <c:pt idx="341">
                  <c:v>0.55000000000000004</c:v>
                </c:pt>
                <c:pt idx="342">
                  <c:v>0.6</c:v>
                </c:pt>
                <c:pt idx="343">
                  <c:v>0.5</c:v>
                </c:pt>
                <c:pt idx="344">
                  <c:v>0.5</c:v>
                </c:pt>
                <c:pt idx="345">
                  <c:v>0.5</c:v>
                </c:pt>
                <c:pt idx="346">
                  <c:v>0.6</c:v>
                </c:pt>
                <c:pt idx="347">
                  <c:v>0.64999999999999991</c:v>
                </c:pt>
                <c:pt idx="348">
                  <c:v>0.6</c:v>
                </c:pt>
                <c:pt idx="349">
                  <c:v>0.5</c:v>
                </c:pt>
                <c:pt idx="350">
                  <c:v>0.5</c:v>
                </c:pt>
                <c:pt idx="351">
                  <c:v>0.5</c:v>
                </c:pt>
                <c:pt idx="352">
                  <c:v>0.6</c:v>
                </c:pt>
                <c:pt idx="353">
                  <c:v>0.64999999999999991</c:v>
                </c:pt>
                <c:pt idx="354">
                  <c:v>0.6</c:v>
                </c:pt>
                <c:pt idx="355">
                  <c:v>0.5</c:v>
                </c:pt>
                <c:pt idx="356">
                  <c:v>0.5</c:v>
                </c:pt>
                <c:pt idx="357">
                  <c:v>0.5</c:v>
                </c:pt>
                <c:pt idx="358">
                  <c:v>0.6</c:v>
                </c:pt>
                <c:pt idx="359">
                  <c:v>0.64999999999999991</c:v>
                </c:pt>
                <c:pt idx="360">
                  <c:v>0.2</c:v>
                </c:pt>
                <c:pt idx="361">
                  <c:v>0.3</c:v>
                </c:pt>
                <c:pt idx="362">
                  <c:v>0.3</c:v>
                </c:pt>
                <c:pt idx="363">
                  <c:v>0.35</c:v>
                </c:pt>
                <c:pt idx="364">
                  <c:v>0.4</c:v>
                </c:pt>
                <c:pt idx="365">
                  <c:v>0.35</c:v>
                </c:pt>
                <c:pt idx="366">
                  <c:v>0.25</c:v>
                </c:pt>
                <c:pt idx="367">
                  <c:v>0.35</c:v>
                </c:pt>
                <c:pt idx="368">
                  <c:v>0.35</c:v>
                </c:pt>
                <c:pt idx="369">
                  <c:v>0.35</c:v>
                </c:pt>
                <c:pt idx="370">
                  <c:v>0.4</c:v>
                </c:pt>
                <c:pt idx="371">
                  <c:v>0.35</c:v>
                </c:pt>
                <c:pt idx="372">
                  <c:v>0.3</c:v>
                </c:pt>
                <c:pt idx="373">
                  <c:v>0.4</c:v>
                </c:pt>
                <c:pt idx="374">
                  <c:v>0.3</c:v>
                </c:pt>
                <c:pt idx="375">
                  <c:v>0.35000000000000003</c:v>
                </c:pt>
                <c:pt idx="376">
                  <c:v>0.4</c:v>
                </c:pt>
                <c:pt idx="377">
                  <c:v>0.35000000000000003</c:v>
                </c:pt>
                <c:pt idx="378">
                  <c:v>0.19999999999999998</c:v>
                </c:pt>
                <c:pt idx="379">
                  <c:v>0.30000000000000004</c:v>
                </c:pt>
                <c:pt idx="380">
                  <c:v>0.24999999999999997</c:v>
                </c:pt>
                <c:pt idx="381">
                  <c:v>0.30000000000000004</c:v>
                </c:pt>
                <c:pt idx="382">
                  <c:v>0.35</c:v>
                </c:pt>
                <c:pt idx="383">
                  <c:v>0.30000000000000004</c:v>
                </c:pt>
                <c:pt idx="384">
                  <c:v>0.19999999999999998</c:v>
                </c:pt>
                <c:pt idx="385">
                  <c:v>0.30000000000000004</c:v>
                </c:pt>
                <c:pt idx="386">
                  <c:v>0.24999999999999997</c:v>
                </c:pt>
                <c:pt idx="387">
                  <c:v>0.35000000000000003</c:v>
                </c:pt>
                <c:pt idx="388">
                  <c:v>0.5</c:v>
                </c:pt>
                <c:pt idx="389">
                  <c:v>0.45</c:v>
                </c:pt>
                <c:pt idx="390">
                  <c:v>0.45</c:v>
                </c:pt>
                <c:pt idx="391">
                  <c:v>0.5</c:v>
                </c:pt>
                <c:pt idx="392">
                  <c:v>0.45</c:v>
                </c:pt>
                <c:pt idx="393">
                  <c:v>0.45</c:v>
                </c:pt>
                <c:pt idx="394">
                  <c:v>0.5</c:v>
                </c:pt>
                <c:pt idx="395">
                  <c:v>0.55000000000000004</c:v>
                </c:pt>
                <c:pt idx="396">
                  <c:v>0.45</c:v>
                </c:pt>
                <c:pt idx="397">
                  <c:v>0.5</c:v>
                </c:pt>
                <c:pt idx="398">
                  <c:v>0.45</c:v>
                </c:pt>
                <c:pt idx="399">
                  <c:v>0.45</c:v>
                </c:pt>
                <c:pt idx="400">
                  <c:v>0.5</c:v>
                </c:pt>
                <c:pt idx="401">
                  <c:v>0.6</c:v>
                </c:pt>
                <c:pt idx="402">
                  <c:v>0.5</c:v>
                </c:pt>
                <c:pt idx="403">
                  <c:v>0.55000000000000004</c:v>
                </c:pt>
                <c:pt idx="404">
                  <c:v>0.5</c:v>
                </c:pt>
                <c:pt idx="405">
                  <c:v>0.5</c:v>
                </c:pt>
                <c:pt idx="406">
                  <c:v>0.55000000000000004</c:v>
                </c:pt>
                <c:pt idx="407">
                  <c:v>0.6</c:v>
                </c:pt>
                <c:pt idx="408">
                  <c:v>0.55000000000000004</c:v>
                </c:pt>
                <c:pt idx="409">
                  <c:v>0.55000000000000004</c:v>
                </c:pt>
                <c:pt idx="410">
                  <c:v>0.6</c:v>
                </c:pt>
                <c:pt idx="411">
                  <c:v>0.6</c:v>
                </c:pt>
                <c:pt idx="412">
                  <c:v>0.55000000000000004</c:v>
                </c:pt>
                <c:pt idx="413">
                  <c:v>0.5</c:v>
                </c:pt>
                <c:pt idx="414">
                  <c:v>0.4</c:v>
                </c:pt>
                <c:pt idx="415">
                  <c:v>0.4</c:v>
                </c:pt>
                <c:pt idx="416">
                  <c:v>0.45</c:v>
                </c:pt>
                <c:pt idx="417">
                  <c:v>0.45</c:v>
                </c:pt>
                <c:pt idx="418">
                  <c:v>0.4</c:v>
                </c:pt>
                <c:pt idx="419">
                  <c:v>0.5</c:v>
                </c:pt>
                <c:pt idx="420">
                  <c:v>0.4</c:v>
                </c:pt>
                <c:pt idx="421">
                  <c:v>0.4</c:v>
                </c:pt>
                <c:pt idx="422">
                  <c:v>0.65</c:v>
                </c:pt>
                <c:pt idx="423">
                  <c:v>0.65</c:v>
                </c:pt>
                <c:pt idx="424">
                  <c:v>0.6</c:v>
                </c:pt>
                <c:pt idx="425">
                  <c:v>0.70000000000000007</c:v>
                </c:pt>
                <c:pt idx="426">
                  <c:v>0.6</c:v>
                </c:pt>
                <c:pt idx="427">
                  <c:v>0.6</c:v>
                </c:pt>
                <c:pt idx="428">
                  <c:v>0.65</c:v>
                </c:pt>
                <c:pt idx="429">
                  <c:v>0.65</c:v>
                </c:pt>
                <c:pt idx="430">
                  <c:v>0.6</c:v>
                </c:pt>
                <c:pt idx="431">
                  <c:v>0.70000000000000007</c:v>
                </c:pt>
                <c:pt idx="432">
                  <c:v>0.45</c:v>
                </c:pt>
                <c:pt idx="433">
                  <c:v>0.45</c:v>
                </c:pt>
                <c:pt idx="434">
                  <c:v>0.35000000000000003</c:v>
                </c:pt>
                <c:pt idx="435">
                  <c:v>0.4</c:v>
                </c:pt>
                <c:pt idx="436">
                  <c:v>0.54999999999999993</c:v>
                </c:pt>
                <c:pt idx="437">
                  <c:v>0.45</c:v>
                </c:pt>
                <c:pt idx="438">
                  <c:v>0.45</c:v>
                </c:pt>
                <c:pt idx="439">
                  <c:v>0.45</c:v>
                </c:pt>
                <c:pt idx="440">
                  <c:v>0.35000000000000003</c:v>
                </c:pt>
                <c:pt idx="441">
                  <c:v>0.4</c:v>
                </c:pt>
                <c:pt idx="442">
                  <c:v>0.54999999999999993</c:v>
                </c:pt>
                <c:pt idx="443">
                  <c:v>0.45</c:v>
                </c:pt>
                <c:pt idx="444">
                  <c:v>0.5</c:v>
                </c:pt>
                <c:pt idx="445">
                  <c:v>0.5</c:v>
                </c:pt>
                <c:pt idx="446">
                  <c:v>0.4</c:v>
                </c:pt>
                <c:pt idx="447">
                  <c:v>0.45</c:v>
                </c:pt>
                <c:pt idx="448">
                  <c:v>0.6</c:v>
                </c:pt>
                <c:pt idx="449">
                  <c:v>0.5</c:v>
                </c:pt>
                <c:pt idx="450">
                  <c:v>0.5</c:v>
                </c:pt>
                <c:pt idx="451">
                  <c:v>0.5</c:v>
                </c:pt>
                <c:pt idx="452">
                  <c:v>0.4</c:v>
                </c:pt>
                <c:pt idx="453">
                  <c:v>0.45</c:v>
                </c:pt>
                <c:pt idx="454">
                  <c:v>0.6</c:v>
                </c:pt>
                <c:pt idx="455">
                  <c:v>0.5</c:v>
                </c:pt>
                <c:pt idx="456">
                  <c:v>0.6</c:v>
                </c:pt>
                <c:pt idx="457">
                  <c:v>0.60000000000000009</c:v>
                </c:pt>
                <c:pt idx="458">
                  <c:v>0.55000000000000004</c:v>
                </c:pt>
                <c:pt idx="459">
                  <c:v>0.55000000000000004</c:v>
                </c:pt>
                <c:pt idx="460">
                  <c:v>0.65</c:v>
                </c:pt>
                <c:pt idx="461">
                  <c:v>0.70000000000000007</c:v>
                </c:pt>
                <c:pt idx="462">
                  <c:v>0.65</c:v>
                </c:pt>
                <c:pt idx="463">
                  <c:v>0.60000000000000009</c:v>
                </c:pt>
                <c:pt idx="464">
                  <c:v>0.55000000000000004</c:v>
                </c:pt>
                <c:pt idx="465">
                  <c:v>0.55000000000000004</c:v>
                </c:pt>
                <c:pt idx="466">
                  <c:v>0.65</c:v>
                </c:pt>
                <c:pt idx="467">
                  <c:v>0.70000000000000007</c:v>
                </c:pt>
                <c:pt idx="468">
                  <c:v>0.65</c:v>
                </c:pt>
                <c:pt idx="469">
                  <c:v>0.60000000000000009</c:v>
                </c:pt>
                <c:pt idx="470">
                  <c:v>0.55000000000000004</c:v>
                </c:pt>
                <c:pt idx="471">
                  <c:v>0.55000000000000004</c:v>
                </c:pt>
                <c:pt idx="472">
                  <c:v>0.65</c:v>
                </c:pt>
                <c:pt idx="473">
                  <c:v>0.70000000000000007</c:v>
                </c:pt>
                <c:pt idx="474">
                  <c:v>0.65</c:v>
                </c:pt>
                <c:pt idx="475">
                  <c:v>0.60000000000000009</c:v>
                </c:pt>
                <c:pt idx="476">
                  <c:v>0.55000000000000004</c:v>
                </c:pt>
                <c:pt idx="477">
                  <c:v>0.55000000000000004</c:v>
                </c:pt>
                <c:pt idx="478">
                  <c:v>0.65</c:v>
                </c:pt>
                <c:pt idx="479">
                  <c:v>0.70000000000000007</c:v>
                </c:pt>
                <c:pt idx="480">
                  <c:v>0.65</c:v>
                </c:pt>
                <c:pt idx="481">
                  <c:v>0.5</c:v>
                </c:pt>
                <c:pt idx="482">
                  <c:v>0.45</c:v>
                </c:pt>
                <c:pt idx="483">
                  <c:v>0.45</c:v>
                </c:pt>
                <c:pt idx="484">
                  <c:v>0.54999999999999993</c:v>
                </c:pt>
                <c:pt idx="485">
                  <c:v>0.6</c:v>
                </c:pt>
                <c:pt idx="486">
                  <c:v>0.6</c:v>
                </c:pt>
                <c:pt idx="487">
                  <c:v>0.5</c:v>
                </c:pt>
                <c:pt idx="488">
                  <c:v>0.5</c:v>
                </c:pt>
                <c:pt idx="489">
                  <c:v>0.5</c:v>
                </c:pt>
                <c:pt idx="490">
                  <c:v>0.6</c:v>
                </c:pt>
                <c:pt idx="491">
                  <c:v>0.64999999999999991</c:v>
                </c:pt>
                <c:pt idx="492">
                  <c:v>0.70000000000000007</c:v>
                </c:pt>
                <c:pt idx="493">
                  <c:v>0.60000000000000009</c:v>
                </c:pt>
                <c:pt idx="494">
                  <c:v>0.60000000000000009</c:v>
                </c:pt>
                <c:pt idx="495">
                  <c:v>0.60000000000000009</c:v>
                </c:pt>
                <c:pt idx="496">
                  <c:v>0.70000000000000007</c:v>
                </c:pt>
                <c:pt idx="497">
                  <c:v>0.75</c:v>
                </c:pt>
                <c:pt idx="498">
                  <c:v>0.70000000000000007</c:v>
                </c:pt>
                <c:pt idx="499">
                  <c:v>0.60000000000000009</c:v>
                </c:pt>
                <c:pt idx="500">
                  <c:v>0.60000000000000009</c:v>
                </c:pt>
                <c:pt idx="501">
                  <c:v>0.60000000000000009</c:v>
                </c:pt>
                <c:pt idx="502">
                  <c:v>0.70000000000000007</c:v>
                </c:pt>
                <c:pt idx="503">
                  <c:v>0.75</c:v>
                </c:pt>
                <c:pt idx="504">
                  <c:v>0.35</c:v>
                </c:pt>
                <c:pt idx="505">
                  <c:v>0.45</c:v>
                </c:pt>
                <c:pt idx="506">
                  <c:v>0.45</c:v>
                </c:pt>
                <c:pt idx="507">
                  <c:v>0.45</c:v>
                </c:pt>
                <c:pt idx="508">
                  <c:v>0.5</c:v>
                </c:pt>
                <c:pt idx="509">
                  <c:v>0.45</c:v>
                </c:pt>
                <c:pt idx="510">
                  <c:v>0.35</c:v>
                </c:pt>
                <c:pt idx="511">
                  <c:v>0.45</c:v>
                </c:pt>
                <c:pt idx="512">
                  <c:v>0.45</c:v>
                </c:pt>
                <c:pt idx="513">
                  <c:v>0.45</c:v>
                </c:pt>
                <c:pt idx="514">
                  <c:v>0.5</c:v>
                </c:pt>
                <c:pt idx="515">
                  <c:v>0.45</c:v>
                </c:pt>
                <c:pt idx="516">
                  <c:v>0.45</c:v>
                </c:pt>
                <c:pt idx="517">
                  <c:v>0.54999999999999993</c:v>
                </c:pt>
                <c:pt idx="518">
                  <c:v>0.54999999999999993</c:v>
                </c:pt>
                <c:pt idx="519">
                  <c:v>0.54999999999999993</c:v>
                </c:pt>
                <c:pt idx="520">
                  <c:v>0.6</c:v>
                </c:pt>
                <c:pt idx="521">
                  <c:v>0.54999999999999993</c:v>
                </c:pt>
                <c:pt idx="522">
                  <c:v>0.6</c:v>
                </c:pt>
                <c:pt idx="523">
                  <c:v>0.65</c:v>
                </c:pt>
                <c:pt idx="524">
                  <c:v>0.65</c:v>
                </c:pt>
                <c:pt idx="525">
                  <c:v>0.6</c:v>
                </c:pt>
                <c:pt idx="526">
                  <c:v>0.65</c:v>
                </c:pt>
                <c:pt idx="527">
                  <c:v>0.8</c:v>
                </c:pt>
                <c:pt idx="528">
                  <c:v>0.6</c:v>
                </c:pt>
                <c:pt idx="529">
                  <c:v>0.65</c:v>
                </c:pt>
                <c:pt idx="530">
                  <c:v>0.65</c:v>
                </c:pt>
                <c:pt idx="531">
                  <c:v>0.6</c:v>
                </c:pt>
                <c:pt idx="532">
                  <c:v>0.65</c:v>
                </c:pt>
                <c:pt idx="533">
                  <c:v>0.8</c:v>
                </c:pt>
                <c:pt idx="534">
                  <c:v>0.6</c:v>
                </c:pt>
                <c:pt idx="535">
                  <c:v>0.65</c:v>
                </c:pt>
                <c:pt idx="536">
                  <c:v>0.65</c:v>
                </c:pt>
                <c:pt idx="537">
                  <c:v>0.6</c:v>
                </c:pt>
                <c:pt idx="538">
                  <c:v>0.65</c:v>
                </c:pt>
                <c:pt idx="539">
                  <c:v>0.8</c:v>
                </c:pt>
                <c:pt idx="540">
                  <c:v>0.6</c:v>
                </c:pt>
                <c:pt idx="541">
                  <c:v>0.65</c:v>
                </c:pt>
                <c:pt idx="542">
                  <c:v>0.65</c:v>
                </c:pt>
                <c:pt idx="543">
                  <c:v>0.6</c:v>
                </c:pt>
                <c:pt idx="544">
                  <c:v>0.65</c:v>
                </c:pt>
                <c:pt idx="545">
                  <c:v>0.8</c:v>
                </c:pt>
                <c:pt idx="546">
                  <c:v>0.65</c:v>
                </c:pt>
                <c:pt idx="547">
                  <c:v>0.70000000000000007</c:v>
                </c:pt>
                <c:pt idx="548">
                  <c:v>0.65</c:v>
                </c:pt>
                <c:pt idx="549">
                  <c:v>0.65</c:v>
                </c:pt>
                <c:pt idx="550">
                  <c:v>0.75</c:v>
                </c:pt>
                <c:pt idx="551">
                  <c:v>0.8</c:v>
                </c:pt>
                <c:pt idx="552">
                  <c:v>0.60000000000000009</c:v>
                </c:pt>
                <c:pt idx="553">
                  <c:v>0.65000000000000013</c:v>
                </c:pt>
                <c:pt idx="554">
                  <c:v>0.60000000000000009</c:v>
                </c:pt>
                <c:pt idx="555">
                  <c:v>0.60000000000000009</c:v>
                </c:pt>
                <c:pt idx="556">
                  <c:v>0.70000000000000007</c:v>
                </c:pt>
                <c:pt idx="557">
                  <c:v>0.75000000000000011</c:v>
                </c:pt>
                <c:pt idx="558">
                  <c:v>0.60000000000000009</c:v>
                </c:pt>
                <c:pt idx="559">
                  <c:v>0.65000000000000013</c:v>
                </c:pt>
                <c:pt idx="560">
                  <c:v>0.60000000000000009</c:v>
                </c:pt>
                <c:pt idx="561">
                  <c:v>0.60000000000000009</c:v>
                </c:pt>
                <c:pt idx="562">
                  <c:v>0.70000000000000007</c:v>
                </c:pt>
                <c:pt idx="563">
                  <c:v>0.75000000000000011</c:v>
                </c:pt>
                <c:pt idx="564">
                  <c:v>0.60000000000000009</c:v>
                </c:pt>
                <c:pt idx="565">
                  <c:v>0.65000000000000013</c:v>
                </c:pt>
                <c:pt idx="566">
                  <c:v>0.60000000000000009</c:v>
                </c:pt>
                <c:pt idx="567">
                  <c:v>0.60000000000000009</c:v>
                </c:pt>
                <c:pt idx="568">
                  <c:v>0.70000000000000007</c:v>
                </c:pt>
                <c:pt idx="569">
                  <c:v>0.75000000000000011</c:v>
                </c:pt>
                <c:pt idx="570">
                  <c:v>0.60000000000000009</c:v>
                </c:pt>
                <c:pt idx="571">
                  <c:v>0.65000000000000013</c:v>
                </c:pt>
                <c:pt idx="572">
                  <c:v>0.60000000000000009</c:v>
                </c:pt>
                <c:pt idx="573">
                  <c:v>0.60000000000000009</c:v>
                </c:pt>
                <c:pt idx="574">
                  <c:v>0.70000000000000007</c:v>
                </c:pt>
                <c:pt idx="575">
                  <c:v>0.75000000000000011</c:v>
                </c:pt>
                <c:pt idx="576">
                  <c:v>0.3</c:v>
                </c:pt>
                <c:pt idx="577">
                  <c:v>0.4</c:v>
                </c:pt>
                <c:pt idx="578">
                  <c:v>0.4</c:v>
                </c:pt>
                <c:pt idx="579">
                  <c:v>0.4</c:v>
                </c:pt>
                <c:pt idx="580">
                  <c:v>0.45</c:v>
                </c:pt>
                <c:pt idx="581">
                  <c:v>0.4</c:v>
                </c:pt>
                <c:pt idx="582">
                  <c:v>0.3</c:v>
                </c:pt>
                <c:pt idx="583">
                  <c:v>0.4</c:v>
                </c:pt>
                <c:pt idx="584">
                  <c:v>0.4</c:v>
                </c:pt>
                <c:pt idx="585">
                  <c:v>0.4</c:v>
                </c:pt>
                <c:pt idx="586">
                  <c:v>0.45</c:v>
                </c:pt>
                <c:pt idx="587">
                  <c:v>0.4</c:v>
                </c:pt>
                <c:pt idx="588">
                  <c:v>0.4</c:v>
                </c:pt>
                <c:pt idx="589">
                  <c:v>0.49999999999999994</c:v>
                </c:pt>
                <c:pt idx="590">
                  <c:v>0.54999999999999993</c:v>
                </c:pt>
                <c:pt idx="591">
                  <c:v>0.54999999999999993</c:v>
                </c:pt>
                <c:pt idx="592">
                  <c:v>0.6</c:v>
                </c:pt>
                <c:pt idx="593">
                  <c:v>0.54999999999999993</c:v>
                </c:pt>
                <c:pt idx="594">
                  <c:v>0.6</c:v>
                </c:pt>
                <c:pt idx="595">
                  <c:v>0.65</c:v>
                </c:pt>
                <c:pt idx="596">
                  <c:v>0.65</c:v>
                </c:pt>
                <c:pt idx="597">
                  <c:v>0.6</c:v>
                </c:pt>
                <c:pt idx="598">
                  <c:v>0.65</c:v>
                </c:pt>
                <c:pt idx="599">
                  <c:v>0.8</c:v>
                </c:pt>
                <c:pt idx="600">
                  <c:v>0.6</c:v>
                </c:pt>
                <c:pt idx="601">
                  <c:v>0.65</c:v>
                </c:pt>
                <c:pt idx="602">
                  <c:v>0.65</c:v>
                </c:pt>
                <c:pt idx="603">
                  <c:v>0.6</c:v>
                </c:pt>
                <c:pt idx="604">
                  <c:v>0.65</c:v>
                </c:pt>
                <c:pt idx="605">
                  <c:v>0.8</c:v>
                </c:pt>
                <c:pt idx="606">
                  <c:v>0.6</c:v>
                </c:pt>
                <c:pt idx="607">
                  <c:v>0.65</c:v>
                </c:pt>
                <c:pt idx="608">
                  <c:v>0.65</c:v>
                </c:pt>
                <c:pt idx="609">
                  <c:v>0.65</c:v>
                </c:pt>
                <c:pt idx="610">
                  <c:v>0.70000000000000007</c:v>
                </c:pt>
                <c:pt idx="611">
                  <c:v>0.85000000000000009</c:v>
                </c:pt>
                <c:pt idx="612">
                  <c:v>0.65</c:v>
                </c:pt>
                <c:pt idx="613">
                  <c:v>0.70000000000000007</c:v>
                </c:pt>
                <c:pt idx="614">
                  <c:v>0.70000000000000007</c:v>
                </c:pt>
                <c:pt idx="615">
                  <c:v>0.65</c:v>
                </c:pt>
                <c:pt idx="616">
                  <c:v>0.70000000000000007</c:v>
                </c:pt>
                <c:pt idx="617">
                  <c:v>0.85000000000000009</c:v>
                </c:pt>
                <c:pt idx="618">
                  <c:v>0.70000000000000007</c:v>
                </c:pt>
                <c:pt idx="619">
                  <c:v>0.75000000000000011</c:v>
                </c:pt>
                <c:pt idx="620">
                  <c:v>0.70000000000000007</c:v>
                </c:pt>
                <c:pt idx="621">
                  <c:v>0.70000000000000007</c:v>
                </c:pt>
                <c:pt idx="622">
                  <c:v>0.75</c:v>
                </c:pt>
                <c:pt idx="623">
                  <c:v>0.8</c:v>
                </c:pt>
                <c:pt idx="624">
                  <c:v>0.65000000000000013</c:v>
                </c:pt>
                <c:pt idx="625">
                  <c:v>0.70000000000000018</c:v>
                </c:pt>
                <c:pt idx="626">
                  <c:v>0.65000000000000013</c:v>
                </c:pt>
                <c:pt idx="627">
                  <c:v>0.65000000000000013</c:v>
                </c:pt>
                <c:pt idx="628">
                  <c:v>0.75000000000000011</c:v>
                </c:pt>
                <c:pt idx="629">
                  <c:v>0.70000000000000007</c:v>
                </c:pt>
                <c:pt idx="630">
                  <c:v>0.55000000000000004</c:v>
                </c:pt>
                <c:pt idx="631">
                  <c:v>0.60000000000000009</c:v>
                </c:pt>
                <c:pt idx="632">
                  <c:v>0.55000000000000004</c:v>
                </c:pt>
                <c:pt idx="633">
                  <c:v>0.55000000000000004</c:v>
                </c:pt>
                <c:pt idx="634">
                  <c:v>0.65</c:v>
                </c:pt>
                <c:pt idx="635">
                  <c:v>0.70000000000000007</c:v>
                </c:pt>
                <c:pt idx="636">
                  <c:v>0.55000000000000004</c:v>
                </c:pt>
                <c:pt idx="637">
                  <c:v>0.60000000000000009</c:v>
                </c:pt>
                <c:pt idx="638">
                  <c:v>0.55000000000000004</c:v>
                </c:pt>
                <c:pt idx="639">
                  <c:v>0.65000000000000013</c:v>
                </c:pt>
                <c:pt idx="640">
                  <c:v>0.75000000000000011</c:v>
                </c:pt>
                <c:pt idx="641">
                  <c:v>0.80000000000000016</c:v>
                </c:pt>
                <c:pt idx="642">
                  <c:v>0.65000000000000013</c:v>
                </c:pt>
                <c:pt idx="643">
                  <c:v>0.70000000000000018</c:v>
                </c:pt>
                <c:pt idx="644">
                  <c:v>0.65000000000000013</c:v>
                </c:pt>
                <c:pt idx="645">
                  <c:v>0.65000000000000013</c:v>
                </c:pt>
                <c:pt idx="646">
                  <c:v>0.75000000000000011</c:v>
                </c:pt>
                <c:pt idx="647">
                  <c:v>0.80000000000000016</c:v>
                </c:pt>
                <c:pt idx="648">
                  <c:v>0.4</c:v>
                </c:pt>
                <c:pt idx="649">
                  <c:v>0.5</c:v>
                </c:pt>
                <c:pt idx="650">
                  <c:v>0.5</c:v>
                </c:pt>
                <c:pt idx="651">
                  <c:v>0.5</c:v>
                </c:pt>
                <c:pt idx="652">
                  <c:v>0.55000000000000004</c:v>
                </c:pt>
                <c:pt idx="653">
                  <c:v>0.5</c:v>
                </c:pt>
                <c:pt idx="654">
                  <c:v>0.4</c:v>
                </c:pt>
                <c:pt idx="655">
                  <c:v>0.5</c:v>
                </c:pt>
                <c:pt idx="656">
                  <c:v>0.5</c:v>
                </c:pt>
                <c:pt idx="657">
                  <c:v>0.5</c:v>
                </c:pt>
                <c:pt idx="658">
                  <c:v>0.55000000000000004</c:v>
                </c:pt>
                <c:pt idx="659">
                  <c:v>0.5</c:v>
                </c:pt>
                <c:pt idx="660">
                  <c:v>0.5</c:v>
                </c:pt>
                <c:pt idx="661">
                  <c:v>0.6</c:v>
                </c:pt>
                <c:pt idx="662">
                  <c:v>0.64999999999999991</c:v>
                </c:pt>
                <c:pt idx="663">
                  <c:v>0.64999999999999991</c:v>
                </c:pt>
                <c:pt idx="664">
                  <c:v>0.7</c:v>
                </c:pt>
                <c:pt idx="665">
                  <c:v>0.64999999999999991</c:v>
                </c:pt>
                <c:pt idx="666">
                  <c:v>0.7</c:v>
                </c:pt>
                <c:pt idx="667">
                  <c:v>0.75</c:v>
                </c:pt>
                <c:pt idx="668">
                  <c:v>0.75</c:v>
                </c:pt>
                <c:pt idx="669">
                  <c:v>0.6</c:v>
                </c:pt>
                <c:pt idx="670">
                  <c:v>0.65</c:v>
                </c:pt>
                <c:pt idx="671">
                  <c:v>0.8</c:v>
                </c:pt>
                <c:pt idx="672">
                  <c:v>0.6</c:v>
                </c:pt>
                <c:pt idx="673">
                  <c:v>0.65</c:v>
                </c:pt>
                <c:pt idx="674">
                  <c:v>0.65</c:v>
                </c:pt>
                <c:pt idx="675">
                  <c:v>0.6</c:v>
                </c:pt>
                <c:pt idx="676">
                  <c:v>0.65</c:v>
                </c:pt>
                <c:pt idx="677">
                  <c:v>0.8</c:v>
                </c:pt>
                <c:pt idx="678">
                  <c:v>0.75</c:v>
                </c:pt>
                <c:pt idx="679">
                  <c:v>0.8</c:v>
                </c:pt>
                <c:pt idx="680">
                  <c:v>0.8</c:v>
                </c:pt>
                <c:pt idx="681">
                  <c:v>0.8</c:v>
                </c:pt>
                <c:pt idx="682">
                  <c:v>0.85000000000000009</c:v>
                </c:pt>
                <c:pt idx="683">
                  <c:v>1</c:v>
                </c:pt>
                <c:pt idx="684">
                  <c:v>0.8</c:v>
                </c:pt>
                <c:pt idx="685">
                  <c:v>0.85000000000000009</c:v>
                </c:pt>
                <c:pt idx="686">
                  <c:v>0.85000000000000009</c:v>
                </c:pt>
                <c:pt idx="687">
                  <c:v>0.8</c:v>
                </c:pt>
                <c:pt idx="688">
                  <c:v>0.85000000000000009</c:v>
                </c:pt>
                <c:pt idx="689">
                  <c:v>1</c:v>
                </c:pt>
                <c:pt idx="690">
                  <c:v>0.85000000000000009</c:v>
                </c:pt>
                <c:pt idx="691">
                  <c:v>0.80000000000000016</c:v>
                </c:pt>
                <c:pt idx="692">
                  <c:v>0.75000000000000011</c:v>
                </c:pt>
                <c:pt idx="693">
                  <c:v>0.75000000000000011</c:v>
                </c:pt>
                <c:pt idx="694">
                  <c:v>0.75</c:v>
                </c:pt>
                <c:pt idx="695">
                  <c:v>0.8</c:v>
                </c:pt>
                <c:pt idx="696">
                  <c:v>0.70000000000000018</c:v>
                </c:pt>
                <c:pt idx="697">
                  <c:v>0.75000000000000022</c:v>
                </c:pt>
                <c:pt idx="698">
                  <c:v>0.70000000000000018</c:v>
                </c:pt>
                <c:pt idx="699">
                  <c:v>0.70000000000000018</c:v>
                </c:pt>
                <c:pt idx="700">
                  <c:v>0.80000000000000016</c:v>
                </c:pt>
                <c:pt idx="701">
                  <c:v>0.65</c:v>
                </c:pt>
                <c:pt idx="702">
                  <c:v>0.60000000000000009</c:v>
                </c:pt>
                <c:pt idx="703">
                  <c:v>0.65000000000000013</c:v>
                </c:pt>
                <c:pt idx="704">
                  <c:v>0.60000000000000009</c:v>
                </c:pt>
                <c:pt idx="705">
                  <c:v>0.60000000000000009</c:v>
                </c:pt>
                <c:pt idx="706">
                  <c:v>0.70000000000000007</c:v>
                </c:pt>
                <c:pt idx="707">
                  <c:v>0.75000000000000011</c:v>
                </c:pt>
                <c:pt idx="708">
                  <c:v>0.60000000000000009</c:v>
                </c:pt>
                <c:pt idx="709">
                  <c:v>0.65000000000000013</c:v>
                </c:pt>
                <c:pt idx="710">
                  <c:v>0.60000000000000009</c:v>
                </c:pt>
                <c:pt idx="711">
                  <c:v>0.70000000000000018</c:v>
                </c:pt>
                <c:pt idx="712">
                  <c:v>0.90000000000000013</c:v>
                </c:pt>
                <c:pt idx="713">
                  <c:v>0.95000000000000018</c:v>
                </c:pt>
                <c:pt idx="714">
                  <c:v>0.80000000000000016</c:v>
                </c:pt>
                <c:pt idx="715">
                  <c:v>0.8500000000000002</c:v>
                </c:pt>
                <c:pt idx="716">
                  <c:v>0.80000000000000016</c:v>
                </c:pt>
                <c:pt idx="717">
                  <c:v>0.80000000000000016</c:v>
                </c:pt>
                <c:pt idx="718">
                  <c:v>0.90000000000000013</c:v>
                </c:pt>
                <c:pt idx="719">
                  <c:v>0.95000000000000018</c:v>
                </c:pt>
                <c:pt idx="720">
                  <c:v>0.45</c:v>
                </c:pt>
                <c:pt idx="721">
                  <c:v>0.45</c:v>
                </c:pt>
                <c:pt idx="722">
                  <c:v>0.35000000000000003</c:v>
                </c:pt>
                <c:pt idx="723">
                  <c:v>0.39999999999999997</c:v>
                </c:pt>
                <c:pt idx="724">
                  <c:v>0.55000000000000004</c:v>
                </c:pt>
                <c:pt idx="725">
                  <c:v>0.45</c:v>
                </c:pt>
                <c:pt idx="726">
                  <c:v>0.45</c:v>
                </c:pt>
                <c:pt idx="727">
                  <c:v>0.45</c:v>
                </c:pt>
                <c:pt idx="728">
                  <c:v>0.35000000000000003</c:v>
                </c:pt>
                <c:pt idx="729">
                  <c:v>0.39999999999999997</c:v>
                </c:pt>
                <c:pt idx="730">
                  <c:v>0.55000000000000004</c:v>
                </c:pt>
                <c:pt idx="731">
                  <c:v>0.45</c:v>
                </c:pt>
                <c:pt idx="732">
                  <c:v>0.45</c:v>
                </c:pt>
                <c:pt idx="733">
                  <c:v>0.45</c:v>
                </c:pt>
                <c:pt idx="734">
                  <c:v>0.35000000000000003</c:v>
                </c:pt>
                <c:pt idx="735">
                  <c:v>0.39999999999999997</c:v>
                </c:pt>
                <c:pt idx="736">
                  <c:v>0.55000000000000004</c:v>
                </c:pt>
                <c:pt idx="737">
                  <c:v>0.45</c:v>
                </c:pt>
                <c:pt idx="738">
                  <c:v>0.45</c:v>
                </c:pt>
                <c:pt idx="739">
                  <c:v>0.45</c:v>
                </c:pt>
                <c:pt idx="740">
                  <c:v>0.35000000000000003</c:v>
                </c:pt>
                <c:pt idx="741">
                  <c:v>0.39999999999999997</c:v>
                </c:pt>
                <c:pt idx="742">
                  <c:v>0.55000000000000004</c:v>
                </c:pt>
                <c:pt idx="743">
                  <c:v>0.45</c:v>
                </c:pt>
                <c:pt idx="744">
                  <c:v>0.55000000000000004</c:v>
                </c:pt>
                <c:pt idx="745">
                  <c:v>0.55000000000000004</c:v>
                </c:pt>
                <c:pt idx="746">
                  <c:v>0.5</c:v>
                </c:pt>
                <c:pt idx="747">
                  <c:v>0.5</c:v>
                </c:pt>
                <c:pt idx="748">
                  <c:v>0.6</c:v>
                </c:pt>
                <c:pt idx="749">
                  <c:v>0.65</c:v>
                </c:pt>
                <c:pt idx="750">
                  <c:v>0.6</c:v>
                </c:pt>
                <c:pt idx="751">
                  <c:v>0.55000000000000004</c:v>
                </c:pt>
                <c:pt idx="752">
                  <c:v>0.5</c:v>
                </c:pt>
                <c:pt idx="753">
                  <c:v>0.5</c:v>
                </c:pt>
                <c:pt idx="754">
                  <c:v>0.65</c:v>
                </c:pt>
                <c:pt idx="755">
                  <c:v>0.70000000000000007</c:v>
                </c:pt>
                <c:pt idx="756">
                  <c:v>0.65</c:v>
                </c:pt>
                <c:pt idx="757">
                  <c:v>0.60000000000000009</c:v>
                </c:pt>
                <c:pt idx="758">
                  <c:v>0.55000000000000004</c:v>
                </c:pt>
                <c:pt idx="759">
                  <c:v>0.55000000000000004</c:v>
                </c:pt>
                <c:pt idx="760">
                  <c:v>0.65</c:v>
                </c:pt>
                <c:pt idx="761">
                  <c:v>0.70000000000000007</c:v>
                </c:pt>
                <c:pt idx="762">
                  <c:v>0.65</c:v>
                </c:pt>
                <c:pt idx="763">
                  <c:v>0.60000000000000009</c:v>
                </c:pt>
                <c:pt idx="764">
                  <c:v>0.55000000000000004</c:v>
                </c:pt>
                <c:pt idx="765">
                  <c:v>0.45</c:v>
                </c:pt>
                <c:pt idx="766">
                  <c:v>0.55000000000000004</c:v>
                </c:pt>
                <c:pt idx="767">
                  <c:v>0.60000000000000009</c:v>
                </c:pt>
                <c:pt idx="768">
                  <c:v>0.55000000000000004</c:v>
                </c:pt>
                <c:pt idx="769">
                  <c:v>0.50000000000000011</c:v>
                </c:pt>
                <c:pt idx="770">
                  <c:v>0.45</c:v>
                </c:pt>
                <c:pt idx="771">
                  <c:v>0.45</c:v>
                </c:pt>
                <c:pt idx="772">
                  <c:v>0.55000000000000004</c:v>
                </c:pt>
                <c:pt idx="773">
                  <c:v>0.60000000000000009</c:v>
                </c:pt>
                <c:pt idx="774">
                  <c:v>0.60000000000000009</c:v>
                </c:pt>
                <c:pt idx="775">
                  <c:v>0.50000000000000011</c:v>
                </c:pt>
                <c:pt idx="776">
                  <c:v>0.50000000000000011</c:v>
                </c:pt>
                <c:pt idx="777">
                  <c:v>0.50000000000000011</c:v>
                </c:pt>
                <c:pt idx="778">
                  <c:v>0.60000000000000009</c:v>
                </c:pt>
                <c:pt idx="779">
                  <c:v>0.65</c:v>
                </c:pt>
                <c:pt idx="780">
                  <c:v>0.60000000000000009</c:v>
                </c:pt>
                <c:pt idx="781">
                  <c:v>0.50000000000000011</c:v>
                </c:pt>
                <c:pt idx="782">
                  <c:v>0.50000000000000011</c:v>
                </c:pt>
                <c:pt idx="783">
                  <c:v>0.50000000000000011</c:v>
                </c:pt>
                <c:pt idx="784">
                  <c:v>0.65</c:v>
                </c:pt>
                <c:pt idx="785">
                  <c:v>0.7</c:v>
                </c:pt>
                <c:pt idx="786">
                  <c:v>0.65</c:v>
                </c:pt>
                <c:pt idx="787">
                  <c:v>0.55000000000000004</c:v>
                </c:pt>
                <c:pt idx="788">
                  <c:v>0.55000000000000004</c:v>
                </c:pt>
                <c:pt idx="789">
                  <c:v>0.55000000000000004</c:v>
                </c:pt>
                <c:pt idx="790">
                  <c:v>0.65</c:v>
                </c:pt>
                <c:pt idx="791">
                  <c:v>0.7</c:v>
                </c:pt>
                <c:pt idx="792">
                  <c:v>0.35</c:v>
                </c:pt>
                <c:pt idx="793">
                  <c:v>0.35</c:v>
                </c:pt>
                <c:pt idx="794">
                  <c:v>0.25</c:v>
                </c:pt>
                <c:pt idx="795">
                  <c:v>0.30000000000000004</c:v>
                </c:pt>
                <c:pt idx="796">
                  <c:v>0.44999999999999996</c:v>
                </c:pt>
                <c:pt idx="797">
                  <c:v>0.35</c:v>
                </c:pt>
                <c:pt idx="798">
                  <c:v>0.35</c:v>
                </c:pt>
                <c:pt idx="799">
                  <c:v>0.35</c:v>
                </c:pt>
                <c:pt idx="800">
                  <c:v>0.25</c:v>
                </c:pt>
                <c:pt idx="801">
                  <c:v>0.30000000000000004</c:v>
                </c:pt>
                <c:pt idx="802">
                  <c:v>0.44999999999999996</c:v>
                </c:pt>
                <c:pt idx="803">
                  <c:v>0.35</c:v>
                </c:pt>
                <c:pt idx="804">
                  <c:v>0.4</c:v>
                </c:pt>
                <c:pt idx="805">
                  <c:v>0.4</c:v>
                </c:pt>
                <c:pt idx="806">
                  <c:v>0.30000000000000004</c:v>
                </c:pt>
                <c:pt idx="807">
                  <c:v>0.35</c:v>
                </c:pt>
                <c:pt idx="808">
                  <c:v>0.5</c:v>
                </c:pt>
                <c:pt idx="809">
                  <c:v>0.4</c:v>
                </c:pt>
                <c:pt idx="810">
                  <c:v>0.4</c:v>
                </c:pt>
                <c:pt idx="811">
                  <c:v>0.4</c:v>
                </c:pt>
                <c:pt idx="812">
                  <c:v>0.30000000000000004</c:v>
                </c:pt>
                <c:pt idx="813">
                  <c:v>0.35</c:v>
                </c:pt>
                <c:pt idx="814">
                  <c:v>0.5</c:v>
                </c:pt>
                <c:pt idx="815">
                  <c:v>0.4</c:v>
                </c:pt>
                <c:pt idx="816">
                  <c:v>0.5</c:v>
                </c:pt>
                <c:pt idx="817">
                  <c:v>0.45000000000000007</c:v>
                </c:pt>
                <c:pt idx="818">
                  <c:v>0.4</c:v>
                </c:pt>
                <c:pt idx="819">
                  <c:v>0.4</c:v>
                </c:pt>
                <c:pt idx="820">
                  <c:v>0.54999999999999993</c:v>
                </c:pt>
                <c:pt idx="821">
                  <c:v>0.6</c:v>
                </c:pt>
                <c:pt idx="822">
                  <c:v>0.45</c:v>
                </c:pt>
                <c:pt idx="823">
                  <c:v>0.40000000000000008</c:v>
                </c:pt>
                <c:pt idx="824">
                  <c:v>0.35000000000000003</c:v>
                </c:pt>
                <c:pt idx="825">
                  <c:v>0.35000000000000003</c:v>
                </c:pt>
                <c:pt idx="826">
                  <c:v>0.5</c:v>
                </c:pt>
                <c:pt idx="827">
                  <c:v>0.55000000000000004</c:v>
                </c:pt>
                <c:pt idx="828">
                  <c:v>0.5</c:v>
                </c:pt>
                <c:pt idx="829">
                  <c:v>0.45000000000000007</c:v>
                </c:pt>
                <c:pt idx="830">
                  <c:v>0.4</c:v>
                </c:pt>
                <c:pt idx="831">
                  <c:v>0.4</c:v>
                </c:pt>
                <c:pt idx="832">
                  <c:v>0.5</c:v>
                </c:pt>
                <c:pt idx="833">
                  <c:v>0.55000000000000004</c:v>
                </c:pt>
                <c:pt idx="834">
                  <c:v>0.5</c:v>
                </c:pt>
                <c:pt idx="835">
                  <c:v>0.45000000000000007</c:v>
                </c:pt>
                <c:pt idx="836">
                  <c:v>0.4</c:v>
                </c:pt>
                <c:pt idx="837">
                  <c:v>0.35000000000000003</c:v>
                </c:pt>
                <c:pt idx="838">
                  <c:v>0.45</c:v>
                </c:pt>
                <c:pt idx="839">
                  <c:v>0.5</c:v>
                </c:pt>
                <c:pt idx="840">
                  <c:v>0.45</c:v>
                </c:pt>
                <c:pt idx="841">
                  <c:v>0.40000000000000008</c:v>
                </c:pt>
                <c:pt idx="842">
                  <c:v>0.25</c:v>
                </c:pt>
                <c:pt idx="843">
                  <c:v>0.25</c:v>
                </c:pt>
                <c:pt idx="844">
                  <c:v>0.35</c:v>
                </c:pt>
                <c:pt idx="845">
                  <c:v>0.4</c:v>
                </c:pt>
                <c:pt idx="846">
                  <c:v>0.44999999999999996</c:v>
                </c:pt>
                <c:pt idx="847">
                  <c:v>0.35</c:v>
                </c:pt>
                <c:pt idx="848">
                  <c:v>0.35</c:v>
                </c:pt>
                <c:pt idx="849">
                  <c:v>0.35</c:v>
                </c:pt>
                <c:pt idx="850">
                  <c:v>0.44999999999999996</c:v>
                </c:pt>
                <c:pt idx="851">
                  <c:v>0.49999999999999989</c:v>
                </c:pt>
                <c:pt idx="852">
                  <c:v>0.5</c:v>
                </c:pt>
                <c:pt idx="853">
                  <c:v>0.4</c:v>
                </c:pt>
                <c:pt idx="854">
                  <c:v>0.4</c:v>
                </c:pt>
                <c:pt idx="855">
                  <c:v>0.4</c:v>
                </c:pt>
                <c:pt idx="856">
                  <c:v>0.54999999999999993</c:v>
                </c:pt>
                <c:pt idx="857">
                  <c:v>0.59999999999999987</c:v>
                </c:pt>
                <c:pt idx="858">
                  <c:v>0.54999999999999993</c:v>
                </c:pt>
                <c:pt idx="859">
                  <c:v>0.45</c:v>
                </c:pt>
                <c:pt idx="860">
                  <c:v>0.45</c:v>
                </c:pt>
                <c:pt idx="861">
                  <c:v>0.45</c:v>
                </c:pt>
                <c:pt idx="862">
                  <c:v>0.54999999999999993</c:v>
                </c:pt>
                <c:pt idx="863">
                  <c:v>0.59999999999999987</c:v>
                </c:pt>
                <c:pt idx="864">
                  <c:v>0.35</c:v>
                </c:pt>
                <c:pt idx="865">
                  <c:v>0.45</c:v>
                </c:pt>
                <c:pt idx="866">
                  <c:v>0.45</c:v>
                </c:pt>
                <c:pt idx="867">
                  <c:v>0.45</c:v>
                </c:pt>
                <c:pt idx="868">
                  <c:v>0.5</c:v>
                </c:pt>
                <c:pt idx="869">
                  <c:v>0.45</c:v>
                </c:pt>
                <c:pt idx="870">
                  <c:v>0.35</c:v>
                </c:pt>
                <c:pt idx="871">
                  <c:v>0.45</c:v>
                </c:pt>
                <c:pt idx="872">
                  <c:v>0.45</c:v>
                </c:pt>
                <c:pt idx="873">
                  <c:v>0.45</c:v>
                </c:pt>
                <c:pt idx="874">
                  <c:v>0.5</c:v>
                </c:pt>
                <c:pt idx="875">
                  <c:v>0.45</c:v>
                </c:pt>
                <c:pt idx="876">
                  <c:v>0.35</c:v>
                </c:pt>
                <c:pt idx="877">
                  <c:v>0.45</c:v>
                </c:pt>
                <c:pt idx="878">
                  <c:v>0.45</c:v>
                </c:pt>
                <c:pt idx="879">
                  <c:v>0.45</c:v>
                </c:pt>
                <c:pt idx="880">
                  <c:v>0.5</c:v>
                </c:pt>
                <c:pt idx="881">
                  <c:v>0.45</c:v>
                </c:pt>
                <c:pt idx="882">
                  <c:v>0.45</c:v>
                </c:pt>
                <c:pt idx="883">
                  <c:v>0.45</c:v>
                </c:pt>
                <c:pt idx="884">
                  <c:v>0.45</c:v>
                </c:pt>
                <c:pt idx="885">
                  <c:v>0.4</c:v>
                </c:pt>
                <c:pt idx="886">
                  <c:v>0.45</c:v>
                </c:pt>
                <c:pt idx="887">
                  <c:v>0.6</c:v>
                </c:pt>
                <c:pt idx="888">
                  <c:v>0.4</c:v>
                </c:pt>
                <c:pt idx="889">
                  <c:v>0.45</c:v>
                </c:pt>
                <c:pt idx="890">
                  <c:v>0.45</c:v>
                </c:pt>
                <c:pt idx="891">
                  <c:v>0.4</c:v>
                </c:pt>
                <c:pt idx="892">
                  <c:v>0.45</c:v>
                </c:pt>
                <c:pt idx="893">
                  <c:v>0.6</c:v>
                </c:pt>
                <c:pt idx="894">
                  <c:v>0.4</c:v>
                </c:pt>
                <c:pt idx="895">
                  <c:v>0.45</c:v>
                </c:pt>
                <c:pt idx="896">
                  <c:v>0.45</c:v>
                </c:pt>
                <c:pt idx="897">
                  <c:v>0.4</c:v>
                </c:pt>
                <c:pt idx="898">
                  <c:v>0.45</c:v>
                </c:pt>
                <c:pt idx="899">
                  <c:v>0.6</c:v>
                </c:pt>
                <c:pt idx="900">
                  <c:v>0.4</c:v>
                </c:pt>
                <c:pt idx="901">
                  <c:v>0.45</c:v>
                </c:pt>
                <c:pt idx="902">
                  <c:v>0.45</c:v>
                </c:pt>
                <c:pt idx="903">
                  <c:v>0.4</c:v>
                </c:pt>
                <c:pt idx="904">
                  <c:v>0.45</c:v>
                </c:pt>
                <c:pt idx="905">
                  <c:v>0.6</c:v>
                </c:pt>
                <c:pt idx="906">
                  <c:v>0.45</c:v>
                </c:pt>
                <c:pt idx="907">
                  <c:v>0.55000000000000004</c:v>
                </c:pt>
                <c:pt idx="908">
                  <c:v>0.5</c:v>
                </c:pt>
                <c:pt idx="909">
                  <c:v>0.45</c:v>
                </c:pt>
                <c:pt idx="910">
                  <c:v>0.54999999999999993</c:v>
                </c:pt>
                <c:pt idx="911">
                  <c:v>0.6</c:v>
                </c:pt>
                <c:pt idx="912">
                  <c:v>0.45</c:v>
                </c:pt>
                <c:pt idx="913">
                  <c:v>0.5</c:v>
                </c:pt>
                <c:pt idx="914">
                  <c:v>0.45</c:v>
                </c:pt>
                <c:pt idx="915">
                  <c:v>0.45</c:v>
                </c:pt>
                <c:pt idx="916">
                  <c:v>0.54999999999999993</c:v>
                </c:pt>
                <c:pt idx="917">
                  <c:v>0.6</c:v>
                </c:pt>
                <c:pt idx="918">
                  <c:v>0.45</c:v>
                </c:pt>
                <c:pt idx="919">
                  <c:v>0.5</c:v>
                </c:pt>
                <c:pt idx="920">
                  <c:v>0.45</c:v>
                </c:pt>
                <c:pt idx="921">
                  <c:v>0.45</c:v>
                </c:pt>
                <c:pt idx="922">
                  <c:v>0.54999999999999993</c:v>
                </c:pt>
                <c:pt idx="923">
                  <c:v>0.6</c:v>
                </c:pt>
                <c:pt idx="924">
                  <c:v>0.4</c:v>
                </c:pt>
                <c:pt idx="925">
                  <c:v>0.45000000000000007</c:v>
                </c:pt>
                <c:pt idx="926">
                  <c:v>0.4</c:v>
                </c:pt>
                <c:pt idx="927">
                  <c:v>0.4</c:v>
                </c:pt>
                <c:pt idx="928">
                  <c:v>0.54999999999999993</c:v>
                </c:pt>
                <c:pt idx="929">
                  <c:v>0.6</c:v>
                </c:pt>
                <c:pt idx="930">
                  <c:v>0.45</c:v>
                </c:pt>
                <c:pt idx="931">
                  <c:v>0.5</c:v>
                </c:pt>
                <c:pt idx="932">
                  <c:v>0.45</c:v>
                </c:pt>
                <c:pt idx="933">
                  <c:v>0.45</c:v>
                </c:pt>
                <c:pt idx="934">
                  <c:v>0.54999999999999993</c:v>
                </c:pt>
                <c:pt idx="935">
                  <c:v>0.6</c:v>
                </c:pt>
                <c:pt idx="936">
                  <c:v>0.2</c:v>
                </c:pt>
                <c:pt idx="937">
                  <c:v>0.3</c:v>
                </c:pt>
                <c:pt idx="938">
                  <c:v>0.3</c:v>
                </c:pt>
                <c:pt idx="939">
                  <c:v>0.35</c:v>
                </c:pt>
                <c:pt idx="940">
                  <c:v>0.4</c:v>
                </c:pt>
                <c:pt idx="941">
                  <c:v>0.35</c:v>
                </c:pt>
                <c:pt idx="942">
                  <c:v>0.25</c:v>
                </c:pt>
                <c:pt idx="943">
                  <c:v>0.35</c:v>
                </c:pt>
                <c:pt idx="944">
                  <c:v>0.35</c:v>
                </c:pt>
                <c:pt idx="945">
                  <c:v>0.35</c:v>
                </c:pt>
                <c:pt idx="946">
                  <c:v>0.4</c:v>
                </c:pt>
                <c:pt idx="947">
                  <c:v>0.35</c:v>
                </c:pt>
                <c:pt idx="948">
                  <c:v>0.3</c:v>
                </c:pt>
                <c:pt idx="949">
                  <c:v>0.4</c:v>
                </c:pt>
                <c:pt idx="950">
                  <c:v>0.3</c:v>
                </c:pt>
                <c:pt idx="951">
                  <c:v>0.35000000000000003</c:v>
                </c:pt>
                <c:pt idx="952">
                  <c:v>0.4</c:v>
                </c:pt>
                <c:pt idx="953">
                  <c:v>0.35000000000000003</c:v>
                </c:pt>
                <c:pt idx="954">
                  <c:v>0.19999999999999998</c:v>
                </c:pt>
                <c:pt idx="955">
                  <c:v>0.25000000000000006</c:v>
                </c:pt>
                <c:pt idx="956">
                  <c:v>0.19999999999999996</c:v>
                </c:pt>
                <c:pt idx="957">
                  <c:v>0.25000000000000006</c:v>
                </c:pt>
                <c:pt idx="958">
                  <c:v>0.3</c:v>
                </c:pt>
                <c:pt idx="959">
                  <c:v>0.25000000000000006</c:v>
                </c:pt>
                <c:pt idx="960">
                  <c:v>0.14999999999999997</c:v>
                </c:pt>
                <c:pt idx="961">
                  <c:v>0.25000000000000006</c:v>
                </c:pt>
                <c:pt idx="962">
                  <c:v>0.19999999999999996</c:v>
                </c:pt>
                <c:pt idx="963">
                  <c:v>0.30000000000000004</c:v>
                </c:pt>
                <c:pt idx="964">
                  <c:v>0.45</c:v>
                </c:pt>
                <c:pt idx="965">
                  <c:v>0.4</c:v>
                </c:pt>
                <c:pt idx="966">
                  <c:v>0.4</c:v>
                </c:pt>
                <c:pt idx="967">
                  <c:v>0.45</c:v>
                </c:pt>
                <c:pt idx="968">
                  <c:v>0.4</c:v>
                </c:pt>
                <c:pt idx="969">
                  <c:v>0.4</c:v>
                </c:pt>
                <c:pt idx="970">
                  <c:v>0.45</c:v>
                </c:pt>
                <c:pt idx="971">
                  <c:v>0.5</c:v>
                </c:pt>
                <c:pt idx="972">
                  <c:v>0.4</c:v>
                </c:pt>
                <c:pt idx="973">
                  <c:v>0.45</c:v>
                </c:pt>
                <c:pt idx="974">
                  <c:v>0.4</c:v>
                </c:pt>
                <c:pt idx="975">
                  <c:v>0.4</c:v>
                </c:pt>
                <c:pt idx="976">
                  <c:v>0.45</c:v>
                </c:pt>
                <c:pt idx="977">
                  <c:v>0.54999999999999993</c:v>
                </c:pt>
                <c:pt idx="978">
                  <c:v>0.45</c:v>
                </c:pt>
                <c:pt idx="979">
                  <c:v>0.55000000000000004</c:v>
                </c:pt>
                <c:pt idx="980">
                  <c:v>0.5</c:v>
                </c:pt>
                <c:pt idx="981">
                  <c:v>0.45</c:v>
                </c:pt>
                <c:pt idx="982">
                  <c:v>0.5</c:v>
                </c:pt>
                <c:pt idx="983">
                  <c:v>0.54999999999999993</c:v>
                </c:pt>
                <c:pt idx="984">
                  <c:v>0.5</c:v>
                </c:pt>
                <c:pt idx="985">
                  <c:v>0.5</c:v>
                </c:pt>
                <c:pt idx="986">
                  <c:v>0.54999999999999993</c:v>
                </c:pt>
                <c:pt idx="987">
                  <c:v>0.54999999999999993</c:v>
                </c:pt>
                <c:pt idx="988">
                  <c:v>0.5</c:v>
                </c:pt>
                <c:pt idx="989">
                  <c:v>0.45</c:v>
                </c:pt>
                <c:pt idx="990">
                  <c:v>0.35000000000000003</c:v>
                </c:pt>
                <c:pt idx="991">
                  <c:v>0.35000000000000003</c:v>
                </c:pt>
                <c:pt idx="992">
                  <c:v>0.4</c:v>
                </c:pt>
                <c:pt idx="993">
                  <c:v>0.4</c:v>
                </c:pt>
                <c:pt idx="994">
                  <c:v>0.35000000000000003</c:v>
                </c:pt>
                <c:pt idx="995">
                  <c:v>0.45</c:v>
                </c:pt>
                <c:pt idx="996">
                  <c:v>0.30000000000000004</c:v>
                </c:pt>
                <c:pt idx="997">
                  <c:v>0.30000000000000004</c:v>
                </c:pt>
                <c:pt idx="998">
                  <c:v>0.55000000000000004</c:v>
                </c:pt>
                <c:pt idx="999">
                  <c:v>0.55000000000000004</c:v>
                </c:pt>
                <c:pt idx="1000">
                  <c:v>0.54999999999999993</c:v>
                </c:pt>
                <c:pt idx="1001">
                  <c:v>0.65</c:v>
                </c:pt>
                <c:pt idx="1002">
                  <c:v>0.54999999999999993</c:v>
                </c:pt>
                <c:pt idx="1003">
                  <c:v>0.54999999999999993</c:v>
                </c:pt>
                <c:pt idx="1004">
                  <c:v>0.6</c:v>
                </c:pt>
                <c:pt idx="1005">
                  <c:v>0.6</c:v>
                </c:pt>
                <c:pt idx="1006">
                  <c:v>0.54999999999999993</c:v>
                </c:pt>
                <c:pt idx="1007">
                  <c:v>0.65</c:v>
                </c:pt>
                <c:pt idx="1008">
                  <c:v>0.35</c:v>
                </c:pt>
                <c:pt idx="1009">
                  <c:v>0.35</c:v>
                </c:pt>
                <c:pt idx="1010">
                  <c:v>0.25</c:v>
                </c:pt>
                <c:pt idx="1011">
                  <c:v>0.30000000000000004</c:v>
                </c:pt>
                <c:pt idx="1012">
                  <c:v>0.44999999999999996</c:v>
                </c:pt>
                <c:pt idx="1013">
                  <c:v>0.35</c:v>
                </c:pt>
                <c:pt idx="1014">
                  <c:v>0.35</c:v>
                </c:pt>
                <c:pt idx="1015">
                  <c:v>0.35</c:v>
                </c:pt>
                <c:pt idx="1016">
                  <c:v>0.25</c:v>
                </c:pt>
                <c:pt idx="1017">
                  <c:v>0.30000000000000004</c:v>
                </c:pt>
                <c:pt idx="1018">
                  <c:v>0.44999999999999996</c:v>
                </c:pt>
                <c:pt idx="1019">
                  <c:v>0.35</c:v>
                </c:pt>
                <c:pt idx="1020">
                  <c:v>0.4</c:v>
                </c:pt>
                <c:pt idx="1021">
                  <c:v>0.4</c:v>
                </c:pt>
                <c:pt idx="1022">
                  <c:v>0.30000000000000004</c:v>
                </c:pt>
                <c:pt idx="1023">
                  <c:v>0.35</c:v>
                </c:pt>
                <c:pt idx="1024">
                  <c:v>0.5</c:v>
                </c:pt>
                <c:pt idx="1025">
                  <c:v>0.4</c:v>
                </c:pt>
                <c:pt idx="1026">
                  <c:v>0.4</c:v>
                </c:pt>
                <c:pt idx="1027">
                  <c:v>0.35000000000000003</c:v>
                </c:pt>
                <c:pt idx="1028">
                  <c:v>0.25000000000000006</c:v>
                </c:pt>
                <c:pt idx="1029">
                  <c:v>0.3</c:v>
                </c:pt>
                <c:pt idx="1030">
                  <c:v>0.45</c:v>
                </c:pt>
                <c:pt idx="1031">
                  <c:v>0.35000000000000003</c:v>
                </c:pt>
                <c:pt idx="1032">
                  <c:v>0.45</c:v>
                </c:pt>
                <c:pt idx="1033">
                  <c:v>0.40000000000000008</c:v>
                </c:pt>
                <c:pt idx="1034">
                  <c:v>0.35000000000000003</c:v>
                </c:pt>
                <c:pt idx="1035">
                  <c:v>0.35000000000000003</c:v>
                </c:pt>
                <c:pt idx="1036">
                  <c:v>0.49999999999999994</c:v>
                </c:pt>
                <c:pt idx="1037">
                  <c:v>0.54999999999999993</c:v>
                </c:pt>
                <c:pt idx="1038">
                  <c:v>0.4</c:v>
                </c:pt>
                <c:pt idx="1039">
                  <c:v>0.35000000000000009</c:v>
                </c:pt>
                <c:pt idx="1040">
                  <c:v>0.30000000000000004</c:v>
                </c:pt>
                <c:pt idx="1041">
                  <c:v>0.30000000000000004</c:v>
                </c:pt>
                <c:pt idx="1042">
                  <c:v>0.45</c:v>
                </c:pt>
                <c:pt idx="1043">
                  <c:v>0.5</c:v>
                </c:pt>
                <c:pt idx="1044">
                  <c:v>0.45</c:v>
                </c:pt>
                <c:pt idx="1045">
                  <c:v>0.40000000000000008</c:v>
                </c:pt>
                <c:pt idx="1046">
                  <c:v>0.35000000000000003</c:v>
                </c:pt>
                <c:pt idx="1047">
                  <c:v>0.35000000000000003</c:v>
                </c:pt>
                <c:pt idx="1048">
                  <c:v>0.45</c:v>
                </c:pt>
                <c:pt idx="1049">
                  <c:v>0.5</c:v>
                </c:pt>
                <c:pt idx="1050">
                  <c:v>0.45</c:v>
                </c:pt>
                <c:pt idx="1051">
                  <c:v>0.45000000000000007</c:v>
                </c:pt>
                <c:pt idx="1052">
                  <c:v>0.4</c:v>
                </c:pt>
                <c:pt idx="1053">
                  <c:v>0.30000000000000004</c:v>
                </c:pt>
                <c:pt idx="1054">
                  <c:v>0.4</c:v>
                </c:pt>
                <c:pt idx="1055">
                  <c:v>0.45</c:v>
                </c:pt>
                <c:pt idx="1056">
                  <c:v>0.4</c:v>
                </c:pt>
                <c:pt idx="1057">
                  <c:v>0.35000000000000009</c:v>
                </c:pt>
                <c:pt idx="1058">
                  <c:v>0.2</c:v>
                </c:pt>
                <c:pt idx="1059">
                  <c:v>0.2</c:v>
                </c:pt>
                <c:pt idx="1060">
                  <c:v>0.3</c:v>
                </c:pt>
                <c:pt idx="1061">
                  <c:v>0.35000000000000003</c:v>
                </c:pt>
                <c:pt idx="1062">
                  <c:v>0.39999999999999997</c:v>
                </c:pt>
                <c:pt idx="1063">
                  <c:v>0.3</c:v>
                </c:pt>
                <c:pt idx="1064">
                  <c:v>0.3</c:v>
                </c:pt>
                <c:pt idx="1065">
                  <c:v>0.3</c:v>
                </c:pt>
                <c:pt idx="1066">
                  <c:v>0.39999999999999997</c:v>
                </c:pt>
                <c:pt idx="1067">
                  <c:v>0.4499999999999999</c:v>
                </c:pt>
                <c:pt idx="1068">
                  <c:v>0.4</c:v>
                </c:pt>
                <c:pt idx="1069">
                  <c:v>0.30000000000000004</c:v>
                </c:pt>
                <c:pt idx="1070">
                  <c:v>0.30000000000000004</c:v>
                </c:pt>
                <c:pt idx="1071">
                  <c:v>0.30000000000000004</c:v>
                </c:pt>
                <c:pt idx="1072">
                  <c:v>0.49999999999999994</c:v>
                </c:pt>
                <c:pt idx="1073">
                  <c:v>0.54999999999999982</c:v>
                </c:pt>
                <c:pt idx="1074">
                  <c:v>0.49999999999999994</c:v>
                </c:pt>
                <c:pt idx="1075">
                  <c:v>0.4</c:v>
                </c:pt>
                <c:pt idx="1076">
                  <c:v>0.4</c:v>
                </c:pt>
                <c:pt idx="1077">
                  <c:v>0.4</c:v>
                </c:pt>
                <c:pt idx="1078">
                  <c:v>0.49999999999999994</c:v>
                </c:pt>
                <c:pt idx="1079">
                  <c:v>0.54999999999999982</c:v>
                </c:pt>
                <c:pt idx="1080">
                  <c:v>0.2</c:v>
                </c:pt>
                <c:pt idx="1081">
                  <c:v>0.3</c:v>
                </c:pt>
                <c:pt idx="1082">
                  <c:v>0.3</c:v>
                </c:pt>
                <c:pt idx="1083">
                  <c:v>0.35</c:v>
                </c:pt>
                <c:pt idx="1084">
                  <c:v>0.4</c:v>
                </c:pt>
                <c:pt idx="1085">
                  <c:v>0.35</c:v>
                </c:pt>
                <c:pt idx="1086">
                  <c:v>0.25</c:v>
                </c:pt>
                <c:pt idx="1087">
                  <c:v>0.35</c:v>
                </c:pt>
                <c:pt idx="1088">
                  <c:v>0.35</c:v>
                </c:pt>
                <c:pt idx="1089">
                  <c:v>0.35</c:v>
                </c:pt>
                <c:pt idx="1090">
                  <c:v>0.4</c:v>
                </c:pt>
                <c:pt idx="1091">
                  <c:v>0.35</c:v>
                </c:pt>
                <c:pt idx="1092">
                  <c:v>0.3</c:v>
                </c:pt>
                <c:pt idx="1093">
                  <c:v>0.4</c:v>
                </c:pt>
                <c:pt idx="1094">
                  <c:v>0.3</c:v>
                </c:pt>
                <c:pt idx="1095">
                  <c:v>0.35000000000000003</c:v>
                </c:pt>
                <c:pt idx="1096">
                  <c:v>0.4</c:v>
                </c:pt>
                <c:pt idx="1097">
                  <c:v>0.35000000000000003</c:v>
                </c:pt>
                <c:pt idx="1098">
                  <c:v>0.19999999999999998</c:v>
                </c:pt>
                <c:pt idx="1099">
                  <c:v>0.20000000000000007</c:v>
                </c:pt>
                <c:pt idx="1100">
                  <c:v>0.14999999999999997</c:v>
                </c:pt>
                <c:pt idx="1101">
                  <c:v>0.20000000000000007</c:v>
                </c:pt>
                <c:pt idx="1102">
                  <c:v>0.25</c:v>
                </c:pt>
                <c:pt idx="1103">
                  <c:v>0.20000000000000007</c:v>
                </c:pt>
                <c:pt idx="1104">
                  <c:v>9.9999999999999964E-2</c:v>
                </c:pt>
                <c:pt idx="1105">
                  <c:v>0.20000000000000007</c:v>
                </c:pt>
                <c:pt idx="1106">
                  <c:v>0.14999999999999997</c:v>
                </c:pt>
                <c:pt idx="1107">
                  <c:v>0.35000000000000003</c:v>
                </c:pt>
                <c:pt idx="1108">
                  <c:v>0.5</c:v>
                </c:pt>
                <c:pt idx="1109">
                  <c:v>0.45</c:v>
                </c:pt>
                <c:pt idx="1110">
                  <c:v>0.45</c:v>
                </c:pt>
                <c:pt idx="1111">
                  <c:v>0.5</c:v>
                </c:pt>
                <c:pt idx="1112">
                  <c:v>0.45</c:v>
                </c:pt>
                <c:pt idx="1113">
                  <c:v>0.45</c:v>
                </c:pt>
                <c:pt idx="1114">
                  <c:v>0.5</c:v>
                </c:pt>
                <c:pt idx="1115">
                  <c:v>0.55000000000000004</c:v>
                </c:pt>
                <c:pt idx="1116">
                  <c:v>0.45</c:v>
                </c:pt>
                <c:pt idx="1117">
                  <c:v>0.5</c:v>
                </c:pt>
                <c:pt idx="1118">
                  <c:v>0.45</c:v>
                </c:pt>
                <c:pt idx="1119">
                  <c:v>0.45</c:v>
                </c:pt>
                <c:pt idx="1120">
                  <c:v>0.5</c:v>
                </c:pt>
                <c:pt idx="1121">
                  <c:v>0.6</c:v>
                </c:pt>
                <c:pt idx="1122">
                  <c:v>0.4</c:v>
                </c:pt>
                <c:pt idx="1123">
                  <c:v>0.55000000000000004</c:v>
                </c:pt>
                <c:pt idx="1124">
                  <c:v>0.55000000000000004</c:v>
                </c:pt>
                <c:pt idx="1125">
                  <c:v>0.5</c:v>
                </c:pt>
                <c:pt idx="1126">
                  <c:v>0.55000000000000004</c:v>
                </c:pt>
                <c:pt idx="1127">
                  <c:v>0.6</c:v>
                </c:pt>
                <c:pt idx="1128">
                  <c:v>0.55000000000000004</c:v>
                </c:pt>
                <c:pt idx="1129">
                  <c:v>0.55000000000000004</c:v>
                </c:pt>
                <c:pt idx="1130">
                  <c:v>0.6</c:v>
                </c:pt>
                <c:pt idx="1131">
                  <c:v>0.6</c:v>
                </c:pt>
                <c:pt idx="1132">
                  <c:v>0.45</c:v>
                </c:pt>
                <c:pt idx="1133">
                  <c:v>0.4</c:v>
                </c:pt>
                <c:pt idx="1134">
                  <c:v>0.30000000000000004</c:v>
                </c:pt>
                <c:pt idx="1135">
                  <c:v>0.30000000000000004</c:v>
                </c:pt>
                <c:pt idx="1136">
                  <c:v>0.35000000000000003</c:v>
                </c:pt>
                <c:pt idx="1137">
                  <c:v>0.35000000000000003</c:v>
                </c:pt>
                <c:pt idx="1138">
                  <c:v>0.30000000000000004</c:v>
                </c:pt>
                <c:pt idx="1139">
                  <c:v>0.4</c:v>
                </c:pt>
                <c:pt idx="1140">
                  <c:v>0.20000000000000004</c:v>
                </c:pt>
                <c:pt idx="1141">
                  <c:v>0.20000000000000004</c:v>
                </c:pt>
                <c:pt idx="1142">
                  <c:v>0.45000000000000007</c:v>
                </c:pt>
                <c:pt idx="1143">
                  <c:v>0.45000000000000007</c:v>
                </c:pt>
                <c:pt idx="1144">
                  <c:v>0.49999999999999994</c:v>
                </c:pt>
                <c:pt idx="1145">
                  <c:v>0.6</c:v>
                </c:pt>
                <c:pt idx="1146">
                  <c:v>0.6</c:v>
                </c:pt>
                <c:pt idx="1147">
                  <c:v>0.6</c:v>
                </c:pt>
                <c:pt idx="1148">
                  <c:v>0.65</c:v>
                </c:pt>
                <c:pt idx="1149">
                  <c:v>0.65</c:v>
                </c:pt>
                <c:pt idx="1150">
                  <c:v>0.6</c:v>
                </c:pt>
                <c:pt idx="1151">
                  <c:v>0.70000000000000007</c:v>
                </c:pt>
                <c:pt idx="1152">
                  <c:v>0.4</c:v>
                </c:pt>
                <c:pt idx="1153">
                  <c:v>0.4</c:v>
                </c:pt>
                <c:pt idx="1154">
                  <c:v>0.30000000000000004</c:v>
                </c:pt>
                <c:pt idx="1155">
                  <c:v>0.35</c:v>
                </c:pt>
                <c:pt idx="1156">
                  <c:v>0.5</c:v>
                </c:pt>
                <c:pt idx="1157">
                  <c:v>0.4</c:v>
                </c:pt>
                <c:pt idx="1158">
                  <c:v>0.4</c:v>
                </c:pt>
                <c:pt idx="1159">
                  <c:v>0.4</c:v>
                </c:pt>
                <c:pt idx="1160">
                  <c:v>0.30000000000000004</c:v>
                </c:pt>
                <c:pt idx="1161">
                  <c:v>0.35</c:v>
                </c:pt>
                <c:pt idx="1162">
                  <c:v>0.5</c:v>
                </c:pt>
                <c:pt idx="1163">
                  <c:v>0.4</c:v>
                </c:pt>
                <c:pt idx="1164">
                  <c:v>0.4</c:v>
                </c:pt>
                <c:pt idx="1165">
                  <c:v>0.4</c:v>
                </c:pt>
                <c:pt idx="1166">
                  <c:v>0.30000000000000004</c:v>
                </c:pt>
                <c:pt idx="1167">
                  <c:v>0.35</c:v>
                </c:pt>
                <c:pt idx="1168">
                  <c:v>0.5</c:v>
                </c:pt>
                <c:pt idx="1169">
                  <c:v>0.4</c:v>
                </c:pt>
                <c:pt idx="1170">
                  <c:v>0.4</c:v>
                </c:pt>
                <c:pt idx="1171">
                  <c:v>0.4</c:v>
                </c:pt>
                <c:pt idx="1172">
                  <c:v>0.30000000000000004</c:v>
                </c:pt>
                <c:pt idx="1173">
                  <c:v>0.35</c:v>
                </c:pt>
                <c:pt idx="1174">
                  <c:v>0.5</c:v>
                </c:pt>
                <c:pt idx="1175">
                  <c:v>0.4</c:v>
                </c:pt>
                <c:pt idx="1176">
                  <c:v>0.54999999999999993</c:v>
                </c:pt>
                <c:pt idx="1177">
                  <c:v>0.5</c:v>
                </c:pt>
                <c:pt idx="1178">
                  <c:v>0.45</c:v>
                </c:pt>
                <c:pt idx="1179">
                  <c:v>0.45</c:v>
                </c:pt>
                <c:pt idx="1180">
                  <c:v>0.54999999999999993</c:v>
                </c:pt>
                <c:pt idx="1181">
                  <c:v>0.6</c:v>
                </c:pt>
                <c:pt idx="1182">
                  <c:v>0.54999999999999993</c:v>
                </c:pt>
                <c:pt idx="1183">
                  <c:v>0.5</c:v>
                </c:pt>
                <c:pt idx="1184">
                  <c:v>0.45</c:v>
                </c:pt>
                <c:pt idx="1185">
                  <c:v>0.45</c:v>
                </c:pt>
                <c:pt idx="1186">
                  <c:v>0.54999999999999993</c:v>
                </c:pt>
                <c:pt idx="1187">
                  <c:v>0.6</c:v>
                </c:pt>
                <c:pt idx="1188">
                  <c:v>0.54999999999999993</c:v>
                </c:pt>
                <c:pt idx="1189">
                  <c:v>0.5</c:v>
                </c:pt>
                <c:pt idx="1190">
                  <c:v>0.45</c:v>
                </c:pt>
                <c:pt idx="1191">
                  <c:v>0.45</c:v>
                </c:pt>
                <c:pt idx="1192">
                  <c:v>0.54999999999999993</c:v>
                </c:pt>
                <c:pt idx="1193">
                  <c:v>0.6</c:v>
                </c:pt>
                <c:pt idx="1194">
                  <c:v>0.54999999999999993</c:v>
                </c:pt>
                <c:pt idx="1195">
                  <c:v>0.5</c:v>
                </c:pt>
                <c:pt idx="1196">
                  <c:v>0.45</c:v>
                </c:pt>
                <c:pt idx="1197">
                  <c:v>0.45</c:v>
                </c:pt>
                <c:pt idx="1198">
                  <c:v>0.54999999999999993</c:v>
                </c:pt>
                <c:pt idx="1199">
                  <c:v>0.6</c:v>
                </c:pt>
                <c:pt idx="1200">
                  <c:v>0.54999999999999993</c:v>
                </c:pt>
                <c:pt idx="1201">
                  <c:v>0.5</c:v>
                </c:pt>
                <c:pt idx="1202">
                  <c:v>0.45</c:v>
                </c:pt>
                <c:pt idx="1203">
                  <c:v>0.45</c:v>
                </c:pt>
                <c:pt idx="1204">
                  <c:v>0.54999999999999993</c:v>
                </c:pt>
                <c:pt idx="1205">
                  <c:v>0.6</c:v>
                </c:pt>
                <c:pt idx="1206">
                  <c:v>0.6</c:v>
                </c:pt>
                <c:pt idx="1207">
                  <c:v>0.55000000000000004</c:v>
                </c:pt>
                <c:pt idx="1208">
                  <c:v>0.55000000000000004</c:v>
                </c:pt>
                <c:pt idx="1209">
                  <c:v>0.55000000000000004</c:v>
                </c:pt>
                <c:pt idx="1210">
                  <c:v>0.65</c:v>
                </c:pt>
                <c:pt idx="1211">
                  <c:v>0.7</c:v>
                </c:pt>
                <c:pt idx="1212">
                  <c:v>0.65</c:v>
                </c:pt>
                <c:pt idx="1213">
                  <c:v>0.55000000000000004</c:v>
                </c:pt>
                <c:pt idx="1214">
                  <c:v>0.55000000000000004</c:v>
                </c:pt>
                <c:pt idx="1215">
                  <c:v>0.55000000000000004</c:v>
                </c:pt>
                <c:pt idx="1216">
                  <c:v>0.65</c:v>
                </c:pt>
                <c:pt idx="1217">
                  <c:v>0.7</c:v>
                </c:pt>
                <c:pt idx="1218">
                  <c:v>0.65</c:v>
                </c:pt>
                <c:pt idx="1219">
                  <c:v>0.55000000000000004</c:v>
                </c:pt>
                <c:pt idx="1220">
                  <c:v>0.55000000000000004</c:v>
                </c:pt>
                <c:pt idx="1221">
                  <c:v>0.55000000000000004</c:v>
                </c:pt>
                <c:pt idx="1222">
                  <c:v>0.65</c:v>
                </c:pt>
                <c:pt idx="1223">
                  <c:v>0.7</c:v>
                </c:pt>
                <c:pt idx="1224">
                  <c:v>0.35000000000000003</c:v>
                </c:pt>
                <c:pt idx="1225">
                  <c:v>0.45</c:v>
                </c:pt>
                <c:pt idx="1226">
                  <c:v>0.45</c:v>
                </c:pt>
                <c:pt idx="1227">
                  <c:v>0.45</c:v>
                </c:pt>
                <c:pt idx="1228">
                  <c:v>0.5</c:v>
                </c:pt>
                <c:pt idx="1229">
                  <c:v>0.45</c:v>
                </c:pt>
                <c:pt idx="1230">
                  <c:v>0.35000000000000003</c:v>
                </c:pt>
                <c:pt idx="1231">
                  <c:v>0.45</c:v>
                </c:pt>
                <c:pt idx="1232">
                  <c:v>0.45</c:v>
                </c:pt>
                <c:pt idx="1233">
                  <c:v>0.45</c:v>
                </c:pt>
                <c:pt idx="1234">
                  <c:v>0.5</c:v>
                </c:pt>
                <c:pt idx="1235">
                  <c:v>0.45</c:v>
                </c:pt>
                <c:pt idx="1236">
                  <c:v>0.45</c:v>
                </c:pt>
                <c:pt idx="1237">
                  <c:v>0.54999999999999993</c:v>
                </c:pt>
                <c:pt idx="1238">
                  <c:v>0.59999999999999987</c:v>
                </c:pt>
                <c:pt idx="1239">
                  <c:v>0.54999999999999993</c:v>
                </c:pt>
                <c:pt idx="1240">
                  <c:v>0.6</c:v>
                </c:pt>
                <c:pt idx="1241">
                  <c:v>0.54999999999999993</c:v>
                </c:pt>
                <c:pt idx="1242">
                  <c:v>0.6</c:v>
                </c:pt>
                <c:pt idx="1243">
                  <c:v>0.65</c:v>
                </c:pt>
                <c:pt idx="1244">
                  <c:v>0.65</c:v>
                </c:pt>
                <c:pt idx="1245">
                  <c:v>0.5</c:v>
                </c:pt>
                <c:pt idx="1246">
                  <c:v>0.55000000000000004</c:v>
                </c:pt>
                <c:pt idx="1247">
                  <c:v>0.70000000000000007</c:v>
                </c:pt>
                <c:pt idx="1248">
                  <c:v>0.54999999999999993</c:v>
                </c:pt>
                <c:pt idx="1249">
                  <c:v>0.6</c:v>
                </c:pt>
                <c:pt idx="1250">
                  <c:v>0.6</c:v>
                </c:pt>
                <c:pt idx="1251">
                  <c:v>0.54999999999999993</c:v>
                </c:pt>
                <c:pt idx="1252">
                  <c:v>0.6</c:v>
                </c:pt>
                <c:pt idx="1253">
                  <c:v>0.75</c:v>
                </c:pt>
                <c:pt idx="1254">
                  <c:v>0.7</c:v>
                </c:pt>
                <c:pt idx="1255">
                  <c:v>0.75</c:v>
                </c:pt>
                <c:pt idx="1256">
                  <c:v>0.75</c:v>
                </c:pt>
                <c:pt idx="1257">
                  <c:v>0.75</c:v>
                </c:pt>
                <c:pt idx="1258">
                  <c:v>0.85000000000000009</c:v>
                </c:pt>
                <c:pt idx="1259">
                  <c:v>1</c:v>
                </c:pt>
                <c:pt idx="1260">
                  <c:v>0.8</c:v>
                </c:pt>
                <c:pt idx="1261">
                  <c:v>0.85000000000000009</c:v>
                </c:pt>
                <c:pt idx="1262">
                  <c:v>0.85000000000000009</c:v>
                </c:pt>
                <c:pt idx="1263">
                  <c:v>0.8</c:v>
                </c:pt>
                <c:pt idx="1264">
                  <c:v>0.85000000000000009</c:v>
                </c:pt>
                <c:pt idx="1265">
                  <c:v>1</c:v>
                </c:pt>
                <c:pt idx="1266">
                  <c:v>0.85000000000000009</c:v>
                </c:pt>
                <c:pt idx="1267">
                  <c:v>0.75000000000000011</c:v>
                </c:pt>
                <c:pt idx="1268">
                  <c:v>0.70000000000000007</c:v>
                </c:pt>
                <c:pt idx="1269">
                  <c:v>0.70000000000000007</c:v>
                </c:pt>
                <c:pt idx="1270">
                  <c:v>0.7</c:v>
                </c:pt>
                <c:pt idx="1271">
                  <c:v>0.75</c:v>
                </c:pt>
                <c:pt idx="1272">
                  <c:v>0.65000000000000013</c:v>
                </c:pt>
                <c:pt idx="1273">
                  <c:v>0.70000000000000018</c:v>
                </c:pt>
                <c:pt idx="1274">
                  <c:v>0.65000000000000013</c:v>
                </c:pt>
                <c:pt idx="1275">
                  <c:v>0.65000000000000013</c:v>
                </c:pt>
                <c:pt idx="1276">
                  <c:v>0.75000000000000011</c:v>
                </c:pt>
                <c:pt idx="1277">
                  <c:v>0.6</c:v>
                </c:pt>
                <c:pt idx="1278">
                  <c:v>0.55000000000000004</c:v>
                </c:pt>
                <c:pt idx="1279">
                  <c:v>0.65000000000000013</c:v>
                </c:pt>
                <c:pt idx="1280">
                  <c:v>0.60000000000000009</c:v>
                </c:pt>
                <c:pt idx="1281">
                  <c:v>0.55000000000000004</c:v>
                </c:pt>
                <c:pt idx="1282">
                  <c:v>0.65</c:v>
                </c:pt>
                <c:pt idx="1283">
                  <c:v>0.70000000000000007</c:v>
                </c:pt>
                <c:pt idx="1284">
                  <c:v>0.55000000000000004</c:v>
                </c:pt>
                <c:pt idx="1285">
                  <c:v>0.60000000000000009</c:v>
                </c:pt>
                <c:pt idx="1286">
                  <c:v>0.55000000000000004</c:v>
                </c:pt>
                <c:pt idx="1287">
                  <c:v>0.65000000000000013</c:v>
                </c:pt>
                <c:pt idx="1288">
                  <c:v>0.85000000000000009</c:v>
                </c:pt>
                <c:pt idx="1289">
                  <c:v>0.90000000000000013</c:v>
                </c:pt>
                <c:pt idx="1290">
                  <c:v>0.75000000000000011</c:v>
                </c:pt>
                <c:pt idx="1291">
                  <c:v>0.8500000000000002</c:v>
                </c:pt>
                <c:pt idx="1292">
                  <c:v>0.80000000000000016</c:v>
                </c:pt>
                <c:pt idx="1293">
                  <c:v>0.80000000000000016</c:v>
                </c:pt>
                <c:pt idx="1294">
                  <c:v>0.90000000000000013</c:v>
                </c:pt>
                <c:pt idx="1295">
                  <c:v>0.95000000000000018</c:v>
                </c:pt>
                <c:pt idx="1296">
                  <c:v>0.4</c:v>
                </c:pt>
                <c:pt idx="1297">
                  <c:v>0.5</c:v>
                </c:pt>
                <c:pt idx="1298">
                  <c:v>0.5</c:v>
                </c:pt>
                <c:pt idx="1299">
                  <c:v>0.5</c:v>
                </c:pt>
                <c:pt idx="1300">
                  <c:v>0.55000000000000004</c:v>
                </c:pt>
                <c:pt idx="1301">
                  <c:v>0.5</c:v>
                </c:pt>
                <c:pt idx="1302">
                  <c:v>0.4</c:v>
                </c:pt>
                <c:pt idx="1303">
                  <c:v>0.5</c:v>
                </c:pt>
                <c:pt idx="1304">
                  <c:v>0.5</c:v>
                </c:pt>
                <c:pt idx="1305">
                  <c:v>0.5</c:v>
                </c:pt>
                <c:pt idx="1306">
                  <c:v>0.55000000000000004</c:v>
                </c:pt>
                <c:pt idx="1307">
                  <c:v>0.5</c:v>
                </c:pt>
                <c:pt idx="1308">
                  <c:v>0.5</c:v>
                </c:pt>
                <c:pt idx="1309">
                  <c:v>0.6</c:v>
                </c:pt>
                <c:pt idx="1310">
                  <c:v>0.64999999999999991</c:v>
                </c:pt>
                <c:pt idx="1311">
                  <c:v>0.6</c:v>
                </c:pt>
                <c:pt idx="1312">
                  <c:v>0.65</c:v>
                </c:pt>
                <c:pt idx="1313">
                  <c:v>0.6</c:v>
                </c:pt>
                <c:pt idx="1314">
                  <c:v>0.65</c:v>
                </c:pt>
                <c:pt idx="1315">
                  <c:v>0.70000000000000007</c:v>
                </c:pt>
                <c:pt idx="1316">
                  <c:v>0.70000000000000007</c:v>
                </c:pt>
                <c:pt idx="1317">
                  <c:v>0.55000000000000004</c:v>
                </c:pt>
                <c:pt idx="1318">
                  <c:v>0.60000000000000009</c:v>
                </c:pt>
                <c:pt idx="1319">
                  <c:v>0.75000000000000011</c:v>
                </c:pt>
                <c:pt idx="1320">
                  <c:v>0.6</c:v>
                </c:pt>
                <c:pt idx="1321">
                  <c:v>0.65</c:v>
                </c:pt>
                <c:pt idx="1322">
                  <c:v>0.65</c:v>
                </c:pt>
                <c:pt idx="1323">
                  <c:v>0.6</c:v>
                </c:pt>
                <c:pt idx="1324">
                  <c:v>0.54999999999999993</c:v>
                </c:pt>
                <c:pt idx="1325">
                  <c:v>0.7</c:v>
                </c:pt>
                <c:pt idx="1326">
                  <c:v>0.64999999999999991</c:v>
                </c:pt>
                <c:pt idx="1327">
                  <c:v>0.7</c:v>
                </c:pt>
                <c:pt idx="1328">
                  <c:v>0.85</c:v>
                </c:pt>
                <c:pt idx="1329">
                  <c:v>0.85</c:v>
                </c:pt>
                <c:pt idx="1330">
                  <c:v>0.95000000000000007</c:v>
                </c:pt>
                <c:pt idx="1331">
                  <c:v>1.1000000000000001</c:v>
                </c:pt>
                <c:pt idx="1332">
                  <c:v>0.9</c:v>
                </c:pt>
                <c:pt idx="1333">
                  <c:v>0.95000000000000007</c:v>
                </c:pt>
                <c:pt idx="1334">
                  <c:v>0.95000000000000007</c:v>
                </c:pt>
                <c:pt idx="1335">
                  <c:v>0.9</c:v>
                </c:pt>
                <c:pt idx="1336">
                  <c:v>0.95000000000000007</c:v>
                </c:pt>
                <c:pt idx="1337">
                  <c:v>1.1000000000000001</c:v>
                </c:pt>
                <c:pt idx="1338">
                  <c:v>0.95000000000000007</c:v>
                </c:pt>
                <c:pt idx="1339">
                  <c:v>0.85000000000000009</c:v>
                </c:pt>
                <c:pt idx="1340">
                  <c:v>0.8</c:v>
                </c:pt>
                <c:pt idx="1341">
                  <c:v>0.8</c:v>
                </c:pt>
                <c:pt idx="1342">
                  <c:v>0.79999999999999993</c:v>
                </c:pt>
                <c:pt idx="1343">
                  <c:v>0.85</c:v>
                </c:pt>
                <c:pt idx="1344">
                  <c:v>0.60000000000000009</c:v>
                </c:pt>
                <c:pt idx="1345">
                  <c:v>0.65000000000000013</c:v>
                </c:pt>
                <c:pt idx="1346">
                  <c:v>0.60000000000000009</c:v>
                </c:pt>
                <c:pt idx="1347">
                  <c:v>0.60000000000000009</c:v>
                </c:pt>
                <c:pt idx="1348">
                  <c:v>0.70000000000000007</c:v>
                </c:pt>
                <c:pt idx="1349">
                  <c:v>0.54999999999999993</c:v>
                </c:pt>
                <c:pt idx="1350">
                  <c:v>0.5</c:v>
                </c:pt>
                <c:pt idx="1351">
                  <c:v>0.65000000000000013</c:v>
                </c:pt>
                <c:pt idx="1352">
                  <c:v>0.60000000000000009</c:v>
                </c:pt>
                <c:pt idx="1353">
                  <c:v>0.55000000000000004</c:v>
                </c:pt>
                <c:pt idx="1354">
                  <c:v>0.65</c:v>
                </c:pt>
                <c:pt idx="1355">
                  <c:v>0.70000000000000007</c:v>
                </c:pt>
                <c:pt idx="1356">
                  <c:v>0.55000000000000004</c:v>
                </c:pt>
                <c:pt idx="1357">
                  <c:v>0.60000000000000009</c:v>
                </c:pt>
                <c:pt idx="1358">
                  <c:v>0.55000000000000004</c:v>
                </c:pt>
                <c:pt idx="1359">
                  <c:v>0.65000000000000013</c:v>
                </c:pt>
                <c:pt idx="1360">
                  <c:v>0.85000000000000009</c:v>
                </c:pt>
                <c:pt idx="1361">
                  <c:v>0.90000000000000013</c:v>
                </c:pt>
                <c:pt idx="1362">
                  <c:v>0.75000000000000011</c:v>
                </c:pt>
                <c:pt idx="1363">
                  <c:v>0.8500000000000002</c:v>
                </c:pt>
                <c:pt idx="1364">
                  <c:v>0.80000000000000016</c:v>
                </c:pt>
                <c:pt idx="1365">
                  <c:v>0.80000000000000016</c:v>
                </c:pt>
                <c:pt idx="1366">
                  <c:v>0.90000000000000013</c:v>
                </c:pt>
                <c:pt idx="1367">
                  <c:v>0.95000000000000018</c:v>
                </c:pt>
                <c:pt idx="1368">
                  <c:v>0.45</c:v>
                </c:pt>
                <c:pt idx="1369">
                  <c:v>0.45</c:v>
                </c:pt>
                <c:pt idx="1370">
                  <c:v>0.35000000000000003</c:v>
                </c:pt>
                <c:pt idx="1371">
                  <c:v>0.39999999999999997</c:v>
                </c:pt>
                <c:pt idx="1372">
                  <c:v>0.55000000000000004</c:v>
                </c:pt>
                <c:pt idx="1373">
                  <c:v>0.45</c:v>
                </c:pt>
                <c:pt idx="1374">
                  <c:v>0.45</c:v>
                </c:pt>
                <c:pt idx="1375">
                  <c:v>0.45</c:v>
                </c:pt>
                <c:pt idx="1376">
                  <c:v>0.35000000000000003</c:v>
                </c:pt>
                <c:pt idx="1377">
                  <c:v>0.39999999999999997</c:v>
                </c:pt>
                <c:pt idx="1378">
                  <c:v>0.55000000000000004</c:v>
                </c:pt>
                <c:pt idx="1379">
                  <c:v>0.45</c:v>
                </c:pt>
                <c:pt idx="1380">
                  <c:v>0.45</c:v>
                </c:pt>
                <c:pt idx="1381">
                  <c:v>0.45</c:v>
                </c:pt>
                <c:pt idx="1382">
                  <c:v>0.35000000000000003</c:v>
                </c:pt>
                <c:pt idx="1383">
                  <c:v>0.39999999999999997</c:v>
                </c:pt>
                <c:pt idx="1384">
                  <c:v>0.55000000000000004</c:v>
                </c:pt>
                <c:pt idx="1385">
                  <c:v>0.45</c:v>
                </c:pt>
                <c:pt idx="1386">
                  <c:v>0.45</c:v>
                </c:pt>
                <c:pt idx="1387">
                  <c:v>0.45</c:v>
                </c:pt>
                <c:pt idx="1388">
                  <c:v>0.35000000000000003</c:v>
                </c:pt>
                <c:pt idx="1389">
                  <c:v>0.39999999999999997</c:v>
                </c:pt>
                <c:pt idx="1390">
                  <c:v>0.55000000000000004</c:v>
                </c:pt>
                <c:pt idx="1391">
                  <c:v>0.45</c:v>
                </c:pt>
                <c:pt idx="1392">
                  <c:v>0.55000000000000004</c:v>
                </c:pt>
                <c:pt idx="1393">
                  <c:v>0.55000000000000004</c:v>
                </c:pt>
                <c:pt idx="1394">
                  <c:v>0.5</c:v>
                </c:pt>
                <c:pt idx="1395">
                  <c:v>0.5</c:v>
                </c:pt>
                <c:pt idx="1396">
                  <c:v>0.6</c:v>
                </c:pt>
                <c:pt idx="1397">
                  <c:v>0.65</c:v>
                </c:pt>
                <c:pt idx="1398">
                  <c:v>0.6</c:v>
                </c:pt>
                <c:pt idx="1399">
                  <c:v>0.55000000000000004</c:v>
                </c:pt>
                <c:pt idx="1400">
                  <c:v>0.5</c:v>
                </c:pt>
                <c:pt idx="1401">
                  <c:v>0.5</c:v>
                </c:pt>
                <c:pt idx="1402">
                  <c:v>0.65</c:v>
                </c:pt>
                <c:pt idx="1403">
                  <c:v>0.70000000000000007</c:v>
                </c:pt>
                <c:pt idx="1404">
                  <c:v>0.65</c:v>
                </c:pt>
                <c:pt idx="1405">
                  <c:v>0.60000000000000009</c:v>
                </c:pt>
                <c:pt idx="1406">
                  <c:v>0.55000000000000004</c:v>
                </c:pt>
                <c:pt idx="1407">
                  <c:v>0.55000000000000004</c:v>
                </c:pt>
                <c:pt idx="1408">
                  <c:v>0.65</c:v>
                </c:pt>
                <c:pt idx="1409">
                  <c:v>0.70000000000000007</c:v>
                </c:pt>
                <c:pt idx="1410">
                  <c:v>0.65</c:v>
                </c:pt>
                <c:pt idx="1411">
                  <c:v>0.60000000000000009</c:v>
                </c:pt>
                <c:pt idx="1412">
                  <c:v>0.55000000000000004</c:v>
                </c:pt>
                <c:pt idx="1413">
                  <c:v>0.45</c:v>
                </c:pt>
                <c:pt idx="1414">
                  <c:v>0.55000000000000004</c:v>
                </c:pt>
                <c:pt idx="1415">
                  <c:v>0.60000000000000009</c:v>
                </c:pt>
                <c:pt idx="1416">
                  <c:v>0.55000000000000004</c:v>
                </c:pt>
                <c:pt idx="1417">
                  <c:v>0.50000000000000011</c:v>
                </c:pt>
                <c:pt idx="1418">
                  <c:v>0.45</c:v>
                </c:pt>
                <c:pt idx="1419">
                  <c:v>0.45</c:v>
                </c:pt>
                <c:pt idx="1420">
                  <c:v>0.55000000000000004</c:v>
                </c:pt>
                <c:pt idx="1421">
                  <c:v>0.60000000000000009</c:v>
                </c:pt>
                <c:pt idx="1422">
                  <c:v>0.60000000000000009</c:v>
                </c:pt>
                <c:pt idx="1423">
                  <c:v>0.50000000000000011</c:v>
                </c:pt>
                <c:pt idx="1424">
                  <c:v>0.50000000000000011</c:v>
                </c:pt>
                <c:pt idx="1425">
                  <c:v>0.50000000000000011</c:v>
                </c:pt>
                <c:pt idx="1426">
                  <c:v>0.60000000000000009</c:v>
                </c:pt>
                <c:pt idx="1427">
                  <c:v>0.65</c:v>
                </c:pt>
                <c:pt idx="1428">
                  <c:v>0.60000000000000009</c:v>
                </c:pt>
                <c:pt idx="1429">
                  <c:v>0.50000000000000011</c:v>
                </c:pt>
                <c:pt idx="1430">
                  <c:v>0.50000000000000011</c:v>
                </c:pt>
                <c:pt idx="1431">
                  <c:v>0.50000000000000011</c:v>
                </c:pt>
                <c:pt idx="1432">
                  <c:v>0.65</c:v>
                </c:pt>
                <c:pt idx="1433">
                  <c:v>0.7</c:v>
                </c:pt>
                <c:pt idx="1434">
                  <c:v>0.65</c:v>
                </c:pt>
                <c:pt idx="1435">
                  <c:v>0.55000000000000004</c:v>
                </c:pt>
                <c:pt idx="1436">
                  <c:v>0.55000000000000004</c:v>
                </c:pt>
                <c:pt idx="1437">
                  <c:v>0.55000000000000004</c:v>
                </c:pt>
                <c:pt idx="1438">
                  <c:v>0.65</c:v>
                </c:pt>
                <c:pt idx="1439">
                  <c:v>0.7</c:v>
                </c:pt>
                <c:pt idx="1440">
                  <c:v>0.4</c:v>
                </c:pt>
                <c:pt idx="1441">
                  <c:v>0.4</c:v>
                </c:pt>
                <c:pt idx="1442">
                  <c:v>0.30000000000000004</c:v>
                </c:pt>
                <c:pt idx="1443">
                  <c:v>0.35</c:v>
                </c:pt>
                <c:pt idx="1444">
                  <c:v>0.5</c:v>
                </c:pt>
                <c:pt idx="1445">
                  <c:v>0.4</c:v>
                </c:pt>
                <c:pt idx="1446">
                  <c:v>0.4</c:v>
                </c:pt>
                <c:pt idx="1447">
                  <c:v>0.4</c:v>
                </c:pt>
                <c:pt idx="1448">
                  <c:v>0.30000000000000004</c:v>
                </c:pt>
                <c:pt idx="1449">
                  <c:v>0.35</c:v>
                </c:pt>
                <c:pt idx="1450">
                  <c:v>0.5</c:v>
                </c:pt>
                <c:pt idx="1451">
                  <c:v>0.4</c:v>
                </c:pt>
                <c:pt idx="1452">
                  <c:v>0.4</c:v>
                </c:pt>
                <c:pt idx="1453">
                  <c:v>0.4</c:v>
                </c:pt>
                <c:pt idx="1454">
                  <c:v>0.30000000000000004</c:v>
                </c:pt>
                <c:pt idx="1455">
                  <c:v>0.35</c:v>
                </c:pt>
                <c:pt idx="1456">
                  <c:v>0.5</c:v>
                </c:pt>
                <c:pt idx="1457">
                  <c:v>0.4</c:v>
                </c:pt>
                <c:pt idx="1458">
                  <c:v>0.4</c:v>
                </c:pt>
                <c:pt idx="1459">
                  <c:v>0.4</c:v>
                </c:pt>
                <c:pt idx="1460">
                  <c:v>0.30000000000000004</c:v>
                </c:pt>
                <c:pt idx="1461">
                  <c:v>0.35</c:v>
                </c:pt>
                <c:pt idx="1462">
                  <c:v>0.5</c:v>
                </c:pt>
                <c:pt idx="1463">
                  <c:v>0.4</c:v>
                </c:pt>
                <c:pt idx="1464">
                  <c:v>0.5</c:v>
                </c:pt>
                <c:pt idx="1465">
                  <c:v>0.45000000000000007</c:v>
                </c:pt>
                <c:pt idx="1466">
                  <c:v>0.4</c:v>
                </c:pt>
                <c:pt idx="1467">
                  <c:v>0.4</c:v>
                </c:pt>
                <c:pt idx="1468">
                  <c:v>0.5</c:v>
                </c:pt>
                <c:pt idx="1469">
                  <c:v>0.55000000000000004</c:v>
                </c:pt>
                <c:pt idx="1470">
                  <c:v>0.5</c:v>
                </c:pt>
                <c:pt idx="1471">
                  <c:v>0.45000000000000007</c:v>
                </c:pt>
                <c:pt idx="1472">
                  <c:v>0.4</c:v>
                </c:pt>
                <c:pt idx="1473">
                  <c:v>0.4</c:v>
                </c:pt>
                <c:pt idx="1474">
                  <c:v>0.5</c:v>
                </c:pt>
                <c:pt idx="1475">
                  <c:v>0.55000000000000004</c:v>
                </c:pt>
                <c:pt idx="1476">
                  <c:v>0.5</c:v>
                </c:pt>
                <c:pt idx="1477">
                  <c:v>0.45000000000000007</c:v>
                </c:pt>
                <c:pt idx="1478">
                  <c:v>0.4</c:v>
                </c:pt>
                <c:pt idx="1479">
                  <c:v>0.4</c:v>
                </c:pt>
                <c:pt idx="1480">
                  <c:v>0.5</c:v>
                </c:pt>
                <c:pt idx="1481">
                  <c:v>0.55000000000000004</c:v>
                </c:pt>
                <c:pt idx="1482">
                  <c:v>0.5</c:v>
                </c:pt>
                <c:pt idx="1483">
                  <c:v>0.45000000000000007</c:v>
                </c:pt>
                <c:pt idx="1484">
                  <c:v>0.4</c:v>
                </c:pt>
                <c:pt idx="1485">
                  <c:v>0.4</c:v>
                </c:pt>
                <c:pt idx="1486">
                  <c:v>0.5</c:v>
                </c:pt>
                <c:pt idx="1487">
                  <c:v>0.55000000000000004</c:v>
                </c:pt>
                <c:pt idx="1488">
                  <c:v>0.5</c:v>
                </c:pt>
                <c:pt idx="1489">
                  <c:v>0.45000000000000007</c:v>
                </c:pt>
                <c:pt idx="1490">
                  <c:v>0.4</c:v>
                </c:pt>
                <c:pt idx="1491">
                  <c:v>0.4</c:v>
                </c:pt>
                <c:pt idx="1492">
                  <c:v>0.5</c:v>
                </c:pt>
                <c:pt idx="1493">
                  <c:v>0.55000000000000004</c:v>
                </c:pt>
                <c:pt idx="1494">
                  <c:v>0.55000000000000004</c:v>
                </c:pt>
                <c:pt idx="1495">
                  <c:v>0.45000000000000007</c:v>
                </c:pt>
                <c:pt idx="1496">
                  <c:v>0.45000000000000007</c:v>
                </c:pt>
                <c:pt idx="1497">
                  <c:v>0.45000000000000007</c:v>
                </c:pt>
                <c:pt idx="1498">
                  <c:v>0.55000000000000004</c:v>
                </c:pt>
                <c:pt idx="1499">
                  <c:v>0.6</c:v>
                </c:pt>
                <c:pt idx="1500">
                  <c:v>0.55000000000000004</c:v>
                </c:pt>
                <c:pt idx="1501">
                  <c:v>0.45000000000000007</c:v>
                </c:pt>
                <c:pt idx="1502">
                  <c:v>0.45000000000000007</c:v>
                </c:pt>
                <c:pt idx="1503">
                  <c:v>0.45000000000000007</c:v>
                </c:pt>
                <c:pt idx="1504">
                  <c:v>0.55000000000000004</c:v>
                </c:pt>
                <c:pt idx="1505">
                  <c:v>0.6</c:v>
                </c:pt>
                <c:pt idx="1506">
                  <c:v>0.55000000000000004</c:v>
                </c:pt>
                <c:pt idx="1507">
                  <c:v>0.45000000000000007</c:v>
                </c:pt>
                <c:pt idx="1508">
                  <c:v>0.45000000000000007</c:v>
                </c:pt>
                <c:pt idx="1509">
                  <c:v>0.45000000000000007</c:v>
                </c:pt>
                <c:pt idx="1510">
                  <c:v>0.55000000000000004</c:v>
                </c:pt>
                <c:pt idx="1511">
                  <c:v>0.6</c:v>
                </c:pt>
                <c:pt idx="1512">
                  <c:v>0.30000000000000004</c:v>
                </c:pt>
                <c:pt idx="1513">
                  <c:v>0.4</c:v>
                </c:pt>
                <c:pt idx="1514">
                  <c:v>0.4</c:v>
                </c:pt>
                <c:pt idx="1515">
                  <c:v>0.4</c:v>
                </c:pt>
                <c:pt idx="1516">
                  <c:v>0.45000000000000007</c:v>
                </c:pt>
                <c:pt idx="1517">
                  <c:v>0.4</c:v>
                </c:pt>
                <c:pt idx="1518">
                  <c:v>0.30000000000000004</c:v>
                </c:pt>
                <c:pt idx="1519">
                  <c:v>0.4</c:v>
                </c:pt>
                <c:pt idx="1520">
                  <c:v>0.4</c:v>
                </c:pt>
                <c:pt idx="1521">
                  <c:v>0.4</c:v>
                </c:pt>
                <c:pt idx="1522">
                  <c:v>0.45000000000000007</c:v>
                </c:pt>
                <c:pt idx="1523">
                  <c:v>0.4</c:v>
                </c:pt>
                <c:pt idx="1524">
                  <c:v>0.4</c:v>
                </c:pt>
                <c:pt idx="1525">
                  <c:v>0.5</c:v>
                </c:pt>
                <c:pt idx="1526">
                  <c:v>0.54999999999999993</c:v>
                </c:pt>
                <c:pt idx="1527">
                  <c:v>0.5</c:v>
                </c:pt>
                <c:pt idx="1528">
                  <c:v>0.55000000000000004</c:v>
                </c:pt>
                <c:pt idx="1529">
                  <c:v>0.5</c:v>
                </c:pt>
                <c:pt idx="1530">
                  <c:v>0.55000000000000004</c:v>
                </c:pt>
                <c:pt idx="1531">
                  <c:v>0.60000000000000009</c:v>
                </c:pt>
                <c:pt idx="1532">
                  <c:v>0.60000000000000009</c:v>
                </c:pt>
                <c:pt idx="1533">
                  <c:v>0.45000000000000007</c:v>
                </c:pt>
                <c:pt idx="1534">
                  <c:v>0.50000000000000011</c:v>
                </c:pt>
                <c:pt idx="1535">
                  <c:v>0.65000000000000013</c:v>
                </c:pt>
                <c:pt idx="1536">
                  <c:v>0.5</c:v>
                </c:pt>
                <c:pt idx="1537">
                  <c:v>0.55000000000000004</c:v>
                </c:pt>
                <c:pt idx="1538">
                  <c:v>0.55000000000000004</c:v>
                </c:pt>
                <c:pt idx="1539">
                  <c:v>0.5</c:v>
                </c:pt>
                <c:pt idx="1540">
                  <c:v>0.44999999999999996</c:v>
                </c:pt>
                <c:pt idx="1541">
                  <c:v>0.6</c:v>
                </c:pt>
                <c:pt idx="1542">
                  <c:v>0.54999999999999993</c:v>
                </c:pt>
                <c:pt idx="1543">
                  <c:v>0.64999999999999991</c:v>
                </c:pt>
                <c:pt idx="1544">
                  <c:v>0.79999999999999993</c:v>
                </c:pt>
                <c:pt idx="1545">
                  <c:v>0.79999999999999993</c:v>
                </c:pt>
                <c:pt idx="1546">
                  <c:v>0.9</c:v>
                </c:pt>
                <c:pt idx="1547">
                  <c:v>1.05</c:v>
                </c:pt>
                <c:pt idx="1548">
                  <c:v>0.85</c:v>
                </c:pt>
                <c:pt idx="1549">
                  <c:v>0.9</c:v>
                </c:pt>
                <c:pt idx="1550">
                  <c:v>0.9</c:v>
                </c:pt>
                <c:pt idx="1551">
                  <c:v>0.85</c:v>
                </c:pt>
                <c:pt idx="1552">
                  <c:v>0.9</c:v>
                </c:pt>
                <c:pt idx="1553">
                  <c:v>1.05</c:v>
                </c:pt>
                <c:pt idx="1554">
                  <c:v>0.9</c:v>
                </c:pt>
                <c:pt idx="1555">
                  <c:v>0.8</c:v>
                </c:pt>
                <c:pt idx="1556">
                  <c:v>0.70000000000000007</c:v>
                </c:pt>
                <c:pt idx="1557">
                  <c:v>0.70000000000000007</c:v>
                </c:pt>
                <c:pt idx="1558">
                  <c:v>0.7</c:v>
                </c:pt>
                <c:pt idx="1559">
                  <c:v>0.75</c:v>
                </c:pt>
                <c:pt idx="1560">
                  <c:v>0.50000000000000011</c:v>
                </c:pt>
                <c:pt idx="1561">
                  <c:v>0.55000000000000016</c:v>
                </c:pt>
                <c:pt idx="1562">
                  <c:v>0.50000000000000011</c:v>
                </c:pt>
                <c:pt idx="1563">
                  <c:v>0.50000000000000011</c:v>
                </c:pt>
                <c:pt idx="1564">
                  <c:v>0.60000000000000009</c:v>
                </c:pt>
                <c:pt idx="1565">
                  <c:v>0.44999999999999996</c:v>
                </c:pt>
                <c:pt idx="1566">
                  <c:v>0.4</c:v>
                </c:pt>
                <c:pt idx="1567">
                  <c:v>0.55000000000000016</c:v>
                </c:pt>
                <c:pt idx="1568">
                  <c:v>0.50000000000000011</c:v>
                </c:pt>
                <c:pt idx="1569">
                  <c:v>0.45000000000000007</c:v>
                </c:pt>
                <c:pt idx="1570">
                  <c:v>0.55000000000000004</c:v>
                </c:pt>
                <c:pt idx="1571">
                  <c:v>0.60000000000000009</c:v>
                </c:pt>
                <c:pt idx="1572">
                  <c:v>0.45000000000000007</c:v>
                </c:pt>
                <c:pt idx="1573">
                  <c:v>0.50000000000000011</c:v>
                </c:pt>
                <c:pt idx="1574">
                  <c:v>0.45000000000000007</c:v>
                </c:pt>
                <c:pt idx="1575">
                  <c:v>0.55000000000000016</c:v>
                </c:pt>
                <c:pt idx="1576">
                  <c:v>0.75000000000000011</c:v>
                </c:pt>
                <c:pt idx="1577">
                  <c:v>0.80000000000000016</c:v>
                </c:pt>
                <c:pt idx="1578">
                  <c:v>0.65000000000000013</c:v>
                </c:pt>
                <c:pt idx="1579">
                  <c:v>0.75000000000000022</c:v>
                </c:pt>
                <c:pt idx="1580">
                  <c:v>0.70000000000000018</c:v>
                </c:pt>
                <c:pt idx="1581">
                  <c:v>0.70000000000000018</c:v>
                </c:pt>
                <c:pt idx="1582">
                  <c:v>0.80000000000000016</c:v>
                </c:pt>
                <c:pt idx="1583">
                  <c:v>0.8500000000000002</c:v>
                </c:pt>
                <c:pt idx="1584">
                  <c:v>0.35</c:v>
                </c:pt>
                <c:pt idx="1585">
                  <c:v>0.35</c:v>
                </c:pt>
                <c:pt idx="1586">
                  <c:v>0.25</c:v>
                </c:pt>
                <c:pt idx="1587">
                  <c:v>0.29999999999999993</c:v>
                </c:pt>
                <c:pt idx="1588">
                  <c:v>0.45000000000000007</c:v>
                </c:pt>
                <c:pt idx="1589">
                  <c:v>0.35</c:v>
                </c:pt>
                <c:pt idx="1590">
                  <c:v>0.35</c:v>
                </c:pt>
                <c:pt idx="1591">
                  <c:v>0.35</c:v>
                </c:pt>
                <c:pt idx="1592">
                  <c:v>0.25</c:v>
                </c:pt>
                <c:pt idx="1593">
                  <c:v>0.29999999999999993</c:v>
                </c:pt>
                <c:pt idx="1594">
                  <c:v>0.45000000000000007</c:v>
                </c:pt>
                <c:pt idx="1595">
                  <c:v>0.35</c:v>
                </c:pt>
                <c:pt idx="1596">
                  <c:v>0.35</c:v>
                </c:pt>
                <c:pt idx="1597">
                  <c:v>0.35</c:v>
                </c:pt>
                <c:pt idx="1598">
                  <c:v>0.25</c:v>
                </c:pt>
                <c:pt idx="1599">
                  <c:v>0.29999999999999993</c:v>
                </c:pt>
                <c:pt idx="1600">
                  <c:v>0.45000000000000007</c:v>
                </c:pt>
                <c:pt idx="1601">
                  <c:v>0.35</c:v>
                </c:pt>
                <c:pt idx="1602">
                  <c:v>0.35</c:v>
                </c:pt>
                <c:pt idx="1603">
                  <c:v>0.4</c:v>
                </c:pt>
                <c:pt idx="1604">
                  <c:v>0.30000000000000004</c:v>
                </c:pt>
                <c:pt idx="1605">
                  <c:v>0.35</c:v>
                </c:pt>
                <c:pt idx="1606">
                  <c:v>0.5</c:v>
                </c:pt>
                <c:pt idx="1607">
                  <c:v>0.4</c:v>
                </c:pt>
                <c:pt idx="1608">
                  <c:v>0.5</c:v>
                </c:pt>
                <c:pt idx="1609">
                  <c:v>0.5</c:v>
                </c:pt>
                <c:pt idx="1610">
                  <c:v>0.45</c:v>
                </c:pt>
                <c:pt idx="1611">
                  <c:v>0.45</c:v>
                </c:pt>
                <c:pt idx="1612">
                  <c:v>0.54999999999999993</c:v>
                </c:pt>
                <c:pt idx="1613">
                  <c:v>0.6</c:v>
                </c:pt>
                <c:pt idx="1614">
                  <c:v>0.54999999999999993</c:v>
                </c:pt>
                <c:pt idx="1615">
                  <c:v>0.5</c:v>
                </c:pt>
                <c:pt idx="1616">
                  <c:v>0.45</c:v>
                </c:pt>
                <c:pt idx="1617">
                  <c:v>0.45</c:v>
                </c:pt>
                <c:pt idx="1618">
                  <c:v>0.6</c:v>
                </c:pt>
                <c:pt idx="1619">
                  <c:v>0.65</c:v>
                </c:pt>
                <c:pt idx="1620">
                  <c:v>0.6</c:v>
                </c:pt>
                <c:pt idx="1621">
                  <c:v>0.55000000000000004</c:v>
                </c:pt>
                <c:pt idx="1622">
                  <c:v>0.5</c:v>
                </c:pt>
                <c:pt idx="1623">
                  <c:v>0.5</c:v>
                </c:pt>
                <c:pt idx="1624">
                  <c:v>0.6</c:v>
                </c:pt>
                <c:pt idx="1625">
                  <c:v>0.65</c:v>
                </c:pt>
                <c:pt idx="1626">
                  <c:v>0.6</c:v>
                </c:pt>
                <c:pt idx="1627">
                  <c:v>0.55000000000000004</c:v>
                </c:pt>
                <c:pt idx="1628">
                  <c:v>0.45000000000000007</c:v>
                </c:pt>
                <c:pt idx="1629">
                  <c:v>0.35</c:v>
                </c:pt>
                <c:pt idx="1630">
                  <c:v>0.45000000000000007</c:v>
                </c:pt>
                <c:pt idx="1631">
                  <c:v>0.50000000000000011</c:v>
                </c:pt>
                <c:pt idx="1632">
                  <c:v>0.45000000000000007</c:v>
                </c:pt>
                <c:pt idx="1633">
                  <c:v>0.40000000000000013</c:v>
                </c:pt>
                <c:pt idx="1634">
                  <c:v>0.35</c:v>
                </c:pt>
                <c:pt idx="1635">
                  <c:v>0.35</c:v>
                </c:pt>
                <c:pt idx="1636">
                  <c:v>0.45000000000000007</c:v>
                </c:pt>
                <c:pt idx="1637">
                  <c:v>0.50000000000000011</c:v>
                </c:pt>
                <c:pt idx="1638">
                  <c:v>0.50000000000000011</c:v>
                </c:pt>
                <c:pt idx="1639">
                  <c:v>0.40000000000000013</c:v>
                </c:pt>
                <c:pt idx="1640">
                  <c:v>0.40000000000000013</c:v>
                </c:pt>
                <c:pt idx="1641">
                  <c:v>0.40000000000000013</c:v>
                </c:pt>
                <c:pt idx="1642">
                  <c:v>0.50000000000000011</c:v>
                </c:pt>
                <c:pt idx="1643">
                  <c:v>0.55000000000000004</c:v>
                </c:pt>
                <c:pt idx="1644">
                  <c:v>0.50000000000000011</c:v>
                </c:pt>
                <c:pt idx="1645">
                  <c:v>0.45000000000000012</c:v>
                </c:pt>
                <c:pt idx="1646">
                  <c:v>0.45000000000000012</c:v>
                </c:pt>
                <c:pt idx="1647">
                  <c:v>0.45000000000000012</c:v>
                </c:pt>
                <c:pt idx="1648">
                  <c:v>0.6</c:v>
                </c:pt>
                <c:pt idx="1649">
                  <c:v>0.64999999999999991</c:v>
                </c:pt>
                <c:pt idx="1650">
                  <c:v>0.6</c:v>
                </c:pt>
                <c:pt idx="1651">
                  <c:v>0.5</c:v>
                </c:pt>
                <c:pt idx="1652">
                  <c:v>0.5</c:v>
                </c:pt>
                <c:pt idx="1653">
                  <c:v>0.5</c:v>
                </c:pt>
                <c:pt idx="1654">
                  <c:v>0.6</c:v>
                </c:pt>
                <c:pt idx="1655">
                  <c:v>0.64999999999999991</c:v>
                </c:pt>
                <c:pt idx="1656">
                  <c:v>0.3</c:v>
                </c:pt>
                <c:pt idx="1657">
                  <c:v>0.3</c:v>
                </c:pt>
                <c:pt idx="1658">
                  <c:v>0.2</c:v>
                </c:pt>
                <c:pt idx="1659">
                  <c:v>0.25000000000000006</c:v>
                </c:pt>
                <c:pt idx="1660">
                  <c:v>0.39999999999999997</c:v>
                </c:pt>
                <c:pt idx="1661">
                  <c:v>0.3</c:v>
                </c:pt>
                <c:pt idx="1662">
                  <c:v>0.3</c:v>
                </c:pt>
                <c:pt idx="1663">
                  <c:v>0.3</c:v>
                </c:pt>
                <c:pt idx="1664">
                  <c:v>0.2</c:v>
                </c:pt>
                <c:pt idx="1665">
                  <c:v>0.25000000000000006</c:v>
                </c:pt>
                <c:pt idx="1666">
                  <c:v>0.39999999999999997</c:v>
                </c:pt>
                <c:pt idx="1667">
                  <c:v>0.3</c:v>
                </c:pt>
                <c:pt idx="1668">
                  <c:v>0.35000000000000003</c:v>
                </c:pt>
                <c:pt idx="1669">
                  <c:v>0.35000000000000003</c:v>
                </c:pt>
                <c:pt idx="1670">
                  <c:v>0.25000000000000006</c:v>
                </c:pt>
                <c:pt idx="1671">
                  <c:v>0.3</c:v>
                </c:pt>
                <c:pt idx="1672">
                  <c:v>0.45</c:v>
                </c:pt>
                <c:pt idx="1673">
                  <c:v>0.35000000000000003</c:v>
                </c:pt>
                <c:pt idx="1674">
                  <c:v>0.35000000000000003</c:v>
                </c:pt>
                <c:pt idx="1675">
                  <c:v>0.30000000000000004</c:v>
                </c:pt>
                <c:pt idx="1676">
                  <c:v>0.20000000000000007</c:v>
                </c:pt>
                <c:pt idx="1677">
                  <c:v>0.25</c:v>
                </c:pt>
                <c:pt idx="1678">
                  <c:v>0.4</c:v>
                </c:pt>
                <c:pt idx="1679">
                  <c:v>0.30000000000000004</c:v>
                </c:pt>
                <c:pt idx="1680">
                  <c:v>0.4</c:v>
                </c:pt>
                <c:pt idx="1681">
                  <c:v>0.35000000000000009</c:v>
                </c:pt>
                <c:pt idx="1682">
                  <c:v>0.30000000000000004</c:v>
                </c:pt>
                <c:pt idx="1683">
                  <c:v>0.30000000000000004</c:v>
                </c:pt>
                <c:pt idx="1684">
                  <c:v>0.44999999999999996</c:v>
                </c:pt>
                <c:pt idx="1685">
                  <c:v>0.49999999999999994</c:v>
                </c:pt>
                <c:pt idx="1686">
                  <c:v>0.35000000000000003</c:v>
                </c:pt>
                <c:pt idx="1687">
                  <c:v>0.3000000000000001</c:v>
                </c:pt>
                <c:pt idx="1688">
                  <c:v>0.25000000000000006</c:v>
                </c:pt>
                <c:pt idx="1689">
                  <c:v>0.25000000000000006</c:v>
                </c:pt>
                <c:pt idx="1690">
                  <c:v>0.4</c:v>
                </c:pt>
                <c:pt idx="1691">
                  <c:v>0.45</c:v>
                </c:pt>
                <c:pt idx="1692">
                  <c:v>0.4</c:v>
                </c:pt>
                <c:pt idx="1693">
                  <c:v>0.35000000000000009</c:v>
                </c:pt>
                <c:pt idx="1694">
                  <c:v>0.30000000000000004</c:v>
                </c:pt>
                <c:pt idx="1695">
                  <c:v>0.30000000000000004</c:v>
                </c:pt>
                <c:pt idx="1696">
                  <c:v>0.4</c:v>
                </c:pt>
                <c:pt idx="1697">
                  <c:v>0.45</c:v>
                </c:pt>
                <c:pt idx="1698">
                  <c:v>0.4</c:v>
                </c:pt>
                <c:pt idx="1699">
                  <c:v>0.40000000000000008</c:v>
                </c:pt>
                <c:pt idx="1700">
                  <c:v>0.35000000000000003</c:v>
                </c:pt>
                <c:pt idx="1701">
                  <c:v>0.25000000000000006</c:v>
                </c:pt>
                <c:pt idx="1702">
                  <c:v>0.35000000000000003</c:v>
                </c:pt>
                <c:pt idx="1703">
                  <c:v>0.4</c:v>
                </c:pt>
                <c:pt idx="1704">
                  <c:v>0.35000000000000003</c:v>
                </c:pt>
                <c:pt idx="1705">
                  <c:v>0.3000000000000001</c:v>
                </c:pt>
                <c:pt idx="1706">
                  <c:v>0.15000000000000002</c:v>
                </c:pt>
                <c:pt idx="1707">
                  <c:v>0.15000000000000002</c:v>
                </c:pt>
                <c:pt idx="1708">
                  <c:v>0.25</c:v>
                </c:pt>
                <c:pt idx="1709">
                  <c:v>0.30000000000000004</c:v>
                </c:pt>
                <c:pt idx="1710">
                  <c:v>0.35</c:v>
                </c:pt>
                <c:pt idx="1711">
                  <c:v>0.25</c:v>
                </c:pt>
                <c:pt idx="1712">
                  <c:v>0.25</c:v>
                </c:pt>
                <c:pt idx="1713">
                  <c:v>0.25</c:v>
                </c:pt>
                <c:pt idx="1714">
                  <c:v>0.35</c:v>
                </c:pt>
                <c:pt idx="1715">
                  <c:v>0.39999999999999991</c:v>
                </c:pt>
                <c:pt idx="1716">
                  <c:v>0.35000000000000003</c:v>
                </c:pt>
                <c:pt idx="1717">
                  <c:v>0.25000000000000006</c:v>
                </c:pt>
                <c:pt idx="1718">
                  <c:v>0.25000000000000006</c:v>
                </c:pt>
                <c:pt idx="1719">
                  <c:v>0.25000000000000006</c:v>
                </c:pt>
                <c:pt idx="1720">
                  <c:v>0.44999999999999996</c:v>
                </c:pt>
                <c:pt idx="1721">
                  <c:v>0.49999999999999983</c:v>
                </c:pt>
                <c:pt idx="1722">
                  <c:v>0.44999999999999996</c:v>
                </c:pt>
                <c:pt idx="1723">
                  <c:v>0.35000000000000003</c:v>
                </c:pt>
                <c:pt idx="1724">
                  <c:v>0.35000000000000003</c:v>
                </c:pt>
                <c:pt idx="1725">
                  <c:v>0.35000000000000003</c:v>
                </c:pt>
                <c:pt idx="1726">
                  <c:v>0.44999999999999996</c:v>
                </c:pt>
                <c:pt idx="1727">
                  <c:v>0.49999999999999983</c:v>
                </c:pt>
                <c:pt idx="1728">
                  <c:v>0.25</c:v>
                </c:pt>
                <c:pt idx="1729">
                  <c:v>0.25</c:v>
                </c:pt>
                <c:pt idx="1730">
                  <c:v>0.15000000000000002</c:v>
                </c:pt>
                <c:pt idx="1731">
                  <c:v>0.20000000000000007</c:v>
                </c:pt>
                <c:pt idx="1732">
                  <c:v>0.35</c:v>
                </c:pt>
                <c:pt idx="1733">
                  <c:v>0.25</c:v>
                </c:pt>
                <c:pt idx="1734">
                  <c:v>0.25</c:v>
                </c:pt>
                <c:pt idx="1735">
                  <c:v>0.25</c:v>
                </c:pt>
                <c:pt idx="1736">
                  <c:v>0.15000000000000002</c:v>
                </c:pt>
                <c:pt idx="1737">
                  <c:v>0.20000000000000007</c:v>
                </c:pt>
                <c:pt idx="1738">
                  <c:v>0.35</c:v>
                </c:pt>
                <c:pt idx="1739">
                  <c:v>0.25</c:v>
                </c:pt>
                <c:pt idx="1740">
                  <c:v>0.30000000000000004</c:v>
                </c:pt>
                <c:pt idx="1741">
                  <c:v>0.30000000000000004</c:v>
                </c:pt>
                <c:pt idx="1742">
                  <c:v>0.20000000000000007</c:v>
                </c:pt>
                <c:pt idx="1743">
                  <c:v>0.25</c:v>
                </c:pt>
                <c:pt idx="1744">
                  <c:v>0.4</c:v>
                </c:pt>
                <c:pt idx="1745">
                  <c:v>0.30000000000000004</c:v>
                </c:pt>
                <c:pt idx="1746">
                  <c:v>0.30000000000000004</c:v>
                </c:pt>
                <c:pt idx="1747">
                  <c:v>0.25000000000000006</c:v>
                </c:pt>
                <c:pt idx="1748">
                  <c:v>0.15000000000000008</c:v>
                </c:pt>
                <c:pt idx="1749">
                  <c:v>0.2</c:v>
                </c:pt>
                <c:pt idx="1750">
                  <c:v>0.35000000000000003</c:v>
                </c:pt>
                <c:pt idx="1751">
                  <c:v>0.25000000000000006</c:v>
                </c:pt>
                <c:pt idx="1752">
                  <c:v>0.35000000000000003</c:v>
                </c:pt>
                <c:pt idx="1753">
                  <c:v>0.3000000000000001</c:v>
                </c:pt>
                <c:pt idx="1754">
                  <c:v>0.25000000000000006</c:v>
                </c:pt>
                <c:pt idx="1755">
                  <c:v>0.25000000000000006</c:v>
                </c:pt>
                <c:pt idx="1756">
                  <c:v>0.39999999999999997</c:v>
                </c:pt>
                <c:pt idx="1757">
                  <c:v>0.44999999999999996</c:v>
                </c:pt>
                <c:pt idx="1758">
                  <c:v>0.30000000000000004</c:v>
                </c:pt>
                <c:pt idx="1759">
                  <c:v>0.25000000000000011</c:v>
                </c:pt>
                <c:pt idx="1760">
                  <c:v>0.20000000000000007</c:v>
                </c:pt>
                <c:pt idx="1761">
                  <c:v>0.20000000000000007</c:v>
                </c:pt>
                <c:pt idx="1762">
                  <c:v>0.35000000000000003</c:v>
                </c:pt>
                <c:pt idx="1763">
                  <c:v>0.4</c:v>
                </c:pt>
                <c:pt idx="1764">
                  <c:v>0.35000000000000003</c:v>
                </c:pt>
                <c:pt idx="1765">
                  <c:v>0.3000000000000001</c:v>
                </c:pt>
                <c:pt idx="1766">
                  <c:v>0.25000000000000006</c:v>
                </c:pt>
                <c:pt idx="1767">
                  <c:v>0.25000000000000006</c:v>
                </c:pt>
                <c:pt idx="1768">
                  <c:v>0.35000000000000003</c:v>
                </c:pt>
                <c:pt idx="1769">
                  <c:v>0.4</c:v>
                </c:pt>
                <c:pt idx="1770">
                  <c:v>0.35000000000000003</c:v>
                </c:pt>
                <c:pt idx="1771">
                  <c:v>0.35000000000000009</c:v>
                </c:pt>
                <c:pt idx="1772">
                  <c:v>0.30000000000000004</c:v>
                </c:pt>
                <c:pt idx="1773">
                  <c:v>0.20000000000000007</c:v>
                </c:pt>
                <c:pt idx="1774">
                  <c:v>0.30000000000000004</c:v>
                </c:pt>
                <c:pt idx="1775">
                  <c:v>0.35000000000000003</c:v>
                </c:pt>
                <c:pt idx="1776">
                  <c:v>0.30000000000000004</c:v>
                </c:pt>
                <c:pt idx="1777">
                  <c:v>0.25000000000000011</c:v>
                </c:pt>
                <c:pt idx="1778">
                  <c:v>0.10000000000000002</c:v>
                </c:pt>
                <c:pt idx="1779">
                  <c:v>0.10000000000000002</c:v>
                </c:pt>
                <c:pt idx="1780">
                  <c:v>0.2</c:v>
                </c:pt>
                <c:pt idx="1781">
                  <c:v>0.25000000000000006</c:v>
                </c:pt>
                <c:pt idx="1782">
                  <c:v>0.3</c:v>
                </c:pt>
                <c:pt idx="1783">
                  <c:v>0.2</c:v>
                </c:pt>
                <c:pt idx="1784">
                  <c:v>0.2</c:v>
                </c:pt>
                <c:pt idx="1785">
                  <c:v>0.2</c:v>
                </c:pt>
                <c:pt idx="1786">
                  <c:v>0.3</c:v>
                </c:pt>
                <c:pt idx="1787">
                  <c:v>0.34999999999999992</c:v>
                </c:pt>
                <c:pt idx="1788">
                  <c:v>0.30000000000000004</c:v>
                </c:pt>
                <c:pt idx="1789">
                  <c:v>0.20000000000000007</c:v>
                </c:pt>
                <c:pt idx="1790">
                  <c:v>0.20000000000000007</c:v>
                </c:pt>
                <c:pt idx="1791">
                  <c:v>0.20000000000000007</c:v>
                </c:pt>
                <c:pt idx="1792">
                  <c:v>0.39999999999999997</c:v>
                </c:pt>
                <c:pt idx="1793">
                  <c:v>0.44999999999999984</c:v>
                </c:pt>
                <c:pt idx="1794">
                  <c:v>0.39999999999999997</c:v>
                </c:pt>
                <c:pt idx="1795">
                  <c:v>0.30000000000000004</c:v>
                </c:pt>
                <c:pt idx="1796">
                  <c:v>0.30000000000000004</c:v>
                </c:pt>
                <c:pt idx="1797">
                  <c:v>0.30000000000000004</c:v>
                </c:pt>
                <c:pt idx="1798">
                  <c:v>0.39999999999999997</c:v>
                </c:pt>
                <c:pt idx="1799">
                  <c:v>0.44999999999999984</c:v>
                </c:pt>
                <c:pt idx="1800">
                  <c:v>0.30000000000000004</c:v>
                </c:pt>
                <c:pt idx="1801">
                  <c:v>0.4</c:v>
                </c:pt>
                <c:pt idx="1802">
                  <c:v>0.4</c:v>
                </c:pt>
                <c:pt idx="1803">
                  <c:v>0.4</c:v>
                </c:pt>
                <c:pt idx="1804">
                  <c:v>0.45000000000000007</c:v>
                </c:pt>
                <c:pt idx="1805">
                  <c:v>0.4</c:v>
                </c:pt>
                <c:pt idx="1806">
                  <c:v>0.30000000000000004</c:v>
                </c:pt>
                <c:pt idx="1807">
                  <c:v>0.4</c:v>
                </c:pt>
                <c:pt idx="1808">
                  <c:v>0.4</c:v>
                </c:pt>
                <c:pt idx="1809">
                  <c:v>0.4</c:v>
                </c:pt>
                <c:pt idx="1810">
                  <c:v>0.45000000000000007</c:v>
                </c:pt>
                <c:pt idx="1811">
                  <c:v>0.4</c:v>
                </c:pt>
                <c:pt idx="1812">
                  <c:v>0.4</c:v>
                </c:pt>
                <c:pt idx="1813">
                  <c:v>0.5</c:v>
                </c:pt>
                <c:pt idx="1814">
                  <c:v>0.54999999999999993</c:v>
                </c:pt>
                <c:pt idx="1815">
                  <c:v>0.5</c:v>
                </c:pt>
                <c:pt idx="1816">
                  <c:v>0.55000000000000004</c:v>
                </c:pt>
                <c:pt idx="1817">
                  <c:v>0.5</c:v>
                </c:pt>
                <c:pt idx="1818">
                  <c:v>0.55000000000000004</c:v>
                </c:pt>
                <c:pt idx="1819">
                  <c:v>0.60000000000000009</c:v>
                </c:pt>
                <c:pt idx="1820">
                  <c:v>0.60000000000000009</c:v>
                </c:pt>
                <c:pt idx="1821">
                  <c:v>0.45000000000000007</c:v>
                </c:pt>
                <c:pt idx="1822">
                  <c:v>0.50000000000000011</c:v>
                </c:pt>
                <c:pt idx="1823">
                  <c:v>0.65000000000000013</c:v>
                </c:pt>
                <c:pt idx="1824">
                  <c:v>0.5</c:v>
                </c:pt>
                <c:pt idx="1825">
                  <c:v>0.55000000000000004</c:v>
                </c:pt>
                <c:pt idx="1826">
                  <c:v>0.55000000000000004</c:v>
                </c:pt>
                <c:pt idx="1827">
                  <c:v>0.5</c:v>
                </c:pt>
                <c:pt idx="1828">
                  <c:v>0.44999999999999996</c:v>
                </c:pt>
                <c:pt idx="1829">
                  <c:v>0.6</c:v>
                </c:pt>
                <c:pt idx="1830">
                  <c:v>0.54999999999999993</c:v>
                </c:pt>
                <c:pt idx="1831">
                  <c:v>0.64999999999999991</c:v>
                </c:pt>
                <c:pt idx="1832">
                  <c:v>0.79999999999999993</c:v>
                </c:pt>
                <c:pt idx="1833">
                  <c:v>0.79999999999999993</c:v>
                </c:pt>
                <c:pt idx="1834">
                  <c:v>0.9</c:v>
                </c:pt>
                <c:pt idx="1835">
                  <c:v>1.05</c:v>
                </c:pt>
                <c:pt idx="1836">
                  <c:v>0.85</c:v>
                </c:pt>
                <c:pt idx="1837">
                  <c:v>0.9</c:v>
                </c:pt>
                <c:pt idx="1838">
                  <c:v>0.9</c:v>
                </c:pt>
                <c:pt idx="1839">
                  <c:v>0.85</c:v>
                </c:pt>
                <c:pt idx="1840">
                  <c:v>0.9</c:v>
                </c:pt>
                <c:pt idx="1841">
                  <c:v>1.05</c:v>
                </c:pt>
                <c:pt idx="1842">
                  <c:v>0.9</c:v>
                </c:pt>
                <c:pt idx="1843">
                  <c:v>0.8</c:v>
                </c:pt>
                <c:pt idx="1844">
                  <c:v>0.70000000000000007</c:v>
                </c:pt>
                <c:pt idx="1845">
                  <c:v>0.70000000000000007</c:v>
                </c:pt>
                <c:pt idx="1846">
                  <c:v>0.7</c:v>
                </c:pt>
                <c:pt idx="1847">
                  <c:v>0.75</c:v>
                </c:pt>
                <c:pt idx="1848">
                  <c:v>0.50000000000000011</c:v>
                </c:pt>
                <c:pt idx="1849">
                  <c:v>0.55000000000000016</c:v>
                </c:pt>
                <c:pt idx="1850">
                  <c:v>0.50000000000000011</c:v>
                </c:pt>
                <c:pt idx="1851">
                  <c:v>0.50000000000000011</c:v>
                </c:pt>
                <c:pt idx="1852">
                  <c:v>0.60000000000000009</c:v>
                </c:pt>
                <c:pt idx="1853">
                  <c:v>0.44999999999999996</c:v>
                </c:pt>
                <c:pt idx="1854">
                  <c:v>0.4</c:v>
                </c:pt>
                <c:pt idx="1855">
                  <c:v>0.55000000000000016</c:v>
                </c:pt>
                <c:pt idx="1856">
                  <c:v>0.50000000000000011</c:v>
                </c:pt>
                <c:pt idx="1857">
                  <c:v>0.45000000000000007</c:v>
                </c:pt>
                <c:pt idx="1858">
                  <c:v>0.55000000000000004</c:v>
                </c:pt>
                <c:pt idx="1859">
                  <c:v>0.60000000000000009</c:v>
                </c:pt>
                <c:pt idx="1860">
                  <c:v>0.45000000000000007</c:v>
                </c:pt>
                <c:pt idx="1861">
                  <c:v>0.50000000000000011</c:v>
                </c:pt>
                <c:pt idx="1862">
                  <c:v>0.45000000000000007</c:v>
                </c:pt>
                <c:pt idx="1863">
                  <c:v>0.55000000000000016</c:v>
                </c:pt>
                <c:pt idx="1864">
                  <c:v>0.75000000000000011</c:v>
                </c:pt>
                <c:pt idx="1865">
                  <c:v>0.80000000000000016</c:v>
                </c:pt>
                <c:pt idx="1866">
                  <c:v>0.65000000000000013</c:v>
                </c:pt>
                <c:pt idx="1867">
                  <c:v>0.75000000000000022</c:v>
                </c:pt>
                <c:pt idx="1868">
                  <c:v>0.70000000000000018</c:v>
                </c:pt>
                <c:pt idx="1869">
                  <c:v>0.70000000000000018</c:v>
                </c:pt>
                <c:pt idx="1870">
                  <c:v>0.80000000000000016</c:v>
                </c:pt>
                <c:pt idx="1871">
                  <c:v>0.8500000000000002</c:v>
                </c:pt>
                <c:pt idx="1872">
                  <c:v>0.35000000000000003</c:v>
                </c:pt>
                <c:pt idx="1873">
                  <c:v>0.45</c:v>
                </c:pt>
                <c:pt idx="1874">
                  <c:v>0.45</c:v>
                </c:pt>
                <c:pt idx="1875">
                  <c:v>0.45</c:v>
                </c:pt>
                <c:pt idx="1876">
                  <c:v>0.50000000000000011</c:v>
                </c:pt>
                <c:pt idx="1877">
                  <c:v>0.45</c:v>
                </c:pt>
                <c:pt idx="1878">
                  <c:v>0.35000000000000003</c:v>
                </c:pt>
                <c:pt idx="1879">
                  <c:v>0.45</c:v>
                </c:pt>
                <c:pt idx="1880">
                  <c:v>0.45</c:v>
                </c:pt>
                <c:pt idx="1881">
                  <c:v>0.45</c:v>
                </c:pt>
                <c:pt idx="1882">
                  <c:v>0.50000000000000011</c:v>
                </c:pt>
                <c:pt idx="1883">
                  <c:v>0.45</c:v>
                </c:pt>
                <c:pt idx="1884">
                  <c:v>0.45</c:v>
                </c:pt>
                <c:pt idx="1885">
                  <c:v>0.55000000000000004</c:v>
                </c:pt>
                <c:pt idx="1886">
                  <c:v>0.6</c:v>
                </c:pt>
                <c:pt idx="1887">
                  <c:v>0.55000000000000004</c:v>
                </c:pt>
                <c:pt idx="1888">
                  <c:v>0.60000000000000009</c:v>
                </c:pt>
                <c:pt idx="1889">
                  <c:v>0.45</c:v>
                </c:pt>
                <c:pt idx="1890">
                  <c:v>0.5</c:v>
                </c:pt>
                <c:pt idx="1891">
                  <c:v>0.55000000000000004</c:v>
                </c:pt>
                <c:pt idx="1892">
                  <c:v>0.55000000000000004</c:v>
                </c:pt>
                <c:pt idx="1893">
                  <c:v>0.40000000000000008</c:v>
                </c:pt>
                <c:pt idx="1894">
                  <c:v>0.45000000000000012</c:v>
                </c:pt>
                <c:pt idx="1895">
                  <c:v>0.60000000000000009</c:v>
                </c:pt>
                <c:pt idx="1896">
                  <c:v>0.45</c:v>
                </c:pt>
                <c:pt idx="1897">
                  <c:v>0.5</c:v>
                </c:pt>
                <c:pt idx="1898">
                  <c:v>0.5</c:v>
                </c:pt>
                <c:pt idx="1899">
                  <c:v>0.45</c:v>
                </c:pt>
                <c:pt idx="1900">
                  <c:v>0.39999999999999997</c:v>
                </c:pt>
                <c:pt idx="1901">
                  <c:v>0.65</c:v>
                </c:pt>
                <c:pt idx="1902">
                  <c:v>0.6</c:v>
                </c:pt>
                <c:pt idx="1903">
                  <c:v>0.7</c:v>
                </c:pt>
                <c:pt idx="1904">
                  <c:v>0.85</c:v>
                </c:pt>
                <c:pt idx="1905">
                  <c:v>0.85</c:v>
                </c:pt>
                <c:pt idx="1906">
                  <c:v>0.95000000000000007</c:v>
                </c:pt>
                <c:pt idx="1907">
                  <c:v>1.1000000000000001</c:v>
                </c:pt>
                <c:pt idx="1908">
                  <c:v>0.9</c:v>
                </c:pt>
                <c:pt idx="1909">
                  <c:v>0.95000000000000007</c:v>
                </c:pt>
                <c:pt idx="1910">
                  <c:v>0.95000000000000007</c:v>
                </c:pt>
                <c:pt idx="1911">
                  <c:v>0.9</c:v>
                </c:pt>
                <c:pt idx="1912">
                  <c:v>0.95000000000000007</c:v>
                </c:pt>
                <c:pt idx="1913">
                  <c:v>1.1000000000000001</c:v>
                </c:pt>
                <c:pt idx="1914">
                  <c:v>0.95000000000000007</c:v>
                </c:pt>
                <c:pt idx="1915">
                  <c:v>0.85000000000000009</c:v>
                </c:pt>
                <c:pt idx="1916">
                  <c:v>0.75000000000000011</c:v>
                </c:pt>
                <c:pt idx="1917">
                  <c:v>0.75000000000000011</c:v>
                </c:pt>
                <c:pt idx="1918">
                  <c:v>0.64999999999999991</c:v>
                </c:pt>
                <c:pt idx="1919">
                  <c:v>0.7</c:v>
                </c:pt>
                <c:pt idx="1920">
                  <c:v>0.45000000000000012</c:v>
                </c:pt>
                <c:pt idx="1921">
                  <c:v>0.50000000000000011</c:v>
                </c:pt>
                <c:pt idx="1922">
                  <c:v>0.45000000000000012</c:v>
                </c:pt>
                <c:pt idx="1923">
                  <c:v>0.45000000000000012</c:v>
                </c:pt>
                <c:pt idx="1924">
                  <c:v>0.55000000000000004</c:v>
                </c:pt>
                <c:pt idx="1925">
                  <c:v>0.39999999999999997</c:v>
                </c:pt>
                <c:pt idx="1926">
                  <c:v>0.35000000000000003</c:v>
                </c:pt>
                <c:pt idx="1927">
                  <c:v>0.50000000000000011</c:v>
                </c:pt>
                <c:pt idx="1928">
                  <c:v>0.45000000000000012</c:v>
                </c:pt>
                <c:pt idx="1929">
                  <c:v>0.40000000000000008</c:v>
                </c:pt>
                <c:pt idx="1930">
                  <c:v>0.5</c:v>
                </c:pt>
                <c:pt idx="1931">
                  <c:v>0.55000000000000004</c:v>
                </c:pt>
                <c:pt idx="1932">
                  <c:v>0.40000000000000008</c:v>
                </c:pt>
                <c:pt idx="1933">
                  <c:v>0.45000000000000012</c:v>
                </c:pt>
                <c:pt idx="1934">
                  <c:v>0.40000000000000008</c:v>
                </c:pt>
                <c:pt idx="1935">
                  <c:v>0.50000000000000011</c:v>
                </c:pt>
                <c:pt idx="1936">
                  <c:v>0.70000000000000007</c:v>
                </c:pt>
                <c:pt idx="1937">
                  <c:v>0.8500000000000002</c:v>
                </c:pt>
                <c:pt idx="1938">
                  <c:v>0.70000000000000018</c:v>
                </c:pt>
                <c:pt idx="1939">
                  <c:v>0.80000000000000027</c:v>
                </c:pt>
                <c:pt idx="1940">
                  <c:v>0.75000000000000022</c:v>
                </c:pt>
                <c:pt idx="1941">
                  <c:v>0.75000000000000022</c:v>
                </c:pt>
                <c:pt idx="1942">
                  <c:v>0.8500000000000002</c:v>
                </c:pt>
                <c:pt idx="1943">
                  <c:v>0.90000000000000024</c:v>
                </c:pt>
                <c:pt idx="1944">
                  <c:v>0.2</c:v>
                </c:pt>
                <c:pt idx="1945">
                  <c:v>0.3</c:v>
                </c:pt>
                <c:pt idx="1946">
                  <c:v>0.3</c:v>
                </c:pt>
                <c:pt idx="1947">
                  <c:v>0.35</c:v>
                </c:pt>
                <c:pt idx="1948">
                  <c:v>0.4</c:v>
                </c:pt>
                <c:pt idx="1949">
                  <c:v>0.35</c:v>
                </c:pt>
                <c:pt idx="1950">
                  <c:v>0.25</c:v>
                </c:pt>
                <c:pt idx="1951">
                  <c:v>0.35</c:v>
                </c:pt>
                <c:pt idx="1952">
                  <c:v>0.35</c:v>
                </c:pt>
                <c:pt idx="1953">
                  <c:v>0.35</c:v>
                </c:pt>
                <c:pt idx="1954">
                  <c:v>0.4</c:v>
                </c:pt>
                <c:pt idx="1955">
                  <c:v>0.35</c:v>
                </c:pt>
                <c:pt idx="1956">
                  <c:v>0.3</c:v>
                </c:pt>
                <c:pt idx="1957">
                  <c:v>0.4</c:v>
                </c:pt>
                <c:pt idx="1958">
                  <c:v>0.3</c:v>
                </c:pt>
                <c:pt idx="1959">
                  <c:v>0.35000000000000003</c:v>
                </c:pt>
                <c:pt idx="1960">
                  <c:v>0.4</c:v>
                </c:pt>
                <c:pt idx="1961">
                  <c:v>0.35000000000000003</c:v>
                </c:pt>
                <c:pt idx="1962">
                  <c:v>0.19999999999999998</c:v>
                </c:pt>
                <c:pt idx="1963">
                  <c:v>0.30000000000000004</c:v>
                </c:pt>
                <c:pt idx="1964">
                  <c:v>0.24999999999999997</c:v>
                </c:pt>
                <c:pt idx="1965">
                  <c:v>0.30000000000000004</c:v>
                </c:pt>
                <c:pt idx="1966">
                  <c:v>0.35</c:v>
                </c:pt>
                <c:pt idx="1967">
                  <c:v>0.30000000000000004</c:v>
                </c:pt>
                <c:pt idx="1968">
                  <c:v>0.19999999999999998</c:v>
                </c:pt>
                <c:pt idx="1969">
                  <c:v>0.30000000000000004</c:v>
                </c:pt>
                <c:pt idx="1970">
                  <c:v>0.24999999999999997</c:v>
                </c:pt>
                <c:pt idx="1971">
                  <c:v>0.35000000000000003</c:v>
                </c:pt>
                <c:pt idx="1972">
                  <c:v>0.5</c:v>
                </c:pt>
                <c:pt idx="1973">
                  <c:v>0.45</c:v>
                </c:pt>
                <c:pt idx="1974">
                  <c:v>0.45</c:v>
                </c:pt>
                <c:pt idx="1975">
                  <c:v>0.5</c:v>
                </c:pt>
                <c:pt idx="1976">
                  <c:v>0.5</c:v>
                </c:pt>
                <c:pt idx="1977">
                  <c:v>0.5</c:v>
                </c:pt>
                <c:pt idx="1978">
                  <c:v>0.55000000000000004</c:v>
                </c:pt>
                <c:pt idx="1979">
                  <c:v>0.60000000000000009</c:v>
                </c:pt>
                <c:pt idx="1980">
                  <c:v>0.5</c:v>
                </c:pt>
                <c:pt idx="1981">
                  <c:v>0.55000000000000004</c:v>
                </c:pt>
                <c:pt idx="1982">
                  <c:v>0.5</c:v>
                </c:pt>
                <c:pt idx="1983">
                  <c:v>0.5</c:v>
                </c:pt>
                <c:pt idx="1984">
                  <c:v>0.55000000000000004</c:v>
                </c:pt>
                <c:pt idx="1985">
                  <c:v>0.65</c:v>
                </c:pt>
                <c:pt idx="1986">
                  <c:v>0.5</c:v>
                </c:pt>
                <c:pt idx="1987">
                  <c:v>0.55000000000000004</c:v>
                </c:pt>
                <c:pt idx="1988">
                  <c:v>0.5</c:v>
                </c:pt>
                <c:pt idx="1989">
                  <c:v>0.5</c:v>
                </c:pt>
                <c:pt idx="1990">
                  <c:v>0.55000000000000004</c:v>
                </c:pt>
                <c:pt idx="1991">
                  <c:v>0.6</c:v>
                </c:pt>
                <c:pt idx="1992">
                  <c:v>0.55000000000000004</c:v>
                </c:pt>
                <c:pt idx="1993">
                  <c:v>0.55000000000000004</c:v>
                </c:pt>
                <c:pt idx="1994">
                  <c:v>0.6</c:v>
                </c:pt>
                <c:pt idx="1995">
                  <c:v>0.6</c:v>
                </c:pt>
                <c:pt idx="1996">
                  <c:v>0.55000000000000004</c:v>
                </c:pt>
                <c:pt idx="1997">
                  <c:v>0.5</c:v>
                </c:pt>
                <c:pt idx="1998">
                  <c:v>0.4</c:v>
                </c:pt>
                <c:pt idx="1999">
                  <c:v>0.4</c:v>
                </c:pt>
                <c:pt idx="2000">
                  <c:v>0.45</c:v>
                </c:pt>
                <c:pt idx="2001">
                  <c:v>0.45</c:v>
                </c:pt>
                <c:pt idx="2002">
                  <c:v>0.35000000000000003</c:v>
                </c:pt>
                <c:pt idx="2003">
                  <c:v>0.45</c:v>
                </c:pt>
                <c:pt idx="2004">
                  <c:v>0.35000000000000003</c:v>
                </c:pt>
                <c:pt idx="2005">
                  <c:v>0.35000000000000003</c:v>
                </c:pt>
                <c:pt idx="2006">
                  <c:v>0.6</c:v>
                </c:pt>
                <c:pt idx="2007">
                  <c:v>0.6</c:v>
                </c:pt>
                <c:pt idx="2008">
                  <c:v>0.54999999999999993</c:v>
                </c:pt>
                <c:pt idx="2009">
                  <c:v>0.65</c:v>
                </c:pt>
                <c:pt idx="2010">
                  <c:v>0.54999999999999993</c:v>
                </c:pt>
                <c:pt idx="2011">
                  <c:v>0.54999999999999993</c:v>
                </c:pt>
                <c:pt idx="2012">
                  <c:v>0.6</c:v>
                </c:pt>
                <c:pt idx="2013">
                  <c:v>0.6</c:v>
                </c:pt>
                <c:pt idx="2014">
                  <c:v>0.54999999999999993</c:v>
                </c:pt>
                <c:pt idx="2015">
                  <c:v>0.65</c:v>
                </c:pt>
                <c:pt idx="2016">
                  <c:v>0.29999999999999993</c:v>
                </c:pt>
                <c:pt idx="2017">
                  <c:v>0.4</c:v>
                </c:pt>
                <c:pt idx="2018">
                  <c:v>0.4</c:v>
                </c:pt>
                <c:pt idx="2019">
                  <c:v>0.4</c:v>
                </c:pt>
                <c:pt idx="2020">
                  <c:v>0.45000000000000007</c:v>
                </c:pt>
                <c:pt idx="2021">
                  <c:v>0.4</c:v>
                </c:pt>
                <c:pt idx="2022">
                  <c:v>0.29999999999999993</c:v>
                </c:pt>
                <c:pt idx="2023">
                  <c:v>0.4</c:v>
                </c:pt>
                <c:pt idx="2024">
                  <c:v>0.4</c:v>
                </c:pt>
                <c:pt idx="2025">
                  <c:v>0.4</c:v>
                </c:pt>
                <c:pt idx="2026">
                  <c:v>0.45000000000000007</c:v>
                </c:pt>
                <c:pt idx="2027">
                  <c:v>0.4</c:v>
                </c:pt>
                <c:pt idx="2028">
                  <c:v>0.4</c:v>
                </c:pt>
                <c:pt idx="2029">
                  <c:v>0.5</c:v>
                </c:pt>
                <c:pt idx="2030">
                  <c:v>0.5</c:v>
                </c:pt>
                <c:pt idx="2031">
                  <c:v>0.5</c:v>
                </c:pt>
                <c:pt idx="2032">
                  <c:v>0.55000000000000004</c:v>
                </c:pt>
                <c:pt idx="2033">
                  <c:v>0.5</c:v>
                </c:pt>
                <c:pt idx="2034">
                  <c:v>0.5</c:v>
                </c:pt>
                <c:pt idx="2035">
                  <c:v>0.55000000000000004</c:v>
                </c:pt>
                <c:pt idx="2036">
                  <c:v>0.55000000000000004</c:v>
                </c:pt>
                <c:pt idx="2037">
                  <c:v>0.5</c:v>
                </c:pt>
                <c:pt idx="2038">
                  <c:v>0.55000000000000004</c:v>
                </c:pt>
                <c:pt idx="2039">
                  <c:v>0.70000000000000007</c:v>
                </c:pt>
                <c:pt idx="2040">
                  <c:v>0.5</c:v>
                </c:pt>
                <c:pt idx="2041">
                  <c:v>0.55000000000000004</c:v>
                </c:pt>
                <c:pt idx="2042">
                  <c:v>0.55000000000000004</c:v>
                </c:pt>
                <c:pt idx="2043">
                  <c:v>0.5</c:v>
                </c:pt>
                <c:pt idx="2044">
                  <c:v>0.55000000000000004</c:v>
                </c:pt>
                <c:pt idx="2045">
                  <c:v>0.70000000000000007</c:v>
                </c:pt>
                <c:pt idx="2046">
                  <c:v>0.5</c:v>
                </c:pt>
                <c:pt idx="2047">
                  <c:v>0.55000000000000004</c:v>
                </c:pt>
                <c:pt idx="2048">
                  <c:v>0.55000000000000004</c:v>
                </c:pt>
                <c:pt idx="2049">
                  <c:v>0.5</c:v>
                </c:pt>
                <c:pt idx="2050">
                  <c:v>0.55000000000000004</c:v>
                </c:pt>
                <c:pt idx="2051">
                  <c:v>0.70000000000000007</c:v>
                </c:pt>
                <c:pt idx="2052">
                  <c:v>0.5</c:v>
                </c:pt>
                <c:pt idx="2053">
                  <c:v>0.55000000000000004</c:v>
                </c:pt>
                <c:pt idx="2054">
                  <c:v>0.55000000000000004</c:v>
                </c:pt>
                <c:pt idx="2055">
                  <c:v>0.5</c:v>
                </c:pt>
                <c:pt idx="2056">
                  <c:v>0.55000000000000004</c:v>
                </c:pt>
                <c:pt idx="2057">
                  <c:v>0.70000000000000007</c:v>
                </c:pt>
                <c:pt idx="2058">
                  <c:v>0.55000000000000004</c:v>
                </c:pt>
                <c:pt idx="2059">
                  <c:v>0.60000000000000009</c:v>
                </c:pt>
                <c:pt idx="2060">
                  <c:v>0.55000000000000004</c:v>
                </c:pt>
                <c:pt idx="2061">
                  <c:v>0.55000000000000004</c:v>
                </c:pt>
                <c:pt idx="2062">
                  <c:v>0.65</c:v>
                </c:pt>
                <c:pt idx="2063">
                  <c:v>0.70000000000000007</c:v>
                </c:pt>
                <c:pt idx="2064">
                  <c:v>0.45000000000000007</c:v>
                </c:pt>
                <c:pt idx="2065">
                  <c:v>0.50000000000000011</c:v>
                </c:pt>
                <c:pt idx="2066">
                  <c:v>0.45000000000000007</c:v>
                </c:pt>
                <c:pt idx="2067">
                  <c:v>0.45000000000000007</c:v>
                </c:pt>
                <c:pt idx="2068">
                  <c:v>0.55000000000000004</c:v>
                </c:pt>
                <c:pt idx="2069">
                  <c:v>0.60000000000000009</c:v>
                </c:pt>
                <c:pt idx="2070">
                  <c:v>0.45000000000000007</c:v>
                </c:pt>
                <c:pt idx="2071">
                  <c:v>0.50000000000000011</c:v>
                </c:pt>
                <c:pt idx="2072">
                  <c:v>0.45000000000000007</c:v>
                </c:pt>
                <c:pt idx="2073">
                  <c:v>0.45000000000000007</c:v>
                </c:pt>
                <c:pt idx="2074">
                  <c:v>0.55000000000000004</c:v>
                </c:pt>
                <c:pt idx="2075">
                  <c:v>0.60000000000000009</c:v>
                </c:pt>
                <c:pt idx="2076">
                  <c:v>0.45000000000000007</c:v>
                </c:pt>
                <c:pt idx="2077">
                  <c:v>0.50000000000000011</c:v>
                </c:pt>
                <c:pt idx="2078">
                  <c:v>0.45000000000000007</c:v>
                </c:pt>
                <c:pt idx="2079">
                  <c:v>0.45000000000000007</c:v>
                </c:pt>
                <c:pt idx="2080">
                  <c:v>0.55000000000000004</c:v>
                </c:pt>
                <c:pt idx="2081">
                  <c:v>0.60000000000000009</c:v>
                </c:pt>
                <c:pt idx="2082">
                  <c:v>0.45000000000000007</c:v>
                </c:pt>
                <c:pt idx="2083">
                  <c:v>0.50000000000000011</c:v>
                </c:pt>
                <c:pt idx="2084">
                  <c:v>0.45000000000000007</c:v>
                </c:pt>
                <c:pt idx="2085">
                  <c:v>0.45000000000000007</c:v>
                </c:pt>
                <c:pt idx="2086">
                  <c:v>0.55000000000000004</c:v>
                </c:pt>
                <c:pt idx="2087">
                  <c:v>0.60000000000000009</c:v>
                </c:pt>
                <c:pt idx="2088">
                  <c:v>0.34999999999999992</c:v>
                </c:pt>
                <c:pt idx="2089">
                  <c:v>0.45</c:v>
                </c:pt>
                <c:pt idx="2090">
                  <c:v>0.45</c:v>
                </c:pt>
                <c:pt idx="2091">
                  <c:v>0.45</c:v>
                </c:pt>
                <c:pt idx="2092">
                  <c:v>0.50000000000000011</c:v>
                </c:pt>
                <c:pt idx="2093">
                  <c:v>0.45</c:v>
                </c:pt>
                <c:pt idx="2094">
                  <c:v>0.34999999999999992</c:v>
                </c:pt>
                <c:pt idx="2095">
                  <c:v>0.45</c:v>
                </c:pt>
                <c:pt idx="2096">
                  <c:v>0.45</c:v>
                </c:pt>
                <c:pt idx="2097">
                  <c:v>0.45</c:v>
                </c:pt>
                <c:pt idx="2098">
                  <c:v>0.50000000000000011</c:v>
                </c:pt>
                <c:pt idx="2099">
                  <c:v>0.45</c:v>
                </c:pt>
                <c:pt idx="2100">
                  <c:v>0.45</c:v>
                </c:pt>
                <c:pt idx="2101">
                  <c:v>0.55000000000000004</c:v>
                </c:pt>
                <c:pt idx="2102">
                  <c:v>0.55000000000000004</c:v>
                </c:pt>
                <c:pt idx="2103">
                  <c:v>0.55000000000000004</c:v>
                </c:pt>
                <c:pt idx="2104">
                  <c:v>0.60000000000000009</c:v>
                </c:pt>
                <c:pt idx="2105">
                  <c:v>0.55000000000000004</c:v>
                </c:pt>
                <c:pt idx="2106">
                  <c:v>0.55000000000000004</c:v>
                </c:pt>
                <c:pt idx="2107">
                  <c:v>0.60000000000000009</c:v>
                </c:pt>
                <c:pt idx="2108">
                  <c:v>0.60000000000000009</c:v>
                </c:pt>
                <c:pt idx="2109">
                  <c:v>0.55000000000000004</c:v>
                </c:pt>
                <c:pt idx="2110">
                  <c:v>0.60000000000000009</c:v>
                </c:pt>
                <c:pt idx="2111">
                  <c:v>0.75000000000000011</c:v>
                </c:pt>
                <c:pt idx="2112">
                  <c:v>0.55000000000000004</c:v>
                </c:pt>
                <c:pt idx="2113">
                  <c:v>0.60000000000000009</c:v>
                </c:pt>
                <c:pt idx="2114">
                  <c:v>0.60000000000000009</c:v>
                </c:pt>
                <c:pt idx="2115">
                  <c:v>0.55000000000000004</c:v>
                </c:pt>
                <c:pt idx="2116">
                  <c:v>0.60000000000000009</c:v>
                </c:pt>
                <c:pt idx="2117">
                  <c:v>0.75000000000000011</c:v>
                </c:pt>
                <c:pt idx="2118">
                  <c:v>0.55000000000000004</c:v>
                </c:pt>
                <c:pt idx="2119">
                  <c:v>0.60000000000000009</c:v>
                </c:pt>
                <c:pt idx="2120">
                  <c:v>0.60000000000000009</c:v>
                </c:pt>
                <c:pt idx="2121">
                  <c:v>0.55000000000000004</c:v>
                </c:pt>
                <c:pt idx="2122">
                  <c:v>0.60000000000000009</c:v>
                </c:pt>
                <c:pt idx="2123">
                  <c:v>0.75000000000000011</c:v>
                </c:pt>
                <c:pt idx="2124">
                  <c:v>0.55000000000000004</c:v>
                </c:pt>
                <c:pt idx="2125">
                  <c:v>0.60000000000000009</c:v>
                </c:pt>
                <c:pt idx="2126">
                  <c:v>0.60000000000000009</c:v>
                </c:pt>
                <c:pt idx="2127">
                  <c:v>0.55000000000000004</c:v>
                </c:pt>
                <c:pt idx="2128">
                  <c:v>0.60000000000000009</c:v>
                </c:pt>
                <c:pt idx="2129">
                  <c:v>0.75000000000000011</c:v>
                </c:pt>
                <c:pt idx="2130">
                  <c:v>0.60000000000000009</c:v>
                </c:pt>
                <c:pt idx="2131">
                  <c:v>0.65000000000000013</c:v>
                </c:pt>
                <c:pt idx="2132">
                  <c:v>0.60000000000000009</c:v>
                </c:pt>
                <c:pt idx="2133">
                  <c:v>0.60000000000000009</c:v>
                </c:pt>
                <c:pt idx="2134">
                  <c:v>0.70000000000000007</c:v>
                </c:pt>
                <c:pt idx="2135">
                  <c:v>0.75000000000000011</c:v>
                </c:pt>
                <c:pt idx="2136">
                  <c:v>0.50000000000000011</c:v>
                </c:pt>
                <c:pt idx="2137">
                  <c:v>0.55000000000000016</c:v>
                </c:pt>
                <c:pt idx="2138">
                  <c:v>0.50000000000000011</c:v>
                </c:pt>
                <c:pt idx="2139">
                  <c:v>0.50000000000000011</c:v>
                </c:pt>
                <c:pt idx="2140">
                  <c:v>0.60000000000000009</c:v>
                </c:pt>
                <c:pt idx="2141">
                  <c:v>0.65000000000000013</c:v>
                </c:pt>
                <c:pt idx="2142">
                  <c:v>0.50000000000000011</c:v>
                </c:pt>
                <c:pt idx="2143">
                  <c:v>0.55000000000000016</c:v>
                </c:pt>
                <c:pt idx="2144">
                  <c:v>0.50000000000000011</c:v>
                </c:pt>
                <c:pt idx="2145">
                  <c:v>0.50000000000000011</c:v>
                </c:pt>
                <c:pt idx="2146">
                  <c:v>0.60000000000000009</c:v>
                </c:pt>
                <c:pt idx="2147">
                  <c:v>0.75000000000000011</c:v>
                </c:pt>
                <c:pt idx="2148">
                  <c:v>0.60000000000000009</c:v>
                </c:pt>
                <c:pt idx="2149">
                  <c:v>0.65000000000000013</c:v>
                </c:pt>
                <c:pt idx="2150">
                  <c:v>0.60000000000000009</c:v>
                </c:pt>
                <c:pt idx="2151">
                  <c:v>0.60000000000000009</c:v>
                </c:pt>
                <c:pt idx="2152">
                  <c:v>0.70000000000000007</c:v>
                </c:pt>
                <c:pt idx="2153">
                  <c:v>0.75000000000000011</c:v>
                </c:pt>
                <c:pt idx="2154">
                  <c:v>0.60000000000000009</c:v>
                </c:pt>
                <c:pt idx="2155">
                  <c:v>0.65000000000000013</c:v>
                </c:pt>
                <c:pt idx="2156">
                  <c:v>0.60000000000000009</c:v>
                </c:pt>
                <c:pt idx="2157">
                  <c:v>0.60000000000000009</c:v>
                </c:pt>
                <c:pt idx="2158">
                  <c:v>0.70000000000000007</c:v>
                </c:pt>
                <c:pt idx="2159">
                  <c:v>0.75000000000000011</c:v>
                </c:pt>
                <c:pt idx="2160">
                  <c:v>0.29999999999999993</c:v>
                </c:pt>
                <c:pt idx="2161">
                  <c:v>0.4</c:v>
                </c:pt>
                <c:pt idx="2162">
                  <c:v>0.4</c:v>
                </c:pt>
                <c:pt idx="2163">
                  <c:v>0.4</c:v>
                </c:pt>
                <c:pt idx="2164">
                  <c:v>0.45000000000000012</c:v>
                </c:pt>
                <c:pt idx="2165">
                  <c:v>0.4</c:v>
                </c:pt>
                <c:pt idx="2166">
                  <c:v>0.29999999999999993</c:v>
                </c:pt>
                <c:pt idx="2167">
                  <c:v>0.4</c:v>
                </c:pt>
                <c:pt idx="2168">
                  <c:v>0.4</c:v>
                </c:pt>
                <c:pt idx="2169">
                  <c:v>0.4</c:v>
                </c:pt>
                <c:pt idx="2170">
                  <c:v>0.45000000000000012</c:v>
                </c:pt>
                <c:pt idx="2171">
                  <c:v>0.4</c:v>
                </c:pt>
                <c:pt idx="2172">
                  <c:v>0.4</c:v>
                </c:pt>
                <c:pt idx="2173">
                  <c:v>0.5</c:v>
                </c:pt>
                <c:pt idx="2174">
                  <c:v>0.5</c:v>
                </c:pt>
                <c:pt idx="2175">
                  <c:v>0.5</c:v>
                </c:pt>
                <c:pt idx="2176">
                  <c:v>0.55000000000000004</c:v>
                </c:pt>
                <c:pt idx="2177">
                  <c:v>0.5</c:v>
                </c:pt>
                <c:pt idx="2178">
                  <c:v>0.5</c:v>
                </c:pt>
                <c:pt idx="2179">
                  <c:v>0.55000000000000004</c:v>
                </c:pt>
                <c:pt idx="2180">
                  <c:v>0.55000000000000004</c:v>
                </c:pt>
                <c:pt idx="2181">
                  <c:v>0.5</c:v>
                </c:pt>
                <c:pt idx="2182">
                  <c:v>0.55000000000000004</c:v>
                </c:pt>
                <c:pt idx="2183">
                  <c:v>0.70000000000000007</c:v>
                </c:pt>
                <c:pt idx="2184">
                  <c:v>0.5</c:v>
                </c:pt>
                <c:pt idx="2185">
                  <c:v>0.55000000000000004</c:v>
                </c:pt>
                <c:pt idx="2186">
                  <c:v>0.55000000000000004</c:v>
                </c:pt>
                <c:pt idx="2187">
                  <c:v>0.5</c:v>
                </c:pt>
                <c:pt idx="2188">
                  <c:v>0.55000000000000004</c:v>
                </c:pt>
                <c:pt idx="2189">
                  <c:v>0.70000000000000007</c:v>
                </c:pt>
                <c:pt idx="2190">
                  <c:v>0.5</c:v>
                </c:pt>
                <c:pt idx="2191">
                  <c:v>0.55000000000000004</c:v>
                </c:pt>
                <c:pt idx="2192">
                  <c:v>0.55000000000000004</c:v>
                </c:pt>
                <c:pt idx="2193">
                  <c:v>0.5</c:v>
                </c:pt>
                <c:pt idx="2194">
                  <c:v>0.55000000000000004</c:v>
                </c:pt>
                <c:pt idx="2195">
                  <c:v>0.70000000000000007</c:v>
                </c:pt>
                <c:pt idx="2196">
                  <c:v>0.5</c:v>
                </c:pt>
                <c:pt idx="2197">
                  <c:v>0.55000000000000004</c:v>
                </c:pt>
                <c:pt idx="2198">
                  <c:v>0.55000000000000004</c:v>
                </c:pt>
                <c:pt idx="2199">
                  <c:v>0.5</c:v>
                </c:pt>
                <c:pt idx="2200">
                  <c:v>0.55000000000000004</c:v>
                </c:pt>
                <c:pt idx="2201">
                  <c:v>0.70000000000000007</c:v>
                </c:pt>
                <c:pt idx="2202">
                  <c:v>0.55000000000000004</c:v>
                </c:pt>
                <c:pt idx="2203">
                  <c:v>0.60000000000000009</c:v>
                </c:pt>
                <c:pt idx="2204">
                  <c:v>0.55000000000000004</c:v>
                </c:pt>
                <c:pt idx="2205">
                  <c:v>0.55000000000000004</c:v>
                </c:pt>
                <c:pt idx="2206">
                  <c:v>0.65</c:v>
                </c:pt>
                <c:pt idx="2207">
                  <c:v>0.70000000000000007</c:v>
                </c:pt>
                <c:pt idx="2208">
                  <c:v>0.45000000000000012</c:v>
                </c:pt>
                <c:pt idx="2209">
                  <c:v>0.50000000000000011</c:v>
                </c:pt>
                <c:pt idx="2210">
                  <c:v>0.45000000000000012</c:v>
                </c:pt>
                <c:pt idx="2211">
                  <c:v>0.45000000000000012</c:v>
                </c:pt>
                <c:pt idx="2212">
                  <c:v>0.55000000000000004</c:v>
                </c:pt>
                <c:pt idx="2213">
                  <c:v>0.60000000000000009</c:v>
                </c:pt>
                <c:pt idx="2214">
                  <c:v>0.45000000000000012</c:v>
                </c:pt>
                <c:pt idx="2215">
                  <c:v>0.50000000000000011</c:v>
                </c:pt>
                <c:pt idx="2216">
                  <c:v>0.45000000000000012</c:v>
                </c:pt>
                <c:pt idx="2217">
                  <c:v>0.45000000000000012</c:v>
                </c:pt>
                <c:pt idx="2218">
                  <c:v>0.55000000000000004</c:v>
                </c:pt>
                <c:pt idx="2219">
                  <c:v>0.70000000000000007</c:v>
                </c:pt>
                <c:pt idx="2220">
                  <c:v>0.55000000000000004</c:v>
                </c:pt>
                <c:pt idx="2221">
                  <c:v>0.60000000000000009</c:v>
                </c:pt>
                <c:pt idx="2222">
                  <c:v>0.55000000000000004</c:v>
                </c:pt>
                <c:pt idx="2223">
                  <c:v>0.55000000000000004</c:v>
                </c:pt>
                <c:pt idx="2224">
                  <c:v>0.65</c:v>
                </c:pt>
                <c:pt idx="2225">
                  <c:v>0.70000000000000007</c:v>
                </c:pt>
                <c:pt idx="2226">
                  <c:v>0.55000000000000004</c:v>
                </c:pt>
                <c:pt idx="2227">
                  <c:v>0.60000000000000009</c:v>
                </c:pt>
                <c:pt idx="2228">
                  <c:v>0.55000000000000004</c:v>
                </c:pt>
                <c:pt idx="2229">
                  <c:v>0.55000000000000004</c:v>
                </c:pt>
                <c:pt idx="2230">
                  <c:v>0.65</c:v>
                </c:pt>
                <c:pt idx="2231">
                  <c:v>0.70000000000000007</c:v>
                </c:pt>
                <c:pt idx="2232">
                  <c:v>0.4</c:v>
                </c:pt>
                <c:pt idx="2233">
                  <c:v>0.4</c:v>
                </c:pt>
                <c:pt idx="2234">
                  <c:v>0.30000000000000004</c:v>
                </c:pt>
                <c:pt idx="2235">
                  <c:v>0.35</c:v>
                </c:pt>
                <c:pt idx="2236">
                  <c:v>0.5</c:v>
                </c:pt>
                <c:pt idx="2237">
                  <c:v>0.4</c:v>
                </c:pt>
                <c:pt idx="2238">
                  <c:v>0.4</c:v>
                </c:pt>
                <c:pt idx="2239">
                  <c:v>0.4</c:v>
                </c:pt>
                <c:pt idx="2240">
                  <c:v>0.30000000000000004</c:v>
                </c:pt>
                <c:pt idx="2241">
                  <c:v>0.35</c:v>
                </c:pt>
                <c:pt idx="2242">
                  <c:v>0.5</c:v>
                </c:pt>
                <c:pt idx="2243">
                  <c:v>0.35</c:v>
                </c:pt>
                <c:pt idx="2244">
                  <c:v>0.35</c:v>
                </c:pt>
                <c:pt idx="2245">
                  <c:v>0.35</c:v>
                </c:pt>
                <c:pt idx="2246">
                  <c:v>0.25</c:v>
                </c:pt>
                <c:pt idx="2247">
                  <c:v>0.29999999999999993</c:v>
                </c:pt>
                <c:pt idx="2248">
                  <c:v>0.45000000000000007</c:v>
                </c:pt>
                <c:pt idx="2249">
                  <c:v>0.35</c:v>
                </c:pt>
                <c:pt idx="2250">
                  <c:v>0.35</c:v>
                </c:pt>
                <c:pt idx="2251">
                  <c:v>0.35</c:v>
                </c:pt>
                <c:pt idx="2252">
                  <c:v>0.25</c:v>
                </c:pt>
                <c:pt idx="2253">
                  <c:v>0.29999999999999993</c:v>
                </c:pt>
                <c:pt idx="2254">
                  <c:v>0.5</c:v>
                </c:pt>
                <c:pt idx="2255">
                  <c:v>0.4</c:v>
                </c:pt>
                <c:pt idx="2256">
                  <c:v>0.5</c:v>
                </c:pt>
                <c:pt idx="2257">
                  <c:v>0.5</c:v>
                </c:pt>
                <c:pt idx="2258">
                  <c:v>0.45</c:v>
                </c:pt>
                <c:pt idx="2259">
                  <c:v>0.45</c:v>
                </c:pt>
                <c:pt idx="2260">
                  <c:v>0.54999999999999993</c:v>
                </c:pt>
                <c:pt idx="2261">
                  <c:v>0.6</c:v>
                </c:pt>
                <c:pt idx="2262">
                  <c:v>0.54999999999999993</c:v>
                </c:pt>
                <c:pt idx="2263">
                  <c:v>0.5</c:v>
                </c:pt>
                <c:pt idx="2264">
                  <c:v>0.5</c:v>
                </c:pt>
                <c:pt idx="2265">
                  <c:v>0.5</c:v>
                </c:pt>
                <c:pt idx="2266">
                  <c:v>0.65</c:v>
                </c:pt>
                <c:pt idx="2267">
                  <c:v>0.70000000000000007</c:v>
                </c:pt>
                <c:pt idx="2268">
                  <c:v>0.65</c:v>
                </c:pt>
                <c:pt idx="2269">
                  <c:v>0.60000000000000009</c:v>
                </c:pt>
                <c:pt idx="2270">
                  <c:v>0.55000000000000004</c:v>
                </c:pt>
                <c:pt idx="2271">
                  <c:v>0.55000000000000004</c:v>
                </c:pt>
                <c:pt idx="2272">
                  <c:v>0.65</c:v>
                </c:pt>
                <c:pt idx="2273">
                  <c:v>0.70000000000000007</c:v>
                </c:pt>
                <c:pt idx="2274">
                  <c:v>0.65</c:v>
                </c:pt>
                <c:pt idx="2275">
                  <c:v>0.60000000000000009</c:v>
                </c:pt>
                <c:pt idx="2276">
                  <c:v>0.55000000000000004</c:v>
                </c:pt>
                <c:pt idx="2277">
                  <c:v>0.45</c:v>
                </c:pt>
                <c:pt idx="2278">
                  <c:v>0.55000000000000004</c:v>
                </c:pt>
                <c:pt idx="2279">
                  <c:v>0.60000000000000009</c:v>
                </c:pt>
                <c:pt idx="2280">
                  <c:v>0.55000000000000004</c:v>
                </c:pt>
                <c:pt idx="2281">
                  <c:v>0.50000000000000011</c:v>
                </c:pt>
                <c:pt idx="2282">
                  <c:v>0.4</c:v>
                </c:pt>
                <c:pt idx="2283">
                  <c:v>0.4</c:v>
                </c:pt>
                <c:pt idx="2284">
                  <c:v>0.5</c:v>
                </c:pt>
                <c:pt idx="2285">
                  <c:v>0.55000000000000004</c:v>
                </c:pt>
                <c:pt idx="2286">
                  <c:v>0.55000000000000004</c:v>
                </c:pt>
                <c:pt idx="2287">
                  <c:v>0.45000000000000012</c:v>
                </c:pt>
                <c:pt idx="2288">
                  <c:v>0.45000000000000012</c:v>
                </c:pt>
                <c:pt idx="2289">
                  <c:v>0.45000000000000012</c:v>
                </c:pt>
                <c:pt idx="2290">
                  <c:v>0.55000000000000004</c:v>
                </c:pt>
                <c:pt idx="2291">
                  <c:v>0.6</c:v>
                </c:pt>
                <c:pt idx="2292">
                  <c:v>0.55000000000000004</c:v>
                </c:pt>
                <c:pt idx="2293">
                  <c:v>0.45000000000000012</c:v>
                </c:pt>
                <c:pt idx="2294">
                  <c:v>0.45000000000000012</c:v>
                </c:pt>
                <c:pt idx="2295">
                  <c:v>0.55000000000000016</c:v>
                </c:pt>
                <c:pt idx="2296">
                  <c:v>0.70000000000000007</c:v>
                </c:pt>
                <c:pt idx="2297">
                  <c:v>0.75</c:v>
                </c:pt>
                <c:pt idx="2298">
                  <c:v>0.70000000000000007</c:v>
                </c:pt>
                <c:pt idx="2299">
                  <c:v>0.60000000000000009</c:v>
                </c:pt>
                <c:pt idx="2300">
                  <c:v>0.60000000000000009</c:v>
                </c:pt>
                <c:pt idx="2301">
                  <c:v>0.60000000000000009</c:v>
                </c:pt>
                <c:pt idx="2302">
                  <c:v>0.70000000000000007</c:v>
                </c:pt>
                <c:pt idx="2303">
                  <c:v>0.75</c:v>
                </c:pt>
                <c:pt idx="2304">
                  <c:v>0.35000000000000003</c:v>
                </c:pt>
                <c:pt idx="2305">
                  <c:v>0.35000000000000003</c:v>
                </c:pt>
                <c:pt idx="2306">
                  <c:v>0.25000000000000006</c:v>
                </c:pt>
                <c:pt idx="2307">
                  <c:v>0.3</c:v>
                </c:pt>
                <c:pt idx="2308">
                  <c:v>0.45</c:v>
                </c:pt>
                <c:pt idx="2309">
                  <c:v>0.35000000000000003</c:v>
                </c:pt>
                <c:pt idx="2310">
                  <c:v>0.35000000000000003</c:v>
                </c:pt>
                <c:pt idx="2311">
                  <c:v>0.35000000000000003</c:v>
                </c:pt>
                <c:pt idx="2312">
                  <c:v>0.25000000000000006</c:v>
                </c:pt>
                <c:pt idx="2313">
                  <c:v>0.3</c:v>
                </c:pt>
                <c:pt idx="2314">
                  <c:v>0.45</c:v>
                </c:pt>
                <c:pt idx="2315">
                  <c:v>0.3</c:v>
                </c:pt>
                <c:pt idx="2316">
                  <c:v>0.3</c:v>
                </c:pt>
                <c:pt idx="2317">
                  <c:v>0.3</c:v>
                </c:pt>
                <c:pt idx="2318">
                  <c:v>0.2</c:v>
                </c:pt>
                <c:pt idx="2319">
                  <c:v>0.24999999999999994</c:v>
                </c:pt>
                <c:pt idx="2320">
                  <c:v>0.40000000000000008</c:v>
                </c:pt>
                <c:pt idx="2321">
                  <c:v>0.3</c:v>
                </c:pt>
                <c:pt idx="2322">
                  <c:v>0.3</c:v>
                </c:pt>
                <c:pt idx="2323">
                  <c:v>0.3</c:v>
                </c:pt>
                <c:pt idx="2324">
                  <c:v>0.2</c:v>
                </c:pt>
                <c:pt idx="2325">
                  <c:v>0.24999999999999994</c:v>
                </c:pt>
                <c:pt idx="2326">
                  <c:v>0.45</c:v>
                </c:pt>
                <c:pt idx="2327">
                  <c:v>0.35000000000000003</c:v>
                </c:pt>
                <c:pt idx="2328">
                  <c:v>0.45</c:v>
                </c:pt>
                <c:pt idx="2329">
                  <c:v>0.45</c:v>
                </c:pt>
                <c:pt idx="2330">
                  <c:v>0.4</c:v>
                </c:pt>
                <c:pt idx="2331">
                  <c:v>0.4</c:v>
                </c:pt>
                <c:pt idx="2332">
                  <c:v>0.49999999999999994</c:v>
                </c:pt>
                <c:pt idx="2333">
                  <c:v>0.54999999999999993</c:v>
                </c:pt>
                <c:pt idx="2334">
                  <c:v>0.49999999999999994</c:v>
                </c:pt>
                <c:pt idx="2335">
                  <c:v>0.45</c:v>
                </c:pt>
                <c:pt idx="2336">
                  <c:v>0.5</c:v>
                </c:pt>
                <c:pt idx="2337">
                  <c:v>0.5</c:v>
                </c:pt>
                <c:pt idx="2338">
                  <c:v>0.65</c:v>
                </c:pt>
                <c:pt idx="2339">
                  <c:v>0.70000000000000007</c:v>
                </c:pt>
                <c:pt idx="2340">
                  <c:v>0.65</c:v>
                </c:pt>
                <c:pt idx="2341">
                  <c:v>0.60000000000000009</c:v>
                </c:pt>
                <c:pt idx="2342">
                  <c:v>0.55000000000000004</c:v>
                </c:pt>
                <c:pt idx="2343">
                  <c:v>0.55000000000000004</c:v>
                </c:pt>
                <c:pt idx="2344">
                  <c:v>0.65</c:v>
                </c:pt>
                <c:pt idx="2345">
                  <c:v>0.70000000000000007</c:v>
                </c:pt>
                <c:pt idx="2346">
                  <c:v>0.65</c:v>
                </c:pt>
                <c:pt idx="2347">
                  <c:v>0.60000000000000009</c:v>
                </c:pt>
                <c:pt idx="2348">
                  <c:v>0.55000000000000004</c:v>
                </c:pt>
                <c:pt idx="2349">
                  <c:v>0.45</c:v>
                </c:pt>
                <c:pt idx="2350">
                  <c:v>0.55000000000000004</c:v>
                </c:pt>
                <c:pt idx="2351">
                  <c:v>0.60000000000000009</c:v>
                </c:pt>
                <c:pt idx="2352">
                  <c:v>0.55000000000000004</c:v>
                </c:pt>
                <c:pt idx="2353">
                  <c:v>0.50000000000000011</c:v>
                </c:pt>
                <c:pt idx="2354">
                  <c:v>0.30000000000000004</c:v>
                </c:pt>
                <c:pt idx="2355">
                  <c:v>0.30000000000000004</c:v>
                </c:pt>
                <c:pt idx="2356">
                  <c:v>0.4</c:v>
                </c:pt>
                <c:pt idx="2357">
                  <c:v>0.45000000000000007</c:v>
                </c:pt>
                <c:pt idx="2358">
                  <c:v>0.45000000000000007</c:v>
                </c:pt>
                <c:pt idx="2359">
                  <c:v>0.35000000000000009</c:v>
                </c:pt>
                <c:pt idx="2360">
                  <c:v>0.35000000000000009</c:v>
                </c:pt>
                <c:pt idx="2361">
                  <c:v>0.35000000000000009</c:v>
                </c:pt>
                <c:pt idx="2362">
                  <c:v>0.45000000000000007</c:v>
                </c:pt>
                <c:pt idx="2363">
                  <c:v>0.5</c:v>
                </c:pt>
                <c:pt idx="2364">
                  <c:v>0.45000000000000007</c:v>
                </c:pt>
                <c:pt idx="2365">
                  <c:v>0.35000000000000009</c:v>
                </c:pt>
                <c:pt idx="2366">
                  <c:v>0.40000000000000013</c:v>
                </c:pt>
                <c:pt idx="2367">
                  <c:v>0.6000000000000002</c:v>
                </c:pt>
                <c:pt idx="2368">
                  <c:v>0.75000000000000011</c:v>
                </c:pt>
                <c:pt idx="2369">
                  <c:v>0.75</c:v>
                </c:pt>
                <c:pt idx="2370">
                  <c:v>0.70000000000000007</c:v>
                </c:pt>
                <c:pt idx="2371">
                  <c:v>0.60000000000000009</c:v>
                </c:pt>
                <c:pt idx="2372">
                  <c:v>0.60000000000000009</c:v>
                </c:pt>
                <c:pt idx="2373">
                  <c:v>0.60000000000000009</c:v>
                </c:pt>
                <c:pt idx="2374">
                  <c:v>0.70000000000000007</c:v>
                </c:pt>
                <c:pt idx="2375">
                  <c:v>0.75</c:v>
                </c:pt>
                <c:pt idx="2376">
                  <c:v>0.35000000000000003</c:v>
                </c:pt>
                <c:pt idx="2377">
                  <c:v>0.35000000000000003</c:v>
                </c:pt>
                <c:pt idx="2378">
                  <c:v>0.25000000000000006</c:v>
                </c:pt>
                <c:pt idx="2379">
                  <c:v>0.3</c:v>
                </c:pt>
                <c:pt idx="2380">
                  <c:v>0.45</c:v>
                </c:pt>
                <c:pt idx="2381">
                  <c:v>0.35000000000000003</c:v>
                </c:pt>
                <c:pt idx="2382">
                  <c:v>0.35000000000000003</c:v>
                </c:pt>
                <c:pt idx="2383">
                  <c:v>0.35000000000000003</c:v>
                </c:pt>
                <c:pt idx="2384">
                  <c:v>0.25000000000000006</c:v>
                </c:pt>
                <c:pt idx="2385">
                  <c:v>0.3</c:v>
                </c:pt>
                <c:pt idx="2386">
                  <c:v>0.45</c:v>
                </c:pt>
                <c:pt idx="2387">
                  <c:v>0.3</c:v>
                </c:pt>
                <c:pt idx="2388">
                  <c:v>0.3</c:v>
                </c:pt>
                <c:pt idx="2389">
                  <c:v>0.3</c:v>
                </c:pt>
                <c:pt idx="2390">
                  <c:v>0.2</c:v>
                </c:pt>
                <c:pt idx="2391">
                  <c:v>0.24999999999999994</c:v>
                </c:pt>
                <c:pt idx="2392">
                  <c:v>0.40000000000000008</c:v>
                </c:pt>
                <c:pt idx="2393">
                  <c:v>0.3</c:v>
                </c:pt>
                <c:pt idx="2394">
                  <c:v>0.3</c:v>
                </c:pt>
                <c:pt idx="2395">
                  <c:v>0.3</c:v>
                </c:pt>
                <c:pt idx="2396">
                  <c:v>0.2</c:v>
                </c:pt>
                <c:pt idx="2397">
                  <c:v>0.24999999999999994</c:v>
                </c:pt>
                <c:pt idx="2398">
                  <c:v>0.45</c:v>
                </c:pt>
                <c:pt idx="2399">
                  <c:v>0.35000000000000003</c:v>
                </c:pt>
                <c:pt idx="2400">
                  <c:v>0.45</c:v>
                </c:pt>
                <c:pt idx="2401">
                  <c:v>0.45</c:v>
                </c:pt>
                <c:pt idx="2402">
                  <c:v>0.4</c:v>
                </c:pt>
                <c:pt idx="2403">
                  <c:v>0.4</c:v>
                </c:pt>
                <c:pt idx="2404">
                  <c:v>0.49999999999999994</c:v>
                </c:pt>
                <c:pt idx="2405">
                  <c:v>0.54999999999999993</c:v>
                </c:pt>
                <c:pt idx="2406">
                  <c:v>0.49999999999999994</c:v>
                </c:pt>
                <c:pt idx="2407">
                  <c:v>0.45</c:v>
                </c:pt>
                <c:pt idx="2408">
                  <c:v>0.5</c:v>
                </c:pt>
                <c:pt idx="2409">
                  <c:v>0.5</c:v>
                </c:pt>
                <c:pt idx="2410">
                  <c:v>0.65</c:v>
                </c:pt>
                <c:pt idx="2411">
                  <c:v>0.70000000000000007</c:v>
                </c:pt>
                <c:pt idx="2412">
                  <c:v>0.65</c:v>
                </c:pt>
                <c:pt idx="2413">
                  <c:v>0.60000000000000009</c:v>
                </c:pt>
                <c:pt idx="2414">
                  <c:v>0.55000000000000004</c:v>
                </c:pt>
                <c:pt idx="2415">
                  <c:v>0.55000000000000004</c:v>
                </c:pt>
                <c:pt idx="2416">
                  <c:v>0.65</c:v>
                </c:pt>
                <c:pt idx="2417">
                  <c:v>0.70000000000000007</c:v>
                </c:pt>
                <c:pt idx="2418">
                  <c:v>0.65</c:v>
                </c:pt>
                <c:pt idx="2419">
                  <c:v>0.60000000000000009</c:v>
                </c:pt>
                <c:pt idx="2420">
                  <c:v>0.55000000000000004</c:v>
                </c:pt>
                <c:pt idx="2421">
                  <c:v>0.45</c:v>
                </c:pt>
                <c:pt idx="2422">
                  <c:v>0.55000000000000004</c:v>
                </c:pt>
                <c:pt idx="2423">
                  <c:v>0.60000000000000009</c:v>
                </c:pt>
                <c:pt idx="2424">
                  <c:v>0.55000000000000004</c:v>
                </c:pt>
                <c:pt idx="2425">
                  <c:v>0.50000000000000011</c:v>
                </c:pt>
                <c:pt idx="2426">
                  <c:v>0.25000000000000006</c:v>
                </c:pt>
                <c:pt idx="2427">
                  <c:v>0.25000000000000006</c:v>
                </c:pt>
                <c:pt idx="2428">
                  <c:v>0.35000000000000003</c:v>
                </c:pt>
                <c:pt idx="2429">
                  <c:v>0.40000000000000008</c:v>
                </c:pt>
                <c:pt idx="2430">
                  <c:v>0.40000000000000008</c:v>
                </c:pt>
                <c:pt idx="2431">
                  <c:v>0.3000000000000001</c:v>
                </c:pt>
                <c:pt idx="2432">
                  <c:v>0.3000000000000001</c:v>
                </c:pt>
                <c:pt idx="2433">
                  <c:v>0.3000000000000001</c:v>
                </c:pt>
                <c:pt idx="2434">
                  <c:v>0.40000000000000008</c:v>
                </c:pt>
                <c:pt idx="2435">
                  <c:v>0.4</c:v>
                </c:pt>
                <c:pt idx="2436">
                  <c:v>0.35000000000000009</c:v>
                </c:pt>
                <c:pt idx="2437">
                  <c:v>0.25000000000000011</c:v>
                </c:pt>
                <c:pt idx="2438">
                  <c:v>0.35000000000000014</c:v>
                </c:pt>
                <c:pt idx="2439">
                  <c:v>0.65000000000000024</c:v>
                </c:pt>
                <c:pt idx="2440">
                  <c:v>0.80000000000000016</c:v>
                </c:pt>
                <c:pt idx="2441">
                  <c:v>0.8</c:v>
                </c:pt>
                <c:pt idx="2442">
                  <c:v>0.75000000000000011</c:v>
                </c:pt>
                <c:pt idx="2443">
                  <c:v>0.65000000000000013</c:v>
                </c:pt>
                <c:pt idx="2444">
                  <c:v>0.65000000000000013</c:v>
                </c:pt>
                <c:pt idx="2445">
                  <c:v>0.65000000000000013</c:v>
                </c:pt>
                <c:pt idx="2446">
                  <c:v>0.75000000000000011</c:v>
                </c:pt>
                <c:pt idx="2447">
                  <c:v>0.8</c:v>
                </c:pt>
                <c:pt idx="2448">
                  <c:v>0.4</c:v>
                </c:pt>
                <c:pt idx="2449">
                  <c:v>0.4</c:v>
                </c:pt>
                <c:pt idx="2450">
                  <c:v>0.30000000000000004</c:v>
                </c:pt>
                <c:pt idx="2451">
                  <c:v>0.35000000000000003</c:v>
                </c:pt>
                <c:pt idx="2452">
                  <c:v>0.49999999999999994</c:v>
                </c:pt>
                <c:pt idx="2453">
                  <c:v>0.4</c:v>
                </c:pt>
                <c:pt idx="2454">
                  <c:v>0.4</c:v>
                </c:pt>
                <c:pt idx="2455">
                  <c:v>0.4</c:v>
                </c:pt>
                <c:pt idx="2456">
                  <c:v>0.30000000000000004</c:v>
                </c:pt>
                <c:pt idx="2457">
                  <c:v>0.35000000000000003</c:v>
                </c:pt>
                <c:pt idx="2458">
                  <c:v>0.49999999999999994</c:v>
                </c:pt>
                <c:pt idx="2459">
                  <c:v>0.4</c:v>
                </c:pt>
                <c:pt idx="2460">
                  <c:v>0.45</c:v>
                </c:pt>
                <c:pt idx="2461">
                  <c:v>0.45</c:v>
                </c:pt>
                <c:pt idx="2462">
                  <c:v>0.35000000000000003</c:v>
                </c:pt>
                <c:pt idx="2463">
                  <c:v>0.4</c:v>
                </c:pt>
                <c:pt idx="2464">
                  <c:v>0.54999999999999993</c:v>
                </c:pt>
                <c:pt idx="2465">
                  <c:v>0.45</c:v>
                </c:pt>
                <c:pt idx="2466">
                  <c:v>0.45</c:v>
                </c:pt>
                <c:pt idx="2467">
                  <c:v>0.45</c:v>
                </c:pt>
                <c:pt idx="2468">
                  <c:v>0.4</c:v>
                </c:pt>
                <c:pt idx="2469">
                  <c:v>0.45</c:v>
                </c:pt>
                <c:pt idx="2470">
                  <c:v>0.5</c:v>
                </c:pt>
                <c:pt idx="2471">
                  <c:v>0.4</c:v>
                </c:pt>
                <c:pt idx="2472">
                  <c:v>0.5</c:v>
                </c:pt>
                <c:pt idx="2473">
                  <c:v>0.45000000000000007</c:v>
                </c:pt>
                <c:pt idx="2474">
                  <c:v>0.4</c:v>
                </c:pt>
                <c:pt idx="2475">
                  <c:v>0.4</c:v>
                </c:pt>
                <c:pt idx="2476">
                  <c:v>0.5</c:v>
                </c:pt>
                <c:pt idx="2477">
                  <c:v>0.55000000000000004</c:v>
                </c:pt>
                <c:pt idx="2478">
                  <c:v>0.4</c:v>
                </c:pt>
                <c:pt idx="2479">
                  <c:v>0.35000000000000009</c:v>
                </c:pt>
                <c:pt idx="2480">
                  <c:v>0.30000000000000004</c:v>
                </c:pt>
                <c:pt idx="2481">
                  <c:v>0.30000000000000004</c:v>
                </c:pt>
                <c:pt idx="2482">
                  <c:v>0.5</c:v>
                </c:pt>
                <c:pt idx="2483">
                  <c:v>0.55000000000000004</c:v>
                </c:pt>
                <c:pt idx="2484">
                  <c:v>0.5</c:v>
                </c:pt>
                <c:pt idx="2485">
                  <c:v>0.45000000000000007</c:v>
                </c:pt>
                <c:pt idx="2486">
                  <c:v>0.4</c:v>
                </c:pt>
                <c:pt idx="2487">
                  <c:v>0.4</c:v>
                </c:pt>
                <c:pt idx="2488">
                  <c:v>0.5</c:v>
                </c:pt>
                <c:pt idx="2489">
                  <c:v>0.55000000000000004</c:v>
                </c:pt>
                <c:pt idx="2490">
                  <c:v>0.5</c:v>
                </c:pt>
                <c:pt idx="2491">
                  <c:v>0.45000000000000007</c:v>
                </c:pt>
                <c:pt idx="2492">
                  <c:v>0.4</c:v>
                </c:pt>
                <c:pt idx="2493">
                  <c:v>0.4</c:v>
                </c:pt>
                <c:pt idx="2494">
                  <c:v>0.5</c:v>
                </c:pt>
                <c:pt idx="2495">
                  <c:v>0.55000000000000004</c:v>
                </c:pt>
                <c:pt idx="2496">
                  <c:v>0.5</c:v>
                </c:pt>
                <c:pt idx="2497">
                  <c:v>0.45000000000000007</c:v>
                </c:pt>
                <c:pt idx="2498">
                  <c:v>0.35000000000000003</c:v>
                </c:pt>
                <c:pt idx="2499">
                  <c:v>0.35000000000000003</c:v>
                </c:pt>
                <c:pt idx="2500">
                  <c:v>0.45</c:v>
                </c:pt>
                <c:pt idx="2501">
                  <c:v>0.5</c:v>
                </c:pt>
                <c:pt idx="2502">
                  <c:v>0.54999999999999993</c:v>
                </c:pt>
                <c:pt idx="2503">
                  <c:v>0.45</c:v>
                </c:pt>
                <c:pt idx="2504">
                  <c:v>0.45</c:v>
                </c:pt>
                <c:pt idx="2505">
                  <c:v>0.45</c:v>
                </c:pt>
                <c:pt idx="2506">
                  <c:v>0.54999999999999993</c:v>
                </c:pt>
                <c:pt idx="2507">
                  <c:v>0.54999999999999993</c:v>
                </c:pt>
                <c:pt idx="2508">
                  <c:v>0.5</c:v>
                </c:pt>
                <c:pt idx="2509">
                  <c:v>0.4</c:v>
                </c:pt>
                <c:pt idx="2510">
                  <c:v>0.45</c:v>
                </c:pt>
                <c:pt idx="2511">
                  <c:v>0.55000000000000004</c:v>
                </c:pt>
                <c:pt idx="2512">
                  <c:v>0.65</c:v>
                </c:pt>
                <c:pt idx="2513">
                  <c:v>0.7</c:v>
                </c:pt>
                <c:pt idx="2514">
                  <c:v>0.65</c:v>
                </c:pt>
                <c:pt idx="2515">
                  <c:v>0.55000000000000004</c:v>
                </c:pt>
                <c:pt idx="2516">
                  <c:v>0.55000000000000004</c:v>
                </c:pt>
                <c:pt idx="2517">
                  <c:v>0.5</c:v>
                </c:pt>
                <c:pt idx="2518">
                  <c:v>0.6</c:v>
                </c:pt>
                <c:pt idx="2519">
                  <c:v>0.64999999999999991</c:v>
                </c:pt>
                <c:pt idx="2520">
                  <c:v>0.30000000000000004</c:v>
                </c:pt>
                <c:pt idx="2521">
                  <c:v>0.30000000000000004</c:v>
                </c:pt>
                <c:pt idx="2522">
                  <c:v>0.20000000000000007</c:v>
                </c:pt>
                <c:pt idx="2523">
                  <c:v>0.25</c:v>
                </c:pt>
                <c:pt idx="2524">
                  <c:v>0.4</c:v>
                </c:pt>
                <c:pt idx="2525">
                  <c:v>0.30000000000000004</c:v>
                </c:pt>
                <c:pt idx="2526">
                  <c:v>0.30000000000000004</c:v>
                </c:pt>
                <c:pt idx="2527">
                  <c:v>0.30000000000000004</c:v>
                </c:pt>
                <c:pt idx="2528">
                  <c:v>0.20000000000000007</c:v>
                </c:pt>
                <c:pt idx="2529">
                  <c:v>0.25</c:v>
                </c:pt>
                <c:pt idx="2530">
                  <c:v>0.4</c:v>
                </c:pt>
                <c:pt idx="2531">
                  <c:v>0.25</c:v>
                </c:pt>
                <c:pt idx="2532">
                  <c:v>0.25</c:v>
                </c:pt>
                <c:pt idx="2533">
                  <c:v>0.25</c:v>
                </c:pt>
                <c:pt idx="2534">
                  <c:v>0.15000000000000002</c:v>
                </c:pt>
                <c:pt idx="2535">
                  <c:v>0.19999999999999996</c:v>
                </c:pt>
                <c:pt idx="2536">
                  <c:v>0.35000000000000009</c:v>
                </c:pt>
                <c:pt idx="2537">
                  <c:v>0.25</c:v>
                </c:pt>
                <c:pt idx="2538">
                  <c:v>0.25</c:v>
                </c:pt>
                <c:pt idx="2539">
                  <c:v>0.25</c:v>
                </c:pt>
                <c:pt idx="2540">
                  <c:v>0.15000000000000002</c:v>
                </c:pt>
                <c:pt idx="2541">
                  <c:v>0.19999999999999996</c:v>
                </c:pt>
                <c:pt idx="2542">
                  <c:v>0.4</c:v>
                </c:pt>
                <c:pt idx="2543">
                  <c:v>0.30000000000000004</c:v>
                </c:pt>
                <c:pt idx="2544">
                  <c:v>0.4</c:v>
                </c:pt>
                <c:pt idx="2545">
                  <c:v>0.4</c:v>
                </c:pt>
                <c:pt idx="2546">
                  <c:v>0.35000000000000003</c:v>
                </c:pt>
                <c:pt idx="2547">
                  <c:v>0.35000000000000003</c:v>
                </c:pt>
                <c:pt idx="2548">
                  <c:v>0.44999999999999996</c:v>
                </c:pt>
                <c:pt idx="2549">
                  <c:v>0.49999999999999994</c:v>
                </c:pt>
                <c:pt idx="2550">
                  <c:v>0.44999999999999996</c:v>
                </c:pt>
                <c:pt idx="2551">
                  <c:v>0.4</c:v>
                </c:pt>
                <c:pt idx="2552">
                  <c:v>0.45</c:v>
                </c:pt>
                <c:pt idx="2553">
                  <c:v>0.45</c:v>
                </c:pt>
                <c:pt idx="2554">
                  <c:v>0.6</c:v>
                </c:pt>
                <c:pt idx="2555">
                  <c:v>0.65</c:v>
                </c:pt>
                <c:pt idx="2556">
                  <c:v>0.6</c:v>
                </c:pt>
                <c:pt idx="2557">
                  <c:v>0.55000000000000004</c:v>
                </c:pt>
                <c:pt idx="2558">
                  <c:v>0.5</c:v>
                </c:pt>
                <c:pt idx="2559">
                  <c:v>0.5</c:v>
                </c:pt>
                <c:pt idx="2560">
                  <c:v>0.6</c:v>
                </c:pt>
                <c:pt idx="2561">
                  <c:v>0.65</c:v>
                </c:pt>
                <c:pt idx="2562">
                  <c:v>0.6</c:v>
                </c:pt>
                <c:pt idx="2563">
                  <c:v>0.55000000000000004</c:v>
                </c:pt>
                <c:pt idx="2564">
                  <c:v>0.5</c:v>
                </c:pt>
                <c:pt idx="2565">
                  <c:v>0.4</c:v>
                </c:pt>
                <c:pt idx="2566">
                  <c:v>0.5</c:v>
                </c:pt>
                <c:pt idx="2567">
                  <c:v>0.55000000000000004</c:v>
                </c:pt>
                <c:pt idx="2568">
                  <c:v>0.5</c:v>
                </c:pt>
                <c:pt idx="2569">
                  <c:v>0.45000000000000012</c:v>
                </c:pt>
                <c:pt idx="2570">
                  <c:v>0.20000000000000007</c:v>
                </c:pt>
                <c:pt idx="2571">
                  <c:v>0.20000000000000007</c:v>
                </c:pt>
                <c:pt idx="2572">
                  <c:v>0.30000000000000004</c:v>
                </c:pt>
                <c:pt idx="2573">
                  <c:v>0.35000000000000009</c:v>
                </c:pt>
                <c:pt idx="2574">
                  <c:v>0.35000000000000009</c:v>
                </c:pt>
                <c:pt idx="2575">
                  <c:v>0.25000000000000011</c:v>
                </c:pt>
                <c:pt idx="2576">
                  <c:v>0.25000000000000011</c:v>
                </c:pt>
                <c:pt idx="2577">
                  <c:v>0.25000000000000011</c:v>
                </c:pt>
                <c:pt idx="2578">
                  <c:v>0.35000000000000009</c:v>
                </c:pt>
                <c:pt idx="2579">
                  <c:v>0.35000000000000003</c:v>
                </c:pt>
                <c:pt idx="2580">
                  <c:v>0.3000000000000001</c:v>
                </c:pt>
                <c:pt idx="2581">
                  <c:v>0.20000000000000012</c:v>
                </c:pt>
                <c:pt idx="2582">
                  <c:v>0.30000000000000016</c:v>
                </c:pt>
                <c:pt idx="2583">
                  <c:v>0.6000000000000002</c:v>
                </c:pt>
                <c:pt idx="2584">
                  <c:v>0.75000000000000011</c:v>
                </c:pt>
                <c:pt idx="2585">
                  <c:v>0.75</c:v>
                </c:pt>
                <c:pt idx="2586">
                  <c:v>0.70000000000000007</c:v>
                </c:pt>
                <c:pt idx="2587">
                  <c:v>0.60000000000000009</c:v>
                </c:pt>
                <c:pt idx="2588">
                  <c:v>0.60000000000000009</c:v>
                </c:pt>
                <c:pt idx="2589">
                  <c:v>0.60000000000000009</c:v>
                </c:pt>
                <c:pt idx="2590">
                  <c:v>0.70000000000000007</c:v>
                </c:pt>
                <c:pt idx="2591">
                  <c:v>0.75</c:v>
                </c:pt>
                <c:pt idx="2592">
                  <c:v>0.25000000000000006</c:v>
                </c:pt>
                <c:pt idx="2593">
                  <c:v>0.25000000000000006</c:v>
                </c:pt>
                <c:pt idx="2594">
                  <c:v>0.15000000000000008</c:v>
                </c:pt>
                <c:pt idx="2595">
                  <c:v>0.2</c:v>
                </c:pt>
                <c:pt idx="2596">
                  <c:v>0.35000000000000003</c:v>
                </c:pt>
                <c:pt idx="2597">
                  <c:v>0.25000000000000006</c:v>
                </c:pt>
                <c:pt idx="2598">
                  <c:v>0.25000000000000006</c:v>
                </c:pt>
                <c:pt idx="2599">
                  <c:v>0.25000000000000006</c:v>
                </c:pt>
                <c:pt idx="2600">
                  <c:v>0.15000000000000008</c:v>
                </c:pt>
                <c:pt idx="2601">
                  <c:v>0.2</c:v>
                </c:pt>
                <c:pt idx="2602">
                  <c:v>0.35000000000000003</c:v>
                </c:pt>
                <c:pt idx="2603">
                  <c:v>0.2</c:v>
                </c:pt>
                <c:pt idx="2604">
                  <c:v>0.2</c:v>
                </c:pt>
                <c:pt idx="2605">
                  <c:v>0.2</c:v>
                </c:pt>
                <c:pt idx="2606">
                  <c:v>0.10000000000000002</c:v>
                </c:pt>
                <c:pt idx="2607">
                  <c:v>0.19999999999999996</c:v>
                </c:pt>
                <c:pt idx="2608">
                  <c:v>0.35000000000000009</c:v>
                </c:pt>
                <c:pt idx="2609">
                  <c:v>0.25</c:v>
                </c:pt>
                <c:pt idx="2610">
                  <c:v>0.25</c:v>
                </c:pt>
                <c:pt idx="2611">
                  <c:v>0.25</c:v>
                </c:pt>
                <c:pt idx="2612">
                  <c:v>0.15000000000000002</c:v>
                </c:pt>
                <c:pt idx="2613">
                  <c:v>0.19999999999999996</c:v>
                </c:pt>
                <c:pt idx="2614">
                  <c:v>0.4</c:v>
                </c:pt>
                <c:pt idx="2615">
                  <c:v>0.30000000000000004</c:v>
                </c:pt>
                <c:pt idx="2616">
                  <c:v>0.4</c:v>
                </c:pt>
                <c:pt idx="2617">
                  <c:v>0.4</c:v>
                </c:pt>
                <c:pt idx="2618">
                  <c:v>0.35000000000000003</c:v>
                </c:pt>
                <c:pt idx="2619">
                  <c:v>0.35000000000000003</c:v>
                </c:pt>
                <c:pt idx="2620">
                  <c:v>0.44999999999999996</c:v>
                </c:pt>
                <c:pt idx="2621">
                  <c:v>0.44999999999999996</c:v>
                </c:pt>
                <c:pt idx="2622">
                  <c:v>0.39999999999999997</c:v>
                </c:pt>
                <c:pt idx="2623">
                  <c:v>0.35000000000000003</c:v>
                </c:pt>
                <c:pt idx="2624">
                  <c:v>0.4</c:v>
                </c:pt>
                <c:pt idx="2625">
                  <c:v>0.4</c:v>
                </c:pt>
                <c:pt idx="2626">
                  <c:v>0.54999999999999993</c:v>
                </c:pt>
                <c:pt idx="2627">
                  <c:v>0.6</c:v>
                </c:pt>
                <c:pt idx="2628">
                  <c:v>0.54999999999999993</c:v>
                </c:pt>
                <c:pt idx="2629">
                  <c:v>0.5</c:v>
                </c:pt>
                <c:pt idx="2630">
                  <c:v>0.45</c:v>
                </c:pt>
                <c:pt idx="2631">
                  <c:v>0.45</c:v>
                </c:pt>
                <c:pt idx="2632">
                  <c:v>0.6</c:v>
                </c:pt>
                <c:pt idx="2633">
                  <c:v>0.65</c:v>
                </c:pt>
                <c:pt idx="2634">
                  <c:v>0.6</c:v>
                </c:pt>
                <c:pt idx="2635">
                  <c:v>0.55000000000000004</c:v>
                </c:pt>
                <c:pt idx="2636">
                  <c:v>0.5</c:v>
                </c:pt>
                <c:pt idx="2637">
                  <c:v>0.4</c:v>
                </c:pt>
                <c:pt idx="2638">
                  <c:v>0.5</c:v>
                </c:pt>
                <c:pt idx="2639">
                  <c:v>0.55000000000000004</c:v>
                </c:pt>
                <c:pt idx="2640">
                  <c:v>0.5</c:v>
                </c:pt>
                <c:pt idx="2641">
                  <c:v>0.40000000000000013</c:v>
                </c:pt>
                <c:pt idx="2642">
                  <c:v>0.15000000000000008</c:v>
                </c:pt>
                <c:pt idx="2643">
                  <c:v>0.15000000000000008</c:v>
                </c:pt>
                <c:pt idx="2644">
                  <c:v>0.25000000000000006</c:v>
                </c:pt>
                <c:pt idx="2645">
                  <c:v>0.3000000000000001</c:v>
                </c:pt>
                <c:pt idx="2646">
                  <c:v>0.3000000000000001</c:v>
                </c:pt>
                <c:pt idx="2647">
                  <c:v>0.20000000000000012</c:v>
                </c:pt>
                <c:pt idx="2648">
                  <c:v>0.20000000000000012</c:v>
                </c:pt>
                <c:pt idx="2649">
                  <c:v>0.20000000000000012</c:v>
                </c:pt>
                <c:pt idx="2650">
                  <c:v>0.3000000000000001</c:v>
                </c:pt>
                <c:pt idx="2651">
                  <c:v>0.30000000000000004</c:v>
                </c:pt>
                <c:pt idx="2652">
                  <c:v>0.25000000000000011</c:v>
                </c:pt>
                <c:pt idx="2653">
                  <c:v>0.15000000000000013</c:v>
                </c:pt>
                <c:pt idx="2654">
                  <c:v>0.25000000000000017</c:v>
                </c:pt>
                <c:pt idx="2655">
                  <c:v>0.55000000000000016</c:v>
                </c:pt>
                <c:pt idx="2656">
                  <c:v>0.75000000000000011</c:v>
                </c:pt>
                <c:pt idx="2657">
                  <c:v>0.75</c:v>
                </c:pt>
                <c:pt idx="2658">
                  <c:v>0.70000000000000007</c:v>
                </c:pt>
                <c:pt idx="2659">
                  <c:v>0.60000000000000009</c:v>
                </c:pt>
                <c:pt idx="2660">
                  <c:v>0.60000000000000009</c:v>
                </c:pt>
                <c:pt idx="2661">
                  <c:v>0.60000000000000009</c:v>
                </c:pt>
                <c:pt idx="2662">
                  <c:v>0.70000000000000007</c:v>
                </c:pt>
                <c:pt idx="2663">
                  <c:v>0.75</c:v>
                </c:pt>
                <c:pt idx="2664">
                  <c:v>0.25000000000000006</c:v>
                </c:pt>
                <c:pt idx="2665">
                  <c:v>0.25000000000000006</c:v>
                </c:pt>
                <c:pt idx="2666">
                  <c:v>0.15000000000000008</c:v>
                </c:pt>
                <c:pt idx="2667">
                  <c:v>0.2</c:v>
                </c:pt>
                <c:pt idx="2668">
                  <c:v>0.35000000000000003</c:v>
                </c:pt>
                <c:pt idx="2669">
                  <c:v>0.25000000000000006</c:v>
                </c:pt>
                <c:pt idx="2670">
                  <c:v>0.25000000000000006</c:v>
                </c:pt>
                <c:pt idx="2671">
                  <c:v>0.25000000000000006</c:v>
                </c:pt>
                <c:pt idx="2672">
                  <c:v>0.15000000000000008</c:v>
                </c:pt>
                <c:pt idx="2673">
                  <c:v>0.2</c:v>
                </c:pt>
                <c:pt idx="2674">
                  <c:v>0.35000000000000003</c:v>
                </c:pt>
                <c:pt idx="2675">
                  <c:v>0.2</c:v>
                </c:pt>
                <c:pt idx="2676">
                  <c:v>0.2</c:v>
                </c:pt>
                <c:pt idx="2677">
                  <c:v>0.2</c:v>
                </c:pt>
                <c:pt idx="2678">
                  <c:v>0.10000000000000002</c:v>
                </c:pt>
                <c:pt idx="2679">
                  <c:v>0.19999999999999996</c:v>
                </c:pt>
                <c:pt idx="2680">
                  <c:v>0.35000000000000009</c:v>
                </c:pt>
                <c:pt idx="2681">
                  <c:v>0.25</c:v>
                </c:pt>
                <c:pt idx="2682">
                  <c:v>0.25</c:v>
                </c:pt>
                <c:pt idx="2683">
                  <c:v>0.25</c:v>
                </c:pt>
                <c:pt idx="2684">
                  <c:v>0.15000000000000002</c:v>
                </c:pt>
                <c:pt idx="2685">
                  <c:v>0.19999999999999996</c:v>
                </c:pt>
                <c:pt idx="2686">
                  <c:v>0.4</c:v>
                </c:pt>
                <c:pt idx="2687">
                  <c:v>0.30000000000000004</c:v>
                </c:pt>
                <c:pt idx="2688">
                  <c:v>0.4</c:v>
                </c:pt>
                <c:pt idx="2689">
                  <c:v>0.4</c:v>
                </c:pt>
                <c:pt idx="2690">
                  <c:v>0.35000000000000003</c:v>
                </c:pt>
                <c:pt idx="2691">
                  <c:v>0.35000000000000003</c:v>
                </c:pt>
                <c:pt idx="2692">
                  <c:v>0.44999999999999996</c:v>
                </c:pt>
                <c:pt idx="2693">
                  <c:v>0.44999999999999996</c:v>
                </c:pt>
                <c:pt idx="2694">
                  <c:v>0.39999999999999997</c:v>
                </c:pt>
                <c:pt idx="2695">
                  <c:v>0.35000000000000003</c:v>
                </c:pt>
                <c:pt idx="2696">
                  <c:v>0.4</c:v>
                </c:pt>
                <c:pt idx="2697">
                  <c:v>0.4</c:v>
                </c:pt>
                <c:pt idx="2698">
                  <c:v>0.54999999999999993</c:v>
                </c:pt>
                <c:pt idx="2699">
                  <c:v>0.6</c:v>
                </c:pt>
                <c:pt idx="2700">
                  <c:v>0.54999999999999993</c:v>
                </c:pt>
                <c:pt idx="2701">
                  <c:v>0.5</c:v>
                </c:pt>
                <c:pt idx="2702">
                  <c:v>0.45</c:v>
                </c:pt>
                <c:pt idx="2703">
                  <c:v>0.45</c:v>
                </c:pt>
                <c:pt idx="2704">
                  <c:v>0.6</c:v>
                </c:pt>
                <c:pt idx="2705">
                  <c:v>0.65</c:v>
                </c:pt>
                <c:pt idx="2706">
                  <c:v>0.6</c:v>
                </c:pt>
                <c:pt idx="2707">
                  <c:v>0.55000000000000004</c:v>
                </c:pt>
                <c:pt idx="2708">
                  <c:v>0.5</c:v>
                </c:pt>
                <c:pt idx="2709">
                  <c:v>0.4</c:v>
                </c:pt>
                <c:pt idx="2710">
                  <c:v>0.5</c:v>
                </c:pt>
                <c:pt idx="2711">
                  <c:v>0.55000000000000004</c:v>
                </c:pt>
                <c:pt idx="2712">
                  <c:v>0.5</c:v>
                </c:pt>
                <c:pt idx="2713">
                  <c:v>0.40000000000000013</c:v>
                </c:pt>
                <c:pt idx="2714">
                  <c:v>0.15000000000000008</c:v>
                </c:pt>
                <c:pt idx="2715">
                  <c:v>0.15000000000000008</c:v>
                </c:pt>
                <c:pt idx="2716">
                  <c:v>0.25000000000000006</c:v>
                </c:pt>
                <c:pt idx="2717">
                  <c:v>0.3000000000000001</c:v>
                </c:pt>
                <c:pt idx="2718">
                  <c:v>0.3000000000000001</c:v>
                </c:pt>
                <c:pt idx="2719">
                  <c:v>0.20000000000000012</c:v>
                </c:pt>
                <c:pt idx="2720">
                  <c:v>0.20000000000000012</c:v>
                </c:pt>
                <c:pt idx="2721">
                  <c:v>0.20000000000000012</c:v>
                </c:pt>
                <c:pt idx="2722">
                  <c:v>0.3000000000000001</c:v>
                </c:pt>
                <c:pt idx="2723">
                  <c:v>0.30000000000000004</c:v>
                </c:pt>
                <c:pt idx="2724">
                  <c:v>0.25000000000000011</c:v>
                </c:pt>
                <c:pt idx="2725">
                  <c:v>0.15000000000000013</c:v>
                </c:pt>
                <c:pt idx="2726">
                  <c:v>0.25000000000000017</c:v>
                </c:pt>
                <c:pt idx="2727">
                  <c:v>0.55000000000000016</c:v>
                </c:pt>
                <c:pt idx="2728">
                  <c:v>0.75000000000000011</c:v>
                </c:pt>
                <c:pt idx="2729">
                  <c:v>0.75</c:v>
                </c:pt>
                <c:pt idx="2730">
                  <c:v>0.70000000000000007</c:v>
                </c:pt>
                <c:pt idx="2731">
                  <c:v>0.60000000000000009</c:v>
                </c:pt>
                <c:pt idx="2732">
                  <c:v>0.60000000000000009</c:v>
                </c:pt>
                <c:pt idx="2733">
                  <c:v>0.60000000000000009</c:v>
                </c:pt>
                <c:pt idx="2734">
                  <c:v>0.70000000000000007</c:v>
                </c:pt>
                <c:pt idx="2735">
                  <c:v>0.75</c:v>
                </c:pt>
                <c:pt idx="2736">
                  <c:v>0.25000000000000006</c:v>
                </c:pt>
                <c:pt idx="2737">
                  <c:v>0.25000000000000006</c:v>
                </c:pt>
                <c:pt idx="2738">
                  <c:v>0.15000000000000008</c:v>
                </c:pt>
                <c:pt idx="2739">
                  <c:v>0.2</c:v>
                </c:pt>
                <c:pt idx="2740">
                  <c:v>0.35000000000000003</c:v>
                </c:pt>
                <c:pt idx="2741">
                  <c:v>0.25000000000000006</c:v>
                </c:pt>
                <c:pt idx="2742">
                  <c:v>0.25000000000000006</c:v>
                </c:pt>
                <c:pt idx="2743">
                  <c:v>0.25000000000000006</c:v>
                </c:pt>
                <c:pt idx="2744">
                  <c:v>0.15000000000000008</c:v>
                </c:pt>
                <c:pt idx="2745">
                  <c:v>0.2</c:v>
                </c:pt>
                <c:pt idx="2746">
                  <c:v>0.35000000000000003</c:v>
                </c:pt>
                <c:pt idx="2747">
                  <c:v>0.2</c:v>
                </c:pt>
                <c:pt idx="2748">
                  <c:v>0.2</c:v>
                </c:pt>
                <c:pt idx="2749">
                  <c:v>0.2</c:v>
                </c:pt>
                <c:pt idx="2750">
                  <c:v>0.10000000000000002</c:v>
                </c:pt>
                <c:pt idx="2751">
                  <c:v>0.19999999999999996</c:v>
                </c:pt>
                <c:pt idx="2752">
                  <c:v>0.35000000000000009</c:v>
                </c:pt>
                <c:pt idx="2753">
                  <c:v>0.25</c:v>
                </c:pt>
                <c:pt idx="2754">
                  <c:v>0.25</c:v>
                </c:pt>
                <c:pt idx="2755">
                  <c:v>0.25</c:v>
                </c:pt>
                <c:pt idx="2756">
                  <c:v>0.15000000000000002</c:v>
                </c:pt>
                <c:pt idx="2757">
                  <c:v>0.19999999999999996</c:v>
                </c:pt>
                <c:pt idx="2758">
                  <c:v>0.4</c:v>
                </c:pt>
                <c:pt idx="2759">
                  <c:v>0.30000000000000004</c:v>
                </c:pt>
                <c:pt idx="2760">
                  <c:v>0.4</c:v>
                </c:pt>
                <c:pt idx="2761">
                  <c:v>0.4</c:v>
                </c:pt>
                <c:pt idx="2762">
                  <c:v>0.35000000000000003</c:v>
                </c:pt>
                <c:pt idx="2763">
                  <c:v>0.35000000000000003</c:v>
                </c:pt>
                <c:pt idx="2764">
                  <c:v>0.44999999999999996</c:v>
                </c:pt>
                <c:pt idx="2765">
                  <c:v>0.44999999999999996</c:v>
                </c:pt>
                <c:pt idx="2766">
                  <c:v>0.39999999999999997</c:v>
                </c:pt>
                <c:pt idx="2767">
                  <c:v>0.35000000000000003</c:v>
                </c:pt>
                <c:pt idx="2768">
                  <c:v>0.4</c:v>
                </c:pt>
                <c:pt idx="2769">
                  <c:v>0.4</c:v>
                </c:pt>
                <c:pt idx="2770">
                  <c:v>0.54999999999999993</c:v>
                </c:pt>
                <c:pt idx="2771">
                  <c:v>0.6</c:v>
                </c:pt>
                <c:pt idx="2772">
                  <c:v>0.54999999999999993</c:v>
                </c:pt>
                <c:pt idx="2773">
                  <c:v>0.5</c:v>
                </c:pt>
                <c:pt idx="2774">
                  <c:v>0.45</c:v>
                </c:pt>
                <c:pt idx="2775">
                  <c:v>0.45</c:v>
                </c:pt>
                <c:pt idx="2776">
                  <c:v>0.6</c:v>
                </c:pt>
                <c:pt idx="2777">
                  <c:v>0.65</c:v>
                </c:pt>
                <c:pt idx="2778">
                  <c:v>0.6</c:v>
                </c:pt>
                <c:pt idx="2779">
                  <c:v>0.55000000000000004</c:v>
                </c:pt>
                <c:pt idx="2780">
                  <c:v>0.5</c:v>
                </c:pt>
                <c:pt idx="2781">
                  <c:v>0.4</c:v>
                </c:pt>
                <c:pt idx="2782">
                  <c:v>0.5</c:v>
                </c:pt>
                <c:pt idx="2783">
                  <c:v>0.55000000000000004</c:v>
                </c:pt>
                <c:pt idx="2784">
                  <c:v>0.5</c:v>
                </c:pt>
                <c:pt idx="2785">
                  <c:v>0.40000000000000013</c:v>
                </c:pt>
                <c:pt idx="2786">
                  <c:v>0.15000000000000008</c:v>
                </c:pt>
                <c:pt idx="2787">
                  <c:v>0.15000000000000008</c:v>
                </c:pt>
                <c:pt idx="2788">
                  <c:v>0.25000000000000006</c:v>
                </c:pt>
                <c:pt idx="2789">
                  <c:v>0.3000000000000001</c:v>
                </c:pt>
                <c:pt idx="2790">
                  <c:v>0.3000000000000001</c:v>
                </c:pt>
                <c:pt idx="2791">
                  <c:v>0.20000000000000012</c:v>
                </c:pt>
                <c:pt idx="2792">
                  <c:v>0.20000000000000012</c:v>
                </c:pt>
                <c:pt idx="2793">
                  <c:v>0.20000000000000012</c:v>
                </c:pt>
                <c:pt idx="2794">
                  <c:v>0.3000000000000001</c:v>
                </c:pt>
                <c:pt idx="2795">
                  <c:v>0.30000000000000004</c:v>
                </c:pt>
                <c:pt idx="2796">
                  <c:v>0.25000000000000011</c:v>
                </c:pt>
                <c:pt idx="2797">
                  <c:v>0.15000000000000013</c:v>
                </c:pt>
                <c:pt idx="2798">
                  <c:v>0.25000000000000017</c:v>
                </c:pt>
                <c:pt idx="2799">
                  <c:v>0.55000000000000016</c:v>
                </c:pt>
                <c:pt idx="2800">
                  <c:v>0.75000000000000011</c:v>
                </c:pt>
                <c:pt idx="2801">
                  <c:v>0.75</c:v>
                </c:pt>
                <c:pt idx="2802">
                  <c:v>0.70000000000000007</c:v>
                </c:pt>
                <c:pt idx="2803">
                  <c:v>0.60000000000000009</c:v>
                </c:pt>
                <c:pt idx="2804">
                  <c:v>0.60000000000000009</c:v>
                </c:pt>
                <c:pt idx="2805">
                  <c:v>0.60000000000000009</c:v>
                </c:pt>
                <c:pt idx="2806">
                  <c:v>0.70000000000000007</c:v>
                </c:pt>
                <c:pt idx="2807">
                  <c:v>0.75</c:v>
                </c:pt>
                <c:pt idx="2808">
                  <c:v>0.4</c:v>
                </c:pt>
                <c:pt idx="2809">
                  <c:v>0.4</c:v>
                </c:pt>
                <c:pt idx="2810">
                  <c:v>0.30000000000000004</c:v>
                </c:pt>
                <c:pt idx="2811">
                  <c:v>0.35000000000000003</c:v>
                </c:pt>
                <c:pt idx="2812">
                  <c:v>0.49999999999999994</c:v>
                </c:pt>
                <c:pt idx="2813">
                  <c:v>0.4</c:v>
                </c:pt>
                <c:pt idx="2814">
                  <c:v>0.4</c:v>
                </c:pt>
                <c:pt idx="2815">
                  <c:v>0.4</c:v>
                </c:pt>
                <c:pt idx="2816">
                  <c:v>0.30000000000000004</c:v>
                </c:pt>
                <c:pt idx="2817">
                  <c:v>0.35000000000000003</c:v>
                </c:pt>
                <c:pt idx="2818">
                  <c:v>0.49999999999999994</c:v>
                </c:pt>
                <c:pt idx="2819">
                  <c:v>0.35</c:v>
                </c:pt>
                <c:pt idx="2820">
                  <c:v>0.4</c:v>
                </c:pt>
                <c:pt idx="2821">
                  <c:v>0.4</c:v>
                </c:pt>
                <c:pt idx="2822">
                  <c:v>0.30000000000000004</c:v>
                </c:pt>
                <c:pt idx="2823">
                  <c:v>0.35</c:v>
                </c:pt>
                <c:pt idx="2824">
                  <c:v>0.5</c:v>
                </c:pt>
                <c:pt idx="2825">
                  <c:v>0.4</c:v>
                </c:pt>
                <c:pt idx="2826">
                  <c:v>0.4</c:v>
                </c:pt>
                <c:pt idx="2827">
                  <c:v>0.4</c:v>
                </c:pt>
                <c:pt idx="2828">
                  <c:v>0.30000000000000004</c:v>
                </c:pt>
                <c:pt idx="2829">
                  <c:v>0.35</c:v>
                </c:pt>
                <c:pt idx="2830">
                  <c:v>0.6</c:v>
                </c:pt>
                <c:pt idx="2831">
                  <c:v>0.5</c:v>
                </c:pt>
                <c:pt idx="2832">
                  <c:v>0.6</c:v>
                </c:pt>
                <c:pt idx="2833">
                  <c:v>0.5</c:v>
                </c:pt>
                <c:pt idx="2834">
                  <c:v>0.45</c:v>
                </c:pt>
                <c:pt idx="2835">
                  <c:v>0.45</c:v>
                </c:pt>
                <c:pt idx="2836">
                  <c:v>0.54999999999999993</c:v>
                </c:pt>
                <c:pt idx="2837">
                  <c:v>0.6</c:v>
                </c:pt>
                <c:pt idx="2838">
                  <c:v>0.45</c:v>
                </c:pt>
                <c:pt idx="2839">
                  <c:v>0.40000000000000008</c:v>
                </c:pt>
                <c:pt idx="2840">
                  <c:v>0.35000000000000003</c:v>
                </c:pt>
                <c:pt idx="2841">
                  <c:v>0.35000000000000003</c:v>
                </c:pt>
                <c:pt idx="2842">
                  <c:v>0.45</c:v>
                </c:pt>
                <c:pt idx="2843">
                  <c:v>0.55000000000000004</c:v>
                </c:pt>
                <c:pt idx="2844">
                  <c:v>0.5</c:v>
                </c:pt>
                <c:pt idx="2845">
                  <c:v>0.45000000000000007</c:v>
                </c:pt>
                <c:pt idx="2846">
                  <c:v>0.4</c:v>
                </c:pt>
                <c:pt idx="2847">
                  <c:v>0.4</c:v>
                </c:pt>
                <c:pt idx="2848">
                  <c:v>0.5</c:v>
                </c:pt>
                <c:pt idx="2849">
                  <c:v>0.55000000000000004</c:v>
                </c:pt>
                <c:pt idx="2850">
                  <c:v>0.5</c:v>
                </c:pt>
                <c:pt idx="2851">
                  <c:v>0.45000000000000007</c:v>
                </c:pt>
                <c:pt idx="2852">
                  <c:v>0.4</c:v>
                </c:pt>
                <c:pt idx="2853">
                  <c:v>0.4</c:v>
                </c:pt>
                <c:pt idx="2854">
                  <c:v>0.5</c:v>
                </c:pt>
                <c:pt idx="2855">
                  <c:v>0.55000000000000004</c:v>
                </c:pt>
                <c:pt idx="2856">
                  <c:v>0.45</c:v>
                </c:pt>
                <c:pt idx="2857">
                  <c:v>0.40000000000000008</c:v>
                </c:pt>
                <c:pt idx="2858">
                  <c:v>0.35000000000000003</c:v>
                </c:pt>
                <c:pt idx="2859">
                  <c:v>0.35000000000000003</c:v>
                </c:pt>
                <c:pt idx="2860">
                  <c:v>0.45</c:v>
                </c:pt>
                <c:pt idx="2861">
                  <c:v>0.5</c:v>
                </c:pt>
                <c:pt idx="2862">
                  <c:v>0.54999999999999993</c:v>
                </c:pt>
                <c:pt idx="2863">
                  <c:v>0.45</c:v>
                </c:pt>
                <c:pt idx="2864">
                  <c:v>0.45</c:v>
                </c:pt>
                <c:pt idx="2865">
                  <c:v>0.45</c:v>
                </c:pt>
                <c:pt idx="2866">
                  <c:v>0.54999999999999993</c:v>
                </c:pt>
                <c:pt idx="2867">
                  <c:v>0.59999999999999987</c:v>
                </c:pt>
                <c:pt idx="2868">
                  <c:v>0.54999999999999993</c:v>
                </c:pt>
                <c:pt idx="2869">
                  <c:v>0.45</c:v>
                </c:pt>
                <c:pt idx="2870">
                  <c:v>0.45</c:v>
                </c:pt>
                <c:pt idx="2871">
                  <c:v>0.45</c:v>
                </c:pt>
                <c:pt idx="2872">
                  <c:v>0.6</c:v>
                </c:pt>
                <c:pt idx="2873">
                  <c:v>0.64999999999999991</c:v>
                </c:pt>
                <c:pt idx="2874">
                  <c:v>0.6</c:v>
                </c:pt>
                <c:pt idx="2875">
                  <c:v>0.5</c:v>
                </c:pt>
                <c:pt idx="2876">
                  <c:v>0.5</c:v>
                </c:pt>
                <c:pt idx="2877">
                  <c:v>0.5</c:v>
                </c:pt>
                <c:pt idx="2878">
                  <c:v>0.6</c:v>
                </c:pt>
                <c:pt idx="2879">
                  <c:v>0.64999999999999991</c:v>
                </c:pt>
                <c:pt idx="2880">
                  <c:v>0.35000000000000003</c:v>
                </c:pt>
                <c:pt idx="2881">
                  <c:v>0.35000000000000003</c:v>
                </c:pt>
                <c:pt idx="2882">
                  <c:v>0.25000000000000006</c:v>
                </c:pt>
                <c:pt idx="2883">
                  <c:v>0.30000000000000004</c:v>
                </c:pt>
                <c:pt idx="2884">
                  <c:v>0.44999999999999996</c:v>
                </c:pt>
                <c:pt idx="2885">
                  <c:v>0.35000000000000003</c:v>
                </c:pt>
                <c:pt idx="2886">
                  <c:v>0.35000000000000003</c:v>
                </c:pt>
                <c:pt idx="2887">
                  <c:v>0.35000000000000003</c:v>
                </c:pt>
                <c:pt idx="2888">
                  <c:v>0.25000000000000006</c:v>
                </c:pt>
                <c:pt idx="2889">
                  <c:v>0.30000000000000004</c:v>
                </c:pt>
                <c:pt idx="2890">
                  <c:v>0.44999999999999996</c:v>
                </c:pt>
                <c:pt idx="2891">
                  <c:v>0.24999999999999997</c:v>
                </c:pt>
                <c:pt idx="2892">
                  <c:v>0.30000000000000004</c:v>
                </c:pt>
                <c:pt idx="2893">
                  <c:v>0.30000000000000004</c:v>
                </c:pt>
                <c:pt idx="2894">
                  <c:v>0.20000000000000004</c:v>
                </c:pt>
                <c:pt idx="2895">
                  <c:v>0.24999999999999997</c:v>
                </c:pt>
                <c:pt idx="2896">
                  <c:v>0.4</c:v>
                </c:pt>
                <c:pt idx="2897">
                  <c:v>0.30000000000000004</c:v>
                </c:pt>
                <c:pt idx="2898">
                  <c:v>0.30000000000000004</c:v>
                </c:pt>
                <c:pt idx="2899">
                  <c:v>0.30000000000000004</c:v>
                </c:pt>
                <c:pt idx="2900">
                  <c:v>0.20000000000000004</c:v>
                </c:pt>
                <c:pt idx="2901">
                  <c:v>0.24999999999999997</c:v>
                </c:pt>
                <c:pt idx="2902">
                  <c:v>0.6</c:v>
                </c:pt>
                <c:pt idx="2903">
                  <c:v>0.5</c:v>
                </c:pt>
                <c:pt idx="2904">
                  <c:v>0.6</c:v>
                </c:pt>
                <c:pt idx="2905">
                  <c:v>0.45</c:v>
                </c:pt>
                <c:pt idx="2906">
                  <c:v>0.4</c:v>
                </c:pt>
                <c:pt idx="2907">
                  <c:v>0.4</c:v>
                </c:pt>
                <c:pt idx="2908">
                  <c:v>0.49999999999999994</c:v>
                </c:pt>
                <c:pt idx="2909">
                  <c:v>0.54999999999999993</c:v>
                </c:pt>
                <c:pt idx="2910">
                  <c:v>0.4</c:v>
                </c:pt>
                <c:pt idx="2911">
                  <c:v>0.35000000000000009</c:v>
                </c:pt>
                <c:pt idx="2912">
                  <c:v>0.30000000000000004</c:v>
                </c:pt>
                <c:pt idx="2913">
                  <c:v>0.30000000000000004</c:v>
                </c:pt>
                <c:pt idx="2914">
                  <c:v>0.4</c:v>
                </c:pt>
                <c:pt idx="2915">
                  <c:v>0.55000000000000004</c:v>
                </c:pt>
                <c:pt idx="2916">
                  <c:v>0.5</c:v>
                </c:pt>
                <c:pt idx="2917">
                  <c:v>0.45000000000000007</c:v>
                </c:pt>
                <c:pt idx="2918">
                  <c:v>0.4</c:v>
                </c:pt>
                <c:pt idx="2919">
                  <c:v>0.4</c:v>
                </c:pt>
                <c:pt idx="2920">
                  <c:v>0.5</c:v>
                </c:pt>
                <c:pt idx="2921">
                  <c:v>0.55000000000000004</c:v>
                </c:pt>
                <c:pt idx="2922">
                  <c:v>0.5</c:v>
                </c:pt>
                <c:pt idx="2923">
                  <c:v>0.45000000000000007</c:v>
                </c:pt>
                <c:pt idx="2924">
                  <c:v>0.4</c:v>
                </c:pt>
                <c:pt idx="2925">
                  <c:v>0.4</c:v>
                </c:pt>
                <c:pt idx="2926">
                  <c:v>0.5</c:v>
                </c:pt>
                <c:pt idx="2927">
                  <c:v>0.55000000000000004</c:v>
                </c:pt>
                <c:pt idx="2928">
                  <c:v>0.4</c:v>
                </c:pt>
                <c:pt idx="2929">
                  <c:v>0.35000000000000009</c:v>
                </c:pt>
                <c:pt idx="2930">
                  <c:v>0.30000000000000004</c:v>
                </c:pt>
                <c:pt idx="2931">
                  <c:v>0.30000000000000004</c:v>
                </c:pt>
                <c:pt idx="2932">
                  <c:v>0.4</c:v>
                </c:pt>
                <c:pt idx="2933">
                  <c:v>0.45</c:v>
                </c:pt>
                <c:pt idx="2934">
                  <c:v>0.49999999999999994</c:v>
                </c:pt>
                <c:pt idx="2935">
                  <c:v>0.4</c:v>
                </c:pt>
                <c:pt idx="2936">
                  <c:v>0.4</c:v>
                </c:pt>
                <c:pt idx="2937">
                  <c:v>0.4</c:v>
                </c:pt>
                <c:pt idx="2938">
                  <c:v>0.49999999999999994</c:v>
                </c:pt>
                <c:pt idx="2939">
                  <c:v>0.54999999999999982</c:v>
                </c:pt>
                <c:pt idx="2940">
                  <c:v>0.49999999999999994</c:v>
                </c:pt>
                <c:pt idx="2941">
                  <c:v>0.4</c:v>
                </c:pt>
                <c:pt idx="2942">
                  <c:v>0.4</c:v>
                </c:pt>
                <c:pt idx="2943">
                  <c:v>0.4</c:v>
                </c:pt>
                <c:pt idx="2944">
                  <c:v>0.6</c:v>
                </c:pt>
                <c:pt idx="2945">
                  <c:v>0.64999999999999991</c:v>
                </c:pt>
                <c:pt idx="2946">
                  <c:v>0.6</c:v>
                </c:pt>
                <c:pt idx="2947">
                  <c:v>0.5</c:v>
                </c:pt>
                <c:pt idx="2948">
                  <c:v>0.5</c:v>
                </c:pt>
                <c:pt idx="2949">
                  <c:v>0.5</c:v>
                </c:pt>
                <c:pt idx="2950">
                  <c:v>0.6</c:v>
                </c:pt>
                <c:pt idx="2951">
                  <c:v>0.64999999999999991</c:v>
                </c:pt>
                <c:pt idx="2952">
                  <c:v>0.30000000000000004</c:v>
                </c:pt>
                <c:pt idx="2953">
                  <c:v>0.30000000000000004</c:v>
                </c:pt>
                <c:pt idx="2954">
                  <c:v>0.20000000000000007</c:v>
                </c:pt>
                <c:pt idx="2955">
                  <c:v>0.25000000000000006</c:v>
                </c:pt>
                <c:pt idx="2956">
                  <c:v>0.39999999999999997</c:v>
                </c:pt>
                <c:pt idx="2957">
                  <c:v>0.30000000000000004</c:v>
                </c:pt>
                <c:pt idx="2958">
                  <c:v>0.30000000000000004</c:v>
                </c:pt>
                <c:pt idx="2959">
                  <c:v>0.30000000000000004</c:v>
                </c:pt>
                <c:pt idx="2960">
                  <c:v>0.20000000000000007</c:v>
                </c:pt>
                <c:pt idx="2961">
                  <c:v>0.25000000000000006</c:v>
                </c:pt>
                <c:pt idx="2962">
                  <c:v>0.39999999999999997</c:v>
                </c:pt>
                <c:pt idx="2963">
                  <c:v>0.14999999999999997</c:v>
                </c:pt>
                <c:pt idx="2964">
                  <c:v>0.20000000000000004</c:v>
                </c:pt>
                <c:pt idx="2965">
                  <c:v>0.20000000000000004</c:v>
                </c:pt>
                <c:pt idx="2966">
                  <c:v>0.10000000000000003</c:v>
                </c:pt>
                <c:pt idx="2967">
                  <c:v>0.14999999999999997</c:v>
                </c:pt>
                <c:pt idx="2968">
                  <c:v>0.30000000000000004</c:v>
                </c:pt>
                <c:pt idx="2969">
                  <c:v>0.20000000000000004</c:v>
                </c:pt>
                <c:pt idx="2970">
                  <c:v>0.20000000000000004</c:v>
                </c:pt>
                <c:pt idx="2971">
                  <c:v>0.20000000000000004</c:v>
                </c:pt>
                <c:pt idx="2972">
                  <c:v>0.10000000000000003</c:v>
                </c:pt>
                <c:pt idx="2973">
                  <c:v>0.14999999999999997</c:v>
                </c:pt>
                <c:pt idx="2974">
                  <c:v>0.6</c:v>
                </c:pt>
                <c:pt idx="2975">
                  <c:v>0.5</c:v>
                </c:pt>
                <c:pt idx="2976">
                  <c:v>0.6</c:v>
                </c:pt>
                <c:pt idx="2977">
                  <c:v>0.4</c:v>
                </c:pt>
                <c:pt idx="2978">
                  <c:v>0.35000000000000003</c:v>
                </c:pt>
                <c:pt idx="2979">
                  <c:v>0.35000000000000003</c:v>
                </c:pt>
                <c:pt idx="2980">
                  <c:v>0.44999999999999996</c:v>
                </c:pt>
                <c:pt idx="2981">
                  <c:v>0.49999999999999994</c:v>
                </c:pt>
                <c:pt idx="2982">
                  <c:v>0.35000000000000003</c:v>
                </c:pt>
                <c:pt idx="2983">
                  <c:v>0.3000000000000001</c:v>
                </c:pt>
                <c:pt idx="2984">
                  <c:v>0.25000000000000006</c:v>
                </c:pt>
                <c:pt idx="2985">
                  <c:v>0.25000000000000006</c:v>
                </c:pt>
                <c:pt idx="2986">
                  <c:v>0.35000000000000003</c:v>
                </c:pt>
                <c:pt idx="2987">
                  <c:v>0.55000000000000004</c:v>
                </c:pt>
                <c:pt idx="2988">
                  <c:v>0.5</c:v>
                </c:pt>
                <c:pt idx="2989">
                  <c:v>0.45000000000000007</c:v>
                </c:pt>
                <c:pt idx="2990">
                  <c:v>0.4</c:v>
                </c:pt>
                <c:pt idx="2991">
                  <c:v>0.4</c:v>
                </c:pt>
                <c:pt idx="2992">
                  <c:v>0.5</c:v>
                </c:pt>
                <c:pt idx="2993">
                  <c:v>0.55000000000000004</c:v>
                </c:pt>
                <c:pt idx="2994">
                  <c:v>0.5</c:v>
                </c:pt>
                <c:pt idx="2995">
                  <c:v>0.45000000000000007</c:v>
                </c:pt>
                <c:pt idx="2996">
                  <c:v>0.4</c:v>
                </c:pt>
                <c:pt idx="2997">
                  <c:v>0.4</c:v>
                </c:pt>
                <c:pt idx="2998">
                  <c:v>0.5</c:v>
                </c:pt>
                <c:pt idx="2999">
                  <c:v>0.55000000000000004</c:v>
                </c:pt>
                <c:pt idx="3000">
                  <c:v>0.35000000000000003</c:v>
                </c:pt>
                <c:pt idx="3001">
                  <c:v>0.3000000000000001</c:v>
                </c:pt>
                <c:pt idx="3002">
                  <c:v>0.25000000000000006</c:v>
                </c:pt>
                <c:pt idx="3003">
                  <c:v>0.25000000000000006</c:v>
                </c:pt>
                <c:pt idx="3004">
                  <c:v>0.35000000000000003</c:v>
                </c:pt>
                <c:pt idx="3005">
                  <c:v>0.4</c:v>
                </c:pt>
                <c:pt idx="3006">
                  <c:v>0.44999999999999996</c:v>
                </c:pt>
                <c:pt idx="3007">
                  <c:v>0.35000000000000003</c:v>
                </c:pt>
                <c:pt idx="3008">
                  <c:v>0.35000000000000003</c:v>
                </c:pt>
                <c:pt idx="3009">
                  <c:v>0.35000000000000003</c:v>
                </c:pt>
                <c:pt idx="3010">
                  <c:v>0.44999999999999996</c:v>
                </c:pt>
                <c:pt idx="3011">
                  <c:v>0.49999999999999983</c:v>
                </c:pt>
                <c:pt idx="3012">
                  <c:v>0.44999999999999996</c:v>
                </c:pt>
                <c:pt idx="3013">
                  <c:v>0.35000000000000003</c:v>
                </c:pt>
                <c:pt idx="3014">
                  <c:v>0.35000000000000003</c:v>
                </c:pt>
                <c:pt idx="3015">
                  <c:v>0.35000000000000003</c:v>
                </c:pt>
                <c:pt idx="3016">
                  <c:v>0.6</c:v>
                </c:pt>
                <c:pt idx="3017">
                  <c:v>0.64999999999999991</c:v>
                </c:pt>
                <c:pt idx="3018">
                  <c:v>0.6</c:v>
                </c:pt>
                <c:pt idx="3019">
                  <c:v>0.5</c:v>
                </c:pt>
                <c:pt idx="3020">
                  <c:v>0.5</c:v>
                </c:pt>
                <c:pt idx="3021">
                  <c:v>0.5</c:v>
                </c:pt>
                <c:pt idx="3022">
                  <c:v>0.6</c:v>
                </c:pt>
                <c:pt idx="3023">
                  <c:v>0.64999999999999991</c:v>
                </c:pt>
                <c:pt idx="3024">
                  <c:v>0.30000000000000004</c:v>
                </c:pt>
                <c:pt idx="3025">
                  <c:v>0.30000000000000004</c:v>
                </c:pt>
                <c:pt idx="3026">
                  <c:v>0.20000000000000007</c:v>
                </c:pt>
                <c:pt idx="3027">
                  <c:v>0.25000000000000006</c:v>
                </c:pt>
                <c:pt idx="3028">
                  <c:v>0.39999999999999997</c:v>
                </c:pt>
                <c:pt idx="3029">
                  <c:v>0.30000000000000004</c:v>
                </c:pt>
                <c:pt idx="3030">
                  <c:v>0.30000000000000004</c:v>
                </c:pt>
                <c:pt idx="3031">
                  <c:v>0.30000000000000004</c:v>
                </c:pt>
                <c:pt idx="3032">
                  <c:v>0.20000000000000007</c:v>
                </c:pt>
                <c:pt idx="3033">
                  <c:v>0.25000000000000006</c:v>
                </c:pt>
                <c:pt idx="3034">
                  <c:v>0.39999999999999997</c:v>
                </c:pt>
                <c:pt idx="3035">
                  <c:v>0.14999999999999997</c:v>
                </c:pt>
                <c:pt idx="3036">
                  <c:v>0.20000000000000004</c:v>
                </c:pt>
                <c:pt idx="3037">
                  <c:v>0.20000000000000004</c:v>
                </c:pt>
                <c:pt idx="3038">
                  <c:v>0.10000000000000003</c:v>
                </c:pt>
                <c:pt idx="3039">
                  <c:v>0.14999999999999997</c:v>
                </c:pt>
                <c:pt idx="3040">
                  <c:v>0.30000000000000004</c:v>
                </c:pt>
                <c:pt idx="3041">
                  <c:v>0.20000000000000004</c:v>
                </c:pt>
                <c:pt idx="3042">
                  <c:v>0.20000000000000004</c:v>
                </c:pt>
                <c:pt idx="3043">
                  <c:v>0.20000000000000004</c:v>
                </c:pt>
                <c:pt idx="3044">
                  <c:v>0.10000000000000003</c:v>
                </c:pt>
                <c:pt idx="3045">
                  <c:v>0.14999999999999997</c:v>
                </c:pt>
                <c:pt idx="3046">
                  <c:v>0.6</c:v>
                </c:pt>
                <c:pt idx="3047">
                  <c:v>0.5</c:v>
                </c:pt>
                <c:pt idx="3048">
                  <c:v>0.6</c:v>
                </c:pt>
                <c:pt idx="3049">
                  <c:v>0.4</c:v>
                </c:pt>
                <c:pt idx="3050">
                  <c:v>0.35000000000000003</c:v>
                </c:pt>
                <c:pt idx="3051">
                  <c:v>0.35000000000000003</c:v>
                </c:pt>
                <c:pt idx="3052">
                  <c:v>0.44999999999999996</c:v>
                </c:pt>
                <c:pt idx="3053">
                  <c:v>0.49999999999999994</c:v>
                </c:pt>
                <c:pt idx="3054">
                  <c:v>0.35000000000000003</c:v>
                </c:pt>
                <c:pt idx="3055">
                  <c:v>0.3000000000000001</c:v>
                </c:pt>
                <c:pt idx="3056">
                  <c:v>0.25000000000000006</c:v>
                </c:pt>
                <c:pt idx="3057">
                  <c:v>0.25000000000000006</c:v>
                </c:pt>
                <c:pt idx="3058">
                  <c:v>0.35000000000000003</c:v>
                </c:pt>
                <c:pt idx="3059">
                  <c:v>0.55000000000000004</c:v>
                </c:pt>
                <c:pt idx="3060">
                  <c:v>0.5</c:v>
                </c:pt>
                <c:pt idx="3061">
                  <c:v>0.45000000000000007</c:v>
                </c:pt>
                <c:pt idx="3062">
                  <c:v>0.4</c:v>
                </c:pt>
                <c:pt idx="3063">
                  <c:v>0.4</c:v>
                </c:pt>
                <c:pt idx="3064">
                  <c:v>0.5</c:v>
                </c:pt>
                <c:pt idx="3065">
                  <c:v>0.55000000000000004</c:v>
                </c:pt>
                <c:pt idx="3066">
                  <c:v>0.5</c:v>
                </c:pt>
                <c:pt idx="3067">
                  <c:v>0.45000000000000007</c:v>
                </c:pt>
                <c:pt idx="3068">
                  <c:v>0.4</c:v>
                </c:pt>
                <c:pt idx="3069">
                  <c:v>0.4</c:v>
                </c:pt>
                <c:pt idx="3070">
                  <c:v>0.5</c:v>
                </c:pt>
                <c:pt idx="3071">
                  <c:v>0.55000000000000004</c:v>
                </c:pt>
                <c:pt idx="3072">
                  <c:v>0.35000000000000003</c:v>
                </c:pt>
                <c:pt idx="3073">
                  <c:v>0.3000000000000001</c:v>
                </c:pt>
                <c:pt idx="3074">
                  <c:v>0.25000000000000006</c:v>
                </c:pt>
                <c:pt idx="3075">
                  <c:v>0.25000000000000006</c:v>
                </c:pt>
                <c:pt idx="3076">
                  <c:v>0.35000000000000003</c:v>
                </c:pt>
                <c:pt idx="3077">
                  <c:v>0.4</c:v>
                </c:pt>
                <c:pt idx="3078">
                  <c:v>0.44999999999999996</c:v>
                </c:pt>
                <c:pt idx="3079">
                  <c:v>0.35000000000000003</c:v>
                </c:pt>
                <c:pt idx="3080">
                  <c:v>0.35000000000000003</c:v>
                </c:pt>
                <c:pt idx="3081">
                  <c:v>0.35000000000000003</c:v>
                </c:pt>
                <c:pt idx="3082">
                  <c:v>0.44999999999999996</c:v>
                </c:pt>
                <c:pt idx="3083">
                  <c:v>0.49999999999999983</c:v>
                </c:pt>
                <c:pt idx="3084">
                  <c:v>0.44999999999999996</c:v>
                </c:pt>
                <c:pt idx="3085">
                  <c:v>0.35000000000000003</c:v>
                </c:pt>
                <c:pt idx="3086">
                  <c:v>0.35000000000000003</c:v>
                </c:pt>
                <c:pt idx="3087">
                  <c:v>0.35000000000000003</c:v>
                </c:pt>
                <c:pt idx="3088">
                  <c:v>0.6</c:v>
                </c:pt>
                <c:pt idx="3089">
                  <c:v>0.64999999999999991</c:v>
                </c:pt>
                <c:pt idx="3090">
                  <c:v>0.6</c:v>
                </c:pt>
                <c:pt idx="3091">
                  <c:v>0.5</c:v>
                </c:pt>
                <c:pt idx="3092">
                  <c:v>0.5</c:v>
                </c:pt>
                <c:pt idx="3093">
                  <c:v>0.5</c:v>
                </c:pt>
                <c:pt idx="3094">
                  <c:v>0.6</c:v>
                </c:pt>
                <c:pt idx="3095">
                  <c:v>0.64999999999999991</c:v>
                </c:pt>
                <c:pt idx="3096">
                  <c:v>0.35000000000000003</c:v>
                </c:pt>
                <c:pt idx="3097">
                  <c:v>0.35000000000000003</c:v>
                </c:pt>
                <c:pt idx="3098">
                  <c:v>0.25000000000000006</c:v>
                </c:pt>
                <c:pt idx="3099">
                  <c:v>0.30000000000000004</c:v>
                </c:pt>
                <c:pt idx="3100">
                  <c:v>0.44999999999999996</c:v>
                </c:pt>
                <c:pt idx="3101">
                  <c:v>0.35000000000000003</c:v>
                </c:pt>
                <c:pt idx="3102">
                  <c:v>0.35000000000000003</c:v>
                </c:pt>
                <c:pt idx="3103">
                  <c:v>0.35000000000000003</c:v>
                </c:pt>
                <c:pt idx="3104">
                  <c:v>0.25000000000000006</c:v>
                </c:pt>
                <c:pt idx="3105">
                  <c:v>0.30000000000000004</c:v>
                </c:pt>
                <c:pt idx="3106">
                  <c:v>0.44999999999999996</c:v>
                </c:pt>
                <c:pt idx="3107">
                  <c:v>0.19999999999999996</c:v>
                </c:pt>
                <c:pt idx="3108">
                  <c:v>0.25000000000000006</c:v>
                </c:pt>
                <c:pt idx="3109">
                  <c:v>0.25000000000000006</c:v>
                </c:pt>
                <c:pt idx="3110">
                  <c:v>0.15000000000000002</c:v>
                </c:pt>
                <c:pt idx="3111">
                  <c:v>0.19999999999999996</c:v>
                </c:pt>
                <c:pt idx="3112">
                  <c:v>0.35000000000000003</c:v>
                </c:pt>
                <c:pt idx="3113">
                  <c:v>0.25000000000000006</c:v>
                </c:pt>
                <c:pt idx="3114">
                  <c:v>0.25000000000000006</c:v>
                </c:pt>
                <c:pt idx="3115">
                  <c:v>0.25000000000000006</c:v>
                </c:pt>
                <c:pt idx="3116">
                  <c:v>0.15000000000000002</c:v>
                </c:pt>
                <c:pt idx="3117">
                  <c:v>0.19999999999999996</c:v>
                </c:pt>
                <c:pt idx="3118">
                  <c:v>0.65</c:v>
                </c:pt>
                <c:pt idx="3119">
                  <c:v>0.5</c:v>
                </c:pt>
                <c:pt idx="3120">
                  <c:v>0.6</c:v>
                </c:pt>
                <c:pt idx="3121">
                  <c:v>0.4</c:v>
                </c:pt>
                <c:pt idx="3122">
                  <c:v>0.35000000000000003</c:v>
                </c:pt>
                <c:pt idx="3123">
                  <c:v>0.35000000000000003</c:v>
                </c:pt>
                <c:pt idx="3124">
                  <c:v>0.44999999999999996</c:v>
                </c:pt>
                <c:pt idx="3125">
                  <c:v>0.54999999999999993</c:v>
                </c:pt>
                <c:pt idx="3126">
                  <c:v>0.4</c:v>
                </c:pt>
                <c:pt idx="3127">
                  <c:v>0.35000000000000009</c:v>
                </c:pt>
                <c:pt idx="3128">
                  <c:v>0.30000000000000004</c:v>
                </c:pt>
                <c:pt idx="3129">
                  <c:v>0.30000000000000004</c:v>
                </c:pt>
                <c:pt idx="3130">
                  <c:v>0.4</c:v>
                </c:pt>
                <c:pt idx="3131">
                  <c:v>0.60000000000000009</c:v>
                </c:pt>
                <c:pt idx="3132">
                  <c:v>0.55000000000000004</c:v>
                </c:pt>
                <c:pt idx="3133">
                  <c:v>0.50000000000000011</c:v>
                </c:pt>
                <c:pt idx="3134">
                  <c:v>0.45</c:v>
                </c:pt>
                <c:pt idx="3135">
                  <c:v>0.45</c:v>
                </c:pt>
                <c:pt idx="3136">
                  <c:v>0.55000000000000004</c:v>
                </c:pt>
                <c:pt idx="3137">
                  <c:v>0.60000000000000009</c:v>
                </c:pt>
                <c:pt idx="3138">
                  <c:v>0.5</c:v>
                </c:pt>
                <c:pt idx="3139">
                  <c:v>0.45000000000000007</c:v>
                </c:pt>
                <c:pt idx="3140">
                  <c:v>0.4</c:v>
                </c:pt>
                <c:pt idx="3141">
                  <c:v>0.4</c:v>
                </c:pt>
                <c:pt idx="3142">
                  <c:v>0.5</c:v>
                </c:pt>
                <c:pt idx="3143">
                  <c:v>0.55000000000000004</c:v>
                </c:pt>
                <c:pt idx="3144">
                  <c:v>0.35000000000000003</c:v>
                </c:pt>
                <c:pt idx="3145">
                  <c:v>0.3000000000000001</c:v>
                </c:pt>
                <c:pt idx="3146">
                  <c:v>0.25000000000000006</c:v>
                </c:pt>
                <c:pt idx="3147">
                  <c:v>0.25000000000000006</c:v>
                </c:pt>
                <c:pt idx="3148">
                  <c:v>0.35000000000000003</c:v>
                </c:pt>
                <c:pt idx="3149">
                  <c:v>0.4</c:v>
                </c:pt>
                <c:pt idx="3150">
                  <c:v>0.44999999999999996</c:v>
                </c:pt>
                <c:pt idx="3151">
                  <c:v>0.35000000000000003</c:v>
                </c:pt>
                <c:pt idx="3152">
                  <c:v>0.35000000000000003</c:v>
                </c:pt>
                <c:pt idx="3153">
                  <c:v>0.35000000000000003</c:v>
                </c:pt>
                <c:pt idx="3154">
                  <c:v>0.44999999999999996</c:v>
                </c:pt>
                <c:pt idx="3155">
                  <c:v>0.49999999999999983</c:v>
                </c:pt>
                <c:pt idx="3156">
                  <c:v>0.44999999999999996</c:v>
                </c:pt>
                <c:pt idx="3157">
                  <c:v>0.35000000000000003</c:v>
                </c:pt>
                <c:pt idx="3158">
                  <c:v>0.35000000000000003</c:v>
                </c:pt>
                <c:pt idx="3159">
                  <c:v>0.35000000000000003</c:v>
                </c:pt>
                <c:pt idx="3160">
                  <c:v>0.6</c:v>
                </c:pt>
                <c:pt idx="3161">
                  <c:v>0.64999999999999991</c:v>
                </c:pt>
                <c:pt idx="3162">
                  <c:v>0.6</c:v>
                </c:pt>
                <c:pt idx="3163">
                  <c:v>0.5</c:v>
                </c:pt>
                <c:pt idx="3164">
                  <c:v>0.5</c:v>
                </c:pt>
                <c:pt idx="3165">
                  <c:v>0.5</c:v>
                </c:pt>
                <c:pt idx="3166">
                  <c:v>0.6</c:v>
                </c:pt>
                <c:pt idx="3167">
                  <c:v>0.64999999999999991</c:v>
                </c:pt>
                <c:pt idx="3168">
                  <c:v>0.35000000000000003</c:v>
                </c:pt>
                <c:pt idx="3169">
                  <c:v>0.35000000000000003</c:v>
                </c:pt>
                <c:pt idx="3170">
                  <c:v>0.25000000000000006</c:v>
                </c:pt>
                <c:pt idx="3171">
                  <c:v>0.30000000000000004</c:v>
                </c:pt>
                <c:pt idx="3172">
                  <c:v>0.44999999999999996</c:v>
                </c:pt>
                <c:pt idx="3173">
                  <c:v>0.35000000000000003</c:v>
                </c:pt>
                <c:pt idx="3174">
                  <c:v>0.35000000000000003</c:v>
                </c:pt>
                <c:pt idx="3175">
                  <c:v>0.4</c:v>
                </c:pt>
                <c:pt idx="3176">
                  <c:v>0.30000000000000004</c:v>
                </c:pt>
                <c:pt idx="3177">
                  <c:v>0.35000000000000003</c:v>
                </c:pt>
                <c:pt idx="3178">
                  <c:v>0.49999999999999994</c:v>
                </c:pt>
                <c:pt idx="3179">
                  <c:v>0.24999999999999994</c:v>
                </c:pt>
                <c:pt idx="3180">
                  <c:v>0.30000000000000004</c:v>
                </c:pt>
                <c:pt idx="3181">
                  <c:v>0.30000000000000004</c:v>
                </c:pt>
                <c:pt idx="3182">
                  <c:v>0.2</c:v>
                </c:pt>
                <c:pt idx="3183">
                  <c:v>0.24999999999999994</c:v>
                </c:pt>
                <c:pt idx="3184">
                  <c:v>0.4</c:v>
                </c:pt>
                <c:pt idx="3185">
                  <c:v>0.30000000000000004</c:v>
                </c:pt>
                <c:pt idx="3186">
                  <c:v>0.30000000000000004</c:v>
                </c:pt>
                <c:pt idx="3187">
                  <c:v>0.30000000000000004</c:v>
                </c:pt>
                <c:pt idx="3188">
                  <c:v>0.2</c:v>
                </c:pt>
                <c:pt idx="3189">
                  <c:v>0.24999999999999994</c:v>
                </c:pt>
                <c:pt idx="3190">
                  <c:v>0.65</c:v>
                </c:pt>
                <c:pt idx="3191">
                  <c:v>0.5</c:v>
                </c:pt>
                <c:pt idx="3192">
                  <c:v>0.6</c:v>
                </c:pt>
                <c:pt idx="3193">
                  <c:v>0.4</c:v>
                </c:pt>
                <c:pt idx="3194">
                  <c:v>0.35000000000000003</c:v>
                </c:pt>
                <c:pt idx="3195">
                  <c:v>0.35000000000000003</c:v>
                </c:pt>
                <c:pt idx="3196">
                  <c:v>0.44999999999999996</c:v>
                </c:pt>
                <c:pt idx="3197">
                  <c:v>0.54999999999999993</c:v>
                </c:pt>
                <c:pt idx="3198">
                  <c:v>0.45</c:v>
                </c:pt>
                <c:pt idx="3199">
                  <c:v>0.40000000000000008</c:v>
                </c:pt>
                <c:pt idx="3200">
                  <c:v>0.35000000000000003</c:v>
                </c:pt>
                <c:pt idx="3201">
                  <c:v>0.35000000000000003</c:v>
                </c:pt>
                <c:pt idx="3202">
                  <c:v>0.45</c:v>
                </c:pt>
                <c:pt idx="3203">
                  <c:v>0.65000000000000013</c:v>
                </c:pt>
                <c:pt idx="3204">
                  <c:v>0.60000000000000009</c:v>
                </c:pt>
                <c:pt idx="3205">
                  <c:v>0.55000000000000016</c:v>
                </c:pt>
                <c:pt idx="3206">
                  <c:v>0.5</c:v>
                </c:pt>
                <c:pt idx="3207">
                  <c:v>0.5</c:v>
                </c:pt>
                <c:pt idx="3208">
                  <c:v>0.60000000000000009</c:v>
                </c:pt>
                <c:pt idx="3209">
                  <c:v>0.65000000000000013</c:v>
                </c:pt>
                <c:pt idx="3210">
                  <c:v>0.5</c:v>
                </c:pt>
                <c:pt idx="3211">
                  <c:v>0.45000000000000007</c:v>
                </c:pt>
                <c:pt idx="3212">
                  <c:v>0.4</c:v>
                </c:pt>
                <c:pt idx="3213">
                  <c:v>0.4</c:v>
                </c:pt>
                <c:pt idx="3214">
                  <c:v>0.5</c:v>
                </c:pt>
                <c:pt idx="3215">
                  <c:v>0.55000000000000004</c:v>
                </c:pt>
                <c:pt idx="3216">
                  <c:v>0.35000000000000003</c:v>
                </c:pt>
                <c:pt idx="3217">
                  <c:v>0.3000000000000001</c:v>
                </c:pt>
                <c:pt idx="3218">
                  <c:v>0.25000000000000006</c:v>
                </c:pt>
                <c:pt idx="3219">
                  <c:v>0.25000000000000006</c:v>
                </c:pt>
                <c:pt idx="3220">
                  <c:v>0.35000000000000003</c:v>
                </c:pt>
                <c:pt idx="3221">
                  <c:v>0.4</c:v>
                </c:pt>
                <c:pt idx="3222">
                  <c:v>0.44999999999999996</c:v>
                </c:pt>
                <c:pt idx="3223">
                  <c:v>0.35000000000000003</c:v>
                </c:pt>
                <c:pt idx="3224">
                  <c:v>0.35000000000000003</c:v>
                </c:pt>
                <c:pt idx="3225">
                  <c:v>0.35000000000000003</c:v>
                </c:pt>
                <c:pt idx="3226">
                  <c:v>0.44999999999999996</c:v>
                </c:pt>
                <c:pt idx="3227">
                  <c:v>0.49999999999999983</c:v>
                </c:pt>
                <c:pt idx="3228">
                  <c:v>0.44999999999999996</c:v>
                </c:pt>
                <c:pt idx="3229">
                  <c:v>0.35000000000000003</c:v>
                </c:pt>
                <c:pt idx="3230">
                  <c:v>0.35000000000000003</c:v>
                </c:pt>
                <c:pt idx="3231">
                  <c:v>0.4</c:v>
                </c:pt>
                <c:pt idx="3232">
                  <c:v>0.65</c:v>
                </c:pt>
                <c:pt idx="3233">
                  <c:v>0.7</c:v>
                </c:pt>
                <c:pt idx="3234">
                  <c:v>0.65</c:v>
                </c:pt>
                <c:pt idx="3235">
                  <c:v>0.55000000000000004</c:v>
                </c:pt>
                <c:pt idx="3236">
                  <c:v>0.55000000000000004</c:v>
                </c:pt>
                <c:pt idx="3237">
                  <c:v>0.55000000000000004</c:v>
                </c:pt>
                <c:pt idx="3238">
                  <c:v>0.65</c:v>
                </c:pt>
                <c:pt idx="3239">
                  <c:v>0.7</c:v>
                </c:pt>
                <c:pt idx="3240">
                  <c:v>0.35000000000000003</c:v>
                </c:pt>
                <c:pt idx="3241">
                  <c:v>0.35000000000000003</c:v>
                </c:pt>
                <c:pt idx="3242">
                  <c:v>0.25000000000000006</c:v>
                </c:pt>
                <c:pt idx="3243">
                  <c:v>0.3</c:v>
                </c:pt>
                <c:pt idx="3244">
                  <c:v>0.45</c:v>
                </c:pt>
                <c:pt idx="3245">
                  <c:v>0.35000000000000003</c:v>
                </c:pt>
                <c:pt idx="3246">
                  <c:v>0.35000000000000003</c:v>
                </c:pt>
                <c:pt idx="3247">
                  <c:v>0.35000000000000003</c:v>
                </c:pt>
                <c:pt idx="3248">
                  <c:v>0.25000000000000006</c:v>
                </c:pt>
                <c:pt idx="3249">
                  <c:v>0.3</c:v>
                </c:pt>
                <c:pt idx="3250">
                  <c:v>0.45</c:v>
                </c:pt>
                <c:pt idx="3251">
                  <c:v>0.35000000000000003</c:v>
                </c:pt>
                <c:pt idx="3252">
                  <c:v>0.35000000000000003</c:v>
                </c:pt>
                <c:pt idx="3253">
                  <c:v>0.35000000000000003</c:v>
                </c:pt>
                <c:pt idx="3254">
                  <c:v>0.25000000000000006</c:v>
                </c:pt>
                <c:pt idx="3255">
                  <c:v>0.3</c:v>
                </c:pt>
                <c:pt idx="3256">
                  <c:v>0.45</c:v>
                </c:pt>
                <c:pt idx="3257">
                  <c:v>0.35000000000000003</c:v>
                </c:pt>
                <c:pt idx="3258">
                  <c:v>0.35000000000000003</c:v>
                </c:pt>
                <c:pt idx="3259">
                  <c:v>0.35000000000000003</c:v>
                </c:pt>
                <c:pt idx="3260">
                  <c:v>0.25000000000000006</c:v>
                </c:pt>
                <c:pt idx="3261">
                  <c:v>0.3</c:v>
                </c:pt>
                <c:pt idx="3262">
                  <c:v>0.45</c:v>
                </c:pt>
                <c:pt idx="3263">
                  <c:v>0.35000000000000003</c:v>
                </c:pt>
                <c:pt idx="3264">
                  <c:v>0.49999999999999994</c:v>
                </c:pt>
                <c:pt idx="3265">
                  <c:v>0.45</c:v>
                </c:pt>
                <c:pt idx="3266">
                  <c:v>0.4</c:v>
                </c:pt>
                <c:pt idx="3267">
                  <c:v>0.4</c:v>
                </c:pt>
                <c:pt idx="3268">
                  <c:v>0.49999999999999994</c:v>
                </c:pt>
                <c:pt idx="3269">
                  <c:v>0.54999999999999993</c:v>
                </c:pt>
                <c:pt idx="3270">
                  <c:v>0.49999999999999994</c:v>
                </c:pt>
                <c:pt idx="3271">
                  <c:v>0.45</c:v>
                </c:pt>
                <c:pt idx="3272">
                  <c:v>0.4</c:v>
                </c:pt>
                <c:pt idx="3273">
                  <c:v>0.4</c:v>
                </c:pt>
                <c:pt idx="3274">
                  <c:v>0.49999999999999994</c:v>
                </c:pt>
                <c:pt idx="3275">
                  <c:v>0.54999999999999993</c:v>
                </c:pt>
                <c:pt idx="3276">
                  <c:v>0.49999999999999994</c:v>
                </c:pt>
                <c:pt idx="3277">
                  <c:v>0.45</c:v>
                </c:pt>
                <c:pt idx="3278">
                  <c:v>0.4</c:v>
                </c:pt>
                <c:pt idx="3279">
                  <c:v>0.4</c:v>
                </c:pt>
                <c:pt idx="3280">
                  <c:v>0.49999999999999994</c:v>
                </c:pt>
                <c:pt idx="3281">
                  <c:v>0.54999999999999993</c:v>
                </c:pt>
                <c:pt idx="3282">
                  <c:v>0.49999999999999994</c:v>
                </c:pt>
                <c:pt idx="3283">
                  <c:v>0.45</c:v>
                </c:pt>
                <c:pt idx="3284">
                  <c:v>0.4</c:v>
                </c:pt>
                <c:pt idx="3285">
                  <c:v>0.4</c:v>
                </c:pt>
                <c:pt idx="3286">
                  <c:v>0.49999999999999994</c:v>
                </c:pt>
                <c:pt idx="3287">
                  <c:v>0.54999999999999993</c:v>
                </c:pt>
                <c:pt idx="3288">
                  <c:v>0.49999999999999994</c:v>
                </c:pt>
                <c:pt idx="3289">
                  <c:v>0.45</c:v>
                </c:pt>
                <c:pt idx="3290">
                  <c:v>0.4</c:v>
                </c:pt>
                <c:pt idx="3291">
                  <c:v>0.4</c:v>
                </c:pt>
                <c:pt idx="3292">
                  <c:v>0.49999999999999994</c:v>
                </c:pt>
                <c:pt idx="3293">
                  <c:v>0.54999999999999993</c:v>
                </c:pt>
                <c:pt idx="3294">
                  <c:v>0.54999999999999993</c:v>
                </c:pt>
                <c:pt idx="3295">
                  <c:v>0.5</c:v>
                </c:pt>
                <c:pt idx="3296">
                  <c:v>0.5</c:v>
                </c:pt>
                <c:pt idx="3297">
                  <c:v>0.5</c:v>
                </c:pt>
                <c:pt idx="3298">
                  <c:v>0.6</c:v>
                </c:pt>
                <c:pt idx="3299">
                  <c:v>0.64999999999999991</c:v>
                </c:pt>
                <c:pt idx="3300">
                  <c:v>0.6</c:v>
                </c:pt>
                <c:pt idx="3301">
                  <c:v>0.5</c:v>
                </c:pt>
                <c:pt idx="3302">
                  <c:v>0.5</c:v>
                </c:pt>
                <c:pt idx="3303">
                  <c:v>0.5</c:v>
                </c:pt>
                <c:pt idx="3304">
                  <c:v>0.6</c:v>
                </c:pt>
                <c:pt idx="3305">
                  <c:v>0.64999999999999991</c:v>
                </c:pt>
                <c:pt idx="3306">
                  <c:v>0.6</c:v>
                </c:pt>
                <c:pt idx="3307">
                  <c:v>0.5</c:v>
                </c:pt>
                <c:pt idx="3308">
                  <c:v>0.5</c:v>
                </c:pt>
                <c:pt idx="3309">
                  <c:v>0.5</c:v>
                </c:pt>
                <c:pt idx="3310">
                  <c:v>0.6</c:v>
                </c:pt>
                <c:pt idx="3311">
                  <c:v>0.64999999999999991</c:v>
                </c:pt>
                <c:pt idx="3312">
                  <c:v>0.4</c:v>
                </c:pt>
                <c:pt idx="3313">
                  <c:v>0.4</c:v>
                </c:pt>
                <c:pt idx="3314">
                  <c:v>0.30000000000000004</c:v>
                </c:pt>
                <c:pt idx="3315">
                  <c:v>0.35</c:v>
                </c:pt>
                <c:pt idx="3316">
                  <c:v>0.5</c:v>
                </c:pt>
                <c:pt idx="3317">
                  <c:v>0.4</c:v>
                </c:pt>
                <c:pt idx="3318">
                  <c:v>0.4</c:v>
                </c:pt>
                <c:pt idx="3319">
                  <c:v>0.4</c:v>
                </c:pt>
                <c:pt idx="3320">
                  <c:v>0.30000000000000004</c:v>
                </c:pt>
                <c:pt idx="3321">
                  <c:v>0.35</c:v>
                </c:pt>
                <c:pt idx="3322">
                  <c:v>0.5</c:v>
                </c:pt>
                <c:pt idx="3323">
                  <c:v>0.4</c:v>
                </c:pt>
                <c:pt idx="3324">
                  <c:v>0.4</c:v>
                </c:pt>
                <c:pt idx="3325">
                  <c:v>0.4</c:v>
                </c:pt>
                <c:pt idx="3326">
                  <c:v>0.30000000000000004</c:v>
                </c:pt>
                <c:pt idx="3327">
                  <c:v>0.35</c:v>
                </c:pt>
                <c:pt idx="3328">
                  <c:v>0.5</c:v>
                </c:pt>
                <c:pt idx="3329">
                  <c:v>0.4</c:v>
                </c:pt>
                <c:pt idx="3330">
                  <c:v>0.4</c:v>
                </c:pt>
                <c:pt idx="3331">
                  <c:v>0.4</c:v>
                </c:pt>
                <c:pt idx="3332">
                  <c:v>0.30000000000000004</c:v>
                </c:pt>
                <c:pt idx="3333">
                  <c:v>0.35</c:v>
                </c:pt>
                <c:pt idx="3334">
                  <c:v>0.5</c:v>
                </c:pt>
                <c:pt idx="3335">
                  <c:v>0.4</c:v>
                </c:pt>
                <c:pt idx="3336">
                  <c:v>0.54999999999999993</c:v>
                </c:pt>
                <c:pt idx="3337">
                  <c:v>0.5</c:v>
                </c:pt>
                <c:pt idx="3338">
                  <c:v>0.45</c:v>
                </c:pt>
                <c:pt idx="3339">
                  <c:v>0.45</c:v>
                </c:pt>
                <c:pt idx="3340">
                  <c:v>0.54999999999999993</c:v>
                </c:pt>
                <c:pt idx="3341">
                  <c:v>0.6</c:v>
                </c:pt>
                <c:pt idx="3342">
                  <c:v>0.54999999999999993</c:v>
                </c:pt>
                <c:pt idx="3343">
                  <c:v>0.5</c:v>
                </c:pt>
                <c:pt idx="3344">
                  <c:v>0.45</c:v>
                </c:pt>
                <c:pt idx="3345">
                  <c:v>0.45</c:v>
                </c:pt>
                <c:pt idx="3346">
                  <c:v>0.54999999999999993</c:v>
                </c:pt>
                <c:pt idx="3347">
                  <c:v>0.6</c:v>
                </c:pt>
                <c:pt idx="3348">
                  <c:v>0.54999999999999993</c:v>
                </c:pt>
                <c:pt idx="3349">
                  <c:v>0.5</c:v>
                </c:pt>
                <c:pt idx="3350">
                  <c:v>0.45</c:v>
                </c:pt>
                <c:pt idx="3351">
                  <c:v>0.45</c:v>
                </c:pt>
                <c:pt idx="3352">
                  <c:v>0.54999999999999993</c:v>
                </c:pt>
                <c:pt idx="3353">
                  <c:v>0.6</c:v>
                </c:pt>
                <c:pt idx="3354">
                  <c:v>0.54999999999999993</c:v>
                </c:pt>
                <c:pt idx="3355">
                  <c:v>0.5</c:v>
                </c:pt>
                <c:pt idx="3356">
                  <c:v>0.45</c:v>
                </c:pt>
                <c:pt idx="3357">
                  <c:v>0.45</c:v>
                </c:pt>
                <c:pt idx="3358">
                  <c:v>0.54999999999999993</c:v>
                </c:pt>
                <c:pt idx="3359">
                  <c:v>0.6</c:v>
                </c:pt>
                <c:pt idx="3360">
                  <c:v>0.54999999999999993</c:v>
                </c:pt>
                <c:pt idx="3361">
                  <c:v>0.5</c:v>
                </c:pt>
                <c:pt idx="3362">
                  <c:v>0.45</c:v>
                </c:pt>
                <c:pt idx="3363">
                  <c:v>0.45</c:v>
                </c:pt>
                <c:pt idx="3364">
                  <c:v>0.54999999999999993</c:v>
                </c:pt>
                <c:pt idx="3365">
                  <c:v>0.6</c:v>
                </c:pt>
                <c:pt idx="3366">
                  <c:v>0.6</c:v>
                </c:pt>
                <c:pt idx="3367">
                  <c:v>0.55000000000000004</c:v>
                </c:pt>
                <c:pt idx="3368">
                  <c:v>0.55000000000000004</c:v>
                </c:pt>
                <c:pt idx="3369">
                  <c:v>0.55000000000000004</c:v>
                </c:pt>
                <c:pt idx="3370">
                  <c:v>0.65</c:v>
                </c:pt>
                <c:pt idx="3371">
                  <c:v>0.7</c:v>
                </c:pt>
                <c:pt idx="3372">
                  <c:v>0.65</c:v>
                </c:pt>
                <c:pt idx="3373">
                  <c:v>0.55000000000000004</c:v>
                </c:pt>
                <c:pt idx="3374">
                  <c:v>0.55000000000000004</c:v>
                </c:pt>
                <c:pt idx="3375">
                  <c:v>0.55000000000000004</c:v>
                </c:pt>
                <c:pt idx="3376">
                  <c:v>0.65</c:v>
                </c:pt>
                <c:pt idx="3377">
                  <c:v>0.7</c:v>
                </c:pt>
                <c:pt idx="3378">
                  <c:v>0.65</c:v>
                </c:pt>
                <c:pt idx="3379">
                  <c:v>0.55000000000000004</c:v>
                </c:pt>
                <c:pt idx="3380">
                  <c:v>0.55000000000000004</c:v>
                </c:pt>
                <c:pt idx="3381">
                  <c:v>0.55000000000000004</c:v>
                </c:pt>
                <c:pt idx="3382">
                  <c:v>0.65</c:v>
                </c:pt>
                <c:pt idx="3383">
                  <c:v>0.7</c:v>
                </c:pt>
                <c:pt idx="3384">
                  <c:v>0.35000000000000003</c:v>
                </c:pt>
                <c:pt idx="3385">
                  <c:v>0.35000000000000003</c:v>
                </c:pt>
                <c:pt idx="3386">
                  <c:v>0.25000000000000006</c:v>
                </c:pt>
                <c:pt idx="3387">
                  <c:v>0.3</c:v>
                </c:pt>
                <c:pt idx="3388">
                  <c:v>0.45</c:v>
                </c:pt>
                <c:pt idx="3389">
                  <c:v>0.35000000000000003</c:v>
                </c:pt>
                <c:pt idx="3390">
                  <c:v>0.35000000000000003</c:v>
                </c:pt>
                <c:pt idx="3391">
                  <c:v>0.35000000000000003</c:v>
                </c:pt>
                <c:pt idx="3392">
                  <c:v>0.25000000000000006</c:v>
                </c:pt>
                <c:pt idx="3393">
                  <c:v>0.3</c:v>
                </c:pt>
                <c:pt idx="3394">
                  <c:v>0.45</c:v>
                </c:pt>
                <c:pt idx="3395">
                  <c:v>0.35000000000000003</c:v>
                </c:pt>
                <c:pt idx="3396">
                  <c:v>0.35000000000000003</c:v>
                </c:pt>
                <c:pt idx="3397">
                  <c:v>0.35000000000000003</c:v>
                </c:pt>
                <c:pt idx="3398">
                  <c:v>0.25000000000000006</c:v>
                </c:pt>
                <c:pt idx="3399">
                  <c:v>0.3</c:v>
                </c:pt>
                <c:pt idx="3400">
                  <c:v>0.45</c:v>
                </c:pt>
                <c:pt idx="3401">
                  <c:v>0.35000000000000003</c:v>
                </c:pt>
                <c:pt idx="3402">
                  <c:v>0.35000000000000003</c:v>
                </c:pt>
                <c:pt idx="3403">
                  <c:v>0.35000000000000003</c:v>
                </c:pt>
                <c:pt idx="3404">
                  <c:v>0.25000000000000006</c:v>
                </c:pt>
                <c:pt idx="3405">
                  <c:v>0.3</c:v>
                </c:pt>
                <c:pt idx="3406">
                  <c:v>0.45</c:v>
                </c:pt>
                <c:pt idx="3407">
                  <c:v>0.35000000000000003</c:v>
                </c:pt>
                <c:pt idx="3408">
                  <c:v>0.49999999999999994</c:v>
                </c:pt>
                <c:pt idx="3409">
                  <c:v>0.45</c:v>
                </c:pt>
                <c:pt idx="3410">
                  <c:v>0.4</c:v>
                </c:pt>
                <c:pt idx="3411">
                  <c:v>0.4</c:v>
                </c:pt>
                <c:pt idx="3412">
                  <c:v>0.49999999999999994</c:v>
                </c:pt>
                <c:pt idx="3413">
                  <c:v>0.54999999999999993</c:v>
                </c:pt>
                <c:pt idx="3414">
                  <c:v>0.49999999999999994</c:v>
                </c:pt>
                <c:pt idx="3415">
                  <c:v>0.45</c:v>
                </c:pt>
                <c:pt idx="3416">
                  <c:v>0.4</c:v>
                </c:pt>
                <c:pt idx="3417">
                  <c:v>0.4</c:v>
                </c:pt>
                <c:pt idx="3418">
                  <c:v>0.49999999999999994</c:v>
                </c:pt>
                <c:pt idx="3419">
                  <c:v>0.54999999999999993</c:v>
                </c:pt>
                <c:pt idx="3420">
                  <c:v>0.49999999999999994</c:v>
                </c:pt>
                <c:pt idx="3421">
                  <c:v>0.45</c:v>
                </c:pt>
                <c:pt idx="3422">
                  <c:v>0.4</c:v>
                </c:pt>
                <c:pt idx="3423">
                  <c:v>0.4</c:v>
                </c:pt>
                <c:pt idx="3424">
                  <c:v>0.49999999999999994</c:v>
                </c:pt>
                <c:pt idx="3425">
                  <c:v>0.54999999999999993</c:v>
                </c:pt>
                <c:pt idx="3426">
                  <c:v>0.49999999999999994</c:v>
                </c:pt>
                <c:pt idx="3427">
                  <c:v>0.45</c:v>
                </c:pt>
                <c:pt idx="3428">
                  <c:v>0.4</c:v>
                </c:pt>
                <c:pt idx="3429">
                  <c:v>0.4</c:v>
                </c:pt>
                <c:pt idx="3430">
                  <c:v>0.49999999999999994</c:v>
                </c:pt>
                <c:pt idx="3431">
                  <c:v>0.54999999999999993</c:v>
                </c:pt>
                <c:pt idx="3432">
                  <c:v>0.49999999999999994</c:v>
                </c:pt>
                <c:pt idx="3433">
                  <c:v>0.45</c:v>
                </c:pt>
                <c:pt idx="3434">
                  <c:v>0.4</c:v>
                </c:pt>
                <c:pt idx="3435">
                  <c:v>0.4</c:v>
                </c:pt>
                <c:pt idx="3436">
                  <c:v>0.49999999999999994</c:v>
                </c:pt>
                <c:pt idx="3437">
                  <c:v>0.54999999999999993</c:v>
                </c:pt>
                <c:pt idx="3438">
                  <c:v>0.54999999999999993</c:v>
                </c:pt>
                <c:pt idx="3439">
                  <c:v>0.5</c:v>
                </c:pt>
                <c:pt idx="3440">
                  <c:v>0.5</c:v>
                </c:pt>
                <c:pt idx="3441">
                  <c:v>0.5</c:v>
                </c:pt>
                <c:pt idx="3442">
                  <c:v>0.6</c:v>
                </c:pt>
                <c:pt idx="3443">
                  <c:v>0.64999999999999991</c:v>
                </c:pt>
                <c:pt idx="3444">
                  <c:v>0.6</c:v>
                </c:pt>
                <c:pt idx="3445">
                  <c:v>0.5</c:v>
                </c:pt>
                <c:pt idx="3446">
                  <c:v>0.5</c:v>
                </c:pt>
                <c:pt idx="3447">
                  <c:v>0.5</c:v>
                </c:pt>
                <c:pt idx="3448">
                  <c:v>0.6</c:v>
                </c:pt>
                <c:pt idx="3449">
                  <c:v>0.64999999999999991</c:v>
                </c:pt>
                <c:pt idx="3450">
                  <c:v>0.6</c:v>
                </c:pt>
                <c:pt idx="3451">
                  <c:v>0.5</c:v>
                </c:pt>
                <c:pt idx="3452">
                  <c:v>0.5</c:v>
                </c:pt>
                <c:pt idx="3453">
                  <c:v>0.5</c:v>
                </c:pt>
                <c:pt idx="3454">
                  <c:v>0.6</c:v>
                </c:pt>
                <c:pt idx="3455">
                  <c:v>0.64999999999999991</c:v>
                </c:pt>
                <c:pt idx="3456">
                  <c:v>0.4</c:v>
                </c:pt>
                <c:pt idx="3457">
                  <c:v>0.4</c:v>
                </c:pt>
                <c:pt idx="3458">
                  <c:v>0.30000000000000004</c:v>
                </c:pt>
                <c:pt idx="3459">
                  <c:v>0.35</c:v>
                </c:pt>
                <c:pt idx="3460">
                  <c:v>0.5</c:v>
                </c:pt>
                <c:pt idx="3461">
                  <c:v>0.4</c:v>
                </c:pt>
                <c:pt idx="3462">
                  <c:v>0.4</c:v>
                </c:pt>
                <c:pt idx="3463">
                  <c:v>0.4</c:v>
                </c:pt>
                <c:pt idx="3464">
                  <c:v>0.30000000000000004</c:v>
                </c:pt>
                <c:pt idx="3465">
                  <c:v>0.35</c:v>
                </c:pt>
                <c:pt idx="3466">
                  <c:v>0.5</c:v>
                </c:pt>
                <c:pt idx="3467">
                  <c:v>0.4</c:v>
                </c:pt>
                <c:pt idx="3468">
                  <c:v>0.4</c:v>
                </c:pt>
                <c:pt idx="3469">
                  <c:v>0.4</c:v>
                </c:pt>
                <c:pt idx="3470">
                  <c:v>0.30000000000000004</c:v>
                </c:pt>
                <c:pt idx="3471">
                  <c:v>0.35</c:v>
                </c:pt>
                <c:pt idx="3472">
                  <c:v>0.5</c:v>
                </c:pt>
                <c:pt idx="3473">
                  <c:v>0.4</c:v>
                </c:pt>
                <c:pt idx="3474">
                  <c:v>0.4</c:v>
                </c:pt>
                <c:pt idx="3475">
                  <c:v>0.4</c:v>
                </c:pt>
                <c:pt idx="3476">
                  <c:v>0.30000000000000004</c:v>
                </c:pt>
                <c:pt idx="3477">
                  <c:v>0.35</c:v>
                </c:pt>
                <c:pt idx="3478">
                  <c:v>0.5</c:v>
                </c:pt>
                <c:pt idx="3479">
                  <c:v>0.4</c:v>
                </c:pt>
                <c:pt idx="3480">
                  <c:v>0.54999999999999993</c:v>
                </c:pt>
                <c:pt idx="3481">
                  <c:v>0.5</c:v>
                </c:pt>
                <c:pt idx="3482">
                  <c:v>0.45</c:v>
                </c:pt>
                <c:pt idx="3483">
                  <c:v>0.45</c:v>
                </c:pt>
                <c:pt idx="3484">
                  <c:v>0.54999999999999993</c:v>
                </c:pt>
                <c:pt idx="3485">
                  <c:v>0.6</c:v>
                </c:pt>
                <c:pt idx="3486">
                  <c:v>0.54999999999999993</c:v>
                </c:pt>
                <c:pt idx="3487">
                  <c:v>0.5</c:v>
                </c:pt>
                <c:pt idx="3488">
                  <c:v>0.45</c:v>
                </c:pt>
                <c:pt idx="3489">
                  <c:v>0.45</c:v>
                </c:pt>
                <c:pt idx="3490">
                  <c:v>0.54999999999999993</c:v>
                </c:pt>
                <c:pt idx="3491">
                  <c:v>0.6</c:v>
                </c:pt>
                <c:pt idx="3492">
                  <c:v>0.54999999999999993</c:v>
                </c:pt>
                <c:pt idx="3493">
                  <c:v>0.5</c:v>
                </c:pt>
                <c:pt idx="3494">
                  <c:v>0.45</c:v>
                </c:pt>
                <c:pt idx="3495">
                  <c:v>0.45</c:v>
                </c:pt>
                <c:pt idx="3496">
                  <c:v>0.54999999999999993</c:v>
                </c:pt>
                <c:pt idx="3497">
                  <c:v>0.6</c:v>
                </c:pt>
                <c:pt idx="3498">
                  <c:v>0.54999999999999993</c:v>
                </c:pt>
                <c:pt idx="3499">
                  <c:v>0.5</c:v>
                </c:pt>
                <c:pt idx="3500">
                  <c:v>0.45</c:v>
                </c:pt>
                <c:pt idx="3501">
                  <c:v>0.45</c:v>
                </c:pt>
                <c:pt idx="3502">
                  <c:v>0.54999999999999993</c:v>
                </c:pt>
                <c:pt idx="3503">
                  <c:v>0.6</c:v>
                </c:pt>
                <c:pt idx="3504">
                  <c:v>0.54999999999999993</c:v>
                </c:pt>
                <c:pt idx="3505">
                  <c:v>0.5</c:v>
                </c:pt>
                <c:pt idx="3506">
                  <c:v>0.45</c:v>
                </c:pt>
                <c:pt idx="3507">
                  <c:v>0.45</c:v>
                </c:pt>
                <c:pt idx="3508">
                  <c:v>0.54999999999999993</c:v>
                </c:pt>
                <c:pt idx="3509">
                  <c:v>0.6</c:v>
                </c:pt>
                <c:pt idx="3510">
                  <c:v>0.6</c:v>
                </c:pt>
                <c:pt idx="3511">
                  <c:v>0.55000000000000004</c:v>
                </c:pt>
                <c:pt idx="3512">
                  <c:v>0.55000000000000004</c:v>
                </c:pt>
                <c:pt idx="3513">
                  <c:v>0.55000000000000004</c:v>
                </c:pt>
                <c:pt idx="3514">
                  <c:v>0.65</c:v>
                </c:pt>
                <c:pt idx="3515">
                  <c:v>0.7</c:v>
                </c:pt>
                <c:pt idx="3516">
                  <c:v>0.65</c:v>
                </c:pt>
                <c:pt idx="3517">
                  <c:v>0.55000000000000004</c:v>
                </c:pt>
                <c:pt idx="3518">
                  <c:v>0.55000000000000004</c:v>
                </c:pt>
                <c:pt idx="3519">
                  <c:v>0.55000000000000004</c:v>
                </c:pt>
                <c:pt idx="3520">
                  <c:v>0.65</c:v>
                </c:pt>
                <c:pt idx="3521">
                  <c:v>0.7</c:v>
                </c:pt>
                <c:pt idx="3522">
                  <c:v>0.65</c:v>
                </c:pt>
                <c:pt idx="3523">
                  <c:v>0.55000000000000004</c:v>
                </c:pt>
                <c:pt idx="3524">
                  <c:v>0.55000000000000004</c:v>
                </c:pt>
                <c:pt idx="3525">
                  <c:v>0.55000000000000004</c:v>
                </c:pt>
                <c:pt idx="3526">
                  <c:v>0.65</c:v>
                </c:pt>
                <c:pt idx="3527">
                  <c:v>0.7</c:v>
                </c:pt>
                <c:pt idx="3528">
                  <c:v>0.35000000000000003</c:v>
                </c:pt>
                <c:pt idx="3529">
                  <c:v>0.35000000000000003</c:v>
                </c:pt>
                <c:pt idx="3530">
                  <c:v>0.25000000000000006</c:v>
                </c:pt>
                <c:pt idx="3531">
                  <c:v>0.3</c:v>
                </c:pt>
                <c:pt idx="3532">
                  <c:v>0.45</c:v>
                </c:pt>
                <c:pt idx="3533">
                  <c:v>0.35000000000000003</c:v>
                </c:pt>
                <c:pt idx="3534">
                  <c:v>0.35000000000000003</c:v>
                </c:pt>
                <c:pt idx="3535">
                  <c:v>0.35000000000000003</c:v>
                </c:pt>
                <c:pt idx="3536">
                  <c:v>0.25000000000000006</c:v>
                </c:pt>
                <c:pt idx="3537">
                  <c:v>0.3</c:v>
                </c:pt>
                <c:pt idx="3538">
                  <c:v>0.45</c:v>
                </c:pt>
                <c:pt idx="3539">
                  <c:v>0.35000000000000003</c:v>
                </c:pt>
                <c:pt idx="3540">
                  <c:v>0.35000000000000003</c:v>
                </c:pt>
                <c:pt idx="3541">
                  <c:v>0.35000000000000003</c:v>
                </c:pt>
                <c:pt idx="3542">
                  <c:v>0.25000000000000006</c:v>
                </c:pt>
                <c:pt idx="3543">
                  <c:v>0.3</c:v>
                </c:pt>
                <c:pt idx="3544">
                  <c:v>0.45</c:v>
                </c:pt>
                <c:pt idx="3545">
                  <c:v>0.35000000000000003</c:v>
                </c:pt>
                <c:pt idx="3546">
                  <c:v>0.35000000000000003</c:v>
                </c:pt>
                <c:pt idx="3547">
                  <c:v>0.35000000000000003</c:v>
                </c:pt>
                <c:pt idx="3548">
                  <c:v>0.25000000000000006</c:v>
                </c:pt>
                <c:pt idx="3549">
                  <c:v>0.3</c:v>
                </c:pt>
                <c:pt idx="3550">
                  <c:v>0.45</c:v>
                </c:pt>
                <c:pt idx="3551">
                  <c:v>0.35000000000000003</c:v>
                </c:pt>
                <c:pt idx="3552">
                  <c:v>0.49999999999999994</c:v>
                </c:pt>
                <c:pt idx="3553">
                  <c:v>0.45</c:v>
                </c:pt>
                <c:pt idx="3554">
                  <c:v>0.4</c:v>
                </c:pt>
                <c:pt idx="3555">
                  <c:v>0.4</c:v>
                </c:pt>
                <c:pt idx="3556">
                  <c:v>0.49999999999999994</c:v>
                </c:pt>
                <c:pt idx="3557">
                  <c:v>0.54999999999999993</c:v>
                </c:pt>
                <c:pt idx="3558">
                  <c:v>0.49999999999999994</c:v>
                </c:pt>
                <c:pt idx="3559">
                  <c:v>0.45</c:v>
                </c:pt>
                <c:pt idx="3560">
                  <c:v>0.4</c:v>
                </c:pt>
                <c:pt idx="3561">
                  <c:v>0.4</c:v>
                </c:pt>
                <c:pt idx="3562">
                  <c:v>0.49999999999999994</c:v>
                </c:pt>
                <c:pt idx="3563">
                  <c:v>0.54999999999999993</c:v>
                </c:pt>
                <c:pt idx="3564">
                  <c:v>0.49999999999999994</c:v>
                </c:pt>
                <c:pt idx="3565">
                  <c:v>0.45</c:v>
                </c:pt>
                <c:pt idx="3566">
                  <c:v>0.4</c:v>
                </c:pt>
                <c:pt idx="3567">
                  <c:v>0.4</c:v>
                </c:pt>
                <c:pt idx="3568">
                  <c:v>0.49999999999999994</c:v>
                </c:pt>
                <c:pt idx="3569">
                  <c:v>0.54999999999999993</c:v>
                </c:pt>
                <c:pt idx="3570">
                  <c:v>0.49999999999999994</c:v>
                </c:pt>
                <c:pt idx="3571">
                  <c:v>0.45</c:v>
                </c:pt>
                <c:pt idx="3572">
                  <c:v>0.4</c:v>
                </c:pt>
                <c:pt idx="3573">
                  <c:v>0.4</c:v>
                </c:pt>
                <c:pt idx="3574">
                  <c:v>0.49999999999999994</c:v>
                </c:pt>
                <c:pt idx="3575">
                  <c:v>0.54999999999999993</c:v>
                </c:pt>
                <c:pt idx="3576">
                  <c:v>0.49999999999999994</c:v>
                </c:pt>
                <c:pt idx="3577">
                  <c:v>0.45</c:v>
                </c:pt>
                <c:pt idx="3578">
                  <c:v>0.4</c:v>
                </c:pt>
                <c:pt idx="3579">
                  <c:v>0.4</c:v>
                </c:pt>
                <c:pt idx="3580">
                  <c:v>0.49999999999999994</c:v>
                </c:pt>
                <c:pt idx="3581">
                  <c:v>0.54999999999999993</c:v>
                </c:pt>
                <c:pt idx="3582">
                  <c:v>0.54999999999999993</c:v>
                </c:pt>
                <c:pt idx="3583">
                  <c:v>0.5</c:v>
                </c:pt>
                <c:pt idx="3584">
                  <c:v>0.5</c:v>
                </c:pt>
                <c:pt idx="3585">
                  <c:v>0.5</c:v>
                </c:pt>
                <c:pt idx="3586">
                  <c:v>0.6</c:v>
                </c:pt>
                <c:pt idx="3587">
                  <c:v>0.64999999999999991</c:v>
                </c:pt>
                <c:pt idx="3588">
                  <c:v>0.6</c:v>
                </c:pt>
                <c:pt idx="3589">
                  <c:v>0.5</c:v>
                </c:pt>
                <c:pt idx="3590">
                  <c:v>0.5</c:v>
                </c:pt>
                <c:pt idx="3591">
                  <c:v>0.5</c:v>
                </c:pt>
                <c:pt idx="3592">
                  <c:v>0.6</c:v>
                </c:pt>
                <c:pt idx="3593">
                  <c:v>0.64999999999999991</c:v>
                </c:pt>
                <c:pt idx="3594">
                  <c:v>0.6</c:v>
                </c:pt>
                <c:pt idx="3595">
                  <c:v>0.5</c:v>
                </c:pt>
                <c:pt idx="3596">
                  <c:v>0.5</c:v>
                </c:pt>
                <c:pt idx="3597">
                  <c:v>0.5</c:v>
                </c:pt>
                <c:pt idx="3598">
                  <c:v>0.6</c:v>
                </c:pt>
                <c:pt idx="3599">
                  <c:v>0.64999999999999991</c:v>
                </c:pt>
                <c:pt idx="3600">
                  <c:v>0.4</c:v>
                </c:pt>
                <c:pt idx="3601">
                  <c:v>0.4</c:v>
                </c:pt>
                <c:pt idx="3602">
                  <c:v>0.30000000000000004</c:v>
                </c:pt>
                <c:pt idx="3603">
                  <c:v>0.35</c:v>
                </c:pt>
                <c:pt idx="3604">
                  <c:v>0.5</c:v>
                </c:pt>
                <c:pt idx="3605">
                  <c:v>0.4</c:v>
                </c:pt>
                <c:pt idx="3606">
                  <c:v>0.4</c:v>
                </c:pt>
                <c:pt idx="3607">
                  <c:v>0.4</c:v>
                </c:pt>
                <c:pt idx="3608">
                  <c:v>0.30000000000000004</c:v>
                </c:pt>
                <c:pt idx="3609">
                  <c:v>0.35</c:v>
                </c:pt>
                <c:pt idx="3610">
                  <c:v>0.5</c:v>
                </c:pt>
                <c:pt idx="3611">
                  <c:v>0.4</c:v>
                </c:pt>
                <c:pt idx="3612">
                  <c:v>0.4</c:v>
                </c:pt>
                <c:pt idx="3613">
                  <c:v>0.4</c:v>
                </c:pt>
                <c:pt idx="3614">
                  <c:v>0.30000000000000004</c:v>
                </c:pt>
                <c:pt idx="3615">
                  <c:v>0.35</c:v>
                </c:pt>
                <c:pt idx="3616">
                  <c:v>0.5</c:v>
                </c:pt>
                <c:pt idx="3617">
                  <c:v>0.4</c:v>
                </c:pt>
                <c:pt idx="3618">
                  <c:v>0.4</c:v>
                </c:pt>
                <c:pt idx="3619">
                  <c:v>0.4</c:v>
                </c:pt>
                <c:pt idx="3620">
                  <c:v>0.30000000000000004</c:v>
                </c:pt>
                <c:pt idx="3621">
                  <c:v>0.35</c:v>
                </c:pt>
                <c:pt idx="3622">
                  <c:v>0.5</c:v>
                </c:pt>
                <c:pt idx="3623">
                  <c:v>0.4</c:v>
                </c:pt>
                <c:pt idx="3624">
                  <c:v>0.54999999999999993</c:v>
                </c:pt>
                <c:pt idx="3625">
                  <c:v>0.5</c:v>
                </c:pt>
                <c:pt idx="3626">
                  <c:v>0.45</c:v>
                </c:pt>
                <c:pt idx="3627">
                  <c:v>0.45</c:v>
                </c:pt>
                <c:pt idx="3628">
                  <c:v>0.54999999999999993</c:v>
                </c:pt>
                <c:pt idx="3629">
                  <c:v>0.6</c:v>
                </c:pt>
                <c:pt idx="3630">
                  <c:v>0.54999999999999993</c:v>
                </c:pt>
                <c:pt idx="3631">
                  <c:v>0.5</c:v>
                </c:pt>
                <c:pt idx="3632">
                  <c:v>0.45</c:v>
                </c:pt>
                <c:pt idx="3633">
                  <c:v>0.45</c:v>
                </c:pt>
                <c:pt idx="3634">
                  <c:v>0.54999999999999993</c:v>
                </c:pt>
                <c:pt idx="3635">
                  <c:v>0.6</c:v>
                </c:pt>
                <c:pt idx="3636">
                  <c:v>0.54999999999999993</c:v>
                </c:pt>
                <c:pt idx="3637">
                  <c:v>0.5</c:v>
                </c:pt>
                <c:pt idx="3638">
                  <c:v>0.45</c:v>
                </c:pt>
                <c:pt idx="3639">
                  <c:v>0.45</c:v>
                </c:pt>
                <c:pt idx="3640">
                  <c:v>0.54999999999999993</c:v>
                </c:pt>
                <c:pt idx="3641">
                  <c:v>0.6</c:v>
                </c:pt>
                <c:pt idx="3642">
                  <c:v>0.54999999999999993</c:v>
                </c:pt>
                <c:pt idx="3643">
                  <c:v>0.5</c:v>
                </c:pt>
                <c:pt idx="3644">
                  <c:v>0.45</c:v>
                </c:pt>
                <c:pt idx="3645">
                  <c:v>0.45</c:v>
                </c:pt>
                <c:pt idx="3646">
                  <c:v>0.54999999999999993</c:v>
                </c:pt>
                <c:pt idx="3647">
                  <c:v>0.6</c:v>
                </c:pt>
                <c:pt idx="3648">
                  <c:v>0.54999999999999993</c:v>
                </c:pt>
                <c:pt idx="3649">
                  <c:v>0.5</c:v>
                </c:pt>
                <c:pt idx="3650">
                  <c:v>0.45</c:v>
                </c:pt>
                <c:pt idx="3651">
                  <c:v>0.45</c:v>
                </c:pt>
                <c:pt idx="3652">
                  <c:v>0.54999999999999993</c:v>
                </c:pt>
                <c:pt idx="3653">
                  <c:v>0.6</c:v>
                </c:pt>
                <c:pt idx="3654">
                  <c:v>0.6</c:v>
                </c:pt>
                <c:pt idx="3655">
                  <c:v>0.55000000000000004</c:v>
                </c:pt>
                <c:pt idx="3656">
                  <c:v>0.55000000000000004</c:v>
                </c:pt>
                <c:pt idx="3657">
                  <c:v>0.55000000000000004</c:v>
                </c:pt>
                <c:pt idx="3658">
                  <c:v>0.65</c:v>
                </c:pt>
                <c:pt idx="3659">
                  <c:v>0.7</c:v>
                </c:pt>
                <c:pt idx="3660">
                  <c:v>0.65</c:v>
                </c:pt>
                <c:pt idx="3661">
                  <c:v>0.55000000000000004</c:v>
                </c:pt>
                <c:pt idx="3662">
                  <c:v>0.55000000000000004</c:v>
                </c:pt>
                <c:pt idx="3663">
                  <c:v>0.55000000000000004</c:v>
                </c:pt>
                <c:pt idx="3664">
                  <c:v>0.65</c:v>
                </c:pt>
                <c:pt idx="3665">
                  <c:v>0.7</c:v>
                </c:pt>
                <c:pt idx="3666">
                  <c:v>0.65</c:v>
                </c:pt>
                <c:pt idx="3667">
                  <c:v>0.55000000000000004</c:v>
                </c:pt>
                <c:pt idx="3668">
                  <c:v>0.55000000000000004</c:v>
                </c:pt>
                <c:pt idx="3669">
                  <c:v>0.55000000000000004</c:v>
                </c:pt>
                <c:pt idx="3670">
                  <c:v>0.65</c:v>
                </c:pt>
                <c:pt idx="3671">
                  <c:v>0.7</c:v>
                </c:pt>
                <c:pt idx="3672">
                  <c:v>0.45</c:v>
                </c:pt>
                <c:pt idx="3673">
                  <c:v>0.45</c:v>
                </c:pt>
                <c:pt idx="3674">
                  <c:v>0.35000000000000003</c:v>
                </c:pt>
                <c:pt idx="3675">
                  <c:v>0.39999999999999997</c:v>
                </c:pt>
                <c:pt idx="3676">
                  <c:v>0.55000000000000004</c:v>
                </c:pt>
                <c:pt idx="3677">
                  <c:v>0.45</c:v>
                </c:pt>
                <c:pt idx="3678">
                  <c:v>0.45</c:v>
                </c:pt>
                <c:pt idx="3679">
                  <c:v>0.45</c:v>
                </c:pt>
                <c:pt idx="3680">
                  <c:v>0.35000000000000003</c:v>
                </c:pt>
                <c:pt idx="3681">
                  <c:v>0.39999999999999997</c:v>
                </c:pt>
                <c:pt idx="3682">
                  <c:v>0.55000000000000004</c:v>
                </c:pt>
                <c:pt idx="3683">
                  <c:v>0.45</c:v>
                </c:pt>
                <c:pt idx="3684">
                  <c:v>0.45</c:v>
                </c:pt>
                <c:pt idx="3685">
                  <c:v>0.45</c:v>
                </c:pt>
                <c:pt idx="3686">
                  <c:v>0.35000000000000003</c:v>
                </c:pt>
                <c:pt idx="3687">
                  <c:v>0.39999999999999997</c:v>
                </c:pt>
                <c:pt idx="3688">
                  <c:v>0.55000000000000004</c:v>
                </c:pt>
                <c:pt idx="3689">
                  <c:v>0.45</c:v>
                </c:pt>
                <c:pt idx="3690">
                  <c:v>0.45</c:v>
                </c:pt>
                <c:pt idx="3691">
                  <c:v>0.45</c:v>
                </c:pt>
                <c:pt idx="3692">
                  <c:v>0.35000000000000003</c:v>
                </c:pt>
                <c:pt idx="3693">
                  <c:v>0.39999999999999997</c:v>
                </c:pt>
                <c:pt idx="3694">
                  <c:v>0.55000000000000004</c:v>
                </c:pt>
                <c:pt idx="3695">
                  <c:v>0.45</c:v>
                </c:pt>
                <c:pt idx="3696">
                  <c:v>0.6</c:v>
                </c:pt>
                <c:pt idx="3697">
                  <c:v>0.55000000000000004</c:v>
                </c:pt>
                <c:pt idx="3698">
                  <c:v>0.5</c:v>
                </c:pt>
                <c:pt idx="3699">
                  <c:v>0.5</c:v>
                </c:pt>
                <c:pt idx="3700">
                  <c:v>0.6</c:v>
                </c:pt>
                <c:pt idx="3701">
                  <c:v>0.65</c:v>
                </c:pt>
                <c:pt idx="3702">
                  <c:v>0.6</c:v>
                </c:pt>
                <c:pt idx="3703">
                  <c:v>0.55000000000000004</c:v>
                </c:pt>
                <c:pt idx="3704">
                  <c:v>0.5</c:v>
                </c:pt>
                <c:pt idx="3705">
                  <c:v>0.5</c:v>
                </c:pt>
                <c:pt idx="3706">
                  <c:v>0.6</c:v>
                </c:pt>
                <c:pt idx="3707">
                  <c:v>0.65</c:v>
                </c:pt>
                <c:pt idx="3708">
                  <c:v>0.6</c:v>
                </c:pt>
                <c:pt idx="3709">
                  <c:v>0.55000000000000004</c:v>
                </c:pt>
                <c:pt idx="3710">
                  <c:v>0.5</c:v>
                </c:pt>
                <c:pt idx="3711">
                  <c:v>0.5</c:v>
                </c:pt>
                <c:pt idx="3712">
                  <c:v>0.6</c:v>
                </c:pt>
                <c:pt idx="3713">
                  <c:v>0.65</c:v>
                </c:pt>
                <c:pt idx="3714">
                  <c:v>0.6</c:v>
                </c:pt>
                <c:pt idx="3715">
                  <c:v>0.55000000000000004</c:v>
                </c:pt>
                <c:pt idx="3716">
                  <c:v>0.5</c:v>
                </c:pt>
                <c:pt idx="3717">
                  <c:v>0.5</c:v>
                </c:pt>
                <c:pt idx="3718">
                  <c:v>0.6</c:v>
                </c:pt>
                <c:pt idx="3719">
                  <c:v>0.65</c:v>
                </c:pt>
                <c:pt idx="3720">
                  <c:v>0.6</c:v>
                </c:pt>
                <c:pt idx="3721">
                  <c:v>0.55000000000000004</c:v>
                </c:pt>
                <c:pt idx="3722">
                  <c:v>0.5</c:v>
                </c:pt>
                <c:pt idx="3723">
                  <c:v>0.5</c:v>
                </c:pt>
                <c:pt idx="3724">
                  <c:v>0.6</c:v>
                </c:pt>
                <c:pt idx="3725">
                  <c:v>0.65</c:v>
                </c:pt>
                <c:pt idx="3726">
                  <c:v>0.65</c:v>
                </c:pt>
                <c:pt idx="3727">
                  <c:v>0.60000000000000009</c:v>
                </c:pt>
                <c:pt idx="3728">
                  <c:v>0.60000000000000009</c:v>
                </c:pt>
                <c:pt idx="3729">
                  <c:v>0.60000000000000009</c:v>
                </c:pt>
                <c:pt idx="3730">
                  <c:v>0.70000000000000007</c:v>
                </c:pt>
                <c:pt idx="3731">
                  <c:v>0.75</c:v>
                </c:pt>
                <c:pt idx="3732">
                  <c:v>0.70000000000000007</c:v>
                </c:pt>
                <c:pt idx="3733">
                  <c:v>0.60000000000000009</c:v>
                </c:pt>
                <c:pt idx="3734">
                  <c:v>0.60000000000000009</c:v>
                </c:pt>
                <c:pt idx="3735">
                  <c:v>0.60000000000000009</c:v>
                </c:pt>
                <c:pt idx="3736">
                  <c:v>0.70000000000000007</c:v>
                </c:pt>
                <c:pt idx="3737">
                  <c:v>0.75</c:v>
                </c:pt>
                <c:pt idx="3738">
                  <c:v>0.70000000000000007</c:v>
                </c:pt>
                <c:pt idx="3739">
                  <c:v>0.60000000000000009</c:v>
                </c:pt>
                <c:pt idx="3740">
                  <c:v>0.60000000000000009</c:v>
                </c:pt>
                <c:pt idx="3741">
                  <c:v>0.60000000000000009</c:v>
                </c:pt>
                <c:pt idx="3742">
                  <c:v>0.70000000000000007</c:v>
                </c:pt>
                <c:pt idx="3743">
                  <c:v>0.75</c:v>
                </c:pt>
                <c:pt idx="3744">
                  <c:v>0.5</c:v>
                </c:pt>
                <c:pt idx="3745">
                  <c:v>0.5</c:v>
                </c:pt>
                <c:pt idx="3746">
                  <c:v>0.4</c:v>
                </c:pt>
                <c:pt idx="3747">
                  <c:v>0.44999999999999996</c:v>
                </c:pt>
                <c:pt idx="3748">
                  <c:v>0.60000000000000009</c:v>
                </c:pt>
                <c:pt idx="3749">
                  <c:v>0.5</c:v>
                </c:pt>
                <c:pt idx="3750">
                  <c:v>0.5</c:v>
                </c:pt>
                <c:pt idx="3751">
                  <c:v>0.5</c:v>
                </c:pt>
                <c:pt idx="3752">
                  <c:v>0.4</c:v>
                </c:pt>
                <c:pt idx="3753">
                  <c:v>0.44999999999999996</c:v>
                </c:pt>
                <c:pt idx="3754">
                  <c:v>0.60000000000000009</c:v>
                </c:pt>
                <c:pt idx="3755">
                  <c:v>0.5</c:v>
                </c:pt>
                <c:pt idx="3756">
                  <c:v>0.5</c:v>
                </c:pt>
                <c:pt idx="3757">
                  <c:v>0.5</c:v>
                </c:pt>
                <c:pt idx="3758">
                  <c:v>0.4</c:v>
                </c:pt>
                <c:pt idx="3759">
                  <c:v>0.44999999999999996</c:v>
                </c:pt>
                <c:pt idx="3760">
                  <c:v>0.60000000000000009</c:v>
                </c:pt>
                <c:pt idx="3761">
                  <c:v>0.5</c:v>
                </c:pt>
                <c:pt idx="3762">
                  <c:v>0.5</c:v>
                </c:pt>
                <c:pt idx="3763">
                  <c:v>0.5</c:v>
                </c:pt>
                <c:pt idx="3764">
                  <c:v>0.4</c:v>
                </c:pt>
                <c:pt idx="3765">
                  <c:v>0.44999999999999996</c:v>
                </c:pt>
                <c:pt idx="3766">
                  <c:v>0.60000000000000009</c:v>
                </c:pt>
                <c:pt idx="3767">
                  <c:v>0.5</c:v>
                </c:pt>
                <c:pt idx="3768">
                  <c:v>0.65</c:v>
                </c:pt>
                <c:pt idx="3769">
                  <c:v>0.60000000000000009</c:v>
                </c:pt>
                <c:pt idx="3770">
                  <c:v>0.55000000000000004</c:v>
                </c:pt>
                <c:pt idx="3771">
                  <c:v>0.55000000000000004</c:v>
                </c:pt>
                <c:pt idx="3772">
                  <c:v>0.65</c:v>
                </c:pt>
                <c:pt idx="3773">
                  <c:v>0.70000000000000007</c:v>
                </c:pt>
                <c:pt idx="3774">
                  <c:v>0.65</c:v>
                </c:pt>
                <c:pt idx="3775">
                  <c:v>0.60000000000000009</c:v>
                </c:pt>
                <c:pt idx="3776">
                  <c:v>0.55000000000000004</c:v>
                </c:pt>
                <c:pt idx="3777">
                  <c:v>0.55000000000000004</c:v>
                </c:pt>
                <c:pt idx="3778">
                  <c:v>0.65</c:v>
                </c:pt>
                <c:pt idx="3779">
                  <c:v>0.70000000000000007</c:v>
                </c:pt>
                <c:pt idx="3780">
                  <c:v>0.65</c:v>
                </c:pt>
                <c:pt idx="3781">
                  <c:v>0.60000000000000009</c:v>
                </c:pt>
                <c:pt idx="3782">
                  <c:v>0.55000000000000004</c:v>
                </c:pt>
                <c:pt idx="3783">
                  <c:v>0.55000000000000004</c:v>
                </c:pt>
                <c:pt idx="3784">
                  <c:v>0.65</c:v>
                </c:pt>
                <c:pt idx="3785">
                  <c:v>0.70000000000000007</c:v>
                </c:pt>
                <c:pt idx="3786">
                  <c:v>0.65</c:v>
                </c:pt>
                <c:pt idx="3787">
                  <c:v>0.60000000000000009</c:v>
                </c:pt>
                <c:pt idx="3788">
                  <c:v>0.55000000000000004</c:v>
                </c:pt>
                <c:pt idx="3789">
                  <c:v>0.55000000000000004</c:v>
                </c:pt>
                <c:pt idx="3790">
                  <c:v>0.65</c:v>
                </c:pt>
                <c:pt idx="3791">
                  <c:v>0.70000000000000007</c:v>
                </c:pt>
                <c:pt idx="3792">
                  <c:v>0.65</c:v>
                </c:pt>
                <c:pt idx="3793">
                  <c:v>0.60000000000000009</c:v>
                </c:pt>
                <c:pt idx="3794">
                  <c:v>0.55000000000000004</c:v>
                </c:pt>
                <c:pt idx="3795">
                  <c:v>0.55000000000000004</c:v>
                </c:pt>
                <c:pt idx="3796">
                  <c:v>0.65</c:v>
                </c:pt>
                <c:pt idx="3797">
                  <c:v>0.70000000000000007</c:v>
                </c:pt>
                <c:pt idx="3798">
                  <c:v>0.70000000000000007</c:v>
                </c:pt>
                <c:pt idx="3799">
                  <c:v>0.65000000000000013</c:v>
                </c:pt>
                <c:pt idx="3800">
                  <c:v>0.65000000000000013</c:v>
                </c:pt>
                <c:pt idx="3801">
                  <c:v>0.65000000000000013</c:v>
                </c:pt>
                <c:pt idx="3802">
                  <c:v>0.75000000000000011</c:v>
                </c:pt>
                <c:pt idx="3803">
                  <c:v>0.8</c:v>
                </c:pt>
                <c:pt idx="3804">
                  <c:v>0.75000000000000011</c:v>
                </c:pt>
                <c:pt idx="3805">
                  <c:v>0.65000000000000013</c:v>
                </c:pt>
                <c:pt idx="3806">
                  <c:v>0.65000000000000013</c:v>
                </c:pt>
                <c:pt idx="3807">
                  <c:v>0.65000000000000013</c:v>
                </c:pt>
                <c:pt idx="3808">
                  <c:v>0.75000000000000011</c:v>
                </c:pt>
                <c:pt idx="3809">
                  <c:v>0.8</c:v>
                </c:pt>
                <c:pt idx="3810">
                  <c:v>0.75000000000000011</c:v>
                </c:pt>
                <c:pt idx="3811">
                  <c:v>0.65000000000000013</c:v>
                </c:pt>
                <c:pt idx="3812">
                  <c:v>0.65000000000000013</c:v>
                </c:pt>
                <c:pt idx="3813">
                  <c:v>0.65000000000000013</c:v>
                </c:pt>
                <c:pt idx="3814">
                  <c:v>0.75000000000000011</c:v>
                </c:pt>
                <c:pt idx="3815">
                  <c:v>0.8</c:v>
                </c:pt>
                <c:pt idx="3816">
                  <c:v>0.55000000000000004</c:v>
                </c:pt>
                <c:pt idx="3817">
                  <c:v>0.55000000000000004</c:v>
                </c:pt>
                <c:pt idx="3818">
                  <c:v>0.45</c:v>
                </c:pt>
                <c:pt idx="3819">
                  <c:v>0.49999999999999994</c:v>
                </c:pt>
                <c:pt idx="3820">
                  <c:v>0.65000000000000013</c:v>
                </c:pt>
                <c:pt idx="3821">
                  <c:v>0.55000000000000004</c:v>
                </c:pt>
                <c:pt idx="3822">
                  <c:v>0.55000000000000004</c:v>
                </c:pt>
                <c:pt idx="3823">
                  <c:v>0.55000000000000004</c:v>
                </c:pt>
                <c:pt idx="3824">
                  <c:v>0.45</c:v>
                </c:pt>
                <c:pt idx="3825">
                  <c:v>0.49999999999999994</c:v>
                </c:pt>
                <c:pt idx="3826">
                  <c:v>0.65000000000000013</c:v>
                </c:pt>
                <c:pt idx="3827">
                  <c:v>0.55000000000000004</c:v>
                </c:pt>
                <c:pt idx="3828">
                  <c:v>0.55000000000000004</c:v>
                </c:pt>
                <c:pt idx="3829">
                  <c:v>0.55000000000000004</c:v>
                </c:pt>
                <c:pt idx="3830">
                  <c:v>0.45</c:v>
                </c:pt>
                <c:pt idx="3831">
                  <c:v>0.49999999999999994</c:v>
                </c:pt>
                <c:pt idx="3832">
                  <c:v>0.65000000000000013</c:v>
                </c:pt>
                <c:pt idx="3833">
                  <c:v>0.55000000000000004</c:v>
                </c:pt>
                <c:pt idx="3834">
                  <c:v>0.55000000000000004</c:v>
                </c:pt>
                <c:pt idx="3835">
                  <c:v>0.55000000000000004</c:v>
                </c:pt>
                <c:pt idx="3836">
                  <c:v>0.45</c:v>
                </c:pt>
                <c:pt idx="3837">
                  <c:v>0.49999999999999994</c:v>
                </c:pt>
                <c:pt idx="3838">
                  <c:v>0.60000000000000009</c:v>
                </c:pt>
                <c:pt idx="3839">
                  <c:v>0.5</c:v>
                </c:pt>
                <c:pt idx="3840">
                  <c:v>0.65</c:v>
                </c:pt>
                <c:pt idx="3841">
                  <c:v>0.60000000000000009</c:v>
                </c:pt>
                <c:pt idx="3842">
                  <c:v>0.55000000000000004</c:v>
                </c:pt>
                <c:pt idx="3843">
                  <c:v>0.55000000000000004</c:v>
                </c:pt>
                <c:pt idx="3844">
                  <c:v>0.65</c:v>
                </c:pt>
                <c:pt idx="3845">
                  <c:v>0.70000000000000007</c:v>
                </c:pt>
                <c:pt idx="3846">
                  <c:v>0.65</c:v>
                </c:pt>
                <c:pt idx="3847">
                  <c:v>0.60000000000000009</c:v>
                </c:pt>
                <c:pt idx="3848">
                  <c:v>0.55000000000000004</c:v>
                </c:pt>
                <c:pt idx="3849">
                  <c:v>0.55000000000000004</c:v>
                </c:pt>
                <c:pt idx="3850">
                  <c:v>0.65</c:v>
                </c:pt>
                <c:pt idx="3851">
                  <c:v>0.70000000000000007</c:v>
                </c:pt>
                <c:pt idx="3852">
                  <c:v>0.65</c:v>
                </c:pt>
                <c:pt idx="3853">
                  <c:v>0.60000000000000009</c:v>
                </c:pt>
                <c:pt idx="3854">
                  <c:v>0.55000000000000004</c:v>
                </c:pt>
                <c:pt idx="3855">
                  <c:v>0.55000000000000004</c:v>
                </c:pt>
                <c:pt idx="3856">
                  <c:v>0.65</c:v>
                </c:pt>
                <c:pt idx="3857">
                  <c:v>0.70000000000000007</c:v>
                </c:pt>
                <c:pt idx="3858">
                  <c:v>0.65</c:v>
                </c:pt>
                <c:pt idx="3859">
                  <c:v>0.60000000000000009</c:v>
                </c:pt>
                <c:pt idx="3860">
                  <c:v>0.55000000000000004</c:v>
                </c:pt>
                <c:pt idx="3861">
                  <c:v>0.55000000000000004</c:v>
                </c:pt>
                <c:pt idx="3862">
                  <c:v>0.65</c:v>
                </c:pt>
                <c:pt idx="3863">
                  <c:v>0.70000000000000007</c:v>
                </c:pt>
                <c:pt idx="3864">
                  <c:v>0.65</c:v>
                </c:pt>
                <c:pt idx="3865">
                  <c:v>0.60000000000000009</c:v>
                </c:pt>
                <c:pt idx="3866">
                  <c:v>0.55000000000000004</c:v>
                </c:pt>
                <c:pt idx="3867">
                  <c:v>0.55000000000000004</c:v>
                </c:pt>
                <c:pt idx="3868">
                  <c:v>0.65</c:v>
                </c:pt>
                <c:pt idx="3869">
                  <c:v>0.70000000000000007</c:v>
                </c:pt>
                <c:pt idx="3870">
                  <c:v>0.70000000000000007</c:v>
                </c:pt>
                <c:pt idx="3871">
                  <c:v>0.65000000000000013</c:v>
                </c:pt>
                <c:pt idx="3872">
                  <c:v>0.65000000000000013</c:v>
                </c:pt>
                <c:pt idx="3873">
                  <c:v>0.65000000000000013</c:v>
                </c:pt>
                <c:pt idx="3874">
                  <c:v>0.75000000000000011</c:v>
                </c:pt>
                <c:pt idx="3875">
                  <c:v>0.8</c:v>
                </c:pt>
                <c:pt idx="3876">
                  <c:v>0.75000000000000011</c:v>
                </c:pt>
                <c:pt idx="3877">
                  <c:v>0.65000000000000013</c:v>
                </c:pt>
                <c:pt idx="3878">
                  <c:v>0.65000000000000013</c:v>
                </c:pt>
                <c:pt idx="3879">
                  <c:v>0.65000000000000013</c:v>
                </c:pt>
                <c:pt idx="3880">
                  <c:v>0.75000000000000011</c:v>
                </c:pt>
                <c:pt idx="3881">
                  <c:v>0.8</c:v>
                </c:pt>
                <c:pt idx="3882">
                  <c:v>0.75000000000000011</c:v>
                </c:pt>
                <c:pt idx="3883">
                  <c:v>0.65000000000000013</c:v>
                </c:pt>
                <c:pt idx="3884">
                  <c:v>0.65000000000000013</c:v>
                </c:pt>
                <c:pt idx="3885">
                  <c:v>0.65000000000000013</c:v>
                </c:pt>
                <c:pt idx="3886">
                  <c:v>0.75000000000000011</c:v>
                </c:pt>
                <c:pt idx="3887">
                  <c:v>0.8</c:v>
                </c:pt>
              </c:numCache>
            </c:numRef>
          </c:xVal>
          <c:yVal>
            <c:numRef>
              <c:f>Mismatch!$G$2:$G$3889</c:f>
              <c:numCache>
                <c:formatCode>0</c:formatCode>
                <c:ptCount val="3888"/>
                <c:pt idx="0">
                  <c:v>12000</c:v>
                </c:pt>
                <c:pt idx="1">
                  <c:v>10000</c:v>
                </c:pt>
                <c:pt idx="2">
                  <c:v>10000</c:v>
                </c:pt>
                <c:pt idx="3">
                  <c:v>8500</c:v>
                </c:pt>
                <c:pt idx="4">
                  <c:v>9000</c:v>
                </c:pt>
                <c:pt idx="5">
                  <c:v>10000</c:v>
                </c:pt>
                <c:pt idx="6">
                  <c:v>12500</c:v>
                </c:pt>
                <c:pt idx="7">
                  <c:v>9000</c:v>
                </c:pt>
                <c:pt idx="8">
                  <c:v>9500</c:v>
                </c:pt>
                <c:pt idx="9">
                  <c:v>8250</c:v>
                </c:pt>
                <c:pt idx="10">
                  <c:v>9000</c:v>
                </c:pt>
                <c:pt idx="11">
                  <c:v>10000</c:v>
                </c:pt>
                <c:pt idx="12">
                  <c:v>12200</c:v>
                </c:pt>
                <c:pt idx="13">
                  <c:v>9250</c:v>
                </c:pt>
                <c:pt idx="14">
                  <c:v>9500</c:v>
                </c:pt>
                <c:pt idx="15">
                  <c:v>8000</c:v>
                </c:pt>
                <c:pt idx="16">
                  <c:v>8500</c:v>
                </c:pt>
                <c:pt idx="17">
                  <c:v>9500</c:v>
                </c:pt>
                <c:pt idx="18">
                  <c:v>12000</c:v>
                </c:pt>
                <c:pt idx="19">
                  <c:v>9000</c:v>
                </c:pt>
                <c:pt idx="20">
                  <c:v>9000</c:v>
                </c:pt>
                <c:pt idx="21">
                  <c:v>8250</c:v>
                </c:pt>
                <c:pt idx="22">
                  <c:v>8250</c:v>
                </c:pt>
                <c:pt idx="23">
                  <c:v>9500</c:v>
                </c:pt>
                <c:pt idx="24">
                  <c:v>12200</c:v>
                </c:pt>
                <c:pt idx="25">
                  <c:v>9250</c:v>
                </c:pt>
                <c:pt idx="26">
                  <c:v>9000</c:v>
                </c:pt>
                <c:pt idx="27">
                  <c:v>8500</c:v>
                </c:pt>
                <c:pt idx="28">
                  <c:v>8750</c:v>
                </c:pt>
                <c:pt idx="29">
                  <c:v>10000</c:v>
                </c:pt>
                <c:pt idx="30">
                  <c:v>12500</c:v>
                </c:pt>
                <c:pt idx="31">
                  <c:v>10000</c:v>
                </c:pt>
                <c:pt idx="32">
                  <c:v>9250</c:v>
                </c:pt>
                <c:pt idx="33">
                  <c:v>9000</c:v>
                </c:pt>
                <c:pt idx="34">
                  <c:v>9000</c:v>
                </c:pt>
                <c:pt idx="35">
                  <c:v>10500</c:v>
                </c:pt>
                <c:pt idx="36">
                  <c:v>12750</c:v>
                </c:pt>
                <c:pt idx="37">
                  <c:v>10250</c:v>
                </c:pt>
                <c:pt idx="38">
                  <c:v>9500</c:v>
                </c:pt>
                <c:pt idx="39">
                  <c:v>9000</c:v>
                </c:pt>
                <c:pt idx="40">
                  <c:v>9250</c:v>
                </c:pt>
                <c:pt idx="41">
                  <c:v>11000</c:v>
                </c:pt>
                <c:pt idx="42">
                  <c:v>12500</c:v>
                </c:pt>
                <c:pt idx="43">
                  <c:v>10250</c:v>
                </c:pt>
                <c:pt idx="44">
                  <c:v>9500</c:v>
                </c:pt>
                <c:pt idx="45">
                  <c:v>9250</c:v>
                </c:pt>
                <c:pt idx="46">
                  <c:v>9000</c:v>
                </c:pt>
                <c:pt idx="47">
                  <c:v>10750</c:v>
                </c:pt>
                <c:pt idx="48">
                  <c:v>12000</c:v>
                </c:pt>
                <c:pt idx="49">
                  <c:v>10000</c:v>
                </c:pt>
                <c:pt idx="50">
                  <c:v>9250</c:v>
                </c:pt>
                <c:pt idx="51">
                  <c:v>9000</c:v>
                </c:pt>
                <c:pt idx="52">
                  <c:v>9000</c:v>
                </c:pt>
                <c:pt idx="53">
                  <c:v>10000</c:v>
                </c:pt>
                <c:pt idx="54">
                  <c:v>11750</c:v>
                </c:pt>
                <c:pt idx="55">
                  <c:v>10000</c:v>
                </c:pt>
                <c:pt idx="56">
                  <c:v>9000</c:v>
                </c:pt>
                <c:pt idx="57">
                  <c:v>8750</c:v>
                </c:pt>
                <c:pt idx="58">
                  <c:v>8750</c:v>
                </c:pt>
                <c:pt idx="59">
                  <c:v>10000</c:v>
                </c:pt>
                <c:pt idx="60">
                  <c:v>11500</c:v>
                </c:pt>
                <c:pt idx="61">
                  <c:v>9750</c:v>
                </c:pt>
                <c:pt idx="62">
                  <c:v>9200</c:v>
                </c:pt>
                <c:pt idx="63">
                  <c:v>9000</c:v>
                </c:pt>
                <c:pt idx="64">
                  <c:v>8750</c:v>
                </c:pt>
                <c:pt idx="65">
                  <c:v>9750</c:v>
                </c:pt>
                <c:pt idx="66">
                  <c:v>12000</c:v>
                </c:pt>
                <c:pt idx="67">
                  <c:v>10000</c:v>
                </c:pt>
                <c:pt idx="68">
                  <c:v>9500</c:v>
                </c:pt>
                <c:pt idx="69">
                  <c:v>9000</c:v>
                </c:pt>
                <c:pt idx="70">
                  <c:v>9000</c:v>
                </c:pt>
                <c:pt idx="71">
                  <c:v>10000</c:v>
                </c:pt>
                <c:pt idx="72">
                  <c:v>9000</c:v>
                </c:pt>
                <c:pt idx="73">
                  <c:v>9000</c:v>
                </c:pt>
                <c:pt idx="74">
                  <c:v>7000</c:v>
                </c:pt>
                <c:pt idx="75">
                  <c:v>7000</c:v>
                </c:pt>
                <c:pt idx="76">
                  <c:v>5500</c:v>
                </c:pt>
                <c:pt idx="77">
                  <c:v>7000</c:v>
                </c:pt>
                <c:pt idx="78">
                  <c:v>8500</c:v>
                </c:pt>
                <c:pt idx="79">
                  <c:v>8500</c:v>
                </c:pt>
                <c:pt idx="80">
                  <c:v>6750</c:v>
                </c:pt>
                <c:pt idx="81">
                  <c:v>6250</c:v>
                </c:pt>
                <c:pt idx="82">
                  <c:v>5000</c:v>
                </c:pt>
                <c:pt idx="83">
                  <c:v>7000</c:v>
                </c:pt>
                <c:pt idx="84">
                  <c:v>8750</c:v>
                </c:pt>
                <c:pt idx="85">
                  <c:v>8750</c:v>
                </c:pt>
                <c:pt idx="86">
                  <c:v>7000</c:v>
                </c:pt>
                <c:pt idx="87">
                  <c:v>6000</c:v>
                </c:pt>
                <c:pt idx="88">
                  <c:v>5000</c:v>
                </c:pt>
                <c:pt idx="89">
                  <c:v>6500</c:v>
                </c:pt>
                <c:pt idx="90">
                  <c:v>9000</c:v>
                </c:pt>
                <c:pt idx="91">
                  <c:v>9000</c:v>
                </c:pt>
                <c:pt idx="92">
                  <c:v>7250</c:v>
                </c:pt>
                <c:pt idx="93">
                  <c:v>6250</c:v>
                </c:pt>
                <c:pt idx="94">
                  <c:v>5250</c:v>
                </c:pt>
                <c:pt idx="95">
                  <c:v>8000</c:v>
                </c:pt>
                <c:pt idx="96">
                  <c:v>9250</c:v>
                </c:pt>
                <c:pt idx="97">
                  <c:v>9250</c:v>
                </c:pt>
                <c:pt idx="98">
                  <c:v>7750</c:v>
                </c:pt>
                <c:pt idx="99">
                  <c:v>7000</c:v>
                </c:pt>
                <c:pt idx="100">
                  <c:v>6000</c:v>
                </c:pt>
                <c:pt idx="101">
                  <c:v>9500</c:v>
                </c:pt>
                <c:pt idx="102">
                  <c:v>9500</c:v>
                </c:pt>
                <c:pt idx="103">
                  <c:v>9500</c:v>
                </c:pt>
                <c:pt idx="104">
                  <c:v>8000</c:v>
                </c:pt>
                <c:pt idx="105">
                  <c:v>7500</c:v>
                </c:pt>
                <c:pt idx="106">
                  <c:v>6500</c:v>
                </c:pt>
                <c:pt idx="107">
                  <c:v>10000</c:v>
                </c:pt>
                <c:pt idx="108">
                  <c:v>9500</c:v>
                </c:pt>
                <c:pt idx="109">
                  <c:v>9500</c:v>
                </c:pt>
                <c:pt idx="110">
                  <c:v>11000</c:v>
                </c:pt>
                <c:pt idx="111">
                  <c:v>7000</c:v>
                </c:pt>
                <c:pt idx="112">
                  <c:v>7000</c:v>
                </c:pt>
                <c:pt idx="113">
                  <c:v>9750</c:v>
                </c:pt>
                <c:pt idx="114">
                  <c:v>9250</c:v>
                </c:pt>
                <c:pt idx="115">
                  <c:v>9250</c:v>
                </c:pt>
                <c:pt idx="116">
                  <c:v>11000</c:v>
                </c:pt>
                <c:pt idx="117">
                  <c:v>6500</c:v>
                </c:pt>
                <c:pt idx="118">
                  <c:v>6500</c:v>
                </c:pt>
                <c:pt idx="119">
                  <c:v>9000</c:v>
                </c:pt>
                <c:pt idx="120">
                  <c:v>8500</c:v>
                </c:pt>
                <c:pt idx="121">
                  <c:v>8500</c:v>
                </c:pt>
                <c:pt idx="122">
                  <c:v>9000</c:v>
                </c:pt>
                <c:pt idx="123">
                  <c:v>6250</c:v>
                </c:pt>
                <c:pt idx="124">
                  <c:v>6250</c:v>
                </c:pt>
                <c:pt idx="125">
                  <c:v>8500</c:v>
                </c:pt>
                <c:pt idx="126">
                  <c:v>8000</c:v>
                </c:pt>
                <c:pt idx="127">
                  <c:v>8000</c:v>
                </c:pt>
                <c:pt idx="128">
                  <c:v>7500</c:v>
                </c:pt>
                <c:pt idx="129">
                  <c:v>6000</c:v>
                </c:pt>
                <c:pt idx="130">
                  <c:v>5750</c:v>
                </c:pt>
                <c:pt idx="131">
                  <c:v>7500</c:v>
                </c:pt>
                <c:pt idx="132">
                  <c:v>9000</c:v>
                </c:pt>
                <c:pt idx="133">
                  <c:v>9000</c:v>
                </c:pt>
                <c:pt idx="134">
                  <c:v>8250</c:v>
                </c:pt>
                <c:pt idx="135">
                  <c:v>6750</c:v>
                </c:pt>
                <c:pt idx="136">
                  <c:v>6500</c:v>
                </c:pt>
                <c:pt idx="137">
                  <c:v>8500</c:v>
                </c:pt>
                <c:pt idx="138">
                  <c:v>9500</c:v>
                </c:pt>
                <c:pt idx="139">
                  <c:v>9500</c:v>
                </c:pt>
                <c:pt idx="140">
                  <c:v>8500</c:v>
                </c:pt>
                <c:pt idx="141">
                  <c:v>7000</c:v>
                </c:pt>
                <c:pt idx="142">
                  <c:v>6500</c:v>
                </c:pt>
                <c:pt idx="143">
                  <c:v>9000</c:v>
                </c:pt>
                <c:pt idx="144">
                  <c:v>7750</c:v>
                </c:pt>
                <c:pt idx="145">
                  <c:v>7750</c:v>
                </c:pt>
                <c:pt idx="146">
                  <c:v>7750</c:v>
                </c:pt>
                <c:pt idx="147">
                  <c:v>6250</c:v>
                </c:pt>
                <c:pt idx="148">
                  <c:v>5750</c:v>
                </c:pt>
                <c:pt idx="149">
                  <c:v>7750</c:v>
                </c:pt>
                <c:pt idx="150">
                  <c:v>8250</c:v>
                </c:pt>
                <c:pt idx="151">
                  <c:v>7250</c:v>
                </c:pt>
                <c:pt idx="152">
                  <c:v>7250</c:v>
                </c:pt>
                <c:pt idx="153">
                  <c:v>5750</c:v>
                </c:pt>
                <c:pt idx="154">
                  <c:v>5000</c:v>
                </c:pt>
                <c:pt idx="155">
                  <c:v>7000</c:v>
                </c:pt>
                <c:pt idx="156">
                  <c:v>8500</c:v>
                </c:pt>
                <c:pt idx="157">
                  <c:v>7000</c:v>
                </c:pt>
                <c:pt idx="158">
                  <c:v>7000</c:v>
                </c:pt>
                <c:pt idx="159">
                  <c:v>6000</c:v>
                </c:pt>
                <c:pt idx="160">
                  <c:v>5000</c:v>
                </c:pt>
                <c:pt idx="161">
                  <c:v>7000</c:v>
                </c:pt>
                <c:pt idx="162">
                  <c:v>8750</c:v>
                </c:pt>
                <c:pt idx="163">
                  <c:v>6750</c:v>
                </c:pt>
                <c:pt idx="164">
                  <c:v>7250</c:v>
                </c:pt>
                <c:pt idx="165">
                  <c:v>6250</c:v>
                </c:pt>
                <c:pt idx="166">
                  <c:v>5250</c:v>
                </c:pt>
                <c:pt idx="167">
                  <c:v>7000</c:v>
                </c:pt>
                <c:pt idx="168">
                  <c:v>9000</c:v>
                </c:pt>
                <c:pt idx="169">
                  <c:v>7500</c:v>
                </c:pt>
                <c:pt idx="170">
                  <c:v>7500</c:v>
                </c:pt>
                <c:pt idx="171">
                  <c:v>6500</c:v>
                </c:pt>
                <c:pt idx="172">
                  <c:v>5500</c:v>
                </c:pt>
                <c:pt idx="173">
                  <c:v>7250</c:v>
                </c:pt>
                <c:pt idx="174">
                  <c:v>9750</c:v>
                </c:pt>
                <c:pt idx="175">
                  <c:v>8250</c:v>
                </c:pt>
                <c:pt idx="176">
                  <c:v>8250</c:v>
                </c:pt>
                <c:pt idx="177">
                  <c:v>7000</c:v>
                </c:pt>
                <c:pt idx="178">
                  <c:v>5750</c:v>
                </c:pt>
                <c:pt idx="179">
                  <c:v>8750</c:v>
                </c:pt>
                <c:pt idx="180">
                  <c:v>10250</c:v>
                </c:pt>
                <c:pt idx="181">
                  <c:v>8750</c:v>
                </c:pt>
                <c:pt idx="182">
                  <c:v>8250</c:v>
                </c:pt>
                <c:pt idx="183">
                  <c:v>7250</c:v>
                </c:pt>
                <c:pt idx="184">
                  <c:v>7750</c:v>
                </c:pt>
                <c:pt idx="185">
                  <c:v>7750</c:v>
                </c:pt>
                <c:pt idx="186">
                  <c:v>9750</c:v>
                </c:pt>
                <c:pt idx="187">
                  <c:v>9250</c:v>
                </c:pt>
                <c:pt idx="188">
                  <c:v>8000</c:v>
                </c:pt>
                <c:pt idx="189">
                  <c:v>7500</c:v>
                </c:pt>
                <c:pt idx="190">
                  <c:v>7500</c:v>
                </c:pt>
                <c:pt idx="191">
                  <c:v>7250</c:v>
                </c:pt>
                <c:pt idx="192">
                  <c:v>9250</c:v>
                </c:pt>
                <c:pt idx="193">
                  <c:v>9250</c:v>
                </c:pt>
                <c:pt idx="194">
                  <c:v>7750</c:v>
                </c:pt>
                <c:pt idx="195">
                  <c:v>7250</c:v>
                </c:pt>
                <c:pt idx="196">
                  <c:v>7250</c:v>
                </c:pt>
                <c:pt idx="197">
                  <c:v>7750</c:v>
                </c:pt>
                <c:pt idx="198">
                  <c:v>8750</c:v>
                </c:pt>
                <c:pt idx="199">
                  <c:v>8750</c:v>
                </c:pt>
                <c:pt idx="200">
                  <c:v>7000</c:v>
                </c:pt>
                <c:pt idx="201">
                  <c:v>6750</c:v>
                </c:pt>
                <c:pt idx="202">
                  <c:v>6500</c:v>
                </c:pt>
                <c:pt idx="203">
                  <c:v>7000</c:v>
                </c:pt>
                <c:pt idx="204">
                  <c:v>8750</c:v>
                </c:pt>
                <c:pt idx="205">
                  <c:v>8750</c:v>
                </c:pt>
                <c:pt idx="206">
                  <c:v>7250</c:v>
                </c:pt>
                <c:pt idx="207">
                  <c:v>7000</c:v>
                </c:pt>
                <c:pt idx="208">
                  <c:v>6500</c:v>
                </c:pt>
                <c:pt idx="209">
                  <c:v>7750</c:v>
                </c:pt>
                <c:pt idx="210">
                  <c:v>9750</c:v>
                </c:pt>
                <c:pt idx="211">
                  <c:v>9750</c:v>
                </c:pt>
                <c:pt idx="212">
                  <c:v>7750</c:v>
                </c:pt>
                <c:pt idx="213">
                  <c:v>7750</c:v>
                </c:pt>
                <c:pt idx="214">
                  <c:v>7000</c:v>
                </c:pt>
                <c:pt idx="215">
                  <c:v>8000</c:v>
                </c:pt>
                <c:pt idx="216">
                  <c:v>7000</c:v>
                </c:pt>
                <c:pt idx="217">
                  <c:v>7000</c:v>
                </c:pt>
                <c:pt idx="218">
                  <c:v>7000</c:v>
                </c:pt>
                <c:pt idx="219">
                  <c:v>5500</c:v>
                </c:pt>
                <c:pt idx="220">
                  <c:v>5000</c:v>
                </c:pt>
                <c:pt idx="221">
                  <c:v>7000</c:v>
                </c:pt>
                <c:pt idx="222">
                  <c:v>7500</c:v>
                </c:pt>
                <c:pt idx="223">
                  <c:v>6500</c:v>
                </c:pt>
                <c:pt idx="224">
                  <c:v>6750</c:v>
                </c:pt>
                <c:pt idx="225">
                  <c:v>5250</c:v>
                </c:pt>
                <c:pt idx="226">
                  <c:v>4500</c:v>
                </c:pt>
                <c:pt idx="227">
                  <c:v>6500</c:v>
                </c:pt>
                <c:pt idx="228">
                  <c:v>8000</c:v>
                </c:pt>
                <c:pt idx="229">
                  <c:v>6500</c:v>
                </c:pt>
                <c:pt idx="230">
                  <c:v>6500</c:v>
                </c:pt>
                <c:pt idx="231">
                  <c:v>5500</c:v>
                </c:pt>
                <c:pt idx="232">
                  <c:v>4250</c:v>
                </c:pt>
                <c:pt idx="233">
                  <c:v>6250</c:v>
                </c:pt>
                <c:pt idx="234">
                  <c:v>8000</c:v>
                </c:pt>
                <c:pt idx="235">
                  <c:v>6000</c:v>
                </c:pt>
                <c:pt idx="236">
                  <c:v>6250</c:v>
                </c:pt>
                <c:pt idx="237">
                  <c:v>5250</c:v>
                </c:pt>
                <c:pt idx="238">
                  <c:v>4250</c:v>
                </c:pt>
                <c:pt idx="239">
                  <c:v>6000</c:v>
                </c:pt>
                <c:pt idx="240">
                  <c:v>8000</c:v>
                </c:pt>
                <c:pt idx="241">
                  <c:v>6500</c:v>
                </c:pt>
                <c:pt idx="242">
                  <c:v>6500</c:v>
                </c:pt>
                <c:pt idx="243">
                  <c:v>5500</c:v>
                </c:pt>
                <c:pt idx="244">
                  <c:v>4500</c:v>
                </c:pt>
                <c:pt idx="245">
                  <c:v>6250</c:v>
                </c:pt>
                <c:pt idx="246">
                  <c:v>9000</c:v>
                </c:pt>
                <c:pt idx="247">
                  <c:v>7500</c:v>
                </c:pt>
                <c:pt idx="248">
                  <c:v>7500</c:v>
                </c:pt>
                <c:pt idx="249">
                  <c:v>6250</c:v>
                </c:pt>
                <c:pt idx="250">
                  <c:v>5000</c:v>
                </c:pt>
                <c:pt idx="251">
                  <c:v>8000</c:v>
                </c:pt>
                <c:pt idx="252">
                  <c:v>9500</c:v>
                </c:pt>
                <c:pt idx="253">
                  <c:v>8000</c:v>
                </c:pt>
                <c:pt idx="254">
                  <c:v>7500</c:v>
                </c:pt>
                <c:pt idx="255">
                  <c:v>6500</c:v>
                </c:pt>
                <c:pt idx="256">
                  <c:v>7000</c:v>
                </c:pt>
                <c:pt idx="257">
                  <c:v>7000</c:v>
                </c:pt>
                <c:pt idx="258">
                  <c:v>9000</c:v>
                </c:pt>
                <c:pt idx="259">
                  <c:v>8500</c:v>
                </c:pt>
                <c:pt idx="260">
                  <c:v>7250</c:v>
                </c:pt>
                <c:pt idx="261">
                  <c:v>6750</c:v>
                </c:pt>
                <c:pt idx="262">
                  <c:v>6750</c:v>
                </c:pt>
                <c:pt idx="263">
                  <c:v>6500</c:v>
                </c:pt>
                <c:pt idx="264">
                  <c:v>8500</c:v>
                </c:pt>
                <c:pt idx="265">
                  <c:v>8500</c:v>
                </c:pt>
                <c:pt idx="266">
                  <c:v>7000</c:v>
                </c:pt>
                <c:pt idx="267">
                  <c:v>6500</c:v>
                </c:pt>
                <c:pt idx="268">
                  <c:v>6500</c:v>
                </c:pt>
                <c:pt idx="269">
                  <c:v>7000</c:v>
                </c:pt>
                <c:pt idx="270">
                  <c:v>8000</c:v>
                </c:pt>
                <c:pt idx="271">
                  <c:v>8000</c:v>
                </c:pt>
                <c:pt idx="272">
                  <c:v>6500</c:v>
                </c:pt>
                <c:pt idx="273">
                  <c:v>6250</c:v>
                </c:pt>
                <c:pt idx="274">
                  <c:v>6000</c:v>
                </c:pt>
                <c:pt idx="275">
                  <c:v>6500</c:v>
                </c:pt>
                <c:pt idx="276">
                  <c:v>8250</c:v>
                </c:pt>
                <c:pt idx="277">
                  <c:v>8250</c:v>
                </c:pt>
                <c:pt idx="278">
                  <c:v>6750</c:v>
                </c:pt>
                <c:pt idx="279">
                  <c:v>6500</c:v>
                </c:pt>
                <c:pt idx="280">
                  <c:v>6000</c:v>
                </c:pt>
                <c:pt idx="281">
                  <c:v>7000</c:v>
                </c:pt>
                <c:pt idx="282">
                  <c:v>9000</c:v>
                </c:pt>
                <c:pt idx="283">
                  <c:v>9000</c:v>
                </c:pt>
                <c:pt idx="284">
                  <c:v>7000</c:v>
                </c:pt>
                <c:pt idx="285">
                  <c:v>7000</c:v>
                </c:pt>
                <c:pt idx="286">
                  <c:v>6250</c:v>
                </c:pt>
                <c:pt idx="287">
                  <c:v>7250</c:v>
                </c:pt>
                <c:pt idx="288">
                  <c:v>4750</c:v>
                </c:pt>
                <c:pt idx="289">
                  <c:v>2750</c:v>
                </c:pt>
                <c:pt idx="290">
                  <c:v>2750</c:v>
                </c:pt>
                <c:pt idx="291">
                  <c:v>1250</c:v>
                </c:pt>
                <c:pt idx="292">
                  <c:v>1750</c:v>
                </c:pt>
                <c:pt idx="293">
                  <c:v>2750</c:v>
                </c:pt>
                <c:pt idx="294">
                  <c:v>5250</c:v>
                </c:pt>
                <c:pt idx="295">
                  <c:v>1750</c:v>
                </c:pt>
                <c:pt idx="296">
                  <c:v>2250</c:v>
                </c:pt>
                <c:pt idx="297">
                  <c:v>1000</c:v>
                </c:pt>
                <c:pt idx="298">
                  <c:v>1750</c:v>
                </c:pt>
                <c:pt idx="299">
                  <c:v>2750</c:v>
                </c:pt>
                <c:pt idx="300">
                  <c:v>4950</c:v>
                </c:pt>
                <c:pt idx="301">
                  <c:v>2000</c:v>
                </c:pt>
                <c:pt idx="302">
                  <c:v>2250</c:v>
                </c:pt>
                <c:pt idx="303">
                  <c:v>750</c:v>
                </c:pt>
                <c:pt idx="304">
                  <c:v>1250</c:v>
                </c:pt>
                <c:pt idx="305">
                  <c:v>2250</c:v>
                </c:pt>
                <c:pt idx="306">
                  <c:v>4500</c:v>
                </c:pt>
                <c:pt idx="307">
                  <c:v>1500</c:v>
                </c:pt>
                <c:pt idx="308">
                  <c:v>1500</c:v>
                </c:pt>
                <c:pt idx="309">
                  <c:v>750</c:v>
                </c:pt>
                <c:pt idx="310">
                  <c:v>1000</c:v>
                </c:pt>
                <c:pt idx="311">
                  <c:v>2250</c:v>
                </c:pt>
                <c:pt idx="312">
                  <c:v>4950</c:v>
                </c:pt>
                <c:pt idx="313">
                  <c:v>2000</c:v>
                </c:pt>
                <c:pt idx="314">
                  <c:v>1750</c:v>
                </c:pt>
                <c:pt idx="315">
                  <c:v>1000</c:v>
                </c:pt>
                <c:pt idx="316">
                  <c:v>1250</c:v>
                </c:pt>
                <c:pt idx="317">
                  <c:v>2500</c:v>
                </c:pt>
                <c:pt idx="318">
                  <c:v>5000</c:v>
                </c:pt>
                <c:pt idx="319">
                  <c:v>2500</c:v>
                </c:pt>
                <c:pt idx="320">
                  <c:v>2000</c:v>
                </c:pt>
                <c:pt idx="321">
                  <c:v>1750</c:v>
                </c:pt>
                <c:pt idx="322">
                  <c:v>1750</c:v>
                </c:pt>
                <c:pt idx="323">
                  <c:v>3500</c:v>
                </c:pt>
                <c:pt idx="324">
                  <c:v>5750</c:v>
                </c:pt>
                <c:pt idx="325">
                  <c:v>3250</c:v>
                </c:pt>
                <c:pt idx="326">
                  <c:v>2500</c:v>
                </c:pt>
                <c:pt idx="327">
                  <c:v>2000</c:v>
                </c:pt>
                <c:pt idx="328">
                  <c:v>2250</c:v>
                </c:pt>
                <c:pt idx="329">
                  <c:v>4000</c:v>
                </c:pt>
                <c:pt idx="330">
                  <c:v>5500</c:v>
                </c:pt>
                <c:pt idx="331">
                  <c:v>3250</c:v>
                </c:pt>
                <c:pt idx="332">
                  <c:v>2500</c:v>
                </c:pt>
                <c:pt idx="333">
                  <c:v>2250</c:v>
                </c:pt>
                <c:pt idx="334">
                  <c:v>2000</c:v>
                </c:pt>
                <c:pt idx="335">
                  <c:v>3750</c:v>
                </c:pt>
                <c:pt idx="336">
                  <c:v>5000</c:v>
                </c:pt>
                <c:pt idx="337">
                  <c:v>3000</c:v>
                </c:pt>
                <c:pt idx="338">
                  <c:v>2000</c:v>
                </c:pt>
                <c:pt idx="339">
                  <c:v>1750</c:v>
                </c:pt>
                <c:pt idx="340">
                  <c:v>1750</c:v>
                </c:pt>
                <c:pt idx="341">
                  <c:v>2500</c:v>
                </c:pt>
                <c:pt idx="342">
                  <c:v>4250</c:v>
                </c:pt>
                <c:pt idx="343">
                  <c:v>2500</c:v>
                </c:pt>
                <c:pt idx="344">
                  <c:v>1500</c:v>
                </c:pt>
                <c:pt idx="345">
                  <c:v>1250</c:v>
                </c:pt>
                <c:pt idx="346">
                  <c:v>1250</c:v>
                </c:pt>
                <c:pt idx="347">
                  <c:v>2500</c:v>
                </c:pt>
                <c:pt idx="348">
                  <c:v>4000</c:v>
                </c:pt>
                <c:pt idx="349">
                  <c:v>2500</c:v>
                </c:pt>
                <c:pt idx="350">
                  <c:v>1950</c:v>
                </c:pt>
                <c:pt idx="351">
                  <c:v>1750</c:v>
                </c:pt>
                <c:pt idx="352">
                  <c:v>1500</c:v>
                </c:pt>
                <c:pt idx="353">
                  <c:v>2500</c:v>
                </c:pt>
                <c:pt idx="354">
                  <c:v>5000</c:v>
                </c:pt>
                <c:pt idx="355">
                  <c:v>3000</c:v>
                </c:pt>
                <c:pt idx="356">
                  <c:v>2500</c:v>
                </c:pt>
                <c:pt idx="357">
                  <c:v>2000</c:v>
                </c:pt>
                <c:pt idx="358">
                  <c:v>2000</c:v>
                </c:pt>
                <c:pt idx="359">
                  <c:v>3000</c:v>
                </c:pt>
                <c:pt idx="360">
                  <c:v>7250</c:v>
                </c:pt>
                <c:pt idx="361">
                  <c:v>7250</c:v>
                </c:pt>
                <c:pt idx="362">
                  <c:v>5250</c:v>
                </c:pt>
                <c:pt idx="363">
                  <c:v>5250</c:v>
                </c:pt>
                <c:pt idx="364">
                  <c:v>3750</c:v>
                </c:pt>
                <c:pt idx="365">
                  <c:v>5250</c:v>
                </c:pt>
                <c:pt idx="366">
                  <c:v>6750</c:v>
                </c:pt>
                <c:pt idx="367">
                  <c:v>6500</c:v>
                </c:pt>
                <c:pt idx="368">
                  <c:v>4750</c:v>
                </c:pt>
                <c:pt idx="369">
                  <c:v>4250</c:v>
                </c:pt>
                <c:pt idx="370">
                  <c:v>3000</c:v>
                </c:pt>
                <c:pt idx="371">
                  <c:v>5000</c:v>
                </c:pt>
                <c:pt idx="372">
                  <c:v>6750</c:v>
                </c:pt>
                <c:pt idx="373">
                  <c:v>6750</c:v>
                </c:pt>
                <c:pt idx="374">
                  <c:v>5000</c:v>
                </c:pt>
                <c:pt idx="375">
                  <c:v>4000</c:v>
                </c:pt>
                <c:pt idx="376">
                  <c:v>3000</c:v>
                </c:pt>
                <c:pt idx="377">
                  <c:v>4500</c:v>
                </c:pt>
                <c:pt idx="378">
                  <c:v>7000</c:v>
                </c:pt>
                <c:pt idx="379">
                  <c:v>7000</c:v>
                </c:pt>
                <c:pt idx="380">
                  <c:v>5250</c:v>
                </c:pt>
                <c:pt idx="381">
                  <c:v>4250</c:v>
                </c:pt>
                <c:pt idx="382">
                  <c:v>3250</c:v>
                </c:pt>
                <c:pt idx="383">
                  <c:v>6000</c:v>
                </c:pt>
                <c:pt idx="384">
                  <c:v>7500</c:v>
                </c:pt>
                <c:pt idx="385">
                  <c:v>7750</c:v>
                </c:pt>
                <c:pt idx="386">
                  <c:v>6250</c:v>
                </c:pt>
                <c:pt idx="387">
                  <c:v>5500</c:v>
                </c:pt>
                <c:pt idx="388">
                  <c:v>4500</c:v>
                </c:pt>
                <c:pt idx="389">
                  <c:v>8000</c:v>
                </c:pt>
                <c:pt idx="390">
                  <c:v>8000</c:v>
                </c:pt>
                <c:pt idx="391">
                  <c:v>8000</c:v>
                </c:pt>
                <c:pt idx="392">
                  <c:v>6500</c:v>
                </c:pt>
                <c:pt idx="393">
                  <c:v>6000</c:v>
                </c:pt>
                <c:pt idx="394">
                  <c:v>5000</c:v>
                </c:pt>
                <c:pt idx="395">
                  <c:v>8750</c:v>
                </c:pt>
                <c:pt idx="396">
                  <c:v>8250</c:v>
                </c:pt>
                <c:pt idx="397">
                  <c:v>8250</c:v>
                </c:pt>
                <c:pt idx="398">
                  <c:v>9750</c:v>
                </c:pt>
                <c:pt idx="399">
                  <c:v>5750</c:v>
                </c:pt>
                <c:pt idx="400">
                  <c:v>5750</c:v>
                </c:pt>
                <c:pt idx="401">
                  <c:v>8500</c:v>
                </c:pt>
                <c:pt idx="402">
                  <c:v>8000</c:v>
                </c:pt>
                <c:pt idx="403">
                  <c:v>8000</c:v>
                </c:pt>
                <c:pt idx="404">
                  <c:v>9750</c:v>
                </c:pt>
                <c:pt idx="405">
                  <c:v>5250</c:v>
                </c:pt>
                <c:pt idx="406">
                  <c:v>5250</c:v>
                </c:pt>
                <c:pt idx="407">
                  <c:v>7750</c:v>
                </c:pt>
                <c:pt idx="408">
                  <c:v>7250</c:v>
                </c:pt>
                <c:pt idx="409">
                  <c:v>6750</c:v>
                </c:pt>
                <c:pt idx="410">
                  <c:v>7250</c:v>
                </c:pt>
                <c:pt idx="411">
                  <c:v>4500</c:v>
                </c:pt>
                <c:pt idx="412">
                  <c:v>4500</c:v>
                </c:pt>
                <c:pt idx="413">
                  <c:v>6750</c:v>
                </c:pt>
                <c:pt idx="414">
                  <c:v>6250</c:v>
                </c:pt>
                <c:pt idx="415">
                  <c:v>6250</c:v>
                </c:pt>
                <c:pt idx="416">
                  <c:v>5750</c:v>
                </c:pt>
                <c:pt idx="417">
                  <c:v>4250</c:v>
                </c:pt>
                <c:pt idx="418">
                  <c:v>4000</c:v>
                </c:pt>
                <c:pt idx="419">
                  <c:v>5750</c:v>
                </c:pt>
                <c:pt idx="420">
                  <c:v>7250</c:v>
                </c:pt>
                <c:pt idx="421">
                  <c:v>7250</c:v>
                </c:pt>
                <c:pt idx="422">
                  <c:v>6500</c:v>
                </c:pt>
                <c:pt idx="423">
                  <c:v>5000</c:v>
                </c:pt>
                <c:pt idx="424">
                  <c:v>4750</c:v>
                </c:pt>
                <c:pt idx="425">
                  <c:v>6750</c:v>
                </c:pt>
                <c:pt idx="426">
                  <c:v>8250</c:v>
                </c:pt>
                <c:pt idx="427">
                  <c:v>8250</c:v>
                </c:pt>
                <c:pt idx="428">
                  <c:v>7250</c:v>
                </c:pt>
                <c:pt idx="429">
                  <c:v>5750</c:v>
                </c:pt>
                <c:pt idx="430">
                  <c:v>5250</c:v>
                </c:pt>
                <c:pt idx="431">
                  <c:v>7750</c:v>
                </c:pt>
                <c:pt idx="432">
                  <c:v>4250</c:v>
                </c:pt>
                <c:pt idx="433">
                  <c:v>2250</c:v>
                </c:pt>
                <c:pt idx="434">
                  <c:v>2250</c:v>
                </c:pt>
                <c:pt idx="435">
                  <c:v>750</c:v>
                </c:pt>
                <c:pt idx="436">
                  <c:v>1250</c:v>
                </c:pt>
                <c:pt idx="437">
                  <c:v>2250</c:v>
                </c:pt>
                <c:pt idx="438">
                  <c:v>4750</c:v>
                </c:pt>
                <c:pt idx="439">
                  <c:v>1250</c:v>
                </c:pt>
                <c:pt idx="440">
                  <c:v>1750</c:v>
                </c:pt>
                <c:pt idx="441">
                  <c:v>500</c:v>
                </c:pt>
                <c:pt idx="442">
                  <c:v>1250</c:v>
                </c:pt>
                <c:pt idx="443">
                  <c:v>2250</c:v>
                </c:pt>
                <c:pt idx="444">
                  <c:v>4450</c:v>
                </c:pt>
                <c:pt idx="445">
                  <c:v>1500</c:v>
                </c:pt>
                <c:pt idx="446">
                  <c:v>1750</c:v>
                </c:pt>
                <c:pt idx="447">
                  <c:v>250</c:v>
                </c:pt>
                <c:pt idx="448">
                  <c:v>750</c:v>
                </c:pt>
                <c:pt idx="449">
                  <c:v>1750</c:v>
                </c:pt>
                <c:pt idx="450">
                  <c:v>4500</c:v>
                </c:pt>
                <c:pt idx="451">
                  <c:v>1500</c:v>
                </c:pt>
                <c:pt idx="452">
                  <c:v>1500</c:v>
                </c:pt>
                <c:pt idx="453">
                  <c:v>750</c:v>
                </c:pt>
                <c:pt idx="454">
                  <c:v>750</c:v>
                </c:pt>
                <c:pt idx="455">
                  <c:v>2000</c:v>
                </c:pt>
                <c:pt idx="456">
                  <c:v>4700</c:v>
                </c:pt>
                <c:pt idx="457">
                  <c:v>1750</c:v>
                </c:pt>
                <c:pt idx="458">
                  <c:v>1500</c:v>
                </c:pt>
                <c:pt idx="459">
                  <c:v>1000</c:v>
                </c:pt>
                <c:pt idx="460">
                  <c:v>1250</c:v>
                </c:pt>
                <c:pt idx="461">
                  <c:v>2500</c:v>
                </c:pt>
                <c:pt idx="462">
                  <c:v>5000</c:v>
                </c:pt>
                <c:pt idx="463">
                  <c:v>2500</c:v>
                </c:pt>
                <c:pt idx="464">
                  <c:v>1750</c:v>
                </c:pt>
                <c:pt idx="465">
                  <c:v>1500</c:v>
                </c:pt>
                <c:pt idx="466">
                  <c:v>1500</c:v>
                </c:pt>
                <c:pt idx="467">
                  <c:v>3000</c:v>
                </c:pt>
                <c:pt idx="468">
                  <c:v>5000</c:v>
                </c:pt>
                <c:pt idx="469">
                  <c:v>3000</c:v>
                </c:pt>
                <c:pt idx="470">
                  <c:v>2250</c:v>
                </c:pt>
                <c:pt idx="471">
                  <c:v>1750</c:v>
                </c:pt>
                <c:pt idx="472">
                  <c:v>2000</c:v>
                </c:pt>
                <c:pt idx="473">
                  <c:v>3750</c:v>
                </c:pt>
                <c:pt idx="474">
                  <c:v>5250</c:v>
                </c:pt>
                <c:pt idx="475">
                  <c:v>3000</c:v>
                </c:pt>
                <c:pt idx="476">
                  <c:v>2250</c:v>
                </c:pt>
                <c:pt idx="477">
                  <c:v>2000</c:v>
                </c:pt>
                <c:pt idx="478">
                  <c:v>1750</c:v>
                </c:pt>
                <c:pt idx="479">
                  <c:v>3500</c:v>
                </c:pt>
                <c:pt idx="480">
                  <c:v>4750</c:v>
                </c:pt>
                <c:pt idx="481">
                  <c:v>2750</c:v>
                </c:pt>
                <c:pt idx="482">
                  <c:v>2000</c:v>
                </c:pt>
                <c:pt idx="483">
                  <c:v>1750</c:v>
                </c:pt>
                <c:pt idx="484">
                  <c:v>1250</c:v>
                </c:pt>
                <c:pt idx="485">
                  <c:v>2250</c:v>
                </c:pt>
                <c:pt idx="486">
                  <c:v>4000</c:v>
                </c:pt>
                <c:pt idx="487">
                  <c:v>2250</c:v>
                </c:pt>
                <c:pt idx="488">
                  <c:v>1250</c:v>
                </c:pt>
                <c:pt idx="489">
                  <c:v>1000</c:v>
                </c:pt>
                <c:pt idx="490">
                  <c:v>1000</c:v>
                </c:pt>
                <c:pt idx="491">
                  <c:v>2250</c:v>
                </c:pt>
                <c:pt idx="492">
                  <c:v>3750</c:v>
                </c:pt>
                <c:pt idx="493">
                  <c:v>2000</c:v>
                </c:pt>
                <c:pt idx="494">
                  <c:v>1950</c:v>
                </c:pt>
                <c:pt idx="495">
                  <c:v>1750</c:v>
                </c:pt>
                <c:pt idx="496">
                  <c:v>1500</c:v>
                </c:pt>
                <c:pt idx="497">
                  <c:v>2500</c:v>
                </c:pt>
                <c:pt idx="498">
                  <c:v>4750</c:v>
                </c:pt>
                <c:pt idx="499">
                  <c:v>2750</c:v>
                </c:pt>
                <c:pt idx="500">
                  <c:v>2250</c:v>
                </c:pt>
                <c:pt idx="501">
                  <c:v>1750</c:v>
                </c:pt>
                <c:pt idx="502">
                  <c:v>1750</c:v>
                </c:pt>
                <c:pt idx="503">
                  <c:v>2750</c:v>
                </c:pt>
                <c:pt idx="504">
                  <c:v>4500</c:v>
                </c:pt>
                <c:pt idx="505">
                  <c:v>4500</c:v>
                </c:pt>
                <c:pt idx="506">
                  <c:v>4500</c:v>
                </c:pt>
                <c:pt idx="507">
                  <c:v>3000</c:v>
                </c:pt>
                <c:pt idx="508">
                  <c:v>2500</c:v>
                </c:pt>
                <c:pt idx="509">
                  <c:v>4750</c:v>
                </c:pt>
                <c:pt idx="510">
                  <c:v>5250</c:v>
                </c:pt>
                <c:pt idx="511">
                  <c:v>4250</c:v>
                </c:pt>
                <c:pt idx="512">
                  <c:v>4250</c:v>
                </c:pt>
                <c:pt idx="513">
                  <c:v>2750</c:v>
                </c:pt>
                <c:pt idx="514">
                  <c:v>2000</c:v>
                </c:pt>
                <c:pt idx="515">
                  <c:v>4000</c:v>
                </c:pt>
                <c:pt idx="516">
                  <c:v>5500</c:v>
                </c:pt>
                <c:pt idx="517">
                  <c:v>4000</c:v>
                </c:pt>
                <c:pt idx="518">
                  <c:v>4000</c:v>
                </c:pt>
                <c:pt idx="519">
                  <c:v>3000</c:v>
                </c:pt>
                <c:pt idx="520">
                  <c:v>1750</c:v>
                </c:pt>
                <c:pt idx="521">
                  <c:v>3750</c:v>
                </c:pt>
                <c:pt idx="522">
                  <c:v>5500</c:v>
                </c:pt>
                <c:pt idx="523">
                  <c:v>3500</c:v>
                </c:pt>
                <c:pt idx="524">
                  <c:v>4000</c:v>
                </c:pt>
                <c:pt idx="525">
                  <c:v>3000</c:v>
                </c:pt>
                <c:pt idx="526">
                  <c:v>2000</c:v>
                </c:pt>
                <c:pt idx="527">
                  <c:v>3500</c:v>
                </c:pt>
                <c:pt idx="528">
                  <c:v>5500</c:v>
                </c:pt>
                <c:pt idx="529">
                  <c:v>4000</c:v>
                </c:pt>
                <c:pt idx="530">
                  <c:v>4000</c:v>
                </c:pt>
                <c:pt idx="531">
                  <c:v>3000</c:v>
                </c:pt>
                <c:pt idx="532">
                  <c:v>2000</c:v>
                </c:pt>
                <c:pt idx="533">
                  <c:v>4500</c:v>
                </c:pt>
                <c:pt idx="534">
                  <c:v>7000</c:v>
                </c:pt>
                <c:pt idx="535">
                  <c:v>5500</c:v>
                </c:pt>
                <c:pt idx="536">
                  <c:v>5500</c:v>
                </c:pt>
                <c:pt idx="537">
                  <c:v>4250</c:v>
                </c:pt>
                <c:pt idx="538">
                  <c:v>3000</c:v>
                </c:pt>
                <c:pt idx="539">
                  <c:v>6000</c:v>
                </c:pt>
                <c:pt idx="540">
                  <c:v>7500</c:v>
                </c:pt>
                <c:pt idx="541">
                  <c:v>6000</c:v>
                </c:pt>
                <c:pt idx="542">
                  <c:v>5500</c:v>
                </c:pt>
                <c:pt idx="543">
                  <c:v>4500</c:v>
                </c:pt>
                <c:pt idx="544">
                  <c:v>5000</c:v>
                </c:pt>
                <c:pt idx="545">
                  <c:v>5000</c:v>
                </c:pt>
                <c:pt idx="546">
                  <c:v>7000</c:v>
                </c:pt>
                <c:pt idx="547">
                  <c:v>6500</c:v>
                </c:pt>
                <c:pt idx="548">
                  <c:v>5250</c:v>
                </c:pt>
                <c:pt idx="549">
                  <c:v>4750</c:v>
                </c:pt>
                <c:pt idx="550">
                  <c:v>4750</c:v>
                </c:pt>
                <c:pt idx="551">
                  <c:v>4000</c:v>
                </c:pt>
                <c:pt idx="552">
                  <c:v>6000</c:v>
                </c:pt>
                <c:pt idx="553">
                  <c:v>6000</c:v>
                </c:pt>
                <c:pt idx="554">
                  <c:v>4500</c:v>
                </c:pt>
                <c:pt idx="555">
                  <c:v>4000</c:v>
                </c:pt>
                <c:pt idx="556">
                  <c:v>4000</c:v>
                </c:pt>
                <c:pt idx="557">
                  <c:v>4500</c:v>
                </c:pt>
                <c:pt idx="558">
                  <c:v>5500</c:v>
                </c:pt>
                <c:pt idx="559">
                  <c:v>5500</c:v>
                </c:pt>
                <c:pt idx="560">
                  <c:v>3750</c:v>
                </c:pt>
                <c:pt idx="561">
                  <c:v>3500</c:v>
                </c:pt>
                <c:pt idx="562">
                  <c:v>3250</c:v>
                </c:pt>
                <c:pt idx="563">
                  <c:v>3750</c:v>
                </c:pt>
                <c:pt idx="564">
                  <c:v>5750</c:v>
                </c:pt>
                <c:pt idx="565">
                  <c:v>5750</c:v>
                </c:pt>
                <c:pt idx="566">
                  <c:v>4250</c:v>
                </c:pt>
                <c:pt idx="567">
                  <c:v>4000</c:v>
                </c:pt>
                <c:pt idx="568">
                  <c:v>3500</c:v>
                </c:pt>
                <c:pt idx="569">
                  <c:v>4750</c:v>
                </c:pt>
                <c:pt idx="570">
                  <c:v>6750</c:v>
                </c:pt>
                <c:pt idx="571">
                  <c:v>6750</c:v>
                </c:pt>
                <c:pt idx="572">
                  <c:v>4750</c:v>
                </c:pt>
                <c:pt idx="573">
                  <c:v>4750</c:v>
                </c:pt>
                <c:pt idx="574">
                  <c:v>4000</c:v>
                </c:pt>
                <c:pt idx="575">
                  <c:v>5000</c:v>
                </c:pt>
                <c:pt idx="576">
                  <c:v>4250</c:v>
                </c:pt>
                <c:pt idx="577">
                  <c:v>4250</c:v>
                </c:pt>
                <c:pt idx="578">
                  <c:v>4250</c:v>
                </c:pt>
                <c:pt idx="579">
                  <c:v>2750</c:v>
                </c:pt>
                <c:pt idx="580">
                  <c:v>2250</c:v>
                </c:pt>
                <c:pt idx="581">
                  <c:v>4750</c:v>
                </c:pt>
                <c:pt idx="582">
                  <c:v>5250</c:v>
                </c:pt>
                <c:pt idx="583">
                  <c:v>4250</c:v>
                </c:pt>
                <c:pt idx="584">
                  <c:v>4250</c:v>
                </c:pt>
                <c:pt idx="585">
                  <c:v>2750</c:v>
                </c:pt>
                <c:pt idx="586">
                  <c:v>2000</c:v>
                </c:pt>
                <c:pt idx="587">
                  <c:v>4000</c:v>
                </c:pt>
                <c:pt idx="588">
                  <c:v>5500</c:v>
                </c:pt>
                <c:pt idx="589">
                  <c:v>4000</c:v>
                </c:pt>
                <c:pt idx="590">
                  <c:v>4000</c:v>
                </c:pt>
                <c:pt idx="591">
                  <c:v>3000</c:v>
                </c:pt>
                <c:pt idx="592">
                  <c:v>1500</c:v>
                </c:pt>
                <c:pt idx="593">
                  <c:v>3500</c:v>
                </c:pt>
                <c:pt idx="594">
                  <c:v>5250</c:v>
                </c:pt>
                <c:pt idx="595">
                  <c:v>3250</c:v>
                </c:pt>
                <c:pt idx="596">
                  <c:v>3750</c:v>
                </c:pt>
                <c:pt idx="597">
                  <c:v>2750</c:v>
                </c:pt>
                <c:pt idx="598">
                  <c:v>1750</c:v>
                </c:pt>
                <c:pt idx="599">
                  <c:v>3250</c:v>
                </c:pt>
                <c:pt idx="600">
                  <c:v>5250</c:v>
                </c:pt>
                <c:pt idx="601">
                  <c:v>3750</c:v>
                </c:pt>
                <c:pt idx="602">
                  <c:v>3750</c:v>
                </c:pt>
                <c:pt idx="603">
                  <c:v>2750</c:v>
                </c:pt>
                <c:pt idx="604">
                  <c:v>1750</c:v>
                </c:pt>
                <c:pt idx="605">
                  <c:v>4750</c:v>
                </c:pt>
                <c:pt idx="606">
                  <c:v>7250</c:v>
                </c:pt>
                <c:pt idx="607">
                  <c:v>5750</c:v>
                </c:pt>
                <c:pt idx="608">
                  <c:v>5750</c:v>
                </c:pt>
                <c:pt idx="609">
                  <c:v>4500</c:v>
                </c:pt>
                <c:pt idx="610">
                  <c:v>3250</c:v>
                </c:pt>
                <c:pt idx="611">
                  <c:v>6250</c:v>
                </c:pt>
                <c:pt idx="612">
                  <c:v>7750</c:v>
                </c:pt>
                <c:pt idx="613">
                  <c:v>6250</c:v>
                </c:pt>
                <c:pt idx="614">
                  <c:v>5750</c:v>
                </c:pt>
                <c:pt idx="615">
                  <c:v>4750</c:v>
                </c:pt>
                <c:pt idx="616">
                  <c:v>5250</c:v>
                </c:pt>
                <c:pt idx="617">
                  <c:v>5250</c:v>
                </c:pt>
                <c:pt idx="618">
                  <c:v>7250</c:v>
                </c:pt>
                <c:pt idx="619">
                  <c:v>6750</c:v>
                </c:pt>
                <c:pt idx="620">
                  <c:v>5500</c:v>
                </c:pt>
                <c:pt idx="621">
                  <c:v>5000</c:v>
                </c:pt>
                <c:pt idx="622">
                  <c:v>5000</c:v>
                </c:pt>
                <c:pt idx="623">
                  <c:v>4000</c:v>
                </c:pt>
                <c:pt idx="624">
                  <c:v>6000</c:v>
                </c:pt>
                <c:pt idx="625">
                  <c:v>6000</c:v>
                </c:pt>
                <c:pt idx="626">
                  <c:v>4500</c:v>
                </c:pt>
                <c:pt idx="627">
                  <c:v>4000</c:v>
                </c:pt>
                <c:pt idx="628">
                  <c:v>4000</c:v>
                </c:pt>
                <c:pt idx="629">
                  <c:v>4250</c:v>
                </c:pt>
                <c:pt idx="630">
                  <c:v>5250</c:v>
                </c:pt>
                <c:pt idx="631">
                  <c:v>5250</c:v>
                </c:pt>
                <c:pt idx="632">
                  <c:v>3500</c:v>
                </c:pt>
                <c:pt idx="633">
                  <c:v>3250</c:v>
                </c:pt>
                <c:pt idx="634">
                  <c:v>3000</c:v>
                </c:pt>
                <c:pt idx="635">
                  <c:v>3500</c:v>
                </c:pt>
                <c:pt idx="636">
                  <c:v>5750</c:v>
                </c:pt>
                <c:pt idx="637">
                  <c:v>5750</c:v>
                </c:pt>
                <c:pt idx="638">
                  <c:v>4250</c:v>
                </c:pt>
                <c:pt idx="639">
                  <c:v>4000</c:v>
                </c:pt>
                <c:pt idx="640">
                  <c:v>3750</c:v>
                </c:pt>
                <c:pt idx="641">
                  <c:v>5000</c:v>
                </c:pt>
                <c:pt idx="642">
                  <c:v>7000</c:v>
                </c:pt>
                <c:pt idx="643">
                  <c:v>7000</c:v>
                </c:pt>
                <c:pt idx="644">
                  <c:v>5000</c:v>
                </c:pt>
                <c:pt idx="645">
                  <c:v>5000</c:v>
                </c:pt>
                <c:pt idx="646">
                  <c:v>4250</c:v>
                </c:pt>
                <c:pt idx="647">
                  <c:v>5250</c:v>
                </c:pt>
                <c:pt idx="648">
                  <c:v>4500</c:v>
                </c:pt>
                <c:pt idx="649">
                  <c:v>4500</c:v>
                </c:pt>
                <c:pt idx="650">
                  <c:v>4500</c:v>
                </c:pt>
                <c:pt idx="651">
                  <c:v>3000</c:v>
                </c:pt>
                <c:pt idx="652">
                  <c:v>2500</c:v>
                </c:pt>
                <c:pt idx="653">
                  <c:v>5000</c:v>
                </c:pt>
                <c:pt idx="654">
                  <c:v>5500</c:v>
                </c:pt>
                <c:pt idx="655">
                  <c:v>4500</c:v>
                </c:pt>
                <c:pt idx="656">
                  <c:v>4500</c:v>
                </c:pt>
                <c:pt idx="657">
                  <c:v>3000</c:v>
                </c:pt>
                <c:pt idx="658">
                  <c:v>2250</c:v>
                </c:pt>
                <c:pt idx="659">
                  <c:v>4250</c:v>
                </c:pt>
                <c:pt idx="660">
                  <c:v>5750</c:v>
                </c:pt>
                <c:pt idx="661">
                  <c:v>4250</c:v>
                </c:pt>
                <c:pt idx="662">
                  <c:v>4250</c:v>
                </c:pt>
                <c:pt idx="663">
                  <c:v>3250</c:v>
                </c:pt>
                <c:pt idx="664">
                  <c:v>1750</c:v>
                </c:pt>
                <c:pt idx="665">
                  <c:v>3750</c:v>
                </c:pt>
                <c:pt idx="666">
                  <c:v>5500</c:v>
                </c:pt>
                <c:pt idx="667">
                  <c:v>3500</c:v>
                </c:pt>
                <c:pt idx="668">
                  <c:v>4000</c:v>
                </c:pt>
                <c:pt idx="669">
                  <c:v>3000</c:v>
                </c:pt>
                <c:pt idx="670">
                  <c:v>2000</c:v>
                </c:pt>
                <c:pt idx="671">
                  <c:v>3500</c:v>
                </c:pt>
                <c:pt idx="672">
                  <c:v>5500</c:v>
                </c:pt>
                <c:pt idx="673">
                  <c:v>4000</c:v>
                </c:pt>
                <c:pt idx="674">
                  <c:v>4000</c:v>
                </c:pt>
                <c:pt idx="675">
                  <c:v>3000</c:v>
                </c:pt>
                <c:pt idx="676">
                  <c:v>2000</c:v>
                </c:pt>
                <c:pt idx="677">
                  <c:v>5000</c:v>
                </c:pt>
                <c:pt idx="678">
                  <c:v>7500</c:v>
                </c:pt>
                <c:pt idx="679">
                  <c:v>6250</c:v>
                </c:pt>
                <c:pt idx="680">
                  <c:v>6250</c:v>
                </c:pt>
                <c:pt idx="681">
                  <c:v>5000</c:v>
                </c:pt>
                <c:pt idx="682">
                  <c:v>3750</c:v>
                </c:pt>
                <c:pt idx="683">
                  <c:v>6750</c:v>
                </c:pt>
                <c:pt idx="684">
                  <c:v>8250</c:v>
                </c:pt>
                <c:pt idx="685">
                  <c:v>6750</c:v>
                </c:pt>
                <c:pt idx="686">
                  <c:v>6250</c:v>
                </c:pt>
                <c:pt idx="687">
                  <c:v>5250</c:v>
                </c:pt>
                <c:pt idx="688">
                  <c:v>5750</c:v>
                </c:pt>
                <c:pt idx="689">
                  <c:v>5750</c:v>
                </c:pt>
                <c:pt idx="690">
                  <c:v>7750</c:v>
                </c:pt>
                <c:pt idx="691">
                  <c:v>7500</c:v>
                </c:pt>
                <c:pt idx="692">
                  <c:v>6250</c:v>
                </c:pt>
                <c:pt idx="693">
                  <c:v>5750</c:v>
                </c:pt>
                <c:pt idx="694">
                  <c:v>5750</c:v>
                </c:pt>
                <c:pt idx="695">
                  <c:v>4000</c:v>
                </c:pt>
                <c:pt idx="696">
                  <c:v>6000</c:v>
                </c:pt>
                <c:pt idx="697">
                  <c:v>6000</c:v>
                </c:pt>
                <c:pt idx="698">
                  <c:v>4500</c:v>
                </c:pt>
                <c:pt idx="699">
                  <c:v>4000</c:v>
                </c:pt>
                <c:pt idx="700">
                  <c:v>4250</c:v>
                </c:pt>
                <c:pt idx="701">
                  <c:v>4500</c:v>
                </c:pt>
                <c:pt idx="702">
                  <c:v>5500</c:v>
                </c:pt>
                <c:pt idx="703">
                  <c:v>5500</c:v>
                </c:pt>
                <c:pt idx="704">
                  <c:v>3750</c:v>
                </c:pt>
                <c:pt idx="705">
                  <c:v>3500</c:v>
                </c:pt>
                <c:pt idx="706">
                  <c:v>3250</c:v>
                </c:pt>
                <c:pt idx="707">
                  <c:v>3750</c:v>
                </c:pt>
                <c:pt idx="708">
                  <c:v>6000</c:v>
                </c:pt>
                <c:pt idx="709">
                  <c:v>6250</c:v>
                </c:pt>
                <c:pt idx="710">
                  <c:v>4750</c:v>
                </c:pt>
                <c:pt idx="711">
                  <c:v>4500</c:v>
                </c:pt>
                <c:pt idx="712">
                  <c:v>4250</c:v>
                </c:pt>
                <c:pt idx="713">
                  <c:v>5500</c:v>
                </c:pt>
                <c:pt idx="714">
                  <c:v>7500</c:v>
                </c:pt>
                <c:pt idx="715">
                  <c:v>7500</c:v>
                </c:pt>
                <c:pt idx="716">
                  <c:v>5500</c:v>
                </c:pt>
                <c:pt idx="717">
                  <c:v>5500</c:v>
                </c:pt>
                <c:pt idx="718">
                  <c:v>4750</c:v>
                </c:pt>
                <c:pt idx="719">
                  <c:v>5750</c:v>
                </c:pt>
                <c:pt idx="720">
                  <c:v>10500</c:v>
                </c:pt>
                <c:pt idx="721">
                  <c:v>8500</c:v>
                </c:pt>
                <c:pt idx="722">
                  <c:v>8500</c:v>
                </c:pt>
                <c:pt idx="723">
                  <c:v>7000</c:v>
                </c:pt>
                <c:pt idx="724">
                  <c:v>7500</c:v>
                </c:pt>
                <c:pt idx="725">
                  <c:v>8500</c:v>
                </c:pt>
                <c:pt idx="726">
                  <c:v>11000</c:v>
                </c:pt>
                <c:pt idx="727">
                  <c:v>7500</c:v>
                </c:pt>
                <c:pt idx="728">
                  <c:v>8000</c:v>
                </c:pt>
                <c:pt idx="729">
                  <c:v>6750</c:v>
                </c:pt>
                <c:pt idx="730">
                  <c:v>7500</c:v>
                </c:pt>
                <c:pt idx="731">
                  <c:v>8500</c:v>
                </c:pt>
                <c:pt idx="732">
                  <c:v>10700</c:v>
                </c:pt>
                <c:pt idx="733">
                  <c:v>7500</c:v>
                </c:pt>
                <c:pt idx="734">
                  <c:v>7750</c:v>
                </c:pt>
                <c:pt idx="735">
                  <c:v>6250</c:v>
                </c:pt>
                <c:pt idx="736">
                  <c:v>6750</c:v>
                </c:pt>
                <c:pt idx="737">
                  <c:v>7750</c:v>
                </c:pt>
                <c:pt idx="738">
                  <c:v>10250</c:v>
                </c:pt>
                <c:pt idx="739">
                  <c:v>7250</c:v>
                </c:pt>
                <c:pt idx="740">
                  <c:v>7250</c:v>
                </c:pt>
                <c:pt idx="741">
                  <c:v>6500</c:v>
                </c:pt>
                <c:pt idx="742">
                  <c:v>6750</c:v>
                </c:pt>
                <c:pt idx="743">
                  <c:v>8000</c:v>
                </c:pt>
                <c:pt idx="744">
                  <c:v>10700</c:v>
                </c:pt>
                <c:pt idx="745">
                  <c:v>7750</c:v>
                </c:pt>
                <c:pt idx="746">
                  <c:v>7500</c:v>
                </c:pt>
                <c:pt idx="747">
                  <c:v>7000</c:v>
                </c:pt>
                <c:pt idx="748">
                  <c:v>7250</c:v>
                </c:pt>
                <c:pt idx="749">
                  <c:v>8250</c:v>
                </c:pt>
                <c:pt idx="750">
                  <c:v>10750</c:v>
                </c:pt>
                <c:pt idx="751">
                  <c:v>8250</c:v>
                </c:pt>
                <c:pt idx="752">
                  <c:v>8000</c:v>
                </c:pt>
                <c:pt idx="753">
                  <c:v>7750</c:v>
                </c:pt>
                <c:pt idx="754">
                  <c:v>7750</c:v>
                </c:pt>
                <c:pt idx="755">
                  <c:v>9250</c:v>
                </c:pt>
                <c:pt idx="756">
                  <c:v>11500</c:v>
                </c:pt>
                <c:pt idx="757">
                  <c:v>9000</c:v>
                </c:pt>
                <c:pt idx="758">
                  <c:v>8250</c:v>
                </c:pt>
                <c:pt idx="759">
                  <c:v>7750</c:v>
                </c:pt>
                <c:pt idx="760">
                  <c:v>8000</c:v>
                </c:pt>
                <c:pt idx="761">
                  <c:v>9750</c:v>
                </c:pt>
                <c:pt idx="762">
                  <c:v>11250</c:v>
                </c:pt>
                <c:pt idx="763">
                  <c:v>9000</c:v>
                </c:pt>
                <c:pt idx="764">
                  <c:v>8250</c:v>
                </c:pt>
                <c:pt idx="765">
                  <c:v>7750</c:v>
                </c:pt>
                <c:pt idx="766">
                  <c:v>7500</c:v>
                </c:pt>
                <c:pt idx="767">
                  <c:v>9250</c:v>
                </c:pt>
                <c:pt idx="768">
                  <c:v>10500</c:v>
                </c:pt>
                <c:pt idx="769">
                  <c:v>8500</c:v>
                </c:pt>
                <c:pt idx="770">
                  <c:v>7500</c:v>
                </c:pt>
                <c:pt idx="771">
                  <c:v>7250</c:v>
                </c:pt>
                <c:pt idx="772">
                  <c:v>7250</c:v>
                </c:pt>
                <c:pt idx="773">
                  <c:v>8250</c:v>
                </c:pt>
                <c:pt idx="774">
                  <c:v>10000</c:v>
                </c:pt>
                <c:pt idx="775">
                  <c:v>8250</c:v>
                </c:pt>
                <c:pt idx="776">
                  <c:v>7250</c:v>
                </c:pt>
                <c:pt idx="777">
                  <c:v>7000</c:v>
                </c:pt>
                <c:pt idx="778">
                  <c:v>7000</c:v>
                </c:pt>
                <c:pt idx="779">
                  <c:v>8250</c:v>
                </c:pt>
                <c:pt idx="780">
                  <c:v>9750</c:v>
                </c:pt>
                <c:pt idx="781">
                  <c:v>8000</c:v>
                </c:pt>
                <c:pt idx="782">
                  <c:v>7450</c:v>
                </c:pt>
                <c:pt idx="783">
                  <c:v>7750</c:v>
                </c:pt>
                <c:pt idx="784">
                  <c:v>7500</c:v>
                </c:pt>
                <c:pt idx="785">
                  <c:v>8500</c:v>
                </c:pt>
                <c:pt idx="786">
                  <c:v>10750</c:v>
                </c:pt>
                <c:pt idx="787">
                  <c:v>8750</c:v>
                </c:pt>
                <c:pt idx="788">
                  <c:v>8250</c:v>
                </c:pt>
                <c:pt idx="789">
                  <c:v>7750</c:v>
                </c:pt>
                <c:pt idx="790">
                  <c:v>7750</c:v>
                </c:pt>
                <c:pt idx="791">
                  <c:v>8750</c:v>
                </c:pt>
                <c:pt idx="792">
                  <c:v>4500</c:v>
                </c:pt>
                <c:pt idx="793">
                  <c:v>2500</c:v>
                </c:pt>
                <c:pt idx="794">
                  <c:v>2500</c:v>
                </c:pt>
                <c:pt idx="795">
                  <c:v>1000</c:v>
                </c:pt>
                <c:pt idx="796">
                  <c:v>1500</c:v>
                </c:pt>
                <c:pt idx="797">
                  <c:v>2500</c:v>
                </c:pt>
                <c:pt idx="798">
                  <c:v>5000</c:v>
                </c:pt>
                <c:pt idx="799">
                  <c:v>1500</c:v>
                </c:pt>
                <c:pt idx="800">
                  <c:v>2000</c:v>
                </c:pt>
                <c:pt idx="801">
                  <c:v>750</c:v>
                </c:pt>
                <c:pt idx="802">
                  <c:v>1500</c:v>
                </c:pt>
                <c:pt idx="803">
                  <c:v>2250</c:v>
                </c:pt>
                <c:pt idx="804">
                  <c:v>4450</c:v>
                </c:pt>
                <c:pt idx="805">
                  <c:v>1250</c:v>
                </c:pt>
                <c:pt idx="806">
                  <c:v>1750</c:v>
                </c:pt>
                <c:pt idx="807">
                  <c:v>250</c:v>
                </c:pt>
                <c:pt idx="808">
                  <c:v>750</c:v>
                </c:pt>
                <c:pt idx="809">
                  <c:v>1750</c:v>
                </c:pt>
                <c:pt idx="810">
                  <c:v>4000</c:v>
                </c:pt>
                <c:pt idx="811">
                  <c:v>1000</c:v>
                </c:pt>
                <c:pt idx="812">
                  <c:v>1000</c:v>
                </c:pt>
                <c:pt idx="813">
                  <c:v>250</c:v>
                </c:pt>
                <c:pt idx="814">
                  <c:v>500</c:v>
                </c:pt>
                <c:pt idx="815">
                  <c:v>1750</c:v>
                </c:pt>
                <c:pt idx="816">
                  <c:v>4450</c:v>
                </c:pt>
                <c:pt idx="817">
                  <c:v>1500</c:v>
                </c:pt>
                <c:pt idx="818">
                  <c:v>1250</c:v>
                </c:pt>
                <c:pt idx="819">
                  <c:v>500</c:v>
                </c:pt>
                <c:pt idx="820">
                  <c:v>750</c:v>
                </c:pt>
                <c:pt idx="821">
                  <c:v>1750</c:v>
                </c:pt>
                <c:pt idx="822">
                  <c:v>4250</c:v>
                </c:pt>
                <c:pt idx="823">
                  <c:v>1750</c:v>
                </c:pt>
                <c:pt idx="824">
                  <c:v>1750</c:v>
                </c:pt>
                <c:pt idx="825">
                  <c:v>1500</c:v>
                </c:pt>
                <c:pt idx="826">
                  <c:v>1500</c:v>
                </c:pt>
                <c:pt idx="827">
                  <c:v>3250</c:v>
                </c:pt>
                <c:pt idx="828">
                  <c:v>5500</c:v>
                </c:pt>
                <c:pt idx="829">
                  <c:v>3000</c:v>
                </c:pt>
                <c:pt idx="830">
                  <c:v>2250</c:v>
                </c:pt>
                <c:pt idx="831">
                  <c:v>1750</c:v>
                </c:pt>
                <c:pt idx="832">
                  <c:v>2000</c:v>
                </c:pt>
                <c:pt idx="833">
                  <c:v>3750</c:v>
                </c:pt>
                <c:pt idx="834">
                  <c:v>5250</c:v>
                </c:pt>
                <c:pt idx="835">
                  <c:v>3000</c:v>
                </c:pt>
                <c:pt idx="836">
                  <c:v>2250</c:v>
                </c:pt>
                <c:pt idx="837">
                  <c:v>1750</c:v>
                </c:pt>
                <c:pt idx="838">
                  <c:v>1500</c:v>
                </c:pt>
                <c:pt idx="839">
                  <c:v>3250</c:v>
                </c:pt>
                <c:pt idx="840">
                  <c:v>4500</c:v>
                </c:pt>
                <c:pt idx="841">
                  <c:v>2500</c:v>
                </c:pt>
                <c:pt idx="842">
                  <c:v>1500</c:v>
                </c:pt>
                <c:pt idx="843">
                  <c:v>1250</c:v>
                </c:pt>
                <c:pt idx="844">
                  <c:v>1250</c:v>
                </c:pt>
                <c:pt idx="845">
                  <c:v>2000</c:v>
                </c:pt>
                <c:pt idx="846">
                  <c:v>3750</c:v>
                </c:pt>
                <c:pt idx="847">
                  <c:v>2000</c:v>
                </c:pt>
                <c:pt idx="848">
                  <c:v>1000</c:v>
                </c:pt>
                <c:pt idx="849">
                  <c:v>750</c:v>
                </c:pt>
                <c:pt idx="850">
                  <c:v>750</c:v>
                </c:pt>
                <c:pt idx="851">
                  <c:v>2000</c:v>
                </c:pt>
                <c:pt idx="852">
                  <c:v>3500</c:v>
                </c:pt>
                <c:pt idx="853">
                  <c:v>2000</c:v>
                </c:pt>
                <c:pt idx="854">
                  <c:v>1450</c:v>
                </c:pt>
                <c:pt idx="855">
                  <c:v>1500</c:v>
                </c:pt>
                <c:pt idx="856">
                  <c:v>1250</c:v>
                </c:pt>
                <c:pt idx="857">
                  <c:v>2250</c:v>
                </c:pt>
                <c:pt idx="858">
                  <c:v>4750</c:v>
                </c:pt>
                <c:pt idx="859">
                  <c:v>2750</c:v>
                </c:pt>
                <c:pt idx="860">
                  <c:v>2250</c:v>
                </c:pt>
                <c:pt idx="861">
                  <c:v>1750</c:v>
                </c:pt>
                <c:pt idx="862">
                  <c:v>1750</c:v>
                </c:pt>
                <c:pt idx="863">
                  <c:v>2750</c:v>
                </c:pt>
                <c:pt idx="864">
                  <c:v>4750</c:v>
                </c:pt>
                <c:pt idx="865">
                  <c:v>4750</c:v>
                </c:pt>
                <c:pt idx="866">
                  <c:v>4750</c:v>
                </c:pt>
                <c:pt idx="867">
                  <c:v>3250</c:v>
                </c:pt>
                <c:pt idx="868">
                  <c:v>2750</c:v>
                </c:pt>
                <c:pt idx="869">
                  <c:v>4750</c:v>
                </c:pt>
                <c:pt idx="870">
                  <c:v>5250</c:v>
                </c:pt>
                <c:pt idx="871">
                  <c:v>4250</c:v>
                </c:pt>
                <c:pt idx="872">
                  <c:v>4500</c:v>
                </c:pt>
                <c:pt idx="873">
                  <c:v>3000</c:v>
                </c:pt>
                <c:pt idx="874">
                  <c:v>2250</c:v>
                </c:pt>
                <c:pt idx="875">
                  <c:v>4250</c:v>
                </c:pt>
                <c:pt idx="876">
                  <c:v>5750</c:v>
                </c:pt>
                <c:pt idx="877">
                  <c:v>4250</c:v>
                </c:pt>
                <c:pt idx="878">
                  <c:v>4250</c:v>
                </c:pt>
                <c:pt idx="879">
                  <c:v>3250</c:v>
                </c:pt>
                <c:pt idx="880">
                  <c:v>2000</c:v>
                </c:pt>
                <c:pt idx="881">
                  <c:v>4000</c:v>
                </c:pt>
                <c:pt idx="882">
                  <c:v>5750</c:v>
                </c:pt>
                <c:pt idx="883">
                  <c:v>3750</c:v>
                </c:pt>
                <c:pt idx="884">
                  <c:v>4000</c:v>
                </c:pt>
                <c:pt idx="885">
                  <c:v>3000</c:v>
                </c:pt>
                <c:pt idx="886">
                  <c:v>2000</c:v>
                </c:pt>
                <c:pt idx="887">
                  <c:v>3750</c:v>
                </c:pt>
                <c:pt idx="888">
                  <c:v>5750</c:v>
                </c:pt>
                <c:pt idx="889">
                  <c:v>4250</c:v>
                </c:pt>
                <c:pt idx="890">
                  <c:v>4250</c:v>
                </c:pt>
                <c:pt idx="891">
                  <c:v>3250</c:v>
                </c:pt>
                <c:pt idx="892">
                  <c:v>2250</c:v>
                </c:pt>
                <c:pt idx="893">
                  <c:v>4000</c:v>
                </c:pt>
                <c:pt idx="894">
                  <c:v>6750</c:v>
                </c:pt>
                <c:pt idx="895">
                  <c:v>5250</c:v>
                </c:pt>
                <c:pt idx="896">
                  <c:v>5500</c:v>
                </c:pt>
                <c:pt idx="897">
                  <c:v>4250</c:v>
                </c:pt>
                <c:pt idx="898">
                  <c:v>3000</c:v>
                </c:pt>
                <c:pt idx="899">
                  <c:v>6000</c:v>
                </c:pt>
                <c:pt idx="900">
                  <c:v>7500</c:v>
                </c:pt>
                <c:pt idx="901">
                  <c:v>6000</c:v>
                </c:pt>
                <c:pt idx="902">
                  <c:v>5500</c:v>
                </c:pt>
                <c:pt idx="903">
                  <c:v>4500</c:v>
                </c:pt>
                <c:pt idx="904">
                  <c:v>4750</c:v>
                </c:pt>
                <c:pt idx="905">
                  <c:v>4750</c:v>
                </c:pt>
                <c:pt idx="906">
                  <c:v>6750</c:v>
                </c:pt>
                <c:pt idx="907">
                  <c:v>6250</c:v>
                </c:pt>
                <c:pt idx="908">
                  <c:v>5000</c:v>
                </c:pt>
                <c:pt idx="909">
                  <c:v>4250</c:v>
                </c:pt>
                <c:pt idx="910">
                  <c:v>4250</c:v>
                </c:pt>
                <c:pt idx="911">
                  <c:v>4000</c:v>
                </c:pt>
                <c:pt idx="912">
                  <c:v>6000</c:v>
                </c:pt>
                <c:pt idx="913">
                  <c:v>6000</c:v>
                </c:pt>
                <c:pt idx="914">
                  <c:v>4500</c:v>
                </c:pt>
                <c:pt idx="915">
                  <c:v>4000</c:v>
                </c:pt>
                <c:pt idx="916">
                  <c:v>4000</c:v>
                </c:pt>
                <c:pt idx="917">
                  <c:v>4500</c:v>
                </c:pt>
                <c:pt idx="918">
                  <c:v>5500</c:v>
                </c:pt>
                <c:pt idx="919">
                  <c:v>5500</c:v>
                </c:pt>
                <c:pt idx="920">
                  <c:v>4000</c:v>
                </c:pt>
                <c:pt idx="921">
                  <c:v>3750</c:v>
                </c:pt>
                <c:pt idx="922">
                  <c:v>3500</c:v>
                </c:pt>
                <c:pt idx="923">
                  <c:v>4000</c:v>
                </c:pt>
                <c:pt idx="924">
                  <c:v>5750</c:v>
                </c:pt>
                <c:pt idx="925">
                  <c:v>5750</c:v>
                </c:pt>
                <c:pt idx="926">
                  <c:v>4250</c:v>
                </c:pt>
                <c:pt idx="927">
                  <c:v>4250</c:v>
                </c:pt>
                <c:pt idx="928">
                  <c:v>3750</c:v>
                </c:pt>
                <c:pt idx="929">
                  <c:v>4750</c:v>
                </c:pt>
                <c:pt idx="930">
                  <c:v>6750</c:v>
                </c:pt>
                <c:pt idx="931">
                  <c:v>6750</c:v>
                </c:pt>
                <c:pt idx="932">
                  <c:v>4750</c:v>
                </c:pt>
                <c:pt idx="933">
                  <c:v>4750</c:v>
                </c:pt>
                <c:pt idx="934">
                  <c:v>4000</c:v>
                </c:pt>
                <c:pt idx="935">
                  <c:v>5000</c:v>
                </c:pt>
                <c:pt idx="936">
                  <c:v>7000</c:v>
                </c:pt>
                <c:pt idx="937">
                  <c:v>7000</c:v>
                </c:pt>
                <c:pt idx="938">
                  <c:v>5000</c:v>
                </c:pt>
                <c:pt idx="939">
                  <c:v>5000</c:v>
                </c:pt>
                <c:pt idx="940">
                  <c:v>3500</c:v>
                </c:pt>
                <c:pt idx="941">
                  <c:v>5000</c:v>
                </c:pt>
                <c:pt idx="942">
                  <c:v>6500</c:v>
                </c:pt>
                <c:pt idx="943">
                  <c:v>6250</c:v>
                </c:pt>
                <c:pt idx="944">
                  <c:v>4500</c:v>
                </c:pt>
                <c:pt idx="945">
                  <c:v>4000</c:v>
                </c:pt>
                <c:pt idx="946">
                  <c:v>2750</c:v>
                </c:pt>
                <c:pt idx="947">
                  <c:v>4750</c:v>
                </c:pt>
                <c:pt idx="948">
                  <c:v>6500</c:v>
                </c:pt>
                <c:pt idx="949">
                  <c:v>6500</c:v>
                </c:pt>
                <c:pt idx="950">
                  <c:v>4750</c:v>
                </c:pt>
                <c:pt idx="951">
                  <c:v>3750</c:v>
                </c:pt>
                <c:pt idx="952">
                  <c:v>2750</c:v>
                </c:pt>
                <c:pt idx="953">
                  <c:v>4250</c:v>
                </c:pt>
                <c:pt idx="954">
                  <c:v>6750</c:v>
                </c:pt>
                <c:pt idx="955">
                  <c:v>6750</c:v>
                </c:pt>
                <c:pt idx="956">
                  <c:v>5000</c:v>
                </c:pt>
                <c:pt idx="957">
                  <c:v>4000</c:v>
                </c:pt>
                <c:pt idx="958">
                  <c:v>3000</c:v>
                </c:pt>
                <c:pt idx="959">
                  <c:v>5750</c:v>
                </c:pt>
                <c:pt idx="960">
                  <c:v>7250</c:v>
                </c:pt>
                <c:pt idx="961">
                  <c:v>7500</c:v>
                </c:pt>
                <c:pt idx="962">
                  <c:v>6000</c:v>
                </c:pt>
                <c:pt idx="963">
                  <c:v>5250</c:v>
                </c:pt>
                <c:pt idx="964">
                  <c:v>4250</c:v>
                </c:pt>
                <c:pt idx="965">
                  <c:v>7750</c:v>
                </c:pt>
                <c:pt idx="966">
                  <c:v>7750</c:v>
                </c:pt>
                <c:pt idx="967">
                  <c:v>7750</c:v>
                </c:pt>
                <c:pt idx="968">
                  <c:v>6500</c:v>
                </c:pt>
                <c:pt idx="969">
                  <c:v>6000</c:v>
                </c:pt>
                <c:pt idx="970">
                  <c:v>5000</c:v>
                </c:pt>
                <c:pt idx="971">
                  <c:v>8750</c:v>
                </c:pt>
                <c:pt idx="972">
                  <c:v>8250</c:v>
                </c:pt>
                <c:pt idx="973">
                  <c:v>8250</c:v>
                </c:pt>
                <c:pt idx="974">
                  <c:v>9750</c:v>
                </c:pt>
                <c:pt idx="975">
                  <c:v>5750</c:v>
                </c:pt>
                <c:pt idx="976">
                  <c:v>5500</c:v>
                </c:pt>
                <c:pt idx="977">
                  <c:v>8250</c:v>
                </c:pt>
                <c:pt idx="978">
                  <c:v>7750</c:v>
                </c:pt>
                <c:pt idx="979">
                  <c:v>7750</c:v>
                </c:pt>
                <c:pt idx="980">
                  <c:v>9500</c:v>
                </c:pt>
                <c:pt idx="981">
                  <c:v>4750</c:v>
                </c:pt>
                <c:pt idx="982">
                  <c:v>4750</c:v>
                </c:pt>
                <c:pt idx="983">
                  <c:v>7250</c:v>
                </c:pt>
                <c:pt idx="984">
                  <c:v>6750</c:v>
                </c:pt>
                <c:pt idx="985">
                  <c:v>6250</c:v>
                </c:pt>
                <c:pt idx="986">
                  <c:v>6750</c:v>
                </c:pt>
                <c:pt idx="987">
                  <c:v>4000</c:v>
                </c:pt>
                <c:pt idx="988">
                  <c:v>4000</c:v>
                </c:pt>
                <c:pt idx="989">
                  <c:v>6250</c:v>
                </c:pt>
                <c:pt idx="990">
                  <c:v>5750</c:v>
                </c:pt>
                <c:pt idx="991">
                  <c:v>5750</c:v>
                </c:pt>
                <c:pt idx="992">
                  <c:v>5250</c:v>
                </c:pt>
                <c:pt idx="993">
                  <c:v>3750</c:v>
                </c:pt>
                <c:pt idx="994">
                  <c:v>3500</c:v>
                </c:pt>
                <c:pt idx="995">
                  <c:v>5250</c:v>
                </c:pt>
                <c:pt idx="996">
                  <c:v>6750</c:v>
                </c:pt>
                <c:pt idx="997">
                  <c:v>6750</c:v>
                </c:pt>
                <c:pt idx="998">
                  <c:v>6000</c:v>
                </c:pt>
                <c:pt idx="999">
                  <c:v>4750</c:v>
                </c:pt>
                <c:pt idx="1000">
                  <c:v>4500</c:v>
                </c:pt>
                <c:pt idx="1001">
                  <c:v>6500</c:v>
                </c:pt>
                <c:pt idx="1002">
                  <c:v>8000</c:v>
                </c:pt>
                <c:pt idx="1003">
                  <c:v>8000</c:v>
                </c:pt>
                <c:pt idx="1004">
                  <c:v>7000</c:v>
                </c:pt>
                <c:pt idx="1005">
                  <c:v>5500</c:v>
                </c:pt>
                <c:pt idx="1006">
                  <c:v>5000</c:v>
                </c:pt>
                <c:pt idx="1007">
                  <c:v>7500</c:v>
                </c:pt>
                <c:pt idx="1008">
                  <c:v>4250</c:v>
                </c:pt>
                <c:pt idx="1009">
                  <c:v>2250</c:v>
                </c:pt>
                <c:pt idx="1010">
                  <c:v>2250</c:v>
                </c:pt>
                <c:pt idx="1011">
                  <c:v>750</c:v>
                </c:pt>
                <c:pt idx="1012">
                  <c:v>1250</c:v>
                </c:pt>
                <c:pt idx="1013">
                  <c:v>2250</c:v>
                </c:pt>
                <c:pt idx="1014">
                  <c:v>4750</c:v>
                </c:pt>
                <c:pt idx="1015">
                  <c:v>1250</c:v>
                </c:pt>
                <c:pt idx="1016">
                  <c:v>1750</c:v>
                </c:pt>
                <c:pt idx="1017">
                  <c:v>500</c:v>
                </c:pt>
                <c:pt idx="1018">
                  <c:v>1250</c:v>
                </c:pt>
                <c:pt idx="1019">
                  <c:v>2000</c:v>
                </c:pt>
                <c:pt idx="1020">
                  <c:v>4200</c:v>
                </c:pt>
                <c:pt idx="1021">
                  <c:v>1000</c:v>
                </c:pt>
                <c:pt idx="1022">
                  <c:v>1500</c:v>
                </c:pt>
                <c:pt idx="1023">
                  <c:v>0</c:v>
                </c:pt>
                <c:pt idx="1024">
                  <c:v>500</c:v>
                </c:pt>
                <c:pt idx="1025">
                  <c:v>1500</c:v>
                </c:pt>
                <c:pt idx="1026">
                  <c:v>3750</c:v>
                </c:pt>
                <c:pt idx="1027">
                  <c:v>750</c:v>
                </c:pt>
                <c:pt idx="1028">
                  <c:v>750</c:v>
                </c:pt>
                <c:pt idx="1029">
                  <c:v>0</c:v>
                </c:pt>
                <c:pt idx="1030">
                  <c:v>250</c:v>
                </c:pt>
                <c:pt idx="1031">
                  <c:v>1500</c:v>
                </c:pt>
                <c:pt idx="1032">
                  <c:v>4200</c:v>
                </c:pt>
                <c:pt idx="1033">
                  <c:v>1250</c:v>
                </c:pt>
                <c:pt idx="1034">
                  <c:v>1000</c:v>
                </c:pt>
                <c:pt idx="1035">
                  <c:v>250</c:v>
                </c:pt>
                <c:pt idx="1036">
                  <c:v>500</c:v>
                </c:pt>
                <c:pt idx="1037">
                  <c:v>1500</c:v>
                </c:pt>
                <c:pt idx="1038">
                  <c:v>4000</c:v>
                </c:pt>
                <c:pt idx="1039">
                  <c:v>1500</c:v>
                </c:pt>
                <c:pt idx="1040">
                  <c:v>1750</c:v>
                </c:pt>
                <c:pt idx="1041">
                  <c:v>1500</c:v>
                </c:pt>
                <c:pt idx="1042">
                  <c:v>1500</c:v>
                </c:pt>
                <c:pt idx="1043">
                  <c:v>3250</c:v>
                </c:pt>
                <c:pt idx="1044">
                  <c:v>5500</c:v>
                </c:pt>
                <c:pt idx="1045">
                  <c:v>3000</c:v>
                </c:pt>
                <c:pt idx="1046">
                  <c:v>2250</c:v>
                </c:pt>
                <c:pt idx="1047">
                  <c:v>1750</c:v>
                </c:pt>
                <c:pt idx="1048">
                  <c:v>1750</c:v>
                </c:pt>
                <c:pt idx="1049">
                  <c:v>3500</c:v>
                </c:pt>
                <c:pt idx="1050">
                  <c:v>5000</c:v>
                </c:pt>
                <c:pt idx="1051">
                  <c:v>2750</c:v>
                </c:pt>
                <c:pt idx="1052">
                  <c:v>2000</c:v>
                </c:pt>
                <c:pt idx="1053">
                  <c:v>1250</c:v>
                </c:pt>
                <c:pt idx="1054">
                  <c:v>1000</c:v>
                </c:pt>
                <c:pt idx="1055">
                  <c:v>2750</c:v>
                </c:pt>
                <c:pt idx="1056">
                  <c:v>4000</c:v>
                </c:pt>
                <c:pt idx="1057">
                  <c:v>2000</c:v>
                </c:pt>
                <c:pt idx="1058">
                  <c:v>1000</c:v>
                </c:pt>
                <c:pt idx="1059">
                  <c:v>750</c:v>
                </c:pt>
                <c:pt idx="1060">
                  <c:v>750</c:v>
                </c:pt>
                <c:pt idx="1061">
                  <c:v>1500</c:v>
                </c:pt>
                <c:pt idx="1062">
                  <c:v>3250</c:v>
                </c:pt>
                <c:pt idx="1063">
                  <c:v>1500</c:v>
                </c:pt>
                <c:pt idx="1064">
                  <c:v>500</c:v>
                </c:pt>
                <c:pt idx="1065">
                  <c:v>250</c:v>
                </c:pt>
                <c:pt idx="1066">
                  <c:v>250</c:v>
                </c:pt>
                <c:pt idx="1067">
                  <c:v>1500</c:v>
                </c:pt>
                <c:pt idx="1068">
                  <c:v>3000</c:v>
                </c:pt>
                <c:pt idx="1069">
                  <c:v>1500</c:v>
                </c:pt>
                <c:pt idx="1070">
                  <c:v>950</c:v>
                </c:pt>
                <c:pt idx="1071">
                  <c:v>1250</c:v>
                </c:pt>
                <c:pt idx="1072">
                  <c:v>1000</c:v>
                </c:pt>
                <c:pt idx="1073">
                  <c:v>2000</c:v>
                </c:pt>
                <c:pt idx="1074">
                  <c:v>4500</c:v>
                </c:pt>
                <c:pt idx="1075">
                  <c:v>2500</c:v>
                </c:pt>
                <c:pt idx="1076">
                  <c:v>2000</c:v>
                </c:pt>
                <c:pt idx="1077">
                  <c:v>1500</c:v>
                </c:pt>
                <c:pt idx="1078">
                  <c:v>1500</c:v>
                </c:pt>
                <c:pt idx="1079">
                  <c:v>2500</c:v>
                </c:pt>
                <c:pt idx="1080">
                  <c:v>6750</c:v>
                </c:pt>
                <c:pt idx="1081">
                  <c:v>6750</c:v>
                </c:pt>
                <c:pt idx="1082">
                  <c:v>4750</c:v>
                </c:pt>
                <c:pt idx="1083">
                  <c:v>4750</c:v>
                </c:pt>
                <c:pt idx="1084">
                  <c:v>3250</c:v>
                </c:pt>
                <c:pt idx="1085">
                  <c:v>4750</c:v>
                </c:pt>
                <c:pt idx="1086">
                  <c:v>6250</c:v>
                </c:pt>
                <c:pt idx="1087">
                  <c:v>6000</c:v>
                </c:pt>
                <c:pt idx="1088">
                  <c:v>4250</c:v>
                </c:pt>
                <c:pt idx="1089">
                  <c:v>3750</c:v>
                </c:pt>
                <c:pt idx="1090">
                  <c:v>2500</c:v>
                </c:pt>
                <c:pt idx="1091">
                  <c:v>4500</c:v>
                </c:pt>
                <c:pt idx="1092">
                  <c:v>6250</c:v>
                </c:pt>
                <c:pt idx="1093">
                  <c:v>6250</c:v>
                </c:pt>
                <c:pt idx="1094">
                  <c:v>4500</c:v>
                </c:pt>
                <c:pt idx="1095">
                  <c:v>3500</c:v>
                </c:pt>
                <c:pt idx="1096">
                  <c:v>2500</c:v>
                </c:pt>
                <c:pt idx="1097">
                  <c:v>4000</c:v>
                </c:pt>
                <c:pt idx="1098">
                  <c:v>6500</c:v>
                </c:pt>
                <c:pt idx="1099">
                  <c:v>6500</c:v>
                </c:pt>
                <c:pt idx="1100">
                  <c:v>4750</c:v>
                </c:pt>
                <c:pt idx="1101">
                  <c:v>3750</c:v>
                </c:pt>
                <c:pt idx="1102">
                  <c:v>2750</c:v>
                </c:pt>
                <c:pt idx="1103">
                  <c:v>5500</c:v>
                </c:pt>
                <c:pt idx="1104">
                  <c:v>7000</c:v>
                </c:pt>
                <c:pt idx="1105">
                  <c:v>7250</c:v>
                </c:pt>
                <c:pt idx="1106">
                  <c:v>5750</c:v>
                </c:pt>
                <c:pt idx="1107">
                  <c:v>5000</c:v>
                </c:pt>
                <c:pt idx="1108">
                  <c:v>4000</c:v>
                </c:pt>
                <c:pt idx="1109">
                  <c:v>7500</c:v>
                </c:pt>
                <c:pt idx="1110">
                  <c:v>7500</c:v>
                </c:pt>
                <c:pt idx="1111">
                  <c:v>7500</c:v>
                </c:pt>
                <c:pt idx="1112">
                  <c:v>6500</c:v>
                </c:pt>
                <c:pt idx="1113">
                  <c:v>6000</c:v>
                </c:pt>
                <c:pt idx="1114">
                  <c:v>5000</c:v>
                </c:pt>
                <c:pt idx="1115">
                  <c:v>8750</c:v>
                </c:pt>
                <c:pt idx="1116">
                  <c:v>8250</c:v>
                </c:pt>
                <c:pt idx="1117">
                  <c:v>8250</c:v>
                </c:pt>
                <c:pt idx="1118">
                  <c:v>9750</c:v>
                </c:pt>
                <c:pt idx="1119">
                  <c:v>5750</c:v>
                </c:pt>
                <c:pt idx="1120">
                  <c:v>5250</c:v>
                </c:pt>
                <c:pt idx="1121">
                  <c:v>8000</c:v>
                </c:pt>
                <c:pt idx="1122">
                  <c:v>7500</c:v>
                </c:pt>
                <c:pt idx="1123">
                  <c:v>7500</c:v>
                </c:pt>
                <c:pt idx="1124">
                  <c:v>9250</c:v>
                </c:pt>
                <c:pt idx="1125">
                  <c:v>4250</c:v>
                </c:pt>
                <c:pt idx="1126">
                  <c:v>4250</c:v>
                </c:pt>
                <c:pt idx="1127">
                  <c:v>6750</c:v>
                </c:pt>
                <c:pt idx="1128">
                  <c:v>6250</c:v>
                </c:pt>
                <c:pt idx="1129">
                  <c:v>5750</c:v>
                </c:pt>
                <c:pt idx="1130">
                  <c:v>6250</c:v>
                </c:pt>
                <c:pt idx="1131">
                  <c:v>3500</c:v>
                </c:pt>
                <c:pt idx="1132">
                  <c:v>3500</c:v>
                </c:pt>
                <c:pt idx="1133">
                  <c:v>5750</c:v>
                </c:pt>
                <c:pt idx="1134">
                  <c:v>5250</c:v>
                </c:pt>
                <c:pt idx="1135">
                  <c:v>5250</c:v>
                </c:pt>
                <c:pt idx="1136">
                  <c:v>4750</c:v>
                </c:pt>
                <c:pt idx="1137">
                  <c:v>3250</c:v>
                </c:pt>
                <c:pt idx="1138">
                  <c:v>3000</c:v>
                </c:pt>
                <c:pt idx="1139">
                  <c:v>4750</c:v>
                </c:pt>
                <c:pt idx="1140">
                  <c:v>6250</c:v>
                </c:pt>
                <c:pt idx="1141">
                  <c:v>6250</c:v>
                </c:pt>
                <c:pt idx="1142">
                  <c:v>5750</c:v>
                </c:pt>
                <c:pt idx="1143">
                  <c:v>4500</c:v>
                </c:pt>
                <c:pt idx="1144">
                  <c:v>4250</c:v>
                </c:pt>
                <c:pt idx="1145">
                  <c:v>6250</c:v>
                </c:pt>
                <c:pt idx="1146">
                  <c:v>7750</c:v>
                </c:pt>
                <c:pt idx="1147">
                  <c:v>7750</c:v>
                </c:pt>
                <c:pt idx="1148">
                  <c:v>7000</c:v>
                </c:pt>
                <c:pt idx="1149">
                  <c:v>5500</c:v>
                </c:pt>
                <c:pt idx="1150">
                  <c:v>5000</c:v>
                </c:pt>
                <c:pt idx="1151">
                  <c:v>7500</c:v>
                </c:pt>
                <c:pt idx="1152">
                  <c:v>4500</c:v>
                </c:pt>
                <c:pt idx="1153">
                  <c:v>2500</c:v>
                </c:pt>
                <c:pt idx="1154">
                  <c:v>2500</c:v>
                </c:pt>
                <c:pt idx="1155">
                  <c:v>1000</c:v>
                </c:pt>
                <c:pt idx="1156">
                  <c:v>1500</c:v>
                </c:pt>
                <c:pt idx="1157">
                  <c:v>2500</c:v>
                </c:pt>
                <c:pt idx="1158">
                  <c:v>5000</c:v>
                </c:pt>
                <c:pt idx="1159">
                  <c:v>1500</c:v>
                </c:pt>
                <c:pt idx="1160">
                  <c:v>2000</c:v>
                </c:pt>
                <c:pt idx="1161">
                  <c:v>750</c:v>
                </c:pt>
                <c:pt idx="1162">
                  <c:v>1500</c:v>
                </c:pt>
                <c:pt idx="1163">
                  <c:v>2500</c:v>
                </c:pt>
                <c:pt idx="1164">
                  <c:v>4700</c:v>
                </c:pt>
                <c:pt idx="1165">
                  <c:v>1750</c:v>
                </c:pt>
                <c:pt idx="1166">
                  <c:v>2000</c:v>
                </c:pt>
                <c:pt idx="1167">
                  <c:v>500</c:v>
                </c:pt>
                <c:pt idx="1168">
                  <c:v>1000</c:v>
                </c:pt>
                <c:pt idx="1169">
                  <c:v>2000</c:v>
                </c:pt>
                <c:pt idx="1170">
                  <c:v>4500</c:v>
                </c:pt>
                <c:pt idx="1171">
                  <c:v>1500</c:v>
                </c:pt>
                <c:pt idx="1172">
                  <c:v>1500</c:v>
                </c:pt>
                <c:pt idx="1173">
                  <c:v>750</c:v>
                </c:pt>
                <c:pt idx="1174">
                  <c:v>750</c:v>
                </c:pt>
                <c:pt idx="1175">
                  <c:v>2250</c:v>
                </c:pt>
                <c:pt idx="1176">
                  <c:v>4950</c:v>
                </c:pt>
                <c:pt idx="1177">
                  <c:v>2000</c:v>
                </c:pt>
                <c:pt idx="1178">
                  <c:v>1750</c:v>
                </c:pt>
                <c:pt idx="1179">
                  <c:v>1250</c:v>
                </c:pt>
                <c:pt idx="1180">
                  <c:v>1500</c:v>
                </c:pt>
                <c:pt idx="1181">
                  <c:v>2750</c:v>
                </c:pt>
                <c:pt idx="1182">
                  <c:v>5250</c:v>
                </c:pt>
                <c:pt idx="1183">
                  <c:v>2750</c:v>
                </c:pt>
                <c:pt idx="1184">
                  <c:v>2000</c:v>
                </c:pt>
                <c:pt idx="1185">
                  <c:v>1750</c:v>
                </c:pt>
                <c:pt idx="1186">
                  <c:v>1750</c:v>
                </c:pt>
                <c:pt idx="1187">
                  <c:v>3250</c:v>
                </c:pt>
                <c:pt idx="1188">
                  <c:v>5500</c:v>
                </c:pt>
                <c:pt idx="1189">
                  <c:v>3000</c:v>
                </c:pt>
                <c:pt idx="1190">
                  <c:v>2250</c:v>
                </c:pt>
                <c:pt idx="1191">
                  <c:v>1750</c:v>
                </c:pt>
                <c:pt idx="1192">
                  <c:v>2000</c:v>
                </c:pt>
                <c:pt idx="1193">
                  <c:v>3750</c:v>
                </c:pt>
                <c:pt idx="1194">
                  <c:v>5250</c:v>
                </c:pt>
                <c:pt idx="1195">
                  <c:v>3000</c:v>
                </c:pt>
                <c:pt idx="1196">
                  <c:v>2250</c:v>
                </c:pt>
                <c:pt idx="1197">
                  <c:v>1750</c:v>
                </c:pt>
                <c:pt idx="1198">
                  <c:v>1500</c:v>
                </c:pt>
                <c:pt idx="1199">
                  <c:v>3250</c:v>
                </c:pt>
                <c:pt idx="1200">
                  <c:v>4500</c:v>
                </c:pt>
                <c:pt idx="1201">
                  <c:v>2500</c:v>
                </c:pt>
                <c:pt idx="1202">
                  <c:v>1500</c:v>
                </c:pt>
                <c:pt idx="1203">
                  <c:v>1250</c:v>
                </c:pt>
                <c:pt idx="1204">
                  <c:v>1250</c:v>
                </c:pt>
                <c:pt idx="1205">
                  <c:v>2250</c:v>
                </c:pt>
                <c:pt idx="1206">
                  <c:v>4000</c:v>
                </c:pt>
                <c:pt idx="1207">
                  <c:v>2250</c:v>
                </c:pt>
                <c:pt idx="1208">
                  <c:v>1250</c:v>
                </c:pt>
                <c:pt idx="1209">
                  <c:v>1000</c:v>
                </c:pt>
                <c:pt idx="1210">
                  <c:v>1000</c:v>
                </c:pt>
                <c:pt idx="1211">
                  <c:v>2250</c:v>
                </c:pt>
                <c:pt idx="1212">
                  <c:v>3750</c:v>
                </c:pt>
                <c:pt idx="1213">
                  <c:v>2000</c:v>
                </c:pt>
                <c:pt idx="1214">
                  <c:v>1950</c:v>
                </c:pt>
                <c:pt idx="1215">
                  <c:v>1750</c:v>
                </c:pt>
                <c:pt idx="1216">
                  <c:v>1500</c:v>
                </c:pt>
                <c:pt idx="1217">
                  <c:v>2500</c:v>
                </c:pt>
                <c:pt idx="1218">
                  <c:v>4750</c:v>
                </c:pt>
                <c:pt idx="1219">
                  <c:v>2750</c:v>
                </c:pt>
                <c:pt idx="1220">
                  <c:v>2500</c:v>
                </c:pt>
                <c:pt idx="1221">
                  <c:v>2000</c:v>
                </c:pt>
                <c:pt idx="1222">
                  <c:v>2000</c:v>
                </c:pt>
                <c:pt idx="1223">
                  <c:v>3000</c:v>
                </c:pt>
                <c:pt idx="1224">
                  <c:v>3750</c:v>
                </c:pt>
                <c:pt idx="1225">
                  <c:v>3750</c:v>
                </c:pt>
                <c:pt idx="1226">
                  <c:v>3750</c:v>
                </c:pt>
                <c:pt idx="1227">
                  <c:v>2250</c:v>
                </c:pt>
                <c:pt idx="1228">
                  <c:v>1750</c:v>
                </c:pt>
                <c:pt idx="1229">
                  <c:v>4250</c:v>
                </c:pt>
                <c:pt idx="1230">
                  <c:v>4750</c:v>
                </c:pt>
                <c:pt idx="1231">
                  <c:v>3750</c:v>
                </c:pt>
                <c:pt idx="1232">
                  <c:v>3750</c:v>
                </c:pt>
                <c:pt idx="1233">
                  <c:v>2250</c:v>
                </c:pt>
                <c:pt idx="1234">
                  <c:v>1500</c:v>
                </c:pt>
                <c:pt idx="1235">
                  <c:v>3500</c:v>
                </c:pt>
                <c:pt idx="1236">
                  <c:v>5000</c:v>
                </c:pt>
                <c:pt idx="1237">
                  <c:v>3500</c:v>
                </c:pt>
                <c:pt idx="1238">
                  <c:v>3750</c:v>
                </c:pt>
                <c:pt idx="1239">
                  <c:v>2750</c:v>
                </c:pt>
                <c:pt idx="1240">
                  <c:v>1250</c:v>
                </c:pt>
                <c:pt idx="1241">
                  <c:v>3250</c:v>
                </c:pt>
                <c:pt idx="1242">
                  <c:v>5000</c:v>
                </c:pt>
                <c:pt idx="1243">
                  <c:v>3000</c:v>
                </c:pt>
                <c:pt idx="1244">
                  <c:v>3500</c:v>
                </c:pt>
                <c:pt idx="1245">
                  <c:v>2500</c:v>
                </c:pt>
                <c:pt idx="1246">
                  <c:v>1500</c:v>
                </c:pt>
                <c:pt idx="1247">
                  <c:v>3250</c:v>
                </c:pt>
                <c:pt idx="1248">
                  <c:v>5250</c:v>
                </c:pt>
                <c:pt idx="1249">
                  <c:v>3750</c:v>
                </c:pt>
                <c:pt idx="1250">
                  <c:v>3750</c:v>
                </c:pt>
                <c:pt idx="1251">
                  <c:v>2750</c:v>
                </c:pt>
                <c:pt idx="1252">
                  <c:v>1750</c:v>
                </c:pt>
                <c:pt idx="1253">
                  <c:v>4750</c:v>
                </c:pt>
                <c:pt idx="1254">
                  <c:v>7250</c:v>
                </c:pt>
                <c:pt idx="1255">
                  <c:v>6000</c:v>
                </c:pt>
                <c:pt idx="1256">
                  <c:v>6000</c:v>
                </c:pt>
                <c:pt idx="1257">
                  <c:v>4750</c:v>
                </c:pt>
                <c:pt idx="1258">
                  <c:v>3500</c:v>
                </c:pt>
                <c:pt idx="1259">
                  <c:v>6500</c:v>
                </c:pt>
                <c:pt idx="1260">
                  <c:v>8000</c:v>
                </c:pt>
                <c:pt idx="1261">
                  <c:v>6500</c:v>
                </c:pt>
                <c:pt idx="1262">
                  <c:v>6000</c:v>
                </c:pt>
                <c:pt idx="1263">
                  <c:v>5000</c:v>
                </c:pt>
                <c:pt idx="1264">
                  <c:v>5500</c:v>
                </c:pt>
                <c:pt idx="1265">
                  <c:v>5500</c:v>
                </c:pt>
                <c:pt idx="1266">
                  <c:v>7500</c:v>
                </c:pt>
                <c:pt idx="1267">
                  <c:v>7250</c:v>
                </c:pt>
                <c:pt idx="1268">
                  <c:v>6000</c:v>
                </c:pt>
                <c:pt idx="1269">
                  <c:v>5250</c:v>
                </c:pt>
                <c:pt idx="1270">
                  <c:v>5250</c:v>
                </c:pt>
                <c:pt idx="1271">
                  <c:v>3500</c:v>
                </c:pt>
                <c:pt idx="1272">
                  <c:v>5500</c:v>
                </c:pt>
                <c:pt idx="1273">
                  <c:v>5500</c:v>
                </c:pt>
                <c:pt idx="1274">
                  <c:v>3750</c:v>
                </c:pt>
                <c:pt idx="1275">
                  <c:v>3250</c:v>
                </c:pt>
                <c:pt idx="1276">
                  <c:v>3500</c:v>
                </c:pt>
                <c:pt idx="1277">
                  <c:v>3750</c:v>
                </c:pt>
                <c:pt idx="1278">
                  <c:v>4750</c:v>
                </c:pt>
                <c:pt idx="1279">
                  <c:v>4750</c:v>
                </c:pt>
                <c:pt idx="1280">
                  <c:v>3000</c:v>
                </c:pt>
                <c:pt idx="1281">
                  <c:v>2750</c:v>
                </c:pt>
                <c:pt idx="1282">
                  <c:v>2500</c:v>
                </c:pt>
                <c:pt idx="1283">
                  <c:v>3000</c:v>
                </c:pt>
                <c:pt idx="1284">
                  <c:v>5250</c:v>
                </c:pt>
                <c:pt idx="1285">
                  <c:v>6000</c:v>
                </c:pt>
                <c:pt idx="1286">
                  <c:v>4250</c:v>
                </c:pt>
                <c:pt idx="1287">
                  <c:v>4000</c:v>
                </c:pt>
                <c:pt idx="1288">
                  <c:v>3750</c:v>
                </c:pt>
                <c:pt idx="1289">
                  <c:v>5000</c:v>
                </c:pt>
                <c:pt idx="1290">
                  <c:v>7000</c:v>
                </c:pt>
                <c:pt idx="1291">
                  <c:v>7000</c:v>
                </c:pt>
                <c:pt idx="1292">
                  <c:v>5000</c:v>
                </c:pt>
                <c:pt idx="1293">
                  <c:v>5000</c:v>
                </c:pt>
                <c:pt idx="1294">
                  <c:v>4250</c:v>
                </c:pt>
                <c:pt idx="1295">
                  <c:v>5250</c:v>
                </c:pt>
                <c:pt idx="1296">
                  <c:v>4250</c:v>
                </c:pt>
                <c:pt idx="1297">
                  <c:v>4250</c:v>
                </c:pt>
                <c:pt idx="1298">
                  <c:v>4250</c:v>
                </c:pt>
                <c:pt idx="1299">
                  <c:v>2750</c:v>
                </c:pt>
                <c:pt idx="1300">
                  <c:v>2250</c:v>
                </c:pt>
                <c:pt idx="1301">
                  <c:v>4750</c:v>
                </c:pt>
                <c:pt idx="1302">
                  <c:v>5250</c:v>
                </c:pt>
                <c:pt idx="1303">
                  <c:v>4250</c:v>
                </c:pt>
                <c:pt idx="1304">
                  <c:v>4250</c:v>
                </c:pt>
                <c:pt idx="1305">
                  <c:v>2750</c:v>
                </c:pt>
                <c:pt idx="1306">
                  <c:v>2000</c:v>
                </c:pt>
                <c:pt idx="1307">
                  <c:v>4000</c:v>
                </c:pt>
                <c:pt idx="1308">
                  <c:v>5500</c:v>
                </c:pt>
                <c:pt idx="1309">
                  <c:v>4000</c:v>
                </c:pt>
                <c:pt idx="1310">
                  <c:v>4250</c:v>
                </c:pt>
                <c:pt idx="1311">
                  <c:v>3250</c:v>
                </c:pt>
                <c:pt idx="1312">
                  <c:v>1750</c:v>
                </c:pt>
                <c:pt idx="1313">
                  <c:v>3750</c:v>
                </c:pt>
                <c:pt idx="1314">
                  <c:v>5500</c:v>
                </c:pt>
                <c:pt idx="1315">
                  <c:v>3500</c:v>
                </c:pt>
                <c:pt idx="1316">
                  <c:v>4000</c:v>
                </c:pt>
                <c:pt idx="1317">
                  <c:v>3000</c:v>
                </c:pt>
                <c:pt idx="1318">
                  <c:v>2000</c:v>
                </c:pt>
                <c:pt idx="1319">
                  <c:v>3750</c:v>
                </c:pt>
                <c:pt idx="1320">
                  <c:v>5750</c:v>
                </c:pt>
                <c:pt idx="1321">
                  <c:v>4250</c:v>
                </c:pt>
                <c:pt idx="1322">
                  <c:v>4250</c:v>
                </c:pt>
                <c:pt idx="1323">
                  <c:v>3250</c:v>
                </c:pt>
                <c:pt idx="1324">
                  <c:v>2250</c:v>
                </c:pt>
                <c:pt idx="1325">
                  <c:v>5750</c:v>
                </c:pt>
                <c:pt idx="1326">
                  <c:v>8250</c:v>
                </c:pt>
                <c:pt idx="1327">
                  <c:v>7000</c:v>
                </c:pt>
                <c:pt idx="1328">
                  <c:v>7000</c:v>
                </c:pt>
                <c:pt idx="1329">
                  <c:v>5750</c:v>
                </c:pt>
                <c:pt idx="1330">
                  <c:v>4500</c:v>
                </c:pt>
                <c:pt idx="1331">
                  <c:v>7500</c:v>
                </c:pt>
                <c:pt idx="1332">
                  <c:v>9000</c:v>
                </c:pt>
                <c:pt idx="1333">
                  <c:v>7500</c:v>
                </c:pt>
                <c:pt idx="1334">
                  <c:v>7000</c:v>
                </c:pt>
                <c:pt idx="1335">
                  <c:v>6000</c:v>
                </c:pt>
                <c:pt idx="1336">
                  <c:v>6500</c:v>
                </c:pt>
                <c:pt idx="1337">
                  <c:v>6500</c:v>
                </c:pt>
                <c:pt idx="1338">
                  <c:v>8500</c:v>
                </c:pt>
                <c:pt idx="1339">
                  <c:v>8250</c:v>
                </c:pt>
                <c:pt idx="1340">
                  <c:v>7000</c:v>
                </c:pt>
                <c:pt idx="1341">
                  <c:v>4750</c:v>
                </c:pt>
                <c:pt idx="1342">
                  <c:v>4750</c:v>
                </c:pt>
                <c:pt idx="1343">
                  <c:v>3000</c:v>
                </c:pt>
                <c:pt idx="1344">
                  <c:v>5000</c:v>
                </c:pt>
                <c:pt idx="1345">
                  <c:v>5000</c:v>
                </c:pt>
                <c:pt idx="1346">
                  <c:v>3000</c:v>
                </c:pt>
                <c:pt idx="1347">
                  <c:v>2500</c:v>
                </c:pt>
                <c:pt idx="1348">
                  <c:v>2750</c:v>
                </c:pt>
                <c:pt idx="1349">
                  <c:v>3000</c:v>
                </c:pt>
                <c:pt idx="1350">
                  <c:v>4000</c:v>
                </c:pt>
                <c:pt idx="1351">
                  <c:v>5750</c:v>
                </c:pt>
                <c:pt idx="1352">
                  <c:v>4000</c:v>
                </c:pt>
                <c:pt idx="1353">
                  <c:v>3750</c:v>
                </c:pt>
                <c:pt idx="1354">
                  <c:v>3500</c:v>
                </c:pt>
                <c:pt idx="1355">
                  <c:v>4000</c:v>
                </c:pt>
                <c:pt idx="1356">
                  <c:v>6250</c:v>
                </c:pt>
                <c:pt idx="1357">
                  <c:v>7000</c:v>
                </c:pt>
                <c:pt idx="1358">
                  <c:v>5250</c:v>
                </c:pt>
                <c:pt idx="1359">
                  <c:v>5000</c:v>
                </c:pt>
                <c:pt idx="1360">
                  <c:v>4750</c:v>
                </c:pt>
                <c:pt idx="1361">
                  <c:v>6000</c:v>
                </c:pt>
                <c:pt idx="1362">
                  <c:v>8000</c:v>
                </c:pt>
                <c:pt idx="1363">
                  <c:v>8000</c:v>
                </c:pt>
                <c:pt idx="1364">
                  <c:v>6000</c:v>
                </c:pt>
                <c:pt idx="1365">
                  <c:v>6000</c:v>
                </c:pt>
                <c:pt idx="1366">
                  <c:v>5250</c:v>
                </c:pt>
                <c:pt idx="1367">
                  <c:v>6250</c:v>
                </c:pt>
                <c:pt idx="1368">
                  <c:v>8500</c:v>
                </c:pt>
                <c:pt idx="1369">
                  <c:v>6500</c:v>
                </c:pt>
                <c:pt idx="1370">
                  <c:v>6500</c:v>
                </c:pt>
                <c:pt idx="1371">
                  <c:v>5000</c:v>
                </c:pt>
                <c:pt idx="1372">
                  <c:v>5500</c:v>
                </c:pt>
                <c:pt idx="1373">
                  <c:v>6500</c:v>
                </c:pt>
                <c:pt idx="1374">
                  <c:v>9000</c:v>
                </c:pt>
                <c:pt idx="1375">
                  <c:v>5500</c:v>
                </c:pt>
                <c:pt idx="1376">
                  <c:v>6000</c:v>
                </c:pt>
                <c:pt idx="1377">
                  <c:v>4750</c:v>
                </c:pt>
                <c:pt idx="1378">
                  <c:v>5500</c:v>
                </c:pt>
                <c:pt idx="1379">
                  <c:v>6500</c:v>
                </c:pt>
                <c:pt idx="1380">
                  <c:v>8700</c:v>
                </c:pt>
                <c:pt idx="1381">
                  <c:v>5500</c:v>
                </c:pt>
                <c:pt idx="1382">
                  <c:v>5750</c:v>
                </c:pt>
                <c:pt idx="1383">
                  <c:v>4250</c:v>
                </c:pt>
                <c:pt idx="1384">
                  <c:v>4750</c:v>
                </c:pt>
                <c:pt idx="1385">
                  <c:v>5750</c:v>
                </c:pt>
                <c:pt idx="1386">
                  <c:v>8250</c:v>
                </c:pt>
                <c:pt idx="1387">
                  <c:v>5250</c:v>
                </c:pt>
                <c:pt idx="1388">
                  <c:v>5250</c:v>
                </c:pt>
                <c:pt idx="1389">
                  <c:v>4500</c:v>
                </c:pt>
                <c:pt idx="1390">
                  <c:v>4750</c:v>
                </c:pt>
                <c:pt idx="1391">
                  <c:v>6000</c:v>
                </c:pt>
                <c:pt idx="1392">
                  <c:v>8700</c:v>
                </c:pt>
                <c:pt idx="1393">
                  <c:v>5750</c:v>
                </c:pt>
                <c:pt idx="1394">
                  <c:v>5500</c:v>
                </c:pt>
                <c:pt idx="1395">
                  <c:v>5000</c:v>
                </c:pt>
                <c:pt idx="1396">
                  <c:v>5250</c:v>
                </c:pt>
                <c:pt idx="1397">
                  <c:v>6250</c:v>
                </c:pt>
                <c:pt idx="1398">
                  <c:v>8750</c:v>
                </c:pt>
                <c:pt idx="1399">
                  <c:v>6250</c:v>
                </c:pt>
                <c:pt idx="1400">
                  <c:v>6000</c:v>
                </c:pt>
                <c:pt idx="1401">
                  <c:v>5750</c:v>
                </c:pt>
                <c:pt idx="1402">
                  <c:v>5750</c:v>
                </c:pt>
                <c:pt idx="1403">
                  <c:v>7250</c:v>
                </c:pt>
                <c:pt idx="1404">
                  <c:v>9500</c:v>
                </c:pt>
                <c:pt idx="1405">
                  <c:v>7000</c:v>
                </c:pt>
                <c:pt idx="1406">
                  <c:v>6250</c:v>
                </c:pt>
                <c:pt idx="1407">
                  <c:v>5750</c:v>
                </c:pt>
                <c:pt idx="1408">
                  <c:v>6000</c:v>
                </c:pt>
                <c:pt idx="1409">
                  <c:v>7750</c:v>
                </c:pt>
                <c:pt idx="1410">
                  <c:v>9250</c:v>
                </c:pt>
                <c:pt idx="1411">
                  <c:v>7000</c:v>
                </c:pt>
                <c:pt idx="1412">
                  <c:v>6250</c:v>
                </c:pt>
                <c:pt idx="1413">
                  <c:v>5750</c:v>
                </c:pt>
                <c:pt idx="1414">
                  <c:v>5500</c:v>
                </c:pt>
                <c:pt idx="1415">
                  <c:v>7250</c:v>
                </c:pt>
                <c:pt idx="1416">
                  <c:v>8500</c:v>
                </c:pt>
                <c:pt idx="1417">
                  <c:v>6500</c:v>
                </c:pt>
                <c:pt idx="1418">
                  <c:v>5500</c:v>
                </c:pt>
                <c:pt idx="1419">
                  <c:v>5250</c:v>
                </c:pt>
                <c:pt idx="1420">
                  <c:v>5250</c:v>
                </c:pt>
                <c:pt idx="1421">
                  <c:v>6250</c:v>
                </c:pt>
                <c:pt idx="1422">
                  <c:v>8000</c:v>
                </c:pt>
                <c:pt idx="1423">
                  <c:v>6250</c:v>
                </c:pt>
                <c:pt idx="1424">
                  <c:v>5250</c:v>
                </c:pt>
                <c:pt idx="1425">
                  <c:v>5000</c:v>
                </c:pt>
                <c:pt idx="1426">
                  <c:v>5000</c:v>
                </c:pt>
                <c:pt idx="1427">
                  <c:v>6250</c:v>
                </c:pt>
                <c:pt idx="1428">
                  <c:v>7750</c:v>
                </c:pt>
                <c:pt idx="1429">
                  <c:v>6000</c:v>
                </c:pt>
                <c:pt idx="1430">
                  <c:v>5450</c:v>
                </c:pt>
                <c:pt idx="1431">
                  <c:v>5750</c:v>
                </c:pt>
                <c:pt idx="1432">
                  <c:v>5500</c:v>
                </c:pt>
                <c:pt idx="1433">
                  <c:v>6500</c:v>
                </c:pt>
                <c:pt idx="1434">
                  <c:v>8750</c:v>
                </c:pt>
                <c:pt idx="1435">
                  <c:v>6750</c:v>
                </c:pt>
                <c:pt idx="1436">
                  <c:v>6250</c:v>
                </c:pt>
                <c:pt idx="1437">
                  <c:v>5750</c:v>
                </c:pt>
                <c:pt idx="1438">
                  <c:v>5750</c:v>
                </c:pt>
                <c:pt idx="1439">
                  <c:v>6750</c:v>
                </c:pt>
                <c:pt idx="1440">
                  <c:v>8000</c:v>
                </c:pt>
                <c:pt idx="1441">
                  <c:v>6000</c:v>
                </c:pt>
                <c:pt idx="1442">
                  <c:v>6000</c:v>
                </c:pt>
                <c:pt idx="1443">
                  <c:v>4500</c:v>
                </c:pt>
                <c:pt idx="1444">
                  <c:v>5000</c:v>
                </c:pt>
                <c:pt idx="1445">
                  <c:v>6000</c:v>
                </c:pt>
                <c:pt idx="1446">
                  <c:v>8500</c:v>
                </c:pt>
                <c:pt idx="1447">
                  <c:v>5000</c:v>
                </c:pt>
                <c:pt idx="1448">
                  <c:v>5500</c:v>
                </c:pt>
                <c:pt idx="1449">
                  <c:v>4250</c:v>
                </c:pt>
                <c:pt idx="1450">
                  <c:v>5000</c:v>
                </c:pt>
                <c:pt idx="1451">
                  <c:v>6000</c:v>
                </c:pt>
                <c:pt idx="1452">
                  <c:v>8200</c:v>
                </c:pt>
                <c:pt idx="1453">
                  <c:v>5250</c:v>
                </c:pt>
                <c:pt idx="1454">
                  <c:v>5500</c:v>
                </c:pt>
                <c:pt idx="1455">
                  <c:v>4000</c:v>
                </c:pt>
                <c:pt idx="1456">
                  <c:v>4500</c:v>
                </c:pt>
                <c:pt idx="1457">
                  <c:v>5500</c:v>
                </c:pt>
                <c:pt idx="1458">
                  <c:v>8000</c:v>
                </c:pt>
                <c:pt idx="1459">
                  <c:v>5000</c:v>
                </c:pt>
                <c:pt idx="1460">
                  <c:v>5000</c:v>
                </c:pt>
                <c:pt idx="1461">
                  <c:v>4250</c:v>
                </c:pt>
                <c:pt idx="1462">
                  <c:v>4250</c:v>
                </c:pt>
                <c:pt idx="1463">
                  <c:v>5500</c:v>
                </c:pt>
                <c:pt idx="1464">
                  <c:v>8200</c:v>
                </c:pt>
                <c:pt idx="1465">
                  <c:v>5250</c:v>
                </c:pt>
                <c:pt idx="1466">
                  <c:v>5000</c:v>
                </c:pt>
                <c:pt idx="1467">
                  <c:v>4500</c:v>
                </c:pt>
                <c:pt idx="1468">
                  <c:v>4750</c:v>
                </c:pt>
                <c:pt idx="1469">
                  <c:v>6000</c:v>
                </c:pt>
                <c:pt idx="1470">
                  <c:v>8500</c:v>
                </c:pt>
                <c:pt idx="1471">
                  <c:v>6000</c:v>
                </c:pt>
                <c:pt idx="1472">
                  <c:v>5250</c:v>
                </c:pt>
                <c:pt idx="1473">
                  <c:v>5000</c:v>
                </c:pt>
                <c:pt idx="1474">
                  <c:v>5000</c:v>
                </c:pt>
                <c:pt idx="1475">
                  <c:v>6500</c:v>
                </c:pt>
                <c:pt idx="1476">
                  <c:v>8750</c:v>
                </c:pt>
                <c:pt idx="1477">
                  <c:v>6250</c:v>
                </c:pt>
                <c:pt idx="1478">
                  <c:v>5500</c:v>
                </c:pt>
                <c:pt idx="1479">
                  <c:v>5000</c:v>
                </c:pt>
                <c:pt idx="1480">
                  <c:v>5250</c:v>
                </c:pt>
                <c:pt idx="1481">
                  <c:v>7000</c:v>
                </c:pt>
                <c:pt idx="1482">
                  <c:v>8500</c:v>
                </c:pt>
                <c:pt idx="1483">
                  <c:v>6250</c:v>
                </c:pt>
                <c:pt idx="1484">
                  <c:v>5500</c:v>
                </c:pt>
                <c:pt idx="1485">
                  <c:v>5250</c:v>
                </c:pt>
                <c:pt idx="1486">
                  <c:v>5000</c:v>
                </c:pt>
                <c:pt idx="1487">
                  <c:v>6750</c:v>
                </c:pt>
                <c:pt idx="1488">
                  <c:v>8000</c:v>
                </c:pt>
                <c:pt idx="1489">
                  <c:v>6000</c:v>
                </c:pt>
                <c:pt idx="1490">
                  <c:v>5250</c:v>
                </c:pt>
                <c:pt idx="1491">
                  <c:v>5000</c:v>
                </c:pt>
                <c:pt idx="1492">
                  <c:v>5000</c:v>
                </c:pt>
                <c:pt idx="1493">
                  <c:v>6000</c:v>
                </c:pt>
                <c:pt idx="1494">
                  <c:v>7750</c:v>
                </c:pt>
                <c:pt idx="1495">
                  <c:v>6000</c:v>
                </c:pt>
                <c:pt idx="1496">
                  <c:v>5000</c:v>
                </c:pt>
                <c:pt idx="1497">
                  <c:v>4750</c:v>
                </c:pt>
                <c:pt idx="1498">
                  <c:v>4750</c:v>
                </c:pt>
                <c:pt idx="1499">
                  <c:v>6000</c:v>
                </c:pt>
                <c:pt idx="1500">
                  <c:v>7500</c:v>
                </c:pt>
                <c:pt idx="1501">
                  <c:v>5750</c:v>
                </c:pt>
                <c:pt idx="1502">
                  <c:v>5200</c:v>
                </c:pt>
                <c:pt idx="1503">
                  <c:v>5000</c:v>
                </c:pt>
                <c:pt idx="1504">
                  <c:v>4750</c:v>
                </c:pt>
                <c:pt idx="1505">
                  <c:v>5750</c:v>
                </c:pt>
                <c:pt idx="1506">
                  <c:v>8000</c:v>
                </c:pt>
                <c:pt idx="1507">
                  <c:v>6000</c:v>
                </c:pt>
                <c:pt idx="1508">
                  <c:v>5500</c:v>
                </c:pt>
                <c:pt idx="1509">
                  <c:v>5000</c:v>
                </c:pt>
                <c:pt idx="1510">
                  <c:v>5000</c:v>
                </c:pt>
                <c:pt idx="1511">
                  <c:v>6000</c:v>
                </c:pt>
                <c:pt idx="1512">
                  <c:v>3500</c:v>
                </c:pt>
                <c:pt idx="1513">
                  <c:v>3500</c:v>
                </c:pt>
                <c:pt idx="1514">
                  <c:v>3500</c:v>
                </c:pt>
                <c:pt idx="1515">
                  <c:v>2000</c:v>
                </c:pt>
                <c:pt idx="1516">
                  <c:v>1500</c:v>
                </c:pt>
                <c:pt idx="1517">
                  <c:v>4000</c:v>
                </c:pt>
                <c:pt idx="1518">
                  <c:v>4500</c:v>
                </c:pt>
                <c:pt idx="1519">
                  <c:v>3500</c:v>
                </c:pt>
                <c:pt idx="1520">
                  <c:v>3500</c:v>
                </c:pt>
                <c:pt idx="1521">
                  <c:v>2000</c:v>
                </c:pt>
                <c:pt idx="1522">
                  <c:v>1250</c:v>
                </c:pt>
                <c:pt idx="1523">
                  <c:v>3250</c:v>
                </c:pt>
                <c:pt idx="1524">
                  <c:v>4750</c:v>
                </c:pt>
                <c:pt idx="1525">
                  <c:v>3250</c:v>
                </c:pt>
                <c:pt idx="1526">
                  <c:v>3500</c:v>
                </c:pt>
                <c:pt idx="1527">
                  <c:v>2500</c:v>
                </c:pt>
                <c:pt idx="1528">
                  <c:v>1000</c:v>
                </c:pt>
                <c:pt idx="1529">
                  <c:v>3000</c:v>
                </c:pt>
                <c:pt idx="1530">
                  <c:v>4750</c:v>
                </c:pt>
                <c:pt idx="1531">
                  <c:v>2750</c:v>
                </c:pt>
                <c:pt idx="1532">
                  <c:v>3250</c:v>
                </c:pt>
                <c:pt idx="1533">
                  <c:v>2250</c:v>
                </c:pt>
                <c:pt idx="1534">
                  <c:v>1250</c:v>
                </c:pt>
                <c:pt idx="1535">
                  <c:v>3000</c:v>
                </c:pt>
                <c:pt idx="1536">
                  <c:v>5000</c:v>
                </c:pt>
                <c:pt idx="1537">
                  <c:v>3500</c:v>
                </c:pt>
                <c:pt idx="1538">
                  <c:v>3500</c:v>
                </c:pt>
                <c:pt idx="1539">
                  <c:v>2750</c:v>
                </c:pt>
                <c:pt idx="1540">
                  <c:v>1750</c:v>
                </c:pt>
                <c:pt idx="1541">
                  <c:v>5250</c:v>
                </c:pt>
                <c:pt idx="1542">
                  <c:v>7750</c:v>
                </c:pt>
                <c:pt idx="1543">
                  <c:v>6500</c:v>
                </c:pt>
                <c:pt idx="1544">
                  <c:v>6500</c:v>
                </c:pt>
                <c:pt idx="1545">
                  <c:v>5250</c:v>
                </c:pt>
                <c:pt idx="1546">
                  <c:v>4000</c:v>
                </c:pt>
                <c:pt idx="1547">
                  <c:v>7000</c:v>
                </c:pt>
                <c:pt idx="1548">
                  <c:v>8500</c:v>
                </c:pt>
                <c:pt idx="1549">
                  <c:v>7000</c:v>
                </c:pt>
                <c:pt idx="1550">
                  <c:v>6500</c:v>
                </c:pt>
                <c:pt idx="1551">
                  <c:v>5500</c:v>
                </c:pt>
                <c:pt idx="1552">
                  <c:v>6000</c:v>
                </c:pt>
                <c:pt idx="1553">
                  <c:v>6000</c:v>
                </c:pt>
                <c:pt idx="1554">
                  <c:v>8000</c:v>
                </c:pt>
                <c:pt idx="1555">
                  <c:v>7750</c:v>
                </c:pt>
                <c:pt idx="1556">
                  <c:v>6500</c:v>
                </c:pt>
                <c:pt idx="1557">
                  <c:v>4250</c:v>
                </c:pt>
                <c:pt idx="1558">
                  <c:v>4250</c:v>
                </c:pt>
                <c:pt idx="1559">
                  <c:v>2500</c:v>
                </c:pt>
                <c:pt idx="1560">
                  <c:v>4500</c:v>
                </c:pt>
                <c:pt idx="1561">
                  <c:v>4500</c:v>
                </c:pt>
                <c:pt idx="1562">
                  <c:v>2500</c:v>
                </c:pt>
                <c:pt idx="1563">
                  <c:v>2000</c:v>
                </c:pt>
                <c:pt idx="1564">
                  <c:v>2250</c:v>
                </c:pt>
                <c:pt idx="1565">
                  <c:v>2500</c:v>
                </c:pt>
                <c:pt idx="1566">
                  <c:v>3500</c:v>
                </c:pt>
                <c:pt idx="1567">
                  <c:v>5250</c:v>
                </c:pt>
                <c:pt idx="1568">
                  <c:v>3500</c:v>
                </c:pt>
                <c:pt idx="1569">
                  <c:v>3250</c:v>
                </c:pt>
                <c:pt idx="1570">
                  <c:v>3000</c:v>
                </c:pt>
                <c:pt idx="1571">
                  <c:v>3500</c:v>
                </c:pt>
                <c:pt idx="1572">
                  <c:v>5750</c:v>
                </c:pt>
                <c:pt idx="1573">
                  <c:v>6500</c:v>
                </c:pt>
                <c:pt idx="1574">
                  <c:v>4750</c:v>
                </c:pt>
                <c:pt idx="1575">
                  <c:v>4500</c:v>
                </c:pt>
                <c:pt idx="1576">
                  <c:v>4250</c:v>
                </c:pt>
                <c:pt idx="1577">
                  <c:v>5500</c:v>
                </c:pt>
                <c:pt idx="1578">
                  <c:v>7500</c:v>
                </c:pt>
                <c:pt idx="1579">
                  <c:v>7500</c:v>
                </c:pt>
                <c:pt idx="1580">
                  <c:v>5500</c:v>
                </c:pt>
                <c:pt idx="1581">
                  <c:v>5500</c:v>
                </c:pt>
                <c:pt idx="1582">
                  <c:v>4750</c:v>
                </c:pt>
                <c:pt idx="1583">
                  <c:v>5750</c:v>
                </c:pt>
                <c:pt idx="1584">
                  <c:v>7500</c:v>
                </c:pt>
                <c:pt idx="1585">
                  <c:v>5500</c:v>
                </c:pt>
                <c:pt idx="1586">
                  <c:v>5500</c:v>
                </c:pt>
                <c:pt idx="1587">
                  <c:v>4000</c:v>
                </c:pt>
                <c:pt idx="1588">
                  <c:v>4500</c:v>
                </c:pt>
                <c:pt idx="1589">
                  <c:v>5500</c:v>
                </c:pt>
                <c:pt idx="1590">
                  <c:v>8000</c:v>
                </c:pt>
                <c:pt idx="1591">
                  <c:v>4500</c:v>
                </c:pt>
                <c:pt idx="1592">
                  <c:v>5000</c:v>
                </c:pt>
                <c:pt idx="1593">
                  <c:v>3750</c:v>
                </c:pt>
                <c:pt idx="1594">
                  <c:v>4500</c:v>
                </c:pt>
                <c:pt idx="1595">
                  <c:v>5500</c:v>
                </c:pt>
                <c:pt idx="1596">
                  <c:v>7700</c:v>
                </c:pt>
                <c:pt idx="1597">
                  <c:v>4500</c:v>
                </c:pt>
                <c:pt idx="1598">
                  <c:v>4750</c:v>
                </c:pt>
                <c:pt idx="1599">
                  <c:v>3250</c:v>
                </c:pt>
                <c:pt idx="1600">
                  <c:v>3750</c:v>
                </c:pt>
                <c:pt idx="1601">
                  <c:v>4750</c:v>
                </c:pt>
                <c:pt idx="1602">
                  <c:v>7250</c:v>
                </c:pt>
                <c:pt idx="1603">
                  <c:v>4250</c:v>
                </c:pt>
                <c:pt idx="1604">
                  <c:v>4500</c:v>
                </c:pt>
                <c:pt idx="1605">
                  <c:v>3750</c:v>
                </c:pt>
                <c:pt idx="1606">
                  <c:v>4000</c:v>
                </c:pt>
                <c:pt idx="1607">
                  <c:v>5250</c:v>
                </c:pt>
                <c:pt idx="1608">
                  <c:v>7950</c:v>
                </c:pt>
                <c:pt idx="1609">
                  <c:v>5000</c:v>
                </c:pt>
                <c:pt idx="1610">
                  <c:v>4750</c:v>
                </c:pt>
                <c:pt idx="1611">
                  <c:v>4500</c:v>
                </c:pt>
                <c:pt idx="1612">
                  <c:v>4750</c:v>
                </c:pt>
                <c:pt idx="1613">
                  <c:v>5750</c:v>
                </c:pt>
                <c:pt idx="1614">
                  <c:v>8250</c:v>
                </c:pt>
                <c:pt idx="1615">
                  <c:v>5750</c:v>
                </c:pt>
                <c:pt idx="1616">
                  <c:v>5500</c:v>
                </c:pt>
                <c:pt idx="1617">
                  <c:v>5250</c:v>
                </c:pt>
                <c:pt idx="1618">
                  <c:v>5250</c:v>
                </c:pt>
                <c:pt idx="1619">
                  <c:v>6750</c:v>
                </c:pt>
                <c:pt idx="1620">
                  <c:v>9000</c:v>
                </c:pt>
                <c:pt idx="1621">
                  <c:v>6500</c:v>
                </c:pt>
                <c:pt idx="1622">
                  <c:v>5750</c:v>
                </c:pt>
                <c:pt idx="1623">
                  <c:v>5250</c:v>
                </c:pt>
                <c:pt idx="1624">
                  <c:v>5500</c:v>
                </c:pt>
                <c:pt idx="1625">
                  <c:v>7250</c:v>
                </c:pt>
                <c:pt idx="1626">
                  <c:v>8750</c:v>
                </c:pt>
                <c:pt idx="1627">
                  <c:v>6500</c:v>
                </c:pt>
                <c:pt idx="1628">
                  <c:v>5750</c:v>
                </c:pt>
                <c:pt idx="1629">
                  <c:v>5250</c:v>
                </c:pt>
                <c:pt idx="1630">
                  <c:v>5000</c:v>
                </c:pt>
                <c:pt idx="1631">
                  <c:v>6750</c:v>
                </c:pt>
                <c:pt idx="1632">
                  <c:v>8000</c:v>
                </c:pt>
                <c:pt idx="1633">
                  <c:v>6000</c:v>
                </c:pt>
                <c:pt idx="1634">
                  <c:v>5000</c:v>
                </c:pt>
                <c:pt idx="1635">
                  <c:v>4750</c:v>
                </c:pt>
                <c:pt idx="1636">
                  <c:v>4750</c:v>
                </c:pt>
                <c:pt idx="1637">
                  <c:v>5750</c:v>
                </c:pt>
                <c:pt idx="1638">
                  <c:v>7500</c:v>
                </c:pt>
                <c:pt idx="1639">
                  <c:v>5750</c:v>
                </c:pt>
                <c:pt idx="1640">
                  <c:v>4250</c:v>
                </c:pt>
                <c:pt idx="1641">
                  <c:v>4000</c:v>
                </c:pt>
                <c:pt idx="1642">
                  <c:v>4000</c:v>
                </c:pt>
                <c:pt idx="1643">
                  <c:v>5250</c:v>
                </c:pt>
                <c:pt idx="1644">
                  <c:v>6750</c:v>
                </c:pt>
                <c:pt idx="1645">
                  <c:v>5000</c:v>
                </c:pt>
                <c:pt idx="1646">
                  <c:v>4450</c:v>
                </c:pt>
                <c:pt idx="1647">
                  <c:v>4750</c:v>
                </c:pt>
                <c:pt idx="1648">
                  <c:v>4500</c:v>
                </c:pt>
                <c:pt idx="1649">
                  <c:v>6250</c:v>
                </c:pt>
                <c:pt idx="1650">
                  <c:v>8500</c:v>
                </c:pt>
                <c:pt idx="1651">
                  <c:v>6500</c:v>
                </c:pt>
                <c:pt idx="1652">
                  <c:v>6000</c:v>
                </c:pt>
                <c:pt idx="1653">
                  <c:v>5500</c:v>
                </c:pt>
                <c:pt idx="1654">
                  <c:v>5500</c:v>
                </c:pt>
                <c:pt idx="1655">
                  <c:v>6500</c:v>
                </c:pt>
                <c:pt idx="1656">
                  <c:v>6250</c:v>
                </c:pt>
                <c:pt idx="1657">
                  <c:v>4250</c:v>
                </c:pt>
                <c:pt idx="1658">
                  <c:v>4250</c:v>
                </c:pt>
                <c:pt idx="1659">
                  <c:v>2750</c:v>
                </c:pt>
                <c:pt idx="1660">
                  <c:v>3250</c:v>
                </c:pt>
                <c:pt idx="1661">
                  <c:v>4250</c:v>
                </c:pt>
                <c:pt idx="1662">
                  <c:v>6750</c:v>
                </c:pt>
                <c:pt idx="1663">
                  <c:v>3250</c:v>
                </c:pt>
                <c:pt idx="1664">
                  <c:v>3750</c:v>
                </c:pt>
                <c:pt idx="1665">
                  <c:v>2500</c:v>
                </c:pt>
                <c:pt idx="1666">
                  <c:v>3250</c:v>
                </c:pt>
                <c:pt idx="1667">
                  <c:v>4000</c:v>
                </c:pt>
                <c:pt idx="1668">
                  <c:v>6200</c:v>
                </c:pt>
                <c:pt idx="1669">
                  <c:v>3000</c:v>
                </c:pt>
                <c:pt idx="1670">
                  <c:v>3500</c:v>
                </c:pt>
                <c:pt idx="1671">
                  <c:v>2000</c:v>
                </c:pt>
                <c:pt idx="1672">
                  <c:v>2500</c:v>
                </c:pt>
                <c:pt idx="1673">
                  <c:v>3500</c:v>
                </c:pt>
                <c:pt idx="1674">
                  <c:v>5750</c:v>
                </c:pt>
                <c:pt idx="1675">
                  <c:v>2750</c:v>
                </c:pt>
                <c:pt idx="1676">
                  <c:v>2750</c:v>
                </c:pt>
                <c:pt idx="1677">
                  <c:v>2000</c:v>
                </c:pt>
                <c:pt idx="1678">
                  <c:v>2250</c:v>
                </c:pt>
                <c:pt idx="1679">
                  <c:v>3500</c:v>
                </c:pt>
                <c:pt idx="1680">
                  <c:v>6200</c:v>
                </c:pt>
                <c:pt idx="1681">
                  <c:v>3250</c:v>
                </c:pt>
                <c:pt idx="1682">
                  <c:v>3000</c:v>
                </c:pt>
                <c:pt idx="1683">
                  <c:v>2250</c:v>
                </c:pt>
                <c:pt idx="1684">
                  <c:v>2500</c:v>
                </c:pt>
                <c:pt idx="1685">
                  <c:v>3500</c:v>
                </c:pt>
                <c:pt idx="1686">
                  <c:v>6000</c:v>
                </c:pt>
                <c:pt idx="1687">
                  <c:v>3500</c:v>
                </c:pt>
                <c:pt idx="1688">
                  <c:v>3750</c:v>
                </c:pt>
                <c:pt idx="1689">
                  <c:v>3500</c:v>
                </c:pt>
                <c:pt idx="1690">
                  <c:v>3500</c:v>
                </c:pt>
                <c:pt idx="1691">
                  <c:v>5250</c:v>
                </c:pt>
                <c:pt idx="1692">
                  <c:v>7500</c:v>
                </c:pt>
                <c:pt idx="1693">
                  <c:v>5000</c:v>
                </c:pt>
                <c:pt idx="1694">
                  <c:v>4250</c:v>
                </c:pt>
                <c:pt idx="1695">
                  <c:v>3750</c:v>
                </c:pt>
                <c:pt idx="1696">
                  <c:v>3750</c:v>
                </c:pt>
                <c:pt idx="1697">
                  <c:v>5500</c:v>
                </c:pt>
                <c:pt idx="1698">
                  <c:v>7000</c:v>
                </c:pt>
                <c:pt idx="1699">
                  <c:v>4750</c:v>
                </c:pt>
                <c:pt idx="1700">
                  <c:v>4000</c:v>
                </c:pt>
                <c:pt idx="1701">
                  <c:v>3250</c:v>
                </c:pt>
                <c:pt idx="1702">
                  <c:v>3000</c:v>
                </c:pt>
                <c:pt idx="1703">
                  <c:v>4750</c:v>
                </c:pt>
                <c:pt idx="1704">
                  <c:v>6000</c:v>
                </c:pt>
                <c:pt idx="1705">
                  <c:v>4000</c:v>
                </c:pt>
                <c:pt idx="1706">
                  <c:v>3000</c:v>
                </c:pt>
                <c:pt idx="1707">
                  <c:v>2750</c:v>
                </c:pt>
                <c:pt idx="1708">
                  <c:v>2750</c:v>
                </c:pt>
                <c:pt idx="1709">
                  <c:v>3500</c:v>
                </c:pt>
                <c:pt idx="1710">
                  <c:v>5250</c:v>
                </c:pt>
                <c:pt idx="1711">
                  <c:v>3500</c:v>
                </c:pt>
                <c:pt idx="1712">
                  <c:v>2500</c:v>
                </c:pt>
                <c:pt idx="1713">
                  <c:v>2250</c:v>
                </c:pt>
                <c:pt idx="1714">
                  <c:v>2250</c:v>
                </c:pt>
                <c:pt idx="1715">
                  <c:v>3500</c:v>
                </c:pt>
                <c:pt idx="1716">
                  <c:v>5000</c:v>
                </c:pt>
                <c:pt idx="1717">
                  <c:v>3500</c:v>
                </c:pt>
                <c:pt idx="1718">
                  <c:v>2950</c:v>
                </c:pt>
                <c:pt idx="1719">
                  <c:v>3250</c:v>
                </c:pt>
                <c:pt idx="1720">
                  <c:v>3000</c:v>
                </c:pt>
                <c:pt idx="1721">
                  <c:v>4000</c:v>
                </c:pt>
                <c:pt idx="1722">
                  <c:v>6500</c:v>
                </c:pt>
                <c:pt idx="1723">
                  <c:v>4500</c:v>
                </c:pt>
                <c:pt idx="1724">
                  <c:v>4000</c:v>
                </c:pt>
                <c:pt idx="1725">
                  <c:v>3500</c:v>
                </c:pt>
                <c:pt idx="1726">
                  <c:v>3500</c:v>
                </c:pt>
                <c:pt idx="1727">
                  <c:v>4500</c:v>
                </c:pt>
                <c:pt idx="1728">
                  <c:v>6750</c:v>
                </c:pt>
                <c:pt idx="1729">
                  <c:v>4750</c:v>
                </c:pt>
                <c:pt idx="1730">
                  <c:v>4750</c:v>
                </c:pt>
                <c:pt idx="1731">
                  <c:v>3250</c:v>
                </c:pt>
                <c:pt idx="1732">
                  <c:v>3750</c:v>
                </c:pt>
                <c:pt idx="1733">
                  <c:v>4750</c:v>
                </c:pt>
                <c:pt idx="1734">
                  <c:v>7250</c:v>
                </c:pt>
                <c:pt idx="1735">
                  <c:v>3750</c:v>
                </c:pt>
                <c:pt idx="1736">
                  <c:v>4250</c:v>
                </c:pt>
                <c:pt idx="1737">
                  <c:v>3000</c:v>
                </c:pt>
                <c:pt idx="1738">
                  <c:v>3750</c:v>
                </c:pt>
                <c:pt idx="1739">
                  <c:v>4500</c:v>
                </c:pt>
                <c:pt idx="1740">
                  <c:v>6700</c:v>
                </c:pt>
                <c:pt idx="1741">
                  <c:v>3500</c:v>
                </c:pt>
                <c:pt idx="1742">
                  <c:v>4000</c:v>
                </c:pt>
                <c:pt idx="1743">
                  <c:v>2500</c:v>
                </c:pt>
                <c:pt idx="1744">
                  <c:v>3000</c:v>
                </c:pt>
                <c:pt idx="1745">
                  <c:v>4000</c:v>
                </c:pt>
                <c:pt idx="1746">
                  <c:v>6250</c:v>
                </c:pt>
                <c:pt idx="1747">
                  <c:v>3250</c:v>
                </c:pt>
                <c:pt idx="1748">
                  <c:v>3250</c:v>
                </c:pt>
                <c:pt idx="1749">
                  <c:v>2500</c:v>
                </c:pt>
                <c:pt idx="1750">
                  <c:v>2750</c:v>
                </c:pt>
                <c:pt idx="1751">
                  <c:v>4000</c:v>
                </c:pt>
                <c:pt idx="1752">
                  <c:v>6700</c:v>
                </c:pt>
                <c:pt idx="1753">
                  <c:v>3750</c:v>
                </c:pt>
                <c:pt idx="1754">
                  <c:v>3500</c:v>
                </c:pt>
                <c:pt idx="1755">
                  <c:v>2750</c:v>
                </c:pt>
                <c:pt idx="1756">
                  <c:v>3000</c:v>
                </c:pt>
                <c:pt idx="1757">
                  <c:v>4000</c:v>
                </c:pt>
                <c:pt idx="1758">
                  <c:v>6500</c:v>
                </c:pt>
                <c:pt idx="1759">
                  <c:v>4000</c:v>
                </c:pt>
                <c:pt idx="1760">
                  <c:v>4250</c:v>
                </c:pt>
                <c:pt idx="1761">
                  <c:v>4000</c:v>
                </c:pt>
                <c:pt idx="1762">
                  <c:v>4000</c:v>
                </c:pt>
                <c:pt idx="1763">
                  <c:v>5750</c:v>
                </c:pt>
                <c:pt idx="1764">
                  <c:v>8000</c:v>
                </c:pt>
                <c:pt idx="1765">
                  <c:v>5500</c:v>
                </c:pt>
                <c:pt idx="1766">
                  <c:v>4750</c:v>
                </c:pt>
                <c:pt idx="1767">
                  <c:v>4250</c:v>
                </c:pt>
                <c:pt idx="1768">
                  <c:v>4250</c:v>
                </c:pt>
                <c:pt idx="1769">
                  <c:v>6000</c:v>
                </c:pt>
                <c:pt idx="1770">
                  <c:v>7500</c:v>
                </c:pt>
                <c:pt idx="1771">
                  <c:v>5250</c:v>
                </c:pt>
                <c:pt idx="1772">
                  <c:v>4500</c:v>
                </c:pt>
                <c:pt idx="1773">
                  <c:v>3750</c:v>
                </c:pt>
                <c:pt idx="1774">
                  <c:v>3500</c:v>
                </c:pt>
                <c:pt idx="1775">
                  <c:v>5250</c:v>
                </c:pt>
                <c:pt idx="1776">
                  <c:v>6500</c:v>
                </c:pt>
                <c:pt idx="1777">
                  <c:v>4500</c:v>
                </c:pt>
                <c:pt idx="1778">
                  <c:v>3500</c:v>
                </c:pt>
                <c:pt idx="1779">
                  <c:v>3250</c:v>
                </c:pt>
                <c:pt idx="1780">
                  <c:v>3250</c:v>
                </c:pt>
                <c:pt idx="1781">
                  <c:v>4000</c:v>
                </c:pt>
                <c:pt idx="1782">
                  <c:v>5750</c:v>
                </c:pt>
                <c:pt idx="1783">
                  <c:v>4000</c:v>
                </c:pt>
                <c:pt idx="1784">
                  <c:v>3000</c:v>
                </c:pt>
                <c:pt idx="1785">
                  <c:v>2750</c:v>
                </c:pt>
                <c:pt idx="1786">
                  <c:v>2750</c:v>
                </c:pt>
                <c:pt idx="1787">
                  <c:v>4000</c:v>
                </c:pt>
                <c:pt idx="1788">
                  <c:v>5500</c:v>
                </c:pt>
                <c:pt idx="1789">
                  <c:v>4000</c:v>
                </c:pt>
                <c:pt idx="1790">
                  <c:v>3450</c:v>
                </c:pt>
                <c:pt idx="1791">
                  <c:v>3750</c:v>
                </c:pt>
                <c:pt idx="1792">
                  <c:v>3500</c:v>
                </c:pt>
                <c:pt idx="1793">
                  <c:v>4500</c:v>
                </c:pt>
                <c:pt idx="1794">
                  <c:v>7000</c:v>
                </c:pt>
                <c:pt idx="1795">
                  <c:v>5000</c:v>
                </c:pt>
                <c:pt idx="1796">
                  <c:v>4500</c:v>
                </c:pt>
                <c:pt idx="1797">
                  <c:v>4000</c:v>
                </c:pt>
                <c:pt idx="1798">
                  <c:v>4000</c:v>
                </c:pt>
                <c:pt idx="1799">
                  <c:v>5000</c:v>
                </c:pt>
                <c:pt idx="1800">
                  <c:v>3500</c:v>
                </c:pt>
                <c:pt idx="1801">
                  <c:v>3500</c:v>
                </c:pt>
                <c:pt idx="1802">
                  <c:v>3500</c:v>
                </c:pt>
                <c:pt idx="1803">
                  <c:v>2000</c:v>
                </c:pt>
                <c:pt idx="1804">
                  <c:v>1500</c:v>
                </c:pt>
                <c:pt idx="1805">
                  <c:v>4000</c:v>
                </c:pt>
                <c:pt idx="1806">
                  <c:v>4500</c:v>
                </c:pt>
                <c:pt idx="1807">
                  <c:v>3500</c:v>
                </c:pt>
                <c:pt idx="1808">
                  <c:v>3500</c:v>
                </c:pt>
                <c:pt idx="1809">
                  <c:v>2000</c:v>
                </c:pt>
                <c:pt idx="1810">
                  <c:v>1250</c:v>
                </c:pt>
                <c:pt idx="1811">
                  <c:v>3250</c:v>
                </c:pt>
                <c:pt idx="1812">
                  <c:v>4750</c:v>
                </c:pt>
                <c:pt idx="1813">
                  <c:v>3250</c:v>
                </c:pt>
                <c:pt idx="1814">
                  <c:v>3500</c:v>
                </c:pt>
                <c:pt idx="1815">
                  <c:v>2500</c:v>
                </c:pt>
                <c:pt idx="1816">
                  <c:v>1000</c:v>
                </c:pt>
                <c:pt idx="1817">
                  <c:v>3000</c:v>
                </c:pt>
                <c:pt idx="1818">
                  <c:v>4750</c:v>
                </c:pt>
                <c:pt idx="1819">
                  <c:v>2750</c:v>
                </c:pt>
                <c:pt idx="1820">
                  <c:v>3250</c:v>
                </c:pt>
                <c:pt idx="1821">
                  <c:v>2250</c:v>
                </c:pt>
                <c:pt idx="1822">
                  <c:v>1250</c:v>
                </c:pt>
                <c:pt idx="1823">
                  <c:v>3000</c:v>
                </c:pt>
                <c:pt idx="1824">
                  <c:v>5000</c:v>
                </c:pt>
                <c:pt idx="1825">
                  <c:v>3500</c:v>
                </c:pt>
                <c:pt idx="1826">
                  <c:v>3500</c:v>
                </c:pt>
                <c:pt idx="1827">
                  <c:v>2750</c:v>
                </c:pt>
                <c:pt idx="1828">
                  <c:v>1750</c:v>
                </c:pt>
                <c:pt idx="1829">
                  <c:v>5250</c:v>
                </c:pt>
                <c:pt idx="1830">
                  <c:v>7750</c:v>
                </c:pt>
                <c:pt idx="1831">
                  <c:v>6500</c:v>
                </c:pt>
                <c:pt idx="1832">
                  <c:v>6500</c:v>
                </c:pt>
                <c:pt idx="1833">
                  <c:v>5250</c:v>
                </c:pt>
                <c:pt idx="1834">
                  <c:v>4000</c:v>
                </c:pt>
                <c:pt idx="1835">
                  <c:v>7000</c:v>
                </c:pt>
                <c:pt idx="1836">
                  <c:v>8500</c:v>
                </c:pt>
                <c:pt idx="1837">
                  <c:v>7000</c:v>
                </c:pt>
                <c:pt idx="1838">
                  <c:v>6500</c:v>
                </c:pt>
                <c:pt idx="1839">
                  <c:v>5500</c:v>
                </c:pt>
                <c:pt idx="1840">
                  <c:v>6000</c:v>
                </c:pt>
                <c:pt idx="1841">
                  <c:v>6000</c:v>
                </c:pt>
                <c:pt idx="1842">
                  <c:v>8000</c:v>
                </c:pt>
                <c:pt idx="1843">
                  <c:v>7750</c:v>
                </c:pt>
                <c:pt idx="1844">
                  <c:v>6500</c:v>
                </c:pt>
                <c:pt idx="1845">
                  <c:v>4250</c:v>
                </c:pt>
                <c:pt idx="1846">
                  <c:v>4250</c:v>
                </c:pt>
                <c:pt idx="1847">
                  <c:v>2500</c:v>
                </c:pt>
                <c:pt idx="1848">
                  <c:v>4500</c:v>
                </c:pt>
                <c:pt idx="1849">
                  <c:v>4500</c:v>
                </c:pt>
                <c:pt idx="1850">
                  <c:v>2500</c:v>
                </c:pt>
                <c:pt idx="1851">
                  <c:v>2000</c:v>
                </c:pt>
                <c:pt idx="1852">
                  <c:v>2250</c:v>
                </c:pt>
                <c:pt idx="1853">
                  <c:v>2500</c:v>
                </c:pt>
                <c:pt idx="1854">
                  <c:v>3500</c:v>
                </c:pt>
                <c:pt idx="1855">
                  <c:v>5250</c:v>
                </c:pt>
                <c:pt idx="1856">
                  <c:v>3500</c:v>
                </c:pt>
                <c:pt idx="1857">
                  <c:v>3250</c:v>
                </c:pt>
                <c:pt idx="1858">
                  <c:v>3000</c:v>
                </c:pt>
                <c:pt idx="1859">
                  <c:v>3500</c:v>
                </c:pt>
                <c:pt idx="1860">
                  <c:v>5750</c:v>
                </c:pt>
                <c:pt idx="1861">
                  <c:v>6500</c:v>
                </c:pt>
                <c:pt idx="1862">
                  <c:v>4750</c:v>
                </c:pt>
                <c:pt idx="1863">
                  <c:v>4500</c:v>
                </c:pt>
                <c:pt idx="1864">
                  <c:v>4250</c:v>
                </c:pt>
                <c:pt idx="1865">
                  <c:v>5500</c:v>
                </c:pt>
                <c:pt idx="1866">
                  <c:v>7500</c:v>
                </c:pt>
                <c:pt idx="1867">
                  <c:v>7500</c:v>
                </c:pt>
                <c:pt idx="1868">
                  <c:v>5500</c:v>
                </c:pt>
                <c:pt idx="1869">
                  <c:v>5500</c:v>
                </c:pt>
                <c:pt idx="1870">
                  <c:v>4750</c:v>
                </c:pt>
                <c:pt idx="1871">
                  <c:v>5750</c:v>
                </c:pt>
                <c:pt idx="1872">
                  <c:v>4000</c:v>
                </c:pt>
                <c:pt idx="1873">
                  <c:v>4000</c:v>
                </c:pt>
                <c:pt idx="1874">
                  <c:v>4000</c:v>
                </c:pt>
                <c:pt idx="1875">
                  <c:v>2500</c:v>
                </c:pt>
                <c:pt idx="1876">
                  <c:v>2000</c:v>
                </c:pt>
                <c:pt idx="1877">
                  <c:v>4500</c:v>
                </c:pt>
                <c:pt idx="1878">
                  <c:v>5000</c:v>
                </c:pt>
                <c:pt idx="1879">
                  <c:v>4000</c:v>
                </c:pt>
                <c:pt idx="1880">
                  <c:v>4000</c:v>
                </c:pt>
                <c:pt idx="1881">
                  <c:v>2500</c:v>
                </c:pt>
                <c:pt idx="1882">
                  <c:v>1750</c:v>
                </c:pt>
                <c:pt idx="1883">
                  <c:v>3750</c:v>
                </c:pt>
                <c:pt idx="1884">
                  <c:v>5250</c:v>
                </c:pt>
                <c:pt idx="1885">
                  <c:v>3750</c:v>
                </c:pt>
                <c:pt idx="1886">
                  <c:v>4000</c:v>
                </c:pt>
                <c:pt idx="1887">
                  <c:v>3000</c:v>
                </c:pt>
                <c:pt idx="1888">
                  <c:v>1500</c:v>
                </c:pt>
                <c:pt idx="1889">
                  <c:v>3500</c:v>
                </c:pt>
                <c:pt idx="1890">
                  <c:v>5250</c:v>
                </c:pt>
                <c:pt idx="1891">
                  <c:v>3250</c:v>
                </c:pt>
                <c:pt idx="1892">
                  <c:v>3750</c:v>
                </c:pt>
                <c:pt idx="1893">
                  <c:v>2750</c:v>
                </c:pt>
                <c:pt idx="1894">
                  <c:v>1750</c:v>
                </c:pt>
                <c:pt idx="1895">
                  <c:v>3500</c:v>
                </c:pt>
                <c:pt idx="1896">
                  <c:v>5500</c:v>
                </c:pt>
                <c:pt idx="1897">
                  <c:v>4000</c:v>
                </c:pt>
                <c:pt idx="1898">
                  <c:v>4000</c:v>
                </c:pt>
                <c:pt idx="1899">
                  <c:v>3250</c:v>
                </c:pt>
                <c:pt idx="1900">
                  <c:v>2250</c:v>
                </c:pt>
                <c:pt idx="1901">
                  <c:v>5750</c:v>
                </c:pt>
                <c:pt idx="1902">
                  <c:v>8250</c:v>
                </c:pt>
                <c:pt idx="1903">
                  <c:v>7000</c:v>
                </c:pt>
                <c:pt idx="1904">
                  <c:v>7000</c:v>
                </c:pt>
                <c:pt idx="1905">
                  <c:v>5750</c:v>
                </c:pt>
                <c:pt idx="1906">
                  <c:v>4500</c:v>
                </c:pt>
                <c:pt idx="1907">
                  <c:v>7500</c:v>
                </c:pt>
                <c:pt idx="1908">
                  <c:v>9000</c:v>
                </c:pt>
                <c:pt idx="1909">
                  <c:v>7500</c:v>
                </c:pt>
                <c:pt idx="1910">
                  <c:v>7000</c:v>
                </c:pt>
                <c:pt idx="1911">
                  <c:v>6000</c:v>
                </c:pt>
                <c:pt idx="1912">
                  <c:v>6500</c:v>
                </c:pt>
                <c:pt idx="1913">
                  <c:v>6500</c:v>
                </c:pt>
                <c:pt idx="1914">
                  <c:v>8500</c:v>
                </c:pt>
                <c:pt idx="1915">
                  <c:v>8250</c:v>
                </c:pt>
                <c:pt idx="1916">
                  <c:v>7000</c:v>
                </c:pt>
                <c:pt idx="1917">
                  <c:v>4750</c:v>
                </c:pt>
                <c:pt idx="1918">
                  <c:v>4750</c:v>
                </c:pt>
                <c:pt idx="1919">
                  <c:v>3000</c:v>
                </c:pt>
                <c:pt idx="1920">
                  <c:v>5000</c:v>
                </c:pt>
                <c:pt idx="1921">
                  <c:v>5000</c:v>
                </c:pt>
                <c:pt idx="1922">
                  <c:v>3000</c:v>
                </c:pt>
                <c:pt idx="1923">
                  <c:v>2500</c:v>
                </c:pt>
                <c:pt idx="1924">
                  <c:v>2750</c:v>
                </c:pt>
                <c:pt idx="1925">
                  <c:v>3000</c:v>
                </c:pt>
                <c:pt idx="1926">
                  <c:v>4000</c:v>
                </c:pt>
                <c:pt idx="1927">
                  <c:v>5750</c:v>
                </c:pt>
                <c:pt idx="1928">
                  <c:v>4000</c:v>
                </c:pt>
                <c:pt idx="1929">
                  <c:v>3750</c:v>
                </c:pt>
                <c:pt idx="1930">
                  <c:v>3500</c:v>
                </c:pt>
                <c:pt idx="1931">
                  <c:v>4000</c:v>
                </c:pt>
                <c:pt idx="1932">
                  <c:v>6250</c:v>
                </c:pt>
                <c:pt idx="1933">
                  <c:v>7000</c:v>
                </c:pt>
                <c:pt idx="1934">
                  <c:v>5250</c:v>
                </c:pt>
                <c:pt idx="1935">
                  <c:v>5000</c:v>
                </c:pt>
                <c:pt idx="1936">
                  <c:v>4750</c:v>
                </c:pt>
                <c:pt idx="1937">
                  <c:v>6000</c:v>
                </c:pt>
                <c:pt idx="1938">
                  <c:v>8000</c:v>
                </c:pt>
                <c:pt idx="1939">
                  <c:v>8000</c:v>
                </c:pt>
                <c:pt idx="1940">
                  <c:v>6000</c:v>
                </c:pt>
                <c:pt idx="1941">
                  <c:v>6000</c:v>
                </c:pt>
                <c:pt idx="1942">
                  <c:v>5250</c:v>
                </c:pt>
                <c:pt idx="1943">
                  <c:v>6250</c:v>
                </c:pt>
                <c:pt idx="1944">
                  <c:v>6750</c:v>
                </c:pt>
                <c:pt idx="1945">
                  <c:v>6750</c:v>
                </c:pt>
                <c:pt idx="1946">
                  <c:v>4750</c:v>
                </c:pt>
                <c:pt idx="1947">
                  <c:v>4750</c:v>
                </c:pt>
                <c:pt idx="1948">
                  <c:v>3250</c:v>
                </c:pt>
                <c:pt idx="1949">
                  <c:v>4750</c:v>
                </c:pt>
                <c:pt idx="1950">
                  <c:v>6250</c:v>
                </c:pt>
                <c:pt idx="1951">
                  <c:v>6000</c:v>
                </c:pt>
                <c:pt idx="1952">
                  <c:v>4250</c:v>
                </c:pt>
                <c:pt idx="1953">
                  <c:v>3750</c:v>
                </c:pt>
                <c:pt idx="1954">
                  <c:v>2500</c:v>
                </c:pt>
                <c:pt idx="1955">
                  <c:v>4500</c:v>
                </c:pt>
                <c:pt idx="1956">
                  <c:v>6250</c:v>
                </c:pt>
                <c:pt idx="1957">
                  <c:v>6250</c:v>
                </c:pt>
                <c:pt idx="1958">
                  <c:v>4500</c:v>
                </c:pt>
                <c:pt idx="1959">
                  <c:v>3500</c:v>
                </c:pt>
                <c:pt idx="1960">
                  <c:v>2500</c:v>
                </c:pt>
                <c:pt idx="1961">
                  <c:v>4000</c:v>
                </c:pt>
                <c:pt idx="1962">
                  <c:v>6500</c:v>
                </c:pt>
                <c:pt idx="1963">
                  <c:v>6500</c:v>
                </c:pt>
                <c:pt idx="1964">
                  <c:v>4750</c:v>
                </c:pt>
                <c:pt idx="1965">
                  <c:v>3750</c:v>
                </c:pt>
                <c:pt idx="1966">
                  <c:v>2750</c:v>
                </c:pt>
                <c:pt idx="1967">
                  <c:v>5500</c:v>
                </c:pt>
                <c:pt idx="1968">
                  <c:v>7000</c:v>
                </c:pt>
                <c:pt idx="1969">
                  <c:v>7250</c:v>
                </c:pt>
                <c:pt idx="1970">
                  <c:v>5750</c:v>
                </c:pt>
                <c:pt idx="1971">
                  <c:v>5000</c:v>
                </c:pt>
                <c:pt idx="1972">
                  <c:v>4000</c:v>
                </c:pt>
                <c:pt idx="1973">
                  <c:v>7500</c:v>
                </c:pt>
                <c:pt idx="1974">
                  <c:v>7500</c:v>
                </c:pt>
                <c:pt idx="1975">
                  <c:v>7500</c:v>
                </c:pt>
                <c:pt idx="1976">
                  <c:v>6000</c:v>
                </c:pt>
                <c:pt idx="1977">
                  <c:v>5500</c:v>
                </c:pt>
                <c:pt idx="1978">
                  <c:v>4500</c:v>
                </c:pt>
                <c:pt idx="1979">
                  <c:v>8250</c:v>
                </c:pt>
                <c:pt idx="1980">
                  <c:v>7750</c:v>
                </c:pt>
                <c:pt idx="1981">
                  <c:v>7750</c:v>
                </c:pt>
                <c:pt idx="1982">
                  <c:v>9250</c:v>
                </c:pt>
                <c:pt idx="1983">
                  <c:v>5250</c:v>
                </c:pt>
                <c:pt idx="1984">
                  <c:v>5250</c:v>
                </c:pt>
                <c:pt idx="1985">
                  <c:v>8000</c:v>
                </c:pt>
                <c:pt idx="1986">
                  <c:v>7500</c:v>
                </c:pt>
                <c:pt idx="1987">
                  <c:v>7500</c:v>
                </c:pt>
                <c:pt idx="1988">
                  <c:v>9250</c:v>
                </c:pt>
                <c:pt idx="1989">
                  <c:v>4750</c:v>
                </c:pt>
                <c:pt idx="1990">
                  <c:v>4750</c:v>
                </c:pt>
                <c:pt idx="1991">
                  <c:v>7250</c:v>
                </c:pt>
                <c:pt idx="1992">
                  <c:v>6750</c:v>
                </c:pt>
                <c:pt idx="1993">
                  <c:v>6250</c:v>
                </c:pt>
                <c:pt idx="1994">
                  <c:v>6750</c:v>
                </c:pt>
                <c:pt idx="1995">
                  <c:v>4000</c:v>
                </c:pt>
                <c:pt idx="1996">
                  <c:v>4000</c:v>
                </c:pt>
                <c:pt idx="1997">
                  <c:v>6250</c:v>
                </c:pt>
                <c:pt idx="1998">
                  <c:v>5750</c:v>
                </c:pt>
                <c:pt idx="1999">
                  <c:v>5750</c:v>
                </c:pt>
                <c:pt idx="2000">
                  <c:v>5250</c:v>
                </c:pt>
                <c:pt idx="2001">
                  <c:v>3750</c:v>
                </c:pt>
                <c:pt idx="2002">
                  <c:v>3500</c:v>
                </c:pt>
                <c:pt idx="2003">
                  <c:v>5250</c:v>
                </c:pt>
                <c:pt idx="2004">
                  <c:v>6750</c:v>
                </c:pt>
                <c:pt idx="2005">
                  <c:v>6750</c:v>
                </c:pt>
                <c:pt idx="2006">
                  <c:v>6000</c:v>
                </c:pt>
                <c:pt idx="2007">
                  <c:v>4500</c:v>
                </c:pt>
                <c:pt idx="2008">
                  <c:v>4250</c:v>
                </c:pt>
                <c:pt idx="2009">
                  <c:v>6250</c:v>
                </c:pt>
                <c:pt idx="2010">
                  <c:v>7750</c:v>
                </c:pt>
                <c:pt idx="2011">
                  <c:v>7750</c:v>
                </c:pt>
                <c:pt idx="2012">
                  <c:v>6750</c:v>
                </c:pt>
                <c:pt idx="2013">
                  <c:v>5250</c:v>
                </c:pt>
                <c:pt idx="2014">
                  <c:v>4750</c:v>
                </c:pt>
                <c:pt idx="2015">
                  <c:v>7250</c:v>
                </c:pt>
                <c:pt idx="2016">
                  <c:v>4250</c:v>
                </c:pt>
                <c:pt idx="2017">
                  <c:v>4250</c:v>
                </c:pt>
                <c:pt idx="2018">
                  <c:v>4250</c:v>
                </c:pt>
                <c:pt idx="2019">
                  <c:v>2750</c:v>
                </c:pt>
                <c:pt idx="2020">
                  <c:v>2250</c:v>
                </c:pt>
                <c:pt idx="2021">
                  <c:v>4250</c:v>
                </c:pt>
                <c:pt idx="2022">
                  <c:v>4750</c:v>
                </c:pt>
                <c:pt idx="2023">
                  <c:v>3750</c:v>
                </c:pt>
                <c:pt idx="2024">
                  <c:v>3750</c:v>
                </c:pt>
                <c:pt idx="2025">
                  <c:v>2250</c:v>
                </c:pt>
                <c:pt idx="2026">
                  <c:v>1500</c:v>
                </c:pt>
                <c:pt idx="2027">
                  <c:v>3500</c:v>
                </c:pt>
                <c:pt idx="2028">
                  <c:v>5000</c:v>
                </c:pt>
                <c:pt idx="2029">
                  <c:v>3500</c:v>
                </c:pt>
                <c:pt idx="2030">
                  <c:v>3500</c:v>
                </c:pt>
                <c:pt idx="2031">
                  <c:v>2250</c:v>
                </c:pt>
                <c:pt idx="2032">
                  <c:v>1250</c:v>
                </c:pt>
                <c:pt idx="2033">
                  <c:v>3250</c:v>
                </c:pt>
                <c:pt idx="2034">
                  <c:v>5000</c:v>
                </c:pt>
                <c:pt idx="2035">
                  <c:v>3000</c:v>
                </c:pt>
                <c:pt idx="2036">
                  <c:v>3500</c:v>
                </c:pt>
                <c:pt idx="2037">
                  <c:v>2500</c:v>
                </c:pt>
                <c:pt idx="2038">
                  <c:v>1500</c:v>
                </c:pt>
                <c:pt idx="2039">
                  <c:v>3250</c:v>
                </c:pt>
                <c:pt idx="2040">
                  <c:v>5250</c:v>
                </c:pt>
                <c:pt idx="2041">
                  <c:v>3750</c:v>
                </c:pt>
                <c:pt idx="2042">
                  <c:v>4000</c:v>
                </c:pt>
                <c:pt idx="2043">
                  <c:v>3000</c:v>
                </c:pt>
                <c:pt idx="2044">
                  <c:v>2000</c:v>
                </c:pt>
                <c:pt idx="2045">
                  <c:v>3750</c:v>
                </c:pt>
                <c:pt idx="2046">
                  <c:v>6250</c:v>
                </c:pt>
                <c:pt idx="2047">
                  <c:v>4750</c:v>
                </c:pt>
                <c:pt idx="2048">
                  <c:v>4750</c:v>
                </c:pt>
                <c:pt idx="2049">
                  <c:v>3500</c:v>
                </c:pt>
                <c:pt idx="2050">
                  <c:v>2250</c:v>
                </c:pt>
                <c:pt idx="2051">
                  <c:v>5250</c:v>
                </c:pt>
                <c:pt idx="2052">
                  <c:v>6750</c:v>
                </c:pt>
                <c:pt idx="2053">
                  <c:v>5250</c:v>
                </c:pt>
                <c:pt idx="2054">
                  <c:v>4750</c:v>
                </c:pt>
                <c:pt idx="2055">
                  <c:v>3750</c:v>
                </c:pt>
                <c:pt idx="2056">
                  <c:v>4250</c:v>
                </c:pt>
                <c:pt idx="2057">
                  <c:v>4250</c:v>
                </c:pt>
                <c:pt idx="2058">
                  <c:v>6250</c:v>
                </c:pt>
                <c:pt idx="2059">
                  <c:v>5750</c:v>
                </c:pt>
                <c:pt idx="2060">
                  <c:v>4500</c:v>
                </c:pt>
                <c:pt idx="2061">
                  <c:v>4000</c:v>
                </c:pt>
                <c:pt idx="2062">
                  <c:v>4000</c:v>
                </c:pt>
                <c:pt idx="2063">
                  <c:v>3750</c:v>
                </c:pt>
                <c:pt idx="2064">
                  <c:v>5750</c:v>
                </c:pt>
                <c:pt idx="2065">
                  <c:v>5750</c:v>
                </c:pt>
                <c:pt idx="2066">
                  <c:v>4250</c:v>
                </c:pt>
                <c:pt idx="2067">
                  <c:v>3750</c:v>
                </c:pt>
                <c:pt idx="2068">
                  <c:v>3750</c:v>
                </c:pt>
                <c:pt idx="2069">
                  <c:v>4250</c:v>
                </c:pt>
                <c:pt idx="2070">
                  <c:v>5000</c:v>
                </c:pt>
                <c:pt idx="2071">
                  <c:v>5000</c:v>
                </c:pt>
                <c:pt idx="2072">
                  <c:v>3250</c:v>
                </c:pt>
                <c:pt idx="2073">
                  <c:v>3000</c:v>
                </c:pt>
                <c:pt idx="2074">
                  <c:v>2750</c:v>
                </c:pt>
                <c:pt idx="2075">
                  <c:v>3250</c:v>
                </c:pt>
                <c:pt idx="2076">
                  <c:v>5000</c:v>
                </c:pt>
                <c:pt idx="2077">
                  <c:v>5250</c:v>
                </c:pt>
                <c:pt idx="2078">
                  <c:v>3750</c:v>
                </c:pt>
                <c:pt idx="2079">
                  <c:v>3500</c:v>
                </c:pt>
                <c:pt idx="2080">
                  <c:v>3000</c:v>
                </c:pt>
                <c:pt idx="2081">
                  <c:v>4250</c:v>
                </c:pt>
                <c:pt idx="2082">
                  <c:v>6250</c:v>
                </c:pt>
                <c:pt idx="2083">
                  <c:v>6250</c:v>
                </c:pt>
                <c:pt idx="2084">
                  <c:v>4250</c:v>
                </c:pt>
                <c:pt idx="2085">
                  <c:v>4250</c:v>
                </c:pt>
                <c:pt idx="2086">
                  <c:v>3500</c:v>
                </c:pt>
                <c:pt idx="2087">
                  <c:v>4500</c:v>
                </c:pt>
                <c:pt idx="2088">
                  <c:v>4750</c:v>
                </c:pt>
                <c:pt idx="2089">
                  <c:v>4750</c:v>
                </c:pt>
                <c:pt idx="2090">
                  <c:v>4750</c:v>
                </c:pt>
                <c:pt idx="2091">
                  <c:v>3250</c:v>
                </c:pt>
                <c:pt idx="2092">
                  <c:v>2750</c:v>
                </c:pt>
                <c:pt idx="2093">
                  <c:v>4750</c:v>
                </c:pt>
                <c:pt idx="2094">
                  <c:v>5250</c:v>
                </c:pt>
                <c:pt idx="2095">
                  <c:v>4250</c:v>
                </c:pt>
                <c:pt idx="2096">
                  <c:v>4250</c:v>
                </c:pt>
                <c:pt idx="2097">
                  <c:v>2750</c:v>
                </c:pt>
                <c:pt idx="2098">
                  <c:v>2000</c:v>
                </c:pt>
                <c:pt idx="2099">
                  <c:v>4000</c:v>
                </c:pt>
                <c:pt idx="2100">
                  <c:v>5500</c:v>
                </c:pt>
                <c:pt idx="2101">
                  <c:v>4000</c:v>
                </c:pt>
                <c:pt idx="2102">
                  <c:v>4000</c:v>
                </c:pt>
                <c:pt idx="2103">
                  <c:v>2750</c:v>
                </c:pt>
                <c:pt idx="2104">
                  <c:v>1750</c:v>
                </c:pt>
                <c:pt idx="2105">
                  <c:v>3750</c:v>
                </c:pt>
                <c:pt idx="2106">
                  <c:v>5500</c:v>
                </c:pt>
                <c:pt idx="2107">
                  <c:v>3500</c:v>
                </c:pt>
                <c:pt idx="2108">
                  <c:v>4000</c:v>
                </c:pt>
                <c:pt idx="2109">
                  <c:v>3000</c:v>
                </c:pt>
                <c:pt idx="2110">
                  <c:v>2000</c:v>
                </c:pt>
                <c:pt idx="2111">
                  <c:v>3750</c:v>
                </c:pt>
                <c:pt idx="2112">
                  <c:v>5750</c:v>
                </c:pt>
                <c:pt idx="2113">
                  <c:v>4250</c:v>
                </c:pt>
                <c:pt idx="2114">
                  <c:v>4500</c:v>
                </c:pt>
                <c:pt idx="2115">
                  <c:v>3500</c:v>
                </c:pt>
                <c:pt idx="2116">
                  <c:v>2500</c:v>
                </c:pt>
                <c:pt idx="2117">
                  <c:v>4250</c:v>
                </c:pt>
                <c:pt idx="2118">
                  <c:v>7000</c:v>
                </c:pt>
                <c:pt idx="2119">
                  <c:v>5500</c:v>
                </c:pt>
                <c:pt idx="2120">
                  <c:v>5500</c:v>
                </c:pt>
                <c:pt idx="2121">
                  <c:v>4250</c:v>
                </c:pt>
                <c:pt idx="2122">
                  <c:v>3000</c:v>
                </c:pt>
                <c:pt idx="2123">
                  <c:v>6000</c:v>
                </c:pt>
                <c:pt idx="2124">
                  <c:v>7500</c:v>
                </c:pt>
                <c:pt idx="2125">
                  <c:v>6000</c:v>
                </c:pt>
                <c:pt idx="2126">
                  <c:v>5500</c:v>
                </c:pt>
                <c:pt idx="2127">
                  <c:v>4500</c:v>
                </c:pt>
                <c:pt idx="2128">
                  <c:v>5000</c:v>
                </c:pt>
                <c:pt idx="2129">
                  <c:v>5000</c:v>
                </c:pt>
                <c:pt idx="2130">
                  <c:v>7000</c:v>
                </c:pt>
                <c:pt idx="2131">
                  <c:v>6500</c:v>
                </c:pt>
                <c:pt idx="2132">
                  <c:v>5250</c:v>
                </c:pt>
                <c:pt idx="2133">
                  <c:v>4750</c:v>
                </c:pt>
                <c:pt idx="2134">
                  <c:v>4750</c:v>
                </c:pt>
                <c:pt idx="2135">
                  <c:v>4500</c:v>
                </c:pt>
                <c:pt idx="2136">
                  <c:v>6250</c:v>
                </c:pt>
                <c:pt idx="2137">
                  <c:v>6250</c:v>
                </c:pt>
                <c:pt idx="2138">
                  <c:v>4750</c:v>
                </c:pt>
                <c:pt idx="2139">
                  <c:v>4250</c:v>
                </c:pt>
                <c:pt idx="2140">
                  <c:v>4250</c:v>
                </c:pt>
                <c:pt idx="2141">
                  <c:v>4750</c:v>
                </c:pt>
                <c:pt idx="2142">
                  <c:v>5500</c:v>
                </c:pt>
                <c:pt idx="2143">
                  <c:v>5500</c:v>
                </c:pt>
                <c:pt idx="2144">
                  <c:v>3750</c:v>
                </c:pt>
                <c:pt idx="2145">
                  <c:v>3500</c:v>
                </c:pt>
                <c:pt idx="2146">
                  <c:v>3250</c:v>
                </c:pt>
                <c:pt idx="2147">
                  <c:v>3750</c:v>
                </c:pt>
                <c:pt idx="2148">
                  <c:v>5500</c:v>
                </c:pt>
                <c:pt idx="2149">
                  <c:v>6000</c:v>
                </c:pt>
                <c:pt idx="2150">
                  <c:v>4500</c:v>
                </c:pt>
                <c:pt idx="2151">
                  <c:v>4250</c:v>
                </c:pt>
                <c:pt idx="2152">
                  <c:v>3750</c:v>
                </c:pt>
                <c:pt idx="2153">
                  <c:v>5000</c:v>
                </c:pt>
                <c:pt idx="2154">
                  <c:v>7000</c:v>
                </c:pt>
                <c:pt idx="2155">
                  <c:v>7000</c:v>
                </c:pt>
                <c:pt idx="2156">
                  <c:v>5000</c:v>
                </c:pt>
                <c:pt idx="2157">
                  <c:v>5000</c:v>
                </c:pt>
                <c:pt idx="2158">
                  <c:v>4250</c:v>
                </c:pt>
                <c:pt idx="2159">
                  <c:v>5250</c:v>
                </c:pt>
                <c:pt idx="2160">
                  <c:v>4500</c:v>
                </c:pt>
                <c:pt idx="2161">
                  <c:v>4500</c:v>
                </c:pt>
                <c:pt idx="2162">
                  <c:v>4500</c:v>
                </c:pt>
                <c:pt idx="2163">
                  <c:v>3000</c:v>
                </c:pt>
                <c:pt idx="2164">
                  <c:v>2500</c:v>
                </c:pt>
                <c:pt idx="2165">
                  <c:v>4500</c:v>
                </c:pt>
                <c:pt idx="2166">
                  <c:v>5000</c:v>
                </c:pt>
                <c:pt idx="2167">
                  <c:v>4000</c:v>
                </c:pt>
                <c:pt idx="2168">
                  <c:v>4000</c:v>
                </c:pt>
                <c:pt idx="2169">
                  <c:v>2500</c:v>
                </c:pt>
                <c:pt idx="2170">
                  <c:v>1750</c:v>
                </c:pt>
                <c:pt idx="2171">
                  <c:v>3750</c:v>
                </c:pt>
                <c:pt idx="2172">
                  <c:v>5250</c:v>
                </c:pt>
                <c:pt idx="2173">
                  <c:v>3750</c:v>
                </c:pt>
                <c:pt idx="2174">
                  <c:v>3750</c:v>
                </c:pt>
                <c:pt idx="2175">
                  <c:v>2500</c:v>
                </c:pt>
                <c:pt idx="2176">
                  <c:v>1500</c:v>
                </c:pt>
                <c:pt idx="2177">
                  <c:v>3500</c:v>
                </c:pt>
                <c:pt idx="2178">
                  <c:v>5250</c:v>
                </c:pt>
                <c:pt idx="2179">
                  <c:v>3250</c:v>
                </c:pt>
                <c:pt idx="2180">
                  <c:v>3750</c:v>
                </c:pt>
                <c:pt idx="2181">
                  <c:v>2750</c:v>
                </c:pt>
                <c:pt idx="2182">
                  <c:v>1750</c:v>
                </c:pt>
                <c:pt idx="2183">
                  <c:v>3500</c:v>
                </c:pt>
                <c:pt idx="2184">
                  <c:v>5500</c:v>
                </c:pt>
                <c:pt idx="2185">
                  <c:v>4000</c:v>
                </c:pt>
                <c:pt idx="2186">
                  <c:v>4250</c:v>
                </c:pt>
                <c:pt idx="2187">
                  <c:v>3250</c:v>
                </c:pt>
                <c:pt idx="2188">
                  <c:v>2250</c:v>
                </c:pt>
                <c:pt idx="2189">
                  <c:v>4000</c:v>
                </c:pt>
                <c:pt idx="2190">
                  <c:v>6750</c:v>
                </c:pt>
                <c:pt idx="2191">
                  <c:v>5250</c:v>
                </c:pt>
                <c:pt idx="2192">
                  <c:v>5250</c:v>
                </c:pt>
                <c:pt idx="2193">
                  <c:v>4000</c:v>
                </c:pt>
                <c:pt idx="2194">
                  <c:v>2750</c:v>
                </c:pt>
                <c:pt idx="2195">
                  <c:v>5750</c:v>
                </c:pt>
                <c:pt idx="2196">
                  <c:v>7250</c:v>
                </c:pt>
                <c:pt idx="2197">
                  <c:v>5750</c:v>
                </c:pt>
                <c:pt idx="2198">
                  <c:v>5250</c:v>
                </c:pt>
                <c:pt idx="2199">
                  <c:v>4250</c:v>
                </c:pt>
                <c:pt idx="2200">
                  <c:v>4750</c:v>
                </c:pt>
                <c:pt idx="2201">
                  <c:v>4750</c:v>
                </c:pt>
                <c:pt idx="2202">
                  <c:v>6750</c:v>
                </c:pt>
                <c:pt idx="2203">
                  <c:v>6250</c:v>
                </c:pt>
                <c:pt idx="2204">
                  <c:v>5000</c:v>
                </c:pt>
                <c:pt idx="2205">
                  <c:v>4500</c:v>
                </c:pt>
                <c:pt idx="2206">
                  <c:v>4500</c:v>
                </c:pt>
                <c:pt idx="2207">
                  <c:v>4250</c:v>
                </c:pt>
                <c:pt idx="2208">
                  <c:v>6000</c:v>
                </c:pt>
                <c:pt idx="2209">
                  <c:v>6000</c:v>
                </c:pt>
                <c:pt idx="2210">
                  <c:v>4500</c:v>
                </c:pt>
                <c:pt idx="2211">
                  <c:v>4000</c:v>
                </c:pt>
                <c:pt idx="2212">
                  <c:v>4000</c:v>
                </c:pt>
                <c:pt idx="2213">
                  <c:v>4500</c:v>
                </c:pt>
                <c:pt idx="2214">
                  <c:v>5250</c:v>
                </c:pt>
                <c:pt idx="2215">
                  <c:v>5250</c:v>
                </c:pt>
                <c:pt idx="2216">
                  <c:v>3500</c:v>
                </c:pt>
                <c:pt idx="2217">
                  <c:v>3250</c:v>
                </c:pt>
                <c:pt idx="2218">
                  <c:v>3000</c:v>
                </c:pt>
                <c:pt idx="2219">
                  <c:v>3500</c:v>
                </c:pt>
                <c:pt idx="2220">
                  <c:v>5250</c:v>
                </c:pt>
                <c:pt idx="2221">
                  <c:v>5750</c:v>
                </c:pt>
                <c:pt idx="2222">
                  <c:v>4250</c:v>
                </c:pt>
                <c:pt idx="2223">
                  <c:v>4000</c:v>
                </c:pt>
                <c:pt idx="2224">
                  <c:v>3500</c:v>
                </c:pt>
                <c:pt idx="2225">
                  <c:v>4750</c:v>
                </c:pt>
                <c:pt idx="2226">
                  <c:v>6750</c:v>
                </c:pt>
                <c:pt idx="2227">
                  <c:v>6750</c:v>
                </c:pt>
                <c:pt idx="2228">
                  <c:v>4750</c:v>
                </c:pt>
                <c:pt idx="2229">
                  <c:v>4750</c:v>
                </c:pt>
                <c:pt idx="2230">
                  <c:v>4000</c:v>
                </c:pt>
                <c:pt idx="2231">
                  <c:v>5000</c:v>
                </c:pt>
                <c:pt idx="2232">
                  <c:v>10250</c:v>
                </c:pt>
                <c:pt idx="2233">
                  <c:v>8250</c:v>
                </c:pt>
                <c:pt idx="2234">
                  <c:v>8250</c:v>
                </c:pt>
                <c:pt idx="2235">
                  <c:v>6750</c:v>
                </c:pt>
                <c:pt idx="2236">
                  <c:v>7250</c:v>
                </c:pt>
                <c:pt idx="2237">
                  <c:v>8250</c:v>
                </c:pt>
                <c:pt idx="2238">
                  <c:v>10750</c:v>
                </c:pt>
                <c:pt idx="2239">
                  <c:v>7250</c:v>
                </c:pt>
                <c:pt idx="2240">
                  <c:v>7750</c:v>
                </c:pt>
                <c:pt idx="2241">
                  <c:v>6250</c:v>
                </c:pt>
                <c:pt idx="2242">
                  <c:v>7000</c:v>
                </c:pt>
                <c:pt idx="2243">
                  <c:v>8000</c:v>
                </c:pt>
                <c:pt idx="2244">
                  <c:v>10200</c:v>
                </c:pt>
                <c:pt idx="2245">
                  <c:v>7000</c:v>
                </c:pt>
                <c:pt idx="2246">
                  <c:v>7250</c:v>
                </c:pt>
                <c:pt idx="2247">
                  <c:v>5750</c:v>
                </c:pt>
                <c:pt idx="2248">
                  <c:v>6250</c:v>
                </c:pt>
                <c:pt idx="2249">
                  <c:v>7250</c:v>
                </c:pt>
                <c:pt idx="2250">
                  <c:v>9750</c:v>
                </c:pt>
                <c:pt idx="2251">
                  <c:v>6750</c:v>
                </c:pt>
                <c:pt idx="2252">
                  <c:v>6750</c:v>
                </c:pt>
                <c:pt idx="2253">
                  <c:v>6000</c:v>
                </c:pt>
                <c:pt idx="2254">
                  <c:v>6250</c:v>
                </c:pt>
                <c:pt idx="2255">
                  <c:v>7750</c:v>
                </c:pt>
                <c:pt idx="2256">
                  <c:v>10450</c:v>
                </c:pt>
                <c:pt idx="2257">
                  <c:v>7500</c:v>
                </c:pt>
                <c:pt idx="2258">
                  <c:v>7250</c:v>
                </c:pt>
                <c:pt idx="2259">
                  <c:v>6750</c:v>
                </c:pt>
                <c:pt idx="2260">
                  <c:v>7000</c:v>
                </c:pt>
                <c:pt idx="2261">
                  <c:v>8000</c:v>
                </c:pt>
                <c:pt idx="2262">
                  <c:v>10500</c:v>
                </c:pt>
                <c:pt idx="2263">
                  <c:v>8000</c:v>
                </c:pt>
                <c:pt idx="2264">
                  <c:v>7750</c:v>
                </c:pt>
                <c:pt idx="2265">
                  <c:v>7500</c:v>
                </c:pt>
                <c:pt idx="2266">
                  <c:v>7500</c:v>
                </c:pt>
                <c:pt idx="2267">
                  <c:v>9250</c:v>
                </c:pt>
                <c:pt idx="2268">
                  <c:v>11500</c:v>
                </c:pt>
                <c:pt idx="2269">
                  <c:v>9000</c:v>
                </c:pt>
                <c:pt idx="2270">
                  <c:v>8250</c:v>
                </c:pt>
                <c:pt idx="2271">
                  <c:v>7750</c:v>
                </c:pt>
                <c:pt idx="2272">
                  <c:v>8000</c:v>
                </c:pt>
                <c:pt idx="2273">
                  <c:v>9750</c:v>
                </c:pt>
                <c:pt idx="2274">
                  <c:v>11250</c:v>
                </c:pt>
                <c:pt idx="2275">
                  <c:v>9000</c:v>
                </c:pt>
                <c:pt idx="2276">
                  <c:v>8250</c:v>
                </c:pt>
                <c:pt idx="2277">
                  <c:v>7750</c:v>
                </c:pt>
                <c:pt idx="2278">
                  <c:v>7500</c:v>
                </c:pt>
                <c:pt idx="2279">
                  <c:v>9250</c:v>
                </c:pt>
                <c:pt idx="2280">
                  <c:v>10250</c:v>
                </c:pt>
                <c:pt idx="2281">
                  <c:v>8250</c:v>
                </c:pt>
                <c:pt idx="2282">
                  <c:v>7250</c:v>
                </c:pt>
                <c:pt idx="2283">
                  <c:v>7000</c:v>
                </c:pt>
                <c:pt idx="2284">
                  <c:v>7000</c:v>
                </c:pt>
                <c:pt idx="2285">
                  <c:v>8000</c:v>
                </c:pt>
                <c:pt idx="2286">
                  <c:v>9750</c:v>
                </c:pt>
                <c:pt idx="2287">
                  <c:v>8000</c:v>
                </c:pt>
                <c:pt idx="2288">
                  <c:v>6750</c:v>
                </c:pt>
                <c:pt idx="2289">
                  <c:v>6500</c:v>
                </c:pt>
                <c:pt idx="2290">
                  <c:v>6500</c:v>
                </c:pt>
                <c:pt idx="2291">
                  <c:v>7750</c:v>
                </c:pt>
                <c:pt idx="2292">
                  <c:v>9250</c:v>
                </c:pt>
                <c:pt idx="2293">
                  <c:v>7500</c:v>
                </c:pt>
                <c:pt idx="2294">
                  <c:v>6950</c:v>
                </c:pt>
                <c:pt idx="2295">
                  <c:v>7500</c:v>
                </c:pt>
                <c:pt idx="2296">
                  <c:v>7250</c:v>
                </c:pt>
                <c:pt idx="2297">
                  <c:v>8250</c:v>
                </c:pt>
                <c:pt idx="2298">
                  <c:v>10750</c:v>
                </c:pt>
                <c:pt idx="2299">
                  <c:v>8750</c:v>
                </c:pt>
                <c:pt idx="2300">
                  <c:v>8250</c:v>
                </c:pt>
                <c:pt idx="2301">
                  <c:v>7750</c:v>
                </c:pt>
                <c:pt idx="2302">
                  <c:v>7750</c:v>
                </c:pt>
                <c:pt idx="2303">
                  <c:v>8750</c:v>
                </c:pt>
                <c:pt idx="2304">
                  <c:v>9250</c:v>
                </c:pt>
                <c:pt idx="2305">
                  <c:v>7250</c:v>
                </c:pt>
                <c:pt idx="2306">
                  <c:v>7250</c:v>
                </c:pt>
                <c:pt idx="2307">
                  <c:v>5750</c:v>
                </c:pt>
                <c:pt idx="2308">
                  <c:v>6250</c:v>
                </c:pt>
                <c:pt idx="2309">
                  <c:v>7250</c:v>
                </c:pt>
                <c:pt idx="2310">
                  <c:v>9750</c:v>
                </c:pt>
                <c:pt idx="2311">
                  <c:v>6250</c:v>
                </c:pt>
                <c:pt idx="2312">
                  <c:v>6750</c:v>
                </c:pt>
                <c:pt idx="2313">
                  <c:v>5250</c:v>
                </c:pt>
                <c:pt idx="2314">
                  <c:v>6000</c:v>
                </c:pt>
                <c:pt idx="2315">
                  <c:v>7000</c:v>
                </c:pt>
                <c:pt idx="2316">
                  <c:v>9200</c:v>
                </c:pt>
                <c:pt idx="2317">
                  <c:v>6000</c:v>
                </c:pt>
                <c:pt idx="2318">
                  <c:v>6250</c:v>
                </c:pt>
                <c:pt idx="2319">
                  <c:v>4750</c:v>
                </c:pt>
                <c:pt idx="2320">
                  <c:v>5250</c:v>
                </c:pt>
                <c:pt idx="2321">
                  <c:v>6250</c:v>
                </c:pt>
                <c:pt idx="2322">
                  <c:v>8750</c:v>
                </c:pt>
                <c:pt idx="2323">
                  <c:v>5750</c:v>
                </c:pt>
                <c:pt idx="2324">
                  <c:v>5750</c:v>
                </c:pt>
                <c:pt idx="2325">
                  <c:v>5000</c:v>
                </c:pt>
                <c:pt idx="2326">
                  <c:v>5250</c:v>
                </c:pt>
                <c:pt idx="2327">
                  <c:v>6750</c:v>
                </c:pt>
                <c:pt idx="2328">
                  <c:v>9450</c:v>
                </c:pt>
                <c:pt idx="2329">
                  <c:v>6500</c:v>
                </c:pt>
                <c:pt idx="2330">
                  <c:v>6250</c:v>
                </c:pt>
                <c:pt idx="2331">
                  <c:v>5750</c:v>
                </c:pt>
                <c:pt idx="2332">
                  <c:v>6000</c:v>
                </c:pt>
                <c:pt idx="2333">
                  <c:v>7000</c:v>
                </c:pt>
                <c:pt idx="2334">
                  <c:v>9500</c:v>
                </c:pt>
                <c:pt idx="2335">
                  <c:v>7000</c:v>
                </c:pt>
                <c:pt idx="2336">
                  <c:v>6750</c:v>
                </c:pt>
                <c:pt idx="2337">
                  <c:v>6500</c:v>
                </c:pt>
                <c:pt idx="2338">
                  <c:v>6500</c:v>
                </c:pt>
                <c:pt idx="2339">
                  <c:v>8250</c:v>
                </c:pt>
                <c:pt idx="2340">
                  <c:v>10500</c:v>
                </c:pt>
                <c:pt idx="2341">
                  <c:v>8000</c:v>
                </c:pt>
                <c:pt idx="2342">
                  <c:v>7250</c:v>
                </c:pt>
                <c:pt idx="2343">
                  <c:v>6750</c:v>
                </c:pt>
                <c:pt idx="2344">
                  <c:v>7000</c:v>
                </c:pt>
                <c:pt idx="2345">
                  <c:v>8750</c:v>
                </c:pt>
                <c:pt idx="2346">
                  <c:v>10250</c:v>
                </c:pt>
                <c:pt idx="2347">
                  <c:v>8000</c:v>
                </c:pt>
                <c:pt idx="2348">
                  <c:v>7250</c:v>
                </c:pt>
                <c:pt idx="2349">
                  <c:v>6750</c:v>
                </c:pt>
                <c:pt idx="2350">
                  <c:v>6500</c:v>
                </c:pt>
                <c:pt idx="2351">
                  <c:v>8250</c:v>
                </c:pt>
                <c:pt idx="2352">
                  <c:v>9250</c:v>
                </c:pt>
                <c:pt idx="2353">
                  <c:v>7250</c:v>
                </c:pt>
                <c:pt idx="2354">
                  <c:v>6250</c:v>
                </c:pt>
                <c:pt idx="2355">
                  <c:v>6000</c:v>
                </c:pt>
                <c:pt idx="2356">
                  <c:v>6000</c:v>
                </c:pt>
                <c:pt idx="2357">
                  <c:v>7000</c:v>
                </c:pt>
                <c:pt idx="2358">
                  <c:v>8750</c:v>
                </c:pt>
                <c:pt idx="2359">
                  <c:v>7000</c:v>
                </c:pt>
                <c:pt idx="2360">
                  <c:v>5750</c:v>
                </c:pt>
                <c:pt idx="2361">
                  <c:v>5500</c:v>
                </c:pt>
                <c:pt idx="2362">
                  <c:v>5500</c:v>
                </c:pt>
                <c:pt idx="2363">
                  <c:v>6750</c:v>
                </c:pt>
                <c:pt idx="2364">
                  <c:v>8250</c:v>
                </c:pt>
                <c:pt idx="2365">
                  <c:v>6500</c:v>
                </c:pt>
                <c:pt idx="2366">
                  <c:v>5950</c:v>
                </c:pt>
                <c:pt idx="2367">
                  <c:v>6500</c:v>
                </c:pt>
                <c:pt idx="2368">
                  <c:v>6250</c:v>
                </c:pt>
                <c:pt idx="2369">
                  <c:v>7250</c:v>
                </c:pt>
                <c:pt idx="2370">
                  <c:v>9750</c:v>
                </c:pt>
                <c:pt idx="2371">
                  <c:v>7750</c:v>
                </c:pt>
                <c:pt idx="2372">
                  <c:v>7250</c:v>
                </c:pt>
                <c:pt idx="2373">
                  <c:v>6750</c:v>
                </c:pt>
                <c:pt idx="2374">
                  <c:v>6750</c:v>
                </c:pt>
                <c:pt idx="2375">
                  <c:v>7750</c:v>
                </c:pt>
                <c:pt idx="2376">
                  <c:v>7750</c:v>
                </c:pt>
                <c:pt idx="2377">
                  <c:v>5750</c:v>
                </c:pt>
                <c:pt idx="2378">
                  <c:v>5750</c:v>
                </c:pt>
                <c:pt idx="2379">
                  <c:v>4250</c:v>
                </c:pt>
                <c:pt idx="2380">
                  <c:v>4750</c:v>
                </c:pt>
                <c:pt idx="2381">
                  <c:v>5750</c:v>
                </c:pt>
                <c:pt idx="2382">
                  <c:v>8250</c:v>
                </c:pt>
                <c:pt idx="2383">
                  <c:v>4750</c:v>
                </c:pt>
                <c:pt idx="2384">
                  <c:v>5250</c:v>
                </c:pt>
                <c:pt idx="2385">
                  <c:v>3750</c:v>
                </c:pt>
                <c:pt idx="2386">
                  <c:v>4500</c:v>
                </c:pt>
                <c:pt idx="2387">
                  <c:v>5500</c:v>
                </c:pt>
                <c:pt idx="2388">
                  <c:v>7700</c:v>
                </c:pt>
                <c:pt idx="2389">
                  <c:v>4500</c:v>
                </c:pt>
                <c:pt idx="2390">
                  <c:v>4750</c:v>
                </c:pt>
                <c:pt idx="2391">
                  <c:v>3250</c:v>
                </c:pt>
                <c:pt idx="2392">
                  <c:v>3750</c:v>
                </c:pt>
                <c:pt idx="2393">
                  <c:v>4750</c:v>
                </c:pt>
                <c:pt idx="2394">
                  <c:v>7250</c:v>
                </c:pt>
                <c:pt idx="2395">
                  <c:v>4250</c:v>
                </c:pt>
                <c:pt idx="2396">
                  <c:v>4250</c:v>
                </c:pt>
                <c:pt idx="2397">
                  <c:v>3500</c:v>
                </c:pt>
                <c:pt idx="2398">
                  <c:v>3750</c:v>
                </c:pt>
                <c:pt idx="2399">
                  <c:v>5250</c:v>
                </c:pt>
                <c:pt idx="2400">
                  <c:v>7950</c:v>
                </c:pt>
                <c:pt idx="2401">
                  <c:v>5000</c:v>
                </c:pt>
                <c:pt idx="2402">
                  <c:v>4750</c:v>
                </c:pt>
                <c:pt idx="2403">
                  <c:v>4250</c:v>
                </c:pt>
                <c:pt idx="2404">
                  <c:v>4500</c:v>
                </c:pt>
                <c:pt idx="2405">
                  <c:v>5500</c:v>
                </c:pt>
                <c:pt idx="2406">
                  <c:v>8000</c:v>
                </c:pt>
                <c:pt idx="2407">
                  <c:v>5500</c:v>
                </c:pt>
                <c:pt idx="2408">
                  <c:v>5250</c:v>
                </c:pt>
                <c:pt idx="2409">
                  <c:v>5000</c:v>
                </c:pt>
                <c:pt idx="2410">
                  <c:v>5000</c:v>
                </c:pt>
                <c:pt idx="2411">
                  <c:v>6750</c:v>
                </c:pt>
                <c:pt idx="2412">
                  <c:v>9000</c:v>
                </c:pt>
                <c:pt idx="2413">
                  <c:v>6500</c:v>
                </c:pt>
                <c:pt idx="2414">
                  <c:v>5750</c:v>
                </c:pt>
                <c:pt idx="2415">
                  <c:v>5250</c:v>
                </c:pt>
                <c:pt idx="2416">
                  <c:v>5500</c:v>
                </c:pt>
                <c:pt idx="2417">
                  <c:v>7250</c:v>
                </c:pt>
                <c:pt idx="2418">
                  <c:v>8750</c:v>
                </c:pt>
                <c:pt idx="2419">
                  <c:v>6500</c:v>
                </c:pt>
                <c:pt idx="2420">
                  <c:v>5750</c:v>
                </c:pt>
                <c:pt idx="2421">
                  <c:v>5250</c:v>
                </c:pt>
                <c:pt idx="2422">
                  <c:v>5000</c:v>
                </c:pt>
                <c:pt idx="2423">
                  <c:v>6750</c:v>
                </c:pt>
                <c:pt idx="2424">
                  <c:v>7750</c:v>
                </c:pt>
                <c:pt idx="2425">
                  <c:v>5750</c:v>
                </c:pt>
                <c:pt idx="2426">
                  <c:v>4750</c:v>
                </c:pt>
                <c:pt idx="2427">
                  <c:v>4500</c:v>
                </c:pt>
                <c:pt idx="2428">
                  <c:v>4500</c:v>
                </c:pt>
                <c:pt idx="2429">
                  <c:v>5500</c:v>
                </c:pt>
                <c:pt idx="2430">
                  <c:v>7250</c:v>
                </c:pt>
                <c:pt idx="2431">
                  <c:v>5500</c:v>
                </c:pt>
                <c:pt idx="2432">
                  <c:v>4250</c:v>
                </c:pt>
                <c:pt idx="2433">
                  <c:v>4000</c:v>
                </c:pt>
                <c:pt idx="2434">
                  <c:v>4000</c:v>
                </c:pt>
                <c:pt idx="2435">
                  <c:v>5250</c:v>
                </c:pt>
                <c:pt idx="2436">
                  <c:v>6750</c:v>
                </c:pt>
                <c:pt idx="2437">
                  <c:v>5000</c:v>
                </c:pt>
                <c:pt idx="2438">
                  <c:v>4450</c:v>
                </c:pt>
                <c:pt idx="2439">
                  <c:v>5000</c:v>
                </c:pt>
                <c:pt idx="2440">
                  <c:v>4750</c:v>
                </c:pt>
                <c:pt idx="2441">
                  <c:v>5750</c:v>
                </c:pt>
                <c:pt idx="2442">
                  <c:v>8250</c:v>
                </c:pt>
                <c:pt idx="2443">
                  <c:v>6250</c:v>
                </c:pt>
                <c:pt idx="2444">
                  <c:v>5750</c:v>
                </c:pt>
                <c:pt idx="2445">
                  <c:v>5250</c:v>
                </c:pt>
                <c:pt idx="2446">
                  <c:v>5250</c:v>
                </c:pt>
                <c:pt idx="2447">
                  <c:v>6250</c:v>
                </c:pt>
                <c:pt idx="2448">
                  <c:v>5000</c:v>
                </c:pt>
                <c:pt idx="2449">
                  <c:v>3000</c:v>
                </c:pt>
                <c:pt idx="2450">
                  <c:v>3000</c:v>
                </c:pt>
                <c:pt idx="2451">
                  <c:v>1500</c:v>
                </c:pt>
                <c:pt idx="2452">
                  <c:v>2000</c:v>
                </c:pt>
                <c:pt idx="2453">
                  <c:v>3000</c:v>
                </c:pt>
                <c:pt idx="2454">
                  <c:v>5500</c:v>
                </c:pt>
                <c:pt idx="2455">
                  <c:v>2000</c:v>
                </c:pt>
                <c:pt idx="2456">
                  <c:v>2500</c:v>
                </c:pt>
                <c:pt idx="2457">
                  <c:v>1250</c:v>
                </c:pt>
                <c:pt idx="2458">
                  <c:v>2000</c:v>
                </c:pt>
                <c:pt idx="2459">
                  <c:v>3000</c:v>
                </c:pt>
                <c:pt idx="2460">
                  <c:v>5200</c:v>
                </c:pt>
                <c:pt idx="2461">
                  <c:v>2250</c:v>
                </c:pt>
                <c:pt idx="2462">
                  <c:v>2500</c:v>
                </c:pt>
                <c:pt idx="2463">
                  <c:v>1000</c:v>
                </c:pt>
                <c:pt idx="2464">
                  <c:v>1500</c:v>
                </c:pt>
                <c:pt idx="2465">
                  <c:v>2500</c:v>
                </c:pt>
                <c:pt idx="2466">
                  <c:v>4750</c:v>
                </c:pt>
                <c:pt idx="2467">
                  <c:v>1750</c:v>
                </c:pt>
                <c:pt idx="2468">
                  <c:v>1750</c:v>
                </c:pt>
                <c:pt idx="2469">
                  <c:v>1000</c:v>
                </c:pt>
                <c:pt idx="2470">
                  <c:v>1250</c:v>
                </c:pt>
                <c:pt idx="2471">
                  <c:v>2500</c:v>
                </c:pt>
                <c:pt idx="2472">
                  <c:v>5200</c:v>
                </c:pt>
                <c:pt idx="2473">
                  <c:v>2250</c:v>
                </c:pt>
                <c:pt idx="2474">
                  <c:v>2000</c:v>
                </c:pt>
                <c:pt idx="2475">
                  <c:v>1250</c:v>
                </c:pt>
                <c:pt idx="2476">
                  <c:v>1500</c:v>
                </c:pt>
                <c:pt idx="2477">
                  <c:v>2750</c:v>
                </c:pt>
                <c:pt idx="2478">
                  <c:v>5250</c:v>
                </c:pt>
                <c:pt idx="2479">
                  <c:v>2750</c:v>
                </c:pt>
                <c:pt idx="2480">
                  <c:v>2250</c:v>
                </c:pt>
                <c:pt idx="2481">
                  <c:v>2000</c:v>
                </c:pt>
                <c:pt idx="2482">
                  <c:v>2000</c:v>
                </c:pt>
                <c:pt idx="2483">
                  <c:v>3750</c:v>
                </c:pt>
                <c:pt idx="2484">
                  <c:v>6000</c:v>
                </c:pt>
                <c:pt idx="2485">
                  <c:v>3500</c:v>
                </c:pt>
                <c:pt idx="2486">
                  <c:v>2750</c:v>
                </c:pt>
                <c:pt idx="2487">
                  <c:v>2250</c:v>
                </c:pt>
                <c:pt idx="2488">
                  <c:v>2500</c:v>
                </c:pt>
                <c:pt idx="2489">
                  <c:v>4250</c:v>
                </c:pt>
                <c:pt idx="2490">
                  <c:v>5750</c:v>
                </c:pt>
                <c:pt idx="2491">
                  <c:v>3500</c:v>
                </c:pt>
                <c:pt idx="2492">
                  <c:v>2750</c:v>
                </c:pt>
                <c:pt idx="2493">
                  <c:v>2500</c:v>
                </c:pt>
                <c:pt idx="2494">
                  <c:v>2250</c:v>
                </c:pt>
                <c:pt idx="2495">
                  <c:v>4000</c:v>
                </c:pt>
                <c:pt idx="2496">
                  <c:v>5250</c:v>
                </c:pt>
                <c:pt idx="2497">
                  <c:v>3250</c:v>
                </c:pt>
                <c:pt idx="2498">
                  <c:v>2250</c:v>
                </c:pt>
                <c:pt idx="2499">
                  <c:v>2000</c:v>
                </c:pt>
                <c:pt idx="2500">
                  <c:v>2000</c:v>
                </c:pt>
                <c:pt idx="2501">
                  <c:v>2750</c:v>
                </c:pt>
                <c:pt idx="2502">
                  <c:v>4500</c:v>
                </c:pt>
                <c:pt idx="2503">
                  <c:v>2750</c:v>
                </c:pt>
                <c:pt idx="2504">
                  <c:v>1750</c:v>
                </c:pt>
                <c:pt idx="2505">
                  <c:v>1500</c:v>
                </c:pt>
                <c:pt idx="2506">
                  <c:v>1500</c:v>
                </c:pt>
                <c:pt idx="2507">
                  <c:v>2750</c:v>
                </c:pt>
                <c:pt idx="2508">
                  <c:v>4250</c:v>
                </c:pt>
                <c:pt idx="2509">
                  <c:v>2750</c:v>
                </c:pt>
                <c:pt idx="2510">
                  <c:v>2200</c:v>
                </c:pt>
                <c:pt idx="2511">
                  <c:v>2000</c:v>
                </c:pt>
                <c:pt idx="2512">
                  <c:v>1750</c:v>
                </c:pt>
                <c:pt idx="2513">
                  <c:v>2750</c:v>
                </c:pt>
                <c:pt idx="2514">
                  <c:v>5250</c:v>
                </c:pt>
                <c:pt idx="2515">
                  <c:v>3250</c:v>
                </c:pt>
                <c:pt idx="2516">
                  <c:v>2750</c:v>
                </c:pt>
                <c:pt idx="2517">
                  <c:v>2250</c:v>
                </c:pt>
                <c:pt idx="2518">
                  <c:v>2250</c:v>
                </c:pt>
                <c:pt idx="2519">
                  <c:v>3250</c:v>
                </c:pt>
                <c:pt idx="2520">
                  <c:v>7250</c:v>
                </c:pt>
                <c:pt idx="2521">
                  <c:v>5250</c:v>
                </c:pt>
                <c:pt idx="2522">
                  <c:v>5250</c:v>
                </c:pt>
                <c:pt idx="2523">
                  <c:v>3750</c:v>
                </c:pt>
                <c:pt idx="2524">
                  <c:v>4250</c:v>
                </c:pt>
                <c:pt idx="2525">
                  <c:v>5250</c:v>
                </c:pt>
                <c:pt idx="2526">
                  <c:v>7750</c:v>
                </c:pt>
                <c:pt idx="2527">
                  <c:v>4250</c:v>
                </c:pt>
                <c:pt idx="2528">
                  <c:v>4750</c:v>
                </c:pt>
                <c:pt idx="2529">
                  <c:v>3250</c:v>
                </c:pt>
                <c:pt idx="2530">
                  <c:v>4000</c:v>
                </c:pt>
                <c:pt idx="2531">
                  <c:v>5000</c:v>
                </c:pt>
                <c:pt idx="2532">
                  <c:v>7200</c:v>
                </c:pt>
                <c:pt idx="2533">
                  <c:v>4000</c:v>
                </c:pt>
                <c:pt idx="2534">
                  <c:v>4250</c:v>
                </c:pt>
                <c:pt idx="2535">
                  <c:v>2750</c:v>
                </c:pt>
                <c:pt idx="2536">
                  <c:v>3250</c:v>
                </c:pt>
                <c:pt idx="2537">
                  <c:v>4250</c:v>
                </c:pt>
                <c:pt idx="2538">
                  <c:v>6750</c:v>
                </c:pt>
                <c:pt idx="2539">
                  <c:v>3750</c:v>
                </c:pt>
                <c:pt idx="2540">
                  <c:v>3750</c:v>
                </c:pt>
                <c:pt idx="2541">
                  <c:v>3000</c:v>
                </c:pt>
                <c:pt idx="2542">
                  <c:v>3250</c:v>
                </c:pt>
                <c:pt idx="2543">
                  <c:v>4750</c:v>
                </c:pt>
                <c:pt idx="2544">
                  <c:v>7450</c:v>
                </c:pt>
                <c:pt idx="2545">
                  <c:v>4500</c:v>
                </c:pt>
                <c:pt idx="2546">
                  <c:v>4250</c:v>
                </c:pt>
                <c:pt idx="2547">
                  <c:v>3750</c:v>
                </c:pt>
                <c:pt idx="2548">
                  <c:v>4000</c:v>
                </c:pt>
                <c:pt idx="2549">
                  <c:v>5000</c:v>
                </c:pt>
                <c:pt idx="2550">
                  <c:v>7500</c:v>
                </c:pt>
                <c:pt idx="2551">
                  <c:v>5000</c:v>
                </c:pt>
                <c:pt idx="2552">
                  <c:v>4750</c:v>
                </c:pt>
                <c:pt idx="2553">
                  <c:v>4500</c:v>
                </c:pt>
                <c:pt idx="2554">
                  <c:v>4500</c:v>
                </c:pt>
                <c:pt idx="2555">
                  <c:v>6250</c:v>
                </c:pt>
                <c:pt idx="2556">
                  <c:v>8500</c:v>
                </c:pt>
                <c:pt idx="2557">
                  <c:v>6000</c:v>
                </c:pt>
                <c:pt idx="2558">
                  <c:v>5250</c:v>
                </c:pt>
                <c:pt idx="2559">
                  <c:v>4750</c:v>
                </c:pt>
                <c:pt idx="2560">
                  <c:v>5000</c:v>
                </c:pt>
                <c:pt idx="2561">
                  <c:v>6750</c:v>
                </c:pt>
                <c:pt idx="2562">
                  <c:v>8250</c:v>
                </c:pt>
                <c:pt idx="2563">
                  <c:v>6000</c:v>
                </c:pt>
                <c:pt idx="2564">
                  <c:v>5250</c:v>
                </c:pt>
                <c:pt idx="2565">
                  <c:v>4750</c:v>
                </c:pt>
                <c:pt idx="2566">
                  <c:v>4500</c:v>
                </c:pt>
                <c:pt idx="2567">
                  <c:v>6250</c:v>
                </c:pt>
                <c:pt idx="2568">
                  <c:v>7250</c:v>
                </c:pt>
                <c:pt idx="2569">
                  <c:v>5250</c:v>
                </c:pt>
                <c:pt idx="2570">
                  <c:v>4250</c:v>
                </c:pt>
                <c:pt idx="2571">
                  <c:v>4000</c:v>
                </c:pt>
                <c:pt idx="2572">
                  <c:v>4000</c:v>
                </c:pt>
                <c:pt idx="2573">
                  <c:v>5000</c:v>
                </c:pt>
                <c:pt idx="2574">
                  <c:v>6750</c:v>
                </c:pt>
                <c:pt idx="2575">
                  <c:v>5000</c:v>
                </c:pt>
                <c:pt idx="2576">
                  <c:v>3750</c:v>
                </c:pt>
                <c:pt idx="2577">
                  <c:v>3500</c:v>
                </c:pt>
                <c:pt idx="2578">
                  <c:v>3500</c:v>
                </c:pt>
                <c:pt idx="2579">
                  <c:v>4750</c:v>
                </c:pt>
                <c:pt idx="2580">
                  <c:v>6250</c:v>
                </c:pt>
                <c:pt idx="2581">
                  <c:v>4500</c:v>
                </c:pt>
                <c:pt idx="2582">
                  <c:v>3950</c:v>
                </c:pt>
                <c:pt idx="2583">
                  <c:v>4500</c:v>
                </c:pt>
                <c:pt idx="2584">
                  <c:v>4250</c:v>
                </c:pt>
                <c:pt idx="2585">
                  <c:v>5250</c:v>
                </c:pt>
                <c:pt idx="2586">
                  <c:v>7750</c:v>
                </c:pt>
                <c:pt idx="2587">
                  <c:v>5750</c:v>
                </c:pt>
                <c:pt idx="2588">
                  <c:v>5250</c:v>
                </c:pt>
                <c:pt idx="2589">
                  <c:v>4750</c:v>
                </c:pt>
                <c:pt idx="2590">
                  <c:v>4750</c:v>
                </c:pt>
                <c:pt idx="2591">
                  <c:v>5750</c:v>
                </c:pt>
                <c:pt idx="2592">
                  <c:v>6500</c:v>
                </c:pt>
                <c:pt idx="2593">
                  <c:v>4500</c:v>
                </c:pt>
                <c:pt idx="2594">
                  <c:v>4500</c:v>
                </c:pt>
                <c:pt idx="2595">
                  <c:v>3000</c:v>
                </c:pt>
                <c:pt idx="2596">
                  <c:v>3500</c:v>
                </c:pt>
                <c:pt idx="2597">
                  <c:v>4500</c:v>
                </c:pt>
                <c:pt idx="2598">
                  <c:v>7000</c:v>
                </c:pt>
                <c:pt idx="2599">
                  <c:v>3500</c:v>
                </c:pt>
                <c:pt idx="2600">
                  <c:v>4000</c:v>
                </c:pt>
                <c:pt idx="2601">
                  <c:v>2500</c:v>
                </c:pt>
                <c:pt idx="2602">
                  <c:v>3250</c:v>
                </c:pt>
                <c:pt idx="2603">
                  <c:v>4250</c:v>
                </c:pt>
                <c:pt idx="2604">
                  <c:v>6450</c:v>
                </c:pt>
                <c:pt idx="2605">
                  <c:v>3250</c:v>
                </c:pt>
                <c:pt idx="2606">
                  <c:v>3500</c:v>
                </c:pt>
                <c:pt idx="2607">
                  <c:v>2000</c:v>
                </c:pt>
                <c:pt idx="2608">
                  <c:v>2500</c:v>
                </c:pt>
                <c:pt idx="2609">
                  <c:v>3500</c:v>
                </c:pt>
                <c:pt idx="2610">
                  <c:v>6000</c:v>
                </c:pt>
                <c:pt idx="2611">
                  <c:v>3000</c:v>
                </c:pt>
                <c:pt idx="2612">
                  <c:v>3000</c:v>
                </c:pt>
                <c:pt idx="2613">
                  <c:v>2250</c:v>
                </c:pt>
                <c:pt idx="2614">
                  <c:v>2500</c:v>
                </c:pt>
                <c:pt idx="2615">
                  <c:v>4000</c:v>
                </c:pt>
                <c:pt idx="2616">
                  <c:v>6700</c:v>
                </c:pt>
                <c:pt idx="2617">
                  <c:v>3750</c:v>
                </c:pt>
                <c:pt idx="2618">
                  <c:v>3500</c:v>
                </c:pt>
                <c:pt idx="2619">
                  <c:v>3000</c:v>
                </c:pt>
                <c:pt idx="2620">
                  <c:v>3250</c:v>
                </c:pt>
                <c:pt idx="2621">
                  <c:v>4250</c:v>
                </c:pt>
                <c:pt idx="2622">
                  <c:v>6750</c:v>
                </c:pt>
                <c:pt idx="2623">
                  <c:v>4250</c:v>
                </c:pt>
                <c:pt idx="2624">
                  <c:v>4000</c:v>
                </c:pt>
                <c:pt idx="2625">
                  <c:v>3750</c:v>
                </c:pt>
                <c:pt idx="2626">
                  <c:v>3750</c:v>
                </c:pt>
                <c:pt idx="2627">
                  <c:v>5500</c:v>
                </c:pt>
                <c:pt idx="2628">
                  <c:v>7750</c:v>
                </c:pt>
                <c:pt idx="2629">
                  <c:v>5250</c:v>
                </c:pt>
                <c:pt idx="2630">
                  <c:v>4500</c:v>
                </c:pt>
                <c:pt idx="2631">
                  <c:v>4000</c:v>
                </c:pt>
                <c:pt idx="2632">
                  <c:v>4250</c:v>
                </c:pt>
                <c:pt idx="2633">
                  <c:v>6000</c:v>
                </c:pt>
                <c:pt idx="2634">
                  <c:v>7500</c:v>
                </c:pt>
                <c:pt idx="2635">
                  <c:v>5250</c:v>
                </c:pt>
                <c:pt idx="2636">
                  <c:v>4500</c:v>
                </c:pt>
                <c:pt idx="2637">
                  <c:v>4000</c:v>
                </c:pt>
                <c:pt idx="2638">
                  <c:v>3750</c:v>
                </c:pt>
                <c:pt idx="2639">
                  <c:v>5500</c:v>
                </c:pt>
                <c:pt idx="2640">
                  <c:v>6500</c:v>
                </c:pt>
                <c:pt idx="2641">
                  <c:v>4500</c:v>
                </c:pt>
                <c:pt idx="2642">
                  <c:v>3500</c:v>
                </c:pt>
                <c:pt idx="2643">
                  <c:v>3250</c:v>
                </c:pt>
                <c:pt idx="2644">
                  <c:v>3250</c:v>
                </c:pt>
                <c:pt idx="2645">
                  <c:v>4250</c:v>
                </c:pt>
                <c:pt idx="2646">
                  <c:v>6000</c:v>
                </c:pt>
                <c:pt idx="2647">
                  <c:v>4250</c:v>
                </c:pt>
                <c:pt idx="2648">
                  <c:v>3000</c:v>
                </c:pt>
                <c:pt idx="2649">
                  <c:v>2750</c:v>
                </c:pt>
                <c:pt idx="2650">
                  <c:v>2750</c:v>
                </c:pt>
                <c:pt idx="2651">
                  <c:v>4000</c:v>
                </c:pt>
                <c:pt idx="2652">
                  <c:v>5500</c:v>
                </c:pt>
                <c:pt idx="2653">
                  <c:v>3750</c:v>
                </c:pt>
                <c:pt idx="2654">
                  <c:v>3200</c:v>
                </c:pt>
                <c:pt idx="2655">
                  <c:v>3750</c:v>
                </c:pt>
                <c:pt idx="2656">
                  <c:v>3500</c:v>
                </c:pt>
                <c:pt idx="2657">
                  <c:v>4500</c:v>
                </c:pt>
                <c:pt idx="2658">
                  <c:v>7000</c:v>
                </c:pt>
                <c:pt idx="2659">
                  <c:v>5000</c:v>
                </c:pt>
                <c:pt idx="2660">
                  <c:v>4500</c:v>
                </c:pt>
                <c:pt idx="2661">
                  <c:v>4000</c:v>
                </c:pt>
                <c:pt idx="2662">
                  <c:v>4000</c:v>
                </c:pt>
                <c:pt idx="2663">
                  <c:v>5000</c:v>
                </c:pt>
                <c:pt idx="2664">
                  <c:v>5750</c:v>
                </c:pt>
                <c:pt idx="2665">
                  <c:v>3750</c:v>
                </c:pt>
                <c:pt idx="2666">
                  <c:v>3750</c:v>
                </c:pt>
                <c:pt idx="2667">
                  <c:v>2250</c:v>
                </c:pt>
                <c:pt idx="2668">
                  <c:v>2750</c:v>
                </c:pt>
                <c:pt idx="2669">
                  <c:v>3750</c:v>
                </c:pt>
                <c:pt idx="2670">
                  <c:v>6250</c:v>
                </c:pt>
                <c:pt idx="2671">
                  <c:v>2750</c:v>
                </c:pt>
                <c:pt idx="2672">
                  <c:v>3250</c:v>
                </c:pt>
                <c:pt idx="2673">
                  <c:v>1750</c:v>
                </c:pt>
                <c:pt idx="2674">
                  <c:v>2500</c:v>
                </c:pt>
                <c:pt idx="2675">
                  <c:v>3500</c:v>
                </c:pt>
                <c:pt idx="2676">
                  <c:v>5700</c:v>
                </c:pt>
                <c:pt idx="2677">
                  <c:v>2500</c:v>
                </c:pt>
                <c:pt idx="2678">
                  <c:v>2750</c:v>
                </c:pt>
                <c:pt idx="2679">
                  <c:v>1250</c:v>
                </c:pt>
                <c:pt idx="2680">
                  <c:v>1750</c:v>
                </c:pt>
                <c:pt idx="2681">
                  <c:v>2750</c:v>
                </c:pt>
                <c:pt idx="2682">
                  <c:v>5250</c:v>
                </c:pt>
                <c:pt idx="2683">
                  <c:v>2250</c:v>
                </c:pt>
                <c:pt idx="2684">
                  <c:v>2250</c:v>
                </c:pt>
                <c:pt idx="2685">
                  <c:v>1500</c:v>
                </c:pt>
                <c:pt idx="2686">
                  <c:v>1750</c:v>
                </c:pt>
                <c:pt idx="2687">
                  <c:v>3250</c:v>
                </c:pt>
                <c:pt idx="2688">
                  <c:v>5950</c:v>
                </c:pt>
                <c:pt idx="2689">
                  <c:v>3000</c:v>
                </c:pt>
                <c:pt idx="2690">
                  <c:v>2750</c:v>
                </c:pt>
                <c:pt idx="2691">
                  <c:v>2250</c:v>
                </c:pt>
                <c:pt idx="2692">
                  <c:v>2500</c:v>
                </c:pt>
                <c:pt idx="2693">
                  <c:v>3500</c:v>
                </c:pt>
                <c:pt idx="2694">
                  <c:v>6000</c:v>
                </c:pt>
                <c:pt idx="2695">
                  <c:v>3500</c:v>
                </c:pt>
                <c:pt idx="2696">
                  <c:v>3250</c:v>
                </c:pt>
                <c:pt idx="2697">
                  <c:v>3000</c:v>
                </c:pt>
                <c:pt idx="2698">
                  <c:v>3000</c:v>
                </c:pt>
                <c:pt idx="2699">
                  <c:v>4750</c:v>
                </c:pt>
                <c:pt idx="2700">
                  <c:v>7000</c:v>
                </c:pt>
                <c:pt idx="2701">
                  <c:v>4500</c:v>
                </c:pt>
                <c:pt idx="2702">
                  <c:v>3750</c:v>
                </c:pt>
                <c:pt idx="2703">
                  <c:v>3250</c:v>
                </c:pt>
                <c:pt idx="2704">
                  <c:v>3500</c:v>
                </c:pt>
                <c:pt idx="2705">
                  <c:v>5250</c:v>
                </c:pt>
                <c:pt idx="2706">
                  <c:v>6750</c:v>
                </c:pt>
                <c:pt idx="2707">
                  <c:v>4500</c:v>
                </c:pt>
                <c:pt idx="2708">
                  <c:v>3750</c:v>
                </c:pt>
                <c:pt idx="2709">
                  <c:v>3250</c:v>
                </c:pt>
                <c:pt idx="2710">
                  <c:v>3000</c:v>
                </c:pt>
                <c:pt idx="2711">
                  <c:v>4750</c:v>
                </c:pt>
                <c:pt idx="2712">
                  <c:v>5750</c:v>
                </c:pt>
                <c:pt idx="2713">
                  <c:v>3750</c:v>
                </c:pt>
                <c:pt idx="2714">
                  <c:v>2750</c:v>
                </c:pt>
                <c:pt idx="2715">
                  <c:v>2500</c:v>
                </c:pt>
                <c:pt idx="2716">
                  <c:v>2500</c:v>
                </c:pt>
                <c:pt idx="2717">
                  <c:v>3500</c:v>
                </c:pt>
                <c:pt idx="2718">
                  <c:v>5250</c:v>
                </c:pt>
                <c:pt idx="2719">
                  <c:v>3500</c:v>
                </c:pt>
                <c:pt idx="2720">
                  <c:v>2250</c:v>
                </c:pt>
                <c:pt idx="2721">
                  <c:v>2000</c:v>
                </c:pt>
                <c:pt idx="2722">
                  <c:v>2000</c:v>
                </c:pt>
                <c:pt idx="2723">
                  <c:v>3250</c:v>
                </c:pt>
                <c:pt idx="2724">
                  <c:v>4750</c:v>
                </c:pt>
                <c:pt idx="2725">
                  <c:v>3000</c:v>
                </c:pt>
                <c:pt idx="2726">
                  <c:v>2450</c:v>
                </c:pt>
                <c:pt idx="2727">
                  <c:v>3000</c:v>
                </c:pt>
                <c:pt idx="2728">
                  <c:v>2750</c:v>
                </c:pt>
                <c:pt idx="2729">
                  <c:v>3750</c:v>
                </c:pt>
                <c:pt idx="2730">
                  <c:v>6250</c:v>
                </c:pt>
                <c:pt idx="2731">
                  <c:v>4250</c:v>
                </c:pt>
                <c:pt idx="2732">
                  <c:v>3750</c:v>
                </c:pt>
                <c:pt idx="2733">
                  <c:v>3250</c:v>
                </c:pt>
                <c:pt idx="2734">
                  <c:v>3250</c:v>
                </c:pt>
                <c:pt idx="2735">
                  <c:v>4250</c:v>
                </c:pt>
                <c:pt idx="2736">
                  <c:v>5500</c:v>
                </c:pt>
                <c:pt idx="2737">
                  <c:v>3500</c:v>
                </c:pt>
                <c:pt idx="2738">
                  <c:v>3500</c:v>
                </c:pt>
                <c:pt idx="2739">
                  <c:v>2000</c:v>
                </c:pt>
                <c:pt idx="2740">
                  <c:v>2500</c:v>
                </c:pt>
                <c:pt idx="2741">
                  <c:v>3500</c:v>
                </c:pt>
                <c:pt idx="2742">
                  <c:v>6000</c:v>
                </c:pt>
                <c:pt idx="2743">
                  <c:v>2500</c:v>
                </c:pt>
                <c:pt idx="2744">
                  <c:v>3000</c:v>
                </c:pt>
                <c:pt idx="2745">
                  <c:v>1500</c:v>
                </c:pt>
                <c:pt idx="2746">
                  <c:v>2250</c:v>
                </c:pt>
                <c:pt idx="2747">
                  <c:v>3250</c:v>
                </c:pt>
                <c:pt idx="2748">
                  <c:v>5450</c:v>
                </c:pt>
                <c:pt idx="2749">
                  <c:v>2250</c:v>
                </c:pt>
                <c:pt idx="2750">
                  <c:v>2500</c:v>
                </c:pt>
                <c:pt idx="2751">
                  <c:v>1000</c:v>
                </c:pt>
                <c:pt idx="2752">
                  <c:v>1500</c:v>
                </c:pt>
                <c:pt idx="2753">
                  <c:v>2500</c:v>
                </c:pt>
                <c:pt idx="2754">
                  <c:v>5000</c:v>
                </c:pt>
                <c:pt idx="2755">
                  <c:v>2000</c:v>
                </c:pt>
                <c:pt idx="2756">
                  <c:v>2000</c:v>
                </c:pt>
                <c:pt idx="2757">
                  <c:v>1250</c:v>
                </c:pt>
                <c:pt idx="2758">
                  <c:v>1500</c:v>
                </c:pt>
                <c:pt idx="2759">
                  <c:v>3000</c:v>
                </c:pt>
                <c:pt idx="2760">
                  <c:v>5700</c:v>
                </c:pt>
                <c:pt idx="2761">
                  <c:v>2750</c:v>
                </c:pt>
                <c:pt idx="2762">
                  <c:v>2500</c:v>
                </c:pt>
                <c:pt idx="2763">
                  <c:v>2000</c:v>
                </c:pt>
                <c:pt idx="2764">
                  <c:v>2250</c:v>
                </c:pt>
                <c:pt idx="2765">
                  <c:v>3250</c:v>
                </c:pt>
                <c:pt idx="2766">
                  <c:v>5750</c:v>
                </c:pt>
                <c:pt idx="2767">
                  <c:v>3250</c:v>
                </c:pt>
                <c:pt idx="2768">
                  <c:v>3000</c:v>
                </c:pt>
                <c:pt idx="2769">
                  <c:v>2750</c:v>
                </c:pt>
                <c:pt idx="2770">
                  <c:v>2750</c:v>
                </c:pt>
                <c:pt idx="2771">
                  <c:v>4500</c:v>
                </c:pt>
                <c:pt idx="2772">
                  <c:v>6750</c:v>
                </c:pt>
                <c:pt idx="2773">
                  <c:v>4250</c:v>
                </c:pt>
                <c:pt idx="2774">
                  <c:v>3500</c:v>
                </c:pt>
                <c:pt idx="2775">
                  <c:v>3000</c:v>
                </c:pt>
                <c:pt idx="2776">
                  <c:v>3250</c:v>
                </c:pt>
                <c:pt idx="2777">
                  <c:v>5000</c:v>
                </c:pt>
                <c:pt idx="2778">
                  <c:v>6500</c:v>
                </c:pt>
                <c:pt idx="2779">
                  <c:v>4250</c:v>
                </c:pt>
                <c:pt idx="2780">
                  <c:v>3500</c:v>
                </c:pt>
                <c:pt idx="2781">
                  <c:v>3000</c:v>
                </c:pt>
                <c:pt idx="2782">
                  <c:v>2750</c:v>
                </c:pt>
                <c:pt idx="2783">
                  <c:v>4500</c:v>
                </c:pt>
                <c:pt idx="2784">
                  <c:v>5500</c:v>
                </c:pt>
                <c:pt idx="2785">
                  <c:v>3500</c:v>
                </c:pt>
                <c:pt idx="2786">
                  <c:v>2500</c:v>
                </c:pt>
                <c:pt idx="2787">
                  <c:v>2250</c:v>
                </c:pt>
                <c:pt idx="2788">
                  <c:v>2250</c:v>
                </c:pt>
                <c:pt idx="2789">
                  <c:v>3250</c:v>
                </c:pt>
                <c:pt idx="2790">
                  <c:v>5000</c:v>
                </c:pt>
                <c:pt idx="2791">
                  <c:v>3250</c:v>
                </c:pt>
                <c:pt idx="2792">
                  <c:v>2000</c:v>
                </c:pt>
                <c:pt idx="2793">
                  <c:v>1750</c:v>
                </c:pt>
                <c:pt idx="2794">
                  <c:v>1750</c:v>
                </c:pt>
                <c:pt idx="2795">
                  <c:v>3000</c:v>
                </c:pt>
                <c:pt idx="2796">
                  <c:v>4500</c:v>
                </c:pt>
                <c:pt idx="2797">
                  <c:v>2750</c:v>
                </c:pt>
                <c:pt idx="2798">
                  <c:v>2200</c:v>
                </c:pt>
                <c:pt idx="2799">
                  <c:v>2750</c:v>
                </c:pt>
                <c:pt idx="2800">
                  <c:v>2500</c:v>
                </c:pt>
                <c:pt idx="2801">
                  <c:v>3500</c:v>
                </c:pt>
                <c:pt idx="2802">
                  <c:v>6000</c:v>
                </c:pt>
                <c:pt idx="2803">
                  <c:v>4000</c:v>
                </c:pt>
                <c:pt idx="2804">
                  <c:v>3500</c:v>
                </c:pt>
                <c:pt idx="2805">
                  <c:v>3000</c:v>
                </c:pt>
                <c:pt idx="2806">
                  <c:v>3000</c:v>
                </c:pt>
                <c:pt idx="2807">
                  <c:v>4000</c:v>
                </c:pt>
                <c:pt idx="2808">
                  <c:v>4750</c:v>
                </c:pt>
                <c:pt idx="2809">
                  <c:v>2750</c:v>
                </c:pt>
                <c:pt idx="2810">
                  <c:v>2750</c:v>
                </c:pt>
                <c:pt idx="2811">
                  <c:v>1250</c:v>
                </c:pt>
                <c:pt idx="2812">
                  <c:v>1750</c:v>
                </c:pt>
                <c:pt idx="2813">
                  <c:v>2750</c:v>
                </c:pt>
                <c:pt idx="2814">
                  <c:v>5250</c:v>
                </c:pt>
                <c:pt idx="2815">
                  <c:v>1750</c:v>
                </c:pt>
                <c:pt idx="2816">
                  <c:v>2250</c:v>
                </c:pt>
                <c:pt idx="2817">
                  <c:v>1000</c:v>
                </c:pt>
                <c:pt idx="2818">
                  <c:v>1750</c:v>
                </c:pt>
                <c:pt idx="2819">
                  <c:v>2750</c:v>
                </c:pt>
                <c:pt idx="2820">
                  <c:v>4950</c:v>
                </c:pt>
                <c:pt idx="2821">
                  <c:v>2000</c:v>
                </c:pt>
                <c:pt idx="2822">
                  <c:v>2250</c:v>
                </c:pt>
                <c:pt idx="2823">
                  <c:v>750</c:v>
                </c:pt>
                <c:pt idx="2824">
                  <c:v>1250</c:v>
                </c:pt>
                <c:pt idx="2825">
                  <c:v>2250</c:v>
                </c:pt>
                <c:pt idx="2826">
                  <c:v>4500</c:v>
                </c:pt>
                <c:pt idx="2827">
                  <c:v>1500</c:v>
                </c:pt>
                <c:pt idx="2828">
                  <c:v>1500</c:v>
                </c:pt>
                <c:pt idx="2829">
                  <c:v>750</c:v>
                </c:pt>
                <c:pt idx="2830">
                  <c:v>1000</c:v>
                </c:pt>
                <c:pt idx="2831">
                  <c:v>2250</c:v>
                </c:pt>
                <c:pt idx="2832">
                  <c:v>4950</c:v>
                </c:pt>
                <c:pt idx="2833">
                  <c:v>2000</c:v>
                </c:pt>
                <c:pt idx="2834">
                  <c:v>1750</c:v>
                </c:pt>
                <c:pt idx="2835">
                  <c:v>1000</c:v>
                </c:pt>
                <c:pt idx="2836">
                  <c:v>1250</c:v>
                </c:pt>
                <c:pt idx="2837">
                  <c:v>2500</c:v>
                </c:pt>
                <c:pt idx="2838">
                  <c:v>5000</c:v>
                </c:pt>
                <c:pt idx="2839">
                  <c:v>2500</c:v>
                </c:pt>
                <c:pt idx="2840">
                  <c:v>2000</c:v>
                </c:pt>
                <c:pt idx="2841">
                  <c:v>1750</c:v>
                </c:pt>
                <c:pt idx="2842">
                  <c:v>1750</c:v>
                </c:pt>
                <c:pt idx="2843">
                  <c:v>3250</c:v>
                </c:pt>
                <c:pt idx="2844">
                  <c:v>5500</c:v>
                </c:pt>
                <c:pt idx="2845">
                  <c:v>3000</c:v>
                </c:pt>
                <c:pt idx="2846">
                  <c:v>2250</c:v>
                </c:pt>
                <c:pt idx="2847">
                  <c:v>1750</c:v>
                </c:pt>
                <c:pt idx="2848">
                  <c:v>2000</c:v>
                </c:pt>
                <c:pt idx="2849">
                  <c:v>3750</c:v>
                </c:pt>
                <c:pt idx="2850">
                  <c:v>5250</c:v>
                </c:pt>
                <c:pt idx="2851">
                  <c:v>3000</c:v>
                </c:pt>
                <c:pt idx="2852">
                  <c:v>2250</c:v>
                </c:pt>
                <c:pt idx="2853">
                  <c:v>2000</c:v>
                </c:pt>
                <c:pt idx="2854">
                  <c:v>1750</c:v>
                </c:pt>
                <c:pt idx="2855">
                  <c:v>3500</c:v>
                </c:pt>
                <c:pt idx="2856">
                  <c:v>4750</c:v>
                </c:pt>
                <c:pt idx="2857">
                  <c:v>2750</c:v>
                </c:pt>
                <c:pt idx="2858">
                  <c:v>1750</c:v>
                </c:pt>
                <c:pt idx="2859">
                  <c:v>1500</c:v>
                </c:pt>
                <c:pt idx="2860">
                  <c:v>1500</c:v>
                </c:pt>
                <c:pt idx="2861">
                  <c:v>2250</c:v>
                </c:pt>
                <c:pt idx="2862">
                  <c:v>4000</c:v>
                </c:pt>
                <c:pt idx="2863">
                  <c:v>2500</c:v>
                </c:pt>
                <c:pt idx="2864">
                  <c:v>1500</c:v>
                </c:pt>
                <c:pt idx="2865">
                  <c:v>1250</c:v>
                </c:pt>
                <c:pt idx="2866">
                  <c:v>1250</c:v>
                </c:pt>
                <c:pt idx="2867">
                  <c:v>2500</c:v>
                </c:pt>
                <c:pt idx="2868">
                  <c:v>4000</c:v>
                </c:pt>
                <c:pt idx="2869">
                  <c:v>2500</c:v>
                </c:pt>
                <c:pt idx="2870">
                  <c:v>1950</c:v>
                </c:pt>
                <c:pt idx="2871">
                  <c:v>1750</c:v>
                </c:pt>
                <c:pt idx="2872">
                  <c:v>1500</c:v>
                </c:pt>
                <c:pt idx="2873">
                  <c:v>2500</c:v>
                </c:pt>
                <c:pt idx="2874">
                  <c:v>5000</c:v>
                </c:pt>
                <c:pt idx="2875">
                  <c:v>3000</c:v>
                </c:pt>
                <c:pt idx="2876">
                  <c:v>2500</c:v>
                </c:pt>
                <c:pt idx="2877">
                  <c:v>2000</c:v>
                </c:pt>
                <c:pt idx="2878">
                  <c:v>2000</c:v>
                </c:pt>
                <c:pt idx="2879">
                  <c:v>3000</c:v>
                </c:pt>
                <c:pt idx="2880">
                  <c:v>4750</c:v>
                </c:pt>
                <c:pt idx="2881">
                  <c:v>2750</c:v>
                </c:pt>
                <c:pt idx="2882">
                  <c:v>2750</c:v>
                </c:pt>
                <c:pt idx="2883">
                  <c:v>1250</c:v>
                </c:pt>
                <c:pt idx="2884">
                  <c:v>1750</c:v>
                </c:pt>
                <c:pt idx="2885">
                  <c:v>2750</c:v>
                </c:pt>
                <c:pt idx="2886">
                  <c:v>5250</c:v>
                </c:pt>
                <c:pt idx="2887">
                  <c:v>1750</c:v>
                </c:pt>
                <c:pt idx="2888">
                  <c:v>2250</c:v>
                </c:pt>
                <c:pt idx="2889">
                  <c:v>1000</c:v>
                </c:pt>
                <c:pt idx="2890">
                  <c:v>1750</c:v>
                </c:pt>
                <c:pt idx="2891">
                  <c:v>2750</c:v>
                </c:pt>
                <c:pt idx="2892">
                  <c:v>4950</c:v>
                </c:pt>
                <c:pt idx="2893">
                  <c:v>2000</c:v>
                </c:pt>
                <c:pt idx="2894">
                  <c:v>2250</c:v>
                </c:pt>
                <c:pt idx="2895">
                  <c:v>750</c:v>
                </c:pt>
                <c:pt idx="2896">
                  <c:v>1250</c:v>
                </c:pt>
                <c:pt idx="2897">
                  <c:v>2250</c:v>
                </c:pt>
                <c:pt idx="2898">
                  <c:v>4500</c:v>
                </c:pt>
                <c:pt idx="2899">
                  <c:v>1500</c:v>
                </c:pt>
                <c:pt idx="2900">
                  <c:v>1500</c:v>
                </c:pt>
                <c:pt idx="2901">
                  <c:v>750</c:v>
                </c:pt>
                <c:pt idx="2902">
                  <c:v>1000</c:v>
                </c:pt>
                <c:pt idx="2903">
                  <c:v>2250</c:v>
                </c:pt>
                <c:pt idx="2904">
                  <c:v>4950</c:v>
                </c:pt>
                <c:pt idx="2905">
                  <c:v>2000</c:v>
                </c:pt>
                <c:pt idx="2906">
                  <c:v>1750</c:v>
                </c:pt>
                <c:pt idx="2907">
                  <c:v>1000</c:v>
                </c:pt>
                <c:pt idx="2908">
                  <c:v>1250</c:v>
                </c:pt>
                <c:pt idx="2909">
                  <c:v>2500</c:v>
                </c:pt>
                <c:pt idx="2910">
                  <c:v>5000</c:v>
                </c:pt>
                <c:pt idx="2911">
                  <c:v>2500</c:v>
                </c:pt>
                <c:pt idx="2912">
                  <c:v>2000</c:v>
                </c:pt>
                <c:pt idx="2913">
                  <c:v>1750</c:v>
                </c:pt>
                <c:pt idx="2914">
                  <c:v>1750</c:v>
                </c:pt>
                <c:pt idx="2915">
                  <c:v>3250</c:v>
                </c:pt>
                <c:pt idx="2916">
                  <c:v>5500</c:v>
                </c:pt>
                <c:pt idx="2917">
                  <c:v>3000</c:v>
                </c:pt>
                <c:pt idx="2918">
                  <c:v>2250</c:v>
                </c:pt>
                <c:pt idx="2919">
                  <c:v>1750</c:v>
                </c:pt>
                <c:pt idx="2920">
                  <c:v>2000</c:v>
                </c:pt>
                <c:pt idx="2921">
                  <c:v>3750</c:v>
                </c:pt>
                <c:pt idx="2922">
                  <c:v>5250</c:v>
                </c:pt>
                <c:pt idx="2923">
                  <c:v>3000</c:v>
                </c:pt>
                <c:pt idx="2924">
                  <c:v>2250</c:v>
                </c:pt>
                <c:pt idx="2925">
                  <c:v>2000</c:v>
                </c:pt>
                <c:pt idx="2926">
                  <c:v>1750</c:v>
                </c:pt>
                <c:pt idx="2927">
                  <c:v>3500</c:v>
                </c:pt>
                <c:pt idx="2928">
                  <c:v>4750</c:v>
                </c:pt>
                <c:pt idx="2929">
                  <c:v>2750</c:v>
                </c:pt>
                <c:pt idx="2930">
                  <c:v>1750</c:v>
                </c:pt>
                <c:pt idx="2931">
                  <c:v>1500</c:v>
                </c:pt>
                <c:pt idx="2932">
                  <c:v>1500</c:v>
                </c:pt>
                <c:pt idx="2933">
                  <c:v>2250</c:v>
                </c:pt>
                <c:pt idx="2934">
                  <c:v>4000</c:v>
                </c:pt>
                <c:pt idx="2935">
                  <c:v>2500</c:v>
                </c:pt>
                <c:pt idx="2936">
                  <c:v>1500</c:v>
                </c:pt>
                <c:pt idx="2937">
                  <c:v>1250</c:v>
                </c:pt>
                <c:pt idx="2938">
                  <c:v>1250</c:v>
                </c:pt>
                <c:pt idx="2939">
                  <c:v>2500</c:v>
                </c:pt>
                <c:pt idx="2940">
                  <c:v>4000</c:v>
                </c:pt>
                <c:pt idx="2941">
                  <c:v>2500</c:v>
                </c:pt>
                <c:pt idx="2942">
                  <c:v>1950</c:v>
                </c:pt>
                <c:pt idx="2943">
                  <c:v>1750</c:v>
                </c:pt>
                <c:pt idx="2944">
                  <c:v>1500</c:v>
                </c:pt>
                <c:pt idx="2945">
                  <c:v>2500</c:v>
                </c:pt>
                <c:pt idx="2946">
                  <c:v>5000</c:v>
                </c:pt>
                <c:pt idx="2947">
                  <c:v>3000</c:v>
                </c:pt>
                <c:pt idx="2948">
                  <c:v>2500</c:v>
                </c:pt>
                <c:pt idx="2949">
                  <c:v>2000</c:v>
                </c:pt>
                <c:pt idx="2950">
                  <c:v>2000</c:v>
                </c:pt>
                <c:pt idx="2951">
                  <c:v>3000</c:v>
                </c:pt>
                <c:pt idx="2952">
                  <c:v>4500</c:v>
                </c:pt>
                <c:pt idx="2953">
                  <c:v>2500</c:v>
                </c:pt>
                <c:pt idx="2954">
                  <c:v>2500</c:v>
                </c:pt>
                <c:pt idx="2955">
                  <c:v>1000</c:v>
                </c:pt>
                <c:pt idx="2956">
                  <c:v>1500</c:v>
                </c:pt>
                <c:pt idx="2957">
                  <c:v>2500</c:v>
                </c:pt>
                <c:pt idx="2958">
                  <c:v>5000</c:v>
                </c:pt>
                <c:pt idx="2959">
                  <c:v>1500</c:v>
                </c:pt>
                <c:pt idx="2960">
                  <c:v>2000</c:v>
                </c:pt>
                <c:pt idx="2961">
                  <c:v>750</c:v>
                </c:pt>
                <c:pt idx="2962">
                  <c:v>1500</c:v>
                </c:pt>
                <c:pt idx="2963">
                  <c:v>2500</c:v>
                </c:pt>
                <c:pt idx="2964">
                  <c:v>4700</c:v>
                </c:pt>
                <c:pt idx="2965">
                  <c:v>1750</c:v>
                </c:pt>
                <c:pt idx="2966">
                  <c:v>2250</c:v>
                </c:pt>
                <c:pt idx="2967">
                  <c:v>1000</c:v>
                </c:pt>
                <c:pt idx="2968">
                  <c:v>1500</c:v>
                </c:pt>
                <c:pt idx="2969">
                  <c:v>2500</c:v>
                </c:pt>
                <c:pt idx="2970">
                  <c:v>4750</c:v>
                </c:pt>
                <c:pt idx="2971">
                  <c:v>1750</c:v>
                </c:pt>
                <c:pt idx="2972">
                  <c:v>1750</c:v>
                </c:pt>
                <c:pt idx="2973">
                  <c:v>1000</c:v>
                </c:pt>
                <c:pt idx="2974">
                  <c:v>1250</c:v>
                </c:pt>
                <c:pt idx="2975">
                  <c:v>2500</c:v>
                </c:pt>
                <c:pt idx="2976">
                  <c:v>5200</c:v>
                </c:pt>
                <c:pt idx="2977">
                  <c:v>2250</c:v>
                </c:pt>
                <c:pt idx="2978">
                  <c:v>2000</c:v>
                </c:pt>
                <c:pt idx="2979">
                  <c:v>1250</c:v>
                </c:pt>
                <c:pt idx="2980">
                  <c:v>1500</c:v>
                </c:pt>
                <c:pt idx="2981">
                  <c:v>2750</c:v>
                </c:pt>
                <c:pt idx="2982">
                  <c:v>5250</c:v>
                </c:pt>
                <c:pt idx="2983">
                  <c:v>2750</c:v>
                </c:pt>
                <c:pt idx="2984">
                  <c:v>2000</c:v>
                </c:pt>
                <c:pt idx="2985">
                  <c:v>1750</c:v>
                </c:pt>
                <c:pt idx="2986">
                  <c:v>1750</c:v>
                </c:pt>
                <c:pt idx="2987">
                  <c:v>3250</c:v>
                </c:pt>
                <c:pt idx="2988">
                  <c:v>5500</c:v>
                </c:pt>
                <c:pt idx="2989">
                  <c:v>3000</c:v>
                </c:pt>
                <c:pt idx="2990">
                  <c:v>2250</c:v>
                </c:pt>
                <c:pt idx="2991">
                  <c:v>1750</c:v>
                </c:pt>
                <c:pt idx="2992">
                  <c:v>2000</c:v>
                </c:pt>
                <c:pt idx="2993">
                  <c:v>3750</c:v>
                </c:pt>
                <c:pt idx="2994">
                  <c:v>5250</c:v>
                </c:pt>
                <c:pt idx="2995">
                  <c:v>3000</c:v>
                </c:pt>
                <c:pt idx="2996">
                  <c:v>2250</c:v>
                </c:pt>
                <c:pt idx="2997">
                  <c:v>2000</c:v>
                </c:pt>
                <c:pt idx="2998">
                  <c:v>1750</c:v>
                </c:pt>
                <c:pt idx="2999">
                  <c:v>3500</c:v>
                </c:pt>
                <c:pt idx="3000">
                  <c:v>4750</c:v>
                </c:pt>
                <c:pt idx="3001">
                  <c:v>2750</c:v>
                </c:pt>
                <c:pt idx="3002">
                  <c:v>1750</c:v>
                </c:pt>
                <c:pt idx="3003">
                  <c:v>1500</c:v>
                </c:pt>
                <c:pt idx="3004">
                  <c:v>1500</c:v>
                </c:pt>
                <c:pt idx="3005">
                  <c:v>2250</c:v>
                </c:pt>
                <c:pt idx="3006">
                  <c:v>4000</c:v>
                </c:pt>
                <c:pt idx="3007">
                  <c:v>2500</c:v>
                </c:pt>
                <c:pt idx="3008">
                  <c:v>1500</c:v>
                </c:pt>
                <c:pt idx="3009">
                  <c:v>1250</c:v>
                </c:pt>
                <c:pt idx="3010">
                  <c:v>1250</c:v>
                </c:pt>
                <c:pt idx="3011">
                  <c:v>2500</c:v>
                </c:pt>
                <c:pt idx="3012">
                  <c:v>4000</c:v>
                </c:pt>
                <c:pt idx="3013">
                  <c:v>2750</c:v>
                </c:pt>
                <c:pt idx="3014">
                  <c:v>2200</c:v>
                </c:pt>
                <c:pt idx="3015">
                  <c:v>2000</c:v>
                </c:pt>
                <c:pt idx="3016">
                  <c:v>1750</c:v>
                </c:pt>
                <c:pt idx="3017">
                  <c:v>2750</c:v>
                </c:pt>
                <c:pt idx="3018">
                  <c:v>5250</c:v>
                </c:pt>
                <c:pt idx="3019">
                  <c:v>3250</c:v>
                </c:pt>
                <c:pt idx="3020">
                  <c:v>2750</c:v>
                </c:pt>
                <c:pt idx="3021">
                  <c:v>2250</c:v>
                </c:pt>
                <c:pt idx="3022">
                  <c:v>2250</c:v>
                </c:pt>
                <c:pt idx="3023">
                  <c:v>3250</c:v>
                </c:pt>
                <c:pt idx="3024">
                  <c:v>4500</c:v>
                </c:pt>
                <c:pt idx="3025">
                  <c:v>2500</c:v>
                </c:pt>
                <c:pt idx="3026">
                  <c:v>2500</c:v>
                </c:pt>
                <c:pt idx="3027">
                  <c:v>1000</c:v>
                </c:pt>
                <c:pt idx="3028">
                  <c:v>1500</c:v>
                </c:pt>
                <c:pt idx="3029">
                  <c:v>2500</c:v>
                </c:pt>
                <c:pt idx="3030">
                  <c:v>5000</c:v>
                </c:pt>
                <c:pt idx="3031">
                  <c:v>1500</c:v>
                </c:pt>
                <c:pt idx="3032">
                  <c:v>2000</c:v>
                </c:pt>
                <c:pt idx="3033">
                  <c:v>750</c:v>
                </c:pt>
                <c:pt idx="3034">
                  <c:v>1500</c:v>
                </c:pt>
                <c:pt idx="3035">
                  <c:v>2500</c:v>
                </c:pt>
                <c:pt idx="3036">
                  <c:v>4700</c:v>
                </c:pt>
                <c:pt idx="3037">
                  <c:v>1750</c:v>
                </c:pt>
                <c:pt idx="3038">
                  <c:v>2250</c:v>
                </c:pt>
                <c:pt idx="3039">
                  <c:v>750</c:v>
                </c:pt>
                <c:pt idx="3040">
                  <c:v>1250</c:v>
                </c:pt>
                <c:pt idx="3041">
                  <c:v>2250</c:v>
                </c:pt>
                <c:pt idx="3042">
                  <c:v>4500</c:v>
                </c:pt>
                <c:pt idx="3043">
                  <c:v>1500</c:v>
                </c:pt>
                <c:pt idx="3044">
                  <c:v>1500</c:v>
                </c:pt>
                <c:pt idx="3045">
                  <c:v>750</c:v>
                </c:pt>
                <c:pt idx="3046">
                  <c:v>1000</c:v>
                </c:pt>
                <c:pt idx="3047">
                  <c:v>2250</c:v>
                </c:pt>
                <c:pt idx="3048">
                  <c:v>4950</c:v>
                </c:pt>
                <c:pt idx="3049">
                  <c:v>2000</c:v>
                </c:pt>
                <c:pt idx="3050">
                  <c:v>1750</c:v>
                </c:pt>
                <c:pt idx="3051">
                  <c:v>1500</c:v>
                </c:pt>
                <c:pt idx="3052">
                  <c:v>1750</c:v>
                </c:pt>
                <c:pt idx="3053">
                  <c:v>3000</c:v>
                </c:pt>
                <c:pt idx="3054">
                  <c:v>5500</c:v>
                </c:pt>
                <c:pt idx="3055">
                  <c:v>3000</c:v>
                </c:pt>
                <c:pt idx="3056">
                  <c:v>2000</c:v>
                </c:pt>
                <c:pt idx="3057">
                  <c:v>1750</c:v>
                </c:pt>
                <c:pt idx="3058">
                  <c:v>1750</c:v>
                </c:pt>
                <c:pt idx="3059">
                  <c:v>3250</c:v>
                </c:pt>
                <c:pt idx="3060">
                  <c:v>5500</c:v>
                </c:pt>
                <c:pt idx="3061">
                  <c:v>3000</c:v>
                </c:pt>
                <c:pt idx="3062">
                  <c:v>2250</c:v>
                </c:pt>
                <c:pt idx="3063">
                  <c:v>1750</c:v>
                </c:pt>
                <c:pt idx="3064">
                  <c:v>2000</c:v>
                </c:pt>
                <c:pt idx="3065">
                  <c:v>3750</c:v>
                </c:pt>
                <c:pt idx="3066">
                  <c:v>5250</c:v>
                </c:pt>
                <c:pt idx="3067">
                  <c:v>3000</c:v>
                </c:pt>
                <c:pt idx="3068">
                  <c:v>2250</c:v>
                </c:pt>
                <c:pt idx="3069">
                  <c:v>2000</c:v>
                </c:pt>
                <c:pt idx="3070">
                  <c:v>1750</c:v>
                </c:pt>
                <c:pt idx="3071">
                  <c:v>3500</c:v>
                </c:pt>
                <c:pt idx="3072">
                  <c:v>4750</c:v>
                </c:pt>
                <c:pt idx="3073">
                  <c:v>2500</c:v>
                </c:pt>
                <c:pt idx="3074">
                  <c:v>1500</c:v>
                </c:pt>
                <c:pt idx="3075">
                  <c:v>1250</c:v>
                </c:pt>
                <c:pt idx="3076">
                  <c:v>1250</c:v>
                </c:pt>
                <c:pt idx="3077">
                  <c:v>2000</c:v>
                </c:pt>
                <c:pt idx="3078">
                  <c:v>3750</c:v>
                </c:pt>
                <c:pt idx="3079">
                  <c:v>2250</c:v>
                </c:pt>
                <c:pt idx="3080">
                  <c:v>1250</c:v>
                </c:pt>
                <c:pt idx="3081">
                  <c:v>1250</c:v>
                </c:pt>
                <c:pt idx="3082">
                  <c:v>1250</c:v>
                </c:pt>
                <c:pt idx="3083">
                  <c:v>2500</c:v>
                </c:pt>
                <c:pt idx="3084">
                  <c:v>4000</c:v>
                </c:pt>
                <c:pt idx="3085">
                  <c:v>3000</c:v>
                </c:pt>
                <c:pt idx="3086">
                  <c:v>2450</c:v>
                </c:pt>
                <c:pt idx="3087">
                  <c:v>2250</c:v>
                </c:pt>
                <c:pt idx="3088">
                  <c:v>2000</c:v>
                </c:pt>
                <c:pt idx="3089">
                  <c:v>3000</c:v>
                </c:pt>
                <c:pt idx="3090">
                  <c:v>5500</c:v>
                </c:pt>
                <c:pt idx="3091">
                  <c:v>3500</c:v>
                </c:pt>
                <c:pt idx="3092">
                  <c:v>3000</c:v>
                </c:pt>
                <c:pt idx="3093">
                  <c:v>2500</c:v>
                </c:pt>
                <c:pt idx="3094">
                  <c:v>2500</c:v>
                </c:pt>
                <c:pt idx="3095">
                  <c:v>3500</c:v>
                </c:pt>
                <c:pt idx="3096">
                  <c:v>5000</c:v>
                </c:pt>
                <c:pt idx="3097">
                  <c:v>3000</c:v>
                </c:pt>
                <c:pt idx="3098">
                  <c:v>3000</c:v>
                </c:pt>
                <c:pt idx="3099">
                  <c:v>1500</c:v>
                </c:pt>
                <c:pt idx="3100">
                  <c:v>2000</c:v>
                </c:pt>
                <c:pt idx="3101">
                  <c:v>3000</c:v>
                </c:pt>
                <c:pt idx="3102">
                  <c:v>5500</c:v>
                </c:pt>
                <c:pt idx="3103">
                  <c:v>2000</c:v>
                </c:pt>
                <c:pt idx="3104">
                  <c:v>2500</c:v>
                </c:pt>
                <c:pt idx="3105">
                  <c:v>1250</c:v>
                </c:pt>
                <c:pt idx="3106">
                  <c:v>2000</c:v>
                </c:pt>
                <c:pt idx="3107">
                  <c:v>3000</c:v>
                </c:pt>
                <c:pt idx="3108">
                  <c:v>5200</c:v>
                </c:pt>
                <c:pt idx="3109">
                  <c:v>2250</c:v>
                </c:pt>
                <c:pt idx="3110">
                  <c:v>2750</c:v>
                </c:pt>
                <c:pt idx="3111">
                  <c:v>1250</c:v>
                </c:pt>
                <c:pt idx="3112">
                  <c:v>1750</c:v>
                </c:pt>
                <c:pt idx="3113">
                  <c:v>2750</c:v>
                </c:pt>
                <c:pt idx="3114">
                  <c:v>5000</c:v>
                </c:pt>
                <c:pt idx="3115">
                  <c:v>2000</c:v>
                </c:pt>
                <c:pt idx="3116">
                  <c:v>2000</c:v>
                </c:pt>
                <c:pt idx="3117">
                  <c:v>1250</c:v>
                </c:pt>
                <c:pt idx="3118">
                  <c:v>1500</c:v>
                </c:pt>
                <c:pt idx="3119">
                  <c:v>2750</c:v>
                </c:pt>
                <c:pt idx="3120">
                  <c:v>5450</c:v>
                </c:pt>
                <c:pt idx="3121">
                  <c:v>2500</c:v>
                </c:pt>
                <c:pt idx="3122">
                  <c:v>2250</c:v>
                </c:pt>
                <c:pt idx="3123">
                  <c:v>1750</c:v>
                </c:pt>
                <c:pt idx="3124">
                  <c:v>2000</c:v>
                </c:pt>
                <c:pt idx="3125">
                  <c:v>3250</c:v>
                </c:pt>
                <c:pt idx="3126">
                  <c:v>5750</c:v>
                </c:pt>
                <c:pt idx="3127">
                  <c:v>3250</c:v>
                </c:pt>
                <c:pt idx="3128">
                  <c:v>2000</c:v>
                </c:pt>
                <c:pt idx="3129">
                  <c:v>1750</c:v>
                </c:pt>
                <c:pt idx="3130">
                  <c:v>1750</c:v>
                </c:pt>
                <c:pt idx="3131">
                  <c:v>3250</c:v>
                </c:pt>
                <c:pt idx="3132">
                  <c:v>5500</c:v>
                </c:pt>
                <c:pt idx="3133">
                  <c:v>3000</c:v>
                </c:pt>
                <c:pt idx="3134">
                  <c:v>2250</c:v>
                </c:pt>
                <c:pt idx="3135">
                  <c:v>1750</c:v>
                </c:pt>
                <c:pt idx="3136">
                  <c:v>2000</c:v>
                </c:pt>
                <c:pt idx="3137">
                  <c:v>3750</c:v>
                </c:pt>
                <c:pt idx="3138">
                  <c:v>5250</c:v>
                </c:pt>
                <c:pt idx="3139">
                  <c:v>3000</c:v>
                </c:pt>
                <c:pt idx="3140">
                  <c:v>2250</c:v>
                </c:pt>
                <c:pt idx="3141">
                  <c:v>2000</c:v>
                </c:pt>
                <c:pt idx="3142">
                  <c:v>1750</c:v>
                </c:pt>
                <c:pt idx="3143">
                  <c:v>3500</c:v>
                </c:pt>
                <c:pt idx="3144">
                  <c:v>4750</c:v>
                </c:pt>
                <c:pt idx="3145">
                  <c:v>2750</c:v>
                </c:pt>
                <c:pt idx="3146">
                  <c:v>1750</c:v>
                </c:pt>
                <c:pt idx="3147">
                  <c:v>1500</c:v>
                </c:pt>
                <c:pt idx="3148">
                  <c:v>1500</c:v>
                </c:pt>
                <c:pt idx="3149">
                  <c:v>2250</c:v>
                </c:pt>
                <c:pt idx="3150">
                  <c:v>4000</c:v>
                </c:pt>
                <c:pt idx="3151">
                  <c:v>2500</c:v>
                </c:pt>
                <c:pt idx="3152">
                  <c:v>1500</c:v>
                </c:pt>
                <c:pt idx="3153">
                  <c:v>1500</c:v>
                </c:pt>
                <c:pt idx="3154">
                  <c:v>1500</c:v>
                </c:pt>
                <c:pt idx="3155">
                  <c:v>2750</c:v>
                </c:pt>
                <c:pt idx="3156">
                  <c:v>4250</c:v>
                </c:pt>
                <c:pt idx="3157">
                  <c:v>3250</c:v>
                </c:pt>
                <c:pt idx="3158">
                  <c:v>2700</c:v>
                </c:pt>
                <c:pt idx="3159">
                  <c:v>2750</c:v>
                </c:pt>
                <c:pt idx="3160">
                  <c:v>2500</c:v>
                </c:pt>
                <c:pt idx="3161">
                  <c:v>3500</c:v>
                </c:pt>
                <c:pt idx="3162">
                  <c:v>6000</c:v>
                </c:pt>
                <c:pt idx="3163">
                  <c:v>4000</c:v>
                </c:pt>
                <c:pt idx="3164">
                  <c:v>3500</c:v>
                </c:pt>
                <c:pt idx="3165">
                  <c:v>3000</c:v>
                </c:pt>
                <c:pt idx="3166">
                  <c:v>3000</c:v>
                </c:pt>
                <c:pt idx="3167">
                  <c:v>4000</c:v>
                </c:pt>
                <c:pt idx="3168">
                  <c:v>5000</c:v>
                </c:pt>
                <c:pt idx="3169">
                  <c:v>3000</c:v>
                </c:pt>
                <c:pt idx="3170">
                  <c:v>3000</c:v>
                </c:pt>
                <c:pt idx="3171">
                  <c:v>1500</c:v>
                </c:pt>
                <c:pt idx="3172">
                  <c:v>2000</c:v>
                </c:pt>
                <c:pt idx="3173">
                  <c:v>3000</c:v>
                </c:pt>
                <c:pt idx="3174">
                  <c:v>5500</c:v>
                </c:pt>
                <c:pt idx="3175">
                  <c:v>2000</c:v>
                </c:pt>
                <c:pt idx="3176">
                  <c:v>3000</c:v>
                </c:pt>
                <c:pt idx="3177">
                  <c:v>1750</c:v>
                </c:pt>
                <c:pt idx="3178">
                  <c:v>2500</c:v>
                </c:pt>
                <c:pt idx="3179">
                  <c:v>3500</c:v>
                </c:pt>
                <c:pt idx="3180">
                  <c:v>5700</c:v>
                </c:pt>
                <c:pt idx="3181">
                  <c:v>2750</c:v>
                </c:pt>
                <c:pt idx="3182">
                  <c:v>3250</c:v>
                </c:pt>
                <c:pt idx="3183">
                  <c:v>1750</c:v>
                </c:pt>
                <c:pt idx="3184">
                  <c:v>2250</c:v>
                </c:pt>
                <c:pt idx="3185">
                  <c:v>3250</c:v>
                </c:pt>
                <c:pt idx="3186">
                  <c:v>5500</c:v>
                </c:pt>
                <c:pt idx="3187">
                  <c:v>2500</c:v>
                </c:pt>
                <c:pt idx="3188">
                  <c:v>2500</c:v>
                </c:pt>
                <c:pt idx="3189">
                  <c:v>1750</c:v>
                </c:pt>
                <c:pt idx="3190">
                  <c:v>2000</c:v>
                </c:pt>
                <c:pt idx="3191">
                  <c:v>3250</c:v>
                </c:pt>
                <c:pt idx="3192">
                  <c:v>5950</c:v>
                </c:pt>
                <c:pt idx="3193">
                  <c:v>3000</c:v>
                </c:pt>
                <c:pt idx="3194">
                  <c:v>2750</c:v>
                </c:pt>
                <c:pt idx="3195">
                  <c:v>2000</c:v>
                </c:pt>
                <c:pt idx="3196">
                  <c:v>2250</c:v>
                </c:pt>
                <c:pt idx="3197">
                  <c:v>3500</c:v>
                </c:pt>
                <c:pt idx="3198">
                  <c:v>6000</c:v>
                </c:pt>
                <c:pt idx="3199">
                  <c:v>4250</c:v>
                </c:pt>
                <c:pt idx="3200">
                  <c:v>3000</c:v>
                </c:pt>
                <c:pt idx="3201">
                  <c:v>2750</c:v>
                </c:pt>
                <c:pt idx="3202">
                  <c:v>2750</c:v>
                </c:pt>
                <c:pt idx="3203">
                  <c:v>4250</c:v>
                </c:pt>
                <c:pt idx="3204">
                  <c:v>6500</c:v>
                </c:pt>
                <c:pt idx="3205">
                  <c:v>4000</c:v>
                </c:pt>
                <c:pt idx="3206">
                  <c:v>3250</c:v>
                </c:pt>
                <c:pt idx="3207">
                  <c:v>2750</c:v>
                </c:pt>
                <c:pt idx="3208">
                  <c:v>3000</c:v>
                </c:pt>
                <c:pt idx="3209">
                  <c:v>4750</c:v>
                </c:pt>
                <c:pt idx="3210">
                  <c:v>5250</c:v>
                </c:pt>
                <c:pt idx="3211">
                  <c:v>3000</c:v>
                </c:pt>
                <c:pt idx="3212">
                  <c:v>3000</c:v>
                </c:pt>
                <c:pt idx="3213">
                  <c:v>2750</c:v>
                </c:pt>
                <c:pt idx="3214">
                  <c:v>2500</c:v>
                </c:pt>
                <c:pt idx="3215">
                  <c:v>4250</c:v>
                </c:pt>
                <c:pt idx="3216">
                  <c:v>5500</c:v>
                </c:pt>
                <c:pt idx="3217">
                  <c:v>3500</c:v>
                </c:pt>
                <c:pt idx="3218">
                  <c:v>2500</c:v>
                </c:pt>
                <c:pt idx="3219">
                  <c:v>2250</c:v>
                </c:pt>
                <c:pt idx="3220">
                  <c:v>2250</c:v>
                </c:pt>
                <c:pt idx="3221">
                  <c:v>3000</c:v>
                </c:pt>
                <c:pt idx="3222">
                  <c:v>4250</c:v>
                </c:pt>
                <c:pt idx="3223">
                  <c:v>2750</c:v>
                </c:pt>
                <c:pt idx="3224">
                  <c:v>1750</c:v>
                </c:pt>
                <c:pt idx="3225">
                  <c:v>1750</c:v>
                </c:pt>
                <c:pt idx="3226">
                  <c:v>1750</c:v>
                </c:pt>
                <c:pt idx="3227">
                  <c:v>3000</c:v>
                </c:pt>
                <c:pt idx="3228">
                  <c:v>4500</c:v>
                </c:pt>
                <c:pt idx="3229">
                  <c:v>3500</c:v>
                </c:pt>
                <c:pt idx="3230">
                  <c:v>2950</c:v>
                </c:pt>
                <c:pt idx="3231">
                  <c:v>3250</c:v>
                </c:pt>
                <c:pt idx="3232">
                  <c:v>3000</c:v>
                </c:pt>
                <c:pt idx="3233">
                  <c:v>4000</c:v>
                </c:pt>
                <c:pt idx="3234">
                  <c:v>6500</c:v>
                </c:pt>
                <c:pt idx="3235">
                  <c:v>4500</c:v>
                </c:pt>
                <c:pt idx="3236">
                  <c:v>4000</c:v>
                </c:pt>
                <c:pt idx="3237">
                  <c:v>3500</c:v>
                </c:pt>
                <c:pt idx="3238">
                  <c:v>3500</c:v>
                </c:pt>
                <c:pt idx="3239">
                  <c:v>4500</c:v>
                </c:pt>
                <c:pt idx="3240">
                  <c:v>4250</c:v>
                </c:pt>
                <c:pt idx="3241">
                  <c:v>2250</c:v>
                </c:pt>
                <c:pt idx="3242">
                  <c:v>2250</c:v>
                </c:pt>
                <c:pt idx="3243">
                  <c:v>750</c:v>
                </c:pt>
                <c:pt idx="3244">
                  <c:v>1250</c:v>
                </c:pt>
                <c:pt idx="3245">
                  <c:v>2250</c:v>
                </c:pt>
                <c:pt idx="3246">
                  <c:v>4750</c:v>
                </c:pt>
                <c:pt idx="3247">
                  <c:v>1250</c:v>
                </c:pt>
                <c:pt idx="3248">
                  <c:v>1750</c:v>
                </c:pt>
                <c:pt idx="3249">
                  <c:v>500</c:v>
                </c:pt>
                <c:pt idx="3250">
                  <c:v>1250</c:v>
                </c:pt>
                <c:pt idx="3251">
                  <c:v>2250</c:v>
                </c:pt>
                <c:pt idx="3252">
                  <c:v>4450</c:v>
                </c:pt>
                <c:pt idx="3253">
                  <c:v>1500</c:v>
                </c:pt>
                <c:pt idx="3254">
                  <c:v>1750</c:v>
                </c:pt>
                <c:pt idx="3255">
                  <c:v>250</c:v>
                </c:pt>
                <c:pt idx="3256">
                  <c:v>750</c:v>
                </c:pt>
                <c:pt idx="3257">
                  <c:v>1750</c:v>
                </c:pt>
                <c:pt idx="3258">
                  <c:v>4250</c:v>
                </c:pt>
                <c:pt idx="3259">
                  <c:v>1250</c:v>
                </c:pt>
                <c:pt idx="3260">
                  <c:v>1250</c:v>
                </c:pt>
                <c:pt idx="3261">
                  <c:v>500</c:v>
                </c:pt>
                <c:pt idx="3262">
                  <c:v>500</c:v>
                </c:pt>
                <c:pt idx="3263">
                  <c:v>2000</c:v>
                </c:pt>
                <c:pt idx="3264">
                  <c:v>4700</c:v>
                </c:pt>
                <c:pt idx="3265">
                  <c:v>1750</c:v>
                </c:pt>
                <c:pt idx="3266">
                  <c:v>1500</c:v>
                </c:pt>
                <c:pt idx="3267">
                  <c:v>1000</c:v>
                </c:pt>
                <c:pt idx="3268">
                  <c:v>1250</c:v>
                </c:pt>
                <c:pt idx="3269">
                  <c:v>2500</c:v>
                </c:pt>
                <c:pt idx="3270">
                  <c:v>5000</c:v>
                </c:pt>
                <c:pt idx="3271">
                  <c:v>2500</c:v>
                </c:pt>
                <c:pt idx="3272">
                  <c:v>1750</c:v>
                </c:pt>
                <c:pt idx="3273">
                  <c:v>1500</c:v>
                </c:pt>
                <c:pt idx="3274">
                  <c:v>1500</c:v>
                </c:pt>
                <c:pt idx="3275">
                  <c:v>3000</c:v>
                </c:pt>
                <c:pt idx="3276">
                  <c:v>5250</c:v>
                </c:pt>
                <c:pt idx="3277">
                  <c:v>2750</c:v>
                </c:pt>
                <c:pt idx="3278">
                  <c:v>2000</c:v>
                </c:pt>
                <c:pt idx="3279">
                  <c:v>1500</c:v>
                </c:pt>
                <c:pt idx="3280">
                  <c:v>1750</c:v>
                </c:pt>
                <c:pt idx="3281">
                  <c:v>3500</c:v>
                </c:pt>
                <c:pt idx="3282">
                  <c:v>5000</c:v>
                </c:pt>
                <c:pt idx="3283">
                  <c:v>2750</c:v>
                </c:pt>
                <c:pt idx="3284">
                  <c:v>2000</c:v>
                </c:pt>
                <c:pt idx="3285">
                  <c:v>1500</c:v>
                </c:pt>
                <c:pt idx="3286">
                  <c:v>1250</c:v>
                </c:pt>
                <c:pt idx="3287">
                  <c:v>3000</c:v>
                </c:pt>
                <c:pt idx="3288">
                  <c:v>4250</c:v>
                </c:pt>
                <c:pt idx="3289">
                  <c:v>2250</c:v>
                </c:pt>
                <c:pt idx="3290">
                  <c:v>1250</c:v>
                </c:pt>
                <c:pt idx="3291">
                  <c:v>1000</c:v>
                </c:pt>
                <c:pt idx="3292">
                  <c:v>1000</c:v>
                </c:pt>
                <c:pt idx="3293">
                  <c:v>2000</c:v>
                </c:pt>
                <c:pt idx="3294">
                  <c:v>3750</c:v>
                </c:pt>
                <c:pt idx="3295">
                  <c:v>2000</c:v>
                </c:pt>
                <c:pt idx="3296">
                  <c:v>1000</c:v>
                </c:pt>
                <c:pt idx="3297">
                  <c:v>750</c:v>
                </c:pt>
                <c:pt idx="3298">
                  <c:v>750</c:v>
                </c:pt>
                <c:pt idx="3299">
                  <c:v>2000</c:v>
                </c:pt>
                <c:pt idx="3300">
                  <c:v>3500</c:v>
                </c:pt>
                <c:pt idx="3301">
                  <c:v>1750</c:v>
                </c:pt>
                <c:pt idx="3302">
                  <c:v>1700</c:v>
                </c:pt>
                <c:pt idx="3303">
                  <c:v>1500</c:v>
                </c:pt>
                <c:pt idx="3304">
                  <c:v>1250</c:v>
                </c:pt>
                <c:pt idx="3305">
                  <c:v>2250</c:v>
                </c:pt>
                <c:pt idx="3306">
                  <c:v>4500</c:v>
                </c:pt>
                <c:pt idx="3307">
                  <c:v>2500</c:v>
                </c:pt>
                <c:pt idx="3308">
                  <c:v>2250</c:v>
                </c:pt>
                <c:pt idx="3309">
                  <c:v>1750</c:v>
                </c:pt>
                <c:pt idx="3310">
                  <c:v>1750</c:v>
                </c:pt>
                <c:pt idx="3311">
                  <c:v>2750</c:v>
                </c:pt>
                <c:pt idx="3312">
                  <c:v>5250</c:v>
                </c:pt>
                <c:pt idx="3313">
                  <c:v>3250</c:v>
                </c:pt>
                <c:pt idx="3314">
                  <c:v>3250</c:v>
                </c:pt>
                <c:pt idx="3315">
                  <c:v>1750</c:v>
                </c:pt>
                <c:pt idx="3316">
                  <c:v>2250</c:v>
                </c:pt>
                <c:pt idx="3317">
                  <c:v>3250</c:v>
                </c:pt>
                <c:pt idx="3318">
                  <c:v>5750</c:v>
                </c:pt>
                <c:pt idx="3319">
                  <c:v>2250</c:v>
                </c:pt>
                <c:pt idx="3320">
                  <c:v>2750</c:v>
                </c:pt>
                <c:pt idx="3321">
                  <c:v>1500</c:v>
                </c:pt>
                <c:pt idx="3322">
                  <c:v>2250</c:v>
                </c:pt>
                <c:pt idx="3323">
                  <c:v>3250</c:v>
                </c:pt>
                <c:pt idx="3324">
                  <c:v>5450</c:v>
                </c:pt>
                <c:pt idx="3325">
                  <c:v>2500</c:v>
                </c:pt>
                <c:pt idx="3326">
                  <c:v>2750</c:v>
                </c:pt>
                <c:pt idx="3327">
                  <c:v>1250</c:v>
                </c:pt>
                <c:pt idx="3328">
                  <c:v>1750</c:v>
                </c:pt>
                <c:pt idx="3329">
                  <c:v>2750</c:v>
                </c:pt>
                <c:pt idx="3330">
                  <c:v>5250</c:v>
                </c:pt>
                <c:pt idx="3331">
                  <c:v>2250</c:v>
                </c:pt>
                <c:pt idx="3332">
                  <c:v>2250</c:v>
                </c:pt>
                <c:pt idx="3333">
                  <c:v>1500</c:v>
                </c:pt>
                <c:pt idx="3334">
                  <c:v>1500</c:v>
                </c:pt>
                <c:pt idx="3335">
                  <c:v>3000</c:v>
                </c:pt>
                <c:pt idx="3336">
                  <c:v>5700</c:v>
                </c:pt>
                <c:pt idx="3337">
                  <c:v>2750</c:v>
                </c:pt>
                <c:pt idx="3338">
                  <c:v>3000</c:v>
                </c:pt>
                <c:pt idx="3339">
                  <c:v>2500</c:v>
                </c:pt>
                <c:pt idx="3340">
                  <c:v>2750</c:v>
                </c:pt>
                <c:pt idx="3341">
                  <c:v>4000</c:v>
                </c:pt>
                <c:pt idx="3342">
                  <c:v>6500</c:v>
                </c:pt>
                <c:pt idx="3343">
                  <c:v>4000</c:v>
                </c:pt>
                <c:pt idx="3344">
                  <c:v>3250</c:v>
                </c:pt>
                <c:pt idx="3345">
                  <c:v>3000</c:v>
                </c:pt>
                <c:pt idx="3346">
                  <c:v>3000</c:v>
                </c:pt>
                <c:pt idx="3347">
                  <c:v>4500</c:v>
                </c:pt>
                <c:pt idx="3348">
                  <c:v>6750</c:v>
                </c:pt>
                <c:pt idx="3349">
                  <c:v>4250</c:v>
                </c:pt>
                <c:pt idx="3350">
                  <c:v>3500</c:v>
                </c:pt>
                <c:pt idx="3351">
                  <c:v>3000</c:v>
                </c:pt>
                <c:pt idx="3352">
                  <c:v>3250</c:v>
                </c:pt>
                <c:pt idx="3353">
                  <c:v>5000</c:v>
                </c:pt>
                <c:pt idx="3354">
                  <c:v>6500</c:v>
                </c:pt>
                <c:pt idx="3355">
                  <c:v>4250</c:v>
                </c:pt>
                <c:pt idx="3356">
                  <c:v>3500</c:v>
                </c:pt>
                <c:pt idx="3357">
                  <c:v>2500</c:v>
                </c:pt>
                <c:pt idx="3358">
                  <c:v>2250</c:v>
                </c:pt>
                <c:pt idx="3359">
                  <c:v>4000</c:v>
                </c:pt>
                <c:pt idx="3360">
                  <c:v>5250</c:v>
                </c:pt>
                <c:pt idx="3361">
                  <c:v>3250</c:v>
                </c:pt>
                <c:pt idx="3362">
                  <c:v>2250</c:v>
                </c:pt>
                <c:pt idx="3363">
                  <c:v>2000</c:v>
                </c:pt>
                <c:pt idx="3364">
                  <c:v>2000</c:v>
                </c:pt>
                <c:pt idx="3365">
                  <c:v>3000</c:v>
                </c:pt>
                <c:pt idx="3366">
                  <c:v>4750</c:v>
                </c:pt>
                <c:pt idx="3367">
                  <c:v>3000</c:v>
                </c:pt>
                <c:pt idx="3368">
                  <c:v>2000</c:v>
                </c:pt>
                <c:pt idx="3369">
                  <c:v>1750</c:v>
                </c:pt>
                <c:pt idx="3370">
                  <c:v>1750</c:v>
                </c:pt>
                <c:pt idx="3371">
                  <c:v>3000</c:v>
                </c:pt>
                <c:pt idx="3372">
                  <c:v>4500</c:v>
                </c:pt>
                <c:pt idx="3373">
                  <c:v>3250</c:v>
                </c:pt>
                <c:pt idx="3374">
                  <c:v>3200</c:v>
                </c:pt>
                <c:pt idx="3375">
                  <c:v>3000</c:v>
                </c:pt>
                <c:pt idx="3376">
                  <c:v>2750</c:v>
                </c:pt>
                <c:pt idx="3377">
                  <c:v>3750</c:v>
                </c:pt>
                <c:pt idx="3378">
                  <c:v>6000</c:v>
                </c:pt>
                <c:pt idx="3379">
                  <c:v>4000</c:v>
                </c:pt>
                <c:pt idx="3380">
                  <c:v>3750</c:v>
                </c:pt>
                <c:pt idx="3381">
                  <c:v>3250</c:v>
                </c:pt>
                <c:pt idx="3382">
                  <c:v>3250</c:v>
                </c:pt>
                <c:pt idx="3383">
                  <c:v>4250</c:v>
                </c:pt>
                <c:pt idx="3384">
                  <c:v>4750</c:v>
                </c:pt>
                <c:pt idx="3385">
                  <c:v>2750</c:v>
                </c:pt>
                <c:pt idx="3386">
                  <c:v>2750</c:v>
                </c:pt>
                <c:pt idx="3387">
                  <c:v>1250</c:v>
                </c:pt>
                <c:pt idx="3388">
                  <c:v>1750</c:v>
                </c:pt>
                <c:pt idx="3389">
                  <c:v>2750</c:v>
                </c:pt>
                <c:pt idx="3390">
                  <c:v>5250</c:v>
                </c:pt>
                <c:pt idx="3391">
                  <c:v>1750</c:v>
                </c:pt>
                <c:pt idx="3392">
                  <c:v>2250</c:v>
                </c:pt>
                <c:pt idx="3393">
                  <c:v>1000</c:v>
                </c:pt>
                <c:pt idx="3394">
                  <c:v>1750</c:v>
                </c:pt>
                <c:pt idx="3395">
                  <c:v>2750</c:v>
                </c:pt>
                <c:pt idx="3396">
                  <c:v>4950</c:v>
                </c:pt>
                <c:pt idx="3397">
                  <c:v>2000</c:v>
                </c:pt>
                <c:pt idx="3398">
                  <c:v>2250</c:v>
                </c:pt>
                <c:pt idx="3399">
                  <c:v>750</c:v>
                </c:pt>
                <c:pt idx="3400">
                  <c:v>1250</c:v>
                </c:pt>
                <c:pt idx="3401">
                  <c:v>2250</c:v>
                </c:pt>
                <c:pt idx="3402">
                  <c:v>4750</c:v>
                </c:pt>
                <c:pt idx="3403">
                  <c:v>1750</c:v>
                </c:pt>
                <c:pt idx="3404">
                  <c:v>1750</c:v>
                </c:pt>
                <c:pt idx="3405">
                  <c:v>1000</c:v>
                </c:pt>
                <c:pt idx="3406">
                  <c:v>1000</c:v>
                </c:pt>
                <c:pt idx="3407">
                  <c:v>2500</c:v>
                </c:pt>
                <c:pt idx="3408">
                  <c:v>5200</c:v>
                </c:pt>
                <c:pt idx="3409">
                  <c:v>2250</c:v>
                </c:pt>
                <c:pt idx="3410">
                  <c:v>2500</c:v>
                </c:pt>
                <c:pt idx="3411">
                  <c:v>2000</c:v>
                </c:pt>
                <c:pt idx="3412">
                  <c:v>2250</c:v>
                </c:pt>
                <c:pt idx="3413">
                  <c:v>3500</c:v>
                </c:pt>
                <c:pt idx="3414">
                  <c:v>6000</c:v>
                </c:pt>
                <c:pt idx="3415">
                  <c:v>3500</c:v>
                </c:pt>
                <c:pt idx="3416">
                  <c:v>2750</c:v>
                </c:pt>
                <c:pt idx="3417">
                  <c:v>2500</c:v>
                </c:pt>
                <c:pt idx="3418">
                  <c:v>2500</c:v>
                </c:pt>
                <c:pt idx="3419">
                  <c:v>4000</c:v>
                </c:pt>
                <c:pt idx="3420">
                  <c:v>6250</c:v>
                </c:pt>
                <c:pt idx="3421">
                  <c:v>3750</c:v>
                </c:pt>
                <c:pt idx="3422">
                  <c:v>3000</c:v>
                </c:pt>
                <c:pt idx="3423">
                  <c:v>2500</c:v>
                </c:pt>
                <c:pt idx="3424">
                  <c:v>2750</c:v>
                </c:pt>
                <c:pt idx="3425">
                  <c:v>4500</c:v>
                </c:pt>
                <c:pt idx="3426">
                  <c:v>6000</c:v>
                </c:pt>
                <c:pt idx="3427">
                  <c:v>3750</c:v>
                </c:pt>
                <c:pt idx="3428">
                  <c:v>3000</c:v>
                </c:pt>
                <c:pt idx="3429">
                  <c:v>2000</c:v>
                </c:pt>
                <c:pt idx="3430">
                  <c:v>1750</c:v>
                </c:pt>
                <c:pt idx="3431">
                  <c:v>3500</c:v>
                </c:pt>
                <c:pt idx="3432">
                  <c:v>4750</c:v>
                </c:pt>
                <c:pt idx="3433">
                  <c:v>2750</c:v>
                </c:pt>
                <c:pt idx="3434">
                  <c:v>1750</c:v>
                </c:pt>
                <c:pt idx="3435">
                  <c:v>1500</c:v>
                </c:pt>
                <c:pt idx="3436">
                  <c:v>1500</c:v>
                </c:pt>
                <c:pt idx="3437">
                  <c:v>2500</c:v>
                </c:pt>
                <c:pt idx="3438">
                  <c:v>4250</c:v>
                </c:pt>
                <c:pt idx="3439">
                  <c:v>2500</c:v>
                </c:pt>
                <c:pt idx="3440">
                  <c:v>1500</c:v>
                </c:pt>
                <c:pt idx="3441">
                  <c:v>1250</c:v>
                </c:pt>
                <c:pt idx="3442">
                  <c:v>1250</c:v>
                </c:pt>
                <c:pt idx="3443">
                  <c:v>2500</c:v>
                </c:pt>
                <c:pt idx="3444">
                  <c:v>4000</c:v>
                </c:pt>
                <c:pt idx="3445">
                  <c:v>2750</c:v>
                </c:pt>
                <c:pt idx="3446">
                  <c:v>2700</c:v>
                </c:pt>
                <c:pt idx="3447">
                  <c:v>2500</c:v>
                </c:pt>
                <c:pt idx="3448">
                  <c:v>2250</c:v>
                </c:pt>
                <c:pt idx="3449">
                  <c:v>3250</c:v>
                </c:pt>
                <c:pt idx="3450">
                  <c:v>5500</c:v>
                </c:pt>
                <c:pt idx="3451">
                  <c:v>3500</c:v>
                </c:pt>
                <c:pt idx="3452">
                  <c:v>3250</c:v>
                </c:pt>
                <c:pt idx="3453">
                  <c:v>2750</c:v>
                </c:pt>
                <c:pt idx="3454">
                  <c:v>2750</c:v>
                </c:pt>
                <c:pt idx="3455">
                  <c:v>3750</c:v>
                </c:pt>
                <c:pt idx="3456">
                  <c:v>5000</c:v>
                </c:pt>
                <c:pt idx="3457">
                  <c:v>3000</c:v>
                </c:pt>
                <c:pt idx="3458">
                  <c:v>3000</c:v>
                </c:pt>
                <c:pt idx="3459">
                  <c:v>1500</c:v>
                </c:pt>
                <c:pt idx="3460">
                  <c:v>2000</c:v>
                </c:pt>
                <c:pt idx="3461">
                  <c:v>3000</c:v>
                </c:pt>
                <c:pt idx="3462">
                  <c:v>5500</c:v>
                </c:pt>
                <c:pt idx="3463">
                  <c:v>2000</c:v>
                </c:pt>
                <c:pt idx="3464">
                  <c:v>2500</c:v>
                </c:pt>
                <c:pt idx="3465">
                  <c:v>1250</c:v>
                </c:pt>
                <c:pt idx="3466">
                  <c:v>2000</c:v>
                </c:pt>
                <c:pt idx="3467">
                  <c:v>3000</c:v>
                </c:pt>
                <c:pt idx="3468">
                  <c:v>5200</c:v>
                </c:pt>
                <c:pt idx="3469">
                  <c:v>2250</c:v>
                </c:pt>
                <c:pt idx="3470">
                  <c:v>2500</c:v>
                </c:pt>
                <c:pt idx="3471">
                  <c:v>1000</c:v>
                </c:pt>
                <c:pt idx="3472">
                  <c:v>1500</c:v>
                </c:pt>
                <c:pt idx="3473">
                  <c:v>2500</c:v>
                </c:pt>
                <c:pt idx="3474">
                  <c:v>5000</c:v>
                </c:pt>
                <c:pt idx="3475">
                  <c:v>2000</c:v>
                </c:pt>
                <c:pt idx="3476">
                  <c:v>2000</c:v>
                </c:pt>
                <c:pt idx="3477">
                  <c:v>1250</c:v>
                </c:pt>
                <c:pt idx="3478">
                  <c:v>1250</c:v>
                </c:pt>
                <c:pt idx="3479">
                  <c:v>2750</c:v>
                </c:pt>
                <c:pt idx="3480">
                  <c:v>5450</c:v>
                </c:pt>
                <c:pt idx="3481">
                  <c:v>2500</c:v>
                </c:pt>
                <c:pt idx="3482">
                  <c:v>2750</c:v>
                </c:pt>
                <c:pt idx="3483">
                  <c:v>2250</c:v>
                </c:pt>
                <c:pt idx="3484">
                  <c:v>2500</c:v>
                </c:pt>
                <c:pt idx="3485">
                  <c:v>3750</c:v>
                </c:pt>
                <c:pt idx="3486">
                  <c:v>6250</c:v>
                </c:pt>
                <c:pt idx="3487">
                  <c:v>3750</c:v>
                </c:pt>
                <c:pt idx="3488">
                  <c:v>3000</c:v>
                </c:pt>
                <c:pt idx="3489">
                  <c:v>2750</c:v>
                </c:pt>
                <c:pt idx="3490">
                  <c:v>2750</c:v>
                </c:pt>
                <c:pt idx="3491">
                  <c:v>4250</c:v>
                </c:pt>
                <c:pt idx="3492">
                  <c:v>6500</c:v>
                </c:pt>
                <c:pt idx="3493">
                  <c:v>4000</c:v>
                </c:pt>
                <c:pt idx="3494">
                  <c:v>3250</c:v>
                </c:pt>
                <c:pt idx="3495">
                  <c:v>2750</c:v>
                </c:pt>
                <c:pt idx="3496">
                  <c:v>3000</c:v>
                </c:pt>
                <c:pt idx="3497">
                  <c:v>4750</c:v>
                </c:pt>
                <c:pt idx="3498">
                  <c:v>6250</c:v>
                </c:pt>
                <c:pt idx="3499">
                  <c:v>4000</c:v>
                </c:pt>
                <c:pt idx="3500">
                  <c:v>3250</c:v>
                </c:pt>
                <c:pt idx="3501">
                  <c:v>2250</c:v>
                </c:pt>
                <c:pt idx="3502">
                  <c:v>2000</c:v>
                </c:pt>
                <c:pt idx="3503">
                  <c:v>3750</c:v>
                </c:pt>
                <c:pt idx="3504">
                  <c:v>5000</c:v>
                </c:pt>
                <c:pt idx="3505">
                  <c:v>3000</c:v>
                </c:pt>
                <c:pt idx="3506">
                  <c:v>2000</c:v>
                </c:pt>
                <c:pt idx="3507">
                  <c:v>1750</c:v>
                </c:pt>
                <c:pt idx="3508">
                  <c:v>1750</c:v>
                </c:pt>
                <c:pt idx="3509">
                  <c:v>2750</c:v>
                </c:pt>
                <c:pt idx="3510">
                  <c:v>4500</c:v>
                </c:pt>
                <c:pt idx="3511">
                  <c:v>2750</c:v>
                </c:pt>
                <c:pt idx="3512">
                  <c:v>1750</c:v>
                </c:pt>
                <c:pt idx="3513">
                  <c:v>1500</c:v>
                </c:pt>
                <c:pt idx="3514">
                  <c:v>1500</c:v>
                </c:pt>
                <c:pt idx="3515">
                  <c:v>2750</c:v>
                </c:pt>
                <c:pt idx="3516">
                  <c:v>4250</c:v>
                </c:pt>
                <c:pt idx="3517">
                  <c:v>3000</c:v>
                </c:pt>
                <c:pt idx="3518">
                  <c:v>2950</c:v>
                </c:pt>
                <c:pt idx="3519">
                  <c:v>2750</c:v>
                </c:pt>
                <c:pt idx="3520">
                  <c:v>2500</c:v>
                </c:pt>
                <c:pt idx="3521">
                  <c:v>3500</c:v>
                </c:pt>
                <c:pt idx="3522">
                  <c:v>5750</c:v>
                </c:pt>
                <c:pt idx="3523">
                  <c:v>3750</c:v>
                </c:pt>
                <c:pt idx="3524">
                  <c:v>3500</c:v>
                </c:pt>
                <c:pt idx="3525">
                  <c:v>3000</c:v>
                </c:pt>
                <c:pt idx="3526">
                  <c:v>3000</c:v>
                </c:pt>
                <c:pt idx="3527">
                  <c:v>4000</c:v>
                </c:pt>
                <c:pt idx="3528">
                  <c:v>4250</c:v>
                </c:pt>
                <c:pt idx="3529">
                  <c:v>2250</c:v>
                </c:pt>
                <c:pt idx="3530">
                  <c:v>2250</c:v>
                </c:pt>
                <c:pt idx="3531">
                  <c:v>750</c:v>
                </c:pt>
                <c:pt idx="3532">
                  <c:v>1250</c:v>
                </c:pt>
                <c:pt idx="3533">
                  <c:v>2250</c:v>
                </c:pt>
                <c:pt idx="3534">
                  <c:v>4750</c:v>
                </c:pt>
                <c:pt idx="3535">
                  <c:v>1250</c:v>
                </c:pt>
                <c:pt idx="3536">
                  <c:v>1750</c:v>
                </c:pt>
                <c:pt idx="3537">
                  <c:v>500</c:v>
                </c:pt>
                <c:pt idx="3538">
                  <c:v>1250</c:v>
                </c:pt>
                <c:pt idx="3539">
                  <c:v>2250</c:v>
                </c:pt>
                <c:pt idx="3540">
                  <c:v>4450</c:v>
                </c:pt>
                <c:pt idx="3541">
                  <c:v>1500</c:v>
                </c:pt>
                <c:pt idx="3542">
                  <c:v>1750</c:v>
                </c:pt>
                <c:pt idx="3543">
                  <c:v>250</c:v>
                </c:pt>
                <c:pt idx="3544">
                  <c:v>750</c:v>
                </c:pt>
                <c:pt idx="3545">
                  <c:v>1750</c:v>
                </c:pt>
                <c:pt idx="3546">
                  <c:v>4250</c:v>
                </c:pt>
                <c:pt idx="3547">
                  <c:v>1250</c:v>
                </c:pt>
                <c:pt idx="3548">
                  <c:v>1250</c:v>
                </c:pt>
                <c:pt idx="3549">
                  <c:v>500</c:v>
                </c:pt>
                <c:pt idx="3550">
                  <c:v>500</c:v>
                </c:pt>
                <c:pt idx="3551">
                  <c:v>2000</c:v>
                </c:pt>
                <c:pt idx="3552">
                  <c:v>4700</c:v>
                </c:pt>
                <c:pt idx="3553">
                  <c:v>1750</c:v>
                </c:pt>
                <c:pt idx="3554">
                  <c:v>2000</c:v>
                </c:pt>
                <c:pt idx="3555">
                  <c:v>1500</c:v>
                </c:pt>
                <c:pt idx="3556">
                  <c:v>1750</c:v>
                </c:pt>
                <c:pt idx="3557">
                  <c:v>3000</c:v>
                </c:pt>
                <c:pt idx="3558">
                  <c:v>5500</c:v>
                </c:pt>
                <c:pt idx="3559">
                  <c:v>3000</c:v>
                </c:pt>
                <c:pt idx="3560">
                  <c:v>2250</c:v>
                </c:pt>
                <c:pt idx="3561">
                  <c:v>2000</c:v>
                </c:pt>
                <c:pt idx="3562">
                  <c:v>2000</c:v>
                </c:pt>
                <c:pt idx="3563">
                  <c:v>3500</c:v>
                </c:pt>
                <c:pt idx="3564">
                  <c:v>5750</c:v>
                </c:pt>
                <c:pt idx="3565">
                  <c:v>3250</c:v>
                </c:pt>
                <c:pt idx="3566">
                  <c:v>2500</c:v>
                </c:pt>
                <c:pt idx="3567">
                  <c:v>2000</c:v>
                </c:pt>
                <c:pt idx="3568">
                  <c:v>2250</c:v>
                </c:pt>
                <c:pt idx="3569">
                  <c:v>4000</c:v>
                </c:pt>
                <c:pt idx="3570">
                  <c:v>5500</c:v>
                </c:pt>
                <c:pt idx="3571">
                  <c:v>3250</c:v>
                </c:pt>
                <c:pt idx="3572">
                  <c:v>2500</c:v>
                </c:pt>
                <c:pt idx="3573">
                  <c:v>1500</c:v>
                </c:pt>
                <c:pt idx="3574">
                  <c:v>1250</c:v>
                </c:pt>
                <c:pt idx="3575">
                  <c:v>3000</c:v>
                </c:pt>
                <c:pt idx="3576">
                  <c:v>4250</c:v>
                </c:pt>
                <c:pt idx="3577">
                  <c:v>2250</c:v>
                </c:pt>
                <c:pt idx="3578">
                  <c:v>1250</c:v>
                </c:pt>
                <c:pt idx="3579">
                  <c:v>1000</c:v>
                </c:pt>
                <c:pt idx="3580">
                  <c:v>1000</c:v>
                </c:pt>
                <c:pt idx="3581">
                  <c:v>2000</c:v>
                </c:pt>
                <c:pt idx="3582">
                  <c:v>3750</c:v>
                </c:pt>
                <c:pt idx="3583">
                  <c:v>2000</c:v>
                </c:pt>
                <c:pt idx="3584">
                  <c:v>1000</c:v>
                </c:pt>
                <c:pt idx="3585">
                  <c:v>750</c:v>
                </c:pt>
                <c:pt idx="3586">
                  <c:v>750</c:v>
                </c:pt>
                <c:pt idx="3587">
                  <c:v>2000</c:v>
                </c:pt>
                <c:pt idx="3588">
                  <c:v>3500</c:v>
                </c:pt>
                <c:pt idx="3589">
                  <c:v>2250</c:v>
                </c:pt>
                <c:pt idx="3590">
                  <c:v>2200</c:v>
                </c:pt>
                <c:pt idx="3591">
                  <c:v>2000</c:v>
                </c:pt>
                <c:pt idx="3592">
                  <c:v>1750</c:v>
                </c:pt>
                <c:pt idx="3593">
                  <c:v>2750</c:v>
                </c:pt>
                <c:pt idx="3594">
                  <c:v>5000</c:v>
                </c:pt>
                <c:pt idx="3595">
                  <c:v>3000</c:v>
                </c:pt>
                <c:pt idx="3596">
                  <c:v>2750</c:v>
                </c:pt>
                <c:pt idx="3597">
                  <c:v>2250</c:v>
                </c:pt>
                <c:pt idx="3598">
                  <c:v>2250</c:v>
                </c:pt>
                <c:pt idx="3599">
                  <c:v>3250</c:v>
                </c:pt>
                <c:pt idx="3600">
                  <c:v>4500</c:v>
                </c:pt>
                <c:pt idx="3601">
                  <c:v>2500</c:v>
                </c:pt>
                <c:pt idx="3602">
                  <c:v>2500</c:v>
                </c:pt>
                <c:pt idx="3603">
                  <c:v>1000</c:v>
                </c:pt>
                <c:pt idx="3604">
                  <c:v>1500</c:v>
                </c:pt>
                <c:pt idx="3605">
                  <c:v>2500</c:v>
                </c:pt>
                <c:pt idx="3606">
                  <c:v>5000</c:v>
                </c:pt>
                <c:pt idx="3607">
                  <c:v>1500</c:v>
                </c:pt>
                <c:pt idx="3608">
                  <c:v>2000</c:v>
                </c:pt>
                <c:pt idx="3609">
                  <c:v>2500</c:v>
                </c:pt>
                <c:pt idx="3610">
                  <c:v>1500</c:v>
                </c:pt>
                <c:pt idx="3611">
                  <c:v>2500</c:v>
                </c:pt>
                <c:pt idx="3612">
                  <c:v>4700</c:v>
                </c:pt>
                <c:pt idx="3613">
                  <c:v>1750</c:v>
                </c:pt>
                <c:pt idx="3614">
                  <c:v>2000</c:v>
                </c:pt>
                <c:pt idx="3615">
                  <c:v>3000</c:v>
                </c:pt>
                <c:pt idx="3616">
                  <c:v>1000</c:v>
                </c:pt>
                <c:pt idx="3617">
                  <c:v>2000</c:v>
                </c:pt>
                <c:pt idx="3618">
                  <c:v>4500</c:v>
                </c:pt>
                <c:pt idx="3619">
                  <c:v>1500</c:v>
                </c:pt>
                <c:pt idx="3620">
                  <c:v>1500</c:v>
                </c:pt>
                <c:pt idx="3621">
                  <c:v>1250</c:v>
                </c:pt>
                <c:pt idx="3622">
                  <c:v>1250</c:v>
                </c:pt>
                <c:pt idx="3623">
                  <c:v>2750</c:v>
                </c:pt>
                <c:pt idx="3624">
                  <c:v>4950</c:v>
                </c:pt>
                <c:pt idx="3625">
                  <c:v>2000</c:v>
                </c:pt>
                <c:pt idx="3626">
                  <c:v>2250</c:v>
                </c:pt>
                <c:pt idx="3627">
                  <c:v>1750</c:v>
                </c:pt>
                <c:pt idx="3628">
                  <c:v>2000</c:v>
                </c:pt>
                <c:pt idx="3629">
                  <c:v>3250</c:v>
                </c:pt>
                <c:pt idx="3630">
                  <c:v>5750</c:v>
                </c:pt>
                <c:pt idx="3631">
                  <c:v>3250</c:v>
                </c:pt>
                <c:pt idx="3632">
                  <c:v>2500</c:v>
                </c:pt>
                <c:pt idx="3633">
                  <c:v>2250</c:v>
                </c:pt>
                <c:pt idx="3634">
                  <c:v>2250</c:v>
                </c:pt>
                <c:pt idx="3635">
                  <c:v>3750</c:v>
                </c:pt>
                <c:pt idx="3636">
                  <c:v>6000</c:v>
                </c:pt>
                <c:pt idx="3637">
                  <c:v>3500</c:v>
                </c:pt>
                <c:pt idx="3638">
                  <c:v>2750</c:v>
                </c:pt>
                <c:pt idx="3639">
                  <c:v>2250</c:v>
                </c:pt>
                <c:pt idx="3640">
                  <c:v>2500</c:v>
                </c:pt>
                <c:pt idx="3641">
                  <c:v>4250</c:v>
                </c:pt>
                <c:pt idx="3642">
                  <c:v>5750</c:v>
                </c:pt>
                <c:pt idx="3643">
                  <c:v>3500</c:v>
                </c:pt>
                <c:pt idx="3644">
                  <c:v>2750</c:v>
                </c:pt>
                <c:pt idx="3645">
                  <c:v>1750</c:v>
                </c:pt>
                <c:pt idx="3646">
                  <c:v>1500</c:v>
                </c:pt>
                <c:pt idx="3647">
                  <c:v>3250</c:v>
                </c:pt>
                <c:pt idx="3648">
                  <c:v>4500</c:v>
                </c:pt>
                <c:pt idx="3649">
                  <c:v>2500</c:v>
                </c:pt>
                <c:pt idx="3650">
                  <c:v>1500</c:v>
                </c:pt>
                <c:pt idx="3651">
                  <c:v>1250</c:v>
                </c:pt>
                <c:pt idx="3652">
                  <c:v>1250</c:v>
                </c:pt>
                <c:pt idx="3653">
                  <c:v>2250</c:v>
                </c:pt>
                <c:pt idx="3654">
                  <c:v>4000</c:v>
                </c:pt>
                <c:pt idx="3655">
                  <c:v>2250</c:v>
                </c:pt>
                <c:pt idx="3656">
                  <c:v>1250</c:v>
                </c:pt>
                <c:pt idx="3657">
                  <c:v>1000</c:v>
                </c:pt>
                <c:pt idx="3658">
                  <c:v>1000</c:v>
                </c:pt>
                <c:pt idx="3659">
                  <c:v>2250</c:v>
                </c:pt>
                <c:pt idx="3660">
                  <c:v>3750</c:v>
                </c:pt>
                <c:pt idx="3661">
                  <c:v>3000</c:v>
                </c:pt>
                <c:pt idx="3662">
                  <c:v>2950</c:v>
                </c:pt>
                <c:pt idx="3663">
                  <c:v>2750</c:v>
                </c:pt>
                <c:pt idx="3664">
                  <c:v>2500</c:v>
                </c:pt>
                <c:pt idx="3665">
                  <c:v>3500</c:v>
                </c:pt>
                <c:pt idx="3666">
                  <c:v>5750</c:v>
                </c:pt>
                <c:pt idx="3667">
                  <c:v>3750</c:v>
                </c:pt>
                <c:pt idx="3668">
                  <c:v>3500</c:v>
                </c:pt>
                <c:pt idx="3669">
                  <c:v>3000</c:v>
                </c:pt>
                <c:pt idx="3670">
                  <c:v>3000</c:v>
                </c:pt>
                <c:pt idx="3671">
                  <c:v>4000</c:v>
                </c:pt>
                <c:pt idx="3672">
                  <c:v>5250</c:v>
                </c:pt>
                <c:pt idx="3673">
                  <c:v>3250</c:v>
                </c:pt>
                <c:pt idx="3674">
                  <c:v>3250</c:v>
                </c:pt>
                <c:pt idx="3675">
                  <c:v>1750</c:v>
                </c:pt>
                <c:pt idx="3676">
                  <c:v>2250</c:v>
                </c:pt>
                <c:pt idx="3677">
                  <c:v>3250</c:v>
                </c:pt>
                <c:pt idx="3678">
                  <c:v>5750</c:v>
                </c:pt>
                <c:pt idx="3679">
                  <c:v>2250</c:v>
                </c:pt>
                <c:pt idx="3680">
                  <c:v>2750</c:v>
                </c:pt>
                <c:pt idx="3681">
                  <c:v>1500</c:v>
                </c:pt>
                <c:pt idx="3682">
                  <c:v>2250</c:v>
                </c:pt>
                <c:pt idx="3683">
                  <c:v>3250</c:v>
                </c:pt>
                <c:pt idx="3684">
                  <c:v>5450</c:v>
                </c:pt>
                <c:pt idx="3685">
                  <c:v>2500</c:v>
                </c:pt>
                <c:pt idx="3686">
                  <c:v>2750</c:v>
                </c:pt>
                <c:pt idx="3687">
                  <c:v>1250</c:v>
                </c:pt>
                <c:pt idx="3688">
                  <c:v>1750</c:v>
                </c:pt>
                <c:pt idx="3689">
                  <c:v>2750</c:v>
                </c:pt>
                <c:pt idx="3690">
                  <c:v>5250</c:v>
                </c:pt>
                <c:pt idx="3691">
                  <c:v>2250</c:v>
                </c:pt>
                <c:pt idx="3692">
                  <c:v>2250</c:v>
                </c:pt>
                <c:pt idx="3693">
                  <c:v>1500</c:v>
                </c:pt>
                <c:pt idx="3694">
                  <c:v>1500</c:v>
                </c:pt>
                <c:pt idx="3695">
                  <c:v>3000</c:v>
                </c:pt>
                <c:pt idx="3696">
                  <c:v>5700</c:v>
                </c:pt>
                <c:pt idx="3697">
                  <c:v>2750</c:v>
                </c:pt>
                <c:pt idx="3698">
                  <c:v>3000</c:v>
                </c:pt>
                <c:pt idx="3699">
                  <c:v>2500</c:v>
                </c:pt>
                <c:pt idx="3700">
                  <c:v>2750</c:v>
                </c:pt>
                <c:pt idx="3701">
                  <c:v>4000</c:v>
                </c:pt>
                <c:pt idx="3702">
                  <c:v>6500</c:v>
                </c:pt>
                <c:pt idx="3703">
                  <c:v>4000</c:v>
                </c:pt>
                <c:pt idx="3704">
                  <c:v>3250</c:v>
                </c:pt>
                <c:pt idx="3705">
                  <c:v>3000</c:v>
                </c:pt>
                <c:pt idx="3706">
                  <c:v>3000</c:v>
                </c:pt>
                <c:pt idx="3707">
                  <c:v>4500</c:v>
                </c:pt>
                <c:pt idx="3708">
                  <c:v>6750</c:v>
                </c:pt>
                <c:pt idx="3709">
                  <c:v>4250</c:v>
                </c:pt>
                <c:pt idx="3710">
                  <c:v>3500</c:v>
                </c:pt>
                <c:pt idx="3711">
                  <c:v>3000</c:v>
                </c:pt>
                <c:pt idx="3712">
                  <c:v>3250</c:v>
                </c:pt>
                <c:pt idx="3713">
                  <c:v>5000</c:v>
                </c:pt>
                <c:pt idx="3714">
                  <c:v>6500</c:v>
                </c:pt>
                <c:pt idx="3715">
                  <c:v>4250</c:v>
                </c:pt>
                <c:pt idx="3716">
                  <c:v>3500</c:v>
                </c:pt>
                <c:pt idx="3717">
                  <c:v>2500</c:v>
                </c:pt>
                <c:pt idx="3718">
                  <c:v>2250</c:v>
                </c:pt>
                <c:pt idx="3719">
                  <c:v>4000</c:v>
                </c:pt>
                <c:pt idx="3720">
                  <c:v>5250</c:v>
                </c:pt>
                <c:pt idx="3721">
                  <c:v>3250</c:v>
                </c:pt>
                <c:pt idx="3722">
                  <c:v>2250</c:v>
                </c:pt>
                <c:pt idx="3723">
                  <c:v>2000</c:v>
                </c:pt>
                <c:pt idx="3724">
                  <c:v>2000</c:v>
                </c:pt>
                <c:pt idx="3725">
                  <c:v>3000</c:v>
                </c:pt>
                <c:pt idx="3726">
                  <c:v>4750</c:v>
                </c:pt>
                <c:pt idx="3727">
                  <c:v>3000</c:v>
                </c:pt>
                <c:pt idx="3728">
                  <c:v>2000</c:v>
                </c:pt>
                <c:pt idx="3729">
                  <c:v>1750</c:v>
                </c:pt>
                <c:pt idx="3730">
                  <c:v>1750</c:v>
                </c:pt>
                <c:pt idx="3731">
                  <c:v>3000</c:v>
                </c:pt>
                <c:pt idx="3732">
                  <c:v>4500</c:v>
                </c:pt>
                <c:pt idx="3733">
                  <c:v>3250</c:v>
                </c:pt>
                <c:pt idx="3734">
                  <c:v>3200</c:v>
                </c:pt>
                <c:pt idx="3735">
                  <c:v>3000</c:v>
                </c:pt>
                <c:pt idx="3736">
                  <c:v>2750</c:v>
                </c:pt>
                <c:pt idx="3737">
                  <c:v>3750</c:v>
                </c:pt>
                <c:pt idx="3738">
                  <c:v>6000</c:v>
                </c:pt>
                <c:pt idx="3739">
                  <c:v>4000</c:v>
                </c:pt>
                <c:pt idx="3740">
                  <c:v>3750</c:v>
                </c:pt>
                <c:pt idx="3741">
                  <c:v>3250</c:v>
                </c:pt>
                <c:pt idx="3742">
                  <c:v>3250</c:v>
                </c:pt>
                <c:pt idx="3743">
                  <c:v>4250</c:v>
                </c:pt>
                <c:pt idx="3744">
                  <c:v>5250</c:v>
                </c:pt>
                <c:pt idx="3745">
                  <c:v>3250</c:v>
                </c:pt>
                <c:pt idx="3746">
                  <c:v>3250</c:v>
                </c:pt>
                <c:pt idx="3747">
                  <c:v>1750</c:v>
                </c:pt>
                <c:pt idx="3748">
                  <c:v>2250</c:v>
                </c:pt>
                <c:pt idx="3749">
                  <c:v>3250</c:v>
                </c:pt>
                <c:pt idx="3750">
                  <c:v>6000</c:v>
                </c:pt>
                <c:pt idx="3751">
                  <c:v>2500</c:v>
                </c:pt>
                <c:pt idx="3752">
                  <c:v>3000</c:v>
                </c:pt>
                <c:pt idx="3753">
                  <c:v>2000</c:v>
                </c:pt>
                <c:pt idx="3754">
                  <c:v>2750</c:v>
                </c:pt>
                <c:pt idx="3755">
                  <c:v>3750</c:v>
                </c:pt>
                <c:pt idx="3756">
                  <c:v>5700</c:v>
                </c:pt>
                <c:pt idx="3757">
                  <c:v>2750</c:v>
                </c:pt>
                <c:pt idx="3758">
                  <c:v>3000</c:v>
                </c:pt>
                <c:pt idx="3759">
                  <c:v>1500</c:v>
                </c:pt>
                <c:pt idx="3760">
                  <c:v>2000</c:v>
                </c:pt>
                <c:pt idx="3761">
                  <c:v>3000</c:v>
                </c:pt>
                <c:pt idx="3762">
                  <c:v>5500</c:v>
                </c:pt>
                <c:pt idx="3763">
                  <c:v>2500</c:v>
                </c:pt>
                <c:pt idx="3764">
                  <c:v>2500</c:v>
                </c:pt>
                <c:pt idx="3765">
                  <c:v>1750</c:v>
                </c:pt>
                <c:pt idx="3766">
                  <c:v>1750</c:v>
                </c:pt>
                <c:pt idx="3767">
                  <c:v>3250</c:v>
                </c:pt>
                <c:pt idx="3768">
                  <c:v>5950</c:v>
                </c:pt>
                <c:pt idx="3769">
                  <c:v>3000</c:v>
                </c:pt>
                <c:pt idx="3770">
                  <c:v>3250</c:v>
                </c:pt>
                <c:pt idx="3771">
                  <c:v>2750</c:v>
                </c:pt>
                <c:pt idx="3772">
                  <c:v>3000</c:v>
                </c:pt>
                <c:pt idx="3773">
                  <c:v>4250</c:v>
                </c:pt>
                <c:pt idx="3774">
                  <c:v>6750</c:v>
                </c:pt>
                <c:pt idx="3775">
                  <c:v>4250</c:v>
                </c:pt>
                <c:pt idx="3776">
                  <c:v>3500</c:v>
                </c:pt>
                <c:pt idx="3777">
                  <c:v>3250</c:v>
                </c:pt>
                <c:pt idx="3778">
                  <c:v>3250</c:v>
                </c:pt>
                <c:pt idx="3779">
                  <c:v>4750</c:v>
                </c:pt>
                <c:pt idx="3780">
                  <c:v>7000</c:v>
                </c:pt>
                <c:pt idx="3781">
                  <c:v>4500</c:v>
                </c:pt>
                <c:pt idx="3782">
                  <c:v>3750</c:v>
                </c:pt>
                <c:pt idx="3783">
                  <c:v>3250</c:v>
                </c:pt>
                <c:pt idx="3784">
                  <c:v>3500</c:v>
                </c:pt>
                <c:pt idx="3785">
                  <c:v>5250</c:v>
                </c:pt>
                <c:pt idx="3786">
                  <c:v>6750</c:v>
                </c:pt>
                <c:pt idx="3787">
                  <c:v>4500</c:v>
                </c:pt>
                <c:pt idx="3788">
                  <c:v>3750</c:v>
                </c:pt>
                <c:pt idx="3789">
                  <c:v>2750</c:v>
                </c:pt>
                <c:pt idx="3790">
                  <c:v>2500</c:v>
                </c:pt>
                <c:pt idx="3791">
                  <c:v>4250</c:v>
                </c:pt>
                <c:pt idx="3792">
                  <c:v>5500</c:v>
                </c:pt>
                <c:pt idx="3793">
                  <c:v>3500</c:v>
                </c:pt>
                <c:pt idx="3794">
                  <c:v>2500</c:v>
                </c:pt>
                <c:pt idx="3795">
                  <c:v>2250</c:v>
                </c:pt>
                <c:pt idx="3796">
                  <c:v>2250</c:v>
                </c:pt>
                <c:pt idx="3797">
                  <c:v>3250</c:v>
                </c:pt>
                <c:pt idx="3798">
                  <c:v>4750</c:v>
                </c:pt>
                <c:pt idx="3799">
                  <c:v>3000</c:v>
                </c:pt>
                <c:pt idx="3800">
                  <c:v>2000</c:v>
                </c:pt>
                <c:pt idx="3801">
                  <c:v>1750</c:v>
                </c:pt>
                <c:pt idx="3802">
                  <c:v>1750</c:v>
                </c:pt>
                <c:pt idx="3803">
                  <c:v>3000</c:v>
                </c:pt>
                <c:pt idx="3804">
                  <c:v>4500</c:v>
                </c:pt>
                <c:pt idx="3805">
                  <c:v>3250</c:v>
                </c:pt>
                <c:pt idx="3806">
                  <c:v>3450</c:v>
                </c:pt>
                <c:pt idx="3807">
                  <c:v>3250</c:v>
                </c:pt>
                <c:pt idx="3808">
                  <c:v>3000</c:v>
                </c:pt>
                <c:pt idx="3809">
                  <c:v>4000</c:v>
                </c:pt>
                <c:pt idx="3810">
                  <c:v>6250</c:v>
                </c:pt>
                <c:pt idx="3811">
                  <c:v>4250</c:v>
                </c:pt>
                <c:pt idx="3812">
                  <c:v>4000</c:v>
                </c:pt>
                <c:pt idx="3813">
                  <c:v>3500</c:v>
                </c:pt>
                <c:pt idx="3814">
                  <c:v>3500</c:v>
                </c:pt>
                <c:pt idx="3815">
                  <c:v>4500</c:v>
                </c:pt>
                <c:pt idx="3816">
                  <c:v>5000</c:v>
                </c:pt>
                <c:pt idx="3817">
                  <c:v>3000</c:v>
                </c:pt>
                <c:pt idx="3818">
                  <c:v>3000</c:v>
                </c:pt>
                <c:pt idx="3819">
                  <c:v>1500</c:v>
                </c:pt>
                <c:pt idx="3820">
                  <c:v>2000</c:v>
                </c:pt>
                <c:pt idx="3821">
                  <c:v>3000</c:v>
                </c:pt>
                <c:pt idx="3822">
                  <c:v>5750</c:v>
                </c:pt>
                <c:pt idx="3823">
                  <c:v>2250</c:v>
                </c:pt>
                <c:pt idx="3824">
                  <c:v>2750</c:v>
                </c:pt>
                <c:pt idx="3825">
                  <c:v>1750</c:v>
                </c:pt>
                <c:pt idx="3826">
                  <c:v>2500</c:v>
                </c:pt>
                <c:pt idx="3827">
                  <c:v>3500</c:v>
                </c:pt>
                <c:pt idx="3828">
                  <c:v>5450</c:v>
                </c:pt>
                <c:pt idx="3829">
                  <c:v>2500</c:v>
                </c:pt>
                <c:pt idx="3830">
                  <c:v>2750</c:v>
                </c:pt>
                <c:pt idx="3831">
                  <c:v>1250</c:v>
                </c:pt>
                <c:pt idx="3832">
                  <c:v>1750</c:v>
                </c:pt>
                <c:pt idx="3833">
                  <c:v>2750</c:v>
                </c:pt>
                <c:pt idx="3834">
                  <c:v>5250</c:v>
                </c:pt>
                <c:pt idx="3835">
                  <c:v>2250</c:v>
                </c:pt>
                <c:pt idx="3836">
                  <c:v>2250</c:v>
                </c:pt>
                <c:pt idx="3837">
                  <c:v>1500</c:v>
                </c:pt>
                <c:pt idx="3838">
                  <c:v>1500</c:v>
                </c:pt>
                <c:pt idx="3839">
                  <c:v>3000</c:v>
                </c:pt>
                <c:pt idx="3840">
                  <c:v>5700</c:v>
                </c:pt>
                <c:pt idx="3841">
                  <c:v>2750</c:v>
                </c:pt>
                <c:pt idx="3842">
                  <c:v>3000</c:v>
                </c:pt>
                <c:pt idx="3843">
                  <c:v>2500</c:v>
                </c:pt>
                <c:pt idx="3844">
                  <c:v>2750</c:v>
                </c:pt>
                <c:pt idx="3845">
                  <c:v>4000</c:v>
                </c:pt>
                <c:pt idx="3846">
                  <c:v>6500</c:v>
                </c:pt>
                <c:pt idx="3847">
                  <c:v>4000</c:v>
                </c:pt>
                <c:pt idx="3848">
                  <c:v>3250</c:v>
                </c:pt>
                <c:pt idx="3849">
                  <c:v>3000</c:v>
                </c:pt>
                <c:pt idx="3850">
                  <c:v>3000</c:v>
                </c:pt>
                <c:pt idx="3851">
                  <c:v>4500</c:v>
                </c:pt>
                <c:pt idx="3852">
                  <c:v>6750</c:v>
                </c:pt>
                <c:pt idx="3853">
                  <c:v>4250</c:v>
                </c:pt>
                <c:pt idx="3854">
                  <c:v>3500</c:v>
                </c:pt>
                <c:pt idx="3855">
                  <c:v>3000</c:v>
                </c:pt>
                <c:pt idx="3856">
                  <c:v>3250</c:v>
                </c:pt>
                <c:pt idx="3857">
                  <c:v>5000</c:v>
                </c:pt>
                <c:pt idx="3858">
                  <c:v>6500</c:v>
                </c:pt>
                <c:pt idx="3859">
                  <c:v>4250</c:v>
                </c:pt>
                <c:pt idx="3860">
                  <c:v>3500</c:v>
                </c:pt>
                <c:pt idx="3861">
                  <c:v>2500</c:v>
                </c:pt>
                <c:pt idx="3862">
                  <c:v>2250</c:v>
                </c:pt>
                <c:pt idx="3863">
                  <c:v>4000</c:v>
                </c:pt>
                <c:pt idx="3864">
                  <c:v>5250</c:v>
                </c:pt>
                <c:pt idx="3865">
                  <c:v>3250</c:v>
                </c:pt>
                <c:pt idx="3866">
                  <c:v>2250</c:v>
                </c:pt>
                <c:pt idx="3867">
                  <c:v>2000</c:v>
                </c:pt>
                <c:pt idx="3868">
                  <c:v>2000</c:v>
                </c:pt>
                <c:pt idx="3869">
                  <c:v>3000</c:v>
                </c:pt>
                <c:pt idx="3870">
                  <c:v>4500</c:v>
                </c:pt>
                <c:pt idx="3871">
                  <c:v>2750</c:v>
                </c:pt>
                <c:pt idx="3872">
                  <c:v>1750</c:v>
                </c:pt>
                <c:pt idx="3873">
                  <c:v>1500</c:v>
                </c:pt>
                <c:pt idx="3874">
                  <c:v>1500</c:v>
                </c:pt>
                <c:pt idx="3875">
                  <c:v>2750</c:v>
                </c:pt>
                <c:pt idx="3876">
                  <c:v>4250</c:v>
                </c:pt>
                <c:pt idx="3877">
                  <c:v>3000</c:v>
                </c:pt>
                <c:pt idx="3878">
                  <c:v>3200</c:v>
                </c:pt>
                <c:pt idx="3879">
                  <c:v>3000</c:v>
                </c:pt>
                <c:pt idx="3880">
                  <c:v>2750</c:v>
                </c:pt>
                <c:pt idx="3881">
                  <c:v>3750</c:v>
                </c:pt>
                <c:pt idx="3882">
                  <c:v>6000</c:v>
                </c:pt>
                <c:pt idx="3883">
                  <c:v>4000</c:v>
                </c:pt>
                <c:pt idx="3884">
                  <c:v>3750</c:v>
                </c:pt>
                <c:pt idx="3885">
                  <c:v>3250</c:v>
                </c:pt>
                <c:pt idx="3886">
                  <c:v>3250</c:v>
                </c:pt>
                <c:pt idx="3887">
                  <c:v>4250</c:v>
                </c:pt>
              </c:numCache>
            </c:numRef>
          </c:yVal>
          <c:smooth val="0"/>
          <c:extLst>
            <c:ext xmlns:c16="http://schemas.microsoft.com/office/drawing/2014/chart" uri="{C3380CC4-5D6E-409C-BE32-E72D297353CC}">
              <c16:uniqueId val="{00000000-C402-4D81-88B2-B97664DCD7E0}"/>
            </c:ext>
          </c:extLst>
        </c:ser>
        <c:dLbls>
          <c:showLegendKey val="0"/>
          <c:showVal val="0"/>
          <c:showCatName val="0"/>
          <c:showSerName val="0"/>
          <c:showPercent val="0"/>
          <c:showBubbleSize val="0"/>
        </c:dLbls>
        <c:axId val="1016982544"/>
        <c:axId val="1016983024"/>
      </c:scatterChart>
      <c:valAx>
        <c:axId val="10169825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Unit Price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00_ ;_-[$$-409]* \-#,##0.00\ ;_-[$$-409]* &quot;-&quot;??_ ;_-@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983024"/>
        <c:crosses val="autoZero"/>
        <c:crossBetween val="midCat"/>
      </c:valAx>
      <c:valAx>
        <c:axId val="1016983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Units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982544"/>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[Coke-sales-solution.xlsx]Visualization!PivotTable11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Visualization!$C$269</c:f>
              <c:strCache>
                <c:ptCount val="1"/>
                <c:pt idx="0">
                  <c:v>Total</c:v>
                </c:pt>
              </c:strCache>
            </c:strRef>
          </c:tx>
          <c:spPr>
            <a:solidFill>
              <a:schemeClr val="accent1"/>
            </a:solidFill>
            <a:ln>
              <a:noFill/>
            </a:ln>
            <a:effectLst/>
          </c:spPr>
          <c:invertIfNegative val="0"/>
          <c:cat>
            <c:strRef>
              <c:f>Visualization!$B$270:$B$322</c:f>
              <c:strCache>
                <c:ptCount val="52"/>
                <c:pt idx="0">
                  <c:v>Albany</c:v>
                </c:pt>
                <c:pt idx="1">
                  <c:v>Albuquerque</c:v>
                </c:pt>
                <c:pt idx="2">
                  <c:v>Anchorage</c:v>
                </c:pt>
                <c:pt idx="3">
                  <c:v>Atlanta</c:v>
                </c:pt>
                <c:pt idx="4">
                  <c:v>Baltimore</c:v>
                </c:pt>
                <c:pt idx="5">
                  <c:v>Billings</c:v>
                </c:pt>
                <c:pt idx="6">
                  <c:v>Birmingham</c:v>
                </c:pt>
                <c:pt idx="7">
                  <c:v>Boise</c:v>
                </c:pt>
                <c:pt idx="8">
                  <c:v>Boston</c:v>
                </c:pt>
                <c:pt idx="9">
                  <c:v>Burlington</c:v>
                </c:pt>
                <c:pt idx="10">
                  <c:v>Charleston</c:v>
                </c:pt>
                <c:pt idx="11">
                  <c:v>Charlotte</c:v>
                </c:pt>
                <c:pt idx="12">
                  <c:v>Cheyenne</c:v>
                </c:pt>
                <c:pt idx="13">
                  <c:v>Chicago</c:v>
                </c:pt>
                <c:pt idx="14">
                  <c:v>Columbus</c:v>
                </c:pt>
                <c:pt idx="15">
                  <c:v>Dallas</c:v>
                </c:pt>
                <c:pt idx="16">
                  <c:v>Denver</c:v>
                </c:pt>
                <c:pt idx="17">
                  <c:v>Des Moines</c:v>
                </c:pt>
                <c:pt idx="18">
                  <c:v>Detroit</c:v>
                </c:pt>
                <c:pt idx="19">
                  <c:v>Fargo</c:v>
                </c:pt>
                <c:pt idx="20">
                  <c:v>Hartford</c:v>
                </c:pt>
                <c:pt idx="21">
                  <c:v>Honolulu</c:v>
                </c:pt>
                <c:pt idx="22">
                  <c:v>Houston</c:v>
                </c:pt>
                <c:pt idx="23">
                  <c:v>Indianapolis</c:v>
                </c:pt>
                <c:pt idx="24">
                  <c:v>Jackson</c:v>
                </c:pt>
                <c:pt idx="25">
                  <c:v>Knoxville</c:v>
                </c:pt>
                <c:pt idx="26">
                  <c:v>Las Vegas</c:v>
                </c:pt>
                <c:pt idx="27">
                  <c:v>Little Rock</c:v>
                </c:pt>
                <c:pt idx="28">
                  <c:v>Los Angeles</c:v>
                </c:pt>
                <c:pt idx="29">
                  <c:v>Louisville</c:v>
                </c:pt>
                <c:pt idx="30">
                  <c:v>Manchester</c:v>
                </c:pt>
                <c:pt idx="31">
                  <c:v>Miami</c:v>
                </c:pt>
                <c:pt idx="32">
                  <c:v>Milwaukee</c:v>
                </c:pt>
                <c:pt idx="33">
                  <c:v>Minneapolis</c:v>
                </c:pt>
                <c:pt idx="34">
                  <c:v>New Orleans</c:v>
                </c:pt>
                <c:pt idx="35">
                  <c:v>New York</c:v>
                </c:pt>
                <c:pt idx="36">
                  <c:v>Newark</c:v>
                </c:pt>
                <c:pt idx="37">
                  <c:v>Oklahoma City</c:v>
                </c:pt>
                <c:pt idx="38">
                  <c:v>Omaha</c:v>
                </c:pt>
                <c:pt idx="39">
                  <c:v>Orlando</c:v>
                </c:pt>
                <c:pt idx="40">
                  <c:v>Philadelphia</c:v>
                </c:pt>
                <c:pt idx="41">
                  <c:v>Phoenix</c:v>
                </c:pt>
                <c:pt idx="42">
                  <c:v>Portland</c:v>
                </c:pt>
                <c:pt idx="43">
                  <c:v>Providence</c:v>
                </c:pt>
                <c:pt idx="44">
                  <c:v>Richmond</c:v>
                </c:pt>
                <c:pt idx="45">
                  <c:v>Salt Lake City</c:v>
                </c:pt>
                <c:pt idx="46">
                  <c:v>San Francisco</c:v>
                </c:pt>
                <c:pt idx="47">
                  <c:v>Seattle</c:v>
                </c:pt>
                <c:pt idx="48">
                  <c:v>Sioux Falls</c:v>
                </c:pt>
                <c:pt idx="49">
                  <c:v>St. Louis</c:v>
                </c:pt>
                <c:pt idx="50">
                  <c:v>Wichita</c:v>
                </c:pt>
                <c:pt idx="51">
                  <c:v>Wilmington</c:v>
                </c:pt>
              </c:strCache>
            </c:strRef>
          </c:cat>
          <c:val>
            <c:numRef>
              <c:f>Visualization!$C$270:$C$322</c:f>
              <c:numCache>
                <c:formatCode>0%</c:formatCode>
                <c:ptCount val="52"/>
                <c:pt idx="0">
                  <c:v>0.34166666666666662</c:v>
                </c:pt>
                <c:pt idx="1">
                  <c:v>0.35833333333333334</c:v>
                </c:pt>
                <c:pt idx="2">
                  <c:v>0.25</c:v>
                </c:pt>
                <c:pt idx="3">
                  <c:v>0.3666666666666667</c:v>
                </c:pt>
                <c:pt idx="4">
                  <c:v>0.3666666666666667</c:v>
                </c:pt>
                <c:pt idx="5">
                  <c:v>0.40833333333333338</c:v>
                </c:pt>
                <c:pt idx="6">
                  <c:v>0.53333333333333333</c:v>
                </c:pt>
                <c:pt idx="7">
                  <c:v>0.33333333333333331</c:v>
                </c:pt>
                <c:pt idx="8">
                  <c:v>0.39166666666666666</c:v>
                </c:pt>
                <c:pt idx="9">
                  <c:v>0.34166666666666662</c:v>
                </c:pt>
                <c:pt idx="10">
                  <c:v>0.37083333333333335</c:v>
                </c:pt>
                <c:pt idx="11">
                  <c:v>0.39999999999999997</c:v>
                </c:pt>
                <c:pt idx="12">
                  <c:v>0.35000000000000003</c:v>
                </c:pt>
                <c:pt idx="13">
                  <c:v>0.39166666666666666</c:v>
                </c:pt>
                <c:pt idx="14">
                  <c:v>0.3833333333333333</c:v>
                </c:pt>
                <c:pt idx="15">
                  <c:v>0.43333333333333329</c:v>
                </c:pt>
                <c:pt idx="16">
                  <c:v>0.35833333333333334</c:v>
                </c:pt>
                <c:pt idx="17">
                  <c:v>0.35833333333333334</c:v>
                </c:pt>
                <c:pt idx="18">
                  <c:v>0.39166666666666666</c:v>
                </c:pt>
                <c:pt idx="19">
                  <c:v>0.35833333333333334</c:v>
                </c:pt>
                <c:pt idx="20">
                  <c:v>0.3666666666666667</c:v>
                </c:pt>
                <c:pt idx="21">
                  <c:v>0.3</c:v>
                </c:pt>
                <c:pt idx="22">
                  <c:v>0.3833333333333333</c:v>
                </c:pt>
                <c:pt idx="23">
                  <c:v>0.39999999999999997</c:v>
                </c:pt>
                <c:pt idx="24">
                  <c:v>0.3833333333333333</c:v>
                </c:pt>
                <c:pt idx="25">
                  <c:v>0.48333333333333339</c:v>
                </c:pt>
                <c:pt idx="26">
                  <c:v>0.3083333333333334</c:v>
                </c:pt>
                <c:pt idx="27">
                  <c:v>0.3833333333333333</c:v>
                </c:pt>
                <c:pt idx="28">
                  <c:v>0.35833333333333334</c:v>
                </c:pt>
                <c:pt idx="29">
                  <c:v>0.39999999999999997</c:v>
                </c:pt>
                <c:pt idx="30">
                  <c:v>0.29166666666666669</c:v>
                </c:pt>
                <c:pt idx="31">
                  <c:v>0.3666666666666667</c:v>
                </c:pt>
                <c:pt idx="32">
                  <c:v>0.36666666666666664</c:v>
                </c:pt>
                <c:pt idx="33">
                  <c:v>0.34166666666666673</c:v>
                </c:pt>
                <c:pt idx="34">
                  <c:v>0.43333333333333329</c:v>
                </c:pt>
                <c:pt idx="35">
                  <c:v>0.34166666666666662</c:v>
                </c:pt>
                <c:pt idx="36">
                  <c:v>0.34166666666666662</c:v>
                </c:pt>
                <c:pt idx="37">
                  <c:v>0.35000000000000003</c:v>
                </c:pt>
                <c:pt idx="38">
                  <c:v>0.39166666666666666</c:v>
                </c:pt>
                <c:pt idx="39">
                  <c:v>0.3666666666666667</c:v>
                </c:pt>
                <c:pt idx="40">
                  <c:v>0.39166666666666661</c:v>
                </c:pt>
                <c:pt idx="41">
                  <c:v>0.33333333333333331</c:v>
                </c:pt>
                <c:pt idx="42">
                  <c:v>0.37083333333333329</c:v>
                </c:pt>
                <c:pt idx="43">
                  <c:v>0.27500000000000002</c:v>
                </c:pt>
                <c:pt idx="44">
                  <c:v>0.41666666666666669</c:v>
                </c:pt>
                <c:pt idx="45">
                  <c:v>0.35000000000000003</c:v>
                </c:pt>
                <c:pt idx="46">
                  <c:v>0.25833333333333336</c:v>
                </c:pt>
                <c:pt idx="47">
                  <c:v>0.25833333333333336</c:v>
                </c:pt>
                <c:pt idx="48">
                  <c:v>0.33333333333333331</c:v>
                </c:pt>
                <c:pt idx="49">
                  <c:v>0.39166666666666666</c:v>
                </c:pt>
                <c:pt idx="50">
                  <c:v>0.33333333333333331</c:v>
                </c:pt>
                <c:pt idx="51">
                  <c:v>0.3666666666666667</c:v>
                </c:pt>
              </c:numCache>
            </c:numRef>
          </c:val>
          <c:extLst>
            <c:ext xmlns:c16="http://schemas.microsoft.com/office/drawing/2014/chart" uri="{C3380CC4-5D6E-409C-BE32-E72D297353CC}">
              <c16:uniqueId val="{00000000-A6FC-43E8-A2DC-A8ADCA0C9B17}"/>
            </c:ext>
          </c:extLst>
        </c:ser>
        <c:dLbls>
          <c:showLegendKey val="0"/>
          <c:showVal val="0"/>
          <c:showCatName val="0"/>
          <c:showSerName val="0"/>
          <c:showPercent val="0"/>
          <c:showBubbleSize val="0"/>
        </c:dLbls>
        <c:gapWidth val="219"/>
        <c:axId val="1887178319"/>
        <c:axId val="1887178799"/>
      </c:barChart>
      <c:catAx>
        <c:axId val="18871783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7178799"/>
        <c:crosses val="autoZero"/>
        <c:auto val="1"/>
        <c:lblAlgn val="ctr"/>
        <c:lblOffset val="100"/>
        <c:noMultiLvlLbl val="0"/>
      </c:catAx>
      <c:valAx>
        <c:axId val="188717879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7178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[Coke-sales-solution.xlsx]Visualization!PivotTable4</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sz="1400" b="0" i="0" u="none" strike="noStrike" kern="1200" spc="0" baseline="0">
                <a:solidFill>
                  <a:srgbClr val="000000">
                    <a:lumMod val="65000"/>
                    <a:lumOff val="35000"/>
                  </a:srgbClr>
                </a:solidFill>
              </a:rPr>
              <a:t>Total Profit Across Different Retailers</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Visualization!$K$4</c:f>
              <c:strCache>
                <c:ptCount val="1"/>
                <c:pt idx="0">
                  <c:v>Total</c:v>
                </c:pt>
              </c:strCache>
            </c:strRef>
          </c:tx>
          <c:spPr>
            <a:solidFill>
              <a:schemeClr val="accent1"/>
            </a:solidFill>
            <a:ln>
              <a:noFill/>
            </a:ln>
            <a:effectLst/>
          </c:spPr>
          <c:invertIfNegative val="0"/>
          <c:cat>
            <c:strRef>
              <c:f>Visualization!$J$5:$J$9</c:f>
              <c:strCache>
                <c:ptCount val="4"/>
                <c:pt idx="0">
                  <c:v>BevCo</c:v>
                </c:pt>
                <c:pt idx="1">
                  <c:v>DreamCo</c:v>
                </c:pt>
                <c:pt idx="2">
                  <c:v>FizzySip</c:v>
                </c:pt>
                <c:pt idx="3">
                  <c:v>Sodapop</c:v>
                </c:pt>
              </c:strCache>
            </c:strRef>
          </c:cat>
          <c:val>
            <c:numRef>
              <c:f>Visualization!$K$5:$K$9</c:f>
              <c:numCache>
                <c:formatCode>_-[$$-409]* #,##0.00_ ;_-[$$-409]* \-#,##0.00\ ;_-[$$-409]* "-"??_ ;_-@_ </c:formatCode>
                <c:ptCount val="4"/>
                <c:pt idx="0">
                  <c:v>542046.125</c:v>
                </c:pt>
                <c:pt idx="1">
                  <c:v>147890</c:v>
                </c:pt>
                <c:pt idx="2">
                  <c:v>835759.375</c:v>
                </c:pt>
                <c:pt idx="3">
                  <c:v>1647936.375</c:v>
                </c:pt>
              </c:numCache>
            </c:numRef>
          </c:val>
          <c:extLst>
            <c:ext xmlns:c16="http://schemas.microsoft.com/office/drawing/2014/chart" uri="{C3380CC4-5D6E-409C-BE32-E72D297353CC}">
              <c16:uniqueId val="{00000002-2512-4BB2-BA62-F618133B811A}"/>
            </c:ext>
          </c:extLst>
        </c:ser>
        <c:dLbls>
          <c:showLegendKey val="0"/>
          <c:showVal val="0"/>
          <c:showCatName val="0"/>
          <c:showSerName val="0"/>
          <c:showPercent val="0"/>
          <c:showBubbleSize val="0"/>
        </c:dLbls>
        <c:gapWidth val="219"/>
        <c:overlap val="-27"/>
        <c:axId val="479415328"/>
        <c:axId val="479422048"/>
      </c:barChart>
      <c:catAx>
        <c:axId val="479415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422048"/>
        <c:crosses val="autoZero"/>
        <c:auto val="1"/>
        <c:lblAlgn val="ctr"/>
        <c:lblOffset val="100"/>
        <c:noMultiLvlLbl val="0"/>
      </c:catAx>
      <c:valAx>
        <c:axId val="479422048"/>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415328"/>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[Coke-sales-solution.xlsx]Visualization!PivotTable7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Sales and Total Profit Monthly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Visualization!$C$70</c:f>
              <c:strCache>
                <c:ptCount val="1"/>
                <c:pt idx="0">
                  <c:v>Sum of Total Sales</c:v>
                </c:pt>
              </c:strCache>
            </c:strRef>
          </c:tx>
          <c:spPr>
            <a:ln w="28575" cap="rnd">
              <a:solidFill>
                <a:schemeClr val="accent1"/>
              </a:solidFill>
              <a:round/>
            </a:ln>
            <a:effectLst/>
          </c:spPr>
          <c:marker>
            <c:symbol val="none"/>
          </c:marker>
          <c:cat>
            <c:strRef>
              <c:f>Visualization!$B$71:$B$83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Visualization!$C$71:$C$83</c:f>
              <c:numCache>
                <c:formatCode>_-[$$-409]* #,##0.00_ ;_-[$$-409]* \-#,##0.00\ ;_-[$$-409]* "-"??_ ;_-@_ </c:formatCode>
                <c:ptCount val="12"/>
                <c:pt idx="0">
                  <c:v>510750</c:v>
                </c:pt>
                <c:pt idx="1">
                  <c:v>484975</c:v>
                </c:pt>
                <c:pt idx="2">
                  <c:v>483530</c:v>
                </c:pt>
                <c:pt idx="3">
                  <c:v>494887.5</c:v>
                </c:pt>
                <c:pt idx="4">
                  <c:v>673572.5</c:v>
                </c:pt>
                <c:pt idx="5">
                  <c:v>903837.5</c:v>
                </c:pt>
                <c:pt idx="6">
                  <c:v>1041437.5</c:v>
                </c:pt>
                <c:pt idx="7">
                  <c:v>945275</c:v>
                </c:pt>
                <c:pt idx="8">
                  <c:v>681000</c:v>
                </c:pt>
                <c:pt idx="9">
                  <c:v>623375</c:v>
                </c:pt>
                <c:pt idx="10">
                  <c:v>795612.5</c:v>
                </c:pt>
                <c:pt idx="11">
                  <c:v>1045775</c:v>
                </c:pt>
              </c:numCache>
            </c:numRef>
          </c:val>
          <c:smooth val="0"/>
          <c:extLst>
            <c:ext xmlns:c16="http://schemas.microsoft.com/office/drawing/2014/chart" uri="{C3380CC4-5D6E-409C-BE32-E72D297353CC}">
              <c16:uniqueId val="{00000000-AE3C-4C41-A7E3-7B8755C1F6F8}"/>
            </c:ext>
          </c:extLst>
        </c:ser>
        <c:ser>
          <c:idx val="1"/>
          <c:order val="1"/>
          <c:tx>
            <c:strRef>
              <c:f>Visualization!$D$70</c:f>
              <c:strCache>
                <c:ptCount val="1"/>
                <c:pt idx="0">
                  <c:v>Sum of Operating Profit</c:v>
                </c:pt>
              </c:strCache>
            </c:strRef>
          </c:tx>
          <c:spPr>
            <a:ln w="28575" cap="rnd">
              <a:solidFill>
                <a:schemeClr val="accent2"/>
              </a:solidFill>
              <a:round/>
            </a:ln>
            <a:effectLst/>
          </c:spPr>
          <c:marker>
            <c:symbol val="none"/>
          </c:marker>
          <c:cat>
            <c:strRef>
              <c:f>Visualization!$B$71:$B$83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Visualization!$D$71:$D$83</c:f>
              <c:numCache>
                <c:formatCode>_-[$$-409]* #,##0.00_ ;_-[$$-409]* \-#,##0.00\ ;_-[$$-409]* "-"??_ ;_-@_ </c:formatCode>
                <c:ptCount val="12"/>
                <c:pt idx="0">
                  <c:v>183334.375</c:v>
                </c:pt>
                <c:pt idx="1">
                  <c:v>174250</c:v>
                </c:pt>
                <c:pt idx="2">
                  <c:v>174392</c:v>
                </c:pt>
                <c:pt idx="3">
                  <c:v>177385</c:v>
                </c:pt>
                <c:pt idx="4">
                  <c:v>248324.625</c:v>
                </c:pt>
                <c:pt idx="5">
                  <c:v>332843.75</c:v>
                </c:pt>
                <c:pt idx="6">
                  <c:v>384724.375</c:v>
                </c:pt>
                <c:pt idx="7">
                  <c:v>349565.625</c:v>
                </c:pt>
                <c:pt idx="8">
                  <c:v>248413.75</c:v>
                </c:pt>
                <c:pt idx="9">
                  <c:v>226435</c:v>
                </c:pt>
                <c:pt idx="10">
                  <c:v>290547.75</c:v>
                </c:pt>
                <c:pt idx="11">
                  <c:v>383415.625</c:v>
                </c:pt>
              </c:numCache>
            </c:numRef>
          </c:val>
          <c:smooth val="0"/>
          <c:extLst>
            <c:ext xmlns:c16="http://schemas.microsoft.com/office/drawing/2014/chart" uri="{C3380CC4-5D6E-409C-BE32-E72D297353CC}">
              <c16:uniqueId val="{00000001-AE3C-4C41-A7E3-7B8755C1F6F8}"/>
            </c:ext>
          </c:extLst>
        </c:ser>
        <c:dLbls>
          <c:showLegendKey val="0"/>
          <c:showVal val="0"/>
          <c:showCatName val="0"/>
          <c:showSerName val="0"/>
          <c:showPercent val="0"/>
          <c:showBubbleSize val="0"/>
        </c:dLbls>
        <c:smooth val="0"/>
        <c:axId val="742185184"/>
        <c:axId val="742199584"/>
      </c:lineChart>
      <c:catAx>
        <c:axId val="742185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199584"/>
        <c:crosses val="autoZero"/>
        <c:auto val="1"/>
        <c:lblAlgn val="ctr"/>
        <c:lblOffset val="100"/>
        <c:noMultiLvlLbl val="0"/>
      </c:catAx>
      <c:valAx>
        <c:axId val="742199584"/>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185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[Coke-sales-solution.xlsx]Visualization!PivotTable15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Sales Brandwise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Visualization!$C$102</c:f>
              <c:strCache>
                <c:ptCount val="1"/>
                <c:pt idx="0">
                  <c:v>Total</c:v>
                </c:pt>
              </c:strCache>
            </c:strRef>
          </c:tx>
          <c:spPr>
            <a:solidFill>
              <a:schemeClr val="accent1"/>
            </a:solidFill>
            <a:ln>
              <a:noFill/>
            </a:ln>
            <a:effectLst/>
          </c:spPr>
          <c:invertIfNegative val="0"/>
          <c:cat>
            <c:strRef>
              <c:f>Visualization!$B$103:$B$109</c:f>
              <c:strCache>
                <c:ptCount val="6"/>
                <c:pt idx="0">
                  <c:v>Coca-Cola</c:v>
                </c:pt>
                <c:pt idx="1">
                  <c:v>Dasani Water</c:v>
                </c:pt>
                <c:pt idx="2">
                  <c:v>Diet Coke</c:v>
                </c:pt>
                <c:pt idx="3">
                  <c:v>Fanta</c:v>
                </c:pt>
                <c:pt idx="4">
                  <c:v>Powerade</c:v>
                </c:pt>
                <c:pt idx="5">
                  <c:v>Sprite</c:v>
                </c:pt>
              </c:strCache>
            </c:strRef>
          </c:cat>
          <c:val>
            <c:numRef>
              <c:f>Visualization!$C$103:$C$109</c:f>
              <c:numCache>
                <c:formatCode>_-[$$-409]* #,##0.00_ ;_-[$$-409]* \-#,##0.00\ ;_-[$$-409]* "-"??_ ;_-@_ </c:formatCode>
                <c:ptCount val="6"/>
                <c:pt idx="0">
                  <c:v>2015890</c:v>
                </c:pt>
                <c:pt idx="1">
                  <c:v>1725837.5</c:v>
                </c:pt>
                <c:pt idx="2">
                  <c:v>1481425</c:v>
                </c:pt>
                <c:pt idx="3">
                  <c:v>1031650</c:v>
                </c:pt>
                <c:pt idx="4">
                  <c:v>1193637.5</c:v>
                </c:pt>
                <c:pt idx="5">
                  <c:v>1235587.5</c:v>
                </c:pt>
              </c:numCache>
            </c:numRef>
          </c:val>
          <c:extLst>
            <c:ext xmlns:c16="http://schemas.microsoft.com/office/drawing/2014/chart" uri="{C3380CC4-5D6E-409C-BE32-E72D297353CC}">
              <c16:uniqueId val="{00000000-D16A-446B-AD87-195D3B7E105B}"/>
            </c:ext>
          </c:extLst>
        </c:ser>
        <c:dLbls>
          <c:showLegendKey val="0"/>
          <c:showVal val="0"/>
          <c:showCatName val="0"/>
          <c:showSerName val="0"/>
          <c:showPercent val="0"/>
          <c:showBubbleSize val="0"/>
        </c:dLbls>
        <c:gapWidth val="219"/>
        <c:overlap val="-27"/>
        <c:axId val="1886151663"/>
        <c:axId val="1886135823"/>
      </c:barChart>
      <c:catAx>
        <c:axId val="1886151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135823"/>
        <c:crosses val="autoZero"/>
        <c:auto val="1"/>
        <c:lblAlgn val="ctr"/>
        <c:lblOffset val="100"/>
        <c:noMultiLvlLbl val="0"/>
      </c:catAx>
      <c:valAx>
        <c:axId val="1886135823"/>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151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[Coke-sales-solution.xlsx]Visualization!PivotTable16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sales across Months for all brands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Visualization!$C$125:$C$126</c:f>
              <c:strCache>
                <c:ptCount val="1"/>
                <c:pt idx="0">
                  <c:v>Coca-Cola</c:v>
                </c:pt>
              </c:strCache>
            </c:strRef>
          </c:tx>
          <c:spPr>
            <a:ln w="28575" cap="rnd">
              <a:solidFill>
                <a:schemeClr val="accent1"/>
              </a:solidFill>
              <a:round/>
            </a:ln>
            <a:effectLst/>
          </c:spPr>
          <c:marker>
            <c:symbol val="none"/>
          </c:marker>
          <c:cat>
            <c:strRef>
              <c:f>Visualization!$B$127:$B$139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Visualization!$C$127:$C$139</c:f>
              <c:numCache>
                <c:formatCode>_-[$$-409]* #,##0.00_ ;_-[$$-409]* \-#,##0.00\ ;_-[$$-409]* "-"??_ ;_-@_ </c:formatCode>
                <c:ptCount val="12"/>
                <c:pt idx="0">
                  <c:v>110012.5</c:v>
                </c:pt>
                <c:pt idx="1">
                  <c:v>121250</c:v>
                </c:pt>
                <c:pt idx="2">
                  <c:v>123667.5</c:v>
                </c:pt>
                <c:pt idx="3">
                  <c:v>128250</c:v>
                </c:pt>
                <c:pt idx="4">
                  <c:v>166372.5</c:v>
                </c:pt>
                <c:pt idx="5">
                  <c:v>193825</c:v>
                </c:pt>
                <c:pt idx="6">
                  <c:v>237587.5</c:v>
                </c:pt>
                <c:pt idx="7">
                  <c:v>232600</c:v>
                </c:pt>
                <c:pt idx="8">
                  <c:v>170737.5</c:v>
                </c:pt>
                <c:pt idx="9">
                  <c:v>146575</c:v>
                </c:pt>
                <c:pt idx="10">
                  <c:v>150787.5</c:v>
                </c:pt>
                <c:pt idx="11">
                  <c:v>234225</c:v>
                </c:pt>
              </c:numCache>
            </c:numRef>
          </c:val>
          <c:smooth val="0"/>
          <c:extLst>
            <c:ext xmlns:c16="http://schemas.microsoft.com/office/drawing/2014/chart" uri="{C3380CC4-5D6E-409C-BE32-E72D297353CC}">
              <c16:uniqueId val="{00000000-8841-4005-A140-C949955F8926}"/>
            </c:ext>
          </c:extLst>
        </c:ser>
        <c:ser>
          <c:idx val="1"/>
          <c:order val="1"/>
          <c:tx>
            <c:strRef>
              <c:f>Visualization!$D$125:$D$126</c:f>
              <c:strCache>
                <c:ptCount val="1"/>
                <c:pt idx="0">
                  <c:v>Dasani Water</c:v>
                </c:pt>
              </c:strCache>
            </c:strRef>
          </c:tx>
          <c:spPr>
            <a:ln w="28575" cap="rnd">
              <a:solidFill>
                <a:schemeClr val="accent2"/>
              </a:solidFill>
              <a:round/>
            </a:ln>
            <a:effectLst/>
          </c:spPr>
          <c:marker>
            <c:symbol val="none"/>
          </c:marker>
          <c:cat>
            <c:strRef>
              <c:f>Visualization!$B$127:$B$139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Visualization!$D$127:$D$139</c:f>
              <c:numCache>
                <c:formatCode>_-[$$-409]* #,##0.00_ ;_-[$$-409]* \-#,##0.00\ ;_-[$$-409]* "-"??_ ;_-@_ </c:formatCode>
                <c:ptCount val="12"/>
                <c:pt idx="0">
                  <c:v>93662.5</c:v>
                </c:pt>
                <c:pt idx="1">
                  <c:v>84950</c:v>
                </c:pt>
                <c:pt idx="2">
                  <c:v>82525</c:v>
                </c:pt>
                <c:pt idx="3">
                  <c:v>99987.5</c:v>
                </c:pt>
                <c:pt idx="4">
                  <c:v>150300</c:v>
                </c:pt>
                <c:pt idx="5">
                  <c:v>213387.5</c:v>
                </c:pt>
                <c:pt idx="6">
                  <c:v>212825</c:v>
                </c:pt>
                <c:pt idx="7">
                  <c:v>161062.5</c:v>
                </c:pt>
                <c:pt idx="8">
                  <c:v>119562.5</c:v>
                </c:pt>
                <c:pt idx="9">
                  <c:v>125087.5</c:v>
                </c:pt>
                <c:pt idx="10">
                  <c:v>181900</c:v>
                </c:pt>
                <c:pt idx="11">
                  <c:v>200587.5</c:v>
                </c:pt>
              </c:numCache>
            </c:numRef>
          </c:val>
          <c:smooth val="0"/>
          <c:extLst>
            <c:ext xmlns:c16="http://schemas.microsoft.com/office/drawing/2014/chart" uri="{C3380CC4-5D6E-409C-BE32-E72D297353CC}">
              <c16:uniqueId val="{00000001-8841-4005-A140-C949955F8926}"/>
            </c:ext>
          </c:extLst>
        </c:ser>
        <c:ser>
          <c:idx val="2"/>
          <c:order val="2"/>
          <c:tx>
            <c:strRef>
              <c:f>Visualization!$E$125:$E$126</c:f>
              <c:strCache>
                <c:ptCount val="1"/>
                <c:pt idx="0">
                  <c:v>Diet Coke</c:v>
                </c:pt>
              </c:strCache>
            </c:strRef>
          </c:tx>
          <c:spPr>
            <a:ln w="28575" cap="rnd">
              <a:solidFill>
                <a:schemeClr val="accent3"/>
              </a:solidFill>
              <a:round/>
            </a:ln>
            <a:effectLst/>
          </c:spPr>
          <c:marker>
            <c:symbol val="none"/>
          </c:marker>
          <c:cat>
            <c:strRef>
              <c:f>Visualization!$B$127:$B$139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Visualization!$E$127:$E$139</c:f>
              <c:numCache>
                <c:formatCode>_-[$$-409]* #,##0.00_ ;_-[$$-409]* \-#,##0.00\ ;_-[$$-409]* "-"??_ ;_-@_ </c:formatCode>
                <c:ptCount val="12"/>
                <c:pt idx="0">
                  <c:v>94112.5</c:v>
                </c:pt>
                <c:pt idx="1">
                  <c:v>80150</c:v>
                </c:pt>
                <c:pt idx="2">
                  <c:v>85575</c:v>
                </c:pt>
                <c:pt idx="3">
                  <c:v>79112.5</c:v>
                </c:pt>
                <c:pt idx="4">
                  <c:v>103350</c:v>
                </c:pt>
                <c:pt idx="5">
                  <c:v>140500</c:v>
                </c:pt>
                <c:pt idx="6">
                  <c:v>174187.5</c:v>
                </c:pt>
                <c:pt idx="7">
                  <c:v>179900</c:v>
                </c:pt>
                <c:pt idx="8">
                  <c:v>131187.5</c:v>
                </c:pt>
                <c:pt idx="9">
                  <c:v>113700</c:v>
                </c:pt>
                <c:pt idx="10">
                  <c:v>118612.5</c:v>
                </c:pt>
                <c:pt idx="11">
                  <c:v>181037.5</c:v>
                </c:pt>
              </c:numCache>
            </c:numRef>
          </c:val>
          <c:smooth val="0"/>
          <c:extLst>
            <c:ext xmlns:c16="http://schemas.microsoft.com/office/drawing/2014/chart" uri="{C3380CC4-5D6E-409C-BE32-E72D297353CC}">
              <c16:uniqueId val="{00000002-8841-4005-A140-C949955F8926}"/>
            </c:ext>
          </c:extLst>
        </c:ser>
        <c:ser>
          <c:idx val="3"/>
          <c:order val="3"/>
          <c:tx>
            <c:strRef>
              <c:f>Visualization!$F$125:$F$126</c:f>
              <c:strCache>
                <c:ptCount val="1"/>
                <c:pt idx="0">
                  <c:v>Fanta</c:v>
                </c:pt>
              </c:strCache>
            </c:strRef>
          </c:tx>
          <c:spPr>
            <a:ln w="28575" cap="rnd">
              <a:solidFill>
                <a:schemeClr val="accent4"/>
              </a:solidFill>
              <a:round/>
            </a:ln>
            <a:effectLst/>
          </c:spPr>
          <c:marker>
            <c:symbol val="none"/>
          </c:marker>
          <c:cat>
            <c:strRef>
              <c:f>Visualization!$B$127:$B$139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Visualization!$F$127:$F$139</c:f>
              <c:numCache>
                <c:formatCode>_-[$$-409]* #,##0.00_ ;_-[$$-409]* \-#,##0.00\ ;_-[$$-409]* "-"??_ ;_-@_ </c:formatCode>
                <c:ptCount val="12"/>
                <c:pt idx="0">
                  <c:v>58700</c:v>
                </c:pt>
                <c:pt idx="1">
                  <c:v>53875</c:v>
                </c:pt>
                <c:pt idx="2">
                  <c:v>55062.5</c:v>
                </c:pt>
                <c:pt idx="3">
                  <c:v>53962.5</c:v>
                </c:pt>
                <c:pt idx="4">
                  <c:v>76162.5</c:v>
                </c:pt>
                <c:pt idx="5">
                  <c:v>110500</c:v>
                </c:pt>
                <c:pt idx="6">
                  <c:v>119837.5</c:v>
                </c:pt>
                <c:pt idx="7">
                  <c:v>107462.5</c:v>
                </c:pt>
                <c:pt idx="8">
                  <c:v>76762.5</c:v>
                </c:pt>
                <c:pt idx="9">
                  <c:v>72837.5</c:v>
                </c:pt>
                <c:pt idx="10">
                  <c:v>111125</c:v>
                </c:pt>
                <c:pt idx="11">
                  <c:v>135362.5</c:v>
                </c:pt>
              </c:numCache>
            </c:numRef>
          </c:val>
          <c:smooth val="0"/>
          <c:extLst>
            <c:ext xmlns:c16="http://schemas.microsoft.com/office/drawing/2014/chart" uri="{C3380CC4-5D6E-409C-BE32-E72D297353CC}">
              <c16:uniqueId val="{00000003-8841-4005-A140-C949955F8926}"/>
            </c:ext>
          </c:extLst>
        </c:ser>
        <c:ser>
          <c:idx val="4"/>
          <c:order val="4"/>
          <c:tx>
            <c:strRef>
              <c:f>Visualization!$G$125:$G$126</c:f>
              <c:strCache>
                <c:ptCount val="1"/>
                <c:pt idx="0">
                  <c:v>Powerade</c:v>
                </c:pt>
              </c:strCache>
            </c:strRef>
          </c:tx>
          <c:spPr>
            <a:ln w="28575" cap="rnd">
              <a:solidFill>
                <a:schemeClr val="accent5"/>
              </a:solidFill>
              <a:round/>
            </a:ln>
            <a:effectLst/>
          </c:spPr>
          <c:marker>
            <c:symbol val="none"/>
          </c:marker>
          <c:cat>
            <c:strRef>
              <c:f>Visualization!$B$127:$B$139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Visualization!$G$127:$G$139</c:f>
              <c:numCache>
                <c:formatCode>_-[$$-409]* #,##0.00_ ;_-[$$-409]* \-#,##0.00\ ;_-[$$-409]* "-"??_ ;_-@_ </c:formatCode>
                <c:ptCount val="12"/>
                <c:pt idx="0">
                  <c:v>77350</c:v>
                </c:pt>
                <c:pt idx="1">
                  <c:v>73137.5</c:v>
                </c:pt>
                <c:pt idx="2">
                  <c:v>63075</c:v>
                </c:pt>
                <c:pt idx="3">
                  <c:v>64225</c:v>
                </c:pt>
                <c:pt idx="4">
                  <c:v>85087.5</c:v>
                </c:pt>
                <c:pt idx="5">
                  <c:v>116975</c:v>
                </c:pt>
                <c:pt idx="6">
                  <c:v>146750</c:v>
                </c:pt>
                <c:pt idx="7">
                  <c:v>119500</c:v>
                </c:pt>
                <c:pt idx="8">
                  <c:v>91400</c:v>
                </c:pt>
                <c:pt idx="9">
                  <c:v>83025</c:v>
                </c:pt>
                <c:pt idx="10">
                  <c:v>127850</c:v>
                </c:pt>
                <c:pt idx="11">
                  <c:v>145262.5</c:v>
                </c:pt>
              </c:numCache>
            </c:numRef>
          </c:val>
          <c:smooth val="0"/>
          <c:extLst>
            <c:ext xmlns:c16="http://schemas.microsoft.com/office/drawing/2014/chart" uri="{C3380CC4-5D6E-409C-BE32-E72D297353CC}">
              <c16:uniqueId val="{00000004-8841-4005-A140-C949955F8926}"/>
            </c:ext>
          </c:extLst>
        </c:ser>
        <c:ser>
          <c:idx val="5"/>
          <c:order val="5"/>
          <c:tx>
            <c:strRef>
              <c:f>Visualization!$H$125:$H$126</c:f>
              <c:strCache>
                <c:ptCount val="1"/>
                <c:pt idx="0">
                  <c:v>Sprite</c:v>
                </c:pt>
              </c:strCache>
            </c:strRef>
          </c:tx>
          <c:spPr>
            <a:ln w="28575" cap="rnd">
              <a:solidFill>
                <a:schemeClr val="accent6"/>
              </a:solidFill>
              <a:round/>
            </a:ln>
            <a:effectLst/>
          </c:spPr>
          <c:marker>
            <c:symbol val="none"/>
          </c:marker>
          <c:cat>
            <c:strRef>
              <c:f>Visualization!$B$127:$B$139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Visualization!$H$127:$H$139</c:f>
              <c:numCache>
                <c:formatCode>_-[$$-409]* #,##0.00_ ;_-[$$-409]* \-#,##0.00\ ;_-[$$-409]* "-"??_ ;_-@_ </c:formatCode>
                <c:ptCount val="12"/>
                <c:pt idx="0">
                  <c:v>76912.5</c:v>
                </c:pt>
                <c:pt idx="1">
                  <c:v>71612.5</c:v>
                </c:pt>
                <c:pt idx="2">
                  <c:v>73625</c:v>
                </c:pt>
                <c:pt idx="3">
                  <c:v>69350</c:v>
                </c:pt>
                <c:pt idx="4">
                  <c:v>92300</c:v>
                </c:pt>
                <c:pt idx="5">
                  <c:v>128650</c:v>
                </c:pt>
                <c:pt idx="6">
                  <c:v>150250</c:v>
                </c:pt>
                <c:pt idx="7">
                  <c:v>144750</c:v>
                </c:pt>
                <c:pt idx="8">
                  <c:v>91350</c:v>
                </c:pt>
                <c:pt idx="9">
                  <c:v>82150</c:v>
                </c:pt>
                <c:pt idx="10">
                  <c:v>105337.5</c:v>
                </c:pt>
                <c:pt idx="11">
                  <c:v>149300</c:v>
                </c:pt>
              </c:numCache>
            </c:numRef>
          </c:val>
          <c:smooth val="0"/>
          <c:extLst>
            <c:ext xmlns:c16="http://schemas.microsoft.com/office/drawing/2014/chart" uri="{C3380CC4-5D6E-409C-BE32-E72D297353CC}">
              <c16:uniqueId val="{00000005-8841-4005-A140-C949955F8926}"/>
            </c:ext>
          </c:extLst>
        </c:ser>
        <c:dLbls>
          <c:showLegendKey val="0"/>
          <c:showVal val="0"/>
          <c:showCatName val="0"/>
          <c:showSerName val="0"/>
          <c:showPercent val="0"/>
          <c:showBubbleSize val="0"/>
        </c:dLbls>
        <c:smooth val="0"/>
        <c:axId val="1709756367"/>
        <c:axId val="1709696847"/>
      </c:lineChart>
      <c:catAx>
        <c:axId val="1709756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696847"/>
        <c:crosses val="autoZero"/>
        <c:auto val="1"/>
        <c:lblAlgn val="ctr"/>
        <c:lblOffset val="100"/>
        <c:noMultiLvlLbl val="0"/>
      </c:catAx>
      <c:valAx>
        <c:axId val="1709696847"/>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75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733967</xdr:colOff>
      <xdr:row>0</xdr:row>
      <xdr:rowOff>173144</xdr:rowOff>
    </xdr:from>
    <xdr:to>
      <xdr:col>8</xdr:col>
      <xdr:colOff>555037</xdr:colOff>
      <xdr:row>16</xdr:row>
      <xdr:rowOff>94074</xdr:rowOff>
    </xdr:to>
    <xdr:graphicFrame macro="">
      <xdr:nvGraphicFramePr>
        <xdr:cNvPr id="2" name="Chart 1">
          <a:extLst>
            <a:ext uri="{FF2B5EF4-FFF2-40B4-BE49-F238E27FC236}">
              <a16:creationId xmlns:a16="http://schemas.microsoft.com/office/drawing/2014/main" id="{8837C810-64A6-2775-52F2-2E7FADF2F2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341959</xdr:colOff>
      <xdr:row>26</xdr:row>
      <xdr:rowOff>3810</xdr:rowOff>
    </xdr:from>
    <xdr:to>
      <xdr:col>12</xdr:col>
      <xdr:colOff>799159</xdr:colOff>
      <xdr:row>41</xdr:row>
      <xdr:rowOff>160020</xdr:rowOff>
    </xdr:to>
    <xdr:graphicFrame macro="">
      <xdr:nvGraphicFramePr>
        <xdr:cNvPr id="3" name="Chart 2">
          <a:extLst>
            <a:ext uri="{FF2B5EF4-FFF2-40B4-BE49-F238E27FC236}">
              <a16:creationId xmlns:a16="http://schemas.microsoft.com/office/drawing/2014/main" id="{A2179A3B-2449-00EE-A92E-6339186833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371405</xdr:colOff>
      <xdr:row>42</xdr:row>
      <xdr:rowOff>171828</xdr:rowOff>
    </xdr:from>
    <xdr:to>
      <xdr:col>12</xdr:col>
      <xdr:colOff>809038</xdr:colOff>
      <xdr:row>59</xdr:row>
      <xdr:rowOff>56445</xdr:rowOff>
    </xdr:to>
    <xdr:graphicFrame macro="">
      <xdr:nvGraphicFramePr>
        <xdr:cNvPr id="5" name="Chart 4">
          <a:extLst>
            <a:ext uri="{FF2B5EF4-FFF2-40B4-BE49-F238E27FC236}">
              <a16:creationId xmlns:a16="http://schemas.microsoft.com/office/drawing/2014/main" id="{BA92171E-0948-4C76-4CF6-054E9FE20B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68580</xdr:colOff>
      <xdr:row>181</xdr:row>
      <xdr:rowOff>62280</xdr:rowOff>
    </xdr:from>
    <xdr:to>
      <xdr:col>10</xdr:col>
      <xdr:colOff>1524001</xdr:colOff>
      <xdr:row>205</xdr:row>
      <xdr:rowOff>141112</xdr:rowOff>
    </xdr:to>
    <xdr:graphicFrame macro="">
      <xdr:nvGraphicFramePr>
        <xdr:cNvPr id="14" name="Chart 13">
          <a:extLst>
            <a:ext uri="{FF2B5EF4-FFF2-40B4-BE49-F238E27FC236}">
              <a16:creationId xmlns:a16="http://schemas.microsoft.com/office/drawing/2014/main" id="{C18CD168-E447-7801-4F23-D5072A7F90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1457302</xdr:colOff>
      <xdr:row>187</xdr:row>
      <xdr:rowOff>111198</xdr:rowOff>
    </xdr:from>
    <xdr:to>
      <xdr:col>14</xdr:col>
      <xdr:colOff>94322</xdr:colOff>
      <xdr:row>196</xdr:row>
      <xdr:rowOff>27379</xdr:rowOff>
    </xdr:to>
    <mc:AlternateContent xmlns:mc="http://schemas.openxmlformats.org/markup-compatibility/2006" xmlns:a14="http://schemas.microsoft.com/office/drawing/2010/main">
      <mc:Choice Requires="a14">
        <xdr:graphicFrame macro="">
          <xdr:nvGraphicFramePr>
            <xdr:cNvPr id="16" name="Retailer 2">
              <a:extLst>
                <a:ext uri="{FF2B5EF4-FFF2-40B4-BE49-F238E27FC236}">
                  <a16:creationId xmlns:a16="http://schemas.microsoft.com/office/drawing/2014/main" id="{F9189143-AD24-EED0-EEE4-F1E1272D33BE}"/>
                </a:ext>
              </a:extLst>
            </xdr:cNvPr>
            <xdr:cNvGraphicFramePr/>
          </xdr:nvGraphicFramePr>
          <xdr:xfrm>
            <a:off x="0" y="0"/>
            <a:ext cx="0" cy="0"/>
          </xdr:xfrm>
          <a:graphic>
            <a:graphicData uri="http://schemas.microsoft.com/office/drawing/2010/slicer">
              <sle:slicer xmlns:sle="http://schemas.microsoft.com/office/drawing/2010/slicer" name="Retailer 2"/>
            </a:graphicData>
          </a:graphic>
        </xdr:graphicFrame>
      </mc:Choice>
      <mc:Fallback xmlns="">
        <xdr:sp macro="" textlink="">
          <xdr:nvSpPr>
            <xdr:cNvPr id="0" name=""/>
            <xdr:cNvSpPr>
              <a:spLocks noTextEdit="1"/>
            </xdr:cNvSpPr>
          </xdr:nvSpPr>
          <xdr:spPr>
            <a:xfrm>
              <a:off x="14693524" y="33535717"/>
              <a:ext cx="1822309" cy="15248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928699</xdr:colOff>
      <xdr:row>182</xdr:row>
      <xdr:rowOff>11289</xdr:rowOff>
    </xdr:from>
    <xdr:to>
      <xdr:col>12</xdr:col>
      <xdr:colOff>1156158</xdr:colOff>
      <xdr:row>192</xdr:row>
      <xdr:rowOff>3669</xdr:rowOff>
    </xdr:to>
    <mc:AlternateContent xmlns:mc="http://schemas.openxmlformats.org/markup-compatibility/2006" xmlns:a14="http://schemas.microsoft.com/office/drawing/2010/main">
      <mc:Choice Requires="a14">
        <xdr:graphicFrame macro="">
          <xdr:nvGraphicFramePr>
            <xdr:cNvPr id="17" name="Region 1">
              <a:extLst>
                <a:ext uri="{FF2B5EF4-FFF2-40B4-BE49-F238E27FC236}">
                  <a16:creationId xmlns:a16="http://schemas.microsoft.com/office/drawing/2014/main" id="{0FF8B7A0-AA0D-C706-EB9D-6C8D7E8D4CFE}"/>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2593884" y="32542104"/>
              <a:ext cx="1822309" cy="17797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969715</xdr:colOff>
      <xdr:row>193</xdr:row>
      <xdr:rowOff>92287</xdr:rowOff>
    </xdr:from>
    <xdr:to>
      <xdr:col>12</xdr:col>
      <xdr:colOff>1198115</xdr:colOff>
      <xdr:row>205</xdr:row>
      <xdr:rowOff>35465</xdr:rowOff>
    </xdr:to>
    <mc:AlternateContent xmlns:mc="http://schemas.openxmlformats.org/markup-compatibility/2006" xmlns:a14="http://schemas.microsoft.com/office/drawing/2010/main">
      <mc:Choice Requires="a14">
        <xdr:graphicFrame macro="">
          <xdr:nvGraphicFramePr>
            <xdr:cNvPr id="18" name="Beverage Brand 2">
              <a:extLst>
                <a:ext uri="{FF2B5EF4-FFF2-40B4-BE49-F238E27FC236}">
                  <a16:creationId xmlns:a16="http://schemas.microsoft.com/office/drawing/2014/main" id="{160913CE-92C0-8195-153B-A88425A384B2}"/>
                </a:ext>
              </a:extLst>
            </xdr:cNvPr>
            <xdr:cNvGraphicFramePr/>
          </xdr:nvGraphicFramePr>
          <xdr:xfrm>
            <a:off x="0" y="0"/>
            <a:ext cx="0" cy="0"/>
          </xdr:xfrm>
          <a:graphic>
            <a:graphicData uri="http://schemas.microsoft.com/office/drawing/2010/slicer">
              <sle:slicer xmlns:sle="http://schemas.microsoft.com/office/drawing/2010/slicer" name="Beverage Brand 2"/>
            </a:graphicData>
          </a:graphic>
        </xdr:graphicFrame>
      </mc:Choice>
      <mc:Fallback xmlns="">
        <xdr:sp macro="" textlink="">
          <xdr:nvSpPr>
            <xdr:cNvPr id="0" name=""/>
            <xdr:cNvSpPr>
              <a:spLocks noTextEdit="1"/>
            </xdr:cNvSpPr>
          </xdr:nvSpPr>
          <xdr:spPr>
            <a:xfrm>
              <a:off x="12634900" y="34589250"/>
              <a:ext cx="1823250" cy="20880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132645</xdr:colOff>
      <xdr:row>214</xdr:row>
      <xdr:rowOff>79774</xdr:rowOff>
    </xdr:from>
    <xdr:to>
      <xdr:col>11</xdr:col>
      <xdr:colOff>790222</xdr:colOff>
      <xdr:row>229</xdr:row>
      <xdr:rowOff>47036</xdr:rowOff>
    </xdr:to>
    <xdr:graphicFrame macro="">
      <xdr:nvGraphicFramePr>
        <xdr:cNvPr id="19" name="Chart 18">
          <a:extLst>
            <a:ext uri="{FF2B5EF4-FFF2-40B4-BE49-F238E27FC236}">
              <a16:creationId xmlns:a16="http://schemas.microsoft.com/office/drawing/2014/main" id="{B00DE44B-2280-48ED-997E-B10E334EC9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419759</xdr:colOff>
      <xdr:row>214</xdr:row>
      <xdr:rowOff>71778</xdr:rowOff>
    </xdr:from>
    <xdr:to>
      <xdr:col>7</xdr:col>
      <xdr:colOff>752593</xdr:colOff>
      <xdr:row>229</xdr:row>
      <xdr:rowOff>71779</xdr:rowOff>
    </xdr:to>
    <xdr:graphicFrame macro="">
      <xdr:nvGraphicFramePr>
        <xdr:cNvPr id="21" name="Chart 20">
          <a:extLst>
            <a:ext uri="{FF2B5EF4-FFF2-40B4-BE49-F238E27FC236}">
              <a16:creationId xmlns:a16="http://schemas.microsoft.com/office/drawing/2014/main" id="{ECA0DF37-4C42-4FA6-AB27-87B9CB639E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4</xdr:col>
      <xdr:colOff>822960</xdr:colOff>
      <xdr:row>248</xdr:row>
      <xdr:rowOff>60960</xdr:rowOff>
    </xdr:from>
    <xdr:to>
      <xdr:col>5</xdr:col>
      <xdr:colOff>1056617</xdr:colOff>
      <xdr:row>261</xdr:row>
      <xdr:rowOff>150496</xdr:rowOff>
    </xdr:to>
    <mc:AlternateContent xmlns:mc="http://schemas.openxmlformats.org/markup-compatibility/2006" xmlns:a14="http://schemas.microsoft.com/office/drawing/2010/main">
      <mc:Choice Requires="a14">
        <xdr:graphicFrame macro="">
          <xdr:nvGraphicFramePr>
            <xdr:cNvPr id="22" name="Retailer 3">
              <a:extLst>
                <a:ext uri="{FF2B5EF4-FFF2-40B4-BE49-F238E27FC236}">
                  <a16:creationId xmlns:a16="http://schemas.microsoft.com/office/drawing/2014/main" id="{D6C3DEA0-FADB-41C1-CBBB-D4AC04AD43C9}"/>
                </a:ext>
              </a:extLst>
            </xdr:cNvPr>
            <xdr:cNvGraphicFramePr/>
          </xdr:nvGraphicFramePr>
          <xdr:xfrm>
            <a:off x="0" y="0"/>
            <a:ext cx="0" cy="0"/>
          </xdr:xfrm>
          <a:graphic>
            <a:graphicData uri="http://schemas.microsoft.com/office/drawing/2010/slicer">
              <sle:slicer xmlns:sle="http://schemas.microsoft.com/office/drawing/2010/slicer" name="Retailer 3"/>
            </a:graphicData>
          </a:graphic>
        </xdr:graphicFrame>
      </mc:Choice>
      <mc:Fallback xmlns="">
        <xdr:sp macro="" textlink="">
          <xdr:nvSpPr>
            <xdr:cNvPr id="0" name=""/>
            <xdr:cNvSpPr>
              <a:spLocks noTextEdit="1"/>
            </xdr:cNvSpPr>
          </xdr:nvSpPr>
          <xdr:spPr>
            <a:xfrm>
              <a:off x="4503420" y="43769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198120</xdr:colOff>
      <xdr:row>248</xdr:row>
      <xdr:rowOff>45720</xdr:rowOff>
    </xdr:from>
    <xdr:to>
      <xdr:col>9</xdr:col>
      <xdr:colOff>429990</xdr:colOff>
      <xdr:row>261</xdr:row>
      <xdr:rowOff>135256</xdr:rowOff>
    </xdr:to>
    <mc:AlternateContent xmlns:mc="http://schemas.openxmlformats.org/markup-compatibility/2006" xmlns:a14="http://schemas.microsoft.com/office/drawing/2010/main">
      <mc:Choice Requires="a14">
        <xdr:graphicFrame macro="">
          <xdr:nvGraphicFramePr>
            <xdr:cNvPr id="23" name="Beverage Brand 3">
              <a:extLst>
                <a:ext uri="{FF2B5EF4-FFF2-40B4-BE49-F238E27FC236}">
                  <a16:creationId xmlns:a16="http://schemas.microsoft.com/office/drawing/2014/main" id="{78CD3A18-7D23-4FED-B3DE-88F56D0E1FEA}"/>
                </a:ext>
              </a:extLst>
            </xdr:cNvPr>
            <xdr:cNvGraphicFramePr/>
          </xdr:nvGraphicFramePr>
          <xdr:xfrm>
            <a:off x="0" y="0"/>
            <a:ext cx="0" cy="0"/>
          </xdr:xfrm>
          <a:graphic>
            <a:graphicData uri="http://schemas.microsoft.com/office/drawing/2010/slicer">
              <sle:slicer xmlns:sle="http://schemas.microsoft.com/office/drawing/2010/slicer" name="Beverage Brand 3"/>
            </a:graphicData>
          </a:graphic>
        </xdr:graphicFrame>
      </mc:Choice>
      <mc:Fallback xmlns="">
        <xdr:sp macro="" textlink="">
          <xdr:nvSpPr>
            <xdr:cNvPr id="0" name=""/>
            <xdr:cNvSpPr>
              <a:spLocks noTextEdit="1"/>
            </xdr:cNvSpPr>
          </xdr:nvSpPr>
          <xdr:spPr>
            <a:xfrm>
              <a:off x="7383780" y="437540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762000</xdr:colOff>
      <xdr:row>247</xdr:row>
      <xdr:rowOff>137160</xdr:rowOff>
    </xdr:from>
    <xdr:to>
      <xdr:col>11</xdr:col>
      <xdr:colOff>996597</xdr:colOff>
      <xdr:row>261</xdr:row>
      <xdr:rowOff>43816</xdr:rowOff>
    </xdr:to>
    <mc:AlternateContent xmlns:mc="http://schemas.openxmlformats.org/markup-compatibility/2006" xmlns:a14="http://schemas.microsoft.com/office/drawing/2010/main">
      <mc:Choice Requires="a14">
        <xdr:graphicFrame macro="">
          <xdr:nvGraphicFramePr>
            <xdr:cNvPr id="24" name="Quarters (Invoice Date)">
              <a:extLst>
                <a:ext uri="{FF2B5EF4-FFF2-40B4-BE49-F238E27FC236}">
                  <a16:creationId xmlns:a16="http://schemas.microsoft.com/office/drawing/2014/main" id="{E1F2618B-89C8-5DD2-8672-4D5FE75DE9D0}"/>
                </a:ext>
              </a:extLst>
            </xdr:cNvPr>
            <xdr:cNvGraphicFramePr/>
          </xdr:nvGraphicFramePr>
          <xdr:xfrm>
            <a:off x="0" y="0"/>
            <a:ext cx="0" cy="0"/>
          </xdr:xfrm>
          <a:graphic>
            <a:graphicData uri="http://schemas.microsoft.com/office/drawing/2010/slicer">
              <sle:slicer xmlns:sle="http://schemas.microsoft.com/office/drawing/2010/slicer" name="Quarters (Invoice Date)"/>
            </a:graphicData>
          </a:graphic>
        </xdr:graphicFrame>
      </mc:Choice>
      <mc:Fallback xmlns="">
        <xdr:sp macro="" textlink="">
          <xdr:nvSpPr>
            <xdr:cNvPr id="0" name=""/>
            <xdr:cNvSpPr>
              <a:spLocks noTextEdit="1"/>
            </xdr:cNvSpPr>
          </xdr:nvSpPr>
          <xdr:spPr>
            <a:xfrm>
              <a:off x="9776460" y="43662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45720</xdr:colOff>
      <xdr:row>267</xdr:row>
      <xdr:rowOff>140970</xdr:rowOff>
    </xdr:from>
    <xdr:to>
      <xdr:col>25</xdr:col>
      <xdr:colOff>381000</xdr:colOff>
      <xdr:row>282</xdr:row>
      <xdr:rowOff>140970</xdr:rowOff>
    </xdr:to>
    <xdr:graphicFrame macro="">
      <xdr:nvGraphicFramePr>
        <xdr:cNvPr id="20" name="Chart 19">
          <a:extLst>
            <a:ext uri="{FF2B5EF4-FFF2-40B4-BE49-F238E27FC236}">
              <a16:creationId xmlns:a16="http://schemas.microsoft.com/office/drawing/2014/main" id="{10E5EED4-CE5D-46C5-33EA-78CD0098E3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26</xdr:col>
      <xdr:colOff>106680</xdr:colOff>
      <xdr:row>267</xdr:row>
      <xdr:rowOff>167640</xdr:rowOff>
    </xdr:from>
    <xdr:to>
      <xdr:col>28</xdr:col>
      <xdr:colOff>518160</xdr:colOff>
      <xdr:row>281</xdr:row>
      <xdr:rowOff>74296</xdr:rowOff>
    </xdr:to>
    <mc:AlternateContent xmlns:mc="http://schemas.openxmlformats.org/markup-compatibility/2006" xmlns:a14="http://schemas.microsoft.com/office/drawing/2010/main">
      <mc:Choice Requires="a14">
        <xdr:graphicFrame macro="">
          <xdr:nvGraphicFramePr>
            <xdr:cNvPr id="25" name="Months (Invoice Date)">
              <a:extLst>
                <a:ext uri="{FF2B5EF4-FFF2-40B4-BE49-F238E27FC236}">
                  <a16:creationId xmlns:a16="http://schemas.microsoft.com/office/drawing/2014/main" id="{D09C2B12-B261-41DB-F8BF-703EA05577A3}"/>
                </a:ext>
              </a:extLst>
            </xdr:cNvPr>
            <xdr:cNvGraphicFramePr/>
          </xdr:nvGraphicFramePr>
          <xdr:xfrm>
            <a:off x="0" y="0"/>
            <a:ext cx="0" cy="0"/>
          </xdr:xfrm>
          <a:graphic>
            <a:graphicData uri="http://schemas.microsoft.com/office/drawing/2010/slicer">
              <sle:slicer xmlns:sle="http://schemas.microsoft.com/office/drawing/2010/slicer" name="Months (Invoice Date)"/>
            </a:graphicData>
          </a:graphic>
        </xdr:graphicFrame>
      </mc:Choice>
      <mc:Fallback xmlns="">
        <xdr:sp macro="" textlink="">
          <xdr:nvSpPr>
            <xdr:cNvPr id="0" name=""/>
            <xdr:cNvSpPr>
              <a:spLocks noTextEdit="1"/>
            </xdr:cNvSpPr>
          </xdr:nvSpPr>
          <xdr:spPr>
            <a:xfrm>
              <a:off x="26042902" y="47891418"/>
              <a:ext cx="1822591" cy="24090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142899</xdr:colOff>
      <xdr:row>0</xdr:row>
      <xdr:rowOff>164214</xdr:rowOff>
    </xdr:from>
    <xdr:to>
      <xdr:col>14</xdr:col>
      <xdr:colOff>479779</xdr:colOff>
      <xdr:row>16</xdr:row>
      <xdr:rowOff>67757</xdr:rowOff>
    </xdr:to>
    <xdr:graphicFrame macro="">
      <xdr:nvGraphicFramePr>
        <xdr:cNvPr id="33" name="Chart 32">
          <a:extLst>
            <a:ext uri="{FF2B5EF4-FFF2-40B4-BE49-F238E27FC236}">
              <a16:creationId xmlns:a16="http://schemas.microsoft.com/office/drawing/2014/main" id="{BD0DB2E3-1DCD-4CD5-AC0C-E9B1090F10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460964</xdr:colOff>
      <xdr:row>67</xdr:row>
      <xdr:rowOff>28221</xdr:rowOff>
    </xdr:from>
    <xdr:to>
      <xdr:col>11</xdr:col>
      <xdr:colOff>1185334</xdr:colOff>
      <xdr:row>89</xdr:row>
      <xdr:rowOff>141110</xdr:rowOff>
    </xdr:to>
    <xdr:graphicFrame macro="">
      <xdr:nvGraphicFramePr>
        <xdr:cNvPr id="34" name="Chart 33">
          <a:extLst>
            <a:ext uri="{FF2B5EF4-FFF2-40B4-BE49-F238E27FC236}">
              <a16:creationId xmlns:a16="http://schemas.microsoft.com/office/drawing/2014/main" id="{B6910C61-558D-418B-8A22-D1DFE13C78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13</xdr:col>
      <xdr:colOff>18816</xdr:colOff>
      <xdr:row>67</xdr:row>
      <xdr:rowOff>75259</xdr:rowOff>
    </xdr:from>
    <xdr:to>
      <xdr:col>14</xdr:col>
      <xdr:colOff>249003</xdr:colOff>
      <xdr:row>80</xdr:row>
      <xdr:rowOff>164794</xdr:rowOff>
    </xdr:to>
    <mc:AlternateContent xmlns:mc="http://schemas.openxmlformats.org/markup-compatibility/2006" xmlns:a14="http://schemas.microsoft.com/office/drawing/2010/main">
      <mc:Choice Requires="a14">
        <xdr:graphicFrame macro="">
          <xdr:nvGraphicFramePr>
            <xdr:cNvPr id="35" name="Retailer 1">
              <a:extLst>
                <a:ext uri="{FF2B5EF4-FFF2-40B4-BE49-F238E27FC236}">
                  <a16:creationId xmlns:a16="http://schemas.microsoft.com/office/drawing/2014/main" id="{693928E2-F96B-440C-9CBB-5037C4A62FDF}"/>
                </a:ext>
              </a:extLst>
            </xdr:cNvPr>
            <xdr:cNvGraphicFramePr/>
          </xdr:nvGraphicFramePr>
          <xdr:xfrm>
            <a:off x="0" y="0"/>
            <a:ext cx="0" cy="0"/>
          </xdr:xfrm>
          <a:graphic>
            <a:graphicData uri="http://schemas.microsoft.com/office/drawing/2010/slicer">
              <sle:slicer xmlns:sle="http://schemas.microsoft.com/office/drawing/2010/slicer" name="Retailer 1"/>
            </a:graphicData>
          </a:graphic>
        </xdr:graphicFrame>
      </mc:Choice>
      <mc:Fallback xmlns="">
        <xdr:sp macro="" textlink="">
          <xdr:nvSpPr>
            <xdr:cNvPr id="0" name=""/>
            <xdr:cNvSpPr>
              <a:spLocks noTextEdit="1"/>
            </xdr:cNvSpPr>
          </xdr:nvSpPr>
          <xdr:spPr>
            <a:xfrm>
              <a:off x="14797853" y="12050889"/>
              <a:ext cx="1825037" cy="24131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37629</xdr:colOff>
      <xdr:row>78</xdr:row>
      <xdr:rowOff>75258</xdr:rowOff>
    </xdr:from>
    <xdr:to>
      <xdr:col>14</xdr:col>
      <xdr:colOff>267816</xdr:colOff>
      <xdr:row>91</xdr:row>
      <xdr:rowOff>164793</xdr:rowOff>
    </xdr:to>
    <mc:AlternateContent xmlns:mc="http://schemas.openxmlformats.org/markup-compatibility/2006" xmlns:a14="http://schemas.microsoft.com/office/drawing/2010/main">
      <mc:Choice Requires="a14">
        <xdr:graphicFrame macro="">
          <xdr:nvGraphicFramePr>
            <xdr:cNvPr id="36" name="Beverage Brand">
              <a:extLst>
                <a:ext uri="{FF2B5EF4-FFF2-40B4-BE49-F238E27FC236}">
                  <a16:creationId xmlns:a16="http://schemas.microsoft.com/office/drawing/2014/main" id="{CB5FC2E2-F21D-4DB7-878E-02877B1534B1}"/>
                </a:ext>
              </a:extLst>
            </xdr:cNvPr>
            <xdr:cNvGraphicFramePr/>
          </xdr:nvGraphicFramePr>
          <xdr:xfrm>
            <a:off x="0" y="0"/>
            <a:ext cx="0" cy="0"/>
          </xdr:xfrm>
          <a:graphic>
            <a:graphicData uri="http://schemas.microsoft.com/office/drawing/2010/slicer">
              <sle:slicer xmlns:sle="http://schemas.microsoft.com/office/drawing/2010/slicer" name="Beverage Brand"/>
            </a:graphicData>
          </a:graphic>
        </xdr:graphicFrame>
      </mc:Choice>
      <mc:Fallback xmlns="">
        <xdr:sp macro="" textlink="">
          <xdr:nvSpPr>
            <xdr:cNvPr id="0" name=""/>
            <xdr:cNvSpPr>
              <a:spLocks noTextEdit="1"/>
            </xdr:cNvSpPr>
          </xdr:nvSpPr>
          <xdr:spPr>
            <a:xfrm>
              <a:off x="14816666" y="14017036"/>
              <a:ext cx="1825037" cy="24131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0</xdr:colOff>
      <xdr:row>100</xdr:row>
      <xdr:rowOff>0</xdr:rowOff>
    </xdr:from>
    <xdr:to>
      <xdr:col>8</xdr:col>
      <xdr:colOff>1532937</xdr:colOff>
      <xdr:row>115</xdr:row>
      <xdr:rowOff>0</xdr:rowOff>
    </xdr:to>
    <xdr:graphicFrame macro="">
      <xdr:nvGraphicFramePr>
        <xdr:cNvPr id="37" name="Chart 36">
          <a:extLst>
            <a:ext uri="{FF2B5EF4-FFF2-40B4-BE49-F238E27FC236}">
              <a16:creationId xmlns:a16="http://schemas.microsoft.com/office/drawing/2014/main" id="{39914D1A-4FAC-4E8D-A61F-A74F4FC3D4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56445</xdr:colOff>
      <xdr:row>123</xdr:row>
      <xdr:rowOff>122296</xdr:rowOff>
    </xdr:from>
    <xdr:to>
      <xdr:col>14</xdr:col>
      <xdr:colOff>460963</xdr:colOff>
      <xdr:row>143</xdr:row>
      <xdr:rowOff>18814</xdr:rowOff>
    </xdr:to>
    <xdr:graphicFrame macro="">
      <xdr:nvGraphicFramePr>
        <xdr:cNvPr id="38" name="Chart 37">
          <a:extLst>
            <a:ext uri="{FF2B5EF4-FFF2-40B4-BE49-F238E27FC236}">
              <a16:creationId xmlns:a16="http://schemas.microsoft.com/office/drawing/2014/main" id="{DDA5F8C5-F110-457A-88C3-8D25EE94F3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639704</xdr:colOff>
      <xdr:row>140</xdr:row>
      <xdr:rowOff>75258</xdr:rowOff>
    </xdr:from>
    <xdr:to>
      <xdr:col>6</xdr:col>
      <xdr:colOff>869891</xdr:colOff>
      <xdr:row>153</xdr:row>
      <xdr:rowOff>160654</xdr:rowOff>
    </xdr:to>
    <mc:AlternateContent xmlns:mc="http://schemas.openxmlformats.org/markup-compatibility/2006" xmlns:a14="http://schemas.microsoft.com/office/drawing/2010/main">
      <mc:Choice Requires="a14">
        <xdr:graphicFrame macro="">
          <xdr:nvGraphicFramePr>
            <xdr:cNvPr id="39" name="Beverage Brand 4">
              <a:extLst>
                <a:ext uri="{FF2B5EF4-FFF2-40B4-BE49-F238E27FC236}">
                  <a16:creationId xmlns:a16="http://schemas.microsoft.com/office/drawing/2014/main" id="{172B749F-CC2D-4147-B6BC-EFE2B5AD674A}"/>
                </a:ext>
              </a:extLst>
            </xdr:cNvPr>
            <xdr:cNvGraphicFramePr/>
          </xdr:nvGraphicFramePr>
          <xdr:xfrm>
            <a:off x="0" y="0"/>
            <a:ext cx="0" cy="0"/>
          </xdr:xfrm>
          <a:graphic>
            <a:graphicData uri="http://schemas.microsoft.com/office/drawing/2010/slicer">
              <sle:slicer xmlns:sle="http://schemas.microsoft.com/office/drawing/2010/slicer" name="Beverage Brand 4"/>
            </a:graphicData>
          </a:graphic>
        </xdr:graphicFrame>
      </mc:Choice>
      <mc:Fallback xmlns="">
        <xdr:sp macro="" textlink="">
          <xdr:nvSpPr>
            <xdr:cNvPr id="0" name=""/>
            <xdr:cNvSpPr>
              <a:spLocks noTextEdit="1"/>
            </xdr:cNvSpPr>
          </xdr:nvSpPr>
          <xdr:spPr>
            <a:xfrm>
              <a:off x="5390445" y="25098962"/>
              <a:ext cx="1825037" cy="2409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nshree Dhakite" refreshedDate="45845.60918402778" createdVersion="8" refreshedVersion="8" minRefreshableVersion="3" recordCount="3888" xr:uid="{D0CFB66A-1120-4290-B6C3-EB7236E48A70}">
  <cacheSource type="worksheet">
    <worksheetSource ref="A5:M3893" sheet="Data"/>
  </cacheSource>
  <cacheFields count="15">
    <cacheField name="Retailer" numFmtId="49">
      <sharedItems count="4">
        <s v="Sodapop"/>
        <s v="BevCo"/>
        <s v="FizzySip"/>
        <s v="DreamCo"/>
      </sharedItems>
    </cacheField>
    <cacheField name="Retailer ID" numFmtId="1">
      <sharedItems containsSemiMixedTypes="0" containsString="0" containsNumber="1" containsInteger="1" minValue="1128299" maxValue="1197831"/>
    </cacheField>
    <cacheField name="Invoice Date" numFmtId="14">
      <sharedItems containsSemiMixedTypes="0" containsNonDate="0" containsDate="1" containsString="0" minDate="2021-01-02T00:00:00" maxDate="2021-12-26T00:00:00" count="270">
        <d v="2021-01-14T00:00:00"/>
        <d v="2021-02-12T00:00:00"/>
        <d v="2021-03-10T00:00:00"/>
        <d v="2021-04-11T00:00:00"/>
        <d v="2021-05-10T00:00:00"/>
        <d v="2021-06-12T00:00:00"/>
        <d v="2021-07-10T00:00:00"/>
        <d v="2021-08-11T00:00:00"/>
        <d v="2021-09-10T00:00:00"/>
        <d v="2021-10-12T00:00:00"/>
        <d v="2021-11-11T00:00:00"/>
        <d v="2021-12-10T00:00:00"/>
        <d v="2021-01-02T00:00:00"/>
        <d v="2021-02-01T00:00:00"/>
        <d v="2021-03-03T00:00:00"/>
        <d v="2021-04-02T00:00:00"/>
        <d v="2021-05-02T00:00:00"/>
        <d v="2021-06-01T00:00:00"/>
        <d v="2021-07-03T00:00:00"/>
        <d v="2021-08-05T00:00:00"/>
        <d v="2021-09-02T00:00:00"/>
        <d v="2021-10-01T00:00:00"/>
        <d v="2021-11-02T00:00:00"/>
        <d v="2021-12-01T00:00:00"/>
        <d v="2021-01-20T00:00:00"/>
        <d v="2021-02-20T00:00:00"/>
        <d v="2021-03-19T00:00:00"/>
        <d v="2021-04-20T00:00:00"/>
        <d v="2021-05-21T00:00:00"/>
        <d v="2021-06-20T00:00:00"/>
        <d v="2021-07-19T00:00:00"/>
        <d v="2021-08-20T00:00:00"/>
        <d v="2021-09-21T00:00:00"/>
        <d v="2021-10-20T00:00:00"/>
        <d v="2021-11-20T00:00:00"/>
        <d v="2021-12-19T00:00:00"/>
        <d v="2021-01-15T00:00:00"/>
        <d v="2021-02-15T00:00:00"/>
        <d v="2021-03-14T00:00:00"/>
        <d v="2021-04-15T00:00:00"/>
        <d v="2021-05-16T00:00:00"/>
        <d v="2021-06-15T00:00:00"/>
        <d v="2021-07-14T00:00:00"/>
        <d v="2021-08-15T00:00:00"/>
        <d v="2021-09-16T00:00:00"/>
        <d v="2021-10-15T00:00:00"/>
        <d v="2021-11-15T00:00:00"/>
        <d v="2021-12-14T00:00:00"/>
        <d v="2021-01-07T00:00:00"/>
        <d v="2021-02-05T00:00:00"/>
        <d v="2021-04-04T00:00:00"/>
        <d v="2021-05-03T00:00:00"/>
        <d v="2021-06-05T00:00:00"/>
        <d v="2021-08-04T00:00:00"/>
        <d v="2021-09-03T00:00:00"/>
        <d v="2021-10-05T00:00:00"/>
        <d v="2021-11-04T00:00:00"/>
        <d v="2021-12-03T00:00:00"/>
        <d v="2021-01-05T00:00:00"/>
        <d v="2021-03-04T00:00:00"/>
        <d v="2021-04-05T00:00:00"/>
        <d v="2021-05-06T00:00:00"/>
        <d v="2021-07-04T00:00:00"/>
        <d v="2021-09-06T00:00:00"/>
        <d v="2021-11-05T00:00:00"/>
        <d v="2021-12-04T00:00:00"/>
        <d v="2021-01-03T00:00:00"/>
        <d v="2021-02-03T00:00:00"/>
        <d v="2021-03-02T00:00:00"/>
        <d v="2021-04-03T00:00:00"/>
        <d v="2021-05-04T00:00:00"/>
        <d v="2021-06-03T00:00:00"/>
        <d v="2021-07-02T00:00:00"/>
        <d v="2021-08-03T00:00:00"/>
        <d v="2021-09-04T00:00:00"/>
        <d v="2021-10-03T00:00:00"/>
        <d v="2021-11-03T00:00:00"/>
        <d v="2021-12-02T00:00:00"/>
        <d v="2021-01-12T00:00:00"/>
        <d v="2021-02-10T00:00:00"/>
        <d v="2021-03-08T00:00:00"/>
        <d v="2021-04-09T00:00:00"/>
        <d v="2021-05-08T00:00:00"/>
        <d v="2021-06-10T00:00:00"/>
        <d v="2021-07-08T00:00:00"/>
        <d v="2021-08-09T00:00:00"/>
        <d v="2021-09-08T00:00:00"/>
        <d v="2021-10-10T00:00:00"/>
        <d v="2021-11-09T00:00:00"/>
        <d v="2021-12-08T00:00:00"/>
        <d v="2021-01-13T00:00:00"/>
        <d v="2021-02-13T00:00:00"/>
        <d v="2021-03-12T00:00:00"/>
        <d v="2021-04-13T00:00:00"/>
        <d v="2021-05-14T00:00:00"/>
        <d v="2021-06-13T00:00:00"/>
        <d v="2021-07-12T00:00:00"/>
        <d v="2021-08-13T00:00:00"/>
        <d v="2021-09-14T00:00:00"/>
        <d v="2021-10-13T00:00:00"/>
        <d v="2021-11-13T00:00:00"/>
        <d v="2021-12-12T00:00:00"/>
        <d v="2021-01-17T00:00:00"/>
        <d v="2021-02-17T00:00:00"/>
        <d v="2021-03-16T00:00:00"/>
        <d v="2021-04-17T00:00:00"/>
        <d v="2021-05-18T00:00:00"/>
        <d v="2021-06-17T00:00:00"/>
        <d v="2021-07-16T00:00:00"/>
        <d v="2021-08-17T00:00:00"/>
        <d v="2021-09-18T00:00:00"/>
        <d v="2021-10-17T00:00:00"/>
        <d v="2021-11-17T00:00:00"/>
        <d v="2021-12-16T00:00:00"/>
        <d v="2021-01-04T00:00:00"/>
        <d v="2021-03-05T00:00:00"/>
        <d v="2021-07-05T00:00:00"/>
        <d v="2021-08-07T00:00:00"/>
        <d v="2021-01-11T00:00:00"/>
        <d v="2021-02-11T00:00:00"/>
        <d v="2021-05-12T00:00:00"/>
        <d v="2021-06-11T00:00:00"/>
        <d v="2021-09-12T00:00:00"/>
        <d v="2021-10-11T00:00:00"/>
        <d v="2021-01-21T00:00:00"/>
        <d v="2021-02-19T00:00:00"/>
        <d v="2021-03-17T00:00:00"/>
        <d v="2021-04-18T00:00:00"/>
        <d v="2021-05-17T00:00:00"/>
        <d v="2021-06-19T00:00:00"/>
        <d v="2021-07-17T00:00:00"/>
        <d v="2021-08-18T00:00:00"/>
        <d v="2021-09-17T00:00:00"/>
        <d v="2021-10-19T00:00:00"/>
        <d v="2021-11-18T00:00:00"/>
        <d v="2021-12-17T00:00:00"/>
        <d v="2021-01-10T00:00:00"/>
        <d v="2021-03-09T00:00:00"/>
        <d v="2021-04-10T00:00:00"/>
        <d v="2021-05-11T00:00:00"/>
        <d v="2021-07-09T00:00:00"/>
        <d v="2021-08-10T00:00:00"/>
        <d v="2021-09-11T00:00:00"/>
        <d v="2021-11-10T00:00:00"/>
        <d v="2021-12-09T00:00:00"/>
        <d v="2021-01-24T00:00:00"/>
        <d v="2021-02-24T00:00:00"/>
        <d v="2021-03-23T00:00:00"/>
        <d v="2021-04-24T00:00:00"/>
        <d v="2021-05-25T00:00:00"/>
        <d v="2021-06-24T00:00:00"/>
        <d v="2021-07-23T00:00:00"/>
        <d v="2021-08-24T00:00:00"/>
        <d v="2021-09-25T00:00:00"/>
        <d v="2021-10-24T00:00:00"/>
        <d v="2021-11-24T00:00:00"/>
        <d v="2021-12-23T00:00:00"/>
        <d v="2021-01-19T00:00:00"/>
        <d v="2021-03-15T00:00:00"/>
        <d v="2021-04-16T00:00:00"/>
        <d v="2021-05-15T00:00:00"/>
        <d v="2021-07-15T00:00:00"/>
        <d v="2021-08-16T00:00:00"/>
        <d v="2021-09-15T00:00:00"/>
        <d v="2021-11-16T00:00:00"/>
        <d v="2021-12-15T00:00:00"/>
        <d v="2021-01-18T00:00:00"/>
        <d v="2021-02-18T00:00:00"/>
        <d v="2021-05-19T00:00:00"/>
        <d v="2021-06-18T00:00:00"/>
        <d v="2021-09-19T00:00:00"/>
        <d v="2021-10-18T00:00:00"/>
        <d v="2021-02-04T00:00:00"/>
        <d v="2021-03-06T00:00:00"/>
        <d v="2021-05-05T00:00:00"/>
        <d v="2021-06-04T00:00:00"/>
        <d v="2021-07-06T00:00:00"/>
        <d v="2021-08-08T00:00:00"/>
        <d v="2021-09-05T00:00:00"/>
        <d v="2021-10-04T00:00:00"/>
        <d v="2021-01-23T00:00:00"/>
        <d v="2021-02-23T00:00:00"/>
        <d v="2021-03-22T00:00:00"/>
        <d v="2021-04-23T00:00:00"/>
        <d v="2021-05-24T00:00:00"/>
        <d v="2021-06-23T00:00:00"/>
        <d v="2021-07-22T00:00:00"/>
        <d v="2021-08-23T00:00:00"/>
        <d v="2021-09-24T00:00:00"/>
        <d v="2021-10-23T00:00:00"/>
        <d v="2021-11-23T00:00:00"/>
        <d v="2021-12-22T00:00:00"/>
        <d v="2021-01-26T00:00:00"/>
        <d v="2021-02-26T00:00:00"/>
        <d v="2021-03-25T00:00:00"/>
        <d v="2021-04-26T00:00:00"/>
        <d v="2021-05-27T00:00:00"/>
        <d v="2021-06-26T00:00:00"/>
        <d v="2021-07-25T00:00:00"/>
        <d v="2021-08-26T00:00:00"/>
        <d v="2021-09-27T00:00:00"/>
        <d v="2021-10-26T00:00:00"/>
        <d v="2021-11-26T00:00:00"/>
        <d v="2021-12-25T00:00:00"/>
        <d v="2021-01-09T00:00:00"/>
        <d v="2021-02-07T00:00:00"/>
        <d v="2021-04-06T00:00:00"/>
        <d v="2021-06-07T00:00:00"/>
        <d v="2021-08-06T00:00:00"/>
        <d v="2021-10-07T00:00:00"/>
        <d v="2021-11-06T00:00:00"/>
        <d v="2021-12-05T00:00:00"/>
        <d v="2021-01-06T00:00:00"/>
        <d v="2021-05-09T00:00:00"/>
        <d v="2021-09-09T00:00:00"/>
        <d v="2021-01-22T00:00:00"/>
        <d v="2021-02-22T00:00:00"/>
        <d v="2021-03-21T00:00:00"/>
        <d v="2021-04-22T00:00:00"/>
        <d v="2021-05-23T00:00:00"/>
        <d v="2021-06-22T00:00:00"/>
        <d v="2021-07-21T00:00:00"/>
        <d v="2021-08-22T00:00:00"/>
        <d v="2021-09-23T00:00:00"/>
        <d v="2021-10-22T00:00:00"/>
        <d v="2021-11-22T00:00:00"/>
        <d v="2021-12-21T00:00:00"/>
        <d v="2021-02-21T00:00:00"/>
        <d v="2021-06-21T00:00:00"/>
        <d v="2021-10-21T00:00:00"/>
        <d v="2021-01-16T00:00:00"/>
        <d v="2021-02-14T00:00:00"/>
        <d v="2021-06-14T00:00:00"/>
        <d v="2021-10-14T00:00:00"/>
        <d v="2021-03-11T00:00:00"/>
        <d v="2021-04-12T00:00:00"/>
        <d v="2021-05-13T00:00:00"/>
        <d v="2021-07-11T00:00:00"/>
        <d v="2021-08-12T00:00:00"/>
        <d v="2021-09-13T00:00:00"/>
        <d v="2021-11-12T00:00:00"/>
        <d v="2021-12-11T00:00:00"/>
        <d v="2021-02-09T00:00:00"/>
        <d v="2021-06-09T00:00:00"/>
        <d v="2021-10-09T00:00:00"/>
        <d v="2021-02-06T00:00:00"/>
        <d v="2021-05-07T00:00:00"/>
        <d v="2021-06-06T00:00:00"/>
        <d v="2021-09-07T00:00:00"/>
        <d v="2021-10-06T00:00:00"/>
        <d v="2021-03-20T00:00:00"/>
        <d v="2021-04-21T00:00:00"/>
        <d v="2021-05-20T00:00:00"/>
        <d v="2021-07-20T00:00:00"/>
        <d v="2021-08-21T00:00:00"/>
        <d v="2021-09-20T00:00:00"/>
        <d v="2021-11-21T00:00:00"/>
        <d v="2021-12-20T00:00:00"/>
        <d v="2021-03-13T00:00:00"/>
        <d v="2021-04-14T00:00:00"/>
        <d v="2021-07-13T00:00:00"/>
        <d v="2021-08-14T00:00:00"/>
        <d v="2021-11-14T00:00:00"/>
        <d v="2021-12-13T00:00:00"/>
        <d v="2021-02-08T00:00:00"/>
        <d v="2021-04-07T00:00:00"/>
        <d v="2021-06-08T00:00:00"/>
        <d v="2021-10-08T00:00:00"/>
        <d v="2021-11-07T00:00:00"/>
        <d v="2021-12-06T00:00:00"/>
      </sharedItems>
      <fieldGroup par="14"/>
    </cacheField>
    <cacheField name="Region" numFmtId="49">
      <sharedItems count="5">
        <s v="Northeast"/>
        <s v="South"/>
        <s v="West"/>
        <s v="Midwest"/>
        <s v="Southeast"/>
      </sharedItems>
    </cacheField>
    <cacheField name="State" numFmtId="49">
      <sharedItems/>
    </cacheField>
    <cacheField name="City" numFmtId="49">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Beverage Brand" numFmtId="49">
      <sharedItems count="6">
        <s v="Coca-Cola"/>
        <s v="Diet Coke"/>
        <s v="Sprite"/>
        <s v="Fanta"/>
        <s v="Powerade"/>
        <s v="Dasani Water"/>
      </sharedItems>
    </cacheField>
    <cacheField name="Price per Unit" numFmtId="166">
      <sharedItems containsSemiMixedTypes="0" containsString="0" containsNumber="1" minValue="9.9999999999999964E-2" maxValue="1.1000000000000001" count="78">
        <n v="0.5"/>
        <n v="0.4"/>
        <n v="0.45"/>
        <n v="0.6"/>
        <n v="0.55000000000000004"/>
        <n v="0.65"/>
        <n v="0.7"/>
        <n v="0.25"/>
        <n v="0.35"/>
        <n v="0.3"/>
        <n v="0.39999999999999997"/>
        <n v="0.8"/>
        <n v="0.70000000000000007"/>
        <n v="0.75"/>
        <n v="0.60000000000000009"/>
        <n v="0.35000000000000003"/>
        <n v="0.54999999999999993"/>
        <n v="0.45000000000000007"/>
        <n v="0.64999999999999991"/>
        <n v="0.2"/>
        <n v="0.19999999999999998"/>
        <n v="0.30000000000000004"/>
        <n v="0.24999999999999997"/>
        <n v="0.65000000000000013"/>
        <n v="0.75000000000000011"/>
        <n v="0.49999999999999994"/>
        <n v="0.85000000000000009"/>
        <n v="0.70000000000000018"/>
        <n v="0.80000000000000016"/>
        <n v="1"/>
        <n v="0.75000000000000022"/>
        <n v="0.90000000000000013"/>
        <n v="0.95000000000000018"/>
        <n v="0.8500000000000002"/>
        <n v="0.50000000000000011"/>
        <n v="0.44999999999999996"/>
        <n v="0.40000000000000008"/>
        <n v="0.49999999999999989"/>
        <n v="0.59999999999999987"/>
        <n v="0.25000000000000006"/>
        <n v="0.19999999999999996"/>
        <n v="0.14999999999999997"/>
        <n v="0.35000000000000009"/>
        <n v="0.4499999999999999"/>
        <n v="0.54999999999999982"/>
        <n v="0.20000000000000007"/>
        <n v="9.9999999999999964E-2"/>
        <n v="0.20000000000000004"/>
        <n v="0.85"/>
        <n v="0.95000000000000007"/>
        <n v="1.1000000000000001"/>
        <n v="0.9"/>
        <n v="0.79999999999999993"/>
        <n v="1.05"/>
        <n v="0.55000000000000016"/>
        <n v="0.29999999999999993"/>
        <n v="0.40000000000000013"/>
        <n v="0.45000000000000012"/>
        <n v="0.3000000000000001"/>
        <n v="0.15000000000000002"/>
        <n v="0.39999999999999991"/>
        <n v="0.49999999999999983"/>
        <n v="0.15000000000000008"/>
        <n v="0.25000000000000011"/>
        <n v="0.10000000000000002"/>
        <n v="0.34999999999999992"/>
        <n v="0.44999999999999984"/>
        <n v="0.80000000000000027"/>
        <n v="0.90000000000000024"/>
        <n v="0.24999999999999994"/>
        <n v="0.6000000000000002"/>
        <n v="0.35000000000000014"/>
        <n v="0.65000000000000024"/>
        <n v="0.20000000000000012"/>
        <n v="0.30000000000000016"/>
        <n v="0.15000000000000013"/>
        <n v="0.25000000000000017"/>
        <n v="0.10000000000000003"/>
      </sharedItems>
    </cacheField>
    <cacheField name="Units Sold" numFmtId="1">
      <sharedItems containsSemiMixedTypes="0" containsString="0" containsNumber="1" containsInteger="1" minValue="0" maxValue="12750"/>
    </cacheField>
    <cacheField name="Total Sales" numFmtId="166">
      <sharedItems containsSemiMixedTypes="0" containsString="0" containsNumber="1" minValue="0" maxValue="8250" count="758">
        <n v="6000"/>
        <n v="5000"/>
        <n v="4000"/>
        <n v="3825"/>
        <n v="5400"/>
        <n v="6250"/>
        <n v="4500"/>
        <n v="3800"/>
        <n v="3712.5"/>
        <n v="6100"/>
        <n v="4625"/>
        <n v="3600"/>
        <n v="5100"/>
        <n v="4750"/>
        <n v="4950"/>
        <n v="7320"/>
        <n v="5087.5"/>
        <n v="4250"/>
        <n v="5250"/>
        <n v="6500"/>
        <n v="7500"/>
        <n v="5500"/>
        <n v="6825"/>
        <n v="7650"/>
        <n v="5637.5000000000009"/>
        <n v="5550"/>
        <n v="7150"/>
        <n v="6987.5"/>
        <n v="7200"/>
        <n v="7637.5"/>
        <n v="4812.5"/>
        <n v="5687.5"/>
        <n v="7000"/>
        <n v="7475"/>
        <n v="5362.5"/>
        <n v="5060"/>
        <n v="7800"/>
        <n v="5225"/>
        <n v="5850"/>
        <n v="2250"/>
        <n v="3150"/>
        <n v="2450"/>
        <n v="2200"/>
        <n v="2125"/>
        <n v="2975"/>
        <n v="2362.5"/>
        <n v="2187.5"/>
        <n v="2000"/>
        <n v="2625"/>
        <n v="3500"/>
        <n v="2400"/>
        <n v="2600"/>
        <n v="2700"/>
        <n v="2537.5"/>
        <n v="2500"/>
        <n v="3200"/>
        <n v="2775"/>
        <n v="3700"/>
        <n v="2712.5"/>
        <n v="2800"/>
        <n v="4275"/>
        <n v="3000"/>
        <n v="2925"/>
        <n v="4400"/>
        <n v="4875"/>
        <n v="4162.5"/>
        <n v="3125"/>
        <n v="2812.5"/>
        <n v="4675"/>
        <n v="3750"/>
        <n v="2587.5"/>
        <n v="4125"/>
        <n v="4050"/>
        <n v="3375"/>
        <n v="3099.9999999999995"/>
        <n v="3875"/>
        <n v="3162.5000000000005"/>
        <n v="3299.9999999999995"/>
        <n v="3625"/>
        <n v="2875"/>
        <n v="2750"/>
        <n v="4200"/>
        <n v="3250"/>
        <n v="4387.5"/>
        <n v="4712.5"/>
        <n v="3412.5"/>
        <n v="5600"/>
        <n v="3900"/>
        <n v="3575"/>
        <n v="5800"/>
        <n v="3737.5"/>
        <n v="6150"/>
        <n v="4350"/>
        <n v="5037.5"/>
        <n v="6200"/>
        <n v="6337.5"/>
        <n v="6475.0000000000009"/>
        <n v="5200"/>
        <n v="5625"/>
        <n v="5550.0000000000009"/>
        <n v="4262.5"/>
        <n v="3987.5000000000005"/>
        <n v="5425.0000000000009"/>
        <n v="5250.0000000000009"/>
        <n v="3850.0000000000005"/>
        <n v="3712.5000000000005"/>
        <n v="4225"/>
        <n v="4900.0000000000009"/>
        <n v="5850.0000000000009"/>
        <n v="4550"/>
        <n v="5600.0000000000009"/>
        <n v="2475"/>
        <n v="3037.5"/>
        <n v="4062.5"/>
        <n v="4537.5"/>
        <n v="2137.5"/>
        <n v="1237.5"/>
        <n v="962.50000000000011"/>
        <n v="500"/>
        <n v="962.49999999999989"/>
        <n v="787.5"/>
        <n v="787.50000000000011"/>
        <n v="400"/>
        <n v="1000"/>
        <n v="900"/>
        <n v="337.5"/>
        <n v="750"/>
        <n v="1125"/>
        <n v="600"/>
        <n v="2970"/>
        <n v="1100"/>
        <n v="875"/>
        <n v="1625"/>
        <n v="1125.0000000000002"/>
        <n v="800"/>
        <n v="700"/>
        <n v="1925.0000000000002"/>
        <n v="1462.5000000000002"/>
        <n v="2062.5"/>
        <n v="1350.0000000000002"/>
        <n v="1375"/>
        <n v="2550"/>
        <n v="1250"/>
        <n v="625"/>
        <n v="1624.9999999999998"/>
        <n v="975"/>
        <n v="1500"/>
        <n v="1200"/>
        <n v="1949.9999999999998"/>
        <n v="1450"/>
        <n v="2175"/>
        <n v="1575"/>
        <n v="1837.4999999999998"/>
        <n v="1687.5"/>
        <n v="2275"/>
        <n v="1662.5"/>
        <n v="1487.5"/>
        <n v="1750"/>
        <n v="2025"/>
        <n v="1400.0000000000002"/>
        <n v="1575.0000000000002"/>
        <n v="1399.9999999999998"/>
        <n v="2100.0000000000005"/>
        <n v="1312.4999999999998"/>
        <n v="1275.0000000000002"/>
        <n v="1137.5"/>
        <n v="1800.0000000000002"/>
        <n v="1499.9999999999998"/>
        <n v="2325.0000000000005"/>
        <n v="1562.4999999999998"/>
        <n v="2887.5000000000005"/>
        <n v="4650"/>
        <n v="1912.5"/>
        <n v="1600"/>
        <n v="2900"/>
        <n v="2850"/>
        <n v="4725"/>
        <n v="1012.5"/>
        <n v="300"/>
        <n v="687.49999999999989"/>
        <n v="562.5"/>
        <n v="612.50000000000011"/>
        <n v="200"/>
        <n v="2225"/>
        <n v="112.5"/>
        <n v="450"/>
        <n v="2820"/>
        <n v="1050.0000000000002"/>
        <n v="825.00000000000011"/>
        <n v="550"/>
        <n v="812.5"/>
        <n v="1750.0000000000002"/>
        <n v="1500.0000000000002"/>
        <n v="2100"/>
        <n v="1300"/>
        <n v="2625.0000000000005"/>
        <n v="2450.0000000000005"/>
        <n v="3087.5"/>
        <n v="1350"/>
        <n v="1462.4999999999998"/>
        <n v="1200.0000000000002"/>
        <n v="1170.0000000000002"/>
        <n v="1050"/>
        <n v="1875"/>
        <n v="3325.0000000000005"/>
        <n v="1650.0000000000002"/>
        <n v="1225.0000000000002"/>
        <n v="1800"/>
        <n v="2199.9999999999995"/>
        <n v="1649.9999999999998"/>
        <n v="2062.4999999999995"/>
        <n v="3300"/>
        <n v="1950"/>
        <n v="4800"/>
        <n v="3562.5"/>
        <n v="3600.0000000000005"/>
        <n v="3900.0000000000009"/>
        <n v="2700.0000000000005"/>
        <n v="2400.0000000000005"/>
        <n v="2800.0000000000005"/>
        <n v="3375.0000000000005"/>
        <n v="3300.0000000000005"/>
        <n v="3575.0000000000009"/>
        <n v="2250.0000000000005"/>
        <n v="2812.5000000000005"/>
        <n v="3450.0000000000005"/>
        <n v="3737.5000000000009"/>
        <n v="2550.0000000000005"/>
        <n v="3562.5000000000005"/>
        <n v="4050.0000000000005"/>
        <n v="4387.5000000000009"/>
        <n v="2850.0000000000005"/>
        <n v="3750.0000000000005"/>
        <n v="1275"/>
        <n v="1700"/>
        <n v="1900"/>
        <n v="1999.9999999999998"/>
        <n v="1924.9999999999998"/>
        <n v="2112.5"/>
        <n v="2437.5"/>
        <n v="1650"/>
        <n v="5312.5000000000009"/>
        <n v="4375"/>
        <n v="4025.0000000000005"/>
        <n v="3675.0000000000005"/>
        <n v="4462.5000000000009"/>
        <n v="5075.0000000000009"/>
        <n v="5062.5000000000009"/>
        <n v="3500.0000000000005"/>
        <n v="4200.0000000000009"/>
        <n v="2925.0000000000005"/>
        <n v="2600.0000000000005"/>
        <n v="3000.0000000000005"/>
        <n v="2975.0000000000005"/>
        <n v="3150.0000000000005"/>
        <n v="1787.5000000000002"/>
        <n v="2337.5"/>
        <n v="4000.0000000000009"/>
        <n v="4550.0000000000009"/>
        <n v="3250.0000000000005"/>
        <n v="3187.5000000000005"/>
        <n v="2762.4999999999995"/>
        <n v="2112.4999999999995"/>
        <n v="1225"/>
        <n v="2437.4999999999995"/>
        <n v="3849.9999999999995"/>
        <n v="6750"/>
        <n v="6600"/>
        <n v="5737.5000000000009"/>
        <n v="4887.5000000000009"/>
        <n v="5750"/>
        <n v="6587.5000000000009"/>
        <n v="6000.0000000000009"/>
        <n v="4687.5000000000009"/>
        <n v="4312.5000000000009"/>
        <n v="4312.5"/>
        <n v="4500.0000000000009"/>
        <n v="3150.0000000000009"/>
        <n v="2800.0000000000009"/>
        <n v="3400.0000000000005"/>
        <n v="4062.5000000000009"/>
        <n v="3825.0000000000005"/>
        <n v="5225.0000000000009"/>
        <n v="6375.0000000000018"/>
        <n v="4400.0000000000009"/>
        <n v="4275.0000000000009"/>
        <n v="5462.5000000000009"/>
        <n v="2799.9999999999995"/>
        <n v="4815"/>
        <n v="2712.5000000000005"/>
        <n v="3487.5"/>
        <n v="4612.5"/>
        <n v="3262.5"/>
        <n v="2537.5000000000005"/>
        <n v="5885.0000000000009"/>
        <n v="6450"/>
        <n v="5400.0000000000009"/>
        <n v="6825.0000000000009"/>
        <n v="7312.5"/>
        <n v="5775.0000000000009"/>
        <n v="4250.0000000000009"/>
        <n v="4950.0000000000009"/>
        <n v="4125.0000000000009"/>
        <n v="3625.0000000000009"/>
        <n v="3500.0000000000009"/>
        <n v="3725.0000000000009"/>
        <n v="3875.0000000000009"/>
        <n v="5950"/>
        <n v="6125"/>
        <n v="300.00000000000006"/>
        <n v="674.99999999999989"/>
        <n v="525"/>
        <n v="225.00000000000003"/>
        <n v="1780"/>
        <n v="525.00000000000011"/>
        <n v="87.5"/>
        <n v="375"/>
        <n v="250"/>
        <n v="675.00000000000011"/>
        <n v="412.49999999999994"/>
        <n v="700.00000000000011"/>
        <n v="675"/>
        <n v="1000.0000000000002"/>
        <n v="312.5"/>
        <n v="437.5"/>
        <n v="1687.4999999999998"/>
        <n v="350"/>
        <n v="262.5"/>
        <n v="337.49999999999994"/>
        <n v="999.99999999999977"/>
        <n v="580"/>
        <n v="1349.9999999999998"/>
        <n v="2612.4999999999995"/>
        <n v="1649.9999999999995"/>
        <n v="1462.5"/>
        <n v="2012.4999999999998"/>
        <n v="2300"/>
        <n v="3437.5000000000005"/>
        <n v="2337.4999999999995"/>
        <n v="2587.5000000000005"/>
        <n v="1400"/>
        <n v="1425"/>
        <n v="1312.5000000000002"/>
        <n v="1487.5000000000002"/>
        <n v="1687.5000000000005"/>
        <n v="1437.5000000000002"/>
        <n v="1087.4999999999998"/>
        <n v="1875.0000000000005"/>
        <n v="1199.9999999999998"/>
        <n v="3100"/>
        <n v="4537.4999999999991"/>
        <n v="2375"/>
        <n v="3987.4999999999995"/>
        <n v="3712.4999999999995"/>
        <n v="2012.5000000000002"/>
        <n v="2025.0000000000002"/>
        <n v="2612.5"/>
        <n v="2474.9999999999995"/>
        <n v="4399.9999999999991"/>
        <n v="2749.9999999999995"/>
        <n v="150.00000000000003"/>
        <n v="1680"/>
        <n v="450.00000000000006"/>
        <n v="0"/>
        <n v="187.50000000000003"/>
        <n v="1890"/>
        <n v="500.00000000000011"/>
        <n v="350.00000000000006"/>
        <n v="87.500000000000014"/>
        <n v="249.99999999999997"/>
        <n v="824.99999999999989"/>
        <n v="1237.5000000000002"/>
        <n v="375.00000000000006"/>
        <n v="700.00000000000023"/>
        <n v="150"/>
        <n v="225"/>
        <n v="75"/>
        <n v="99.999999999999986"/>
        <n v="285.00000000000006"/>
        <n v="499.99999999999994"/>
        <n v="1099.9999999999995"/>
        <n v="2249.9999999999995"/>
        <n v="749.99999999999989"/>
        <n v="1374.9999999999995"/>
        <n v="1562.5"/>
        <n v="1312.5"/>
        <n v="1300.0000000000005"/>
        <n v="712.49999999999989"/>
        <n v="750.00000000000023"/>
        <n v="687.5"/>
        <n v="1100.0000000000005"/>
        <n v="699.99999999999977"/>
        <n v="1450.0000000000005"/>
        <n v="862.49999999999977"/>
        <n v="1662.5000000000002"/>
        <n v="900.00000000000011"/>
        <n v="1250.0000000000002"/>
        <n v="2124.9999999999995"/>
        <n v="750.00000000000011"/>
        <n v="600.00000000000011"/>
        <n v="1880"/>
        <n v="175"/>
        <n v="2722.4999999999995"/>
        <n v="2887.4999999999995"/>
        <n v="3024.9999999999995"/>
        <n v="1099.9999999999998"/>
        <n v="650"/>
        <n v="1072.5"/>
        <n v="1512.5000000000002"/>
        <n v="1512.4999999999998"/>
        <n v="1787.4999999999998"/>
        <n v="5075"/>
        <n v="6400"/>
        <n v="5525.0000000000009"/>
        <n v="5100.0000000000009"/>
        <n v="4675.0000000000009"/>
        <n v="6375.0000000000009"/>
        <n v="5437.5000000000009"/>
        <n v="3674.9999999999995"/>
        <n v="3850.0000000000009"/>
        <n v="2437.5000000000005"/>
        <n v="2112.5000000000005"/>
        <n v="3087.5000000000005"/>
        <n v="5950.0000000000018"/>
        <n v="4987.5000000000009"/>
        <n v="3450"/>
        <n v="2762.5"/>
        <n v="1237.4999999999998"/>
        <n v="4024.9999999999995"/>
        <n v="5362.4999999999991"/>
        <n v="4900"/>
        <n v="4887.5"/>
        <n v="8250"/>
        <n v="8100"/>
        <n v="7125.0000000000009"/>
        <n v="6650.0000000000009"/>
        <n v="6175"/>
        <n v="7150.0000000000009"/>
        <n v="8075.0000000000009"/>
        <n v="7012.5000000000009"/>
        <n v="3799.9999999999995"/>
        <n v="4037.5000000000005"/>
        <n v="6800.0000000000018"/>
        <n v="4800.0000000000009"/>
        <n v="4725.0000000000009"/>
        <n v="5937.5000000000009"/>
        <n v="3025.0000000000005"/>
        <n v="1899.9999999999998"/>
        <n v="3915"/>
        <n v="1699.9999999999998"/>
        <n v="1837.5000000000002"/>
        <n v="1799.9999999999998"/>
        <n v="4785"/>
        <n v="6012.5"/>
        <n v="4350.0000000000009"/>
        <n v="3250.0000000000009"/>
        <n v="3125.0000000000009"/>
        <n v="2500.0000000000005"/>
        <n v="4650.0000000000009"/>
        <n v="2725.0000000000005"/>
        <n v="2875.0000000000005"/>
        <n v="3400"/>
        <n v="3280"/>
        <n v="4100"/>
        <n v="2362.5000000000005"/>
        <n v="3575.0000000000005"/>
        <n v="2137.5000000000005"/>
        <n v="2340.0000000000005"/>
        <n v="2475.0000000000005"/>
        <n v="562.50000000000011"/>
        <n v="1950.0000000000002"/>
        <n v="1012.5000000000001"/>
        <n v="625.00000000000011"/>
        <n v="1950.0000000000005"/>
        <n v="787.49999999999989"/>
        <n v="4262.4999999999991"/>
        <n v="4224.9999999999991"/>
        <n v="7350"/>
        <n v="7225"/>
        <n v="6300"/>
        <n v="2475.0000000000009"/>
        <n v="2887.5000000000009"/>
        <n v="1750.0000000000005"/>
        <n v="4875.0000000000009"/>
        <n v="5625.0000000000018"/>
        <n v="3800.0000000000009"/>
        <n v="1124.9999999999998"/>
        <n v="2695"/>
        <n v="1187.5"/>
        <n v="974.99999999999977"/>
        <n v="1687.5000000000002"/>
        <n v="3975"/>
        <n v="3375.0000000000009"/>
        <n v="2400.0000000000009"/>
        <n v="3750.0000000000009"/>
        <n v="2300.0000000000009"/>
        <n v="1700.0000000000005"/>
        <n v="1600.0000000000005"/>
        <n v="2000.0000000000005"/>
        <n v="2002.5000000000005"/>
        <n v="4062.4999999999995"/>
        <n v="850"/>
        <n v="687.50000000000011"/>
        <n v="2170"/>
        <n v="875.00000000000023"/>
        <n v="550.00000000000023"/>
        <n v="2480"/>
        <n v="1137.5000000000002"/>
        <n v="1749.9999999999998"/>
        <n v="1050.0000000000005"/>
        <n v="937.50000000000023"/>
        <n v="1900.0000000000005"/>
        <n v="812.50000000000023"/>
        <n v="1200.0000000000005"/>
        <n v="412.50000000000006"/>
        <n v="737.50000000000011"/>
        <n v="1999.9999999999993"/>
        <n v="2924.9999999999995"/>
        <n v="1574.9999999999998"/>
        <n v="2249.9999999999991"/>
        <n v="712.50000000000011"/>
        <n v="650.00000000000023"/>
        <n v="1812.5"/>
        <n v="937.5"/>
        <n v="637.50000000000011"/>
        <n v="600.00000000000023"/>
        <n v="2010.0000000000002"/>
        <n v="800.00000000000023"/>
        <n v="1875.0000000000002"/>
        <n v="487.50000000000023"/>
        <n v="2345"/>
        <n v="1125.0000000000005"/>
        <n v="1000.0000000000005"/>
        <n v="850.00000000000023"/>
        <n v="1650.0000000000005"/>
        <n v="1187.5000000000002"/>
        <n v="1062.5000000000002"/>
        <n v="1837.5000000000005"/>
        <n v="325.00000000000006"/>
        <n v="1725"/>
        <n v="825"/>
        <n v="690.00000000000023"/>
        <n v="2024.9999999999993"/>
        <n v="1599.9999999999998"/>
        <n v="1100.0000000000002"/>
        <n v="787.50000000000023"/>
        <n v="899.99999999999989"/>
        <n v="3087.4999999999995"/>
        <n v="1350.0000000000005"/>
        <n v="1800.0000000000005"/>
        <n v="5600.0000000000018"/>
        <n v="6400.0000000000018"/>
        <n v="1187.4999999999998"/>
        <n v="2175.0000000000005"/>
        <n v="1437.4999999999998"/>
        <n v="1274.9999999999998"/>
        <n v="1424.9999999999998"/>
        <n v="1912.5000000000002"/>
        <n v="1662.4999999999995"/>
        <n v="1375.0000000000002"/>
        <n v="1837.4999999999995"/>
        <n v="4225.0000000000009"/>
        <n v="3437.5000000000009"/>
        <n v="2375.0000000000005"/>
        <n v="2125.0000000000005"/>
        <n v="2750.0000000000005"/>
        <n v="3025.0000000000009"/>
        <n v="3937.5000000000005"/>
        <n v="2700.0000000000009"/>
        <n v="2025.0000000000005"/>
        <n v="1575.0000000000005"/>
        <n v="1462.5000000000005"/>
        <n v="4300"/>
        <n v="3570"/>
        <n v="1724.9999999999995"/>
        <n v="1799.9999999999995"/>
        <n v="5774.9999999999991"/>
        <n v="3600.0000000000009"/>
        <n v="3037.5000000000009"/>
        <n v="2925.0000000000009"/>
        <n v="3127.5000000000009"/>
        <n v="6187.5"/>
        <n v="7525.0000000000009"/>
        <n v="6562.5"/>
        <n v="3237.5000000000005"/>
        <n v="1812.5000000000005"/>
        <n v="3412.5000000000005"/>
        <n v="2760"/>
        <n v="1150"/>
        <n v="1249.9999999999998"/>
        <n v="4252.5"/>
        <n v="2999.9999999999995"/>
        <n v="4749.9999999999991"/>
        <n v="6125.0000000000009"/>
        <n v="6662.5"/>
        <n v="2012.5000000000005"/>
        <n v="1925.0000000000005"/>
        <n v="2275.0000000000005"/>
        <n v="2380.0000000000009"/>
        <n v="3900.0000000000014"/>
        <n v="5437.5"/>
        <n v="5812.5"/>
        <n v="2310"/>
        <n v="950"/>
        <n v="812.49999999999977"/>
        <n v="874.99999999999977"/>
        <n v="3577.5"/>
        <n v="3999.9999999999995"/>
        <n v="3900.0000000000005"/>
        <n v="2200.0000000000005"/>
        <n v="2900.0000000000005"/>
        <n v="1275.0000000000005"/>
        <n v="1600.0000000000002"/>
        <n v="1250.0000000000005"/>
        <n v="1557.5000000000007"/>
        <n v="3250.0000000000014"/>
        <n v="4600"/>
        <n v="6187.5000000000009"/>
        <n v="3412.5000000000009"/>
        <n v="999.99999999999989"/>
        <n v="437.50000000000006"/>
        <n v="2340"/>
        <n v="875.00000000000011"/>
        <n v="962.50000000000023"/>
        <n v="990"/>
        <n v="950.00000000000034"/>
        <n v="549.99999999999989"/>
        <n v="1062.5"/>
        <n v="599.99999999999989"/>
        <n v="1425.0000000000002"/>
        <n v="2980"/>
        <n v="2499.9999999999995"/>
        <n v="3374.9999999999995"/>
        <n v="937.50000000000045"/>
        <n v="875.00000000000034"/>
        <n v="1875.0000000000007"/>
        <n v="900.00000000000057"/>
        <n v="1185.0000000000007"/>
        <n v="3937.5"/>
        <n v="1625.0000000000005"/>
        <n v="675.00000000000034"/>
        <n v="600.00000000000034"/>
        <n v="1290"/>
        <n v="399.99999999999989"/>
        <n v="449.99999999999989"/>
        <n v="2680"/>
        <n v="1912.4999999999998"/>
        <n v="1800.0000000000007"/>
        <n v="525.00000000000023"/>
        <n v="850.00000000000057"/>
        <n v="550.00000000000034"/>
        <n v="825.00000000000023"/>
        <n v="1375.0000000000007"/>
        <n v="562.50000000000045"/>
        <n v="800.00000000000057"/>
        <n v="2062.5000000000005"/>
        <n v="562.50000000000034"/>
        <n v="1562.5000000000005"/>
        <n v="1140"/>
        <n v="275.00000000000006"/>
        <n v="249.99999999999994"/>
        <n v="337.50000000000006"/>
        <n v="299.99999999999994"/>
        <n v="975.00000000000011"/>
        <n v="2380"/>
        <n v="1500.0000000000005"/>
        <n v="412.50000000000023"/>
        <n v="375.00000000000017"/>
        <n v="700.00000000000045"/>
        <n v="450.00000000000028"/>
        <n v="400.00000000000023"/>
        <n v="1187.5000000000005"/>
        <n v="450.0000000000004"/>
        <n v="612.50000000000045"/>
        <n v="3187.5"/>
        <n v="450.00000000000023"/>
        <n v="1090"/>
        <n v="250.00000000000006"/>
        <n v="199.99999999999994"/>
        <n v="2280"/>
        <n v="1012.4999999999999"/>
        <n v="1400.0000000000005"/>
        <n v="337.50000000000017"/>
        <n v="975.00000000000034"/>
        <n v="650.00000000000034"/>
        <n v="350.00000000000023"/>
        <n v="412.50000000000034"/>
        <n v="1512.5000000000005"/>
        <n v="874.99999999999989"/>
        <n v="1980"/>
        <n v="877.5"/>
        <n v="1485.0000000000002"/>
        <n v="450.00000000000011"/>
        <n v="187.49999999999997"/>
        <n v="624.99999999999989"/>
        <n v="1374.9999999999998"/>
        <n v="780"/>
        <n v="500.00000000000017"/>
        <n v="400.00000000000011"/>
        <n v="374.99999999999994"/>
        <n v="940.00000000000023"/>
        <n v="225.00000000000009"/>
        <n v="149.99999999999997"/>
        <n v="950.00000000000023"/>
        <n v="175.00000000000006"/>
        <n v="3120"/>
        <n v="437.50000000000011"/>
        <n v="1249.9999999999995"/>
        <n v="770.00000000000011"/>
        <n v="112.49999999999997"/>
        <n v="900.00000000000023"/>
        <n v="150.00000000000006"/>
        <n v="900.00000000000034"/>
        <n v="312.50000000000006"/>
        <n v="857.50000000000011"/>
        <n v="2274.9999999999995"/>
        <n v="1300.0000000000002"/>
        <n v="3270"/>
        <n v="945.00000000000011"/>
        <n v="2599.9999999999995"/>
        <n v="1710.0000000000002"/>
        <n v="437.49999999999989"/>
        <n v="1700.0000000000002"/>
        <n v="2762.5000000000005"/>
        <n v="1499.9999999999995"/>
        <n v="2024.9999999999998"/>
        <n v="1032.5"/>
        <n v="1557.5000000000002"/>
        <n v="2349.9999999999995"/>
        <n v="2624.9999999999995"/>
        <n v="1299.9999999999998"/>
        <n v="612.5"/>
        <n v="2180"/>
        <n v="3134.9999999999995"/>
        <n v="3574.9999999999995"/>
        <n v="1760.0000000000002"/>
        <n v="1787.5"/>
        <n v="1732.5000000000002"/>
        <n v="3124.9999999999995"/>
        <n v="2374.9999999999995"/>
        <n v="2080"/>
        <n v="2997.4999999999995"/>
        <n v="3437.4999999999995"/>
        <n v="1622.5000000000002"/>
        <n v="2874.9999999999995"/>
        <n v="3162.4999999999995"/>
        <n v="699.99999999999989"/>
        <n v="2452.5"/>
        <n v="3420"/>
        <n v="1920.0000000000002"/>
        <n v="3867.5"/>
        <n v="2242.5000000000005"/>
        <n v="1625.0000000000002"/>
        <n v="2997.5000000000005"/>
        <n v="3705"/>
        <n v="1787.5000000000005"/>
        <n v="975.00000000000023"/>
        <n v="2080.0000000000005"/>
      </sharedItems>
    </cacheField>
    <cacheField name="Operating Profit" numFmtId="166">
      <sharedItems containsSemiMixedTypes="0" containsString="0" containsNumber="1" minValue="0" maxValue="3900"/>
    </cacheField>
    <cacheField name="Operating Margin" numFmtId="9">
      <sharedItems containsSemiMixedTypes="0" containsString="0" containsNumber="1" minValue="0.1" maxValue="0.65000000000000013" count="22">
        <n v="0.5"/>
        <n v="0.3"/>
        <n v="0.35"/>
        <n v="0.25"/>
        <n v="0.45"/>
        <n v="0.35000000000000003"/>
        <n v="0.2"/>
        <n v="0.15000000000000002"/>
        <n v="0.4"/>
        <n v="0.55000000000000004"/>
        <n v="0.30000000000000004"/>
        <n v="0.15"/>
        <n v="0.24999999999999997"/>
        <n v="0.45000000000000007"/>
        <n v="0.1"/>
        <n v="0.39999999999999997"/>
        <n v="0.60000000000000009"/>
        <n v="0.50000000000000011"/>
        <n v="0.44999999999999996"/>
        <n v="0.65000000000000013"/>
        <n v="0.55000000000000016"/>
        <n v="0.49999999999999994"/>
      </sharedItems>
    </cacheField>
    <cacheField name="Profit per unit" numFmtId="166">
      <sharedItems containsSemiMixedTypes="0" containsString="0" containsNumber="1" minValue="0" maxValue="0.49500000000000005"/>
    </cacheField>
    <cacheField name="Months (Invoice Date)" numFmtId="0" databaseField="0">
      <fieldGroup base="2">
        <rangePr groupBy="months" startDate="2021-01-02T00:00:00" endDate="2021-12-26T00:00:00"/>
        <groupItems count="14">
          <s v="&lt;02-01-2021"/>
          <s v="Jan"/>
          <s v="Feb"/>
          <s v="Mar"/>
          <s v="Apr"/>
          <s v="May"/>
          <s v="Jun"/>
          <s v="Jul"/>
          <s v="Aug"/>
          <s v="Sep"/>
          <s v="Oct"/>
          <s v="Nov"/>
          <s v="Dec"/>
          <s v="&gt;26-12-2021"/>
        </groupItems>
      </fieldGroup>
    </cacheField>
    <cacheField name="Quarters (Invoice Date)" numFmtId="0" databaseField="0">
      <fieldGroup base="2">
        <rangePr groupBy="quarters" startDate="2021-01-02T00:00:00" endDate="2021-12-26T00:00:00"/>
        <groupItems count="6">
          <s v="&lt;02-01-2021"/>
          <s v="Qtr1"/>
          <s v="Qtr2"/>
          <s v="Qtr3"/>
          <s v="Qtr4"/>
          <s v="&gt;26-12-2021"/>
        </groupItems>
      </fieldGroup>
    </cacheField>
  </cacheFields>
  <extLst>
    <ext xmlns:x14="http://schemas.microsoft.com/office/spreadsheetml/2009/9/main" uri="{725AE2AE-9491-48be-B2B4-4EB974FC3084}">
      <x14:pivotCacheDefinition pivotCacheId="62834183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nshree Dhakite" refreshedDate="45845.609185069443" createdVersion="8" refreshedVersion="8" minRefreshableVersion="3" recordCount="3888" xr:uid="{91934156-61D9-4E64-BF31-688D9785CFDE}">
  <cacheSource type="worksheet">
    <worksheetSource ref="A5:L3893" sheet="Data"/>
  </cacheSource>
  <cacheFields count="14">
    <cacheField name="Retailer" numFmtId="49">
      <sharedItems count="4">
        <s v="Sodapop"/>
        <s v="BevCo"/>
        <s v="FizzySip"/>
        <s v="DreamCo"/>
      </sharedItems>
    </cacheField>
    <cacheField name="Retailer ID" numFmtId="1">
      <sharedItems containsSemiMixedTypes="0" containsString="0" containsNumber="1" containsInteger="1" minValue="1128299" maxValue="1197831"/>
    </cacheField>
    <cacheField name="Invoice Date" numFmtId="14">
      <sharedItems containsSemiMixedTypes="0" containsNonDate="0" containsDate="1" containsString="0" minDate="2021-01-02T00:00:00" maxDate="2021-12-26T00:00:00" count="270">
        <d v="2021-01-14T00:00:00"/>
        <d v="2021-02-12T00:00:00"/>
        <d v="2021-03-10T00:00:00"/>
        <d v="2021-04-11T00:00:00"/>
        <d v="2021-05-10T00:00:00"/>
        <d v="2021-06-12T00:00:00"/>
        <d v="2021-07-10T00:00:00"/>
        <d v="2021-08-11T00:00:00"/>
        <d v="2021-09-10T00:00:00"/>
        <d v="2021-10-12T00:00:00"/>
        <d v="2021-11-11T00:00:00"/>
        <d v="2021-12-10T00:00:00"/>
        <d v="2021-01-02T00:00:00"/>
        <d v="2021-02-01T00:00:00"/>
        <d v="2021-03-03T00:00:00"/>
        <d v="2021-04-02T00:00:00"/>
        <d v="2021-05-02T00:00:00"/>
        <d v="2021-06-01T00:00:00"/>
        <d v="2021-07-03T00:00:00"/>
        <d v="2021-08-05T00:00:00"/>
        <d v="2021-09-02T00:00:00"/>
        <d v="2021-10-01T00:00:00"/>
        <d v="2021-11-02T00:00:00"/>
        <d v="2021-12-01T00:00:00"/>
        <d v="2021-01-20T00:00:00"/>
        <d v="2021-02-20T00:00:00"/>
        <d v="2021-03-19T00:00:00"/>
        <d v="2021-04-20T00:00:00"/>
        <d v="2021-05-21T00:00:00"/>
        <d v="2021-06-20T00:00:00"/>
        <d v="2021-07-19T00:00:00"/>
        <d v="2021-08-20T00:00:00"/>
        <d v="2021-09-21T00:00:00"/>
        <d v="2021-10-20T00:00:00"/>
        <d v="2021-11-20T00:00:00"/>
        <d v="2021-12-19T00:00:00"/>
        <d v="2021-01-15T00:00:00"/>
        <d v="2021-02-15T00:00:00"/>
        <d v="2021-03-14T00:00:00"/>
        <d v="2021-04-15T00:00:00"/>
        <d v="2021-05-16T00:00:00"/>
        <d v="2021-06-15T00:00:00"/>
        <d v="2021-07-14T00:00:00"/>
        <d v="2021-08-15T00:00:00"/>
        <d v="2021-09-16T00:00:00"/>
        <d v="2021-10-15T00:00:00"/>
        <d v="2021-11-15T00:00:00"/>
        <d v="2021-12-14T00:00:00"/>
        <d v="2021-01-07T00:00:00"/>
        <d v="2021-02-05T00:00:00"/>
        <d v="2021-04-04T00:00:00"/>
        <d v="2021-05-03T00:00:00"/>
        <d v="2021-06-05T00:00:00"/>
        <d v="2021-08-04T00:00:00"/>
        <d v="2021-09-03T00:00:00"/>
        <d v="2021-10-05T00:00:00"/>
        <d v="2021-11-04T00:00:00"/>
        <d v="2021-12-03T00:00:00"/>
        <d v="2021-01-05T00:00:00"/>
        <d v="2021-03-04T00:00:00"/>
        <d v="2021-04-05T00:00:00"/>
        <d v="2021-05-06T00:00:00"/>
        <d v="2021-07-04T00:00:00"/>
        <d v="2021-09-06T00:00:00"/>
        <d v="2021-11-05T00:00:00"/>
        <d v="2021-12-04T00:00:00"/>
        <d v="2021-01-03T00:00:00"/>
        <d v="2021-02-03T00:00:00"/>
        <d v="2021-03-02T00:00:00"/>
        <d v="2021-04-03T00:00:00"/>
        <d v="2021-05-04T00:00:00"/>
        <d v="2021-06-03T00:00:00"/>
        <d v="2021-07-02T00:00:00"/>
        <d v="2021-08-03T00:00:00"/>
        <d v="2021-09-04T00:00:00"/>
        <d v="2021-10-03T00:00:00"/>
        <d v="2021-11-03T00:00:00"/>
        <d v="2021-12-02T00:00:00"/>
        <d v="2021-01-12T00:00:00"/>
        <d v="2021-02-10T00:00:00"/>
        <d v="2021-03-08T00:00:00"/>
        <d v="2021-04-09T00:00:00"/>
        <d v="2021-05-08T00:00:00"/>
        <d v="2021-06-10T00:00:00"/>
        <d v="2021-07-08T00:00:00"/>
        <d v="2021-08-09T00:00:00"/>
        <d v="2021-09-08T00:00:00"/>
        <d v="2021-10-10T00:00:00"/>
        <d v="2021-11-09T00:00:00"/>
        <d v="2021-12-08T00:00:00"/>
        <d v="2021-01-13T00:00:00"/>
        <d v="2021-02-13T00:00:00"/>
        <d v="2021-03-12T00:00:00"/>
        <d v="2021-04-13T00:00:00"/>
        <d v="2021-05-14T00:00:00"/>
        <d v="2021-06-13T00:00:00"/>
        <d v="2021-07-12T00:00:00"/>
        <d v="2021-08-13T00:00:00"/>
        <d v="2021-09-14T00:00:00"/>
        <d v="2021-10-13T00:00:00"/>
        <d v="2021-11-13T00:00:00"/>
        <d v="2021-12-12T00:00:00"/>
        <d v="2021-01-17T00:00:00"/>
        <d v="2021-02-17T00:00:00"/>
        <d v="2021-03-16T00:00:00"/>
        <d v="2021-04-17T00:00:00"/>
        <d v="2021-05-18T00:00:00"/>
        <d v="2021-06-17T00:00:00"/>
        <d v="2021-07-16T00:00:00"/>
        <d v="2021-08-17T00:00:00"/>
        <d v="2021-09-18T00:00:00"/>
        <d v="2021-10-17T00:00:00"/>
        <d v="2021-11-17T00:00:00"/>
        <d v="2021-12-16T00:00:00"/>
        <d v="2021-01-04T00:00:00"/>
        <d v="2021-03-05T00:00:00"/>
        <d v="2021-07-05T00:00:00"/>
        <d v="2021-08-07T00:00:00"/>
        <d v="2021-01-11T00:00:00"/>
        <d v="2021-02-11T00:00:00"/>
        <d v="2021-05-12T00:00:00"/>
        <d v="2021-06-11T00:00:00"/>
        <d v="2021-09-12T00:00:00"/>
        <d v="2021-10-11T00:00:00"/>
        <d v="2021-01-21T00:00:00"/>
        <d v="2021-02-19T00:00:00"/>
        <d v="2021-03-17T00:00:00"/>
        <d v="2021-04-18T00:00:00"/>
        <d v="2021-05-17T00:00:00"/>
        <d v="2021-06-19T00:00:00"/>
        <d v="2021-07-17T00:00:00"/>
        <d v="2021-08-18T00:00:00"/>
        <d v="2021-09-17T00:00:00"/>
        <d v="2021-10-19T00:00:00"/>
        <d v="2021-11-18T00:00:00"/>
        <d v="2021-12-17T00:00:00"/>
        <d v="2021-01-10T00:00:00"/>
        <d v="2021-03-09T00:00:00"/>
        <d v="2021-04-10T00:00:00"/>
        <d v="2021-05-11T00:00:00"/>
        <d v="2021-07-09T00:00:00"/>
        <d v="2021-08-10T00:00:00"/>
        <d v="2021-09-11T00:00:00"/>
        <d v="2021-11-10T00:00:00"/>
        <d v="2021-12-09T00:00:00"/>
        <d v="2021-01-24T00:00:00"/>
        <d v="2021-02-24T00:00:00"/>
        <d v="2021-03-23T00:00:00"/>
        <d v="2021-04-24T00:00:00"/>
        <d v="2021-05-25T00:00:00"/>
        <d v="2021-06-24T00:00:00"/>
        <d v="2021-07-23T00:00:00"/>
        <d v="2021-08-24T00:00:00"/>
        <d v="2021-09-25T00:00:00"/>
        <d v="2021-10-24T00:00:00"/>
        <d v="2021-11-24T00:00:00"/>
        <d v="2021-12-23T00:00:00"/>
        <d v="2021-01-19T00:00:00"/>
        <d v="2021-03-15T00:00:00"/>
        <d v="2021-04-16T00:00:00"/>
        <d v="2021-05-15T00:00:00"/>
        <d v="2021-07-15T00:00:00"/>
        <d v="2021-08-16T00:00:00"/>
        <d v="2021-09-15T00:00:00"/>
        <d v="2021-11-16T00:00:00"/>
        <d v="2021-12-15T00:00:00"/>
        <d v="2021-01-18T00:00:00"/>
        <d v="2021-02-18T00:00:00"/>
        <d v="2021-05-19T00:00:00"/>
        <d v="2021-06-18T00:00:00"/>
        <d v="2021-09-19T00:00:00"/>
        <d v="2021-10-18T00:00:00"/>
        <d v="2021-02-04T00:00:00"/>
        <d v="2021-03-06T00:00:00"/>
        <d v="2021-05-05T00:00:00"/>
        <d v="2021-06-04T00:00:00"/>
        <d v="2021-07-06T00:00:00"/>
        <d v="2021-08-08T00:00:00"/>
        <d v="2021-09-05T00:00:00"/>
        <d v="2021-10-04T00:00:00"/>
        <d v="2021-01-23T00:00:00"/>
        <d v="2021-02-23T00:00:00"/>
        <d v="2021-03-22T00:00:00"/>
        <d v="2021-04-23T00:00:00"/>
        <d v="2021-05-24T00:00:00"/>
        <d v="2021-06-23T00:00:00"/>
        <d v="2021-07-22T00:00:00"/>
        <d v="2021-08-23T00:00:00"/>
        <d v="2021-09-24T00:00:00"/>
        <d v="2021-10-23T00:00:00"/>
        <d v="2021-11-23T00:00:00"/>
        <d v="2021-12-22T00:00:00"/>
        <d v="2021-01-26T00:00:00"/>
        <d v="2021-02-26T00:00:00"/>
        <d v="2021-03-25T00:00:00"/>
        <d v="2021-04-26T00:00:00"/>
        <d v="2021-05-27T00:00:00"/>
        <d v="2021-06-26T00:00:00"/>
        <d v="2021-07-25T00:00:00"/>
        <d v="2021-08-26T00:00:00"/>
        <d v="2021-09-27T00:00:00"/>
        <d v="2021-10-26T00:00:00"/>
        <d v="2021-11-26T00:00:00"/>
        <d v="2021-12-25T00:00:00"/>
        <d v="2021-01-09T00:00:00"/>
        <d v="2021-02-07T00:00:00"/>
        <d v="2021-04-06T00:00:00"/>
        <d v="2021-06-07T00:00:00"/>
        <d v="2021-08-06T00:00:00"/>
        <d v="2021-10-07T00:00:00"/>
        <d v="2021-11-06T00:00:00"/>
        <d v="2021-12-05T00:00:00"/>
        <d v="2021-01-06T00:00:00"/>
        <d v="2021-05-09T00:00:00"/>
        <d v="2021-09-09T00:00:00"/>
        <d v="2021-01-22T00:00:00"/>
        <d v="2021-02-22T00:00:00"/>
        <d v="2021-03-21T00:00:00"/>
        <d v="2021-04-22T00:00:00"/>
        <d v="2021-05-23T00:00:00"/>
        <d v="2021-06-22T00:00:00"/>
        <d v="2021-07-21T00:00:00"/>
        <d v="2021-08-22T00:00:00"/>
        <d v="2021-09-23T00:00:00"/>
        <d v="2021-10-22T00:00:00"/>
        <d v="2021-11-22T00:00:00"/>
        <d v="2021-12-21T00:00:00"/>
        <d v="2021-02-21T00:00:00"/>
        <d v="2021-06-21T00:00:00"/>
        <d v="2021-10-21T00:00:00"/>
        <d v="2021-01-16T00:00:00"/>
        <d v="2021-02-14T00:00:00"/>
        <d v="2021-06-14T00:00:00"/>
        <d v="2021-10-14T00:00:00"/>
        <d v="2021-03-11T00:00:00"/>
        <d v="2021-04-12T00:00:00"/>
        <d v="2021-05-13T00:00:00"/>
        <d v="2021-07-11T00:00:00"/>
        <d v="2021-08-12T00:00:00"/>
        <d v="2021-09-13T00:00:00"/>
        <d v="2021-11-12T00:00:00"/>
        <d v="2021-12-11T00:00:00"/>
        <d v="2021-02-09T00:00:00"/>
        <d v="2021-06-09T00:00:00"/>
        <d v="2021-10-09T00:00:00"/>
        <d v="2021-02-06T00:00:00"/>
        <d v="2021-05-07T00:00:00"/>
        <d v="2021-06-06T00:00:00"/>
        <d v="2021-09-07T00:00:00"/>
        <d v="2021-10-06T00:00:00"/>
        <d v="2021-03-20T00:00:00"/>
        <d v="2021-04-21T00:00:00"/>
        <d v="2021-05-20T00:00:00"/>
        <d v="2021-07-20T00:00:00"/>
        <d v="2021-08-21T00:00:00"/>
        <d v="2021-09-20T00:00:00"/>
        <d v="2021-11-21T00:00:00"/>
        <d v="2021-12-20T00:00:00"/>
        <d v="2021-03-13T00:00:00"/>
        <d v="2021-04-14T00:00:00"/>
        <d v="2021-07-13T00:00:00"/>
        <d v="2021-08-14T00:00:00"/>
        <d v="2021-11-14T00:00:00"/>
        <d v="2021-12-13T00:00:00"/>
        <d v="2021-02-08T00:00:00"/>
        <d v="2021-04-07T00:00:00"/>
        <d v="2021-06-08T00:00:00"/>
        <d v="2021-10-08T00:00:00"/>
        <d v="2021-11-07T00:00:00"/>
        <d v="2021-12-06T00:00:00"/>
      </sharedItems>
      <fieldGroup par="13"/>
    </cacheField>
    <cacheField name="Region" numFmtId="49">
      <sharedItems count="5">
        <s v="Northeast"/>
        <s v="South"/>
        <s v="West"/>
        <s v="Midwest"/>
        <s v="Southeast"/>
      </sharedItems>
    </cacheField>
    <cacheField name="State" numFmtId="49">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49">
      <sharedItems/>
    </cacheField>
    <cacheField name="Beverage Brand" numFmtId="49">
      <sharedItems count="6">
        <s v="Coca-Cola"/>
        <s v="Diet Coke"/>
        <s v="Sprite"/>
        <s v="Fanta"/>
        <s v="Powerade"/>
        <s v="Dasani Water"/>
      </sharedItems>
    </cacheField>
    <cacheField name="Price per Unit" numFmtId="166">
      <sharedItems containsSemiMixedTypes="0" containsString="0" containsNumber="1" minValue="9.9999999999999964E-2" maxValue="1.1000000000000001"/>
    </cacheField>
    <cacheField name="Units Sold" numFmtId="1">
      <sharedItems containsSemiMixedTypes="0" containsString="0" containsNumber="1" containsInteger="1" minValue="0" maxValue="12750"/>
    </cacheField>
    <cacheField name="Total Sales" numFmtId="166">
      <sharedItems containsSemiMixedTypes="0" containsString="0" containsNumber="1" minValue="0" maxValue="8250"/>
    </cacheField>
    <cacheField name="Operating Profit" numFmtId="166">
      <sharedItems containsSemiMixedTypes="0" containsString="0" containsNumber="1" minValue="0" maxValue="3900"/>
    </cacheField>
    <cacheField name="Operating Margin" numFmtId="9">
      <sharedItems containsSemiMixedTypes="0" containsString="0" containsNumber="1" minValue="0.1" maxValue="0.65000000000000013"/>
    </cacheField>
    <cacheField name="Months (Invoice Date)" numFmtId="0" databaseField="0">
      <fieldGroup base="2">
        <rangePr groupBy="months" startDate="2021-01-02T00:00:00" endDate="2021-12-26T00:00:00"/>
        <groupItems count="14">
          <s v="&lt;02-01-2021"/>
          <s v="Jan"/>
          <s v="Feb"/>
          <s v="Mar"/>
          <s v="Apr"/>
          <s v="May"/>
          <s v="Jun"/>
          <s v="Jul"/>
          <s v="Aug"/>
          <s v="Sep"/>
          <s v="Oct"/>
          <s v="Nov"/>
          <s v="Dec"/>
          <s v="&gt;26-12-2021"/>
        </groupItems>
      </fieldGroup>
    </cacheField>
    <cacheField name="Quarters (Invoice Date)" numFmtId="0" databaseField="0">
      <fieldGroup base="2">
        <rangePr groupBy="quarters" startDate="2021-01-02T00:00:00" endDate="2021-12-26T00:00:00"/>
        <groupItems count="6">
          <s v="&lt;02-01-2021"/>
          <s v="Qtr1"/>
          <s v="Qtr2"/>
          <s v="Qtr3"/>
          <s v="Qtr4"/>
          <s v="&gt;26-12-2021"/>
        </groupItems>
      </fieldGroup>
    </cacheField>
  </cacheFields>
  <extLst>
    <ext xmlns:x14="http://schemas.microsoft.com/office/spreadsheetml/2009/9/main" uri="{725AE2AE-9491-48be-B2B4-4EB974FC3084}">
      <x14:pivotCacheDefinition pivotCacheId="7469233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8">
  <r>
    <x v="0"/>
    <n v="1185732"/>
    <x v="0"/>
    <x v="0"/>
    <s v="New York"/>
    <x v="0"/>
    <x v="0"/>
    <x v="0"/>
    <n v="12000"/>
    <x v="0"/>
    <n v="3000"/>
    <x v="0"/>
    <n v="0.25"/>
  </r>
  <r>
    <x v="0"/>
    <n v="1185732"/>
    <x v="0"/>
    <x v="0"/>
    <s v="New York"/>
    <x v="0"/>
    <x v="1"/>
    <x v="0"/>
    <n v="10000"/>
    <x v="1"/>
    <n v="1500"/>
    <x v="1"/>
    <n v="0.15"/>
  </r>
  <r>
    <x v="0"/>
    <n v="1185732"/>
    <x v="0"/>
    <x v="0"/>
    <s v="New York"/>
    <x v="0"/>
    <x v="2"/>
    <x v="1"/>
    <n v="10000"/>
    <x v="2"/>
    <n v="1400"/>
    <x v="2"/>
    <n v="0.14000000000000001"/>
  </r>
  <r>
    <x v="0"/>
    <n v="1185732"/>
    <x v="0"/>
    <x v="0"/>
    <s v="New York"/>
    <x v="0"/>
    <x v="3"/>
    <x v="2"/>
    <n v="8500"/>
    <x v="3"/>
    <n v="1338.75"/>
    <x v="2"/>
    <n v="0.1575"/>
  </r>
  <r>
    <x v="0"/>
    <n v="1185732"/>
    <x v="0"/>
    <x v="0"/>
    <s v="New York"/>
    <x v="0"/>
    <x v="4"/>
    <x v="3"/>
    <n v="9000"/>
    <x v="4"/>
    <n v="1620"/>
    <x v="1"/>
    <n v="0.18"/>
  </r>
  <r>
    <x v="0"/>
    <n v="1185732"/>
    <x v="0"/>
    <x v="0"/>
    <s v="New York"/>
    <x v="0"/>
    <x v="5"/>
    <x v="0"/>
    <n v="10000"/>
    <x v="1"/>
    <n v="1250"/>
    <x v="3"/>
    <n v="0.125"/>
  </r>
  <r>
    <x v="0"/>
    <n v="1185732"/>
    <x v="1"/>
    <x v="0"/>
    <s v="New York"/>
    <x v="0"/>
    <x v="0"/>
    <x v="0"/>
    <n v="12500"/>
    <x v="5"/>
    <n v="3125"/>
    <x v="0"/>
    <n v="0.25"/>
  </r>
  <r>
    <x v="0"/>
    <n v="1185732"/>
    <x v="1"/>
    <x v="0"/>
    <s v="New York"/>
    <x v="0"/>
    <x v="1"/>
    <x v="0"/>
    <n v="9000"/>
    <x v="6"/>
    <n v="1350"/>
    <x v="1"/>
    <n v="0.15"/>
  </r>
  <r>
    <x v="0"/>
    <n v="1185732"/>
    <x v="1"/>
    <x v="0"/>
    <s v="New York"/>
    <x v="0"/>
    <x v="2"/>
    <x v="1"/>
    <n v="9500"/>
    <x v="7"/>
    <n v="1330"/>
    <x v="2"/>
    <n v="0.14000000000000001"/>
  </r>
  <r>
    <x v="0"/>
    <n v="1185732"/>
    <x v="1"/>
    <x v="0"/>
    <s v="New York"/>
    <x v="0"/>
    <x v="3"/>
    <x v="2"/>
    <n v="8250"/>
    <x v="8"/>
    <n v="1299.375"/>
    <x v="2"/>
    <n v="0.1575"/>
  </r>
  <r>
    <x v="0"/>
    <n v="1185732"/>
    <x v="1"/>
    <x v="0"/>
    <s v="New York"/>
    <x v="0"/>
    <x v="4"/>
    <x v="3"/>
    <n v="9000"/>
    <x v="4"/>
    <n v="1620"/>
    <x v="1"/>
    <n v="0.18"/>
  </r>
  <r>
    <x v="0"/>
    <n v="1185732"/>
    <x v="1"/>
    <x v="0"/>
    <s v="New York"/>
    <x v="0"/>
    <x v="5"/>
    <x v="0"/>
    <n v="10000"/>
    <x v="1"/>
    <n v="1250"/>
    <x v="3"/>
    <n v="0.125"/>
  </r>
  <r>
    <x v="0"/>
    <n v="1185732"/>
    <x v="2"/>
    <x v="0"/>
    <s v="New York"/>
    <x v="0"/>
    <x v="0"/>
    <x v="0"/>
    <n v="12200"/>
    <x v="9"/>
    <n v="3050"/>
    <x v="0"/>
    <n v="0.25"/>
  </r>
  <r>
    <x v="0"/>
    <n v="1185732"/>
    <x v="2"/>
    <x v="0"/>
    <s v="New York"/>
    <x v="0"/>
    <x v="1"/>
    <x v="0"/>
    <n v="9250"/>
    <x v="10"/>
    <n v="1387.5"/>
    <x v="1"/>
    <n v="0.15"/>
  </r>
  <r>
    <x v="0"/>
    <n v="1185732"/>
    <x v="2"/>
    <x v="0"/>
    <s v="New York"/>
    <x v="0"/>
    <x v="2"/>
    <x v="1"/>
    <n v="9500"/>
    <x v="7"/>
    <n v="1330"/>
    <x v="2"/>
    <n v="0.14000000000000001"/>
  </r>
  <r>
    <x v="0"/>
    <n v="1185732"/>
    <x v="2"/>
    <x v="0"/>
    <s v="New York"/>
    <x v="0"/>
    <x v="3"/>
    <x v="2"/>
    <n v="8000"/>
    <x v="11"/>
    <n v="1260"/>
    <x v="2"/>
    <n v="0.1575"/>
  </r>
  <r>
    <x v="0"/>
    <n v="1185732"/>
    <x v="2"/>
    <x v="0"/>
    <s v="New York"/>
    <x v="0"/>
    <x v="4"/>
    <x v="3"/>
    <n v="8500"/>
    <x v="12"/>
    <n v="1530"/>
    <x v="1"/>
    <n v="0.18"/>
  </r>
  <r>
    <x v="0"/>
    <n v="1185732"/>
    <x v="2"/>
    <x v="0"/>
    <s v="New York"/>
    <x v="0"/>
    <x v="5"/>
    <x v="0"/>
    <n v="9500"/>
    <x v="13"/>
    <n v="1187.5"/>
    <x v="3"/>
    <n v="0.125"/>
  </r>
  <r>
    <x v="0"/>
    <n v="1185732"/>
    <x v="3"/>
    <x v="0"/>
    <s v="New York"/>
    <x v="0"/>
    <x v="0"/>
    <x v="0"/>
    <n v="12000"/>
    <x v="0"/>
    <n v="3000"/>
    <x v="0"/>
    <n v="0.25"/>
  </r>
  <r>
    <x v="0"/>
    <n v="1185732"/>
    <x v="3"/>
    <x v="0"/>
    <s v="New York"/>
    <x v="0"/>
    <x v="1"/>
    <x v="0"/>
    <n v="9000"/>
    <x v="6"/>
    <n v="1350"/>
    <x v="1"/>
    <n v="0.15"/>
  </r>
  <r>
    <x v="0"/>
    <n v="1185732"/>
    <x v="3"/>
    <x v="0"/>
    <s v="New York"/>
    <x v="0"/>
    <x v="2"/>
    <x v="1"/>
    <n v="9000"/>
    <x v="11"/>
    <n v="1260"/>
    <x v="2"/>
    <n v="0.14000000000000001"/>
  </r>
  <r>
    <x v="0"/>
    <n v="1185732"/>
    <x v="3"/>
    <x v="0"/>
    <s v="New York"/>
    <x v="0"/>
    <x v="3"/>
    <x v="2"/>
    <n v="8250"/>
    <x v="8"/>
    <n v="1299.375"/>
    <x v="2"/>
    <n v="0.1575"/>
  </r>
  <r>
    <x v="0"/>
    <n v="1185732"/>
    <x v="3"/>
    <x v="0"/>
    <s v="New York"/>
    <x v="0"/>
    <x v="4"/>
    <x v="3"/>
    <n v="8250"/>
    <x v="14"/>
    <n v="1485"/>
    <x v="1"/>
    <n v="0.18"/>
  </r>
  <r>
    <x v="0"/>
    <n v="1185732"/>
    <x v="3"/>
    <x v="0"/>
    <s v="New York"/>
    <x v="0"/>
    <x v="5"/>
    <x v="0"/>
    <n v="9500"/>
    <x v="13"/>
    <n v="1187.5"/>
    <x v="3"/>
    <n v="0.125"/>
  </r>
  <r>
    <x v="0"/>
    <n v="1185732"/>
    <x v="4"/>
    <x v="0"/>
    <s v="New York"/>
    <x v="0"/>
    <x v="0"/>
    <x v="3"/>
    <n v="12200"/>
    <x v="15"/>
    <n v="3660"/>
    <x v="0"/>
    <n v="0.3"/>
  </r>
  <r>
    <x v="0"/>
    <n v="1185732"/>
    <x v="4"/>
    <x v="0"/>
    <s v="New York"/>
    <x v="0"/>
    <x v="1"/>
    <x v="4"/>
    <n v="9250"/>
    <x v="16"/>
    <n v="1526.25"/>
    <x v="1"/>
    <n v="0.16500000000000001"/>
  </r>
  <r>
    <x v="0"/>
    <n v="1185732"/>
    <x v="4"/>
    <x v="0"/>
    <s v="New York"/>
    <x v="0"/>
    <x v="2"/>
    <x v="0"/>
    <n v="9000"/>
    <x v="6"/>
    <n v="1575"/>
    <x v="2"/>
    <n v="0.17499999999999999"/>
  </r>
  <r>
    <x v="0"/>
    <n v="1185732"/>
    <x v="4"/>
    <x v="0"/>
    <s v="New York"/>
    <x v="0"/>
    <x v="3"/>
    <x v="0"/>
    <n v="8500"/>
    <x v="17"/>
    <n v="1487.5"/>
    <x v="2"/>
    <n v="0.17499999999999999"/>
  </r>
  <r>
    <x v="0"/>
    <n v="1185732"/>
    <x v="4"/>
    <x v="0"/>
    <s v="New York"/>
    <x v="0"/>
    <x v="4"/>
    <x v="3"/>
    <n v="8750"/>
    <x v="18"/>
    <n v="1575"/>
    <x v="1"/>
    <n v="0.18"/>
  </r>
  <r>
    <x v="0"/>
    <n v="1185732"/>
    <x v="4"/>
    <x v="0"/>
    <s v="New York"/>
    <x v="0"/>
    <x v="5"/>
    <x v="5"/>
    <n v="10000"/>
    <x v="19"/>
    <n v="1625"/>
    <x v="3"/>
    <n v="0.16250000000000001"/>
  </r>
  <r>
    <x v="0"/>
    <n v="1185732"/>
    <x v="5"/>
    <x v="0"/>
    <s v="New York"/>
    <x v="0"/>
    <x v="0"/>
    <x v="3"/>
    <n v="12500"/>
    <x v="20"/>
    <n v="3750"/>
    <x v="0"/>
    <n v="0.3"/>
  </r>
  <r>
    <x v="0"/>
    <n v="1185732"/>
    <x v="5"/>
    <x v="0"/>
    <s v="New York"/>
    <x v="0"/>
    <x v="1"/>
    <x v="4"/>
    <n v="10000"/>
    <x v="21"/>
    <n v="1650"/>
    <x v="1"/>
    <n v="0.16500000000000001"/>
  </r>
  <r>
    <x v="0"/>
    <n v="1185732"/>
    <x v="5"/>
    <x v="0"/>
    <s v="New York"/>
    <x v="0"/>
    <x v="2"/>
    <x v="0"/>
    <n v="9250"/>
    <x v="10"/>
    <n v="1618.75"/>
    <x v="2"/>
    <n v="0.17499999999999999"/>
  </r>
  <r>
    <x v="0"/>
    <n v="1185732"/>
    <x v="5"/>
    <x v="0"/>
    <s v="New York"/>
    <x v="0"/>
    <x v="3"/>
    <x v="0"/>
    <n v="9000"/>
    <x v="6"/>
    <n v="1575"/>
    <x v="2"/>
    <n v="0.17499999999999999"/>
  </r>
  <r>
    <x v="0"/>
    <n v="1185732"/>
    <x v="5"/>
    <x v="0"/>
    <s v="New York"/>
    <x v="0"/>
    <x v="4"/>
    <x v="3"/>
    <n v="9000"/>
    <x v="4"/>
    <n v="1620"/>
    <x v="1"/>
    <n v="0.18"/>
  </r>
  <r>
    <x v="0"/>
    <n v="1185732"/>
    <x v="5"/>
    <x v="0"/>
    <s v="New York"/>
    <x v="0"/>
    <x v="5"/>
    <x v="5"/>
    <n v="10500"/>
    <x v="22"/>
    <n v="1706.25"/>
    <x v="3"/>
    <n v="0.16250000000000001"/>
  </r>
  <r>
    <x v="0"/>
    <n v="1185732"/>
    <x v="6"/>
    <x v="0"/>
    <s v="New York"/>
    <x v="0"/>
    <x v="0"/>
    <x v="3"/>
    <n v="12750"/>
    <x v="23"/>
    <n v="3825"/>
    <x v="0"/>
    <n v="0.3"/>
  </r>
  <r>
    <x v="0"/>
    <n v="1185732"/>
    <x v="6"/>
    <x v="0"/>
    <s v="New York"/>
    <x v="0"/>
    <x v="1"/>
    <x v="4"/>
    <n v="10250"/>
    <x v="24"/>
    <n v="1691.2500000000002"/>
    <x v="1"/>
    <n v="0.16500000000000004"/>
  </r>
  <r>
    <x v="0"/>
    <n v="1185732"/>
    <x v="6"/>
    <x v="0"/>
    <s v="New York"/>
    <x v="0"/>
    <x v="2"/>
    <x v="0"/>
    <n v="9500"/>
    <x v="13"/>
    <n v="1662.5"/>
    <x v="2"/>
    <n v="0.17499999999999999"/>
  </r>
  <r>
    <x v="0"/>
    <n v="1185732"/>
    <x v="6"/>
    <x v="0"/>
    <s v="New York"/>
    <x v="0"/>
    <x v="3"/>
    <x v="0"/>
    <n v="9000"/>
    <x v="6"/>
    <n v="1575"/>
    <x v="2"/>
    <n v="0.17499999999999999"/>
  </r>
  <r>
    <x v="0"/>
    <n v="1185732"/>
    <x v="6"/>
    <x v="0"/>
    <s v="New York"/>
    <x v="0"/>
    <x v="4"/>
    <x v="3"/>
    <n v="9250"/>
    <x v="25"/>
    <n v="1665"/>
    <x v="1"/>
    <n v="0.18"/>
  </r>
  <r>
    <x v="0"/>
    <n v="1185732"/>
    <x v="6"/>
    <x v="0"/>
    <s v="New York"/>
    <x v="0"/>
    <x v="5"/>
    <x v="5"/>
    <n v="11000"/>
    <x v="26"/>
    <n v="1787.5"/>
    <x v="3"/>
    <n v="0.16250000000000001"/>
  </r>
  <r>
    <x v="0"/>
    <n v="1185732"/>
    <x v="7"/>
    <x v="0"/>
    <s v="New York"/>
    <x v="0"/>
    <x v="0"/>
    <x v="3"/>
    <n v="12500"/>
    <x v="20"/>
    <n v="3750"/>
    <x v="0"/>
    <n v="0.3"/>
  </r>
  <r>
    <x v="0"/>
    <n v="1185732"/>
    <x v="7"/>
    <x v="0"/>
    <s v="New York"/>
    <x v="0"/>
    <x v="1"/>
    <x v="4"/>
    <n v="10250"/>
    <x v="24"/>
    <n v="1691.2500000000002"/>
    <x v="1"/>
    <n v="0.16500000000000004"/>
  </r>
  <r>
    <x v="0"/>
    <n v="1185732"/>
    <x v="7"/>
    <x v="0"/>
    <s v="New York"/>
    <x v="0"/>
    <x v="2"/>
    <x v="0"/>
    <n v="9500"/>
    <x v="13"/>
    <n v="1662.5"/>
    <x v="2"/>
    <n v="0.17499999999999999"/>
  </r>
  <r>
    <x v="0"/>
    <n v="1185732"/>
    <x v="7"/>
    <x v="0"/>
    <s v="New York"/>
    <x v="0"/>
    <x v="3"/>
    <x v="0"/>
    <n v="9250"/>
    <x v="10"/>
    <n v="1618.75"/>
    <x v="2"/>
    <n v="0.17499999999999999"/>
  </r>
  <r>
    <x v="0"/>
    <n v="1185732"/>
    <x v="7"/>
    <x v="0"/>
    <s v="New York"/>
    <x v="0"/>
    <x v="4"/>
    <x v="3"/>
    <n v="9000"/>
    <x v="4"/>
    <n v="1620"/>
    <x v="1"/>
    <n v="0.18"/>
  </r>
  <r>
    <x v="0"/>
    <n v="1185732"/>
    <x v="7"/>
    <x v="0"/>
    <s v="New York"/>
    <x v="0"/>
    <x v="5"/>
    <x v="5"/>
    <n v="10750"/>
    <x v="27"/>
    <n v="1746.875"/>
    <x v="3"/>
    <n v="0.16250000000000001"/>
  </r>
  <r>
    <x v="0"/>
    <n v="1185732"/>
    <x v="8"/>
    <x v="0"/>
    <s v="New York"/>
    <x v="0"/>
    <x v="0"/>
    <x v="3"/>
    <n v="12000"/>
    <x v="28"/>
    <n v="3600"/>
    <x v="0"/>
    <n v="0.3"/>
  </r>
  <r>
    <x v="0"/>
    <n v="1185732"/>
    <x v="8"/>
    <x v="0"/>
    <s v="New York"/>
    <x v="0"/>
    <x v="1"/>
    <x v="4"/>
    <n v="10000"/>
    <x v="21"/>
    <n v="1650"/>
    <x v="1"/>
    <n v="0.16500000000000001"/>
  </r>
  <r>
    <x v="0"/>
    <n v="1185732"/>
    <x v="8"/>
    <x v="0"/>
    <s v="New York"/>
    <x v="0"/>
    <x v="2"/>
    <x v="0"/>
    <n v="9250"/>
    <x v="10"/>
    <n v="1618.75"/>
    <x v="2"/>
    <n v="0.17499999999999999"/>
  </r>
  <r>
    <x v="0"/>
    <n v="1185732"/>
    <x v="8"/>
    <x v="0"/>
    <s v="New York"/>
    <x v="0"/>
    <x v="3"/>
    <x v="0"/>
    <n v="9000"/>
    <x v="6"/>
    <n v="1575"/>
    <x v="2"/>
    <n v="0.17499999999999999"/>
  </r>
  <r>
    <x v="0"/>
    <n v="1185732"/>
    <x v="8"/>
    <x v="0"/>
    <s v="New York"/>
    <x v="0"/>
    <x v="4"/>
    <x v="3"/>
    <n v="9000"/>
    <x v="4"/>
    <n v="1620"/>
    <x v="1"/>
    <n v="0.18"/>
  </r>
  <r>
    <x v="0"/>
    <n v="1185732"/>
    <x v="8"/>
    <x v="0"/>
    <s v="New York"/>
    <x v="0"/>
    <x v="5"/>
    <x v="5"/>
    <n v="10000"/>
    <x v="19"/>
    <n v="1625"/>
    <x v="3"/>
    <n v="0.16250000000000001"/>
  </r>
  <r>
    <x v="0"/>
    <n v="1185732"/>
    <x v="9"/>
    <x v="0"/>
    <s v="New York"/>
    <x v="0"/>
    <x v="0"/>
    <x v="5"/>
    <n v="11750"/>
    <x v="29"/>
    <n v="3818.75"/>
    <x v="0"/>
    <n v="0.32500000000000001"/>
  </r>
  <r>
    <x v="0"/>
    <n v="1185732"/>
    <x v="9"/>
    <x v="0"/>
    <s v="New York"/>
    <x v="0"/>
    <x v="1"/>
    <x v="4"/>
    <n v="10000"/>
    <x v="21"/>
    <n v="1650"/>
    <x v="1"/>
    <n v="0.16500000000000001"/>
  </r>
  <r>
    <x v="0"/>
    <n v="1185732"/>
    <x v="9"/>
    <x v="0"/>
    <s v="New York"/>
    <x v="0"/>
    <x v="2"/>
    <x v="4"/>
    <n v="9000"/>
    <x v="14"/>
    <n v="1732.5"/>
    <x v="2"/>
    <n v="0.1925"/>
  </r>
  <r>
    <x v="0"/>
    <n v="1185732"/>
    <x v="9"/>
    <x v="0"/>
    <s v="New York"/>
    <x v="0"/>
    <x v="3"/>
    <x v="4"/>
    <n v="8750"/>
    <x v="30"/>
    <n v="1684.375"/>
    <x v="2"/>
    <n v="0.1925"/>
  </r>
  <r>
    <x v="0"/>
    <n v="1185732"/>
    <x v="9"/>
    <x v="0"/>
    <s v="New York"/>
    <x v="0"/>
    <x v="4"/>
    <x v="5"/>
    <n v="8750"/>
    <x v="31"/>
    <n v="1706.25"/>
    <x v="1"/>
    <n v="0.19500000000000001"/>
  </r>
  <r>
    <x v="0"/>
    <n v="1185732"/>
    <x v="9"/>
    <x v="0"/>
    <s v="New York"/>
    <x v="0"/>
    <x v="5"/>
    <x v="6"/>
    <n v="10000"/>
    <x v="32"/>
    <n v="1750"/>
    <x v="3"/>
    <n v="0.17499999999999999"/>
  </r>
  <r>
    <x v="0"/>
    <n v="1185732"/>
    <x v="10"/>
    <x v="0"/>
    <s v="New York"/>
    <x v="0"/>
    <x v="0"/>
    <x v="5"/>
    <n v="11500"/>
    <x v="33"/>
    <n v="3737.5"/>
    <x v="0"/>
    <n v="0.32500000000000001"/>
  </r>
  <r>
    <x v="0"/>
    <n v="1185732"/>
    <x v="10"/>
    <x v="0"/>
    <s v="New York"/>
    <x v="0"/>
    <x v="1"/>
    <x v="4"/>
    <n v="9750"/>
    <x v="34"/>
    <n v="1608.75"/>
    <x v="1"/>
    <n v="0.16500000000000001"/>
  </r>
  <r>
    <x v="0"/>
    <n v="1185732"/>
    <x v="10"/>
    <x v="0"/>
    <s v="New York"/>
    <x v="0"/>
    <x v="2"/>
    <x v="4"/>
    <n v="9200"/>
    <x v="35"/>
    <n v="1771"/>
    <x v="2"/>
    <n v="0.1925"/>
  </r>
  <r>
    <x v="0"/>
    <n v="1185732"/>
    <x v="10"/>
    <x v="0"/>
    <s v="New York"/>
    <x v="0"/>
    <x v="3"/>
    <x v="4"/>
    <n v="9000"/>
    <x v="14"/>
    <n v="1732.5"/>
    <x v="2"/>
    <n v="0.1925"/>
  </r>
  <r>
    <x v="0"/>
    <n v="1185732"/>
    <x v="10"/>
    <x v="0"/>
    <s v="New York"/>
    <x v="0"/>
    <x v="4"/>
    <x v="5"/>
    <n v="8750"/>
    <x v="31"/>
    <n v="1706.25"/>
    <x v="1"/>
    <n v="0.19500000000000001"/>
  </r>
  <r>
    <x v="0"/>
    <n v="1185732"/>
    <x v="10"/>
    <x v="0"/>
    <s v="New York"/>
    <x v="0"/>
    <x v="5"/>
    <x v="6"/>
    <n v="9750"/>
    <x v="22"/>
    <n v="1706.25"/>
    <x v="3"/>
    <n v="0.17499999999999999"/>
  </r>
  <r>
    <x v="0"/>
    <n v="1185732"/>
    <x v="11"/>
    <x v="0"/>
    <s v="New York"/>
    <x v="0"/>
    <x v="0"/>
    <x v="5"/>
    <n v="12000"/>
    <x v="36"/>
    <n v="3900"/>
    <x v="0"/>
    <n v="0.32500000000000001"/>
  </r>
  <r>
    <x v="0"/>
    <n v="1185732"/>
    <x v="11"/>
    <x v="0"/>
    <s v="New York"/>
    <x v="0"/>
    <x v="1"/>
    <x v="4"/>
    <n v="10000"/>
    <x v="21"/>
    <n v="1650"/>
    <x v="1"/>
    <n v="0.16500000000000001"/>
  </r>
  <r>
    <x v="0"/>
    <n v="1185732"/>
    <x v="11"/>
    <x v="0"/>
    <s v="New York"/>
    <x v="0"/>
    <x v="2"/>
    <x v="4"/>
    <n v="9500"/>
    <x v="37"/>
    <n v="1828.7499999999998"/>
    <x v="2"/>
    <n v="0.19249999999999998"/>
  </r>
  <r>
    <x v="0"/>
    <n v="1185732"/>
    <x v="11"/>
    <x v="0"/>
    <s v="New York"/>
    <x v="0"/>
    <x v="3"/>
    <x v="4"/>
    <n v="9000"/>
    <x v="14"/>
    <n v="1732.5"/>
    <x v="2"/>
    <n v="0.1925"/>
  </r>
  <r>
    <x v="0"/>
    <n v="1185732"/>
    <x v="11"/>
    <x v="0"/>
    <s v="New York"/>
    <x v="0"/>
    <x v="4"/>
    <x v="5"/>
    <n v="9000"/>
    <x v="38"/>
    <n v="1755"/>
    <x v="1"/>
    <n v="0.19500000000000001"/>
  </r>
  <r>
    <x v="0"/>
    <n v="1185732"/>
    <x v="11"/>
    <x v="0"/>
    <s v="New York"/>
    <x v="0"/>
    <x v="5"/>
    <x v="6"/>
    <n v="10000"/>
    <x v="32"/>
    <n v="1750"/>
    <x v="3"/>
    <n v="0.17499999999999999"/>
  </r>
  <r>
    <x v="1"/>
    <n v="1197831"/>
    <x v="12"/>
    <x v="1"/>
    <s v="Texas"/>
    <x v="1"/>
    <x v="0"/>
    <x v="7"/>
    <n v="9000"/>
    <x v="39"/>
    <n v="787.5"/>
    <x v="2"/>
    <n v="8.7499999999999994E-2"/>
  </r>
  <r>
    <x v="1"/>
    <n v="1197831"/>
    <x v="12"/>
    <x v="1"/>
    <s v="Texas"/>
    <x v="1"/>
    <x v="1"/>
    <x v="8"/>
    <n v="9000"/>
    <x v="40"/>
    <n v="1102.5"/>
    <x v="2"/>
    <n v="0.1225"/>
  </r>
  <r>
    <x v="1"/>
    <n v="1197831"/>
    <x v="12"/>
    <x v="1"/>
    <s v="Texas"/>
    <x v="1"/>
    <x v="2"/>
    <x v="8"/>
    <n v="7000"/>
    <x v="41"/>
    <n v="857.5"/>
    <x v="2"/>
    <n v="0.1225"/>
  </r>
  <r>
    <x v="1"/>
    <n v="1197831"/>
    <x v="12"/>
    <x v="1"/>
    <s v="Texas"/>
    <x v="1"/>
    <x v="3"/>
    <x v="8"/>
    <n v="7000"/>
    <x v="41"/>
    <n v="1102.5"/>
    <x v="4"/>
    <n v="0.1575"/>
  </r>
  <r>
    <x v="1"/>
    <n v="1197831"/>
    <x v="12"/>
    <x v="1"/>
    <s v="Texas"/>
    <x v="1"/>
    <x v="4"/>
    <x v="1"/>
    <n v="5500"/>
    <x v="42"/>
    <n v="660"/>
    <x v="1"/>
    <n v="0.12"/>
  </r>
  <r>
    <x v="1"/>
    <n v="1197831"/>
    <x v="12"/>
    <x v="1"/>
    <s v="Texas"/>
    <x v="1"/>
    <x v="5"/>
    <x v="8"/>
    <n v="7000"/>
    <x v="41"/>
    <n v="1225"/>
    <x v="0"/>
    <n v="0.17499999999999999"/>
  </r>
  <r>
    <x v="1"/>
    <n v="1197831"/>
    <x v="13"/>
    <x v="1"/>
    <s v="Texas"/>
    <x v="1"/>
    <x v="0"/>
    <x v="7"/>
    <n v="8500"/>
    <x v="43"/>
    <n v="743.75"/>
    <x v="2"/>
    <n v="8.7499999999999994E-2"/>
  </r>
  <r>
    <x v="1"/>
    <n v="1197831"/>
    <x v="13"/>
    <x v="1"/>
    <s v="Texas"/>
    <x v="1"/>
    <x v="1"/>
    <x v="8"/>
    <n v="8500"/>
    <x v="44"/>
    <n v="1041.25"/>
    <x v="2"/>
    <n v="0.1225"/>
  </r>
  <r>
    <x v="1"/>
    <n v="1197831"/>
    <x v="13"/>
    <x v="1"/>
    <s v="Texas"/>
    <x v="1"/>
    <x v="2"/>
    <x v="8"/>
    <n v="6750"/>
    <x v="45"/>
    <n v="826.875"/>
    <x v="2"/>
    <n v="0.1225"/>
  </r>
  <r>
    <x v="1"/>
    <n v="1197831"/>
    <x v="13"/>
    <x v="1"/>
    <s v="Texas"/>
    <x v="1"/>
    <x v="3"/>
    <x v="8"/>
    <n v="6250"/>
    <x v="46"/>
    <n v="984.375"/>
    <x v="4"/>
    <n v="0.1575"/>
  </r>
  <r>
    <x v="1"/>
    <n v="1197831"/>
    <x v="13"/>
    <x v="1"/>
    <s v="Texas"/>
    <x v="1"/>
    <x v="4"/>
    <x v="1"/>
    <n v="5000"/>
    <x v="47"/>
    <n v="600"/>
    <x v="1"/>
    <n v="0.12"/>
  </r>
  <r>
    <x v="1"/>
    <n v="1197831"/>
    <x v="13"/>
    <x v="1"/>
    <s v="Texas"/>
    <x v="1"/>
    <x v="5"/>
    <x v="8"/>
    <n v="7000"/>
    <x v="41"/>
    <n v="1225"/>
    <x v="0"/>
    <n v="0.17499999999999999"/>
  </r>
  <r>
    <x v="1"/>
    <n v="1197831"/>
    <x v="14"/>
    <x v="1"/>
    <s v="Texas"/>
    <x v="1"/>
    <x v="0"/>
    <x v="9"/>
    <n v="8750"/>
    <x v="48"/>
    <n v="918.74999999999989"/>
    <x v="2"/>
    <n v="0.10499999999999998"/>
  </r>
  <r>
    <x v="1"/>
    <n v="1197831"/>
    <x v="14"/>
    <x v="1"/>
    <s v="Texas"/>
    <x v="1"/>
    <x v="1"/>
    <x v="1"/>
    <n v="8750"/>
    <x v="49"/>
    <n v="1225"/>
    <x v="2"/>
    <n v="0.14000000000000001"/>
  </r>
  <r>
    <x v="1"/>
    <n v="1197831"/>
    <x v="14"/>
    <x v="1"/>
    <s v="Texas"/>
    <x v="1"/>
    <x v="2"/>
    <x v="8"/>
    <n v="7000"/>
    <x v="41"/>
    <n v="857.5"/>
    <x v="2"/>
    <n v="0.1225"/>
  </r>
  <r>
    <x v="1"/>
    <n v="1197831"/>
    <x v="14"/>
    <x v="1"/>
    <s v="Texas"/>
    <x v="1"/>
    <x v="3"/>
    <x v="1"/>
    <n v="6000"/>
    <x v="50"/>
    <n v="1080"/>
    <x v="4"/>
    <n v="0.18"/>
  </r>
  <r>
    <x v="1"/>
    <n v="1197831"/>
    <x v="14"/>
    <x v="1"/>
    <s v="Texas"/>
    <x v="1"/>
    <x v="4"/>
    <x v="2"/>
    <n v="5000"/>
    <x v="39"/>
    <n v="675"/>
    <x v="1"/>
    <n v="0.13500000000000001"/>
  </r>
  <r>
    <x v="1"/>
    <n v="1197831"/>
    <x v="14"/>
    <x v="1"/>
    <s v="Texas"/>
    <x v="1"/>
    <x v="5"/>
    <x v="1"/>
    <n v="6500"/>
    <x v="51"/>
    <n v="1300"/>
    <x v="0"/>
    <n v="0.2"/>
  </r>
  <r>
    <x v="1"/>
    <n v="1197831"/>
    <x v="15"/>
    <x v="1"/>
    <s v="Texas"/>
    <x v="1"/>
    <x v="0"/>
    <x v="9"/>
    <n v="9000"/>
    <x v="52"/>
    <n v="944.99999999999989"/>
    <x v="2"/>
    <n v="0.10499999999999998"/>
  </r>
  <r>
    <x v="1"/>
    <n v="1197831"/>
    <x v="15"/>
    <x v="1"/>
    <s v="Texas"/>
    <x v="1"/>
    <x v="1"/>
    <x v="1"/>
    <n v="9000"/>
    <x v="11"/>
    <n v="1260"/>
    <x v="2"/>
    <n v="0.14000000000000001"/>
  </r>
  <r>
    <x v="1"/>
    <n v="1197831"/>
    <x v="15"/>
    <x v="1"/>
    <s v="Texas"/>
    <x v="1"/>
    <x v="2"/>
    <x v="8"/>
    <n v="7250"/>
    <x v="53"/>
    <n v="888.125"/>
    <x v="2"/>
    <n v="0.1225"/>
  </r>
  <r>
    <x v="1"/>
    <n v="1197831"/>
    <x v="15"/>
    <x v="1"/>
    <s v="Texas"/>
    <x v="1"/>
    <x v="3"/>
    <x v="1"/>
    <n v="6250"/>
    <x v="54"/>
    <n v="1125"/>
    <x v="4"/>
    <n v="0.18"/>
  </r>
  <r>
    <x v="1"/>
    <n v="1197831"/>
    <x v="15"/>
    <x v="1"/>
    <s v="Texas"/>
    <x v="1"/>
    <x v="4"/>
    <x v="2"/>
    <n v="5250"/>
    <x v="45"/>
    <n v="708.75"/>
    <x v="1"/>
    <n v="0.13500000000000001"/>
  </r>
  <r>
    <x v="1"/>
    <n v="1197831"/>
    <x v="15"/>
    <x v="1"/>
    <s v="Texas"/>
    <x v="1"/>
    <x v="5"/>
    <x v="1"/>
    <n v="8000"/>
    <x v="55"/>
    <n v="1600"/>
    <x v="0"/>
    <n v="0.2"/>
  </r>
  <r>
    <x v="1"/>
    <n v="1197831"/>
    <x v="16"/>
    <x v="1"/>
    <s v="Texas"/>
    <x v="1"/>
    <x v="0"/>
    <x v="9"/>
    <n v="9250"/>
    <x v="56"/>
    <n v="971.24999999999989"/>
    <x v="2"/>
    <n v="0.10499999999999998"/>
  </r>
  <r>
    <x v="1"/>
    <n v="1197831"/>
    <x v="16"/>
    <x v="1"/>
    <s v="Texas"/>
    <x v="1"/>
    <x v="1"/>
    <x v="1"/>
    <n v="9250"/>
    <x v="57"/>
    <n v="1295"/>
    <x v="2"/>
    <n v="0.14000000000000001"/>
  </r>
  <r>
    <x v="1"/>
    <n v="1197831"/>
    <x v="16"/>
    <x v="1"/>
    <s v="Texas"/>
    <x v="1"/>
    <x v="2"/>
    <x v="8"/>
    <n v="7750"/>
    <x v="58"/>
    <n v="949.37499999999989"/>
    <x v="2"/>
    <n v="0.12249999999999998"/>
  </r>
  <r>
    <x v="1"/>
    <n v="1197831"/>
    <x v="16"/>
    <x v="1"/>
    <s v="Texas"/>
    <x v="1"/>
    <x v="3"/>
    <x v="1"/>
    <n v="7000"/>
    <x v="59"/>
    <n v="1260"/>
    <x v="4"/>
    <n v="0.18"/>
  </r>
  <r>
    <x v="1"/>
    <n v="1197831"/>
    <x v="16"/>
    <x v="1"/>
    <s v="Texas"/>
    <x v="1"/>
    <x v="4"/>
    <x v="2"/>
    <n v="6000"/>
    <x v="52"/>
    <n v="810"/>
    <x v="1"/>
    <n v="0.13500000000000001"/>
  </r>
  <r>
    <x v="1"/>
    <n v="1197831"/>
    <x v="16"/>
    <x v="1"/>
    <s v="Texas"/>
    <x v="1"/>
    <x v="5"/>
    <x v="1"/>
    <n v="9500"/>
    <x v="7"/>
    <n v="1900"/>
    <x v="0"/>
    <n v="0.2"/>
  </r>
  <r>
    <x v="1"/>
    <n v="1197831"/>
    <x v="17"/>
    <x v="1"/>
    <s v="Texas"/>
    <x v="1"/>
    <x v="0"/>
    <x v="1"/>
    <n v="9500"/>
    <x v="7"/>
    <n v="1330"/>
    <x v="2"/>
    <n v="0.14000000000000001"/>
  </r>
  <r>
    <x v="1"/>
    <n v="1197831"/>
    <x v="17"/>
    <x v="1"/>
    <s v="Texas"/>
    <x v="1"/>
    <x v="1"/>
    <x v="2"/>
    <n v="9500"/>
    <x v="60"/>
    <n v="1496.25"/>
    <x v="2"/>
    <n v="0.1575"/>
  </r>
  <r>
    <x v="1"/>
    <n v="1197831"/>
    <x v="17"/>
    <x v="1"/>
    <s v="Texas"/>
    <x v="1"/>
    <x v="2"/>
    <x v="1"/>
    <n v="8000"/>
    <x v="55"/>
    <n v="1120"/>
    <x v="2"/>
    <n v="0.14000000000000001"/>
  </r>
  <r>
    <x v="1"/>
    <n v="1197831"/>
    <x v="17"/>
    <x v="1"/>
    <s v="Texas"/>
    <x v="1"/>
    <x v="3"/>
    <x v="1"/>
    <n v="7500"/>
    <x v="61"/>
    <n v="1350"/>
    <x v="4"/>
    <n v="0.18"/>
  </r>
  <r>
    <x v="1"/>
    <n v="1197831"/>
    <x v="17"/>
    <x v="1"/>
    <s v="Texas"/>
    <x v="1"/>
    <x v="4"/>
    <x v="2"/>
    <n v="6500"/>
    <x v="62"/>
    <n v="877.5"/>
    <x v="1"/>
    <n v="0.13500000000000001"/>
  </r>
  <r>
    <x v="1"/>
    <n v="1197831"/>
    <x v="17"/>
    <x v="1"/>
    <s v="Texas"/>
    <x v="1"/>
    <x v="5"/>
    <x v="0"/>
    <n v="10000"/>
    <x v="1"/>
    <n v="2500"/>
    <x v="0"/>
    <n v="0.25"/>
  </r>
  <r>
    <x v="1"/>
    <n v="1197831"/>
    <x v="18"/>
    <x v="1"/>
    <s v="Texas"/>
    <x v="1"/>
    <x v="0"/>
    <x v="1"/>
    <n v="9500"/>
    <x v="7"/>
    <n v="1330"/>
    <x v="2"/>
    <n v="0.14000000000000001"/>
  </r>
  <r>
    <x v="1"/>
    <n v="1197831"/>
    <x v="18"/>
    <x v="1"/>
    <s v="Texas"/>
    <x v="1"/>
    <x v="1"/>
    <x v="2"/>
    <n v="9500"/>
    <x v="60"/>
    <n v="1496.25"/>
    <x v="2"/>
    <n v="0.1575"/>
  </r>
  <r>
    <x v="1"/>
    <n v="1197831"/>
    <x v="18"/>
    <x v="1"/>
    <s v="Texas"/>
    <x v="1"/>
    <x v="2"/>
    <x v="1"/>
    <n v="11000"/>
    <x v="63"/>
    <n v="1540"/>
    <x v="2"/>
    <n v="0.14000000000000001"/>
  </r>
  <r>
    <x v="1"/>
    <n v="1197831"/>
    <x v="18"/>
    <x v="1"/>
    <s v="Texas"/>
    <x v="1"/>
    <x v="3"/>
    <x v="1"/>
    <n v="7000"/>
    <x v="59"/>
    <n v="1260"/>
    <x v="4"/>
    <n v="0.18"/>
  </r>
  <r>
    <x v="1"/>
    <n v="1197831"/>
    <x v="18"/>
    <x v="1"/>
    <s v="Texas"/>
    <x v="1"/>
    <x v="4"/>
    <x v="2"/>
    <n v="7000"/>
    <x v="40"/>
    <n v="945"/>
    <x v="1"/>
    <n v="0.13500000000000001"/>
  </r>
  <r>
    <x v="1"/>
    <n v="1197831"/>
    <x v="18"/>
    <x v="1"/>
    <s v="Texas"/>
    <x v="1"/>
    <x v="5"/>
    <x v="0"/>
    <n v="9750"/>
    <x v="64"/>
    <n v="2437.5"/>
    <x v="0"/>
    <n v="0.25"/>
  </r>
  <r>
    <x v="1"/>
    <n v="1197831"/>
    <x v="19"/>
    <x v="1"/>
    <s v="Texas"/>
    <x v="1"/>
    <x v="0"/>
    <x v="1"/>
    <n v="9250"/>
    <x v="57"/>
    <n v="1295"/>
    <x v="2"/>
    <n v="0.14000000000000001"/>
  </r>
  <r>
    <x v="1"/>
    <n v="1197831"/>
    <x v="19"/>
    <x v="1"/>
    <s v="Texas"/>
    <x v="1"/>
    <x v="1"/>
    <x v="2"/>
    <n v="9250"/>
    <x v="65"/>
    <n v="1456.875"/>
    <x v="2"/>
    <n v="0.1575"/>
  </r>
  <r>
    <x v="1"/>
    <n v="1197831"/>
    <x v="19"/>
    <x v="1"/>
    <s v="Texas"/>
    <x v="1"/>
    <x v="2"/>
    <x v="1"/>
    <n v="11000"/>
    <x v="63"/>
    <n v="1540"/>
    <x v="2"/>
    <n v="0.14000000000000001"/>
  </r>
  <r>
    <x v="1"/>
    <n v="1197831"/>
    <x v="19"/>
    <x v="1"/>
    <s v="Texas"/>
    <x v="1"/>
    <x v="3"/>
    <x v="1"/>
    <n v="6500"/>
    <x v="51"/>
    <n v="1170"/>
    <x v="4"/>
    <n v="0.18"/>
  </r>
  <r>
    <x v="1"/>
    <n v="1197831"/>
    <x v="19"/>
    <x v="1"/>
    <s v="Texas"/>
    <x v="1"/>
    <x v="4"/>
    <x v="2"/>
    <n v="6500"/>
    <x v="62"/>
    <n v="877.5"/>
    <x v="1"/>
    <n v="0.13500000000000001"/>
  </r>
  <r>
    <x v="1"/>
    <n v="1197831"/>
    <x v="19"/>
    <x v="1"/>
    <s v="Texas"/>
    <x v="1"/>
    <x v="5"/>
    <x v="0"/>
    <n v="9000"/>
    <x v="6"/>
    <n v="2250"/>
    <x v="0"/>
    <n v="0.25"/>
  </r>
  <r>
    <x v="1"/>
    <n v="1197831"/>
    <x v="20"/>
    <x v="1"/>
    <s v="Texas"/>
    <x v="1"/>
    <x v="0"/>
    <x v="2"/>
    <n v="8500"/>
    <x v="3"/>
    <n v="1338.75"/>
    <x v="2"/>
    <n v="0.1575"/>
  </r>
  <r>
    <x v="1"/>
    <n v="1197831"/>
    <x v="20"/>
    <x v="1"/>
    <s v="Texas"/>
    <x v="1"/>
    <x v="1"/>
    <x v="2"/>
    <n v="8500"/>
    <x v="3"/>
    <n v="1338.75"/>
    <x v="2"/>
    <n v="0.1575"/>
  </r>
  <r>
    <x v="1"/>
    <n v="1197831"/>
    <x v="20"/>
    <x v="1"/>
    <s v="Texas"/>
    <x v="1"/>
    <x v="2"/>
    <x v="0"/>
    <n v="9000"/>
    <x v="6"/>
    <n v="1575"/>
    <x v="2"/>
    <n v="0.17499999999999999"/>
  </r>
  <r>
    <x v="1"/>
    <n v="1197831"/>
    <x v="20"/>
    <x v="1"/>
    <s v="Texas"/>
    <x v="1"/>
    <x v="3"/>
    <x v="0"/>
    <n v="6250"/>
    <x v="66"/>
    <n v="1406.25"/>
    <x v="4"/>
    <n v="0.22500000000000001"/>
  </r>
  <r>
    <x v="1"/>
    <n v="1197831"/>
    <x v="20"/>
    <x v="1"/>
    <s v="Texas"/>
    <x v="1"/>
    <x v="4"/>
    <x v="2"/>
    <n v="6250"/>
    <x v="67"/>
    <n v="843.75"/>
    <x v="1"/>
    <n v="0.13500000000000001"/>
  </r>
  <r>
    <x v="1"/>
    <n v="1197831"/>
    <x v="20"/>
    <x v="1"/>
    <s v="Texas"/>
    <x v="1"/>
    <x v="5"/>
    <x v="4"/>
    <n v="8500"/>
    <x v="68"/>
    <n v="2337.5"/>
    <x v="0"/>
    <n v="0.27500000000000002"/>
  </r>
  <r>
    <x v="1"/>
    <n v="1197831"/>
    <x v="21"/>
    <x v="1"/>
    <s v="Texas"/>
    <x v="1"/>
    <x v="0"/>
    <x v="2"/>
    <n v="8000"/>
    <x v="11"/>
    <n v="1260"/>
    <x v="2"/>
    <n v="0.1575"/>
  </r>
  <r>
    <x v="1"/>
    <n v="1197831"/>
    <x v="21"/>
    <x v="1"/>
    <s v="Texas"/>
    <x v="1"/>
    <x v="1"/>
    <x v="2"/>
    <n v="8000"/>
    <x v="11"/>
    <n v="1260"/>
    <x v="2"/>
    <n v="0.1575"/>
  </r>
  <r>
    <x v="1"/>
    <n v="1197831"/>
    <x v="21"/>
    <x v="1"/>
    <s v="Texas"/>
    <x v="1"/>
    <x v="2"/>
    <x v="0"/>
    <n v="7500"/>
    <x v="69"/>
    <n v="1312.5"/>
    <x v="2"/>
    <n v="0.17499999999999999"/>
  </r>
  <r>
    <x v="1"/>
    <n v="1197831"/>
    <x v="21"/>
    <x v="1"/>
    <s v="Texas"/>
    <x v="1"/>
    <x v="3"/>
    <x v="0"/>
    <n v="6000"/>
    <x v="61"/>
    <n v="1350"/>
    <x v="4"/>
    <n v="0.22500000000000001"/>
  </r>
  <r>
    <x v="1"/>
    <n v="1197831"/>
    <x v="21"/>
    <x v="1"/>
    <s v="Texas"/>
    <x v="1"/>
    <x v="4"/>
    <x v="2"/>
    <n v="5750"/>
    <x v="70"/>
    <n v="776.25"/>
    <x v="1"/>
    <n v="0.13500000000000001"/>
  </r>
  <r>
    <x v="1"/>
    <n v="1197831"/>
    <x v="21"/>
    <x v="1"/>
    <s v="Texas"/>
    <x v="1"/>
    <x v="5"/>
    <x v="4"/>
    <n v="7500"/>
    <x v="71"/>
    <n v="2062.5"/>
    <x v="0"/>
    <n v="0.27500000000000002"/>
  </r>
  <r>
    <x v="1"/>
    <n v="1197831"/>
    <x v="22"/>
    <x v="1"/>
    <s v="Texas"/>
    <x v="1"/>
    <x v="0"/>
    <x v="2"/>
    <n v="9000"/>
    <x v="72"/>
    <n v="1417.5"/>
    <x v="2"/>
    <n v="0.1575"/>
  </r>
  <r>
    <x v="1"/>
    <n v="1197831"/>
    <x v="22"/>
    <x v="1"/>
    <s v="Texas"/>
    <x v="1"/>
    <x v="1"/>
    <x v="2"/>
    <n v="9000"/>
    <x v="72"/>
    <n v="1417.5"/>
    <x v="2"/>
    <n v="0.1575"/>
  </r>
  <r>
    <x v="1"/>
    <n v="1197831"/>
    <x v="22"/>
    <x v="1"/>
    <s v="Texas"/>
    <x v="1"/>
    <x v="2"/>
    <x v="0"/>
    <n v="8250"/>
    <x v="71"/>
    <n v="1443.75"/>
    <x v="2"/>
    <n v="0.17499999999999999"/>
  </r>
  <r>
    <x v="1"/>
    <n v="1197831"/>
    <x v="22"/>
    <x v="1"/>
    <s v="Texas"/>
    <x v="1"/>
    <x v="3"/>
    <x v="0"/>
    <n v="6750"/>
    <x v="73"/>
    <n v="1518.75"/>
    <x v="4"/>
    <n v="0.22500000000000001"/>
  </r>
  <r>
    <x v="1"/>
    <n v="1197831"/>
    <x v="22"/>
    <x v="1"/>
    <s v="Texas"/>
    <x v="1"/>
    <x v="4"/>
    <x v="2"/>
    <n v="6500"/>
    <x v="62"/>
    <n v="877.5"/>
    <x v="1"/>
    <n v="0.13500000000000001"/>
  </r>
  <r>
    <x v="1"/>
    <n v="1197831"/>
    <x v="22"/>
    <x v="1"/>
    <s v="Texas"/>
    <x v="1"/>
    <x v="5"/>
    <x v="4"/>
    <n v="8500"/>
    <x v="68"/>
    <n v="2337.5"/>
    <x v="0"/>
    <n v="0.27500000000000002"/>
  </r>
  <r>
    <x v="1"/>
    <n v="1197831"/>
    <x v="23"/>
    <x v="1"/>
    <s v="Texas"/>
    <x v="1"/>
    <x v="0"/>
    <x v="2"/>
    <n v="9500"/>
    <x v="60"/>
    <n v="1496.25"/>
    <x v="2"/>
    <n v="0.1575"/>
  </r>
  <r>
    <x v="1"/>
    <n v="1197831"/>
    <x v="23"/>
    <x v="1"/>
    <s v="Texas"/>
    <x v="1"/>
    <x v="1"/>
    <x v="2"/>
    <n v="9500"/>
    <x v="60"/>
    <n v="1496.25"/>
    <x v="2"/>
    <n v="0.1575"/>
  </r>
  <r>
    <x v="1"/>
    <n v="1197831"/>
    <x v="23"/>
    <x v="1"/>
    <s v="Texas"/>
    <x v="1"/>
    <x v="2"/>
    <x v="0"/>
    <n v="8500"/>
    <x v="17"/>
    <n v="1487.5"/>
    <x v="2"/>
    <n v="0.17499999999999999"/>
  </r>
  <r>
    <x v="1"/>
    <n v="1197831"/>
    <x v="23"/>
    <x v="1"/>
    <s v="Texas"/>
    <x v="1"/>
    <x v="3"/>
    <x v="0"/>
    <n v="7000"/>
    <x v="49"/>
    <n v="1575"/>
    <x v="4"/>
    <n v="0.22500000000000001"/>
  </r>
  <r>
    <x v="1"/>
    <n v="1197831"/>
    <x v="23"/>
    <x v="1"/>
    <s v="Texas"/>
    <x v="1"/>
    <x v="4"/>
    <x v="2"/>
    <n v="6500"/>
    <x v="62"/>
    <n v="877.5"/>
    <x v="1"/>
    <n v="0.13500000000000001"/>
  </r>
  <r>
    <x v="1"/>
    <n v="1197831"/>
    <x v="23"/>
    <x v="1"/>
    <s v="Texas"/>
    <x v="1"/>
    <x v="5"/>
    <x v="4"/>
    <n v="9000"/>
    <x v="14"/>
    <n v="2475"/>
    <x v="0"/>
    <n v="0.27500000000000002"/>
  </r>
  <r>
    <x v="2"/>
    <n v="1128299"/>
    <x v="24"/>
    <x v="2"/>
    <s v="California"/>
    <x v="2"/>
    <x v="0"/>
    <x v="10"/>
    <n v="7750"/>
    <x v="74"/>
    <n v="1085"/>
    <x v="5"/>
    <n v="0.14000000000000001"/>
  </r>
  <r>
    <x v="2"/>
    <n v="1128299"/>
    <x v="24"/>
    <x v="2"/>
    <s v="California"/>
    <x v="2"/>
    <x v="1"/>
    <x v="0"/>
    <n v="7750"/>
    <x v="75"/>
    <n v="775"/>
    <x v="6"/>
    <n v="0.1"/>
  </r>
  <r>
    <x v="2"/>
    <n v="1128299"/>
    <x v="24"/>
    <x v="2"/>
    <s v="California"/>
    <x v="2"/>
    <x v="2"/>
    <x v="0"/>
    <n v="7750"/>
    <x v="75"/>
    <n v="1356.2500000000002"/>
    <x v="5"/>
    <n v="0.17500000000000002"/>
  </r>
  <r>
    <x v="2"/>
    <n v="1128299"/>
    <x v="24"/>
    <x v="2"/>
    <s v="California"/>
    <x v="2"/>
    <x v="3"/>
    <x v="0"/>
    <n v="6250"/>
    <x v="66"/>
    <n v="937.5"/>
    <x v="1"/>
    <n v="0.15"/>
  </r>
  <r>
    <x v="2"/>
    <n v="1128299"/>
    <x v="24"/>
    <x v="2"/>
    <s v="California"/>
    <x v="2"/>
    <x v="4"/>
    <x v="4"/>
    <n v="5750"/>
    <x v="76"/>
    <n v="1581.2500000000002"/>
    <x v="0"/>
    <n v="0.27500000000000002"/>
  </r>
  <r>
    <x v="2"/>
    <n v="1128299"/>
    <x v="24"/>
    <x v="2"/>
    <s v="California"/>
    <x v="2"/>
    <x v="5"/>
    <x v="0"/>
    <n v="7750"/>
    <x v="75"/>
    <n v="581.25000000000011"/>
    <x v="7"/>
    <n v="7.5000000000000011E-2"/>
  </r>
  <r>
    <x v="2"/>
    <n v="1128299"/>
    <x v="25"/>
    <x v="2"/>
    <s v="California"/>
    <x v="2"/>
    <x v="0"/>
    <x v="10"/>
    <n v="8250"/>
    <x v="77"/>
    <n v="1155"/>
    <x v="5"/>
    <n v="0.14000000000000001"/>
  </r>
  <r>
    <x v="2"/>
    <n v="1128299"/>
    <x v="25"/>
    <x v="2"/>
    <s v="California"/>
    <x v="2"/>
    <x v="1"/>
    <x v="0"/>
    <n v="7250"/>
    <x v="78"/>
    <n v="725"/>
    <x v="6"/>
    <n v="0.1"/>
  </r>
  <r>
    <x v="2"/>
    <n v="1128299"/>
    <x v="25"/>
    <x v="2"/>
    <s v="California"/>
    <x v="2"/>
    <x v="2"/>
    <x v="0"/>
    <n v="7250"/>
    <x v="78"/>
    <n v="1268.7500000000002"/>
    <x v="5"/>
    <n v="0.17500000000000004"/>
  </r>
  <r>
    <x v="2"/>
    <n v="1128299"/>
    <x v="25"/>
    <x v="2"/>
    <s v="California"/>
    <x v="2"/>
    <x v="3"/>
    <x v="0"/>
    <n v="5750"/>
    <x v="79"/>
    <n v="862.5"/>
    <x v="1"/>
    <n v="0.15"/>
  </r>
  <r>
    <x v="2"/>
    <n v="1128299"/>
    <x v="25"/>
    <x v="2"/>
    <s v="California"/>
    <x v="2"/>
    <x v="4"/>
    <x v="4"/>
    <n v="5000"/>
    <x v="80"/>
    <n v="1375"/>
    <x v="0"/>
    <n v="0.27500000000000002"/>
  </r>
  <r>
    <x v="2"/>
    <n v="1128299"/>
    <x v="25"/>
    <x v="2"/>
    <s v="California"/>
    <x v="2"/>
    <x v="5"/>
    <x v="0"/>
    <n v="7000"/>
    <x v="49"/>
    <n v="525.00000000000011"/>
    <x v="7"/>
    <n v="7.5000000000000011E-2"/>
  </r>
  <r>
    <x v="2"/>
    <n v="1128299"/>
    <x v="26"/>
    <x v="2"/>
    <s v="California"/>
    <x v="2"/>
    <x v="0"/>
    <x v="0"/>
    <n v="8500"/>
    <x v="17"/>
    <n v="1487.5000000000002"/>
    <x v="5"/>
    <n v="0.17500000000000002"/>
  </r>
  <r>
    <x v="2"/>
    <n v="1128299"/>
    <x v="26"/>
    <x v="2"/>
    <s v="California"/>
    <x v="2"/>
    <x v="1"/>
    <x v="3"/>
    <n v="7000"/>
    <x v="81"/>
    <n v="840"/>
    <x v="6"/>
    <n v="0.12"/>
  </r>
  <r>
    <x v="2"/>
    <n v="1128299"/>
    <x v="26"/>
    <x v="2"/>
    <s v="California"/>
    <x v="2"/>
    <x v="2"/>
    <x v="3"/>
    <n v="7000"/>
    <x v="81"/>
    <n v="1470.0000000000002"/>
    <x v="5"/>
    <n v="0.21000000000000002"/>
  </r>
  <r>
    <x v="2"/>
    <n v="1128299"/>
    <x v="26"/>
    <x v="2"/>
    <s v="California"/>
    <x v="2"/>
    <x v="3"/>
    <x v="3"/>
    <n v="6000"/>
    <x v="11"/>
    <n v="1080"/>
    <x v="1"/>
    <n v="0.18"/>
  </r>
  <r>
    <x v="2"/>
    <n v="1128299"/>
    <x v="26"/>
    <x v="2"/>
    <s v="California"/>
    <x v="2"/>
    <x v="4"/>
    <x v="5"/>
    <n v="5000"/>
    <x v="82"/>
    <n v="1625"/>
    <x v="0"/>
    <n v="0.32500000000000001"/>
  </r>
  <r>
    <x v="2"/>
    <n v="1128299"/>
    <x v="26"/>
    <x v="2"/>
    <s v="California"/>
    <x v="2"/>
    <x v="5"/>
    <x v="3"/>
    <n v="7000"/>
    <x v="81"/>
    <n v="630.00000000000011"/>
    <x v="7"/>
    <n v="9.0000000000000011E-2"/>
  </r>
  <r>
    <x v="2"/>
    <n v="1128299"/>
    <x v="27"/>
    <x v="2"/>
    <s v="California"/>
    <x v="2"/>
    <x v="0"/>
    <x v="3"/>
    <n v="8750"/>
    <x v="18"/>
    <n v="1837.5000000000002"/>
    <x v="5"/>
    <n v="0.21000000000000002"/>
  </r>
  <r>
    <x v="2"/>
    <n v="1128299"/>
    <x v="27"/>
    <x v="2"/>
    <s v="California"/>
    <x v="2"/>
    <x v="1"/>
    <x v="5"/>
    <n v="6750"/>
    <x v="83"/>
    <n v="877.5"/>
    <x v="6"/>
    <n v="0.13"/>
  </r>
  <r>
    <x v="2"/>
    <n v="1128299"/>
    <x v="27"/>
    <x v="2"/>
    <s v="California"/>
    <x v="2"/>
    <x v="2"/>
    <x v="5"/>
    <n v="7250"/>
    <x v="84"/>
    <n v="1649.3750000000002"/>
    <x v="5"/>
    <n v="0.22750000000000004"/>
  </r>
  <r>
    <x v="2"/>
    <n v="1128299"/>
    <x v="27"/>
    <x v="2"/>
    <s v="California"/>
    <x v="2"/>
    <x v="3"/>
    <x v="3"/>
    <n v="6250"/>
    <x v="69"/>
    <n v="1125"/>
    <x v="1"/>
    <n v="0.18"/>
  </r>
  <r>
    <x v="2"/>
    <n v="1128299"/>
    <x v="27"/>
    <x v="2"/>
    <s v="California"/>
    <x v="2"/>
    <x v="4"/>
    <x v="5"/>
    <n v="5250"/>
    <x v="85"/>
    <n v="1706.25"/>
    <x v="0"/>
    <n v="0.32500000000000001"/>
  </r>
  <r>
    <x v="2"/>
    <n v="1128299"/>
    <x v="27"/>
    <x v="2"/>
    <s v="California"/>
    <x v="2"/>
    <x v="5"/>
    <x v="11"/>
    <n v="7000"/>
    <x v="86"/>
    <n v="840.00000000000011"/>
    <x v="7"/>
    <n v="0.12000000000000001"/>
  </r>
  <r>
    <x v="2"/>
    <n v="1128299"/>
    <x v="28"/>
    <x v="2"/>
    <s v="California"/>
    <x v="2"/>
    <x v="0"/>
    <x v="3"/>
    <n v="9000"/>
    <x v="4"/>
    <n v="2160"/>
    <x v="8"/>
    <n v="0.24"/>
  </r>
  <r>
    <x v="2"/>
    <n v="1128299"/>
    <x v="28"/>
    <x v="2"/>
    <s v="California"/>
    <x v="2"/>
    <x v="1"/>
    <x v="5"/>
    <n v="7500"/>
    <x v="64"/>
    <n v="1218.75"/>
    <x v="3"/>
    <n v="0.16250000000000001"/>
  </r>
  <r>
    <x v="2"/>
    <n v="1128299"/>
    <x v="28"/>
    <x v="2"/>
    <s v="California"/>
    <x v="2"/>
    <x v="2"/>
    <x v="5"/>
    <n v="7500"/>
    <x v="64"/>
    <n v="1950"/>
    <x v="8"/>
    <n v="0.26"/>
  </r>
  <r>
    <x v="2"/>
    <n v="1128299"/>
    <x v="28"/>
    <x v="2"/>
    <s v="California"/>
    <x v="2"/>
    <x v="3"/>
    <x v="3"/>
    <n v="6500"/>
    <x v="87"/>
    <n v="1365"/>
    <x v="2"/>
    <n v="0.21"/>
  </r>
  <r>
    <x v="2"/>
    <n v="1128299"/>
    <x v="28"/>
    <x v="2"/>
    <s v="California"/>
    <x v="2"/>
    <x v="4"/>
    <x v="5"/>
    <n v="5500"/>
    <x v="88"/>
    <n v="1966.2500000000002"/>
    <x v="9"/>
    <n v="0.35750000000000004"/>
  </r>
  <r>
    <x v="2"/>
    <n v="1128299"/>
    <x v="28"/>
    <x v="2"/>
    <s v="California"/>
    <x v="2"/>
    <x v="5"/>
    <x v="11"/>
    <n v="7250"/>
    <x v="89"/>
    <n v="1160"/>
    <x v="6"/>
    <n v="0.16"/>
  </r>
  <r>
    <x v="2"/>
    <n v="1128299"/>
    <x v="29"/>
    <x v="2"/>
    <s v="California"/>
    <x v="2"/>
    <x v="0"/>
    <x v="3"/>
    <n v="9750"/>
    <x v="38"/>
    <n v="2340"/>
    <x v="8"/>
    <n v="0.24"/>
  </r>
  <r>
    <x v="2"/>
    <n v="1128299"/>
    <x v="29"/>
    <x v="2"/>
    <s v="California"/>
    <x v="2"/>
    <x v="1"/>
    <x v="5"/>
    <n v="8250"/>
    <x v="34"/>
    <n v="1340.625"/>
    <x v="3"/>
    <n v="0.16250000000000001"/>
  </r>
  <r>
    <x v="2"/>
    <n v="1128299"/>
    <x v="29"/>
    <x v="2"/>
    <s v="California"/>
    <x v="2"/>
    <x v="2"/>
    <x v="5"/>
    <n v="8250"/>
    <x v="34"/>
    <n v="2145"/>
    <x v="8"/>
    <n v="0.26"/>
  </r>
  <r>
    <x v="2"/>
    <n v="1128299"/>
    <x v="29"/>
    <x v="2"/>
    <s v="California"/>
    <x v="2"/>
    <x v="3"/>
    <x v="3"/>
    <n v="7000"/>
    <x v="81"/>
    <n v="1470"/>
    <x v="2"/>
    <n v="0.21"/>
  </r>
  <r>
    <x v="2"/>
    <n v="1128299"/>
    <x v="29"/>
    <x v="2"/>
    <s v="California"/>
    <x v="2"/>
    <x v="4"/>
    <x v="5"/>
    <n v="5750"/>
    <x v="90"/>
    <n v="2055.625"/>
    <x v="9"/>
    <n v="0.35749999999999998"/>
  </r>
  <r>
    <x v="2"/>
    <n v="1128299"/>
    <x v="29"/>
    <x v="2"/>
    <s v="California"/>
    <x v="2"/>
    <x v="5"/>
    <x v="11"/>
    <n v="8750"/>
    <x v="32"/>
    <n v="1400"/>
    <x v="6"/>
    <n v="0.16"/>
  </r>
  <r>
    <x v="2"/>
    <n v="1128299"/>
    <x v="30"/>
    <x v="2"/>
    <s v="California"/>
    <x v="2"/>
    <x v="0"/>
    <x v="3"/>
    <n v="10250"/>
    <x v="91"/>
    <n v="2152.5"/>
    <x v="5"/>
    <n v="0.21"/>
  </r>
  <r>
    <x v="2"/>
    <n v="1128299"/>
    <x v="30"/>
    <x v="2"/>
    <s v="California"/>
    <x v="2"/>
    <x v="1"/>
    <x v="5"/>
    <n v="8750"/>
    <x v="31"/>
    <n v="1137.5"/>
    <x v="6"/>
    <n v="0.13"/>
  </r>
  <r>
    <x v="2"/>
    <n v="1128299"/>
    <x v="30"/>
    <x v="2"/>
    <s v="California"/>
    <x v="2"/>
    <x v="2"/>
    <x v="5"/>
    <n v="8250"/>
    <x v="34"/>
    <n v="1876.8750000000002"/>
    <x v="5"/>
    <n v="0.22750000000000004"/>
  </r>
  <r>
    <x v="2"/>
    <n v="1128299"/>
    <x v="30"/>
    <x v="2"/>
    <s v="California"/>
    <x v="2"/>
    <x v="3"/>
    <x v="3"/>
    <n v="7250"/>
    <x v="92"/>
    <n v="1305"/>
    <x v="1"/>
    <n v="0.18"/>
  </r>
  <r>
    <x v="2"/>
    <n v="1128299"/>
    <x v="30"/>
    <x v="2"/>
    <s v="California"/>
    <x v="2"/>
    <x v="4"/>
    <x v="5"/>
    <n v="7750"/>
    <x v="93"/>
    <n v="2518.75"/>
    <x v="0"/>
    <n v="0.32500000000000001"/>
  </r>
  <r>
    <x v="2"/>
    <n v="1128299"/>
    <x v="30"/>
    <x v="2"/>
    <s v="California"/>
    <x v="2"/>
    <x v="5"/>
    <x v="11"/>
    <n v="7750"/>
    <x v="94"/>
    <n v="930.00000000000011"/>
    <x v="7"/>
    <n v="0.12000000000000001"/>
  </r>
  <r>
    <x v="2"/>
    <n v="1128299"/>
    <x v="31"/>
    <x v="2"/>
    <s v="California"/>
    <x v="2"/>
    <x v="0"/>
    <x v="5"/>
    <n v="9750"/>
    <x v="95"/>
    <n v="2218.125"/>
    <x v="5"/>
    <n v="0.22750000000000001"/>
  </r>
  <r>
    <x v="2"/>
    <n v="1128299"/>
    <x v="31"/>
    <x v="2"/>
    <s v="California"/>
    <x v="2"/>
    <x v="1"/>
    <x v="12"/>
    <n v="9250"/>
    <x v="96"/>
    <n v="1295.0000000000002"/>
    <x v="6"/>
    <n v="0.14000000000000001"/>
  </r>
  <r>
    <x v="2"/>
    <n v="1128299"/>
    <x v="31"/>
    <x v="2"/>
    <s v="California"/>
    <x v="2"/>
    <x v="2"/>
    <x v="5"/>
    <n v="8000"/>
    <x v="97"/>
    <n v="1820.0000000000002"/>
    <x v="5"/>
    <n v="0.22750000000000004"/>
  </r>
  <r>
    <x v="2"/>
    <n v="1128299"/>
    <x v="31"/>
    <x v="2"/>
    <s v="California"/>
    <x v="2"/>
    <x v="3"/>
    <x v="5"/>
    <n v="7500"/>
    <x v="64"/>
    <n v="1462.5"/>
    <x v="1"/>
    <n v="0.19500000000000001"/>
  </r>
  <r>
    <x v="2"/>
    <n v="1128299"/>
    <x v="31"/>
    <x v="2"/>
    <s v="California"/>
    <x v="2"/>
    <x v="4"/>
    <x v="13"/>
    <n v="7500"/>
    <x v="98"/>
    <n v="2812.5"/>
    <x v="0"/>
    <n v="0.375"/>
  </r>
  <r>
    <x v="2"/>
    <n v="1128299"/>
    <x v="31"/>
    <x v="2"/>
    <s v="California"/>
    <x v="2"/>
    <x v="5"/>
    <x v="11"/>
    <n v="7250"/>
    <x v="89"/>
    <n v="870.00000000000011"/>
    <x v="7"/>
    <n v="0.12000000000000001"/>
  </r>
  <r>
    <x v="2"/>
    <n v="1128299"/>
    <x v="32"/>
    <x v="2"/>
    <s v="California"/>
    <x v="2"/>
    <x v="0"/>
    <x v="4"/>
    <n v="9250"/>
    <x v="16"/>
    <n v="1526.2500000000002"/>
    <x v="10"/>
    <n v="0.16500000000000004"/>
  </r>
  <r>
    <x v="2"/>
    <n v="1128299"/>
    <x v="32"/>
    <x v="2"/>
    <s v="California"/>
    <x v="2"/>
    <x v="1"/>
    <x v="14"/>
    <n v="9250"/>
    <x v="99"/>
    <n v="832.50000000000011"/>
    <x v="11"/>
    <n v="9.0000000000000011E-2"/>
  </r>
  <r>
    <x v="2"/>
    <n v="1128299"/>
    <x v="32"/>
    <x v="2"/>
    <s v="California"/>
    <x v="2"/>
    <x v="2"/>
    <x v="4"/>
    <n v="7750"/>
    <x v="100"/>
    <n v="1278.7500000000002"/>
    <x v="10"/>
    <n v="0.16500000000000004"/>
  </r>
  <r>
    <x v="2"/>
    <n v="1128299"/>
    <x v="32"/>
    <x v="2"/>
    <s v="California"/>
    <x v="2"/>
    <x v="3"/>
    <x v="4"/>
    <n v="7250"/>
    <x v="101"/>
    <n v="996.875"/>
    <x v="12"/>
    <n v="0.13750000000000001"/>
  </r>
  <r>
    <x v="2"/>
    <n v="1128299"/>
    <x v="32"/>
    <x v="2"/>
    <s v="California"/>
    <x v="2"/>
    <x v="4"/>
    <x v="5"/>
    <n v="7250"/>
    <x v="84"/>
    <n v="2120.6250000000005"/>
    <x v="13"/>
    <n v="0.29250000000000004"/>
  </r>
  <r>
    <x v="2"/>
    <n v="1128299"/>
    <x v="32"/>
    <x v="2"/>
    <s v="California"/>
    <x v="2"/>
    <x v="5"/>
    <x v="12"/>
    <n v="7750"/>
    <x v="102"/>
    <n v="542.50000000000011"/>
    <x v="14"/>
    <n v="7.0000000000000021E-2"/>
  </r>
  <r>
    <x v="2"/>
    <n v="1128299"/>
    <x v="33"/>
    <x v="2"/>
    <s v="California"/>
    <x v="2"/>
    <x v="0"/>
    <x v="4"/>
    <n v="8750"/>
    <x v="30"/>
    <n v="1443.7500000000002"/>
    <x v="10"/>
    <n v="0.16500000000000004"/>
  </r>
  <r>
    <x v="2"/>
    <n v="1128299"/>
    <x v="33"/>
    <x v="2"/>
    <s v="California"/>
    <x v="2"/>
    <x v="1"/>
    <x v="14"/>
    <n v="8750"/>
    <x v="103"/>
    <n v="787.50000000000011"/>
    <x v="11"/>
    <n v="9.0000000000000011E-2"/>
  </r>
  <r>
    <x v="2"/>
    <n v="1128299"/>
    <x v="33"/>
    <x v="2"/>
    <s v="California"/>
    <x v="2"/>
    <x v="2"/>
    <x v="4"/>
    <n v="7000"/>
    <x v="104"/>
    <n v="1155.0000000000002"/>
    <x v="10"/>
    <n v="0.16500000000000004"/>
  </r>
  <r>
    <x v="2"/>
    <n v="1128299"/>
    <x v="33"/>
    <x v="2"/>
    <s v="California"/>
    <x v="2"/>
    <x v="3"/>
    <x v="4"/>
    <n v="6750"/>
    <x v="105"/>
    <n v="928.125"/>
    <x v="12"/>
    <n v="0.13750000000000001"/>
  </r>
  <r>
    <x v="2"/>
    <n v="1128299"/>
    <x v="33"/>
    <x v="2"/>
    <s v="California"/>
    <x v="2"/>
    <x v="4"/>
    <x v="5"/>
    <n v="6500"/>
    <x v="106"/>
    <n v="1901.2500000000002"/>
    <x v="13"/>
    <n v="0.29250000000000004"/>
  </r>
  <r>
    <x v="2"/>
    <n v="1128299"/>
    <x v="33"/>
    <x v="2"/>
    <s v="California"/>
    <x v="2"/>
    <x v="5"/>
    <x v="12"/>
    <n v="7000"/>
    <x v="107"/>
    <n v="490.00000000000011"/>
    <x v="14"/>
    <n v="7.0000000000000021E-2"/>
  </r>
  <r>
    <x v="2"/>
    <n v="1128299"/>
    <x v="34"/>
    <x v="2"/>
    <s v="California"/>
    <x v="2"/>
    <x v="0"/>
    <x v="4"/>
    <n v="8750"/>
    <x v="30"/>
    <n v="1443.7500000000002"/>
    <x v="10"/>
    <n v="0.16500000000000004"/>
  </r>
  <r>
    <x v="2"/>
    <n v="1128299"/>
    <x v="34"/>
    <x v="2"/>
    <s v="California"/>
    <x v="2"/>
    <x v="1"/>
    <x v="14"/>
    <n v="8750"/>
    <x v="103"/>
    <n v="787.50000000000011"/>
    <x v="11"/>
    <n v="9.0000000000000011E-2"/>
  </r>
  <r>
    <x v="2"/>
    <n v="1128299"/>
    <x v="34"/>
    <x v="2"/>
    <s v="California"/>
    <x v="2"/>
    <x v="2"/>
    <x v="4"/>
    <n v="7250"/>
    <x v="101"/>
    <n v="1196.2500000000002"/>
    <x v="10"/>
    <n v="0.16500000000000004"/>
  </r>
  <r>
    <x v="2"/>
    <n v="1128299"/>
    <x v="34"/>
    <x v="2"/>
    <s v="California"/>
    <x v="2"/>
    <x v="3"/>
    <x v="4"/>
    <n v="7000"/>
    <x v="104"/>
    <n v="962.5"/>
    <x v="12"/>
    <n v="0.13750000000000001"/>
  </r>
  <r>
    <x v="2"/>
    <n v="1128299"/>
    <x v="34"/>
    <x v="2"/>
    <s v="California"/>
    <x v="2"/>
    <x v="4"/>
    <x v="5"/>
    <n v="6500"/>
    <x v="106"/>
    <n v="1901.2500000000002"/>
    <x v="13"/>
    <n v="0.29250000000000004"/>
  </r>
  <r>
    <x v="2"/>
    <n v="1128299"/>
    <x v="34"/>
    <x v="2"/>
    <s v="California"/>
    <x v="2"/>
    <x v="5"/>
    <x v="12"/>
    <n v="7750"/>
    <x v="102"/>
    <n v="542.50000000000011"/>
    <x v="14"/>
    <n v="7.0000000000000021E-2"/>
  </r>
  <r>
    <x v="2"/>
    <n v="1128299"/>
    <x v="35"/>
    <x v="2"/>
    <s v="California"/>
    <x v="2"/>
    <x v="0"/>
    <x v="4"/>
    <n v="9750"/>
    <x v="34"/>
    <n v="1608.7500000000002"/>
    <x v="10"/>
    <n v="0.16500000000000004"/>
  </r>
  <r>
    <x v="2"/>
    <n v="1128299"/>
    <x v="35"/>
    <x v="2"/>
    <s v="California"/>
    <x v="2"/>
    <x v="1"/>
    <x v="14"/>
    <n v="9750"/>
    <x v="108"/>
    <n v="877.50000000000011"/>
    <x v="11"/>
    <n v="9.0000000000000011E-2"/>
  </r>
  <r>
    <x v="2"/>
    <n v="1128299"/>
    <x v="35"/>
    <x v="2"/>
    <s v="California"/>
    <x v="2"/>
    <x v="2"/>
    <x v="4"/>
    <n v="7750"/>
    <x v="100"/>
    <n v="1278.7500000000002"/>
    <x v="10"/>
    <n v="0.16500000000000004"/>
  </r>
  <r>
    <x v="2"/>
    <n v="1128299"/>
    <x v="35"/>
    <x v="2"/>
    <s v="California"/>
    <x v="2"/>
    <x v="3"/>
    <x v="4"/>
    <n v="7750"/>
    <x v="100"/>
    <n v="1065.6249999999998"/>
    <x v="12"/>
    <n v="0.13749999999999998"/>
  </r>
  <r>
    <x v="2"/>
    <n v="1128299"/>
    <x v="35"/>
    <x v="2"/>
    <s v="California"/>
    <x v="2"/>
    <x v="4"/>
    <x v="5"/>
    <n v="7000"/>
    <x v="109"/>
    <n v="2047.5000000000002"/>
    <x v="13"/>
    <n v="0.29250000000000004"/>
  </r>
  <r>
    <x v="2"/>
    <n v="1128299"/>
    <x v="35"/>
    <x v="2"/>
    <s v="California"/>
    <x v="2"/>
    <x v="5"/>
    <x v="12"/>
    <n v="8000"/>
    <x v="110"/>
    <n v="560.00000000000011"/>
    <x v="14"/>
    <n v="7.0000000000000021E-2"/>
  </r>
  <r>
    <x v="3"/>
    <n v="1189833"/>
    <x v="36"/>
    <x v="2"/>
    <s v="California"/>
    <x v="3"/>
    <x v="0"/>
    <x v="8"/>
    <n v="7000"/>
    <x v="41"/>
    <n v="980"/>
    <x v="8"/>
    <n v="0.14000000000000001"/>
  </r>
  <r>
    <x v="3"/>
    <n v="1189833"/>
    <x v="36"/>
    <x v="2"/>
    <s v="California"/>
    <x v="3"/>
    <x v="1"/>
    <x v="2"/>
    <n v="7000"/>
    <x v="40"/>
    <n v="787.5"/>
    <x v="3"/>
    <n v="0.1125"/>
  </r>
  <r>
    <x v="3"/>
    <n v="1189833"/>
    <x v="36"/>
    <x v="2"/>
    <s v="California"/>
    <x v="3"/>
    <x v="2"/>
    <x v="2"/>
    <n v="7000"/>
    <x v="40"/>
    <n v="1260"/>
    <x v="8"/>
    <n v="0.18"/>
  </r>
  <r>
    <x v="3"/>
    <n v="1189833"/>
    <x v="36"/>
    <x v="2"/>
    <s v="California"/>
    <x v="3"/>
    <x v="3"/>
    <x v="2"/>
    <n v="5500"/>
    <x v="111"/>
    <n v="866.25"/>
    <x v="2"/>
    <n v="0.1575"/>
  </r>
  <r>
    <x v="3"/>
    <n v="1189833"/>
    <x v="36"/>
    <x v="2"/>
    <s v="California"/>
    <x v="3"/>
    <x v="4"/>
    <x v="0"/>
    <n v="5000"/>
    <x v="54"/>
    <n v="1375"/>
    <x v="9"/>
    <n v="0.27500000000000002"/>
  </r>
  <r>
    <x v="3"/>
    <n v="1189833"/>
    <x v="36"/>
    <x v="2"/>
    <s v="California"/>
    <x v="3"/>
    <x v="5"/>
    <x v="2"/>
    <n v="7000"/>
    <x v="40"/>
    <n v="630"/>
    <x v="6"/>
    <n v="0.09"/>
  </r>
  <r>
    <x v="3"/>
    <n v="1189833"/>
    <x v="37"/>
    <x v="2"/>
    <s v="California"/>
    <x v="3"/>
    <x v="0"/>
    <x v="8"/>
    <n v="7500"/>
    <x v="48"/>
    <n v="1050"/>
    <x v="8"/>
    <n v="0.14000000000000001"/>
  </r>
  <r>
    <x v="3"/>
    <n v="1189833"/>
    <x v="37"/>
    <x v="2"/>
    <s v="California"/>
    <x v="3"/>
    <x v="1"/>
    <x v="2"/>
    <n v="6500"/>
    <x v="62"/>
    <n v="731.25"/>
    <x v="3"/>
    <n v="0.1125"/>
  </r>
  <r>
    <x v="3"/>
    <n v="1189833"/>
    <x v="37"/>
    <x v="2"/>
    <s v="California"/>
    <x v="3"/>
    <x v="2"/>
    <x v="2"/>
    <n v="6750"/>
    <x v="112"/>
    <n v="1215"/>
    <x v="8"/>
    <n v="0.18"/>
  </r>
  <r>
    <x v="3"/>
    <n v="1189833"/>
    <x v="37"/>
    <x v="2"/>
    <s v="California"/>
    <x v="3"/>
    <x v="3"/>
    <x v="2"/>
    <n v="5250"/>
    <x v="45"/>
    <n v="826.875"/>
    <x v="2"/>
    <n v="0.1575"/>
  </r>
  <r>
    <x v="3"/>
    <n v="1189833"/>
    <x v="37"/>
    <x v="2"/>
    <s v="California"/>
    <x v="3"/>
    <x v="4"/>
    <x v="0"/>
    <n v="4500"/>
    <x v="39"/>
    <n v="1237.5"/>
    <x v="9"/>
    <n v="0.27500000000000002"/>
  </r>
  <r>
    <x v="3"/>
    <n v="1189833"/>
    <x v="37"/>
    <x v="2"/>
    <s v="California"/>
    <x v="3"/>
    <x v="5"/>
    <x v="2"/>
    <n v="6500"/>
    <x v="62"/>
    <n v="585"/>
    <x v="6"/>
    <n v="0.09"/>
  </r>
  <r>
    <x v="3"/>
    <n v="1189833"/>
    <x v="38"/>
    <x v="2"/>
    <s v="California"/>
    <x v="3"/>
    <x v="0"/>
    <x v="8"/>
    <n v="8000"/>
    <x v="59"/>
    <n v="1120"/>
    <x v="8"/>
    <n v="0.14000000000000001"/>
  </r>
  <r>
    <x v="3"/>
    <n v="1189833"/>
    <x v="38"/>
    <x v="2"/>
    <s v="California"/>
    <x v="3"/>
    <x v="1"/>
    <x v="2"/>
    <n v="6500"/>
    <x v="62"/>
    <n v="731.25"/>
    <x v="3"/>
    <n v="0.1125"/>
  </r>
  <r>
    <x v="3"/>
    <n v="1189833"/>
    <x v="38"/>
    <x v="2"/>
    <s v="California"/>
    <x v="3"/>
    <x v="2"/>
    <x v="2"/>
    <n v="6500"/>
    <x v="62"/>
    <n v="1170"/>
    <x v="8"/>
    <n v="0.18"/>
  </r>
  <r>
    <x v="3"/>
    <n v="1189833"/>
    <x v="38"/>
    <x v="2"/>
    <s v="California"/>
    <x v="3"/>
    <x v="3"/>
    <x v="2"/>
    <n v="5500"/>
    <x v="111"/>
    <n v="866.25"/>
    <x v="2"/>
    <n v="0.1575"/>
  </r>
  <r>
    <x v="3"/>
    <n v="1189833"/>
    <x v="38"/>
    <x v="2"/>
    <s v="California"/>
    <x v="3"/>
    <x v="4"/>
    <x v="0"/>
    <n v="4250"/>
    <x v="43"/>
    <n v="1168.75"/>
    <x v="9"/>
    <n v="0.27500000000000002"/>
  </r>
  <r>
    <x v="3"/>
    <n v="1189833"/>
    <x v="38"/>
    <x v="2"/>
    <s v="California"/>
    <x v="3"/>
    <x v="5"/>
    <x v="2"/>
    <n v="6250"/>
    <x v="67"/>
    <n v="562.5"/>
    <x v="6"/>
    <n v="0.09"/>
  </r>
  <r>
    <x v="3"/>
    <n v="1189833"/>
    <x v="39"/>
    <x v="2"/>
    <s v="California"/>
    <x v="3"/>
    <x v="0"/>
    <x v="2"/>
    <n v="8000"/>
    <x v="11"/>
    <n v="1440"/>
    <x v="8"/>
    <n v="0.18"/>
  </r>
  <r>
    <x v="3"/>
    <n v="1189833"/>
    <x v="39"/>
    <x v="2"/>
    <s v="California"/>
    <x v="3"/>
    <x v="1"/>
    <x v="0"/>
    <n v="6000"/>
    <x v="61"/>
    <n v="750"/>
    <x v="3"/>
    <n v="0.125"/>
  </r>
  <r>
    <x v="3"/>
    <n v="1189833"/>
    <x v="39"/>
    <x v="2"/>
    <s v="California"/>
    <x v="3"/>
    <x v="2"/>
    <x v="0"/>
    <n v="6250"/>
    <x v="66"/>
    <n v="1250"/>
    <x v="8"/>
    <n v="0.2"/>
  </r>
  <r>
    <x v="3"/>
    <n v="1189833"/>
    <x v="39"/>
    <x v="2"/>
    <s v="California"/>
    <x v="3"/>
    <x v="3"/>
    <x v="2"/>
    <n v="5250"/>
    <x v="45"/>
    <n v="826.875"/>
    <x v="2"/>
    <n v="0.1575"/>
  </r>
  <r>
    <x v="3"/>
    <n v="1189833"/>
    <x v="39"/>
    <x v="2"/>
    <s v="California"/>
    <x v="3"/>
    <x v="4"/>
    <x v="0"/>
    <n v="4250"/>
    <x v="43"/>
    <n v="1168.75"/>
    <x v="9"/>
    <n v="0.27500000000000002"/>
  </r>
  <r>
    <x v="3"/>
    <n v="1189833"/>
    <x v="39"/>
    <x v="2"/>
    <s v="California"/>
    <x v="3"/>
    <x v="5"/>
    <x v="5"/>
    <n v="6000"/>
    <x v="87"/>
    <n v="780"/>
    <x v="6"/>
    <n v="0.13"/>
  </r>
  <r>
    <x v="3"/>
    <n v="1189833"/>
    <x v="40"/>
    <x v="2"/>
    <s v="California"/>
    <x v="3"/>
    <x v="0"/>
    <x v="2"/>
    <n v="8000"/>
    <x v="11"/>
    <n v="1440"/>
    <x v="8"/>
    <n v="0.18"/>
  </r>
  <r>
    <x v="3"/>
    <n v="1189833"/>
    <x v="40"/>
    <x v="2"/>
    <s v="California"/>
    <x v="3"/>
    <x v="1"/>
    <x v="0"/>
    <n v="6500"/>
    <x v="82"/>
    <n v="812.5"/>
    <x v="3"/>
    <n v="0.125"/>
  </r>
  <r>
    <x v="3"/>
    <n v="1189833"/>
    <x v="40"/>
    <x v="2"/>
    <s v="California"/>
    <x v="3"/>
    <x v="2"/>
    <x v="0"/>
    <n v="6500"/>
    <x v="82"/>
    <n v="1300"/>
    <x v="8"/>
    <n v="0.2"/>
  </r>
  <r>
    <x v="3"/>
    <n v="1189833"/>
    <x v="40"/>
    <x v="2"/>
    <s v="California"/>
    <x v="3"/>
    <x v="3"/>
    <x v="2"/>
    <n v="5500"/>
    <x v="111"/>
    <n v="866.25"/>
    <x v="2"/>
    <n v="0.1575"/>
  </r>
  <r>
    <x v="3"/>
    <n v="1189833"/>
    <x v="40"/>
    <x v="2"/>
    <s v="California"/>
    <x v="3"/>
    <x v="4"/>
    <x v="0"/>
    <n v="4500"/>
    <x v="39"/>
    <n v="1237.5"/>
    <x v="9"/>
    <n v="0.27500000000000002"/>
  </r>
  <r>
    <x v="3"/>
    <n v="1189833"/>
    <x v="40"/>
    <x v="2"/>
    <s v="California"/>
    <x v="3"/>
    <x v="5"/>
    <x v="5"/>
    <n v="6250"/>
    <x v="113"/>
    <n v="812.5"/>
    <x v="6"/>
    <n v="0.13"/>
  </r>
  <r>
    <x v="3"/>
    <n v="1189833"/>
    <x v="41"/>
    <x v="2"/>
    <s v="California"/>
    <x v="3"/>
    <x v="0"/>
    <x v="2"/>
    <n v="9000"/>
    <x v="72"/>
    <n v="1620"/>
    <x v="8"/>
    <n v="0.18"/>
  </r>
  <r>
    <x v="3"/>
    <n v="1189833"/>
    <x v="41"/>
    <x v="2"/>
    <s v="California"/>
    <x v="3"/>
    <x v="1"/>
    <x v="0"/>
    <n v="7500"/>
    <x v="69"/>
    <n v="937.5"/>
    <x v="3"/>
    <n v="0.125"/>
  </r>
  <r>
    <x v="3"/>
    <n v="1189833"/>
    <x v="41"/>
    <x v="2"/>
    <s v="California"/>
    <x v="3"/>
    <x v="2"/>
    <x v="0"/>
    <n v="7500"/>
    <x v="69"/>
    <n v="1500"/>
    <x v="8"/>
    <n v="0.2"/>
  </r>
  <r>
    <x v="3"/>
    <n v="1189833"/>
    <x v="41"/>
    <x v="2"/>
    <s v="California"/>
    <x v="3"/>
    <x v="3"/>
    <x v="2"/>
    <n v="6250"/>
    <x v="67"/>
    <n v="984.37499999999989"/>
    <x v="2"/>
    <n v="0.15749999999999997"/>
  </r>
  <r>
    <x v="3"/>
    <n v="1189833"/>
    <x v="41"/>
    <x v="2"/>
    <s v="California"/>
    <x v="3"/>
    <x v="4"/>
    <x v="0"/>
    <n v="5000"/>
    <x v="54"/>
    <n v="1375"/>
    <x v="9"/>
    <n v="0.27500000000000002"/>
  </r>
  <r>
    <x v="3"/>
    <n v="1189833"/>
    <x v="41"/>
    <x v="2"/>
    <s v="California"/>
    <x v="3"/>
    <x v="5"/>
    <x v="5"/>
    <n v="8000"/>
    <x v="97"/>
    <n v="1040"/>
    <x v="6"/>
    <n v="0.13"/>
  </r>
  <r>
    <x v="3"/>
    <n v="1189833"/>
    <x v="42"/>
    <x v="2"/>
    <s v="California"/>
    <x v="3"/>
    <x v="0"/>
    <x v="2"/>
    <n v="9500"/>
    <x v="60"/>
    <n v="1710"/>
    <x v="8"/>
    <n v="0.18"/>
  </r>
  <r>
    <x v="3"/>
    <n v="1189833"/>
    <x v="42"/>
    <x v="2"/>
    <s v="California"/>
    <x v="3"/>
    <x v="1"/>
    <x v="0"/>
    <n v="8000"/>
    <x v="2"/>
    <n v="1000"/>
    <x v="3"/>
    <n v="0.125"/>
  </r>
  <r>
    <x v="3"/>
    <n v="1189833"/>
    <x v="42"/>
    <x v="2"/>
    <s v="California"/>
    <x v="3"/>
    <x v="2"/>
    <x v="0"/>
    <n v="7500"/>
    <x v="69"/>
    <n v="1500"/>
    <x v="8"/>
    <n v="0.2"/>
  </r>
  <r>
    <x v="3"/>
    <n v="1189833"/>
    <x v="42"/>
    <x v="2"/>
    <s v="California"/>
    <x v="3"/>
    <x v="3"/>
    <x v="2"/>
    <n v="6500"/>
    <x v="62"/>
    <n v="1023.7499999999999"/>
    <x v="2"/>
    <n v="0.15749999999999997"/>
  </r>
  <r>
    <x v="3"/>
    <n v="1189833"/>
    <x v="42"/>
    <x v="2"/>
    <s v="California"/>
    <x v="3"/>
    <x v="4"/>
    <x v="0"/>
    <n v="7000"/>
    <x v="49"/>
    <n v="1925.0000000000002"/>
    <x v="9"/>
    <n v="0.27500000000000002"/>
  </r>
  <r>
    <x v="3"/>
    <n v="1189833"/>
    <x v="42"/>
    <x v="2"/>
    <s v="California"/>
    <x v="3"/>
    <x v="5"/>
    <x v="5"/>
    <n v="7000"/>
    <x v="109"/>
    <n v="910"/>
    <x v="6"/>
    <n v="0.13"/>
  </r>
  <r>
    <x v="3"/>
    <n v="1189833"/>
    <x v="43"/>
    <x v="2"/>
    <s v="California"/>
    <x v="3"/>
    <x v="0"/>
    <x v="0"/>
    <n v="9000"/>
    <x v="6"/>
    <n v="1800"/>
    <x v="8"/>
    <n v="0.2"/>
  </r>
  <r>
    <x v="3"/>
    <n v="1189833"/>
    <x v="43"/>
    <x v="2"/>
    <s v="California"/>
    <x v="3"/>
    <x v="1"/>
    <x v="4"/>
    <n v="8500"/>
    <x v="68"/>
    <n v="1168.75"/>
    <x v="3"/>
    <n v="0.13750000000000001"/>
  </r>
  <r>
    <x v="3"/>
    <n v="1189833"/>
    <x v="43"/>
    <x v="2"/>
    <s v="California"/>
    <x v="3"/>
    <x v="2"/>
    <x v="0"/>
    <n v="7250"/>
    <x v="78"/>
    <n v="1450"/>
    <x v="8"/>
    <n v="0.2"/>
  </r>
  <r>
    <x v="3"/>
    <n v="1189833"/>
    <x v="43"/>
    <x v="2"/>
    <s v="California"/>
    <x v="3"/>
    <x v="3"/>
    <x v="0"/>
    <n v="6750"/>
    <x v="73"/>
    <n v="1181.25"/>
    <x v="2"/>
    <n v="0.17499999999999999"/>
  </r>
  <r>
    <x v="3"/>
    <n v="1189833"/>
    <x v="43"/>
    <x v="2"/>
    <s v="California"/>
    <x v="3"/>
    <x v="4"/>
    <x v="3"/>
    <n v="6750"/>
    <x v="72"/>
    <n v="2227.5"/>
    <x v="9"/>
    <n v="0.33"/>
  </r>
  <r>
    <x v="3"/>
    <n v="1189833"/>
    <x v="43"/>
    <x v="2"/>
    <s v="California"/>
    <x v="3"/>
    <x v="5"/>
    <x v="5"/>
    <n v="6500"/>
    <x v="106"/>
    <n v="845"/>
    <x v="6"/>
    <n v="0.13"/>
  </r>
  <r>
    <x v="3"/>
    <n v="1189833"/>
    <x v="44"/>
    <x v="2"/>
    <s v="California"/>
    <x v="3"/>
    <x v="0"/>
    <x v="0"/>
    <n v="8500"/>
    <x v="17"/>
    <n v="1700"/>
    <x v="8"/>
    <n v="0.2"/>
  </r>
  <r>
    <x v="3"/>
    <n v="1189833"/>
    <x v="44"/>
    <x v="2"/>
    <s v="California"/>
    <x v="3"/>
    <x v="1"/>
    <x v="4"/>
    <n v="8500"/>
    <x v="68"/>
    <n v="1168.75"/>
    <x v="3"/>
    <n v="0.13750000000000001"/>
  </r>
  <r>
    <x v="3"/>
    <n v="1189833"/>
    <x v="44"/>
    <x v="2"/>
    <s v="California"/>
    <x v="3"/>
    <x v="2"/>
    <x v="0"/>
    <n v="7000"/>
    <x v="49"/>
    <n v="1400"/>
    <x v="8"/>
    <n v="0.2"/>
  </r>
  <r>
    <x v="3"/>
    <n v="1189833"/>
    <x v="44"/>
    <x v="2"/>
    <s v="California"/>
    <x v="3"/>
    <x v="3"/>
    <x v="0"/>
    <n v="6500"/>
    <x v="82"/>
    <n v="1137.5"/>
    <x v="2"/>
    <n v="0.17499999999999999"/>
  </r>
  <r>
    <x v="3"/>
    <n v="1189833"/>
    <x v="44"/>
    <x v="2"/>
    <s v="California"/>
    <x v="3"/>
    <x v="4"/>
    <x v="3"/>
    <n v="6500"/>
    <x v="87"/>
    <n v="2145"/>
    <x v="9"/>
    <n v="0.33"/>
  </r>
  <r>
    <x v="3"/>
    <n v="1189833"/>
    <x v="44"/>
    <x v="2"/>
    <s v="California"/>
    <x v="3"/>
    <x v="5"/>
    <x v="5"/>
    <n v="7000"/>
    <x v="109"/>
    <n v="910"/>
    <x v="6"/>
    <n v="0.13"/>
  </r>
  <r>
    <x v="3"/>
    <n v="1189833"/>
    <x v="45"/>
    <x v="2"/>
    <s v="California"/>
    <x v="3"/>
    <x v="0"/>
    <x v="0"/>
    <n v="8000"/>
    <x v="2"/>
    <n v="1600"/>
    <x v="8"/>
    <n v="0.2"/>
  </r>
  <r>
    <x v="3"/>
    <n v="1189833"/>
    <x v="45"/>
    <x v="2"/>
    <s v="California"/>
    <x v="3"/>
    <x v="1"/>
    <x v="4"/>
    <n v="8000"/>
    <x v="63"/>
    <n v="1100"/>
    <x v="3"/>
    <n v="0.13750000000000001"/>
  </r>
  <r>
    <x v="3"/>
    <n v="1189833"/>
    <x v="45"/>
    <x v="2"/>
    <s v="California"/>
    <x v="3"/>
    <x v="2"/>
    <x v="0"/>
    <n v="6500"/>
    <x v="82"/>
    <n v="1300"/>
    <x v="8"/>
    <n v="0.2"/>
  </r>
  <r>
    <x v="3"/>
    <n v="1189833"/>
    <x v="45"/>
    <x v="2"/>
    <s v="California"/>
    <x v="3"/>
    <x v="3"/>
    <x v="0"/>
    <n v="6250"/>
    <x v="66"/>
    <n v="1093.75"/>
    <x v="2"/>
    <n v="0.17499999999999999"/>
  </r>
  <r>
    <x v="3"/>
    <n v="1189833"/>
    <x v="45"/>
    <x v="2"/>
    <s v="California"/>
    <x v="3"/>
    <x v="4"/>
    <x v="3"/>
    <n v="6000"/>
    <x v="11"/>
    <n v="1980.0000000000002"/>
    <x v="9"/>
    <n v="0.33"/>
  </r>
  <r>
    <x v="3"/>
    <n v="1189833"/>
    <x v="45"/>
    <x v="2"/>
    <s v="California"/>
    <x v="3"/>
    <x v="5"/>
    <x v="5"/>
    <n v="6500"/>
    <x v="106"/>
    <n v="845"/>
    <x v="6"/>
    <n v="0.13"/>
  </r>
  <r>
    <x v="3"/>
    <n v="1189833"/>
    <x v="46"/>
    <x v="2"/>
    <s v="California"/>
    <x v="3"/>
    <x v="0"/>
    <x v="0"/>
    <n v="8250"/>
    <x v="71"/>
    <n v="1650"/>
    <x v="8"/>
    <n v="0.2"/>
  </r>
  <r>
    <x v="3"/>
    <n v="1189833"/>
    <x v="46"/>
    <x v="2"/>
    <s v="California"/>
    <x v="3"/>
    <x v="1"/>
    <x v="4"/>
    <n v="8250"/>
    <x v="114"/>
    <n v="1134.375"/>
    <x v="3"/>
    <n v="0.13750000000000001"/>
  </r>
  <r>
    <x v="3"/>
    <n v="1189833"/>
    <x v="46"/>
    <x v="2"/>
    <s v="California"/>
    <x v="3"/>
    <x v="2"/>
    <x v="0"/>
    <n v="6750"/>
    <x v="73"/>
    <n v="1350"/>
    <x v="8"/>
    <n v="0.2"/>
  </r>
  <r>
    <x v="3"/>
    <n v="1189833"/>
    <x v="46"/>
    <x v="2"/>
    <s v="California"/>
    <x v="3"/>
    <x v="3"/>
    <x v="0"/>
    <n v="6500"/>
    <x v="82"/>
    <n v="1137.5"/>
    <x v="2"/>
    <n v="0.17499999999999999"/>
  </r>
  <r>
    <x v="3"/>
    <n v="1189833"/>
    <x v="46"/>
    <x v="2"/>
    <s v="California"/>
    <x v="3"/>
    <x v="4"/>
    <x v="3"/>
    <n v="6000"/>
    <x v="11"/>
    <n v="1980.0000000000002"/>
    <x v="9"/>
    <n v="0.33"/>
  </r>
  <r>
    <x v="3"/>
    <n v="1189833"/>
    <x v="46"/>
    <x v="2"/>
    <s v="California"/>
    <x v="3"/>
    <x v="5"/>
    <x v="5"/>
    <n v="7000"/>
    <x v="109"/>
    <n v="910"/>
    <x v="6"/>
    <n v="0.13"/>
  </r>
  <r>
    <x v="3"/>
    <n v="1189833"/>
    <x v="47"/>
    <x v="2"/>
    <s v="California"/>
    <x v="3"/>
    <x v="0"/>
    <x v="0"/>
    <n v="9000"/>
    <x v="6"/>
    <n v="1800"/>
    <x v="8"/>
    <n v="0.2"/>
  </r>
  <r>
    <x v="3"/>
    <n v="1189833"/>
    <x v="47"/>
    <x v="2"/>
    <s v="California"/>
    <x v="3"/>
    <x v="1"/>
    <x v="4"/>
    <n v="9000"/>
    <x v="14"/>
    <n v="1237.5"/>
    <x v="3"/>
    <n v="0.13750000000000001"/>
  </r>
  <r>
    <x v="3"/>
    <n v="1189833"/>
    <x v="47"/>
    <x v="2"/>
    <s v="California"/>
    <x v="3"/>
    <x v="2"/>
    <x v="0"/>
    <n v="7000"/>
    <x v="49"/>
    <n v="1400"/>
    <x v="8"/>
    <n v="0.2"/>
  </r>
  <r>
    <x v="3"/>
    <n v="1189833"/>
    <x v="47"/>
    <x v="2"/>
    <s v="California"/>
    <x v="3"/>
    <x v="3"/>
    <x v="0"/>
    <n v="7000"/>
    <x v="49"/>
    <n v="1225"/>
    <x v="2"/>
    <n v="0.17499999999999999"/>
  </r>
  <r>
    <x v="3"/>
    <n v="1189833"/>
    <x v="47"/>
    <x v="2"/>
    <s v="California"/>
    <x v="3"/>
    <x v="4"/>
    <x v="3"/>
    <n v="6250"/>
    <x v="69"/>
    <n v="2062.5"/>
    <x v="9"/>
    <n v="0.33"/>
  </r>
  <r>
    <x v="3"/>
    <n v="1189833"/>
    <x v="47"/>
    <x v="2"/>
    <s v="California"/>
    <x v="3"/>
    <x v="5"/>
    <x v="5"/>
    <n v="7250"/>
    <x v="84"/>
    <n v="942.5"/>
    <x v="6"/>
    <n v="0.13"/>
  </r>
  <r>
    <x v="0"/>
    <n v="1185732"/>
    <x v="36"/>
    <x v="3"/>
    <s v="Illinois"/>
    <x v="4"/>
    <x v="0"/>
    <x v="2"/>
    <n v="4750"/>
    <x v="115"/>
    <n v="855"/>
    <x v="8"/>
    <n v="0.18"/>
  </r>
  <r>
    <x v="0"/>
    <n v="1185732"/>
    <x v="36"/>
    <x v="3"/>
    <s v="Illinois"/>
    <x v="4"/>
    <x v="1"/>
    <x v="2"/>
    <n v="2750"/>
    <x v="116"/>
    <n v="433.125"/>
    <x v="2"/>
    <n v="0.1575"/>
  </r>
  <r>
    <x v="0"/>
    <n v="1185732"/>
    <x v="36"/>
    <x v="3"/>
    <s v="Illinois"/>
    <x v="4"/>
    <x v="2"/>
    <x v="15"/>
    <n v="2750"/>
    <x v="117"/>
    <n v="336.875"/>
    <x v="2"/>
    <n v="0.1225"/>
  </r>
  <r>
    <x v="0"/>
    <n v="1185732"/>
    <x v="36"/>
    <x v="3"/>
    <s v="Illinois"/>
    <x v="4"/>
    <x v="3"/>
    <x v="1"/>
    <n v="1250"/>
    <x v="118"/>
    <n v="200"/>
    <x v="8"/>
    <n v="0.16"/>
  </r>
  <r>
    <x v="0"/>
    <n v="1185732"/>
    <x v="36"/>
    <x v="3"/>
    <s v="Illinois"/>
    <x v="4"/>
    <x v="4"/>
    <x v="16"/>
    <n v="1750"/>
    <x v="119"/>
    <n v="336.87499999999994"/>
    <x v="2"/>
    <n v="0.19249999999999998"/>
  </r>
  <r>
    <x v="0"/>
    <n v="1185732"/>
    <x v="36"/>
    <x v="3"/>
    <s v="Illinois"/>
    <x v="4"/>
    <x v="5"/>
    <x v="2"/>
    <n v="2750"/>
    <x v="116"/>
    <n v="618.75"/>
    <x v="0"/>
    <n v="0.22500000000000001"/>
  </r>
  <r>
    <x v="0"/>
    <n v="1185732"/>
    <x v="37"/>
    <x v="3"/>
    <s v="Illinois"/>
    <x v="4"/>
    <x v="0"/>
    <x v="2"/>
    <n v="5250"/>
    <x v="45"/>
    <n v="945"/>
    <x v="8"/>
    <n v="0.18"/>
  </r>
  <r>
    <x v="0"/>
    <n v="1185732"/>
    <x v="37"/>
    <x v="3"/>
    <s v="Illinois"/>
    <x v="4"/>
    <x v="1"/>
    <x v="2"/>
    <n v="1750"/>
    <x v="120"/>
    <n v="275.625"/>
    <x v="2"/>
    <n v="0.1575"/>
  </r>
  <r>
    <x v="0"/>
    <n v="1185732"/>
    <x v="37"/>
    <x v="3"/>
    <s v="Illinois"/>
    <x v="4"/>
    <x v="2"/>
    <x v="15"/>
    <n v="2250"/>
    <x v="121"/>
    <n v="275.625"/>
    <x v="2"/>
    <n v="0.1225"/>
  </r>
  <r>
    <x v="0"/>
    <n v="1185732"/>
    <x v="37"/>
    <x v="3"/>
    <s v="Illinois"/>
    <x v="4"/>
    <x v="3"/>
    <x v="1"/>
    <n v="1000"/>
    <x v="122"/>
    <n v="160"/>
    <x v="8"/>
    <n v="0.16"/>
  </r>
  <r>
    <x v="0"/>
    <n v="1185732"/>
    <x v="37"/>
    <x v="3"/>
    <s v="Illinois"/>
    <x v="4"/>
    <x v="4"/>
    <x v="16"/>
    <n v="1750"/>
    <x v="119"/>
    <n v="336.87499999999994"/>
    <x v="2"/>
    <n v="0.19249999999999998"/>
  </r>
  <r>
    <x v="0"/>
    <n v="1185732"/>
    <x v="37"/>
    <x v="3"/>
    <s v="Illinois"/>
    <x v="4"/>
    <x v="5"/>
    <x v="2"/>
    <n v="2750"/>
    <x v="116"/>
    <n v="618.75"/>
    <x v="0"/>
    <n v="0.22500000000000001"/>
  </r>
  <r>
    <x v="0"/>
    <n v="1185732"/>
    <x v="38"/>
    <x v="3"/>
    <s v="Illinois"/>
    <x v="4"/>
    <x v="0"/>
    <x v="0"/>
    <n v="4950"/>
    <x v="111"/>
    <n v="990"/>
    <x v="8"/>
    <n v="0.2"/>
  </r>
  <r>
    <x v="0"/>
    <n v="1185732"/>
    <x v="38"/>
    <x v="3"/>
    <s v="Illinois"/>
    <x v="4"/>
    <x v="1"/>
    <x v="0"/>
    <n v="2000"/>
    <x v="123"/>
    <n v="350"/>
    <x v="2"/>
    <n v="0.17499999999999999"/>
  </r>
  <r>
    <x v="0"/>
    <n v="1185732"/>
    <x v="38"/>
    <x v="3"/>
    <s v="Illinois"/>
    <x v="4"/>
    <x v="2"/>
    <x v="1"/>
    <n v="2250"/>
    <x v="124"/>
    <n v="315"/>
    <x v="2"/>
    <n v="0.14000000000000001"/>
  </r>
  <r>
    <x v="0"/>
    <n v="1185732"/>
    <x v="38"/>
    <x v="3"/>
    <s v="Illinois"/>
    <x v="4"/>
    <x v="3"/>
    <x v="2"/>
    <n v="750"/>
    <x v="125"/>
    <n v="135"/>
    <x v="8"/>
    <n v="0.18"/>
  </r>
  <r>
    <x v="0"/>
    <n v="1185732"/>
    <x v="38"/>
    <x v="3"/>
    <s v="Illinois"/>
    <x v="4"/>
    <x v="4"/>
    <x v="3"/>
    <n v="1250"/>
    <x v="126"/>
    <n v="262.5"/>
    <x v="2"/>
    <n v="0.21"/>
  </r>
  <r>
    <x v="0"/>
    <n v="1185732"/>
    <x v="38"/>
    <x v="3"/>
    <s v="Illinois"/>
    <x v="4"/>
    <x v="5"/>
    <x v="0"/>
    <n v="2250"/>
    <x v="127"/>
    <n v="562.5"/>
    <x v="0"/>
    <n v="0.25"/>
  </r>
  <r>
    <x v="0"/>
    <n v="1185732"/>
    <x v="39"/>
    <x v="3"/>
    <s v="Illinois"/>
    <x v="4"/>
    <x v="0"/>
    <x v="0"/>
    <n v="4500"/>
    <x v="39"/>
    <n v="900"/>
    <x v="8"/>
    <n v="0.2"/>
  </r>
  <r>
    <x v="0"/>
    <n v="1185732"/>
    <x v="39"/>
    <x v="3"/>
    <s v="Illinois"/>
    <x v="4"/>
    <x v="1"/>
    <x v="0"/>
    <n v="1500"/>
    <x v="126"/>
    <n v="262.5"/>
    <x v="2"/>
    <n v="0.17499999999999999"/>
  </r>
  <r>
    <x v="0"/>
    <n v="1185732"/>
    <x v="39"/>
    <x v="3"/>
    <s v="Illinois"/>
    <x v="4"/>
    <x v="2"/>
    <x v="1"/>
    <n v="1500"/>
    <x v="128"/>
    <n v="210"/>
    <x v="2"/>
    <n v="0.14000000000000001"/>
  </r>
  <r>
    <x v="0"/>
    <n v="1185732"/>
    <x v="39"/>
    <x v="3"/>
    <s v="Illinois"/>
    <x v="4"/>
    <x v="3"/>
    <x v="2"/>
    <n v="750"/>
    <x v="125"/>
    <n v="135"/>
    <x v="8"/>
    <n v="0.18"/>
  </r>
  <r>
    <x v="0"/>
    <n v="1185732"/>
    <x v="39"/>
    <x v="3"/>
    <s v="Illinois"/>
    <x v="4"/>
    <x v="4"/>
    <x v="3"/>
    <n v="1000"/>
    <x v="128"/>
    <n v="210"/>
    <x v="2"/>
    <n v="0.21"/>
  </r>
  <r>
    <x v="0"/>
    <n v="1185732"/>
    <x v="39"/>
    <x v="3"/>
    <s v="Illinois"/>
    <x v="4"/>
    <x v="5"/>
    <x v="0"/>
    <n v="2250"/>
    <x v="127"/>
    <n v="562.5"/>
    <x v="0"/>
    <n v="0.25"/>
  </r>
  <r>
    <x v="0"/>
    <n v="1185732"/>
    <x v="40"/>
    <x v="3"/>
    <s v="Illinois"/>
    <x v="4"/>
    <x v="0"/>
    <x v="3"/>
    <n v="4950"/>
    <x v="129"/>
    <n v="1188"/>
    <x v="8"/>
    <n v="0.24"/>
  </r>
  <r>
    <x v="0"/>
    <n v="1185732"/>
    <x v="40"/>
    <x v="3"/>
    <s v="Illinois"/>
    <x v="4"/>
    <x v="1"/>
    <x v="4"/>
    <n v="2000"/>
    <x v="130"/>
    <n v="385"/>
    <x v="2"/>
    <n v="0.1925"/>
  </r>
  <r>
    <x v="0"/>
    <n v="1185732"/>
    <x v="40"/>
    <x v="3"/>
    <s v="Illinois"/>
    <x v="4"/>
    <x v="2"/>
    <x v="0"/>
    <n v="1750"/>
    <x v="131"/>
    <n v="306.25"/>
    <x v="2"/>
    <n v="0.17499999999999999"/>
  </r>
  <r>
    <x v="0"/>
    <n v="1185732"/>
    <x v="40"/>
    <x v="3"/>
    <s v="Illinois"/>
    <x v="4"/>
    <x v="3"/>
    <x v="0"/>
    <n v="1000"/>
    <x v="118"/>
    <n v="200"/>
    <x v="8"/>
    <n v="0.2"/>
  </r>
  <r>
    <x v="0"/>
    <n v="1185732"/>
    <x v="40"/>
    <x v="3"/>
    <s v="Illinois"/>
    <x v="4"/>
    <x v="4"/>
    <x v="3"/>
    <n v="1250"/>
    <x v="126"/>
    <n v="262.5"/>
    <x v="2"/>
    <n v="0.21"/>
  </r>
  <r>
    <x v="0"/>
    <n v="1185732"/>
    <x v="40"/>
    <x v="3"/>
    <s v="Illinois"/>
    <x v="4"/>
    <x v="5"/>
    <x v="5"/>
    <n v="2500"/>
    <x v="132"/>
    <n v="812.5"/>
    <x v="0"/>
    <n v="0.32500000000000001"/>
  </r>
  <r>
    <x v="0"/>
    <n v="1185732"/>
    <x v="41"/>
    <x v="3"/>
    <s v="Illinois"/>
    <x v="4"/>
    <x v="0"/>
    <x v="0"/>
    <n v="5000"/>
    <x v="54"/>
    <n v="1000"/>
    <x v="8"/>
    <n v="0.2"/>
  </r>
  <r>
    <x v="0"/>
    <n v="1185732"/>
    <x v="41"/>
    <x v="3"/>
    <s v="Illinois"/>
    <x v="4"/>
    <x v="1"/>
    <x v="17"/>
    <n v="2500"/>
    <x v="133"/>
    <n v="393.75000000000006"/>
    <x v="2"/>
    <n v="0.15750000000000003"/>
  </r>
  <r>
    <x v="0"/>
    <n v="1185732"/>
    <x v="41"/>
    <x v="3"/>
    <s v="Illinois"/>
    <x v="4"/>
    <x v="2"/>
    <x v="1"/>
    <n v="2000"/>
    <x v="134"/>
    <n v="280"/>
    <x v="2"/>
    <n v="0.14000000000000001"/>
  </r>
  <r>
    <x v="0"/>
    <n v="1185732"/>
    <x v="41"/>
    <x v="3"/>
    <s v="Illinois"/>
    <x v="4"/>
    <x v="3"/>
    <x v="1"/>
    <n v="1750"/>
    <x v="135"/>
    <n v="280"/>
    <x v="8"/>
    <n v="0.16"/>
  </r>
  <r>
    <x v="0"/>
    <n v="1185732"/>
    <x v="41"/>
    <x v="3"/>
    <s v="Illinois"/>
    <x v="4"/>
    <x v="4"/>
    <x v="0"/>
    <n v="1750"/>
    <x v="131"/>
    <n v="306.25"/>
    <x v="2"/>
    <n v="0.17499999999999999"/>
  </r>
  <r>
    <x v="0"/>
    <n v="1185732"/>
    <x v="41"/>
    <x v="3"/>
    <s v="Illinois"/>
    <x v="4"/>
    <x v="5"/>
    <x v="4"/>
    <n v="3500"/>
    <x v="136"/>
    <n v="962.50000000000011"/>
    <x v="0"/>
    <n v="0.27500000000000002"/>
  </r>
  <r>
    <x v="0"/>
    <n v="1185732"/>
    <x v="42"/>
    <x v="3"/>
    <s v="Illinois"/>
    <x v="4"/>
    <x v="0"/>
    <x v="0"/>
    <n v="5750"/>
    <x v="79"/>
    <n v="1150"/>
    <x v="8"/>
    <n v="0.2"/>
  </r>
  <r>
    <x v="0"/>
    <n v="1185732"/>
    <x v="42"/>
    <x v="3"/>
    <s v="Illinois"/>
    <x v="4"/>
    <x v="1"/>
    <x v="17"/>
    <n v="3250"/>
    <x v="137"/>
    <n v="511.87500000000006"/>
    <x v="2"/>
    <n v="0.15750000000000003"/>
  </r>
  <r>
    <x v="0"/>
    <n v="1185732"/>
    <x v="42"/>
    <x v="3"/>
    <s v="Illinois"/>
    <x v="4"/>
    <x v="2"/>
    <x v="1"/>
    <n v="2500"/>
    <x v="123"/>
    <n v="350"/>
    <x v="2"/>
    <n v="0.14000000000000001"/>
  </r>
  <r>
    <x v="0"/>
    <n v="1185732"/>
    <x v="42"/>
    <x v="3"/>
    <s v="Illinois"/>
    <x v="4"/>
    <x v="3"/>
    <x v="1"/>
    <n v="2000"/>
    <x v="134"/>
    <n v="320"/>
    <x v="8"/>
    <n v="0.16"/>
  </r>
  <r>
    <x v="0"/>
    <n v="1185732"/>
    <x v="42"/>
    <x v="3"/>
    <s v="Illinois"/>
    <x v="4"/>
    <x v="4"/>
    <x v="0"/>
    <n v="2250"/>
    <x v="127"/>
    <n v="393.75"/>
    <x v="2"/>
    <n v="0.17499999999999999"/>
  </r>
  <r>
    <x v="0"/>
    <n v="1185732"/>
    <x v="42"/>
    <x v="3"/>
    <s v="Illinois"/>
    <x v="4"/>
    <x v="5"/>
    <x v="4"/>
    <n v="4000"/>
    <x v="42"/>
    <n v="1100"/>
    <x v="0"/>
    <n v="0.27500000000000002"/>
  </r>
  <r>
    <x v="0"/>
    <n v="1185732"/>
    <x v="43"/>
    <x v="3"/>
    <s v="Illinois"/>
    <x v="4"/>
    <x v="0"/>
    <x v="0"/>
    <n v="5500"/>
    <x v="80"/>
    <n v="1100"/>
    <x v="8"/>
    <n v="0.2"/>
  </r>
  <r>
    <x v="0"/>
    <n v="1185732"/>
    <x v="43"/>
    <x v="3"/>
    <s v="Illinois"/>
    <x v="4"/>
    <x v="1"/>
    <x v="17"/>
    <n v="3250"/>
    <x v="137"/>
    <n v="511.87500000000006"/>
    <x v="2"/>
    <n v="0.15750000000000003"/>
  </r>
  <r>
    <x v="0"/>
    <n v="1185732"/>
    <x v="43"/>
    <x v="3"/>
    <s v="Illinois"/>
    <x v="4"/>
    <x v="2"/>
    <x v="1"/>
    <n v="2500"/>
    <x v="123"/>
    <n v="350"/>
    <x v="2"/>
    <n v="0.14000000000000001"/>
  </r>
  <r>
    <x v="0"/>
    <n v="1185732"/>
    <x v="43"/>
    <x v="3"/>
    <s v="Illinois"/>
    <x v="4"/>
    <x v="3"/>
    <x v="1"/>
    <n v="2250"/>
    <x v="124"/>
    <n v="360"/>
    <x v="8"/>
    <n v="0.16"/>
  </r>
  <r>
    <x v="0"/>
    <n v="1185732"/>
    <x v="43"/>
    <x v="3"/>
    <s v="Illinois"/>
    <x v="4"/>
    <x v="4"/>
    <x v="0"/>
    <n v="2000"/>
    <x v="123"/>
    <n v="350"/>
    <x v="2"/>
    <n v="0.17499999999999999"/>
  </r>
  <r>
    <x v="0"/>
    <n v="1185732"/>
    <x v="43"/>
    <x v="3"/>
    <s v="Illinois"/>
    <x v="4"/>
    <x v="5"/>
    <x v="4"/>
    <n v="3750"/>
    <x v="138"/>
    <n v="1031.25"/>
    <x v="0"/>
    <n v="0.27500000000000002"/>
  </r>
  <r>
    <x v="0"/>
    <n v="1185732"/>
    <x v="44"/>
    <x v="3"/>
    <s v="Illinois"/>
    <x v="4"/>
    <x v="0"/>
    <x v="0"/>
    <n v="5000"/>
    <x v="54"/>
    <n v="1000"/>
    <x v="8"/>
    <n v="0.2"/>
  </r>
  <r>
    <x v="0"/>
    <n v="1185732"/>
    <x v="44"/>
    <x v="3"/>
    <s v="Illinois"/>
    <x v="4"/>
    <x v="1"/>
    <x v="17"/>
    <n v="3000"/>
    <x v="139"/>
    <n v="472.50000000000006"/>
    <x v="2"/>
    <n v="0.15750000000000003"/>
  </r>
  <r>
    <x v="0"/>
    <n v="1185732"/>
    <x v="44"/>
    <x v="3"/>
    <s v="Illinois"/>
    <x v="4"/>
    <x v="2"/>
    <x v="1"/>
    <n v="2000"/>
    <x v="134"/>
    <n v="280"/>
    <x v="2"/>
    <n v="0.14000000000000001"/>
  </r>
  <r>
    <x v="0"/>
    <n v="1185732"/>
    <x v="44"/>
    <x v="3"/>
    <s v="Illinois"/>
    <x v="4"/>
    <x v="3"/>
    <x v="1"/>
    <n v="1750"/>
    <x v="135"/>
    <n v="280"/>
    <x v="8"/>
    <n v="0.16"/>
  </r>
  <r>
    <x v="0"/>
    <n v="1185732"/>
    <x v="44"/>
    <x v="3"/>
    <s v="Illinois"/>
    <x v="4"/>
    <x v="4"/>
    <x v="0"/>
    <n v="1750"/>
    <x v="131"/>
    <n v="306.25"/>
    <x v="2"/>
    <n v="0.17499999999999999"/>
  </r>
  <r>
    <x v="0"/>
    <n v="1185732"/>
    <x v="44"/>
    <x v="3"/>
    <s v="Illinois"/>
    <x v="4"/>
    <x v="5"/>
    <x v="4"/>
    <n v="2500"/>
    <x v="140"/>
    <n v="687.5"/>
    <x v="0"/>
    <n v="0.27500000000000002"/>
  </r>
  <r>
    <x v="0"/>
    <n v="1185732"/>
    <x v="45"/>
    <x v="3"/>
    <s v="Illinois"/>
    <x v="4"/>
    <x v="0"/>
    <x v="3"/>
    <n v="4250"/>
    <x v="141"/>
    <n v="1020"/>
    <x v="8"/>
    <n v="0.24"/>
  </r>
  <r>
    <x v="0"/>
    <n v="1185732"/>
    <x v="45"/>
    <x v="3"/>
    <s v="Illinois"/>
    <x v="4"/>
    <x v="1"/>
    <x v="0"/>
    <n v="2500"/>
    <x v="142"/>
    <n v="437.5"/>
    <x v="2"/>
    <n v="0.17499999999999999"/>
  </r>
  <r>
    <x v="0"/>
    <n v="1185732"/>
    <x v="45"/>
    <x v="3"/>
    <s v="Illinois"/>
    <x v="4"/>
    <x v="2"/>
    <x v="0"/>
    <n v="1500"/>
    <x v="126"/>
    <n v="262.5"/>
    <x v="2"/>
    <n v="0.17499999999999999"/>
  </r>
  <r>
    <x v="0"/>
    <n v="1185732"/>
    <x v="45"/>
    <x v="3"/>
    <s v="Illinois"/>
    <x v="4"/>
    <x v="3"/>
    <x v="0"/>
    <n v="1250"/>
    <x v="143"/>
    <n v="250"/>
    <x v="8"/>
    <n v="0.2"/>
  </r>
  <r>
    <x v="0"/>
    <n v="1185732"/>
    <x v="45"/>
    <x v="3"/>
    <s v="Illinois"/>
    <x v="4"/>
    <x v="4"/>
    <x v="3"/>
    <n v="1250"/>
    <x v="126"/>
    <n v="262.5"/>
    <x v="2"/>
    <n v="0.21"/>
  </r>
  <r>
    <x v="0"/>
    <n v="1185732"/>
    <x v="45"/>
    <x v="3"/>
    <s v="Illinois"/>
    <x v="4"/>
    <x v="5"/>
    <x v="18"/>
    <n v="2500"/>
    <x v="144"/>
    <n v="812.49999999999989"/>
    <x v="0"/>
    <n v="0.32499999999999996"/>
  </r>
  <r>
    <x v="0"/>
    <n v="1185732"/>
    <x v="46"/>
    <x v="3"/>
    <s v="Illinois"/>
    <x v="4"/>
    <x v="0"/>
    <x v="3"/>
    <n v="4000"/>
    <x v="50"/>
    <n v="960"/>
    <x v="8"/>
    <n v="0.24"/>
  </r>
  <r>
    <x v="0"/>
    <n v="1185732"/>
    <x v="46"/>
    <x v="3"/>
    <s v="Illinois"/>
    <x v="4"/>
    <x v="1"/>
    <x v="0"/>
    <n v="2500"/>
    <x v="142"/>
    <n v="437.5"/>
    <x v="2"/>
    <n v="0.17499999999999999"/>
  </r>
  <r>
    <x v="0"/>
    <n v="1185732"/>
    <x v="46"/>
    <x v="3"/>
    <s v="Illinois"/>
    <x v="4"/>
    <x v="2"/>
    <x v="0"/>
    <n v="1950"/>
    <x v="145"/>
    <n v="341.25"/>
    <x v="2"/>
    <n v="0.17499999999999999"/>
  </r>
  <r>
    <x v="0"/>
    <n v="1185732"/>
    <x v="46"/>
    <x v="3"/>
    <s v="Illinois"/>
    <x v="4"/>
    <x v="3"/>
    <x v="0"/>
    <n v="1750"/>
    <x v="131"/>
    <n v="350"/>
    <x v="8"/>
    <n v="0.2"/>
  </r>
  <r>
    <x v="0"/>
    <n v="1185732"/>
    <x v="46"/>
    <x v="3"/>
    <s v="Illinois"/>
    <x v="4"/>
    <x v="4"/>
    <x v="3"/>
    <n v="1500"/>
    <x v="124"/>
    <n v="315"/>
    <x v="2"/>
    <n v="0.21"/>
  </r>
  <r>
    <x v="0"/>
    <n v="1185732"/>
    <x v="46"/>
    <x v="3"/>
    <s v="Illinois"/>
    <x v="4"/>
    <x v="5"/>
    <x v="18"/>
    <n v="2500"/>
    <x v="144"/>
    <n v="812.49999999999989"/>
    <x v="0"/>
    <n v="0.32499999999999996"/>
  </r>
  <r>
    <x v="0"/>
    <n v="1185732"/>
    <x v="47"/>
    <x v="3"/>
    <s v="Illinois"/>
    <x v="4"/>
    <x v="0"/>
    <x v="3"/>
    <n v="5000"/>
    <x v="61"/>
    <n v="1200"/>
    <x v="8"/>
    <n v="0.24"/>
  </r>
  <r>
    <x v="0"/>
    <n v="1185732"/>
    <x v="47"/>
    <x v="3"/>
    <s v="Illinois"/>
    <x v="4"/>
    <x v="1"/>
    <x v="0"/>
    <n v="3000"/>
    <x v="146"/>
    <n v="525"/>
    <x v="2"/>
    <n v="0.17499999999999999"/>
  </r>
  <r>
    <x v="0"/>
    <n v="1185732"/>
    <x v="47"/>
    <x v="3"/>
    <s v="Illinois"/>
    <x v="4"/>
    <x v="2"/>
    <x v="0"/>
    <n v="2500"/>
    <x v="142"/>
    <n v="437.5"/>
    <x v="2"/>
    <n v="0.17499999999999999"/>
  </r>
  <r>
    <x v="0"/>
    <n v="1185732"/>
    <x v="47"/>
    <x v="3"/>
    <s v="Illinois"/>
    <x v="4"/>
    <x v="3"/>
    <x v="0"/>
    <n v="2000"/>
    <x v="123"/>
    <n v="400"/>
    <x v="8"/>
    <n v="0.2"/>
  </r>
  <r>
    <x v="0"/>
    <n v="1185732"/>
    <x v="47"/>
    <x v="3"/>
    <s v="Illinois"/>
    <x v="4"/>
    <x v="4"/>
    <x v="3"/>
    <n v="2000"/>
    <x v="147"/>
    <n v="420"/>
    <x v="2"/>
    <n v="0.21"/>
  </r>
  <r>
    <x v="0"/>
    <n v="1185732"/>
    <x v="47"/>
    <x v="3"/>
    <s v="Illinois"/>
    <x v="4"/>
    <x v="5"/>
    <x v="18"/>
    <n v="3000"/>
    <x v="148"/>
    <n v="974.99999999999989"/>
    <x v="0"/>
    <n v="0.32499999999999996"/>
  </r>
  <r>
    <x v="1"/>
    <n v="1197831"/>
    <x v="12"/>
    <x v="1"/>
    <s v="Texas"/>
    <x v="5"/>
    <x v="0"/>
    <x v="19"/>
    <n v="7250"/>
    <x v="149"/>
    <n v="435"/>
    <x v="1"/>
    <n v="0.06"/>
  </r>
  <r>
    <x v="1"/>
    <n v="1197831"/>
    <x v="12"/>
    <x v="1"/>
    <s v="Texas"/>
    <x v="5"/>
    <x v="1"/>
    <x v="9"/>
    <n v="7250"/>
    <x v="150"/>
    <n v="652.5"/>
    <x v="1"/>
    <n v="0.09"/>
  </r>
  <r>
    <x v="1"/>
    <n v="1197831"/>
    <x v="12"/>
    <x v="1"/>
    <s v="Texas"/>
    <x v="5"/>
    <x v="2"/>
    <x v="9"/>
    <n v="5250"/>
    <x v="151"/>
    <n v="472.5"/>
    <x v="1"/>
    <n v="0.09"/>
  </r>
  <r>
    <x v="1"/>
    <n v="1197831"/>
    <x v="12"/>
    <x v="1"/>
    <s v="Texas"/>
    <x v="5"/>
    <x v="3"/>
    <x v="8"/>
    <n v="5250"/>
    <x v="152"/>
    <n v="735"/>
    <x v="8"/>
    <n v="0.14000000000000001"/>
  </r>
  <r>
    <x v="1"/>
    <n v="1197831"/>
    <x v="12"/>
    <x v="1"/>
    <s v="Texas"/>
    <x v="5"/>
    <x v="4"/>
    <x v="1"/>
    <n v="3750"/>
    <x v="146"/>
    <n v="375"/>
    <x v="3"/>
    <n v="0.1"/>
  </r>
  <r>
    <x v="1"/>
    <n v="1197831"/>
    <x v="12"/>
    <x v="1"/>
    <s v="Texas"/>
    <x v="5"/>
    <x v="5"/>
    <x v="8"/>
    <n v="5250"/>
    <x v="152"/>
    <n v="826.87499999999989"/>
    <x v="4"/>
    <n v="0.15749999999999997"/>
  </r>
  <r>
    <x v="1"/>
    <n v="1197831"/>
    <x v="13"/>
    <x v="1"/>
    <s v="Texas"/>
    <x v="5"/>
    <x v="0"/>
    <x v="7"/>
    <n v="6750"/>
    <x v="153"/>
    <n v="506.25"/>
    <x v="1"/>
    <n v="7.4999999999999997E-2"/>
  </r>
  <r>
    <x v="1"/>
    <n v="1197831"/>
    <x v="13"/>
    <x v="1"/>
    <s v="Texas"/>
    <x v="5"/>
    <x v="1"/>
    <x v="8"/>
    <n v="6500"/>
    <x v="154"/>
    <n v="682.5"/>
    <x v="1"/>
    <n v="0.105"/>
  </r>
  <r>
    <x v="1"/>
    <n v="1197831"/>
    <x v="13"/>
    <x v="1"/>
    <s v="Texas"/>
    <x v="5"/>
    <x v="2"/>
    <x v="8"/>
    <n v="4750"/>
    <x v="155"/>
    <n v="498.75"/>
    <x v="1"/>
    <n v="0.105"/>
  </r>
  <r>
    <x v="1"/>
    <n v="1197831"/>
    <x v="13"/>
    <x v="1"/>
    <s v="Texas"/>
    <x v="5"/>
    <x v="3"/>
    <x v="8"/>
    <n v="4250"/>
    <x v="156"/>
    <n v="595"/>
    <x v="8"/>
    <n v="0.14000000000000001"/>
  </r>
  <r>
    <x v="1"/>
    <n v="1197831"/>
    <x v="13"/>
    <x v="1"/>
    <s v="Texas"/>
    <x v="5"/>
    <x v="4"/>
    <x v="1"/>
    <n v="3000"/>
    <x v="147"/>
    <n v="300"/>
    <x v="3"/>
    <n v="0.1"/>
  </r>
  <r>
    <x v="1"/>
    <n v="1197831"/>
    <x v="13"/>
    <x v="1"/>
    <s v="Texas"/>
    <x v="5"/>
    <x v="5"/>
    <x v="8"/>
    <n v="5000"/>
    <x v="157"/>
    <n v="787.5"/>
    <x v="4"/>
    <n v="0.1575"/>
  </r>
  <r>
    <x v="1"/>
    <n v="1197831"/>
    <x v="14"/>
    <x v="1"/>
    <s v="Texas"/>
    <x v="5"/>
    <x v="0"/>
    <x v="9"/>
    <n v="6750"/>
    <x v="158"/>
    <n v="708.75"/>
    <x v="2"/>
    <n v="0.105"/>
  </r>
  <r>
    <x v="1"/>
    <n v="1197831"/>
    <x v="14"/>
    <x v="1"/>
    <s v="Texas"/>
    <x v="5"/>
    <x v="1"/>
    <x v="1"/>
    <n v="6750"/>
    <x v="52"/>
    <n v="944.99999999999989"/>
    <x v="2"/>
    <n v="0.13999999999999999"/>
  </r>
  <r>
    <x v="1"/>
    <n v="1197831"/>
    <x v="14"/>
    <x v="1"/>
    <s v="Texas"/>
    <x v="5"/>
    <x v="2"/>
    <x v="9"/>
    <n v="5000"/>
    <x v="146"/>
    <n v="525"/>
    <x v="2"/>
    <n v="0.105"/>
  </r>
  <r>
    <x v="1"/>
    <n v="1197831"/>
    <x v="14"/>
    <x v="1"/>
    <s v="Texas"/>
    <x v="5"/>
    <x v="3"/>
    <x v="15"/>
    <n v="4000"/>
    <x v="159"/>
    <n v="630.00000000000011"/>
    <x v="4"/>
    <n v="0.15750000000000003"/>
  </r>
  <r>
    <x v="1"/>
    <n v="1197831"/>
    <x v="14"/>
    <x v="1"/>
    <s v="Texas"/>
    <x v="5"/>
    <x v="4"/>
    <x v="1"/>
    <n v="3000"/>
    <x v="147"/>
    <n v="360"/>
    <x v="1"/>
    <n v="0.12"/>
  </r>
  <r>
    <x v="1"/>
    <n v="1197831"/>
    <x v="14"/>
    <x v="1"/>
    <s v="Texas"/>
    <x v="5"/>
    <x v="5"/>
    <x v="15"/>
    <n v="4500"/>
    <x v="160"/>
    <n v="787.50000000000011"/>
    <x v="0"/>
    <n v="0.17500000000000002"/>
  </r>
  <r>
    <x v="1"/>
    <n v="1197831"/>
    <x v="15"/>
    <x v="1"/>
    <s v="Texas"/>
    <x v="5"/>
    <x v="0"/>
    <x v="20"/>
    <n v="7000"/>
    <x v="161"/>
    <n v="489.99999999999989"/>
    <x v="2"/>
    <n v="6.9999999999999979E-2"/>
  </r>
  <r>
    <x v="1"/>
    <n v="1197831"/>
    <x v="15"/>
    <x v="1"/>
    <s v="Texas"/>
    <x v="5"/>
    <x v="1"/>
    <x v="21"/>
    <n v="7000"/>
    <x v="162"/>
    <n v="735.00000000000011"/>
    <x v="2"/>
    <n v="0.10500000000000001"/>
  </r>
  <r>
    <x v="1"/>
    <n v="1197831"/>
    <x v="15"/>
    <x v="1"/>
    <s v="Texas"/>
    <x v="5"/>
    <x v="2"/>
    <x v="22"/>
    <n v="5250"/>
    <x v="163"/>
    <n v="459.37499999999989"/>
    <x v="2"/>
    <n v="8.7499999999999981E-2"/>
  </r>
  <r>
    <x v="1"/>
    <n v="1197831"/>
    <x v="15"/>
    <x v="1"/>
    <s v="Texas"/>
    <x v="5"/>
    <x v="3"/>
    <x v="21"/>
    <n v="4250"/>
    <x v="164"/>
    <n v="573.75000000000011"/>
    <x v="4"/>
    <n v="0.13500000000000004"/>
  </r>
  <r>
    <x v="1"/>
    <n v="1197831"/>
    <x v="15"/>
    <x v="1"/>
    <s v="Texas"/>
    <x v="5"/>
    <x v="4"/>
    <x v="8"/>
    <n v="3250"/>
    <x v="165"/>
    <n v="341.25"/>
    <x v="1"/>
    <n v="0.105"/>
  </r>
  <r>
    <x v="1"/>
    <n v="1197831"/>
    <x v="15"/>
    <x v="1"/>
    <s v="Texas"/>
    <x v="5"/>
    <x v="5"/>
    <x v="21"/>
    <n v="6000"/>
    <x v="166"/>
    <n v="900.00000000000011"/>
    <x v="0"/>
    <n v="0.15000000000000002"/>
  </r>
  <r>
    <x v="1"/>
    <n v="1197831"/>
    <x v="16"/>
    <x v="1"/>
    <s v="Texas"/>
    <x v="5"/>
    <x v="0"/>
    <x v="20"/>
    <n v="7500"/>
    <x v="167"/>
    <n v="524.99999999999989"/>
    <x v="2"/>
    <n v="6.9999999999999979E-2"/>
  </r>
  <r>
    <x v="1"/>
    <n v="1197831"/>
    <x v="16"/>
    <x v="1"/>
    <s v="Texas"/>
    <x v="5"/>
    <x v="1"/>
    <x v="21"/>
    <n v="7750"/>
    <x v="168"/>
    <n v="813.75000000000011"/>
    <x v="2"/>
    <n v="0.10500000000000001"/>
  </r>
  <r>
    <x v="1"/>
    <n v="1197831"/>
    <x v="16"/>
    <x v="1"/>
    <s v="Texas"/>
    <x v="5"/>
    <x v="2"/>
    <x v="22"/>
    <n v="6250"/>
    <x v="169"/>
    <n v="546.87499999999989"/>
    <x v="2"/>
    <n v="8.7499999999999981E-2"/>
  </r>
  <r>
    <x v="1"/>
    <n v="1197831"/>
    <x v="16"/>
    <x v="1"/>
    <s v="Texas"/>
    <x v="5"/>
    <x v="3"/>
    <x v="15"/>
    <n v="5500"/>
    <x v="136"/>
    <n v="866.25000000000011"/>
    <x v="4"/>
    <n v="0.15750000000000003"/>
  </r>
  <r>
    <x v="1"/>
    <n v="1197831"/>
    <x v="16"/>
    <x v="1"/>
    <s v="Texas"/>
    <x v="5"/>
    <x v="4"/>
    <x v="0"/>
    <n v="4500"/>
    <x v="39"/>
    <n v="675"/>
    <x v="1"/>
    <n v="0.15"/>
  </r>
  <r>
    <x v="1"/>
    <n v="1197831"/>
    <x v="16"/>
    <x v="1"/>
    <s v="Texas"/>
    <x v="5"/>
    <x v="5"/>
    <x v="2"/>
    <n v="8000"/>
    <x v="11"/>
    <n v="1800"/>
    <x v="0"/>
    <n v="0.22500000000000001"/>
  </r>
  <r>
    <x v="1"/>
    <n v="1197831"/>
    <x v="17"/>
    <x v="1"/>
    <s v="Texas"/>
    <x v="5"/>
    <x v="0"/>
    <x v="2"/>
    <n v="8000"/>
    <x v="11"/>
    <n v="1260"/>
    <x v="2"/>
    <n v="0.1575"/>
  </r>
  <r>
    <x v="1"/>
    <n v="1197831"/>
    <x v="17"/>
    <x v="1"/>
    <s v="Texas"/>
    <x v="5"/>
    <x v="1"/>
    <x v="0"/>
    <n v="8000"/>
    <x v="2"/>
    <n v="1400"/>
    <x v="2"/>
    <n v="0.17499999999999999"/>
  </r>
  <r>
    <x v="1"/>
    <n v="1197831"/>
    <x v="17"/>
    <x v="1"/>
    <s v="Texas"/>
    <x v="5"/>
    <x v="2"/>
    <x v="2"/>
    <n v="6500"/>
    <x v="62"/>
    <n v="1023.7499999999999"/>
    <x v="2"/>
    <n v="0.15749999999999997"/>
  </r>
  <r>
    <x v="1"/>
    <n v="1197831"/>
    <x v="17"/>
    <x v="1"/>
    <s v="Texas"/>
    <x v="5"/>
    <x v="3"/>
    <x v="2"/>
    <n v="6000"/>
    <x v="52"/>
    <n v="1215"/>
    <x v="4"/>
    <n v="0.20250000000000001"/>
  </r>
  <r>
    <x v="1"/>
    <n v="1197831"/>
    <x v="17"/>
    <x v="1"/>
    <s v="Texas"/>
    <x v="5"/>
    <x v="4"/>
    <x v="0"/>
    <n v="5000"/>
    <x v="54"/>
    <n v="750"/>
    <x v="1"/>
    <n v="0.15"/>
  </r>
  <r>
    <x v="1"/>
    <n v="1197831"/>
    <x v="17"/>
    <x v="1"/>
    <s v="Texas"/>
    <x v="5"/>
    <x v="5"/>
    <x v="4"/>
    <n v="8750"/>
    <x v="30"/>
    <n v="2406.25"/>
    <x v="0"/>
    <n v="0.27500000000000002"/>
  </r>
  <r>
    <x v="1"/>
    <n v="1197831"/>
    <x v="18"/>
    <x v="1"/>
    <s v="Texas"/>
    <x v="5"/>
    <x v="0"/>
    <x v="2"/>
    <n v="8250"/>
    <x v="8"/>
    <n v="1484.9999999999998"/>
    <x v="15"/>
    <n v="0.17999999999999997"/>
  </r>
  <r>
    <x v="1"/>
    <n v="1197831"/>
    <x v="18"/>
    <x v="1"/>
    <s v="Texas"/>
    <x v="5"/>
    <x v="1"/>
    <x v="0"/>
    <n v="8250"/>
    <x v="71"/>
    <n v="1649.9999999999998"/>
    <x v="15"/>
    <n v="0.19999999999999998"/>
  </r>
  <r>
    <x v="1"/>
    <n v="1197831"/>
    <x v="18"/>
    <x v="1"/>
    <s v="Texas"/>
    <x v="5"/>
    <x v="2"/>
    <x v="2"/>
    <n v="9750"/>
    <x v="83"/>
    <n v="1754.9999999999998"/>
    <x v="15"/>
    <n v="0.17999999999999997"/>
  </r>
  <r>
    <x v="1"/>
    <n v="1197831"/>
    <x v="18"/>
    <x v="1"/>
    <s v="Texas"/>
    <x v="5"/>
    <x v="3"/>
    <x v="2"/>
    <n v="5750"/>
    <x v="70"/>
    <n v="1293.75"/>
    <x v="0"/>
    <n v="0.22500000000000001"/>
  </r>
  <r>
    <x v="1"/>
    <n v="1197831"/>
    <x v="18"/>
    <x v="1"/>
    <s v="Texas"/>
    <x v="5"/>
    <x v="4"/>
    <x v="0"/>
    <n v="5750"/>
    <x v="79"/>
    <n v="1006.2499999999999"/>
    <x v="2"/>
    <n v="0.17499999999999999"/>
  </r>
  <r>
    <x v="1"/>
    <n v="1197831"/>
    <x v="18"/>
    <x v="1"/>
    <s v="Texas"/>
    <x v="5"/>
    <x v="5"/>
    <x v="3"/>
    <n v="8500"/>
    <x v="12"/>
    <n v="2805"/>
    <x v="9"/>
    <n v="0.33"/>
  </r>
  <r>
    <x v="1"/>
    <n v="1197831"/>
    <x v="19"/>
    <x v="1"/>
    <s v="Texas"/>
    <x v="5"/>
    <x v="0"/>
    <x v="0"/>
    <n v="8000"/>
    <x v="2"/>
    <n v="1599.9999999999998"/>
    <x v="15"/>
    <n v="0.19999999999999998"/>
  </r>
  <r>
    <x v="1"/>
    <n v="1197831"/>
    <x v="19"/>
    <x v="1"/>
    <s v="Texas"/>
    <x v="5"/>
    <x v="1"/>
    <x v="4"/>
    <n v="8000"/>
    <x v="63"/>
    <n v="1759.9999999999998"/>
    <x v="15"/>
    <n v="0.21999999999999997"/>
  </r>
  <r>
    <x v="1"/>
    <n v="1197831"/>
    <x v="19"/>
    <x v="1"/>
    <s v="Texas"/>
    <x v="5"/>
    <x v="2"/>
    <x v="0"/>
    <n v="9750"/>
    <x v="64"/>
    <n v="1949.9999999999998"/>
    <x v="15"/>
    <n v="0.19999999999999998"/>
  </r>
  <r>
    <x v="1"/>
    <n v="1197831"/>
    <x v="19"/>
    <x v="1"/>
    <s v="Texas"/>
    <x v="5"/>
    <x v="3"/>
    <x v="0"/>
    <n v="5250"/>
    <x v="48"/>
    <n v="1312.5"/>
    <x v="0"/>
    <n v="0.25"/>
  </r>
  <r>
    <x v="1"/>
    <n v="1197831"/>
    <x v="19"/>
    <x v="1"/>
    <s v="Texas"/>
    <x v="5"/>
    <x v="4"/>
    <x v="4"/>
    <n v="5250"/>
    <x v="170"/>
    <n v="1010.6250000000001"/>
    <x v="2"/>
    <n v="0.19250000000000003"/>
  </r>
  <r>
    <x v="1"/>
    <n v="1197831"/>
    <x v="19"/>
    <x v="1"/>
    <s v="Texas"/>
    <x v="5"/>
    <x v="5"/>
    <x v="3"/>
    <n v="7750"/>
    <x v="171"/>
    <n v="2557.5"/>
    <x v="9"/>
    <n v="0.33"/>
  </r>
  <r>
    <x v="1"/>
    <n v="1197831"/>
    <x v="20"/>
    <x v="1"/>
    <s v="Texas"/>
    <x v="5"/>
    <x v="0"/>
    <x v="4"/>
    <n v="7250"/>
    <x v="101"/>
    <n v="1595"/>
    <x v="15"/>
    <n v="0.22"/>
  </r>
  <r>
    <x v="1"/>
    <n v="1197831"/>
    <x v="20"/>
    <x v="1"/>
    <s v="Texas"/>
    <x v="5"/>
    <x v="1"/>
    <x v="4"/>
    <n v="6750"/>
    <x v="105"/>
    <n v="1485"/>
    <x v="15"/>
    <n v="0.22"/>
  </r>
  <r>
    <x v="1"/>
    <n v="1197831"/>
    <x v="20"/>
    <x v="1"/>
    <s v="Texas"/>
    <x v="5"/>
    <x v="2"/>
    <x v="3"/>
    <n v="7250"/>
    <x v="92"/>
    <n v="1739.9999999999998"/>
    <x v="15"/>
    <n v="0.23999999999999996"/>
  </r>
  <r>
    <x v="1"/>
    <n v="1197831"/>
    <x v="20"/>
    <x v="1"/>
    <s v="Texas"/>
    <x v="5"/>
    <x v="3"/>
    <x v="3"/>
    <n v="4500"/>
    <x v="52"/>
    <n v="1350"/>
    <x v="0"/>
    <n v="0.3"/>
  </r>
  <r>
    <x v="1"/>
    <n v="1197831"/>
    <x v="20"/>
    <x v="1"/>
    <s v="Texas"/>
    <x v="5"/>
    <x v="4"/>
    <x v="4"/>
    <n v="4500"/>
    <x v="111"/>
    <n v="866.25"/>
    <x v="2"/>
    <n v="0.1925"/>
  </r>
  <r>
    <x v="1"/>
    <n v="1197831"/>
    <x v="20"/>
    <x v="1"/>
    <s v="Texas"/>
    <x v="5"/>
    <x v="5"/>
    <x v="0"/>
    <n v="6750"/>
    <x v="73"/>
    <n v="1856.2500000000002"/>
    <x v="9"/>
    <n v="0.27500000000000002"/>
  </r>
  <r>
    <x v="1"/>
    <n v="1197831"/>
    <x v="21"/>
    <x v="1"/>
    <s v="Texas"/>
    <x v="5"/>
    <x v="0"/>
    <x v="1"/>
    <n v="6250"/>
    <x v="54"/>
    <n v="999.99999999999989"/>
    <x v="15"/>
    <n v="0.15999999999999998"/>
  </r>
  <r>
    <x v="1"/>
    <n v="1197831"/>
    <x v="21"/>
    <x v="1"/>
    <s v="Texas"/>
    <x v="5"/>
    <x v="1"/>
    <x v="1"/>
    <n v="6250"/>
    <x v="54"/>
    <n v="999.99999999999989"/>
    <x v="15"/>
    <n v="0.15999999999999998"/>
  </r>
  <r>
    <x v="1"/>
    <n v="1197831"/>
    <x v="21"/>
    <x v="1"/>
    <s v="Texas"/>
    <x v="5"/>
    <x v="2"/>
    <x v="2"/>
    <n v="5750"/>
    <x v="70"/>
    <n v="1035"/>
    <x v="15"/>
    <n v="0.18"/>
  </r>
  <r>
    <x v="1"/>
    <n v="1197831"/>
    <x v="21"/>
    <x v="1"/>
    <s v="Texas"/>
    <x v="5"/>
    <x v="3"/>
    <x v="2"/>
    <n v="4250"/>
    <x v="172"/>
    <n v="956.25"/>
    <x v="0"/>
    <n v="0.22500000000000001"/>
  </r>
  <r>
    <x v="1"/>
    <n v="1197831"/>
    <x v="21"/>
    <x v="1"/>
    <s v="Texas"/>
    <x v="5"/>
    <x v="4"/>
    <x v="1"/>
    <n v="4000"/>
    <x v="173"/>
    <n v="560"/>
    <x v="2"/>
    <n v="0.14000000000000001"/>
  </r>
  <r>
    <x v="1"/>
    <n v="1197831"/>
    <x v="21"/>
    <x v="1"/>
    <s v="Texas"/>
    <x v="5"/>
    <x v="5"/>
    <x v="0"/>
    <n v="5750"/>
    <x v="79"/>
    <n v="1581.2500000000002"/>
    <x v="9"/>
    <n v="0.27500000000000002"/>
  </r>
  <r>
    <x v="1"/>
    <n v="1197831"/>
    <x v="22"/>
    <x v="1"/>
    <s v="Texas"/>
    <x v="5"/>
    <x v="0"/>
    <x v="1"/>
    <n v="7250"/>
    <x v="174"/>
    <n v="1160"/>
    <x v="15"/>
    <n v="0.16"/>
  </r>
  <r>
    <x v="1"/>
    <n v="1197831"/>
    <x v="22"/>
    <x v="1"/>
    <s v="Texas"/>
    <x v="5"/>
    <x v="1"/>
    <x v="1"/>
    <n v="7250"/>
    <x v="174"/>
    <n v="1160"/>
    <x v="15"/>
    <n v="0.16"/>
  </r>
  <r>
    <x v="1"/>
    <n v="1197831"/>
    <x v="22"/>
    <x v="1"/>
    <s v="Texas"/>
    <x v="5"/>
    <x v="2"/>
    <x v="5"/>
    <n v="6500"/>
    <x v="106"/>
    <n v="1689.9999999999998"/>
    <x v="15"/>
    <n v="0.25999999999999995"/>
  </r>
  <r>
    <x v="1"/>
    <n v="1197831"/>
    <x v="22"/>
    <x v="1"/>
    <s v="Texas"/>
    <x v="5"/>
    <x v="3"/>
    <x v="5"/>
    <n v="5000"/>
    <x v="82"/>
    <n v="1625"/>
    <x v="0"/>
    <n v="0.32500000000000001"/>
  </r>
  <r>
    <x v="1"/>
    <n v="1197831"/>
    <x v="22"/>
    <x v="1"/>
    <s v="Texas"/>
    <x v="5"/>
    <x v="4"/>
    <x v="3"/>
    <n v="4750"/>
    <x v="175"/>
    <n v="997.49999999999989"/>
    <x v="2"/>
    <n v="0.20999999999999996"/>
  </r>
  <r>
    <x v="1"/>
    <n v="1197831"/>
    <x v="22"/>
    <x v="1"/>
    <s v="Texas"/>
    <x v="5"/>
    <x v="5"/>
    <x v="12"/>
    <n v="6750"/>
    <x v="176"/>
    <n v="2598.75"/>
    <x v="9"/>
    <n v="0.38500000000000001"/>
  </r>
  <r>
    <x v="1"/>
    <n v="1197831"/>
    <x v="23"/>
    <x v="1"/>
    <s v="Texas"/>
    <x v="5"/>
    <x v="0"/>
    <x v="3"/>
    <n v="8250"/>
    <x v="14"/>
    <n v="1979.9999999999998"/>
    <x v="15"/>
    <n v="0.23999999999999996"/>
  </r>
  <r>
    <x v="1"/>
    <n v="1197831"/>
    <x v="23"/>
    <x v="1"/>
    <s v="Texas"/>
    <x v="5"/>
    <x v="1"/>
    <x v="3"/>
    <n v="8250"/>
    <x v="14"/>
    <n v="1979.9999999999998"/>
    <x v="15"/>
    <n v="0.23999999999999996"/>
  </r>
  <r>
    <x v="1"/>
    <n v="1197831"/>
    <x v="23"/>
    <x v="1"/>
    <s v="Texas"/>
    <x v="5"/>
    <x v="2"/>
    <x v="5"/>
    <n v="7250"/>
    <x v="84"/>
    <n v="1884.9999999999998"/>
    <x v="15"/>
    <n v="0.25999999999999995"/>
  </r>
  <r>
    <x v="1"/>
    <n v="1197831"/>
    <x v="23"/>
    <x v="1"/>
    <s v="Texas"/>
    <x v="5"/>
    <x v="3"/>
    <x v="5"/>
    <n v="5750"/>
    <x v="90"/>
    <n v="1868.75"/>
    <x v="0"/>
    <n v="0.32500000000000001"/>
  </r>
  <r>
    <x v="1"/>
    <n v="1197831"/>
    <x v="23"/>
    <x v="1"/>
    <s v="Texas"/>
    <x v="5"/>
    <x v="4"/>
    <x v="3"/>
    <n v="5250"/>
    <x v="40"/>
    <n v="1102.5"/>
    <x v="2"/>
    <n v="0.21"/>
  </r>
  <r>
    <x v="1"/>
    <n v="1197831"/>
    <x v="23"/>
    <x v="1"/>
    <s v="Texas"/>
    <x v="5"/>
    <x v="5"/>
    <x v="12"/>
    <n v="7750"/>
    <x v="102"/>
    <n v="2983.7500000000009"/>
    <x v="9"/>
    <n v="0.38500000000000012"/>
  </r>
  <r>
    <x v="0"/>
    <n v="1185732"/>
    <x v="48"/>
    <x v="0"/>
    <s v="Pennsylvania"/>
    <x v="6"/>
    <x v="0"/>
    <x v="2"/>
    <n v="4250"/>
    <x v="172"/>
    <n v="1051.875"/>
    <x v="9"/>
    <n v="0.2475"/>
  </r>
  <r>
    <x v="0"/>
    <n v="1185732"/>
    <x v="48"/>
    <x v="0"/>
    <s v="Pennsylvania"/>
    <x v="6"/>
    <x v="1"/>
    <x v="2"/>
    <n v="2250"/>
    <x v="177"/>
    <n v="354.375"/>
    <x v="2"/>
    <n v="0.1575"/>
  </r>
  <r>
    <x v="0"/>
    <n v="1185732"/>
    <x v="48"/>
    <x v="0"/>
    <s v="Pennsylvania"/>
    <x v="6"/>
    <x v="2"/>
    <x v="15"/>
    <n v="2250"/>
    <x v="121"/>
    <n v="315"/>
    <x v="15"/>
    <n v="0.14000000000000001"/>
  </r>
  <r>
    <x v="0"/>
    <n v="1185732"/>
    <x v="48"/>
    <x v="0"/>
    <s v="Pennsylvania"/>
    <x v="6"/>
    <x v="3"/>
    <x v="1"/>
    <n v="750"/>
    <x v="178"/>
    <n v="119.99999999999999"/>
    <x v="15"/>
    <n v="0.15999999999999998"/>
  </r>
  <r>
    <x v="0"/>
    <n v="1185732"/>
    <x v="48"/>
    <x v="0"/>
    <s v="Pennsylvania"/>
    <x v="6"/>
    <x v="4"/>
    <x v="16"/>
    <n v="1250"/>
    <x v="179"/>
    <n v="240.62499999999994"/>
    <x v="2"/>
    <n v="0.19249999999999995"/>
  </r>
  <r>
    <x v="0"/>
    <n v="1185732"/>
    <x v="48"/>
    <x v="0"/>
    <s v="Pennsylvania"/>
    <x v="6"/>
    <x v="5"/>
    <x v="2"/>
    <n v="2250"/>
    <x v="177"/>
    <n v="303.75"/>
    <x v="1"/>
    <n v="0.13500000000000001"/>
  </r>
  <r>
    <x v="0"/>
    <n v="1185732"/>
    <x v="49"/>
    <x v="0"/>
    <s v="Pennsylvania"/>
    <x v="6"/>
    <x v="0"/>
    <x v="2"/>
    <n v="4750"/>
    <x v="115"/>
    <n v="1175.625"/>
    <x v="9"/>
    <n v="0.2475"/>
  </r>
  <r>
    <x v="0"/>
    <n v="1185732"/>
    <x v="49"/>
    <x v="0"/>
    <s v="Pennsylvania"/>
    <x v="6"/>
    <x v="1"/>
    <x v="2"/>
    <n v="1250"/>
    <x v="180"/>
    <n v="196.875"/>
    <x v="2"/>
    <n v="0.1575"/>
  </r>
  <r>
    <x v="0"/>
    <n v="1185732"/>
    <x v="49"/>
    <x v="0"/>
    <s v="Pennsylvania"/>
    <x v="6"/>
    <x v="2"/>
    <x v="15"/>
    <n v="1750"/>
    <x v="181"/>
    <n v="245.00000000000003"/>
    <x v="15"/>
    <n v="0.14000000000000001"/>
  </r>
  <r>
    <x v="0"/>
    <n v="1185732"/>
    <x v="49"/>
    <x v="0"/>
    <s v="Pennsylvania"/>
    <x v="6"/>
    <x v="3"/>
    <x v="1"/>
    <n v="500"/>
    <x v="182"/>
    <n v="80"/>
    <x v="15"/>
    <n v="0.16"/>
  </r>
  <r>
    <x v="0"/>
    <n v="1185732"/>
    <x v="49"/>
    <x v="0"/>
    <s v="Pennsylvania"/>
    <x v="6"/>
    <x v="4"/>
    <x v="16"/>
    <n v="1250"/>
    <x v="179"/>
    <n v="240.62499999999994"/>
    <x v="2"/>
    <n v="0.19249999999999995"/>
  </r>
  <r>
    <x v="0"/>
    <n v="1185732"/>
    <x v="49"/>
    <x v="0"/>
    <s v="Pennsylvania"/>
    <x v="6"/>
    <x v="5"/>
    <x v="2"/>
    <n v="2250"/>
    <x v="177"/>
    <n v="303.75"/>
    <x v="1"/>
    <n v="0.13500000000000001"/>
  </r>
  <r>
    <x v="0"/>
    <n v="1185732"/>
    <x v="14"/>
    <x v="0"/>
    <s v="Pennsylvania"/>
    <x v="6"/>
    <x v="0"/>
    <x v="0"/>
    <n v="4450"/>
    <x v="183"/>
    <n v="1223.75"/>
    <x v="9"/>
    <n v="0.27500000000000002"/>
  </r>
  <r>
    <x v="0"/>
    <n v="1185732"/>
    <x v="14"/>
    <x v="0"/>
    <s v="Pennsylvania"/>
    <x v="6"/>
    <x v="1"/>
    <x v="0"/>
    <n v="1500"/>
    <x v="126"/>
    <n v="262.5"/>
    <x v="2"/>
    <n v="0.17499999999999999"/>
  </r>
  <r>
    <x v="0"/>
    <n v="1185732"/>
    <x v="14"/>
    <x v="0"/>
    <s v="Pennsylvania"/>
    <x v="6"/>
    <x v="2"/>
    <x v="1"/>
    <n v="1750"/>
    <x v="135"/>
    <n v="280"/>
    <x v="15"/>
    <n v="0.16"/>
  </r>
  <r>
    <x v="0"/>
    <n v="1185732"/>
    <x v="14"/>
    <x v="0"/>
    <s v="Pennsylvania"/>
    <x v="6"/>
    <x v="3"/>
    <x v="2"/>
    <n v="250"/>
    <x v="184"/>
    <n v="44.999999999999993"/>
    <x v="15"/>
    <n v="0.17999999999999997"/>
  </r>
  <r>
    <x v="0"/>
    <n v="1185732"/>
    <x v="14"/>
    <x v="0"/>
    <s v="Pennsylvania"/>
    <x v="6"/>
    <x v="4"/>
    <x v="3"/>
    <n v="750"/>
    <x v="185"/>
    <n v="135"/>
    <x v="1"/>
    <n v="0.18"/>
  </r>
  <r>
    <x v="0"/>
    <n v="1185732"/>
    <x v="14"/>
    <x v="0"/>
    <s v="Pennsylvania"/>
    <x v="6"/>
    <x v="5"/>
    <x v="0"/>
    <n v="1750"/>
    <x v="131"/>
    <n v="218.75"/>
    <x v="3"/>
    <n v="0.125"/>
  </r>
  <r>
    <x v="0"/>
    <n v="1185732"/>
    <x v="50"/>
    <x v="0"/>
    <s v="Pennsylvania"/>
    <x v="6"/>
    <x v="0"/>
    <x v="0"/>
    <n v="4500"/>
    <x v="39"/>
    <n v="1125"/>
    <x v="0"/>
    <n v="0.25"/>
  </r>
  <r>
    <x v="0"/>
    <n v="1185732"/>
    <x v="50"/>
    <x v="0"/>
    <s v="Pennsylvania"/>
    <x v="6"/>
    <x v="1"/>
    <x v="0"/>
    <n v="1500"/>
    <x v="126"/>
    <n v="225"/>
    <x v="1"/>
    <n v="0.15"/>
  </r>
  <r>
    <x v="0"/>
    <n v="1185732"/>
    <x v="50"/>
    <x v="0"/>
    <s v="Pennsylvania"/>
    <x v="6"/>
    <x v="2"/>
    <x v="1"/>
    <n v="1500"/>
    <x v="128"/>
    <n v="210"/>
    <x v="2"/>
    <n v="0.14000000000000001"/>
  </r>
  <r>
    <x v="0"/>
    <n v="1185732"/>
    <x v="50"/>
    <x v="0"/>
    <s v="Pennsylvania"/>
    <x v="6"/>
    <x v="3"/>
    <x v="2"/>
    <n v="750"/>
    <x v="125"/>
    <n v="118.12499999999999"/>
    <x v="2"/>
    <n v="0.15749999999999997"/>
  </r>
  <r>
    <x v="0"/>
    <n v="1185732"/>
    <x v="50"/>
    <x v="0"/>
    <s v="Pennsylvania"/>
    <x v="6"/>
    <x v="4"/>
    <x v="3"/>
    <n v="750"/>
    <x v="185"/>
    <n v="135"/>
    <x v="1"/>
    <n v="0.18"/>
  </r>
  <r>
    <x v="0"/>
    <n v="1185732"/>
    <x v="50"/>
    <x v="0"/>
    <s v="Pennsylvania"/>
    <x v="6"/>
    <x v="5"/>
    <x v="0"/>
    <n v="2000"/>
    <x v="123"/>
    <n v="250"/>
    <x v="3"/>
    <n v="0.125"/>
  </r>
  <r>
    <x v="0"/>
    <n v="1185732"/>
    <x v="51"/>
    <x v="0"/>
    <s v="Pennsylvania"/>
    <x v="6"/>
    <x v="0"/>
    <x v="3"/>
    <n v="4700"/>
    <x v="186"/>
    <n v="1410"/>
    <x v="0"/>
    <n v="0.3"/>
  </r>
  <r>
    <x v="0"/>
    <n v="1185732"/>
    <x v="51"/>
    <x v="0"/>
    <s v="Pennsylvania"/>
    <x v="6"/>
    <x v="1"/>
    <x v="14"/>
    <n v="1750"/>
    <x v="187"/>
    <n v="315.00000000000006"/>
    <x v="1"/>
    <n v="0.18000000000000002"/>
  </r>
  <r>
    <x v="0"/>
    <n v="1185732"/>
    <x v="51"/>
    <x v="0"/>
    <s v="Pennsylvania"/>
    <x v="6"/>
    <x v="2"/>
    <x v="4"/>
    <n v="1500"/>
    <x v="188"/>
    <n v="288.75"/>
    <x v="2"/>
    <n v="0.1925"/>
  </r>
  <r>
    <x v="0"/>
    <n v="1185732"/>
    <x v="51"/>
    <x v="0"/>
    <s v="Pennsylvania"/>
    <x v="6"/>
    <x v="3"/>
    <x v="4"/>
    <n v="1000"/>
    <x v="189"/>
    <n v="192.5"/>
    <x v="2"/>
    <n v="0.1925"/>
  </r>
  <r>
    <x v="0"/>
    <n v="1185732"/>
    <x v="51"/>
    <x v="0"/>
    <s v="Pennsylvania"/>
    <x v="6"/>
    <x v="4"/>
    <x v="5"/>
    <n v="1250"/>
    <x v="190"/>
    <n v="243.75"/>
    <x v="1"/>
    <n v="0.19500000000000001"/>
  </r>
  <r>
    <x v="0"/>
    <n v="1185732"/>
    <x v="51"/>
    <x v="0"/>
    <s v="Pennsylvania"/>
    <x v="6"/>
    <x v="5"/>
    <x v="12"/>
    <n v="2500"/>
    <x v="191"/>
    <n v="525"/>
    <x v="1"/>
    <n v="0.21"/>
  </r>
  <r>
    <x v="0"/>
    <n v="1185732"/>
    <x v="52"/>
    <x v="0"/>
    <s v="Pennsylvania"/>
    <x v="6"/>
    <x v="0"/>
    <x v="5"/>
    <n v="5000"/>
    <x v="82"/>
    <n v="1787.5000000000002"/>
    <x v="9"/>
    <n v="0.35750000000000004"/>
  </r>
  <r>
    <x v="0"/>
    <n v="1185732"/>
    <x v="52"/>
    <x v="0"/>
    <s v="Pennsylvania"/>
    <x v="6"/>
    <x v="1"/>
    <x v="14"/>
    <n v="2500"/>
    <x v="192"/>
    <n v="525"/>
    <x v="2"/>
    <n v="0.21"/>
  </r>
  <r>
    <x v="0"/>
    <n v="1185732"/>
    <x v="52"/>
    <x v="0"/>
    <s v="Pennsylvania"/>
    <x v="6"/>
    <x v="2"/>
    <x v="4"/>
    <n v="1750"/>
    <x v="117"/>
    <n v="385"/>
    <x v="15"/>
    <n v="0.22"/>
  </r>
  <r>
    <x v="0"/>
    <n v="1185732"/>
    <x v="52"/>
    <x v="0"/>
    <s v="Pennsylvania"/>
    <x v="6"/>
    <x v="3"/>
    <x v="4"/>
    <n v="1500"/>
    <x v="188"/>
    <n v="330"/>
    <x v="15"/>
    <n v="0.22"/>
  </r>
  <r>
    <x v="0"/>
    <n v="1185732"/>
    <x v="52"/>
    <x v="0"/>
    <s v="Pennsylvania"/>
    <x v="6"/>
    <x v="4"/>
    <x v="5"/>
    <n v="1500"/>
    <x v="145"/>
    <n v="341.25"/>
    <x v="2"/>
    <n v="0.22750000000000001"/>
  </r>
  <r>
    <x v="0"/>
    <n v="1185732"/>
    <x v="52"/>
    <x v="0"/>
    <s v="Pennsylvania"/>
    <x v="6"/>
    <x v="5"/>
    <x v="12"/>
    <n v="3000"/>
    <x v="193"/>
    <n v="630"/>
    <x v="1"/>
    <n v="0.21"/>
  </r>
  <r>
    <x v="0"/>
    <n v="1185732"/>
    <x v="18"/>
    <x v="0"/>
    <s v="Pennsylvania"/>
    <x v="6"/>
    <x v="0"/>
    <x v="5"/>
    <n v="5000"/>
    <x v="82"/>
    <n v="1787.5000000000002"/>
    <x v="9"/>
    <n v="0.35750000000000004"/>
  </r>
  <r>
    <x v="0"/>
    <n v="1185732"/>
    <x v="18"/>
    <x v="0"/>
    <s v="Pennsylvania"/>
    <x v="6"/>
    <x v="1"/>
    <x v="14"/>
    <n v="3000"/>
    <x v="166"/>
    <n v="630"/>
    <x v="2"/>
    <n v="0.21"/>
  </r>
  <r>
    <x v="0"/>
    <n v="1185732"/>
    <x v="18"/>
    <x v="0"/>
    <s v="Pennsylvania"/>
    <x v="6"/>
    <x v="2"/>
    <x v="4"/>
    <n v="2250"/>
    <x v="116"/>
    <n v="494.99999999999994"/>
    <x v="15"/>
    <n v="0.21999999999999997"/>
  </r>
  <r>
    <x v="0"/>
    <n v="1185732"/>
    <x v="18"/>
    <x v="0"/>
    <s v="Pennsylvania"/>
    <x v="6"/>
    <x v="3"/>
    <x v="4"/>
    <n v="1750"/>
    <x v="117"/>
    <n v="385"/>
    <x v="15"/>
    <n v="0.22"/>
  </r>
  <r>
    <x v="0"/>
    <n v="1185732"/>
    <x v="18"/>
    <x v="0"/>
    <s v="Pennsylvania"/>
    <x v="6"/>
    <x v="4"/>
    <x v="5"/>
    <n v="2000"/>
    <x v="194"/>
    <n v="454.99999999999994"/>
    <x v="2"/>
    <n v="0.22749999999999998"/>
  </r>
  <r>
    <x v="0"/>
    <n v="1185732"/>
    <x v="18"/>
    <x v="0"/>
    <s v="Pennsylvania"/>
    <x v="6"/>
    <x v="5"/>
    <x v="12"/>
    <n v="3750"/>
    <x v="195"/>
    <n v="787.50000000000011"/>
    <x v="1"/>
    <n v="0.21000000000000002"/>
  </r>
  <r>
    <x v="0"/>
    <n v="1185732"/>
    <x v="53"/>
    <x v="0"/>
    <s v="Pennsylvania"/>
    <x v="6"/>
    <x v="0"/>
    <x v="5"/>
    <n v="5250"/>
    <x v="85"/>
    <n v="1876.8750000000002"/>
    <x v="9"/>
    <n v="0.35750000000000004"/>
  </r>
  <r>
    <x v="0"/>
    <n v="1185732"/>
    <x v="53"/>
    <x v="0"/>
    <s v="Pennsylvania"/>
    <x v="6"/>
    <x v="1"/>
    <x v="14"/>
    <n v="3000"/>
    <x v="166"/>
    <n v="630"/>
    <x v="2"/>
    <n v="0.21"/>
  </r>
  <r>
    <x v="0"/>
    <n v="1185732"/>
    <x v="53"/>
    <x v="0"/>
    <s v="Pennsylvania"/>
    <x v="6"/>
    <x v="2"/>
    <x v="4"/>
    <n v="2250"/>
    <x v="116"/>
    <n v="494.99999999999994"/>
    <x v="15"/>
    <n v="0.21999999999999997"/>
  </r>
  <r>
    <x v="0"/>
    <n v="1185732"/>
    <x v="53"/>
    <x v="0"/>
    <s v="Pennsylvania"/>
    <x v="6"/>
    <x v="3"/>
    <x v="4"/>
    <n v="2000"/>
    <x v="130"/>
    <n v="439.99999999999994"/>
    <x v="15"/>
    <n v="0.21999999999999997"/>
  </r>
  <r>
    <x v="0"/>
    <n v="1185732"/>
    <x v="53"/>
    <x v="0"/>
    <s v="Pennsylvania"/>
    <x v="6"/>
    <x v="4"/>
    <x v="5"/>
    <n v="1750"/>
    <x v="165"/>
    <n v="398.125"/>
    <x v="2"/>
    <n v="0.22750000000000001"/>
  </r>
  <r>
    <x v="0"/>
    <n v="1185732"/>
    <x v="53"/>
    <x v="0"/>
    <s v="Pennsylvania"/>
    <x v="6"/>
    <x v="5"/>
    <x v="12"/>
    <n v="3500"/>
    <x v="196"/>
    <n v="735.00000000000011"/>
    <x v="1"/>
    <n v="0.21000000000000002"/>
  </r>
  <r>
    <x v="0"/>
    <n v="1185732"/>
    <x v="54"/>
    <x v="0"/>
    <s v="Pennsylvania"/>
    <x v="6"/>
    <x v="0"/>
    <x v="5"/>
    <n v="4750"/>
    <x v="197"/>
    <n v="1543.75"/>
    <x v="0"/>
    <n v="0.32500000000000001"/>
  </r>
  <r>
    <x v="0"/>
    <n v="1185732"/>
    <x v="54"/>
    <x v="0"/>
    <s v="Pennsylvania"/>
    <x v="6"/>
    <x v="1"/>
    <x v="0"/>
    <n v="2750"/>
    <x v="140"/>
    <n v="412.5"/>
    <x v="1"/>
    <n v="0.15"/>
  </r>
  <r>
    <x v="0"/>
    <n v="1185732"/>
    <x v="54"/>
    <x v="0"/>
    <s v="Pennsylvania"/>
    <x v="6"/>
    <x v="2"/>
    <x v="2"/>
    <n v="2000"/>
    <x v="124"/>
    <n v="315"/>
    <x v="2"/>
    <n v="0.1575"/>
  </r>
  <r>
    <x v="0"/>
    <n v="1185732"/>
    <x v="54"/>
    <x v="0"/>
    <s v="Pennsylvania"/>
    <x v="6"/>
    <x v="3"/>
    <x v="2"/>
    <n v="1750"/>
    <x v="120"/>
    <n v="275.625"/>
    <x v="2"/>
    <n v="0.1575"/>
  </r>
  <r>
    <x v="0"/>
    <n v="1185732"/>
    <x v="54"/>
    <x v="0"/>
    <s v="Pennsylvania"/>
    <x v="6"/>
    <x v="4"/>
    <x v="16"/>
    <n v="1250"/>
    <x v="179"/>
    <n v="206.24999999999997"/>
    <x v="1"/>
    <n v="0.16499999999999998"/>
  </r>
  <r>
    <x v="0"/>
    <n v="1185732"/>
    <x v="54"/>
    <x v="0"/>
    <s v="Pennsylvania"/>
    <x v="6"/>
    <x v="5"/>
    <x v="3"/>
    <n v="2250"/>
    <x v="198"/>
    <n v="337.5"/>
    <x v="3"/>
    <n v="0.15"/>
  </r>
  <r>
    <x v="0"/>
    <n v="1185732"/>
    <x v="55"/>
    <x v="0"/>
    <s v="Pennsylvania"/>
    <x v="6"/>
    <x v="0"/>
    <x v="3"/>
    <n v="4000"/>
    <x v="50"/>
    <n v="1200"/>
    <x v="0"/>
    <n v="0.3"/>
  </r>
  <r>
    <x v="0"/>
    <n v="1185732"/>
    <x v="55"/>
    <x v="0"/>
    <s v="Pennsylvania"/>
    <x v="6"/>
    <x v="1"/>
    <x v="0"/>
    <n v="2250"/>
    <x v="127"/>
    <n v="337.5"/>
    <x v="1"/>
    <n v="0.15"/>
  </r>
  <r>
    <x v="0"/>
    <n v="1185732"/>
    <x v="55"/>
    <x v="0"/>
    <s v="Pennsylvania"/>
    <x v="6"/>
    <x v="2"/>
    <x v="0"/>
    <n v="1250"/>
    <x v="143"/>
    <n v="218.75"/>
    <x v="2"/>
    <n v="0.17499999999999999"/>
  </r>
  <r>
    <x v="0"/>
    <n v="1185732"/>
    <x v="55"/>
    <x v="0"/>
    <s v="Pennsylvania"/>
    <x v="6"/>
    <x v="3"/>
    <x v="0"/>
    <n v="1000"/>
    <x v="118"/>
    <n v="175"/>
    <x v="2"/>
    <n v="0.17499999999999999"/>
  </r>
  <r>
    <x v="0"/>
    <n v="1185732"/>
    <x v="55"/>
    <x v="0"/>
    <s v="Pennsylvania"/>
    <x v="6"/>
    <x v="4"/>
    <x v="3"/>
    <n v="1000"/>
    <x v="128"/>
    <n v="180"/>
    <x v="1"/>
    <n v="0.18"/>
  </r>
  <r>
    <x v="0"/>
    <n v="1185732"/>
    <x v="55"/>
    <x v="0"/>
    <s v="Pennsylvania"/>
    <x v="6"/>
    <x v="5"/>
    <x v="18"/>
    <n v="2250"/>
    <x v="199"/>
    <n v="365.62499999999994"/>
    <x v="3"/>
    <n v="0.16249999999999998"/>
  </r>
  <r>
    <x v="0"/>
    <n v="1185732"/>
    <x v="56"/>
    <x v="0"/>
    <s v="Pennsylvania"/>
    <x v="6"/>
    <x v="0"/>
    <x v="12"/>
    <n v="3750"/>
    <x v="195"/>
    <n v="1443.7500000000005"/>
    <x v="9"/>
    <n v="0.38500000000000012"/>
  </r>
  <r>
    <x v="0"/>
    <n v="1185732"/>
    <x v="56"/>
    <x v="0"/>
    <s v="Pennsylvania"/>
    <x v="6"/>
    <x v="1"/>
    <x v="14"/>
    <n v="2000"/>
    <x v="200"/>
    <n v="420.00000000000006"/>
    <x v="2"/>
    <n v="0.21000000000000002"/>
  </r>
  <r>
    <x v="0"/>
    <n v="1185732"/>
    <x v="56"/>
    <x v="0"/>
    <s v="Pennsylvania"/>
    <x v="6"/>
    <x v="2"/>
    <x v="14"/>
    <n v="1950"/>
    <x v="201"/>
    <n v="468.00000000000006"/>
    <x v="15"/>
    <n v="0.24000000000000002"/>
  </r>
  <r>
    <x v="0"/>
    <n v="1185732"/>
    <x v="56"/>
    <x v="0"/>
    <s v="Pennsylvania"/>
    <x v="6"/>
    <x v="3"/>
    <x v="14"/>
    <n v="1750"/>
    <x v="187"/>
    <n v="420.00000000000006"/>
    <x v="15"/>
    <n v="0.24000000000000002"/>
  </r>
  <r>
    <x v="0"/>
    <n v="1185732"/>
    <x v="56"/>
    <x v="0"/>
    <s v="Pennsylvania"/>
    <x v="6"/>
    <x v="4"/>
    <x v="12"/>
    <n v="1500"/>
    <x v="202"/>
    <n v="367.5"/>
    <x v="2"/>
    <n v="0.245"/>
  </r>
  <r>
    <x v="0"/>
    <n v="1185732"/>
    <x v="56"/>
    <x v="0"/>
    <s v="Pennsylvania"/>
    <x v="6"/>
    <x v="5"/>
    <x v="13"/>
    <n v="2500"/>
    <x v="203"/>
    <n v="562.5"/>
    <x v="1"/>
    <n v="0.22500000000000001"/>
  </r>
  <r>
    <x v="0"/>
    <n v="1185732"/>
    <x v="57"/>
    <x v="0"/>
    <s v="Pennsylvania"/>
    <x v="6"/>
    <x v="0"/>
    <x v="12"/>
    <n v="4750"/>
    <x v="204"/>
    <n v="1828.7500000000005"/>
    <x v="9"/>
    <n v="0.38500000000000012"/>
  </r>
  <r>
    <x v="0"/>
    <n v="1185732"/>
    <x v="57"/>
    <x v="0"/>
    <s v="Pennsylvania"/>
    <x v="6"/>
    <x v="1"/>
    <x v="14"/>
    <n v="2750"/>
    <x v="205"/>
    <n v="577.5"/>
    <x v="2"/>
    <n v="0.21"/>
  </r>
  <r>
    <x v="0"/>
    <n v="1185732"/>
    <x v="57"/>
    <x v="0"/>
    <s v="Pennsylvania"/>
    <x v="6"/>
    <x v="2"/>
    <x v="14"/>
    <n v="2250"/>
    <x v="139"/>
    <n v="540"/>
    <x v="15"/>
    <n v="0.24"/>
  </r>
  <r>
    <x v="0"/>
    <n v="1185732"/>
    <x v="57"/>
    <x v="0"/>
    <s v="Pennsylvania"/>
    <x v="6"/>
    <x v="3"/>
    <x v="14"/>
    <n v="1750"/>
    <x v="187"/>
    <n v="420.00000000000006"/>
    <x v="15"/>
    <n v="0.24000000000000002"/>
  </r>
  <r>
    <x v="0"/>
    <n v="1185732"/>
    <x v="57"/>
    <x v="0"/>
    <s v="Pennsylvania"/>
    <x v="6"/>
    <x v="4"/>
    <x v="12"/>
    <n v="1750"/>
    <x v="206"/>
    <n v="428.75000000000006"/>
    <x v="2"/>
    <n v="0.24500000000000002"/>
  </r>
  <r>
    <x v="0"/>
    <n v="1185732"/>
    <x v="57"/>
    <x v="0"/>
    <s v="Pennsylvania"/>
    <x v="6"/>
    <x v="5"/>
    <x v="13"/>
    <n v="2750"/>
    <x v="138"/>
    <n v="618.75"/>
    <x v="1"/>
    <n v="0.22500000000000001"/>
  </r>
  <r>
    <x v="2"/>
    <n v="1128299"/>
    <x v="36"/>
    <x v="2"/>
    <s v="Nevada"/>
    <x v="7"/>
    <x v="0"/>
    <x v="8"/>
    <n v="4500"/>
    <x v="151"/>
    <n v="630"/>
    <x v="8"/>
    <n v="0.14000000000000001"/>
  </r>
  <r>
    <x v="2"/>
    <n v="1128299"/>
    <x v="36"/>
    <x v="2"/>
    <s v="Nevada"/>
    <x v="7"/>
    <x v="1"/>
    <x v="2"/>
    <n v="4500"/>
    <x v="158"/>
    <n v="506.25"/>
    <x v="3"/>
    <n v="0.1125"/>
  </r>
  <r>
    <x v="2"/>
    <n v="1128299"/>
    <x v="36"/>
    <x v="2"/>
    <s v="Nevada"/>
    <x v="7"/>
    <x v="2"/>
    <x v="2"/>
    <n v="4500"/>
    <x v="158"/>
    <n v="810"/>
    <x v="8"/>
    <n v="0.18"/>
  </r>
  <r>
    <x v="2"/>
    <n v="1128299"/>
    <x v="36"/>
    <x v="2"/>
    <s v="Nevada"/>
    <x v="7"/>
    <x v="3"/>
    <x v="2"/>
    <n v="3000"/>
    <x v="198"/>
    <n v="472.49999999999994"/>
    <x v="2"/>
    <n v="0.15749999999999997"/>
  </r>
  <r>
    <x v="2"/>
    <n v="1128299"/>
    <x v="36"/>
    <x v="2"/>
    <s v="Nevada"/>
    <x v="7"/>
    <x v="4"/>
    <x v="0"/>
    <n v="2500"/>
    <x v="142"/>
    <n v="687.5"/>
    <x v="9"/>
    <n v="0.27500000000000002"/>
  </r>
  <r>
    <x v="2"/>
    <n v="1128299"/>
    <x v="36"/>
    <x v="2"/>
    <s v="Nevada"/>
    <x v="7"/>
    <x v="5"/>
    <x v="2"/>
    <n v="4750"/>
    <x v="115"/>
    <n v="427.5"/>
    <x v="6"/>
    <n v="0.09"/>
  </r>
  <r>
    <x v="2"/>
    <n v="1128299"/>
    <x v="37"/>
    <x v="2"/>
    <s v="Nevada"/>
    <x v="7"/>
    <x v="0"/>
    <x v="8"/>
    <n v="5250"/>
    <x v="152"/>
    <n v="735"/>
    <x v="8"/>
    <n v="0.14000000000000001"/>
  </r>
  <r>
    <x v="2"/>
    <n v="1128299"/>
    <x v="37"/>
    <x v="2"/>
    <s v="Nevada"/>
    <x v="7"/>
    <x v="1"/>
    <x v="2"/>
    <n v="4250"/>
    <x v="172"/>
    <n v="478.125"/>
    <x v="3"/>
    <n v="0.1125"/>
  </r>
  <r>
    <x v="2"/>
    <n v="1128299"/>
    <x v="37"/>
    <x v="2"/>
    <s v="Nevada"/>
    <x v="7"/>
    <x v="2"/>
    <x v="2"/>
    <n v="4250"/>
    <x v="172"/>
    <n v="765"/>
    <x v="8"/>
    <n v="0.18"/>
  </r>
  <r>
    <x v="2"/>
    <n v="1128299"/>
    <x v="37"/>
    <x v="2"/>
    <s v="Nevada"/>
    <x v="7"/>
    <x v="3"/>
    <x v="2"/>
    <n v="2750"/>
    <x v="116"/>
    <n v="433.125"/>
    <x v="2"/>
    <n v="0.1575"/>
  </r>
  <r>
    <x v="2"/>
    <n v="1128299"/>
    <x v="37"/>
    <x v="2"/>
    <s v="Nevada"/>
    <x v="7"/>
    <x v="4"/>
    <x v="0"/>
    <n v="2000"/>
    <x v="123"/>
    <n v="550"/>
    <x v="9"/>
    <n v="0.27500000000000002"/>
  </r>
  <r>
    <x v="2"/>
    <n v="1128299"/>
    <x v="37"/>
    <x v="2"/>
    <s v="Nevada"/>
    <x v="7"/>
    <x v="5"/>
    <x v="2"/>
    <n v="4000"/>
    <x v="207"/>
    <n v="360"/>
    <x v="6"/>
    <n v="0.09"/>
  </r>
  <r>
    <x v="2"/>
    <n v="1128299"/>
    <x v="38"/>
    <x v="2"/>
    <s v="Nevada"/>
    <x v="7"/>
    <x v="0"/>
    <x v="2"/>
    <n v="5500"/>
    <x v="111"/>
    <n v="990"/>
    <x v="8"/>
    <n v="0.18"/>
  </r>
  <r>
    <x v="2"/>
    <n v="1128299"/>
    <x v="38"/>
    <x v="2"/>
    <s v="Nevada"/>
    <x v="7"/>
    <x v="1"/>
    <x v="16"/>
    <n v="4000"/>
    <x v="208"/>
    <n v="549.99999999999989"/>
    <x v="3"/>
    <n v="0.13749999999999998"/>
  </r>
  <r>
    <x v="2"/>
    <n v="1128299"/>
    <x v="38"/>
    <x v="2"/>
    <s v="Nevada"/>
    <x v="7"/>
    <x v="2"/>
    <x v="16"/>
    <n v="4000"/>
    <x v="208"/>
    <n v="879.99999999999989"/>
    <x v="8"/>
    <n v="0.21999999999999997"/>
  </r>
  <r>
    <x v="2"/>
    <n v="1128299"/>
    <x v="38"/>
    <x v="2"/>
    <s v="Nevada"/>
    <x v="7"/>
    <x v="3"/>
    <x v="16"/>
    <n v="3000"/>
    <x v="209"/>
    <n v="577.49999999999989"/>
    <x v="2"/>
    <n v="0.19249999999999995"/>
  </r>
  <r>
    <x v="2"/>
    <n v="1128299"/>
    <x v="38"/>
    <x v="2"/>
    <s v="Nevada"/>
    <x v="7"/>
    <x v="4"/>
    <x v="3"/>
    <n v="1750"/>
    <x v="202"/>
    <n v="577.5"/>
    <x v="9"/>
    <n v="0.33"/>
  </r>
  <r>
    <x v="2"/>
    <n v="1128299"/>
    <x v="38"/>
    <x v="2"/>
    <s v="Nevada"/>
    <x v="7"/>
    <x v="5"/>
    <x v="16"/>
    <n v="3750"/>
    <x v="210"/>
    <n v="412.49999999999994"/>
    <x v="6"/>
    <n v="0.10999999999999999"/>
  </r>
  <r>
    <x v="2"/>
    <n v="1128299"/>
    <x v="39"/>
    <x v="2"/>
    <s v="Nevada"/>
    <x v="7"/>
    <x v="0"/>
    <x v="3"/>
    <n v="5500"/>
    <x v="211"/>
    <n v="1320"/>
    <x v="8"/>
    <n v="0.24"/>
  </r>
  <r>
    <x v="2"/>
    <n v="1128299"/>
    <x v="39"/>
    <x v="2"/>
    <s v="Nevada"/>
    <x v="7"/>
    <x v="1"/>
    <x v="5"/>
    <n v="3500"/>
    <x v="154"/>
    <n v="568.75"/>
    <x v="3"/>
    <n v="0.16250000000000001"/>
  </r>
  <r>
    <x v="2"/>
    <n v="1128299"/>
    <x v="39"/>
    <x v="2"/>
    <s v="Nevada"/>
    <x v="7"/>
    <x v="2"/>
    <x v="5"/>
    <n v="4000"/>
    <x v="51"/>
    <n v="1040"/>
    <x v="8"/>
    <n v="0.26"/>
  </r>
  <r>
    <x v="2"/>
    <n v="1128299"/>
    <x v="39"/>
    <x v="2"/>
    <s v="Nevada"/>
    <x v="7"/>
    <x v="3"/>
    <x v="3"/>
    <n v="3000"/>
    <x v="207"/>
    <n v="630"/>
    <x v="2"/>
    <n v="0.21"/>
  </r>
  <r>
    <x v="2"/>
    <n v="1128299"/>
    <x v="39"/>
    <x v="2"/>
    <s v="Nevada"/>
    <x v="7"/>
    <x v="4"/>
    <x v="5"/>
    <n v="2000"/>
    <x v="194"/>
    <n v="715.00000000000011"/>
    <x v="9"/>
    <n v="0.35750000000000004"/>
  </r>
  <r>
    <x v="2"/>
    <n v="1128299"/>
    <x v="39"/>
    <x v="2"/>
    <s v="Nevada"/>
    <x v="7"/>
    <x v="5"/>
    <x v="11"/>
    <n v="3500"/>
    <x v="59"/>
    <n v="560"/>
    <x v="6"/>
    <n v="0.16"/>
  </r>
  <r>
    <x v="2"/>
    <n v="1128299"/>
    <x v="40"/>
    <x v="2"/>
    <s v="Nevada"/>
    <x v="7"/>
    <x v="0"/>
    <x v="3"/>
    <n v="5500"/>
    <x v="211"/>
    <n v="1485"/>
    <x v="4"/>
    <n v="0.27"/>
  </r>
  <r>
    <x v="2"/>
    <n v="1128299"/>
    <x v="40"/>
    <x v="2"/>
    <s v="Nevada"/>
    <x v="7"/>
    <x v="1"/>
    <x v="5"/>
    <n v="4000"/>
    <x v="51"/>
    <n v="780"/>
    <x v="1"/>
    <n v="0.19500000000000001"/>
  </r>
  <r>
    <x v="2"/>
    <n v="1128299"/>
    <x v="40"/>
    <x v="2"/>
    <s v="Nevada"/>
    <x v="7"/>
    <x v="2"/>
    <x v="5"/>
    <n v="4000"/>
    <x v="51"/>
    <n v="1170"/>
    <x v="4"/>
    <n v="0.29249999999999998"/>
  </r>
  <r>
    <x v="2"/>
    <n v="1128299"/>
    <x v="40"/>
    <x v="2"/>
    <s v="Nevada"/>
    <x v="7"/>
    <x v="3"/>
    <x v="3"/>
    <n v="3000"/>
    <x v="207"/>
    <n v="719.99999999999989"/>
    <x v="15"/>
    <n v="0.23999999999999996"/>
  </r>
  <r>
    <x v="2"/>
    <n v="1128299"/>
    <x v="40"/>
    <x v="2"/>
    <s v="Nevada"/>
    <x v="7"/>
    <x v="4"/>
    <x v="5"/>
    <n v="2000"/>
    <x v="194"/>
    <n v="780.00000000000011"/>
    <x v="16"/>
    <n v="0.39000000000000007"/>
  </r>
  <r>
    <x v="2"/>
    <n v="1128299"/>
    <x v="40"/>
    <x v="2"/>
    <s v="Nevada"/>
    <x v="7"/>
    <x v="5"/>
    <x v="11"/>
    <n v="4500"/>
    <x v="11"/>
    <n v="900"/>
    <x v="3"/>
    <n v="0.2"/>
  </r>
  <r>
    <x v="2"/>
    <n v="1128299"/>
    <x v="41"/>
    <x v="2"/>
    <s v="Nevada"/>
    <x v="7"/>
    <x v="0"/>
    <x v="3"/>
    <n v="7000"/>
    <x v="81"/>
    <n v="1890"/>
    <x v="4"/>
    <n v="0.27"/>
  </r>
  <r>
    <x v="2"/>
    <n v="1128299"/>
    <x v="41"/>
    <x v="2"/>
    <s v="Nevada"/>
    <x v="7"/>
    <x v="1"/>
    <x v="5"/>
    <n v="5500"/>
    <x v="88"/>
    <n v="1072.5"/>
    <x v="1"/>
    <n v="0.19500000000000001"/>
  </r>
  <r>
    <x v="2"/>
    <n v="1128299"/>
    <x v="41"/>
    <x v="2"/>
    <s v="Nevada"/>
    <x v="7"/>
    <x v="2"/>
    <x v="5"/>
    <n v="5500"/>
    <x v="88"/>
    <n v="1608.75"/>
    <x v="4"/>
    <n v="0.29249999999999998"/>
  </r>
  <r>
    <x v="2"/>
    <n v="1128299"/>
    <x v="41"/>
    <x v="2"/>
    <s v="Nevada"/>
    <x v="7"/>
    <x v="3"/>
    <x v="3"/>
    <n v="4250"/>
    <x v="141"/>
    <n v="1019.9999999999999"/>
    <x v="15"/>
    <n v="0.23999999999999996"/>
  </r>
  <r>
    <x v="2"/>
    <n v="1128299"/>
    <x v="41"/>
    <x v="2"/>
    <s v="Nevada"/>
    <x v="7"/>
    <x v="4"/>
    <x v="5"/>
    <n v="3000"/>
    <x v="212"/>
    <n v="1170.0000000000002"/>
    <x v="16"/>
    <n v="0.39000000000000007"/>
  </r>
  <r>
    <x v="2"/>
    <n v="1128299"/>
    <x v="41"/>
    <x v="2"/>
    <s v="Nevada"/>
    <x v="7"/>
    <x v="5"/>
    <x v="11"/>
    <n v="6000"/>
    <x v="213"/>
    <n v="1200"/>
    <x v="3"/>
    <n v="0.2"/>
  </r>
  <r>
    <x v="2"/>
    <n v="1128299"/>
    <x v="42"/>
    <x v="2"/>
    <s v="Nevada"/>
    <x v="7"/>
    <x v="0"/>
    <x v="3"/>
    <n v="7500"/>
    <x v="6"/>
    <n v="1800"/>
    <x v="8"/>
    <n v="0.24"/>
  </r>
  <r>
    <x v="2"/>
    <n v="1128299"/>
    <x v="42"/>
    <x v="2"/>
    <s v="Nevada"/>
    <x v="7"/>
    <x v="1"/>
    <x v="5"/>
    <n v="6000"/>
    <x v="87"/>
    <n v="975"/>
    <x v="3"/>
    <n v="0.16250000000000001"/>
  </r>
  <r>
    <x v="2"/>
    <n v="1128299"/>
    <x v="42"/>
    <x v="2"/>
    <s v="Nevada"/>
    <x v="7"/>
    <x v="2"/>
    <x v="5"/>
    <n v="5500"/>
    <x v="88"/>
    <n v="1430"/>
    <x v="8"/>
    <n v="0.26"/>
  </r>
  <r>
    <x v="2"/>
    <n v="1128299"/>
    <x v="42"/>
    <x v="2"/>
    <s v="Nevada"/>
    <x v="7"/>
    <x v="3"/>
    <x v="3"/>
    <n v="4500"/>
    <x v="52"/>
    <n v="944.99999999999989"/>
    <x v="2"/>
    <n v="0.20999999999999996"/>
  </r>
  <r>
    <x v="2"/>
    <n v="1128299"/>
    <x v="42"/>
    <x v="2"/>
    <s v="Nevada"/>
    <x v="7"/>
    <x v="4"/>
    <x v="5"/>
    <n v="5000"/>
    <x v="82"/>
    <n v="1787.5000000000002"/>
    <x v="9"/>
    <n v="0.35750000000000004"/>
  </r>
  <r>
    <x v="2"/>
    <n v="1128299"/>
    <x v="42"/>
    <x v="2"/>
    <s v="Nevada"/>
    <x v="7"/>
    <x v="5"/>
    <x v="11"/>
    <n v="5000"/>
    <x v="2"/>
    <n v="800"/>
    <x v="6"/>
    <n v="0.16"/>
  </r>
  <r>
    <x v="2"/>
    <n v="1128299"/>
    <x v="43"/>
    <x v="2"/>
    <s v="Nevada"/>
    <x v="7"/>
    <x v="0"/>
    <x v="5"/>
    <n v="7000"/>
    <x v="109"/>
    <n v="1820"/>
    <x v="8"/>
    <n v="0.26"/>
  </r>
  <r>
    <x v="2"/>
    <n v="1128299"/>
    <x v="43"/>
    <x v="2"/>
    <s v="Nevada"/>
    <x v="7"/>
    <x v="1"/>
    <x v="12"/>
    <n v="6500"/>
    <x v="109"/>
    <n v="1137.5"/>
    <x v="3"/>
    <n v="0.17499999999999999"/>
  </r>
  <r>
    <x v="2"/>
    <n v="1128299"/>
    <x v="43"/>
    <x v="2"/>
    <s v="Nevada"/>
    <x v="7"/>
    <x v="2"/>
    <x v="5"/>
    <n v="5250"/>
    <x v="85"/>
    <n v="1365"/>
    <x v="8"/>
    <n v="0.26"/>
  </r>
  <r>
    <x v="2"/>
    <n v="1128299"/>
    <x v="43"/>
    <x v="2"/>
    <s v="Nevada"/>
    <x v="7"/>
    <x v="3"/>
    <x v="5"/>
    <n v="4750"/>
    <x v="197"/>
    <n v="1080.625"/>
    <x v="2"/>
    <n v="0.22750000000000001"/>
  </r>
  <r>
    <x v="2"/>
    <n v="1128299"/>
    <x v="43"/>
    <x v="2"/>
    <s v="Nevada"/>
    <x v="7"/>
    <x v="4"/>
    <x v="13"/>
    <n v="4750"/>
    <x v="214"/>
    <n v="1959.3750000000002"/>
    <x v="9"/>
    <n v="0.41250000000000003"/>
  </r>
  <r>
    <x v="2"/>
    <n v="1128299"/>
    <x v="43"/>
    <x v="2"/>
    <s v="Nevada"/>
    <x v="7"/>
    <x v="5"/>
    <x v="11"/>
    <n v="4000"/>
    <x v="55"/>
    <n v="640"/>
    <x v="6"/>
    <n v="0.16"/>
  </r>
  <r>
    <x v="2"/>
    <n v="1128299"/>
    <x v="44"/>
    <x v="2"/>
    <s v="Nevada"/>
    <x v="7"/>
    <x v="0"/>
    <x v="14"/>
    <n v="6000"/>
    <x v="215"/>
    <n v="1260.0000000000002"/>
    <x v="5"/>
    <n v="0.21000000000000005"/>
  </r>
  <r>
    <x v="2"/>
    <n v="1128299"/>
    <x v="44"/>
    <x v="2"/>
    <s v="Nevada"/>
    <x v="7"/>
    <x v="1"/>
    <x v="23"/>
    <n v="6000"/>
    <x v="216"/>
    <n v="780.00000000000023"/>
    <x v="6"/>
    <n v="0.13000000000000003"/>
  </r>
  <r>
    <x v="2"/>
    <n v="1128299"/>
    <x v="44"/>
    <x v="2"/>
    <s v="Nevada"/>
    <x v="7"/>
    <x v="2"/>
    <x v="14"/>
    <n v="4500"/>
    <x v="217"/>
    <n v="945.00000000000023"/>
    <x v="5"/>
    <n v="0.21000000000000005"/>
  </r>
  <r>
    <x v="2"/>
    <n v="1128299"/>
    <x v="44"/>
    <x v="2"/>
    <s v="Nevada"/>
    <x v="7"/>
    <x v="3"/>
    <x v="14"/>
    <n v="4000"/>
    <x v="218"/>
    <n v="720.00000000000011"/>
    <x v="1"/>
    <n v="0.18000000000000002"/>
  </r>
  <r>
    <x v="2"/>
    <n v="1128299"/>
    <x v="44"/>
    <x v="2"/>
    <s v="Nevada"/>
    <x v="7"/>
    <x v="4"/>
    <x v="12"/>
    <n v="4000"/>
    <x v="219"/>
    <n v="1400.0000000000005"/>
    <x v="17"/>
    <n v="0.35000000000000009"/>
  </r>
  <r>
    <x v="2"/>
    <n v="1128299"/>
    <x v="44"/>
    <x v="2"/>
    <s v="Nevada"/>
    <x v="7"/>
    <x v="5"/>
    <x v="24"/>
    <n v="4500"/>
    <x v="220"/>
    <n v="506.25000000000017"/>
    <x v="7"/>
    <n v="0.11250000000000004"/>
  </r>
  <r>
    <x v="2"/>
    <n v="1128299"/>
    <x v="45"/>
    <x v="2"/>
    <s v="Nevada"/>
    <x v="7"/>
    <x v="0"/>
    <x v="14"/>
    <n v="5500"/>
    <x v="221"/>
    <n v="1155.0000000000002"/>
    <x v="5"/>
    <n v="0.21000000000000005"/>
  </r>
  <r>
    <x v="2"/>
    <n v="1128299"/>
    <x v="45"/>
    <x v="2"/>
    <s v="Nevada"/>
    <x v="7"/>
    <x v="1"/>
    <x v="23"/>
    <n v="5500"/>
    <x v="222"/>
    <n v="715.00000000000023"/>
    <x v="6"/>
    <n v="0.13000000000000003"/>
  </r>
  <r>
    <x v="2"/>
    <n v="1128299"/>
    <x v="45"/>
    <x v="2"/>
    <s v="Nevada"/>
    <x v="7"/>
    <x v="2"/>
    <x v="14"/>
    <n v="3750"/>
    <x v="223"/>
    <n v="787.50000000000023"/>
    <x v="5"/>
    <n v="0.21000000000000005"/>
  </r>
  <r>
    <x v="2"/>
    <n v="1128299"/>
    <x v="45"/>
    <x v="2"/>
    <s v="Nevada"/>
    <x v="7"/>
    <x v="3"/>
    <x v="14"/>
    <n v="3500"/>
    <x v="162"/>
    <n v="630.00000000000011"/>
    <x v="1"/>
    <n v="0.18000000000000002"/>
  </r>
  <r>
    <x v="2"/>
    <n v="1128299"/>
    <x v="45"/>
    <x v="2"/>
    <s v="Nevada"/>
    <x v="7"/>
    <x v="4"/>
    <x v="12"/>
    <n v="3250"/>
    <x v="154"/>
    <n v="1137.5000000000002"/>
    <x v="17"/>
    <n v="0.35000000000000009"/>
  </r>
  <r>
    <x v="2"/>
    <n v="1128299"/>
    <x v="45"/>
    <x v="2"/>
    <s v="Nevada"/>
    <x v="7"/>
    <x v="5"/>
    <x v="24"/>
    <n v="3750"/>
    <x v="224"/>
    <n v="421.87500000000011"/>
    <x v="7"/>
    <n v="0.11250000000000003"/>
  </r>
  <r>
    <x v="2"/>
    <n v="1128299"/>
    <x v="46"/>
    <x v="2"/>
    <s v="Nevada"/>
    <x v="7"/>
    <x v="0"/>
    <x v="14"/>
    <n v="5750"/>
    <x v="225"/>
    <n v="1207.5000000000002"/>
    <x v="5"/>
    <n v="0.21000000000000005"/>
  </r>
  <r>
    <x v="2"/>
    <n v="1128299"/>
    <x v="46"/>
    <x v="2"/>
    <s v="Nevada"/>
    <x v="7"/>
    <x v="1"/>
    <x v="23"/>
    <n v="5750"/>
    <x v="226"/>
    <n v="747.50000000000023"/>
    <x v="6"/>
    <n v="0.13000000000000003"/>
  </r>
  <r>
    <x v="2"/>
    <n v="1128299"/>
    <x v="46"/>
    <x v="2"/>
    <s v="Nevada"/>
    <x v="7"/>
    <x v="2"/>
    <x v="14"/>
    <n v="4250"/>
    <x v="227"/>
    <n v="892.50000000000023"/>
    <x v="5"/>
    <n v="0.21000000000000005"/>
  </r>
  <r>
    <x v="2"/>
    <n v="1128299"/>
    <x v="46"/>
    <x v="2"/>
    <s v="Nevada"/>
    <x v="7"/>
    <x v="3"/>
    <x v="14"/>
    <n v="4000"/>
    <x v="218"/>
    <n v="720.00000000000011"/>
    <x v="1"/>
    <n v="0.18000000000000002"/>
  </r>
  <r>
    <x v="2"/>
    <n v="1128299"/>
    <x v="46"/>
    <x v="2"/>
    <s v="Nevada"/>
    <x v="7"/>
    <x v="4"/>
    <x v="12"/>
    <n v="3500"/>
    <x v="196"/>
    <n v="1225.0000000000005"/>
    <x v="17"/>
    <n v="0.35000000000000014"/>
  </r>
  <r>
    <x v="2"/>
    <n v="1128299"/>
    <x v="46"/>
    <x v="2"/>
    <s v="Nevada"/>
    <x v="7"/>
    <x v="5"/>
    <x v="24"/>
    <n v="4750"/>
    <x v="228"/>
    <n v="534.37500000000011"/>
    <x v="7"/>
    <n v="0.11250000000000003"/>
  </r>
  <r>
    <x v="2"/>
    <n v="1128299"/>
    <x v="47"/>
    <x v="2"/>
    <s v="Nevada"/>
    <x v="7"/>
    <x v="0"/>
    <x v="14"/>
    <n v="6750"/>
    <x v="229"/>
    <n v="1417.5000000000002"/>
    <x v="5"/>
    <n v="0.21000000000000002"/>
  </r>
  <r>
    <x v="2"/>
    <n v="1128299"/>
    <x v="47"/>
    <x v="2"/>
    <s v="Nevada"/>
    <x v="7"/>
    <x v="1"/>
    <x v="23"/>
    <n v="6750"/>
    <x v="230"/>
    <n v="877.50000000000023"/>
    <x v="6"/>
    <n v="0.13000000000000003"/>
  </r>
  <r>
    <x v="2"/>
    <n v="1128299"/>
    <x v="47"/>
    <x v="2"/>
    <s v="Nevada"/>
    <x v="7"/>
    <x v="2"/>
    <x v="14"/>
    <n v="4750"/>
    <x v="231"/>
    <n v="997.50000000000023"/>
    <x v="5"/>
    <n v="0.21000000000000005"/>
  </r>
  <r>
    <x v="2"/>
    <n v="1128299"/>
    <x v="47"/>
    <x v="2"/>
    <s v="Nevada"/>
    <x v="7"/>
    <x v="3"/>
    <x v="14"/>
    <n v="4750"/>
    <x v="231"/>
    <n v="855.00000000000011"/>
    <x v="1"/>
    <n v="0.18000000000000002"/>
  </r>
  <r>
    <x v="2"/>
    <n v="1128299"/>
    <x v="47"/>
    <x v="2"/>
    <s v="Nevada"/>
    <x v="7"/>
    <x v="4"/>
    <x v="12"/>
    <n v="4000"/>
    <x v="219"/>
    <n v="1400.0000000000005"/>
    <x v="17"/>
    <n v="0.35000000000000009"/>
  </r>
  <r>
    <x v="2"/>
    <n v="1128299"/>
    <x v="47"/>
    <x v="2"/>
    <s v="Nevada"/>
    <x v="7"/>
    <x v="5"/>
    <x v="24"/>
    <n v="5000"/>
    <x v="232"/>
    <n v="562.50000000000011"/>
    <x v="7"/>
    <n v="0.11250000000000002"/>
  </r>
  <r>
    <x v="2"/>
    <n v="1128299"/>
    <x v="58"/>
    <x v="2"/>
    <s v="Colorado"/>
    <x v="8"/>
    <x v="0"/>
    <x v="9"/>
    <n v="4250"/>
    <x v="233"/>
    <n v="446.25000000000006"/>
    <x v="5"/>
    <n v="0.10500000000000001"/>
  </r>
  <r>
    <x v="2"/>
    <n v="1128299"/>
    <x v="58"/>
    <x v="2"/>
    <s v="Colorado"/>
    <x v="8"/>
    <x v="1"/>
    <x v="1"/>
    <n v="4250"/>
    <x v="234"/>
    <n v="340"/>
    <x v="6"/>
    <n v="0.08"/>
  </r>
  <r>
    <x v="2"/>
    <n v="1128299"/>
    <x v="58"/>
    <x v="2"/>
    <s v="Colorado"/>
    <x v="8"/>
    <x v="2"/>
    <x v="1"/>
    <n v="4250"/>
    <x v="234"/>
    <n v="595"/>
    <x v="5"/>
    <n v="0.14000000000000001"/>
  </r>
  <r>
    <x v="2"/>
    <n v="1128299"/>
    <x v="58"/>
    <x v="2"/>
    <s v="Colorado"/>
    <x v="8"/>
    <x v="3"/>
    <x v="1"/>
    <n v="2750"/>
    <x v="130"/>
    <n v="330"/>
    <x v="1"/>
    <n v="0.12"/>
  </r>
  <r>
    <x v="2"/>
    <n v="1128299"/>
    <x v="58"/>
    <x v="2"/>
    <s v="Colorado"/>
    <x v="8"/>
    <x v="4"/>
    <x v="2"/>
    <n v="2250"/>
    <x v="177"/>
    <n v="506.25"/>
    <x v="0"/>
    <n v="0.22500000000000001"/>
  </r>
  <r>
    <x v="2"/>
    <n v="1128299"/>
    <x v="58"/>
    <x v="2"/>
    <s v="Colorado"/>
    <x v="8"/>
    <x v="5"/>
    <x v="1"/>
    <n v="4750"/>
    <x v="235"/>
    <n v="285.00000000000006"/>
    <x v="7"/>
    <n v="6.0000000000000012E-2"/>
  </r>
  <r>
    <x v="2"/>
    <n v="1128299"/>
    <x v="49"/>
    <x v="2"/>
    <s v="Colorado"/>
    <x v="8"/>
    <x v="0"/>
    <x v="9"/>
    <n v="5250"/>
    <x v="151"/>
    <n v="551.25"/>
    <x v="5"/>
    <n v="0.105"/>
  </r>
  <r>
    <x v="2"/>
    <n v="1128299"/>
    <x v="49"/>
    <x v="2"/>
    <s v="Colorado"/>
    <x v="8"/>
    <x v="1"/>
    <x v="1"/>
    <n v="4250"/>
    <x v="234"/>
    <n v="340"/>
    <x v="6"/>
    <n v="0.08"/>
  </r>
  <r>
    <x v="2"/>
    <n v="1128299"/>
    <x v="49"/>
    <x v="2"/>
    <s v="Colorado"/>
    <x v="8"/>
    <x v="2"/>
    <x v="1"/>
    <n v="4250"/>
    <x v="234"/>
    <n v="595"/>
    <x v="5"/>
    <n v="0.14000000000000001"/>
  </r>
  <r>
    <x v="2"/>
    <n v="1128299"/>
    <x v="49"/>
    <x v="2"/>
    <s v="Colorado"/>
    <x v="8"/>
    <x v="3"/>
    <x v="1"/>
    <n v="2750"/>
    <x v="130"/>
    <n v="330"/>
    <x v="1"/>
    <n v="0.12"/>
  </r>
  <r>
    <x v="2"/>
    <n v="1128299"/>
    <x v="49"/>
    <x v="2"/>
    <s v="Colorado"/>
    <x v="8"/>
    <x v="4"/>
    <x v="2"/>
    <n v="2000"/>
    <x v="124"/>
    <n v="450"/>
    <x v="0"/>
    <n v="0.22500000000000001"/>
  </r>
  <r>
    <x v="2"/>
    <n v="1128299"/>
    <x v="49"/>
    <x v="2"/>
    <s v="Colorado"/>
    <x v="8"/>
    <x v="5"/>
    <x v="1"/>
    <n v="4000"/>
    <x v="173"/>
    <n v="240.00000000000003"/>
    <x v="7"/>
    <n v="6.0000000000000005E-2"/>
  </r>
  <r>
    <x v="2"/>
    <n v="1128299"/>
    <x v="59"/>
    <x v="2"/>
    <s v="Colorado"/>
    <x v="8"/>
    <x v="0"/>
    <x v="1"/>
    <n v="5500"/>
    <x v="42"/>
    <n v="770.00000000000011"/>
    <x v="5"/>
    <n v="0.14000000000000001"/>
  </r>
  <r>
    <x v="2"/>
    <n v="1128299"/>
    <x v="59"/>
    <x v="2"/>
    <s v="Colorado"/>
    <x v="8"/>
    <x v="1"/>
    <x v="25"/>
    <n v="4000"/>
    <x v="236"/>
    <n v="400"/>
    <x v="6"/>
    <n v="0.1"/>
  </r>
  <r>
    <x v="2"/>
    <n v="1128299"/>
    <x v="59"/>
    <x v="2"/>
    <s v="Colorado"/>
    <x v="8"/>
    <x v="2"/>
    <x v="16"/>
    <n v="4000"/>
    <x v="208"/>
    <n v="769.99999999999989"/>
    <x v="5"/>
    <n v="0.19249999999999998"/>
  </r>
  <r>
    <x v="2"/>
    <n v="1128299"/>
    <x v="59"/>
    <x v="2"/>
    <s v="Colorado"/>
    <x v="8"/>
    <x v="3"/>
    <x v="16"/>
    <n v="3000"/>
    <x v="209"/>
    <n v="494.99999999999989"/>
    <x v="1"/>
    <n v="0.16499999999999995"/>
  </r>
  <r>
    <x v="2"/>
    <n v="1128299"/>
    <x v="59"/>
    <x v="2"/>
    <s v="Colorado"/>
    <x v="8"/>
    <x v="4"/>
    <x v="3"/>
    <n v="1500"/>
    <x v="124"/>
    <n v="450"/>
    <x v="0"/>
    <n v="0.3"/>
  </r>
  <r>
    <x v="2"/>
    <n v="1128299"/>
    <x v="59"/>
    <x v="2"/>
    <s v="Colorado"/>
    <x v="8"/>
    <x v="5"/>
    <x v="16"/>
    <n v="3500"/>
    <x v="237"/>
    <n v="288.75"/>
    <x v="7"/>
    <n v="8.2500000000000004E-2"/>
  </r>
  <r>
    <x v="2"/>
    <n v="1128299"/>
    <x v="60"/>
    <x v="2"/>
    <s v="Colorado"/>
    <x v="8"/>
    <x v="0"/>
    <x v="3"/>
    <n v="5250"/>
    <x v="40"/>
    <n v="1102.5"/>
    <x v="5"/>
    <n v="0.21"/>
  </r>
  <r>
    <x v="2"/>
    <n v="1128299"/>
    <x v="60"/>
    <x v="2"/>
    <s v="Colorado"/>
    <x v="8"/>
    <x v="1"/>
    <x v="5"/>
    <n v="3250"/>
    <x v="238"/>
    <n v="422.5"/>
    <x v="6"/>
    <n v="0.13"/>
  </r>
  <r>
    <x v="2"/>
    <n v="1128299"/>
    <x v="60"/>
    <x v="2"/>
    <s v="Colorado"/>
    <x v="8"/>
    <x v="2"/>
    <x v="5"/>
    <n v="3750"/>
    <x v="239"/>
    <n v="853.12500000000011"/>
    <x v="5"/>
    <n v="0.22750000000000004"/>
  </r>
  <r>
    <x v="2"/>
    <n v="1128299"/>
    <x v="60"/>
    <x v="2"/>
    <s v="Colorado"/>
    <x v="8"/>
    <x v="3"/>
    <x v="3"/>
    <n v="2750"/>
    <x v="240"/>
    <n v="495"/>
    <x v="1"/>
    <n v="0.18"/>
  </r>
  <r>
    <x v="2"/>
    <n v="1128299"/>
    <x v="60"/>
    <x v="2"/>
    <s v="Colorado"/>
    <x v="8"/>
    <x v="4"/>
    <x v="5"/>
    <n v="1750"/>
    <x v="165"/>
    <n v="568.75"/>
    <x v="0"/>
    <n v="0.32500000000000001"/>
  </r>
  <r>
    <x v="2"/>
    <n v="1128299"/>
    <x v="60"/>
    <x v="2"/>
    <s v="Colorado"/>
    <x v="8"/>
    <x v="5"/>
    <x v="11"/>
    <n v="3250"/>
    <x v="51"/>
    <n v="390.00000000000006"/>
    <x v="7"/>
    <n v="0.12000000000000002"/>
  </r>
  <r>
    <x v="2"/>
    <n v="1128299"/>
    <x v="61"/>
    <x v="2"/>
    <s v="Colorado"/>
    <x v="8"/>
    <x v="0"/>
    <x v="3"/>
    <n v="5250"/>
    <x v="40"/>
    <n v="1575"/>
    <x v="0"/>
    <n v="0.3"/>
  </r>
  <r>
    <x v="2"/>
    <n v="1128299"/>
    <x v="61"/>
    <x v="2"/>
    <s v="Colorado"/>
    <x v="8"/>
    <x v="1"/>
    <x v="5"/>
    <n v="3750"/>
    <x v="239"/>
    <n v="853.125"/>
    <x v="2"/>
    <n v="0.22750000000000001"/>
  </r>
  <r>
    <x v="2"/>
    <n v="1128299"/>
    <x v="61"/>
    <x v="2"/>
    <s v="Colorado"/>
    <x v="8"/>
    <x v="2"/>
    <x v="5"/>
    <n v="3750"/>
    <x v="239"/>
    <n v="1218.75"/>
    <x v="0"/>
    <n v="0.32500000000000001"/>
  </r>
  <r>
    <x v="2"/>
    <n v="1128299"/>
    <x v="61"/>
    <x v="2"/>
    <s v="Colorado"/>
    <x v="8"/>
    <x v="3"/>
    <x v="3"/>
    <n v="2750"/>
    <x v="240"/>
    <n v="742.49999999999989"/>
    <x v="18"/>
    <n v="0.26999999999999996"/>
  </r>
  <r>
    <x v="2"/>
    <n v="1128299"/>
    <x v="61"/>
    <x v="2"/>
    <s v="Colorado"/>
    <x v="8"/>
    <x v="4"/>
    <x v="5"/>
    <n v="1750"/>
    <x v="165"/>
    <n v="739.37500000000011"/>
    <x v="19"/>
    <n v="0.42250000000000004"/>
  </r>
  <r>
    <x v="2"/>
    <n v="1128299"/>
    <x v="61"/>
    <x v="2"/>
    <s v="Colorado"/>
    <x v="8"/>
    <x v="5"/>
    <x v="11"/>
    <n v="4750"/>
    <x v="7"/>
    <n v="1140"/>
    <x v="1"/>
    <n v="0.24"/>
  </r>
  <r>
    <x v="2"/>
    <n v="1128299"/>
    <x v="52"/>
    <x v="2"/>
    <s v="Colorado"/>
    <x v="8"/>
    <x v="0"/>
    <x v="3"/>
    <n v="7250"/>
    <x v="92"/>
    <n v="2175"/>
    <x v="0"/>
    <n v="0.3"/>
  </r>
  <r>
    <x v="2"/>
    <n v="1128299"/>
    <x v="52"/>
    <x v="2"/>
    <s v="Colorado"/>
    <x v="8"/>
    <x v="1"/>
    <x v="5"/>
    <n v="5750"/>
    <x v="90"/>
    <n v="1308.125"/>
    <x v="2"/>
    <n v="0.22750000000000001"/>
  </r>
  <r>
    <x v="2"/>
    <n v="1128299"/>
    <x v="52"/>
    <x v="2"/>
    <s v="Colorado"/>
    <x v="8"/>
    <x v="2"/>
    <x v="5"/>
    <n v="5750"/>
    <x v="90"/>
    <n v="1868.75"/>
    <x v="0"/>
    <n v="0.32500000000000001"/>
  </r>
  <r>
    <x v="2"/>
    <n v="1128299"/>
    <x v="52"/>
    <x v="2"/>
    <s v="Colorado"/>
    <x v="8"/>
    <x v="3"/>
    <x v="5"/>
    <n v="4500"/>
    <x v="62"/>
    <n v="1316.2499999999998"/>
    <x v="18"/>
    <n v="0.29249999999999993"/>
  </r>
  <r>
    <x v="2"/>
    <n v="1128299"/>
    <x v="52"/>
    <x v="2"/>
    <s v="Colorado"/>
    <x v="8"/>
    <x v="4"/>
    <x v="12"/>
    <n v="3250"/>
    <x v="154"/>
    <n v="1478.7500000000002"/>
    <x v="19"/>
    <n v="0.45500000000000007"/>
  </r>
  <r>
    <x v="2"/>
    <n v="1128299"/>
    <x v="52"/>
    <x v="2"/>
    <s v="Colorado"/>
    <x v="8"/>
    <x v="5"/>
    <x v="26"/>
    <n v="6250"/>
    <x v="241"/>
    <n v="1593.7500000000002"/>
    <x v="1"/>
    <n v="0.25500000000000006"/>
  </r>
  <r>
    <x v="2"/>
    <n v="1128299"/>
    <x v="62"/>
    <x v="2"/>
    <s v="Colorado"/>
    <x v="8"/>
    <x v="0"/>
    <x v="5"/>
    <n v="7750"/>
    <x v="93"/>
    <n v="2266.875"/>
    <x v="4"/>
    <n v="0.29249999999999998"/>
  </r>
  <r>
    <x v="2"/>
    <n v="1128299"/>
    <x v="62"/>
    <x v="2"/>
    <s v="Colorado"/>
    <x v="8"/>
    <x v="1"/>
    <x v="12"/>
    <n v="6250"/>
    <x v="242"/>
    <n v="1312.5"/>
    <x v="1"/>
    <n v="0.21"/>
  </r>
  <r>
    <x v="2"/>
    <n v="1128299"/>
    <x v="62"/>
    <x v="2"/>
    <s v="Colorado"/>
    <x v="8"/>
    <x v="2"/>
    <x v="12"/>
    <n v="5750"/>
    <x v="243"/>
    <n v="1811.2500000000002"/>
    <x v="4"/>
    <n v="0.31500000000000006"/>
  </r>
  <r>
    <x v="2"/>
    <n v="1128299"/>
    <x v="62"/>
    <x v="2"/>
    <s v="Colorado"/>
    <x v="8"/>
    <x v="3"/>
    <x v="5"/>
    <n v="4750"/>
    <x v="197"/>
    <n v="1235"/>
    <x v="15"/>
    <n v="0.26"/>
  </r>
  <r>
    <x v="2"/>
    <n v="1128299"/>
    <x v="62"/>
    <x v="2"/>
    <s v="Colorado"/>
    <x v="8"/>
    <x v="4"/>
    <x v="12"/>
    <n v="5250"/>
    <x v="244"/>
    <n v="2205.0000000000005"/>
    <x v="16"/>
    <n v="0.4200000000000001"/>
  </r>
  <r>
    <x v="2"/>
    <n v="1128299"/>
    <x v="62"/>
    <x v="2"/>
    <s v="Colorado"/>
    <x v="8"/>
    <x v="5"/>
    <x v="26"/>
    <n v="5250"/>
    <x v="245"/>
    <n v="1115.6250000000002"/>
    <x v="3"/>
    <n v="0.21250000000000005"/>
  </r>
  <r>
    <x v="2"/>
    <n v="1128299"/>
    <x v="19"/>
    <x v="2"/>
    <s v="Colorado"/>
    <x v="8"/>
    <x v="0"/>
    <x v="12"/>
    <n v="7250"/>
    <x v="246"/>
    <n v="2283.7500000000005"/>
    <x v="4"/>
    <n v="0.31500000000000006"/>
  </r>
  <r>
    <x v="2"/>
    <n v="1128299"/>
    <x v="19"/>
    <x v="2"/>
    <s v="Colorado"/>
    <x v="8"/>
    <x v="1"/>
    <x v="24"/>
    <n v="6750"/>
    <x v="247"/>
    <n v="1518.7500000000002"/>
    <x v="1"/>
    <n v="0.22500000000000003"/>
  </r>
  <r>
    <x v="2"/>
    <n v="1128299"/>
    <x v="19"/>
    <x v="2"/>
    <s v="Colorado"/>
    <x v="8"/>
    <x v="2"/>
    <x v="12"/>
    <n v="5500"/>
    <x v="104"/>
    <n v="1732.5000000000002"/>
    <x v="4"/>
    <n v="0.31500000000000006"/>
  </r>
  <r>
    <x v="2"/>
    <n v="1128299"/>
    <x v="19"/>
    <x v="2"/>
    <s v="Colorado"/>
    <x v="8"/>
    <x v="3"/>
    <x v="12"/>
    <n v="5000"/>
    <x v="248"/>
    <n v="1400"/>
    <x v="15"/>
    <n v="0.28000000000000003"/>
  </r>
  <r>
    <x v="2"/>
    <n v="1128299"/>
    <x v="19"/>
    <x v="2"/>
    <s v="Colorado"/>
    <x v="8"/>
    <x v="4"/>
    <x v="13"/>
    <n v="5000"/>
    <x v="69"/>
    <n v="2250.0000000000005"/>
    <x v="16"/>
    <n v="0.45000000000000007"/>
  </r>
  <r>
    <x v="2"/>
    <n v="1128299"/>
    <x v="19"/>
    <x v="2"/>
    <s v="Colorado"/>
    <x v="8"/>
    <x v="5"/>
    <x v="11"/>
    <n v="4000"/>
    <x v="55"/>
    <n v="800"/>
    <x v="3"/>
    <n v="0.2"/>
  </r>
  <r>
    <x v="2"/>
    <n v="1128299"/>
    <x v="63"/>
    <x v="2"/>
    <s v="Colorado"/>
    <x v="8"/>
    <x v="0"/>
    <x v="23"/>
    <n v="6000"/>
    <x v="216"/>
    <n v="1560.0000000000005"/>
    <x v="8"/>
    <n v="0.26000000000000006"/>
  </r>
  <r>
    <x v="2"/>
    <n v="1128299"/>
    <x v="63"/>
    <x v="2"/>
    <s v="Colorado"/>
    <x v="8"/>
    <x v="1"/>
    <x v="27"/>
    <n v="6000"/>
    <x v="249"/>
    <n v="1050.0000000000002"/>
    <x v="3"/>
    <n v="0.17500000000000004"/>
  </r>
  <r>
    <x v="2"/>
    <n v="1128299"/>
    <x v="63"/>
    <x v="2"/>
    <s v="Colorado"/>
    <x v="8"/>
    <x v="2"/>
    <x v="23"/>
    <n v="4500"/>
    <x v="250"/>
    <n v="1170.0000000000002"/>
    <x v="8"/>
    <n v="0.26000000000000006"/>
  </r>
  <r>
    <x v="2"/>
    <n v="1128299"/>
    <x v="63"/>
    <x v="2"/>
    <s v="Colorado"/>
    <x v="8"/>
    <x v="3"/>
    <x v="23"/>
    <n v="4000"/>
    <x v="251"/>
    <n v="910.00000000000011"/>
    <x v="2"/>
    <n v="0.22750000000000004"/>
  </r>
  <r>
    <x v="2"/>
    <n v="1128299"/>
    <x v="63"/>
    <x v="2"/>
    <s v="Colorado"/>
    <x v="8"/>
    <x v="4"/>
    <x v="24"/>
    <n v="4000"/>
    <x v="252"/>
    <n v="1650.0000000000007"/>
    <x v="20"/>
    <n v="0.41250000000000014"/>
  </r>
  <r>
    <x v="2"/>
    <n v="1128299"/>
    <x v="63"/>
    <x v="2"/>
    <s v="Colorado"/>
    <x v="8"/>
    <x v="5"/>
    <x v="12"/>
    <n v="4250"/>
    <x v="253"/>
    <n v="595.00000000000011"/>
    <x v="6"/>
    <n v="0.14000000000000001"/>
  </r>
  <r>
    <x v="2"/>
    <n v="1128299"/>
    <x v="55"/>
    <x v="2"/>
    <s v="Colorado"/>
    <x v="8"/>
    <x v="0"/>
    <x v="4"/>
    <n v="5250"/>
    <x v="170"/>
    <n v="1155.0000000000002"/>
    <x v="8"/>
    <n v="0.22000000000000006"/>
  </r>
  <r>
    <x v="2"/>
    <n v="1128299"/>
    <x v="55"/>
    <x v="2"/>
    <s v="Colorado"/>
    <x v="8"/>
    <x v="1"/>
    <x v="14"/>
    <n v="5250"/>
    <x v="254"/>
    <n v="787.50000000000011"/>
    <x v="3"/>
    <n v="0.15000000000000002"/>
  </r>
  <r>
    <x v="2"/>
    <n v="1128299"/>
    <x v="55"/>
    <x v="2"/>
    <s v="Colorado"/>
    <x v="8"/>
    <x v="2"/>
    <x v="4"/>
    <n v="3500"/>
    <x v="136"/>
    <n v="770.00000000000011"/>
    <x v="8"/>
    <n v="0.22000000000000003"/>
  </r>
  <r>
    <x v="2"/>
    <n v="1128299"/>
    <x v="55"/>
    <x v="2"/>
    <s v="Colorado"/>
    <x v="8"/>
    <x v="3"/>
    <x v="4"/>
    <n v="3250"/>
    <x v="255"/>
    <n v="625.625"/>
    <x v="2"/>
    <n v="0.1925"/>
  </r>
  <r>
    <x v="2"/>
    <n v="1128299"/>
    <x v="55"/>
    <x v="2"/>
    <s v="Colorado"/>
    <x v="8"/>
    <x v="4"/>
    <x v="5"/>
    <n v="3000"/>
    <x v="212"/>
    <n v="1072.5000000000002"/>
    <x v="20"/>
    <n v="0.3575000000000001"/>
  </r>
  <r>
    <x v="2"/>
    <n v="1128299"/>
    <x v="55"/>
    <x v="2"/>
    <s v="Colorado"/>
    <x v="8"/>
    <x v="5"/>
    <x v="12"/>
    <n v="3500"/>
    <x v="196"/>
    <n v="490.00000000000011"/>
    <x v="6"/>
    <n v="0.14000000000000004"/>
  </r>
  <r>
    <x v="2"/>
    <n v="1128299"/>
    <x v="64"/>
    <x v="2"/>
    <s v="Colorado"/>
    <x v="8"/>
    <x v="0"/>
    <x v="4"/>
    <n v="5750"/>
    <x v="76"/>
    <n v="1265.0000000000002"/>
    <x v="8"/>
    <n v="0.22000000000000003"/>
  </r>
  <r>
    <x v="2"/>
    <n v="1128299"/>
    <x v="64"/>
    <x v="2"/>
    <s v="Colorado"/>
    <x v="8"/>
    <x v="1"/>
    <x v="14"/>
    <n v="5750"/>
    <x v="225"/>
    <n v="862.50000000000011"/>
    <x v="3"/>
    <n v="0.15000000000000002"/>
  </r>
  <r>
    <x v="2"/>
    <n v="1128299"/>
    <x v="64"/>
    <x v="2"/>
    <s v="Colorado"/>
    <x v="8"/>
    <x v="2"/>
    <x v="4"/>
    <n v="4250"/>
    <x v="256"/>
    <n v="935"/>
    <x v="8"/>
    <n v="0.22"/>
  </r>
  <r>
    <x v="2"/>
    <n v="1128299"/>
    <x v="64"/>
    <x v="2"/>
    <s v="Colorado"/>
    <x v="8"/>
    <x v="3"/>
    <x v="23"/>
    <n v="4000"/>
    <x v="251"/>
    <n v="910.00000000000011"/>
    <x v="2"/>
    <n v="0.22750000000000004"/>
  </r>
  <r>
    <x v="2"/>
    <n v="1128299"/>
    <x v="64"/>
    <x v="2"/>
    <s v="Colorado"/>
    <x v="8"/>
    <x v="4"/>
    <x v="24"/>
    <n v="3750"/>
    <x v="224"/>
    <n v="1546.8750000000007"/>
    <x v="20"/>
    <n v="0.4125000000000002"/>
  </r>
  <r>
    <x v="2"/>
    <n v="1128299"/>
    <x v="64"/>
    <x v="2"/>
    <s v="Colorado"/>
    <x v="8"/>
    <x v="5"/>
    <x v="28"/>
    <n v="5000"/>
    <x v="257"/>
    <n v="800.00000000000023"/>
    <x v="6"/>
    <n v="0.16000000000000006"/>
  </r>
  <r>
    <x v="2"/>
    <n v="1128299"/>
    <x v="65"/>
    <x v="2"/>
    <s v="Colorado"/>
    <x v="8"/>
    <x v="0"/>
    <x v="23"/>
    <n v="7000"/>
    <x v="258"/>
    <n v="1820.0000000000005"/>
    <x v="8"/>
    <n v="0.26000000000000006"/>
  </r>
  <r>
    <x v="2"/>
    <n v="1128299"/>
    <x v="65"/>
    <x v="2"/>
    <s v="Colorado"/>
    <x v="8"/>
    <x v="1"/>
    <x v="27"/>
    <n v="7000"/>
    <x v="107"/>
    <n v="1225.0000000000002"/>
    <x v="3"/>
    <n v="0.17500000000000004"/>
  </r>
  <r>
    <x v="2"/>
    <n v="1128299"/>
    <x v="65"/>
    <x v="2"/>
    <s v="Colorado"/>
    <x v="8"/>
    <x v="2"/>
    <x v="23"/>
    <n v="5000"/>
    <x v="259"/>
    <n v="1300.0000000000002"/>
    <x v="8"/>
    <n v="0.26000000000000006"/>
  </r>
  <r>
    <x v="2"/>
    <n v="1128299"/>
    <x v="65"/>
    <x v="2"/>
    <s v="Colorado"/>
    <x v="8"/>
    <x v="3"/>
    <x v="23"/>
    <n v="5000"/>
    <x v="259"/>
    <n v="1137.5"/>
    <x v="2"/>
    <n v="0.22750000000000001"/>
  </r>
  <r>
    <x v="2"/>
    <n v="1128299"/>
    <x v="65"/>
    <x v="2"/>
    <s v="Colorado"/>
    <x v="8"/>
    <x v="4"/>
    <x v="24"/>
    <n v="4250"/>
    <x v="260"/>
    <n v="1753.1250000000007"/>
    <x v="20"/>
    <n v="0.41250000000000014"/>
  </r>
  <r>
    <x v="2"/>
    <n v="1128299"/>
    <x v="65"/>
    <x v="2"/>
    <s v="Colorado"/>
    <x v="8"/>
    <x v="5"/>
    <x v="28"/>
    <n v="5250"/>
    <x v="249"/>
    <n v="840.00000000000023"/>
    <x v="6"/>
    <n v="0.16000000000000003"/>
  </r>
  <r>
    <x v="2"/>
    <n v="1128299"/>
    <x v="66"/>
    <x v="2"/>
    <s v="Washington"/>
    <x v="9"/>
    <x v="0"/>
    <x v="1"/>
    <n v="4500"/>
    <x v="207"/>
    <n v="540"/>
    <x v="1"/>
    <n v="0.12"/>
  </r>
  <r>
    <x v="2"/>
    <n v="1128299"/>
    <x v="66"/>
    <x v="2"/>
    <s v="Washington"/>
    <x v="9"/>
    <x v="1"/>
    <x v="0"/>
    <n v="4500"/>
    <x v="39"/>
    <n v="562.5"/>
    <x v="3"/>
    <n v="0.125"/>
  </r>
  <r>
    <x v="2"/>
    <n v="1128299"/>
    <x v="66"/>
    <x v="2"/>
    <s v="Washington"/>
    <x v="9"/>
    <x v="2"/>
    <x v="0"/>
    <n v="4500"/>
    <x v="39"/>
    <n v="562.5"/>
    <x v="3"/>
    <n v="0.125"/>
  </r>
  <r>
    <x v="2"/>
    <n v="1128299"/>
    <x v="66"/>
    <x v="2"/>
    <s v="Washington"/>
    <x v="9"/>
    <x v="3"/>
    <x v="0"/>
    <n v="3000"/>
    <x v="146"/>
    <n v="450"/>
    <x v="1"/>
    <n v="0.15"/>
  </r>
  <r>
    <x v="2"/>
    <n v="1128299"/>
    <x v="66"/>
    <x v="2"/>
    <s v="Washington"/>
    <x v="9"/>
    <x v="4"/>
    <x v="4"/>
    <n v="2500"/>
    <x v="140"/>
    <n v="343.75"/>
    <x v="3"/>
    <n v="0.13750000000000001"/>
  </r>
  <r>
    <x v="2"/>
    <n v="1128299"/>
    <x v="66"/>
    <x v="2"/>
    <s v="Washington"/>
    <x v="9"/>
    <x v="5"/>
    <x v="0"/>
    <n v="5000"/>
    <x v="54"/>
    <n v="500"/>
    <x v="6"/>
    <n v="0.1"/>
  </r>
  <r>
    <x v="2"/>
    <n v="1128299"/>
    <x v="67"/>
    <x v="2"/>
    <s v="Washington"/>
    <x v="9"/>
    <x v="0"/>
    <x v="1"/>
    <n v="5500"/>
    <x v="42"/>
    <n v="660"/>
    <x v="1"/>
    <n v="0.12"/>
  </r>
  <r>
    <x v="2"/>
    <n v="1128299"/>
    <x v="67"/>
    <x v="2"/>
    <s v="Washington"/>
    <x v="9"/>
    <x v="1"/>
    <x v="0"/>
    <n v="4500"/>
    <x v="39"/>
    <n v="562.5"/>
    <x v="3"/>
    <n v="0.125"/>
  </r>
  <r>
    <x v="2"/>
    <n v="1128299"/>
    <x v="67"/>
    <x v="2"/>
    <s v="Washington"/>
    <x v="9"/>
    <x v="2"/>
    <x v="0"/>
    <n v="4500"/>
    <x v="39"/>
    <n v="562.5"/>
    <x v="3"/>
    <n v="0.125"/>
  </r>
  <r>
    <x v="2"/>
    <n v="1128299"/>
    <x v="67"/>
    <x v="2"/>
    <s v="Washington"/>
    <x v="9"/>
    <x v="3"/>
    <x v="0"/>
    <n v="3000"/>
    <x v="146"/>
    <n v="450"/>
    <x v="1"/>
    <n v="0.15"/>
  </r>
  <r>
    <x v="2"/>
    <n v="1128299"/>
    <x v="67"/>
    <x v="2"/>
    <s v="Washington"/>
    <x v="9"/>
    <x v="4"/>
    <x v="4"/>
    <n v="2250"/>
    <x v="116"/>
    <n v="309.375"/>
    <x v="3"/>
    <n v="0.13750000000000001"/>
  </r>
  <r>
    <x v="2"/>
    <n v="1128299"/>
    <x v="67"/>
    <x v="2"/>
    <s v="Washington"/>
    <x v="9"/>
    <x v="5"/>
    <x v="0"/>
    <n v="4250"/>
    <x v="43"/>
    <n v="425"/>
    <x v="6"/>
    <n v="0.1"/>
  </r>
  <r>
    <x v="2"/>
    <n v="1128299"/>
    <x v="68"/>
    <x v="2"/>
    <s v="Washington"/>
    <x v="9"/>
    <x v="0"/>
    <x v="0"/>
    <n v="5750"/>
    <x v="79"/>
    <n v="862.5"/>
    <x v="1"/>
    <n v="0.15"/>
  </r>
  <r>
    <x v="2"/>
    <n v="1128299"/>
    <x v="68"/>
    <x v="2"/>
    <s v="Washington"/>
    <x v="9"/>
    <x v="1"/>
    <x v="3"/>
    <n v="4250"/>
    <x v="141"/>
    <n v="637.5"/>
    <x v="3"/>
    <n v="0.15"/>
  </r>
  <r>
    <x v="2"/>
    <n v="1128299"/>
    <x v="68"/>
    <x v="2"/>
    <s v="Washington"/>
    <x v="9"/>
    <x v="2"/>
    <x v="18"/>
    <n v="4250"/>
    <x v="261"/>
    <n v="690.62499999999989"/>
    <x v="3"/>
    <n v="0.16249999999999998"/>
  </r>
  <r>
    <x v="2"/>
    <n v="1128299"/>
    <x v="68"/>
    <x v="2"/>
    <s v="Washington"/>
    <x v="9"/>
    <x v="3"/>
    <x v="18"/>
    <n v="3250"/>
    <x v="262"/>
    <n v="633.74999999999989"/>
    <x v="1"/>
    <n v="0.19499999999999995"/>
  </r>
  <r>
    <x v="2"/>
    <n v="1128299"/>
    <x v="68"/>
    <x v="2"/>
    <s v="Washington"/>
    <x v="9"/>
    <x v="4"/>
    <x v="6"/>
    <n v="1750"/>
    <x v="263"/>
    <n v="306.25"/>
    <x v="3"/>
    <n v="0.17499999999999999"/>
  </r>
  <r>
    <x v="2"/>
    <n v="1128299"/>
    <x v="68"/>
    <x v="2"/>
    <s v="Washington"/>
    <x v="9"/>
    <x v="5"/>
    <x v="18"/>
    <n v="3750"/>
    <x v="264"/>
    <n v="487.49999999999994"/>
    <x v="6"/>
    <n v="0.12999999999999998"/>
  </r>
  <r>
    <x v="2"/>
    <n v="1128299"/>
    <x v="69"/>
    <x v="2"/>
    <s v="Washington"/>
    <x v="9"/>
    <x v="0"/>
    <x v="6"/>
    <n v="5500"/>
    <x v="265"/>
    <n v="1154.9999999999998"/>
    <x v="1"/>
    <n v="0.20999999999999996"/>
  </r>
  <r>
    <x v="2"/>
    <n v="1128299"/>
    <x v="69"/>
    <x v="2"/>
    <s v="Washington"/>
    <x v="9"/>
    <x v="1"/>
    <x v="13"/>
    <n v="3500"/>
    <x v="48"/>
    <n v="656.25"/>
    <x v="3"/>
    <n v="0.1875"/>
  </r>
  <r>
    <x v="2"/>
    <n v="1128299"/>
    <x v="69"/>
    <x v="2"/>
    <s v="Washington"/>
    <x v="9"/>
    <x v="2"/>
    <x v="13"/>
    <n v="4000"/>
    <x v="61"/>
    <n v="750"/>
    <x v="3"/>
    <n v="0.1875"/>
  </r>
  <r>
    <x v="2"/>
    <n v="1128299"/>
    <x v="69"/>
    <x v="2"/>
    <s v="Washington"/>
    <x v="9"/>
    <x v="3"/>
    <x v="3"/>
    <n v="3000"/>
    <x v="207"/>
    <n v="540"/>
    <x v="1"/>
    <n v="0.18"/>
  </r>
  <r>
    <x v="2"/>
    <n v="1128299"/>
    <x v="69"/>
    <x v="2"/>
    <s v="Washington"/>
    <x v="9"/>
    <x v="4"/>
    <x v="5"/>
    <n v="2000"/>
    <x v="194"/>
    <n v="325"/>
    <x v="3"/>
    <n v="0.16250000000000001"/>
  </r>
  <r>
    <x v="2"/>
    <n v="1128299"/>
    <x v="69"/>
    <x v="2"/>
    <s v="Washington"/>
    <x v="9"/>
    <x v="5"/>
    <x v="11"/>
    <n v="3500"/>
    <x v="59"/>
    <n v="560"/>
    <x v="6"/>
    <n v="0.16"/>
  </r>
  <r>
    <x v="2"/>
    <n v="1128299"/>
    <x v="70"/>
    <x v="2"/>
    <s v="Washington"/>
    <x v="9"/>
    <x v="0"/>
    <x v="3"/>
    <n v="5500"/>
    <x v="211"/>
    <n v="990"/>
    <x v="1"/>
    <n v="0.18"/>
  </r>
  <r>
    <x v="2"/>
    <n v="1128299"/>
    <x v="70"/>
    <x v="2"/>
    <s v="Washington"/>
    <x v="9"/>
    <x v="1"/>
    <x v="5"/>
    <n v="4000"/>
    <x v="51"/>
    <n v="650"/>
    <x v="3"/>
    <n v="0.16250000000000001"/>
  </r>
  <r>
    <x v="2"/>
    <n v="1128299"/>
    <x v="70"/>
    <x v="2"/>
    <s v="Washington"/>
    <x v="9"/>
    <x v="2"/>
    <x v="5"/>
    <n v="4000"/>
    <x v="51"/>
    <n v="650"/>
    <x v="3"/>
    <n v="0.16250000000000001"/>
  </r>
  <r>
    <x v="2"/>
    <n v="1128299"/>
    <x v="70"/>
    <x v="2"/>
    <s v="Washington"/>
    <x v="9"/>
    <x v="3"/>
    <x v="3"/>
    <n v="3000"/>
    <x v="207"/>
    <n v="540"/>
    <x v="1"/>
    <n v="0.18"/>
  </r>
  <r>
    <x v="2"/>
    <n v="1128299"/>
    <x v="70"/>
    <x v="2"/>
    <s v="Washington"/>
    <x v="9"/>
    <x v="4"/>
    <x v="5"/>
    <n v="2000"/>
    <x v="194"/>
    <n v="325"/>
    <x v="3"/>
    <n v="0.16250000000000001"/>
  </r>
  <r>
    <x v="2"/>
    <n v="1128299"/>
    <x v="70"/>
    <x v="2"/>
    <s v="Washington"/>
    <x v="9"/>
    <x v="5"/>
    <x v="11"/>
    <n v="5000"/>
    <x v="2"/>
    <n v="800"/>
    <x v="6"/>
    <n v="0.16"/>
  </r>
  <r>
    <x v="2"/>
    <n v="1128299"/>
    <x v="71"/>
    <x v="2"/>
    <s v="Washington"/>
    <x v="9"/>
    <x v="0"/>
    <x v="13"/>
    <n v="7500"/>
    <x v="98"/>
    <n v="1687.5"/>
    <x v="1"/>
    <n v="0.22500000000000001"/>
  </r>
  <r>
    <x v="2"/>
    <n v="1128299"/>
    <x v="71"/>
    <x v="2"/>
    <s v="Washington"/>
    <x v="9"/>
    <x v="1"/>
    <x v="11"/>
    <n v="6250"/>
    <x v="1"/>
    <n v="1250"/>
    <x v="3"/>
    <n v="0.2"/>
  </r>
  <r>
    <x v="2"/>
    <n v="1128299"/>
    <x v="71"/>
    <x v="2"/>
    <s v="Washington"/>
    <x v="9"/>
    <x v="2"/>
    <x v="11"/>
    <n v="6250"/>
    <x v="1"/>
    <n v="1250"/>
    <x v="3"/>
    <n v="0.2"/>
  </r>
  <r>
    <x v="2"/>
    <n v="1128299"/>
    <x v="71"/>
    <x v="2"/>
    <s v="Washington"/>
    <x v="9"/>
    <x v="3"/>
    <x v="11"/>
    <n v="5000"/>
    <x v="2"/>
    <n v="1200"/>
    <x v="1"/>
    <n v="0.24"/>
  </r>
  <r>
    <x v="2"/>
    <n v="1128299"/>
    <x v="71"/>
    <x v="2"/>
    <s v="Washington"/>
    <x v="9"/>
    <x v="4"/>
    <x v="26"/>
    <n v="3750"/>
    <x v="260"/>
    <n v="796.87500000000011"/>
    <x v="3"/>
    <n v="0.21250000000000002"/>
  </r>
  <r>
    <x v="2"/>
    <n v="1128299"/>
    <x v="71"/>
    <x v="2"/>
    <s v="Washington"/>
    <x v="9"/>
    <x v="5"/>
    <x v="29"/>
    <n v="6750"/>
    <x v="266"/>
    <n v="1350"/>
    <x v="6"/>
    <n v="0.2"/>
  </r>
  <r>
    <x v="2"/>
    <n v="1128299"/>
    <x v="72"/>
    <x v="2"/>
    <s v="Washington"/>
    <x v="9"/>
    <x v="0"/>
    <x v="11"/>
    <n v="8250"/>
    <x v="267"/>
    <n v="1980"/>
    <x v="1"/>
    <n v="0.24"/>
  </r>
  <r>
    <x v="2"/>
    <n v="1128299"/>
    <x v="72"/>
    <x v="2"/>
    <s v="Washington"/>
    <x v="9"/>
    <x v="1"/>
    <x v="26"/>
    <n v="6750"/>
    <x v="268"/>
    <n v="1434.3750000000002"/>
    <x v="3"/>
    <n v="0.21250000000000002"/>
  </r>
  <r>
    <x v="2"/>
    <n v="1128299"/>
    <x v="72"/>
    <x v="2"/>
    <s v="Washington"/>
    <x v="9"/>
    <x v="2"/>
    <x v="26"/>
    <n v="6250"/>
    <x v="241"/>
    <n v="1328.1250000000002"/>
    <x v="3"/>
    <n v="0.21250000000000005"/>
  </r>
  <r>
    <x v="2"/>
    <n v="1128299"/>
    <x v="72"/>
    <x v="2"/>
    <s v="Washington"/>
    <x v="9"/>
    <x v="3"/>
    <x v="11"/>
    <n v="5250"/>
    <x v="81"/>
    <n v="1260"/>
    <x v="1"/>
    <n v="0.24"/>
  </r>
  <r>
    <x v="2"/>
    <n v="1128299"/>
    <x v="72"/>
    <x v="2"/>
    <s v="Washington"/>
    <x v="9"/>
    <x v="4"/>
    <x v="26"/>
    <n v="5750"/>
    <x v="269"/>
    <n v="1221.8750000000002"/>
    <x v="3"/>
    <n v="0.21250000000000005"/>
  </r>
  <r>
    <x v="2"/>
    <n v="1128299"/>
    <x v="72"/>
    <x v="2"/>
    <s v="Washington"/>
    <x v="9"/>
    <x v="5"/>
    <x v="29"/>
    <n v="5750"/>
    <x v="270"/>
    <n v="1150"/>
    <x v="6"/>
    <n v="0.2"/>
  </r>
  <r>
    <x v="2"/>
    <n v="1128299"/>
    <x v="73"/>
    <x v="2"/>
    <s v="Washington"/>
    <x v="9"/>
    <x v="0"/>
    <x v="26"/>
    <n v="7750"/>
    <x v="271"/>
    <n v="1976.2500000000002"/>
    <x v="1"/>
    <n v="0.255"/>
  </r>
  <r>
    <x v="2"/>
    <n v="1128299"/>
    <x v="73"/>
    <x v="2"/>
    <s v="Washington"/>
    <x v="9"/>
    <x v="1"/>
    <x v="28"/>
    <n v="7500"/>
    <x v="272"/>
    <n v="1500.0000000000002"/>
    <x v="3"/>
    <n v="0.20000000000000004"/>
  </r>
  <r>
    <x v="2"/>
    <n v="1128299"/>
    <x v="73"/>
    <x v="2"/>
    <s v="Washington"/>
    <x v="9"/>
    <x v="2"/>
    <x v="24"/>
    <n v="6250"/>
    <x v="273"/>
    <n v="1171.8750000000002"/>
    <x v="3"/>
    <n v="0.18750000000000003"/>
  </r>
  <r>
    <x v="2"/>
    <n v="1128299"/>
    <x v="73"/>
    <x v="2"/>
    <s v="Washington"/>
    <x v="9"/>
    <x v="3"/>
    <x v="24"/>
    <n v="5750"/>
    <x v="274"/>
    <n v="1293.7500000000002"/>
    <x v="1"/>
    <n v="0.22500000000000003"/>
  </r>
  <r>
    <x v="2"/>
    <n v="1128299"/>
    <x v="73"/>
    <x v="2"/>
    <s v="Washington"/>
    <x v="9"/>
    <x v="4"/>
    <x v="13"/>
    <n v="5750"/>
    <x v="275"/>
    <n v="1078.125"/>
    <x v="3"/>
    <n v="0.1875"/>
  </r>
  <r>
    <x v="2"/>
    <n v="1128299"/>
    <x v="73"/>
    <x v="2"/>
    <s v="Washington"/>
    <x v="9"/>
    <x v="5"/>
    <x v="11"/>
    <n v="4000"/>
    <x v="55"/>
    <n v="640"/>
    <x v="6"/>
    <n v="0.16"/>
  </r>
  <r>
    <x v="2"/>
    <n v="1128299"/>
    <x v="74"/>
    <x v="2"/>
    <s v="Washington"/>
    <x v="9"/>
    <x v="0"/>
    <x v="27"/>
    <n v="6000"/>
    <x v="249"/>
    <n v="1260.0000000000002"/>
    <x v="1"/>
    <n v="0.21000000000000005"/>
  </r>
  <r>
    <x v="2"/>
    <n v="1128299"/>
    <x v="74"/>
    <x v="2"/>
    <s v="Washington"/>
    <x v="9"/>
    <x v="1"/>
    <x v="30"/>
    <n v="6000"/>
    <x v="276"/>
    <n v="1125.0000000000002"/>
    <x v="3"/>
    <n v="0.18750000000000003"/>
  </r>
  <r>
    <x v="2"/>
    <n v="1128299"/>
    <x v="74"/>
    <x v="2"/>
    <s v="Washington"/>
    <x v="9"/>
    <x v="2"/>
    <x v="27"/>
    <n v="4500"/>
    <x v="277"/>
    <n v="787.50000000000023"/>
    <x v="3"/>
    <n v="0.17500000000000004"/>
  </r>
  <r>
    <x v="2"/>
    <n v="1128299"/>
    <x v="74"/>
    <x v="2"/>
    <s v="Washington"/>
    <x v="9"/>
    <x v="3"/>
    <x v="27"/>
    <n v="4000"/>
    <x v="278"/>
    <n v="840.00000000000023"/>
    <x v="1"/>
    <n v="0.21000000000000005"/>
  </r>
  <r>
    <x v="2"/>
    <n v="1128299"/>
    <x v="74"/>
    <x v="2"/>
    <s v="Washington"/>
    <x v="9"/>
    <x v="4"/>
    <x v="28"/>
    <n v="4250"/>
    <x v="279"/>
    <n v="850.00000000000011"/>
    <x v="3"/>
    <n v="0.20000000000000004"/>
  </r>
  <r>
    <x v="2"/>
    <n v="1128299"/>
    <x v="74"/>
    <x v="2"/>
    <s v="Washington"/>
    <x v="9"/>
    <x v="5"/>
    <x v="5"/>
    <n v="4500"/>
    <x v="62"/>
    <n v="585"/>
    <x v="6"/>
    <n v="0.13"/>
  </r>
  <r>
    <x v="2"/>
    <n v="1128299"/>
    <x v="75"/>
    <x v="2"/>
    <s v="Washington"/>
    <x v="9"/>
    <x v="0"/>
    <x v="14"/>
    <n v="5500"/>
    <x v="221"/>
    <n v="990.00000000000011"/>
    <x v="1"/>
    <n v="0.18000000000000002"/>
  </r>
  <r>
    <x v="2"/>
    <n v="1128299"/>
    <x v="75"/>
    <x v="2"/>
    <s v="Washington"/>
    <x v="9"/>
    <x v="1"/>
    <x v="23"/>
    <n v="5500"/>
    <x v="222"/>
    <n v="893.75000000000023"/>
    <x v="3"/>
    <n v="0.16250000000000003"/>
  </r>
  <r>
    <x v="2"/>
    <n v="1128299"/>
    <x v="75"/>
    <x v="2"/>
    <s v="Washington"/>
    <x v="9"/>
    <x v="2"/>
    <x v="14"/>
    <n v="3750"/>
    <x v="223"/>
    <n v="562.50000000000011"/>
    <x v="3"/>
    <n v="0.15000000000000002"/>
  </r>
  <r>
    <x v="2"/>
    <n v="1128299"/>
    <x v="75"/>
    <x v="2"/>
    <s v="Washington"/>
    <x v="9"/>
    <x v="3"/>
    <x v="14"/>
    <n v="3500"/>
    <x v="162"/>
    <n v="630.00000000000011"/>
    <x v="1"/>
    <n v="0.18000000000000002"/>
  </r>
  <r>
    <x v="2"/>
    <n v="1128299"/>
    <x v="75"/>
    <x v="2"/>
    <s v="Washington"/>
    <x v="9"/>
    <x v="4"/>
    <x v="12"/>
    <n v="3250"/>
    <x v="154"/>
    <n v="568.75"/>
    <x v="3"/>
    <n v="0.17499999999999999"/>
  </r>
  <r>
    <x v="2"/>
    <n v="1128299"/>
    <x v="75"/>
    <x v="2"/>
    <s v="Washington"/>
    <x v="9"/>
    <x v="5"/>
    <x v="24"/>
    <n v="3750"/>
    <x v="224"/>
    <n v="562.50000000000011"/>
    <x v="6"/>
    <n v="0.15000000000000002"/>
  </r>
  <r>
    <x v="2"/>
    <n v="1128299"/>
    <x v="76"/>
    <x v="2"/>
    <s v="Washington"/>
    <x v="9"/>
    <x v="0"/>
    <x v="14"/>
    <n v="6000"/>
    <x v="215"/>
    <n v="1080"/>
    <x v="1"/>
    <n v="0.18"/>
  </r>
  <r>
    <x v="2"/>
    <n v="1128299"/>
    <x v="76"/>
    <x v="2"/>
    <s v="Washington"/>
    <x v="9"/>
    <x v="1"/>
    <x v="23"/>
    <n v="6250"/>
    <x v="280"/>
    <n v="1015.6250000000002"/>
    <x v="3"/>
    <n v="0.16250000000000003"/>
  </r>
  <r>
    <x v="2"/>
    <n v="1128299"/>
    <x v="76"/>
    <x v="2"/>
    <s v="Washington"/>
    <x v="9"/>
    <x v="2"/>
    <x v="14"/>
    <n v="4750"/>
    <x v="231"/>
    <n v="712.50000000000011"/>
    <x v="3"/>
    <n v="0.15000000000000002"/>
  </r>
  <r>
    <x v="2"/>
    <n v="1128299"/>
    <x v="76"/>
    <x v="2"/>
    <s v="Washington"/>
    <x v="9"/>
    <x v="3"/>
    <x v="27"/>
    <n v="4500"/>
    <x v="277"/>
    <n v="945.00000000000023"/>
    <x v="1"/>
    <n v="0.21000000000000005"/>
  </r>
  <r>
    <x v="2"/>
    <n v="1128299"/>
    <x v="76"/>
    <x v="2"/>
    <s v="Washington"/>
    <x v="9"/>
    <x v="4"/>
    <x v="31"/>
    <n v="4250"/>
    <x v="281"/>
    <n v="956.25000000000011"/>
    <x v="3"/>
    <n v="0.22500000000000003"/>
  </r>
  <r>
    <x v="2"/>
    <n v="1128299"/>
    <x v="76"/>
    <x v="2"/>
    <s v="Washington"/>
    <x v="9"/>
    <x v="5"/>
    <x v="32"/>
    <n v="5500"/>
    <x v="282"/>
    <n v="1045.0000000000002"/>
    <x v="6"/>
    <n v="0.19000000000000003"/>
  </r>
  <r>
    <x v="2"/>
    <n v="1128299"/>
    <x v="77"/>
    <x v="2"/>
    <s v="Washington"/>
    <x v="9"/>
    <x v="0"/>
    <x v="28"/>
    <n v="7500"/>
    <x v="272"/>
    <n v="1800.0000000000002"/>
    <x v="1"/>
    <n v="0.24000000000000002"/>
  </r>
  <r>
    <x v="2"/>
    <n v="1128299"/>
    <x v="77"/>
    <x v="2"/>
    <s v="Washington"/>
    <x v="9"/>
    <x v="1"/>
    <x v="33"/>
    <n v="7500"/>
    <x v="283"/>
    <n v="1593.7500000000005"/>
    <x v="3"/>
    <n v="0.21250000000000005"/>
  </r>
  <r>
    <x v="2"/>
    <n v="1128299"/>
    <x v="77"/>
    <x v="2"/>
    <s v="Washington"/>
    <x v="9"/>
    <x v="2"/>
    <x v="28"/>
    <n v="5500"/>
    <x v="284"/>
    <n v="1100.0000000000002"/>
    <x v="3"/>
    <n v="0.20000000000000004"/>
  </r>
  <r>
    <x v="2"/>
    <n v="1128299"/>
    <x v="77"/>
    <x v="2"/>
    <s v="Washington"/>
    <x v="9"/>
    <x v="3"/>
    <x v="28"/>
    <n v="5500"/>
    <x v="284"/>
    <n v="1320.0000000000002"/>
    <x v="1"/>
    <n v="0.24000000000000005"/>
  </r>
  <r>
    <x v="2"/>
    <n v="1128299"/>
    <x v="77"/>
    <x v="2"/>
    <s v="Washington"/>
    <x v="9"/>
    <x v="4"/>
    <x v="31"/>
    <n v="4750"/>
    <x v="285"/>
    <n v="1068.7500000000002"/>
    <x v="3"/>
    <n v="0.22500000000000006"/>
  </r>
  <r>
    <x v="2"/>
    <n v="1128299"/>
    <x v="77"/>
    <x v="2"/>
    <s v="Washington"/>
    <x v="9"/>
    <x v="5"/>
    <x v="32"/>
    <n v="5750"/>
    <x v="286"/>
    <n v="1092.5000000000002"/>
    <x v="6"/>
    <n v="0.19000000000000003"/>
  </r>
  <r>
    <x v="0"/>
    <n v="1185732"/>
    <x v="78"/>
    <x v="4"/>
    <s v="Florida"/>
    <x v="10"/>
    <x v="0"/>
    <x v="2"/>
    <n v="10500"/>
    <x v="176"/>
    <n v="2126.25"/>
    <x v="4"/>
    <n v="0.20250000000000001"/>
  </r>
  <r>
    <x v="0"/>
    <n v="1185732"/>
    <x v="78"/>
    <x v="4"/>
    <s v="Florida"/>
    <x v="10"/>
    <x v="1"/>
    <x v="2"/>
    <n v="8500"/>
    <x v="3"/>
    <n v="1338.75"/>
    <x v="2"/>
    <n v="0.1575"/>
  </r>
  <r>
    <x v="0"/>
    <n v="1185732"/>
    <x v="78"/>
    <x v="4"/>
    <s v="Florida"/>
    <x v="10"/>
    <x v="2"/>
    <x v="15"/>
    <n v="8500"/>
    <x v="253"/>
    <n v="743.75000000000011"/>
    <x v="3"/>
    <n v="8.7500000000000008E-2"/>
  </r>
  <r>
    <x v="0"/>
    <n v="1185732"/>
    <x v="78"/>
    <x v="4"/>
    <s v="Florida"/>
    <x v="10"/>
    <x v="3"/>
    <x v="10"/>
    <n v="7000"/>
    <x v="287"/>
    <n v="839.99999999999989"/>
    <x v="1"/>
    <n v="0.11999999999999998"/>
  </r>
  <r>
    <x v="0"/>
    <n v="1185732"/>
    <x v="78"/>
    <x v="4"/>
    <s v="Florida"/>
    <x v="10"/>
    <x v="4"/>
    <x v="4"/>
    <n v="7500"/>
    <x v="71"/>
    <n v="1443.75"/>
    <x v="2"/>
    <n v="0.1925"/>
  </r>
  <r>
    <x v="0"/>
    <n v="1185732"/>
    <x v="78"/>
    <x v="4"/>
    <s v="Florida"/>
    <x v="10"/>
    <x v="5"/>
    <x v="2"/>
    <n v="8500"/>
    <x v="3"/>
    <n v="1912.5"/>
    <x v="0"/>
    <n v="0.22500000000000001"/>
  </r>
  <r>
    <x v="0"/>
    <n v="1185732"/>
    <x v="79"/>
    <x v="4"/>
    <s v="Florida"/>
    <x v="10"/>
    <x v="0"/>
    <x v="2"/>
    <n v="11000"/>
    <x v="14"/>
    <n v="2227.5"/>
    <x v="4"/>
    <n v="0.20250000000000001"/>
  </r>
  <r>
    <x v="0"/>
    <n v="1185732"/>
    <x v="79"/>
    <x v="4"/>
    <s v="Florida"/>
    <x v="10"/>
    <x v="1"/>
    <x v="2"/>
    <n v="7500"/>
    <x v="73"/>
    <n v="1181.25"/>
    <x v="2"/>
    <n v="0.1575"/>
  </r>
  <r>
    <x v="0"/>
    <n v="1185732"/>
    <x v="79"/>
    <x v="4"/>
    <s v="Florida"/>
    <x v="10"/>
    <x v="2"/>
    <x v="15"/>
    <n v="8000"/>
    <x v="219"/>
    <n v="700.00000000000011"/>
    <x v="3"/>
    <n v="8.7500000000000008E-2"/>
  </r>
  <r>
    <x v="0"/>
    <n v="1185732"/>
    <x v="79"/>
    <x v="4"/>
    <s v="Florida"/>
    <x v="10"/>
    <x v="3"/>
    <x v="10"/>
    <n v="6750"/>
    <x v="52"/>
    <n v="810"/>
    <x v="1"/>
    <n v="0.12"/>
  </r>
  <r>
    <x v="0"/>
    <n v="1185732"/>
    <x v="79"/>
    <x v="4"/>
    <s v="Florida"/>
    <x v="10"/>
    <x v="4"/>
    <x v="4"/>
    <n v="7500"/>
    <x v="71"/>
    <n v="1443.75"/>
    <x v="2"/>
    <n v="0.1925"/>
  </r>
  <r>
    <x v="0"/>
    <n v="1185732"/>
    <x v="79"/>
    <x v="4"/>
    <s v="Florida"/>
    <x v="10"/>
    <x v="5"/>
    <x v="2"/>
    <n v="8500"/>
    <x v="3"/>
    <n v="1912.5"/>
    <x v="0"/>
    <n v="0.22500000000000001"/>
  </r>
  <r>
    <x v="0"/>
    <n v="1185732"/>
    <x v="80"/>
    <x v="4"/>
    <s v="Florida"/>
    <x v="10"/>
    <x v="0"/>
    <x v="2"/>
    <n v="10700"/>
    <x v="288"/>
    <n v="2166.75"/>
    <x v="4"/>
    <n v="0.20250000000000001"/>
  </r>
  <r>
    <x v="0"/>
    <n v="1185732"/>
    <x v="80"/>
    <x v="4"/>
    <s v="Florida"/>
    <x v="10"/>
    <x v="1"/>
    <x v="2"/>
    <n v="7500"/>
    <x v="73"/>
    <n v="1181.25"/>
    <x v="2"/>
    <n v="0.1575"/>
  </r>
  <r>
    <x v="0"/>
    <n v="1185732"/>
    <x v="80"/>
    <x v="4"/>
    <s v="Florida"/>
    <x v="10"/>
    <x v="2"/>
    <x v="15"/>
    <n v="7750"/>
    <x v="289"/>
    <n v="678.12500000000011"/>
    <x v="3"/>
    <n v="8.7500000000000008E-2"/>
  </r>
  <r>
    <x v="0"/>
    <n v="1185732"/>
    <x v="80"/>
    <x v="4"/>
    <s v="Florida"/>
    <x v="10"/>
    <x v="3"/>
    <x v="10"/>
    <n v="6250"/>
    <x v="54"/>
    <n v="750"/>
    <x v="1"/>
    <n v="0.12"/>
  </r>
  <r>
    <x v="0"/>
    <n v="1185732"/>
    <x v="80"/>
    <x v="4"/>
    <s v="Florida"/>
    <x v="10"/>
    <x v="4"/>
    <x v="4"/>
    <n v="6750"/>
    <x v="105"/>
    <n v="1299.375"/>
    <x v="2"/>
    <n v="0.1925"/>
  </r>
  <r>
    <x v="0"/>
    <n v="1185732"/>
    <x v="80"/>
    <x v="4"/>
    <s v="Florida"/>
    <x v="10"/>
    <x v="5"/>
    <x v="2"/>
    <n v="7750"/>
    <x v="290"/>
    <n v="1743.75"/>
    <x v="0"/>
    <n v="0.22500000000000001"/>
  </r>
  <r>
    <x v="0"/>
    <n v="1185732"/>
    <x v="81"/>
    <x v="4"/>
    <s v="Florida"/>
    <x v="10"/>
    <x v="0"/>
    <x v="2"/>
    <n v="10250"/>
    <x v="291"/>
    <n v="2075.625"/>
    <x v="4"/>
    <n v="0.20250000000000001"/>
  </r>
  <r>
    <x v="0"/>
    <n v="1185732"/>
    <x v="81"/>
    <x v="4"/>
    <s v="Florida"/>
    <x v="10"/>
    <x v="1"/>
    <x v="2"/>
    <n v="7250"/>
    <x v="292"/>
    <n v="1141.875"/>
    <x v="2"/>
    <n v="0.1575"/>
  </r>
  <r>
    <x v="0"/>
    <n v="1185732"/>
    <x v="81"/>
    <x v="4"/>
    <s v="Florida"/>
    <x v="10"/>
    <x v="2"/>
    <x v="15"/>
    <n v="7250"/>
    <x v="293"/>
    <n v="634.37500000000011"/>
    <x v="3"/>
    <n v="8.7500000000000022E-2"/>
  </r>
  <r>
    <x v="0"/>
    <n v="1185732"/>
    <x v="81"/>
    <x v="4"/>
    <s v="Florida"/>
    <x v="10"/>
    <x v="3"/>
    <x v="10"/>
    <n v="6500"/>
    <x v="51"/>
    <n v="780"/>
    <x v="1"/>
    <n v="0.12"/>
  </r>
  <r>
    <x v="0"/>
    <n v="1185732"/>
    <x v="81"/>
    <x v="4"/>
    <s v="Florida"/>
    <x v="10"/>
    <x v="4"/>
    <x v="4"/>
    <n v="6750"/>
    <x v="105"/>
    <n v="1299.375"/>
    <x v="2"/>
    <n v="0.1925"/>
  </r>
  <r>
    <x v="0"/>
    <n v="1185732"/>
    <x v="81"/>
    <x v="4"/>
    <s v="Florida"/>
    <x v="10"/>
    <x v="5"/>
    <x v="2"/>
    <n v="8000"/>
    <x v="11"/>
    <n v="1800"/>
    <x v="0"/>
    <n v="0.22500000000000001"/>
  </r>
  <r>
    <x v="0"/>
    <n v="1185732"/>
    <x v="82"/>
    <x v="4"/>
    <s v="Florida"/>
    <x v="10"/>
    <x v="0"/>
    <x v="4"/>
    <n v="10700"/>
    <x v="294"/>
    <n v="2648.2500000000005"/>
    <x v="4"/>
    <n v="0.24750000000000005"/>
  </r>
  <r>
    <x v="0"/>
    <n v="1185732"/>
    <x v="82"/>
    <x v="4"/>
    <s v="Florida"/>
    <x v="10"/>
    <x v="1"/>
    <x v="4"/>
    <n v="7750"/>
    <x v="100"/>
    <n v="1491.875"/>
    <x v="2"/>
    <n v="0.1925"/>
  </r>
  <r>
    <x v="0"/>
    <n v="1185732"/>
    <x v="82"/>
    <x v="4"/>
    <s v="Florida"/>
    <x v="10"/>
    <x v="2"/>
    <x v="0"/>
    <n v="7500"/>
    <x v="69"/>
    <n v="937.5"/>
    <x v="3"/>
    <n v="0.125"/>
  </r>
  <r>
    <x v="0"/>
    <n v="1185732"/>
    <x v="82"/>
    <x v="4"/>
    <s v="Florida"/>
    <x v="10"/>
    <x v="3"/>
    <x v="0"/>
    <n v="7000"/>
    <x v="49"/>
    <n v="1050"/>
    <x v="1"/>
    <n v="0.15"/>
  </r>
  <r>
    <x v="0"/>
    <n v="1185732"/>
    <x v="82"/>
    <x v="4"/>
    <s v="Florida"/>
    <x v="10"/>
    <x v="4"/>
    <x v="3"/>
    <n v="7250"/>
    <x v="92"/>
    <n v="1522.5"/>
    <x v="2"/>
    <n v="0.21"/>
  </r>
  <r>
    <x v="0"/>
    <n v="1185732"/>
    <x v="82"/>
    <x v="4"/>
    <s v="Florida"/>
    <x v="10"/>
    <x v="5"/>
    <x v="5"/>
    <n v="8250"/>
    <x v="34"/>
    <n v="2681.25"/>
    <x v="0"/>
    <n v="0.32500000000000001"/>
  </r>
  <r>
    <x v="0"/>
    <n v="1185732"/>
    <x v="83"/>
    <x v="4"/>
    <s v="Florida"/>
    <x v="10"/>
    <x v="0"/>
    <x v="3"/>
    <n v="10750"/>
    <x v="295"/>
    <n v="2902.5"/>
    <x v="4"/>
    <n v="0.27"/>
  </r>
  <r>
    <x v="0"/>
    <n v="1185732"/>
    <x v="83"/>
    <x v="4"/>
    <s v="Florida"/>
    <x v="10"/>
    <x v="1"/>
    <x v="4"/>
    <n v="8250"/>
    <x v="114"/>
    <n v="1588.125"/>
    <x v="2"/>
    <n v="0.1925"/>
  </r>
  <r>
    <x v="0"/>
    <n v="1185732"/>
    <x v="83"/>
    <x v="4"/>
    <s v="Florida"/>
    <x v="10"/>
    <x v="2"/>
    <x v="0"/>
    <n v="8000"/>
    <x v="2"/>
    <n v="1000"/>
    <x v="3"/>
    <n v="0.125"/>
  </r>
  <r>
    <x v="0"/>
    <n v="1185732"/>
    <x v="83"/>
    <x v="4"/>
    <s v="Florida"/>
    <x v="10"/>
    <x v="3"/>
    <x v="0"/>
    <n v="7750"/>
    <x v="75"/>
    <n v="1162.5"/>
    <x v="1"/>
    <n v="0.15"/>
  </r>
  <r>
    <x v="0"/>
    <n v="1185732"/>
    <x v="83"/>
    <x v="4"/>
    <s v="Florida"/>
    <x v="10"/>
    <x v="4"/>
    <x v="5"/>
    <n v="7750"/>
    <x v="93"/>
    <n v="1763.125"/>
    <x v="2"/>
    <n v="0.22750000000000001"/>
  </r>
  <r>
    <x v="0"/>
    <n v="1185732"/>
    <x v="83"/>
    <x v="4"/>
    <s v="Florida"/>
    <x v="10"/>
    <x v="5"/>
    <x v="12"/>
    <n v="9250"/>
    <x v="96"/>
    <n v="3237.5000000000005"/>
    <x v="0"/>
    <n v="0.35000000000000003"/>
  </r>
  <r>
    <x v="0"/>
    <n v="1185732"/>
    <x v="84"/>
    <x v="4"/>
    <s v="Florida"/>
    <x v="10"/>
    <x v="0"/>
    <x v="5"/>
    <n v="11500"/>
    <x v="33"/>
    <n v="3363.75"/>
    <x v="4"/>
    <n v="0.29249999999999998"/>
  </r>
  <r>
    <x v="0"/>
    <n v="1185732"/>
    <x v="84"/>
    <x v="4"/>
    <s v="Florida"/>
    <x v="10"/>
    <x v="1"/>
    <x v="14"/>
    <n v="9000"/>
    <x v="296"/>
    <n v="1890.0000000000002"/>
    <x v="2"/>
    <n v="0.21000000000000002"/>
  </r>
  <r>
    <x v="0"/>
    <n v="1185732"/>
    <x v="84"/>
    <x v="4"/>
    <s v="Florida"/>
    <x v="10"/>
    <x v="2"/>
    <x v="4"/>
    <n v="8250"/>
    <x v="114"/>
    <n v="1134.375"/>
    <x v="3"/>
    <n v="0.13750000000000001"/>
  </r>
  <r>
    <x v="0"/>
    <n v="1185732"/>
    <x v="84"/>
    <x v="4"/>
    <s v="Florida"/>
    <x v="10"/>
    <x v="3"/>
    <x v="4"/>
    <n v="7750"/>
    <x v="100"/>
    <n v="1278.75"/>
    <x v="1"/>
    <n v="0.16500000000000001"/>
  </r>
  <r>
    <x v="0"/>
    <n v="1185732"/>
    <x v="84"/>
    <x v="4"/>
    <s v="Florida"/>
    <x v="10"/>
    <x v="4"/>
    <x v="5"/>
    <n v="8000"/>
    <x v="97"/>
    <n v="1819.9999999999998"/>
    <x v="2"/>
    <n v="0.22749999999999998"/>
  </r>
  <r>
    <x v="0"/>
    <n v="1185732"/>
    <x v="84"/>
    <x v="4"/>
    <s v="Florida"/>
    <x v="10"/>
    <x v="5"/>
    <x v="12"/>
    <n v="9750"/>
    <x v="297"/>
    <n v="3412.5000000000005"/>
    <x v="0"/>
    <n v="0.35000000000000003"/>
  </r>
  <r>
    <x v="0"/>
    <n v="1185732"/>
    <x v="85"/>
    <x v="4"/>
    <s v="Florida"/>
    <x v="10"/>
    <x v="0"/>
    <x v="5"/>
    <n v="11250"/>
    <x v="298"/>
    <n v="3290.625"/>
    <x v="4"/>
    <n v="0.29249999999999998"/>
  </r>
  <r>
    <x v="0"/>
    <n v="1185732"/>
    <x v="85"/>
    <x v="4"/>
    <s v="Florida"/>
    <x v="10"/>
    <x v="1"/>
    <x v="14"/>
    <n v="9000"/>
    <x v="296"/>
    <n v="1890.0000000000002"/>
    <x v="2"/>
    <n v="0.21000000000000002"/>
  </r>
  <r>
    <x v="0"/>
    <n v="1185732"/>
    <x v="85"/>
    <x v="4"/>
    <s v="Florida"/>
    <x v="10"/>
    <x v="2"/>
    <x v="4"/>
    <n v="8250"/>
    <x v="114"/>
    <n v="1134.375"/>
    <x v="3"/>
    <n v="0.13750000000000001"/>
  </r>
  <r>
    <x v="0"/>
    <n v="1185732"/>
    <x v="85"/>
    <x v="4"/>
    <s v="Florida"/>
    <x v="10"/>
    <x v="3"/>
    <x v="2"/>
    <n v="7750"/>
    <x v="290"/>
    <n v="1046.25"/>
    <x v="1"/>
    <n v="0.13500000000000001"/>
  </r>
  <r>
    <x v="0"/>
    <n v="1185732"/>
    <x v="85"/>
    <x v="4"/>
    <s v="Florida"/>
    <x v="10"/>
    <x v="4"/>
    <x v="4"/>
    <n v="7500"/>
    <x v="71"/>
    <n v="1443.75"/>
    <x v="2"/>
    <n v="0.1925"/>
  </r>
  <r>
    <x v="0"/>
    <n v="1185732"/>
    <x v="85"/>
    <x v="4"/>
    <s v="Florida"/>
    <x v="10"/>
    <x v="5"/>
    <x v="14"/>
    <n v="9250"/>
    <x v="99"/>
    <n v="2775.0000000000005"/>
    <x v="0"/>
    <n v="0.30000000000000004"/>
  </r>
  <r>
    <x v="0"/>
    <n v="1185732"/>
    <x v="86"/>
    <x v="4"/>
    <s v="Florida"/>
    <x v="10"/>
    <x v="0"/>
    <x v="4"/>
    <n v="10500"/>
    <x v="299"/>
    <n v="2598.7500000000005"/>
    <x v="4"/>
    <n v="0.24750000000000005"/>
  </r>
  <r>
    <x v="0"/>
    <n v="1185732"/>
    <x v="86"/>
    <x v="4"/>
    <s v="Florida"/>
    <x v="10"/>
    <x v="1"/>
    <x v="34"/>
    <n v="8500"/>
    <x v="300"/>
    <n v="1487.5000000000002"/>
    <x v="2"/>
    <n v="0.17500000000000002"/>
  </r>
  <r>
    <x v="0"/>
    <n v="1185732"/>
    <x v="86"/>
    <x v="4"/>
    <s v="Florida"/>
    <x v="10"/>
    <x v="2"/>
    <x v="2"/>
    <n v="7500"/>
    <x v="73"/>
    <n v="843.75"/>
    <x v="3"/>
    <n v="0.1125"/>
  </r>
  <r>
    <x v="0"/>
    <n v="1185732"/>
    <x v="86"/>
    <x v="4"/>
    <s v="Florida"/>
    <x v="10"/>
    <x v="3"/>
    <x v="2"/>
    <n v="7250"/>
    <x v="292"/>
    <n v="978.75"/>
    <x v="1"/>
    <n v="0.13500000000000001"/>
  </r>
  <r>
    <x v="0"/>
    <n v="1185732"/>
    <x v="86"/>
    <x v="4"/>
    <s v="Florida"/>
    <x v="10"/>
    <x v="4"/>
    <x v="4"/>
    <n v="7250"/>
    <x v="101"/>
    <n v="1395.625"/>
    <x v="2"/>
    <n v="0.1925"/>
  </r>
  <r>
    <x v="0"/>
    <n v="1185732"/>
    <x v="86"/>
    <x v="4"/>
    <s v="Florida"/>
    <x v="10"/>
    <x v="5"/>
    <x v="14"/>
    <n v="8250"/>
    <x v="301"/>
    <n v="2475.0000000000005"/>
    <x v="0"/>
    <n v="0.30000000000000004"/>
  </r>
  <r>
    <x v="0"/>
    <n v="1185732"/>
    <x v="87"/>
    <x v="4"/>
    <s v="Florida"/>
    <x v="10"/>
    <x v="0"/>
    <x v="14"/>
    <n v="10000"/>
    <x v="272"/>
    <n v="2700.0000000000005"/>
    <x v="4"/>
    <n v="0.27"/>
  </r>
  <r>
    <x v="0"/>
    <n v="1185732"/>
    <x v="87"/>
    <x v="4"/>
    <s v="Florida"/>
    <x v="10"/>
    <x v="1"/>
    <x v="34"/>
    <n v="8250"/>
    <x v="302"/>
    <n v="1443.7500000000002"/>
    <x v="2"/>
    <n v="0.17500000000000002"/>
  </r>
  <r>
    <x v="0"/>
    <n v="1185732"/>
    <x v="87"/>
    <x v="4"/>
    <s v="Florida"/>
    <x v="10"/>
    <x v="2"/>
    <x v="34"/>
    <n v="7250"/>
    <x v="303"/>
    <n v="906.25000000000023"/>
    <x v="3"/>
    <n v="0.12500000000000003"/>
  </r>
  <r>
    <x v="0"/>
    <n v="1185732"/>
    <x v="87"/>
    <x v="4"/>
    <s v="Florida"/>
    <x v="10"/>
    <x v="3"/>
    <x v="34"/>
    <n v="7000"/>
    <x v="304"/>
    <n v="1050.0000000000002"/>
    <x v="1"/>
    <n v="0.15000000000000002"/>
  </r>
  <r>
    <x v="0"/>
    <n v="1185732"/>
    <x v="87"/>
    <x v="4"/>
    <s v="Florida"/>
    <x v="10"/>
    <x v="4"/>
    <x v="14"/>
    <n v="7000"/>
    <x v="249"/>
    <n v="1470.0000000000002"/>
    <x v="2"/>
    <n v="0.21000000000000002"/>
  </r>
  <r>
    <x v="0"/>
    <n v="1185732"/>
    <x v="87"/>
    <x v="4"/>
    <s v="Florida"/>
    <x v="10"/>
    <x v="5"/>
    <x v="5"/>
    <n v="8250"/>
    <x v="34"/>
    <n v="2681.25"/>
    <x v="0"/>
    <n v="0.32500000000000001"/>
  </r>
  <r>
    <x v="0"/>
    <n v="1185732"/>
    <x v="88"/>
    <x v="4"/>
    <s v="Florida"/>
    <x v="10"/>
    <x v="0"/>
    <x v="14"/>
    <n v="9750"/>
    <x v="108"/>
    <n v="2632.5000000000005"/>
    <x v="4"/>
    <n v="0.27000000000000007"/>
  </r>
  <r>
    <x v="0"/>
    <n v="1185732"/>
    <x v="88"/>
    <x v="4"/>
    <s v="Florida"/>
    <x v="10"/>
    <x v="1"/>
    <x v="34"/>
    <n v="8000"/>
    <x v="257"/>
    <n v="1400.0000000000002"/>
    <x v="2"/>
    <n v="0.17500000000000002"/>
  </r>
  <r>
    <x v="0"/>
    <n v="1185732"/>
    <x v="88"/>
    <x v="4"/>
    <s v="Florida"/>
    <x v="10"/>
    <x v="2"/>
    <x v="34"/>
    <n v="7450"/>
    <x v="305"/>
    <n v="931.25000000000023"/>
    <x v="3"/>
    <n v="0.12500000000000003"/>
  </r>
  <r>
    <x v="0"/>
    <n v="1185732"/>
    <x v="88"/>
    <x v="4"/>
    <s v="Florida"/>
    <x v="10"/>
    <x v="3"/>
    <x v="34"/>
    <n v="7750"/>
    <x v="306"/>
    <n v="1162.5000000000002"/>
    <x v="1"/>
    <n v="0.15000000000000002"/>
  </r>
  <r>
    <x v="0"/>
    <n v="1185732"/>
    <x v="88"/>
    <x v="4"/>
    <s v="Florida"/>
    <x v="10"/>
    <x v="4"/>
    <x v="5"/>
    <n v="7500"/>
    <x v="64"/>
    <n v="1706.25"/>
    <x v="2"/>
    <n v="0.22750000000000001"/>
  </r>
  <r>
    <x v="0"/>
    <n v="1185732"/>
    <x v="88"/>
    <x v="4"/>
    <s v="Florida"/>
    <x v="10"/>
    <x v="5"/>
    <x v="6"/>
    <n v="8500"/>
    <x v="307"/>
    <n v="2975"/>
    <x v="0"/>
    <n v="0.35"/>
  </r>
  <r>
    <x v="0"/>
    <n v="1185732"/>
    <x v="89"/>
    <x v="4"/>
    <s v="Florida"/>
    <x v="10"/>
    <x v="0"/>
    <x v="5"/>
    <n v="10750"/>
    <x v="27"/>
    <n v="3144.375"/>
    <x v="4"/>
    <n v="0.29249999999999998"/>
  </r>
  <r>
    <x v="0"/>
    <n v="1185732"/>
    <x v="89"/>
    <x v="4"/>
    <s v="Florida"/>
    <x v="10"/>
    <x v="1"/>
    <x v="4"/>
    <n v="8750"/>
    <x v="30"/>
    <n v="1684.375"/>
    <x v="2"/>
    <n v="0.1925"/>
  </r>
  <r>
    <x v="0"/>
    <n v="1185732"/>
    <x v="89"/>
    <x v="4"/>
    <s v="Florida"/>
    <x v="10"/>
    <x v="2"/>
    <x v="4"/>
    <n v="8250"/>
    <x v="114"/>
    <n v="1134.375"/>
    <x v="3"/>
    <n v="0.13750000000000001"/>
  </r>
  <r>
    <x v="0"/>
    <n v="1185732"/>
    <x v="89"/>
    <x v="4"/>
    <s v="Florida"/>
    <x v="10"/>
    <x v="3"/>
    <x v="4"/>
    <n v="7750"/>
    <x v="100"/>
    <n v="1278.75"/>
    <x v="1"/>
    <n v="0.16500000000000001"/>
  </r>
  <r>
    <x v="0"/>
    <n v="1185732"/>
    <x v="89"/>
    <x v="4"/>
    <s v="Florida"/>
    <x v="10"/>
    <x v="4"/>
    <x v="5"/>
    <n v="7750"/>
    <x v="93"/>
    <n v="1763.125"/>
    <x v="2"/>
    <n v="0.22750000000000001"/>
  </r>
  <r>
    <x v="0"/>
    <n v="1185732"/>
    <x v="89"/>
    <x v="4"/>
    <s v="Florida"/>
    <x v="10"/>
    <x v="5"/>
    <x v="6"/>
    <n v="8750"/>
    <x v="308"/>
    <n v="3062.5"/>
    <x v="0"/>
    <n v="0.35"/>
  </r>
  <r>
    <x v="0"/>
    <n v="1185732"/>
    <x v="90"/>
    <x v="3"/>
    <s v="Minnesota"/>
    <x v="11"/>
    <x v="0"/>
    <x v="8"/>
    <n v="4500"/>
    <x v="151"/>
    <n v="551.25"/>
    <x v="5"/>
    <n v="0.1225"/>
  </r>
  <r>
    <x v="0"/>
    <n v="1185732"/>
    <x v="90"/>
    <x v="3"/>
    <s v="Minnesota"/>
    <x v="11"/>
    <x v="1"/>
    <x v="8"/>
    <n v="2500"/>
    <x v="131"/>
    <n v="262.5"/>
    <x v="1"/>
    <n v="0.105"/>
  </r>
  <r>
    <x v="0"/>
    <n v="1185732"/>
    <x v="90"/>
    <x v="3"/>
    <s v="Minnesota"/>
    <x v="11"/>
    <x v="2"/>
    <x v="7"/>
    <n v="2500"/>
    <x v="143"/>
    <n v="187.5"/>
    <x v="1"/>
    <n v="7.4999999999999997E-2"/>
  </r>
  <r>
    <x v="0"/>
    <n v="1185732"/>
    <x v="90"/>
    <x v="3"/>
    <s v="Minnesota"/>
    <x v="11"/>
    <x v="3"/>
    <x v="21"/>
    <n v="1000"/>
    <x v="309"/>
    <n v="105.00000000000003"/>
    <x v="5"/>
    <n v="0.10500000000000002"/>
  </r>
  <r>
    <x v="0"/>
    <n v="1185732"/>
    <x v="90"/>
    <x v="3"/>
    <s v="Minnesota"/>
    <x v="11"/>
    <x v="4"/>
    <x v="35"/>
    <n v="1500"/>
    <x v="310"/>
    <n v="202.49999999999997"/>
    <x v="1"/>
    <n v="0.13499999999999998"/>
  </r>
  <r>
    <x v="0"/>
    <n v="1185732"/>
    <x v="90"/>
    <x v="3"/>
    <s v="Minnesota"/>
    <x v="11"/>
    <x v="5"/>
    <x v="8"/>
    <n v="2500"/>
    <x v="131"/>
    <n v="393.75"/>
    <x v="4"/>
    <n v="0.1575"/>
  </r>
  <r>
    <x v="0"/>
    <n v="1185732"/>
    <x v="91"/>
    <x v="3"/>
    <s v="Minnesota"/>
    <x v="11"/>
    <x v="0"/>
    <x v="8"/>
    <n v="5000"/>
    <x v="157"/>
    <n v="612.50000000000011"/>
    <x v="5"/>
    <n v="0.12250000000000003"/>
  </r>
  <r>
    <x v="0"/>
    <n v="1185732"/>
    <x v="91"/>
    <x v="3"/>
    <s v="Minnesota"/>
    <x v="11"/>
    <x v="1"/>
    <x v="8"/>
    <n v="1500"/>
    <x v="311"/>
    <n v="157.5"/>
    <x v="1"/>
    <n v="0.105"/>
  </r>
  <r>
    <x v="0"/>
    <n v="1185732"/>
    <x v="91"/>
    <x v="3"/>
    <s v="Minnesota"/>
    <x v="11"/>
    <x v="2"/>
    <x v="7"/>
    <n v="2000"/>
    <x v="118"/>
    <n v="150"/>
    <x v="1"/>
    <n v="7.4999999999999997E-2"/>
  </r>
  <r>
    <x v="0"/>
    <n v="1185732"/>
    <x v="91"/>
    <x v="3"/>
    <s v="Minnesota"/>
    <x v="11"/>
    <x v="3"/>
    <x v="21"/>
    <n v="750"/>
    <x v="312"/>
    <n v="78.750000000000014"/>
    <x v="5"/>
    <n v="0.10500000000000002"/>
  </r>
  <r>
    <x v="0"/>
    <n v="1185732"/>
    <x v="91"/>
    <x v="3"/>
    <s v="Minnesota"/>
    <x v="11"/>
    <x v="4"/>
    <x v="35"/>
    <n v="1500"/>
    <x v="310"/>
    <n v="202.49999999999997"/>
    <x v="1"/>
    <n v="0.13499999999999998"/>
  </r>
  <r>
    <x v="0"/>
    <n v="1185732"/>
    <x v="91"/>
    <x v="3"/>
    <s v="Minnesota"/>
    <x v="11"/>
    <x v="5"/>
    <x v="8"/>
    <n v="2250"/>
    <x v="120"/>
    <n v="354.375"/>
    <x v="4"/>
    <n v="0.1575"/>
  </r>
  <r>
    <x v="0"/>
    <n v="1185732"/>
    <x v="92"/>
    <x v="3"/>
    <s v="Minnesota"/>
    <x v="11"/>
    <x v="0"/>
    <x v="1"/>
    <n v="4450"/>
    <x v="313"/>
    <n v="623.00000000000011"/>
    <x v="5"/>
    <n v="0.14000000000000001"/>
  </r>
  <r>
    <x v="0"/>
    <n v="1185732"/>
    <x v="92"/>
    <x v="3"/>
    <s v="Minnesota"/>
    <x v="11"/>
    <x v="1"/>
    <x v="1"/>
    <n v="1250"/>
    <x v="118"/>
    <n v="150"/>
    <x v="1"/>
    <n v="0.12"/>
  </r>
  <r>
    <x v="0"/>
    <n v="1185732"/>
    <x v="92"/>
    <x v="3"/>
    <s v="Minnesota"/>
    <x v="11"/>
    <x v="2"/>
    <x v="21"/>
    <n v="1750"/>
    <x v="314"/>
    <n v="157.50000000000003"/>
    <x v="1"/>
    <n v="9.0000000000000011E-2"/>
  </r>
  <r>
    <x v="0"/>
    <n v="1185732"/>
    <x v="92"/>
    <x v="3"/>
    <s v="Minnesota"/>
    <x v="11"/>
    <x v="3"/>
    <x v="8"/>
    <n v="250"/>
    <x v="315"/>
    <n v="30.625000000000004"/>
    <x v="5"/>
    <n v="0.12250000000000001"/>
  </r>
  <r>
    <x v="0"/>
    <n v="1185732"/>
    <x v="92"/>
    <x v="3"/>
    <s v="Minnesota"/>
    <x v="11"/>
    <x v="4"/>
    <x v="0"/>
    <n v="750"/>
    <x v="316"/>
    <n v="112.5"/>
    <x v="1"/>
    <n v="0.15"/>
  </r>
  <r>
    <x v="0"/>
    <n v="1185732"/>
    <x v="92"/>
    <x v="3"/>
    <s v="Minnesota"/>
    <x v="11"/>
    <x v="5"/>
    <x v="1"/>
    <n v="1750"/>
    <x v="135"/>
    <n v="315"/>
    <x v="4"/>
    <n v="0.18"/>
  </r>
  <r>
    <x v="0"/>
    <n v="1185732"/>
    <x v="93"/>
    <x v="3"/>
    <s v="Minnesota"/>
    <x v="11"/>
    <x v="0"/>
    <x v="1"/>
    <n v="4000"/>
    <x v="173"/>
    <n v="560"/>
    <x v="5"/>
    <n v="0.14000000000000001"/>
  </r>
  <r>
    <x v="0"/>
    <n v="1185732"/>
    <x v="93"/>
    <x v="3"/>
    <s v="Minnesota"/>
    <x v="11"/>
    <x v="1"/>
    <x v="1"/>
    <n v="1000"/>
    <x v="122"/>
    <n v="120"/>
    <x v="1"/>
    <n v="0.12"/>
  </r>
  <r>
    <x v="0"/>
    <n v="1185732"/>
    <x v="93"/>
    <x v="3"/>
    <s v="Minnesota"/>
    <x v="11"/>
    <x v="2"/>
    <x v="21"/>
    <n v="1000"/>
    <x v="309"/>
    <n v="90.000000000000014"/>
    <x v="1"/>
    <n v="9.0000000000000011E-2"/>
  </r>
  <r>
    <x v="0"/>
    <n v="1185732"/>
    <x v="93"/>
    <x v="3"/>
    <s v="Minnesota"/>
    <x v="11"/>
    <x v="3"/>
    <x v="8"/>
    <n v="250"/>
    <x v="315"/>
    <n v="30.625000000000004"/>
    <x v="5"/>
    <n v="0.12250000000000001"/>
  </r>
  <r>
    <x v="0"/>
    <n v="1185732"/>
    <x v="93"/>
    <x v="3"/>
    <s v="Minnesota"/>
    <x v="11"/>
    <x v="4"/>
    <x v="0"/>
    <n v="500"/>
    <x v="317"/>
    <n v="75"/>
    <x v="1"/>
    <n v="0.15"/>
  </r>
  <r>
    <x v="0"/>
    <n v="1185732"/>
    <x v="93"/>
    <x v="3"/>
    <s v="Minnesota"/>
    <x v="11"/>
    <x v="5"/>
    <x v="1"/>
    <n v="1750"/>
    <x v="135"/>
    <n v="315"/>
    <x v="4"/>
    <n v="0.18"/>
  </r>
  <r>
    <x v="0"/>
    <n v="1185732"/>
    <x v="94"/>
    <x v="3"/>
    <s v="Minnesota"/>
    <x v="11"/>
    <x v="0"/>
    <x v="0"/>
    <n v="4450"/>
    <x v="183"/>
    <n v="778.75000000000011"/>
    <x v="5"/>
    <n v="0.17500000000000002"/>
  </r>
  <r>
    <x v="0"/>
    <n v="1185732"/>
    <x v="94"/>
    <x v="3"/>
    <s v="Minnesota"/>
    <x v="11"/>
    <x v="1"/>
    <x v="17"/>
    <n v="1500"/>
    <x v="318"/>
    <n v="202.50000000000003"/>
    <x v="1"/>
    <n v="0.13500000000000001"/>
  </r>
  <r>
    <x v="0"/>
    <n v="1185732"/>
    <x v="94"/>
    <x v="3"/>
    <s v="Minnesota"/>
    <x v="11"/>
    <x v="2"/>
    <x v="1"/>
    <n v="1250"/>
    <x v="118"/>
    <n v="150"/>
    <x v="1"/>
    <n v="0.12"/>
  </r>
  <r>
    <x v="0"/>
    <n v="1185732"/>
    <x v="94"/>
    <x v="3"/>
    <s v="Minnesota"/>
    <x v="11"/>
    <x v="3"/>
    <x v="1"/>
    <n v="500"/>
    <x v="182"/>
    <n v="70"/>
    <x v="5"/>
    <n v="0.14000000000000001"/>
  </r>
  <r>
    <x v="0"/>
    <n v="1185732"/>
    <x v="94"/>
    <x v="3"/>
    <s v="Minnesota"/>
    <x v="11"/>
    <x v="4"/>
    <x v="16"/>
    <n v="750"/>
    <x v="319"/>
    <n v="123.74999999999997"/>
    <x v="1"/>
    <n v="0.16499999999999995"/>
  </r>
  <r>
    <x v="0"/>
    <n v="1185732"/>
    <x v="94"/>
    <x v="3"/>
    <s v="Minnesota"/>
    <x v="11"/>
    <x v="5"/>
    <x v="3"/>
    <n v="1750"/>
    <x v="202"/>
    <n v="472.5"/>
    <x v="4"/>
    <n v="0.27"/>
  </r>
  <r>
    <x v="0"/>
    <n v="1185732"/>
    <x v="95"/>
    <x v="3"/>
    <s v="Minnesota"/>
    <x v="11"/>
    <x v="0"/>
    <x v="2"/>
    <n v="4250"/>
    <x v="172"/>
    <n v="669.37500000000011"/>
    <x v="5"/>
    <n v="0.15750000000000003"/>
  </r>
  <r>
    <x v="0"/>
    <n v="1185732"/>
    <x v="95"/>
    <x v="3"/>
    <s v="Minnesota"/>
    <x v="11"/>
    <x v="1"/>
    <x v="36"/>
    <n v="1750"/>
    <x v="320"/>
    <n v="210.00000000000003"/>
    <x v="1"/>
    <n v="0.12000000000000001"/>
  </r>
  <r>
    <x v="0"/>
    <n v="1185732"/>
    <x v="95"/>
    <x v="3"/>
    <s v="Minnesota"/>
    <x v="11"/>
    <x v="2"/>
    <x v="15"/>
    <n v="1750"/>
    <x v="181"/>
    <n v="183.75000000000003"/>
    <x v="1"/>
    <n v="0.10500000000000001"/>
  </r>
  <r>
    <x v="0"/>
    <n v="1185732"/>
    <x v="95"/>
    <x v="3"/>
    <s v="Minnesota"/>
    <x v="11"/>
    <x v="3"/>
    <x v="15"/>
    <n v="1500"/>
    <x v="311"/>
    <n v="183.75000000000003"/>
    <x v="5"/>
    <n v="0.12250000000000003"/>
  </r>
  <r>
    <x v="0"/>
    <n v="1185732"/>
    <x v="95"/>
    <x v="3"/>
    <s v="Minnesota"/>
    <x v="11"/>
    <x v="4"/>
    <x v="0"/>
    <n v="1500"/>
    <x v="126"/>
    <n v="225"/>
    <x v="1"/>
    <n v="0.15"/>
  </r>
  <r>
    <x v="0"/>
    <n v="1185732"/>
    <x v="95"/>
    <x v="3"/>
    <s v="Minnesota"/>
    <x v="11"/>
    <x v="5"/>
    <x v="4"/>
    <n v="3250"/>
    <x v="255"/>
    <n v="804.37500000000011"/>
    <x v="4"/>
    <n v="0.24750000000000003"/>
  </r>
  <r>
    <x v="0"/>
    <n v="1185732"/>
    <x v="96"/>
    <x v="3"/>
    <s v="Minnesota"/>
    <x v="11"/>
    <x v="0"/>
    <x v="0"/>
    <n v="5500"/>
    <x v="80"/>
    <n v="962.50000000000011"/>
    <x v="5"/>
    <n v="0.17500000000000002"/>
  </r>
  <r>
    <x v="0"/>
    <n v="1185732"/>
    <x v="96"/>
    <x v="3"/>
    <s v="Minnesota"/>
    <x v="11"/>
    <x v="1"/>
    <x v="17"/>
    <n v="3000"/>
    <x v="139"/>
    <n v="405.00000000000006"/>
    <x v="1"/>
    <n v="0.13500000000000001"/>
  </r>
  <r>
    <x v="0"/>
    <n v="1185732"/>
    <x v="96"/>
    <x v="3"/>
    <s v="Minnesota"/>
    <x v="11"/>
    <x v="2"/>
    <x v="1"/>
    <n v="2250"/>
    <x v="124"/>
    <n v="270"/>
    <x v="1"/>
    <n v="0.12"/>
  </r>
  <r>
    <x v="0"/>
    <n v="1185732"/>
    <x v="96"/>
    <x v="3"/>
    <s v="Minnesota"/>
    <x v="11"/>
    <x v="3"/>
    <x v="1"/>
    <n v="1750"/>
    <x v="135"/>
    <n v="245.00000000000003"/>
    <x v="5"/>
    <n v="0.14000000000000001"/>
  </r>
  <r>
    <x v="0"/>
    <n v="1185732"/>
    <x v="96"/>
    <x v="3"/>
    <s v="Minnesota"/>
    <x v="11"/>
    <x v="4"/>
    <x v="0"/>
    <n v="2000"/>
    <x v="123"/>
    <n v="300"/>
    <x v="1"/>
    <n v="0.15"/>
  </r>
  <r>
    <x v="0"/>
    <n v="1185732"/>
    <x v="96"/>
    <x v="3"/>
    <s v="Minnesota"/>
    <x v="11"/>
    <x v="5"/>
    <x v="4"/>
    <n v="3750"/>
    <x v="138"/>
    <n v="928.125"/>
    <x v="4"/>
    <n v="0.2475"/>
  </r>
  <r>
    <x v="0"/>
    <n v="1185732"/>
    <x v="97"/>
    <x v="3"/>
    <s v="Minnesota"/>
    <x v="11"/>
    <x v="0"/>
    <x v="0"/>
    <n v="5250"/>
    <x v="48"/>
    <n v="918.75000000000011"/>
    <x v="5"/>
    <n v="0.17500000000000002"/>
  </r>
  <r>
    <x v="0"/>
    <n v="1185732"/>
    <x v="97"/>
    <x v="3"/>
    <s v="Minnesota"/>
    <x v="11"/>
    <x v="1"/>
    <x v="17"/>
    <n v="3000"/>
    <x v="139"/>
    <n v="405.00000000000006"/>
    <x v="1"/>
    <n v="0.13500000000000001"/>
  </r>
  <r>
    <x v="0"/>
    <n v="1185732"/>
    <x v="97"/>
    <x v="3"/>
    <s v="Minnesota"/>
    <x v="11"/>
    <x v="2"/>
    <x v="1"/>
    <n v="2250"/>
    <x v="124"/>
    <n v="270"/>
    <x v="1"/>
    <n v="0.12"/>
  </r>
  <r>
    <x v="0"/>
    <n v="1185732"/>
    <x v="97"/>
    <x v="3"/>
    <s v="Minnesota"/>
    <x v="11"/>
    <x v="3"/>
    <x v="15"/>
    <n v="1750"/>
    <x v="181"/>
    <n v="214.37500000000006"/>
    <x v="5"/>
    <n v="0.12250000000000004"/>
  </r>
  <r>
    <x v="0"/>
    <n v="1185732"/>
    <x v="97"/>
    <x v="3"/>
    <s v="Minnesota"/>
    <x v="11"/>
    <x v="4"/>
    <x v="2"/>
    <n v="1500"/>
    <x v="321"/>
    <n v="202.5"/>
    <x v="1"/>
    <n v="0.13500000000000001"/>
  </r>
  <r>
    <x v="0"/>
    <n v="1185732"/>
    <x v="97"/>
    <x v="3"/>
    <s v="Minnesota"/>
    <x v="11"/>
    <x v="5"/>
    <x v="0"/>
    <n v="3250"/>
    <x v="132"/>
    <n v="731.25"/>
    <x v="4"/>
    <n v="0.22500000000000001"/>
  </r>
  <r>
    <x v="0"/>
    <n v="1185732"/>
    <x v="98"/>
    <x v="3"/>
    <s v="Minnesota"/>
    <x v="11"/>
    <x v="0"/>
    <x v="2"/>
    <n v="4500"/>
    <x v="158"/>
    <n v="708.75000000000011"/>
    <x v="5"/>
    <n v="0.15750000000000003"/>
  </r>
  <r>
    <x v="0"/>
    <n v="1185732"/>
    <x v="98"/>
    <x v="3"/>
    <s v="Minnesota"/>
    <x v="11"/>
    <x v="1"/>
    <x v="36"/>
    <n v="2500"/>
    <x v="322"/>
    <n v="300.00000000000006"/>
    <x v="1"/>
    <n v="0.12000000000000002"/>
  </r>
  <r>
    <x v="0"/>
    <n v="1185732"/>
    <x v="98"/>
    <x v="3"/>
    <s v="Minnesota"/>
    <x v="11"/>
    <x v="2"/>
    <x v="7"/>
    <n v="1500"/>
    <x v="316"/>
    <n v="112.5"/>
    <x v="1"/>
    <n v="7.4999999999999997E-2"/>
  </r>
  <r>
    <x v="0"/>
    <n v="1185732"/>
    <x v="98"/>
    <x v="3"/>
    <s v="Minnesota"/>
    <x v="11"/>
    <x v="3"/>
    <x v="7"/>
    <n v="1250"/>
    <x v="323"/>
    <n v="109.37500000000001"/>
    <x v="5"/>
    <n v="8.7500000000000008E-2"/>
  </r>
  <r>
    <x v="0"/>
    <n v="1185732"/>
    <x v="98"/>
    <x v="3"/>
    <s v="Minnesota"/>
    <x v="11"/>
    <x v="4"/>
    <x v="8"/>
    <n v="1250"/>
    <x v="324"/>
    <n v="131.25"/>
    <x v="1"/>
    <n v="0.105"/>
  </r>
  <r>
    <x v="0"/>
    <n v="1185732"/>
    <x v="98"/>
    <x v="3"/>
    <s v="Minnesota"/>
    <x v="11"/>
    <x v="5"/>
    <x v="1"/>
    <n v="2000"/>
    <x v="134"/>
    <n v="360"/>
    <x v="4"/>
    <n v="0.18"/>
  </r>
  <r>
    <x v="0"/>
    <n v="1185732"/>
    <x v="99"/>
    <x v="3"/>
    <s v="Minnesota"/>
    <x v="11"/>
    <x v="0"/>
    <x v="35"/>
    <n v="3750"/>
    <x v="325"/>
    <n v="590.625"/>
    <x v="5"/>
    <n v="0.1575"/>
  </r>
  <r>
    <x v="0"/>
    <n v="1185732"/>
    <x v="99"/>
    <x v="3"/>
    <s v="Minnesota"/>
    <x v="11"/>
    <x v="1"/>
    <x v="8"/>
    <n v="2000"/>
    <x v="135"/>
    <n v="210"/>
    <x v="1"/>
    <n v="0.105"/>
  </r>
  <r>
    <x v="0"/>
    <n v="1185732"/>
    <x v="99"/>
    <x v="3"/>
    <s v="Minnesota"/>
    <x v="11"/>
    <x v="2"/>
    <x v="8"/>
    <n v="1000"/>
    <x v="326"/>
    <n v="105"/>
    <x v="1"/>
    <n v="0.105"/>
  </r>
  <r>
    <x v="0"/>
    <n v="1185732"/>
    <x v="99"/>
    <x v="3"/>
    <s v="Minnesota"/>
    <x v="11"/>
    <x v="3"/>
    <x v="8"/>
    <n v="750"/>
    <x v="327"/>
    <n v="91.875000000000014"/>
    <x v="5"/>
    <n v="0.12250000000000003"/>
  </r>
  <r>
    <x v="0"/>
    <n v="1185732"/>
    <x v="99"/>
    <x v="3"/>
    <s v="Minnesota"/>
    <x v="11"/>
    <x v="4"/>
    <x v="35"/>
    <n v="750"/>
    <x v="328"/>
    <n v="101.24999999999999"/>
    <x v="1"/>
    <n v="0.13499999999999998"/>
  </r>
  <r>
    <x v="0"/>
    <n v="1185732"/>
    <x v="99"/>
    <x v="3"/>
    <s v="Minnesota"/>
    <x v="11"/>
    <x v="5"/>
    <x v="37"/>
    <n v="2000"/>
    <x v="329"/>
    <n v="449.99999999999989"/>
    <x v="4"/>
    <n v="0.22499999999999995"/>
  </r>
  <r>
    <x v="0"/>
    <n v="1185732"/>
    <x v="100"/>
    <x v="3"/>
    <s v="Minnesota"/>
    <x v="11"/>
    <x v="0"/>
    <x v="0"/>
    <n v="3500"/>
    <x v="157"/>
    <n v="612.50000000000011"/>
    <x v="5"/>
    <n v="0.17500000000000004"/>
  </r>
  <r>
    <x v="0"/>
    <n v="1185732"/>
    <x v="100"/>
    <x v="3"/>
    <s v="Minnesota"/>
    <x v="11"/>
    <x v="1"/>
    <x v="1"/>
    <n v="2000"/>
    <x v="134"/>
    <n v="240"/>
    <x v="1"/>
    <n v="0.12"/>
  </r>
  <r>
    <x v="0"/>
    <n v="1185732"/>
    <x v="100"/>
    <x v="3"/>
    <s v="Minnesota"/>
    <x v="11"/>
    <x v="2"/>
    <x v="1"/>
    <n v="1450"/>
    <x v="330"/>
    <n v="174"/>
    <x v="1"/>
    <n v="0.12"/>
  </r>
  <r>
    <x v="0"/>
    <n v="1185732"/>
    <x v="100"/>
    <x v="3"/>
    <s v="Minnesota"/>
    <x v="11"/>
    <x v="3"/>
    <x v="1"/>
    <n v="1500"/>
    <x v="128"/>
    <n v="210.00000000000003"/>
    <x v="5"/>
    <n v="0.14000000000000001"/>
  </r>
  <r>
    <x v="0"/>
    <n v="1185732"/>
    <x v="100"/>
    <x v="3"/>
    <s v="Minnesota"/>
    <x v="11"/>
    <x v="4"/>
    <x v="16"/>
    <n v="1250"/>
    <x v="179"/>
    <n v="206.24999999999997"/>
    <x v="1"/>
    <n v="0.16499999999999998"/>
  </r>
  <r>
    <x v="0"/>
    <n v="1185732"/>
    <x v="100"/>
    <x v="3"/>
    <s v="Minnesota"/>
    <x v="11"/>
    <x v="5"/>
    <x v="38"/>
    <n v="2250"/>
    <x v="331"/>
    <n v="607.49999999999989"/>
    <x v="4"/>
    <n v="0.26999999999999996"/>
  </r>
  <r>
    <x v="0"/>
    <n v="1185732"/>
    <x v="101"/>
    <x v="3"/>
    <s v="Minnesota"/>
    <x v="11"/>
    <x v="0"/>
    <x v="16"/>
    <n v="4750"/>
    <x v="332"/>
    <n v="914.37499999999989"/>
    <x v="5"/>
    <n v="0.19249999999999998"/>
  </r>
  <r>
    <x v="0"/>
    <n v="1185732"/>
    <x v="101"/>
    <x v="3"/>
    <s v="Minnesota"/>
    <x v="11"/>
    <x v="1"/>
    <x v="2"/>
    <n v="2750"/>
    <x v="116"/>
    <n v="371.25"/>
    <x v="1"/>
    <n v="0.13500000000000001"/>
  </r>
  <r>
    <x v="0"/>
    <n v="1185732"/>
    <x v="101"/>
    <x v="3"/>
    <s v="Minnesota"/>
    <x v="11"/>
    <x v="2"/>
    <x v="2"/>
    <n v="2250"/>
    <x v="177"/>
    <n v="303.75"/>
    <x v="1"/>
    <n v="0.13500000000000001"/>
  </r>
  <r>
    <x v="0"/>
    <n v="1185732"/>
    <x v="101"/>
    <x v="3"/>
    <s v="Minnesota"/>
    <x v="11"/>
    <x v="3"/>
    <x v="2"/>
    <n v="1750"/>
    <x v="120"/>
    <n v="275.625"/>
    <x v="5"/>
    <n v="0.1575"/>
  </r>
  <r>
    <x v="0"/>
    <n v="1185732"/>
    <x v="101"/>
    <x v="3"/>
    <s v="Minnesota"/>
    <x v="11"/>
    <x v="4"/>
    <x v="16"/>
    <n v="1750"/>
    <x v="119"/>
    <n v="288.74999999999994"/>
    <x v="1"/>
    <n v="0.16499999999999998"/>
  </r>
  <r>
    <x v="0"/>
    <n v="1185732"/>
    <x v="101"/>
    <x v="3"/>
    <s v="Minnesota"/>
    <x v="11"/>
    <x v="5"/>
    <x v="38"/>
    <n v="2750"/>
    <x v="333"/>
    <n v="742.49999999999977"/>
    <x v="4"/>
    <n v="0.26999999999999991"/>
  </r>
  <r>
    <x v="3"/>
    <n v="1189833"/>
    <x v="102"/>
    <x v="3"/>
    <s v="Montana"/>
    <x v="12"/>
    <x v="0"/>
    <x v="8"/>
    <n v="4750"/>
    <x v="155"/>
    <n v="748.125"/>
    <x v="4"/>
    <n v="0.1575"/>
  </r>
  <r>
    <x v="3"/>
    <n v="1189833"/>
    <x v="102"/>
    <x v="3"/>
    <s v="Montana"/>
    <x v="12"/>
    <x v="1"/>
    <x v="2"/>
    <n v="4750"/>
    <x v="115"/>
    <n v="641.25"/>
    <x v="1"/>
    <n v="0.13500000000000001"/>
  </r>
  <r>
    <x v="3"/>
    <n v="1189833"/>
    <x v="102"/>
    <x v="3"/>
    <s v="Montana"/>
    <x v="12"/>
    <x v="2"/>
    <x v="2"/>
    <n v="4750"/>
    <x v="115"/>
    <n v="961.875"/>
    <x v="4"/>
    <n v="0.20250000000000001"/>
  </r>
  <r>
    <x v="3"/>
    <n v="1189833"/>
    <x v="102"/>
    <x v="3"/>
    <s v="Montana"/>
    <x v="12"/>
    <x v="3"/>
    <x v="2"/>
    <n v="3250"/>
    <x v="334"/>
    <n v="585"/>
    <x v="15"/>
    <n v="0.18"/>
  </r>
  <r>
    <x v="3"/>
    <n v="1189833"/>
    <x v="102"/>
    <x v="3"/>
    <s v="Montana"/>
    <x v="12"/>
    <x v="4"/>
    <x v="0"/>
    <n v="2750"/>
    <x v="140"/>
    <n v="825.00000000000011"/>
    <x v="16"/>
    <n v="0.30000000000000004"/>
  </r>
  <r>
    <x v="3"/>
    <n v="1189833"/>
    <x v="102"/>
    <x v="3"/>
    <s v="Montana"/>
    <x v="12"/>
    <x v="5"/>
    <x v="2"/>
    <n v="4750"/>
    <x v="115"/>
    <n v="534.375"/>
    <x v="3"/>
    <n v="0.1125"/>
  </r>
  <r>
    <x v="3"/>
    <n v="1189833"/>
    <x v="103"/>
    <x v="3"/>
    <s v="Montana"/>
    <x v="12"/>
    <x v="0"/>
    <x v="8"/>
    <n v="5250"/>
    <x v="152"/>
    <n v="826.87499999999989"/>
    <x v="4"/>
    <n v="0.15749999999999997"/>
  </r>
  <r>
    <x v="3"/>
    <n v="1189833"/>
    <x v="103"/>
    <x v="3"/>
    <s v="Montana"/>
    <x v="12"/>
    <x v="1"/>
    <x v="2"/>
    <n v="4250"/>
    <x v="172"/>
    <n v="573.75"/>
    <x v="1"/>
    <n v="0.13500000000000001"/>
  </r>
  <r>
    <x v="3"/>
    <n v="1189833"/>
    <x v="103"/>
    <x v="3"/>
    <s v="Montana"/>
    <x v="12"/>
    <x v="2"/>
    <x v="2"/>
    <n v="4500"/>
    <x v="158"/>
    <n v="911.25"/>
    <x v="4"/>
    <n v="0.20250000000000001"/>
  </r>
  <r>
    <x v="3"/>
    <n v="1189833"/>
    <x v="103"/>
    <x v="3"/>
    <s v="Montana"/>
    <x v="12"/>
    <x v="3"/>
    <x v="2"/>
    <n v="3000"/>
    <x v="198"/>
    <n v="540"/>
    <x v="15"/>
    <n v="0.18"/>
  </r>
  <r>
    <x v="3"/>
    <n v="1189833"/>
    <x v="103"/>
    <x v="3"/>
    <s v="Montana"/>
    <x v="12"/>
    <x v="4"/>
    <x v="0"/>
    <n v="2250"/>
    <x v="127"/>
    <n v="675.00000000000011"/>
    <x v="16"/>
    <n v="0.30000000000000004"/>
  </r>
  <r>
    <x v="3"/>
    <n v="1189833"/>
    <x v="103"/>
    <x v="3"/>
    <s v="Montana"/>
    <x v="12"/>
    <x v="5"/>
    <x v="2"/>
    <n v="4250"/>
    <x v="172"/>
    <n v="478.125"/>
    <x v="3"/>
    <n v="0.1125"/>
  </r>
  <r>
    <x v="3"/>
    <n v="1189833"/>
    <x v="104"/>
    <x v="3"/>
    <s v="Montana"/>
    <x v="12"/>
    <x v="0"/>
    <x v="8"/>
    <n v="5750"/>
    <x v="335"/>
    <n v="905.62499999999989"/>
    <x v="4"/>
    <n v="0.15749999999999997"/>
  </r>
  <r>
    <x v="3"/>
    <n v="1189833"/>
    <x v="104"/>
    <x v="3"/>
    <s v="Montana"/>
    <x v="12"/>
    <x v="1"/>
    <x v="2"/>
    <n v="4250"/>
    <x v="172"/>
    <n v="573.75"/>
    <x v="1"/>
    <n v="0.13500000000000001"/>
  </r>
  <r>
    <x v="3"/>
    <n v="1189833"/>
    <x v="104"/>
    <x v="3"/>
    <s v="Montana"/>
    <x v="12"/>
    <x v="2"/>
    <x v="2"/>
    <n v="4250"/>
    <x v="172"/>
    <n v="860.625"/>
    <x v="4"/>
    <n v="0.20250000000000001"/>
  </r>
  <r>
    <x v="3"/>
    <n v="1189833"/>
    <x v="104"/>
    <x v="3"/>
    <s v="Montana"/>
    <x v="12"/>
    <x v="3"/>
    <x v="2"/>
    <n v="3250"/>
    <x v="334"/>
    <n v="585"/>
    <x v="15"/>
    <n v="0.18"/>
  </r>
  <r>
    <x v="3"/>
    <n v="1189833"/>
    <x v="104"/>
    <x v="3"/>
    <s v="Montana"/>
    <x v="12"/>
    <x v="4"/>
    <x v="0"/>
    <n v="2000"/>
    <x v="123"/>
    <n v="600.00000000000011"/>
    <x v="16"/>
    <n v="0.30000000000000004"/>
  </r>
  <r>
    <x v="3"/>
    <n v="1189833"/>
    <x v="104"/>
    <x v="3"/>
    <s v="Montana"/>
    <x v="12"/>
    <x v="5"/>
    <x v="2"/>
    <n v="4000"/>
    <x v="207"/>
    <n v="450"/>
    <x v="3"/>
    <n v="0.1125"/>
  </r>
  <r>
    <x v="3"/>
    <n v="1189833"/>
    <x v="105"/>
    <x v="3"/>
    <s v="Montana"/>
    <x v="12"/>
    <x v="0"/>
    <x v="2"/>
    <n v="5750"/>
    <x v="70"/>
    <n v="1164.375"/>
    <x v="4"/>
    <n v="0.20250000000000001"/>
  </r>
  <r>
    <x v="3"/>
    <n v="1189833"/>
    <x v="105"/>
    <x v="3"/>
    <s v="Montana"/>
    <x v="12"/>
    <x v="1"/>
    <x v="2"/>
    <n v="3750"/>
    <x v="153"/>
    <n v="506.25"/>
    <x v="1"/>
    <n v="0.13500000000000001"/>
  </r>
  <r>
    <x v="3"/>
    <n v="1189833"/>
    <x v="105"/>
    <x v="3"/>
    <s v="Montana"/>
    <x v="12"/>
    <x v="2"/>
    <x v="2"/>
    <n v="4000"/>
    <x v="207"/>
    <n v="810"/>
    <x v="4"/>
    <n v="0.20250000000000001"/>
  </r>
  <r>
    <x v="3"/>
    <n v="1189833"/>
    <x v="105"/>
    <x v="3"/>
    <s v="Montana"/>
    <x v="12"/>
    <x v="3"/>
    <x v="1"/>
    <n v="3000"/>
    <x v="147"/>
    <n v="479.99999999999994"/>
    <x v="15"/>
    <n v="0.15999999999999998"/>
  </r>
  <r>
    <x v="3"/>
    <n v="1189833"/>
    <x v="105"/>
    <x v="3"/>
    <s v="Montana"/>
    <x v="12"/>
    <x v="4"/>
    <x v="2"/>
    <n v="2000"/>
    <x v="124"/>
    <n v="540.00000000000011"/>
    <x v="16"/>
    <n v="0.27000000000000007"/>
  </r>
  <r>
    <x v="3"/>
    <n v="1189833"/>
    <x v="105"/>
    <x v="3"/>
    <s v="Montana"/>
    <x v="12"/>
    <x v="5"/>
    <x v="3"/>
    <n v="3750"/>
    <x v="39"/>
    <n v="562.5"/>
    <x v="3"/>
    <n v="0.15"/>
  </r>
  <r>
    <x v="3"/>
    <n v="1189833"/>
    <x v="106"/>
    <x v="3"/>
    <s v="Montana"/>
    <x v="12"/>
    <x v="0"/>
    <x v="1"/>
    <n v="5750"/>
    <x v="336"/>
    <n v="1035"/>
    <x v="4"/>
    <n v="0.18"/>
  </r>
  <r>
    <x v="3"/>
    <n v="1189833"/>
    <x v="106"/>
    <x v="3"/>
    <s v="Montana"/>
    <x v="12"/>
    <x v="1"/>
    <x v="2"/>
    <n v="4250"/>
    <x v="172"/>
    <n v="573.75"/>
    <x v="1"/>
    <n v="0.13500000000000001"/>
  </r>
  <r>
    <x v="3"/>
    <n v="1189833"/>
    <x v="106"/>
    <x v="3"/>
    <s v="Montana"/>
    <x v="12"/>
    <x v="2"/>
    <x v="2"/>
    <n v="4250"/>
    <x v="172"/>
    <n v="860.625"/>
    <x v="4"/>
    <n v="0.20250000000000001"/>
  </r>
  <r>
    <x v="3"/>
    <n v="1189833"/>
    <x v="106"/>
    <x v="3"/>
    <s v="Montana"/>
    <x v="12"/>
    <x v="3"/>
    <x v="1"/>
    <n v="3250"/>
    <x v="194"/>
    <n v="520"/>
    <x v="15"/>
    <n v="0.16"/>
  </r>
  <r>
    <x v="3"/>
    <n v="1189833"/>
    <x v="106"/>
    <x v="3"/>
    <s v="Montana"/>
    <x v="12"/>
    <x v="4"/>
    <x v="2"/>
    <n v="2250"/>
    <x v="177"/>
    <n v="607.50000000000011"/>
    <x v="16"/>
    <n v="0.27000000000000007"/>
  </r>
  <r>
    <x v="3"/>
    <n v="1189833"/>
    <x v="106"/>
    <x v="3"/>
    <s v="Montana"/>
    <x v="12"/>
    <x v="5"/>
    <x v="3"/>
    <n v="4000"/>
    <x v="50"/>
    <n v="600"/>
    <x v="3"/>
    <n v="0.15"/>
  </r>
  <r>
    <x v="3"/>
    <n v="1189833"/>
    <x v="107"/>
    <x v="3"/>
    <s v="Montana"/>
    <x v="12"/>
    <x v="0"/>
    <x v="1"/>
    <n v="6750"/>
    <x v="52"/>
    <n v="1215"/>
    <x v="4"/>
    <n v="0.18"/>
  </r>
  <r>
    <x v="3"/>
    <n v="1189833"/>
    <x v="107"/>
    <x v="3"/>
    <s v="Montana"/>
    <x v="12"/>
    <x v="1"/>
    <x v="2"/>
    <n v="5250"/>
    <x v="45"/>
    <n v="708.75"/>
    <x v="1"/>
    <n v="0.13500000000000001"/>
  </r>
  <r>
    <x v="3"/>
    <n v="1189833"/>
    <x v="107"/>
    <x v="3"/>
    <s v="Montana"/>
    <x v="12"/>
    <x v="2"/>
    <x v="2"/>
    <n v="5500"/>
    <x v="111"/>
    <n v="1113.75"/>
    <x v="4"/>
    <n v="0.20250000000000001"/>
  </r>
  <r>
    <x v="3"/>
    <n v="1189833"/>
    <x v="107"/>
    <x v="3"/>
    <s v="Montana"/>
    <x v="12"/>
    <x v="3"/>
    <x v="1"/>
    <n v="4250"/>
    <x v="234"/>
    <n v="680"/>
    <x v="15"/>
    <n v="0.16"/>
  </r>
  <r>
    <x v="3"/>
    <n v="1189833"/>
    <x v="107"/>
    <x v="3"/>
    <s v="Montana"/>
    <x v="12"/>
    <x v="4"/>
    <x v="2"/>
    <n v="3000"/>
    <x v="198"/>
    <n v="810.00000000000011"/>
    <x v="16"/>
    <n v="0.27"/>
  </r>
  <r>
    <x v="3"/>
    <n v="1189833"/>
    <x v="107"/>
    <x v="3"/>
    <s v="Montana"/>
    <x v="12"/>
    <x v="5"/>
    <x v="3"/>
    <n v="6000"/>
    <x v="11"/>
    <n v="900"/>
    <x v="3"/>
    <n v="0.15"/>
  </r>
  <r>
    <x v="3"/>
    <n v="1189833"/>
    <x v="108"/>
    <x v="3"/>
    <s v="Montana"/>
    <x v="12"/>
    <x v="0"/>
    <x v="1"/>
    <n v="7500"/>
    <x v="61"/>
    <n v="1350"/>
    <x v="4"/>
    <n v="0.18"/>
  </r>
  <r>
    <x v="3"/>
    <n v="1189833"/>
    <x v="108"/>
    <x v="3"/>
    <s v="Montana"/>
    <x v="12"/>
    <x v="1"/>
    <x v="2"/>
    <n v="6000"/>
    <x v="52"/>
    <n v="810"/>
    <x v="1"/>
    <n v="0.13500000000000001"/>
  </r>
  <r>
    <x v="3"/>
    <n v="1189833"/>
    <x v="108"/>
    <x v="3"/>
    <s v="Montana"/>
    <x v="12"/>
    <x v="2"/>
    <x v="2"/>
    <n v="5500"/>
    <x v="111"/>
    <n v="1113.75"/>
    <x v="4"/>
    <n v="0.20250000000000001"/>
  </r>
  <r>
    <x v="3"/>
    <n v="1189833"/>
    <x v="108"/>
    <x v="3"/>
    <s v="Montana"/>
    <x v="12"/>
    <x v="3"/>
    <x v="1"/>
    <n v="4500"/>
    <x v="207"/>
    <n v="719.99999999999989"/>
    <x v="15"/>
    <n v="0.15999999999999998"/>
  </r>
  <r>
    <x v="3"/>
    <n v="1189833"/>
    <x v="108"/>
    <x v="3"/>
    <s v="Montana"/>
    <x v="12"/>
    <x v="4"/>
    <x v="2"/>
    <n v="4750"/>
    <x v="115"/>
    <n v="1282.5000000000002"/>
    <x v="16"/>
    <n v="0.27000000000000007"/>
  </r>
  <r>
    <x v="3"/>
    <n v="1189833"/>
    <x v="108"/>
    <x v="3"/>
    <s v="Montana"/>
    <x v="12"/>
    <x v="5"/>
    <x v="3"/>
    <n v="4750"/>
    <x v="175"/>
    <n v="712.5"/>
    <x v="3"/>
    <n v="0.15"/>
  </r>
  <r>
    <x v="3"/>
    <n v="1189833"/>
    <x v="109"/>
    <x v="3"/>
    <s v="Montana"/>
    <x v="12"/>
    <x v="0"/>
    <x v="2"/>
    <n v="6750"/>
    <x v="112"/>
    <n v="1366.875"/>
    <x v="4"/>
    <n v="0.20250000000000001"/>
  </r>
  <r>
    <x v="3"/>
    <n v="1189833"/>
    <x v="109"/>
    <x v="3"/>
    <s v="Montana"/>
    <x v="12"/>
    <x v="1"/>
    <x v="4"/>
    <n v="6250"/>
    <x v="337"/>
    <n v="1031.25"/>
    <x v="1"/>
    <n v="0.16500000000000001"/>
  </r>
  <r>
    <x v="3"/>
    <n v="1189833"/>
    <x v="109"/>
    <x v="3"/>
    <s v="Montana"/>
    <x v="12"/>
    <x v="2"/>
    <x v="0"/>
    <n v="5000"/>
    <x v="54"/>
    <n v="1125"/>
    <x v="4"/>
    <n v="0.22500000000000001"/>
  </r>
  <r>
    <x v="3"/>
    <n v="1189833"/>
    <x v="109"/>
    <x v="3"/>
    <s v="Montana"/>
    <x v="12"/>
    <x v="3"/>
    <x v="2"/>
    <n v="4250"/>
    <x v="172"/>
    <n v="764.99999999999989"/>
    <x v="15"/>
    <n v="0.17999999999999997"/>
  </r>
  <r>
    <x v="3"/>
    <n v="1189833"/>
    <x v="109"/>
    <x v="3"/>
    <s v="Montana"/>
    <x v="12"/>
    <x v="4"/>
    <x v="16"/>
    <n v="4250"/>
    <x v="338"/>
    <n v="1402.5"/>
    <x v="16"/>
    <n v="0.33"/>
  </r>
  <r>
    <x v="3"/>
    <n v="1189833"/>
    <x v="109"/>
    <x v="3"/>
    <s v="Montana"/>
    <x v="12"/>
    <x v="5"/>
    <x v="3"/>
    <n v="4000"/>
    <x v="50"/>
    <n v="600"/>
    <x v="3"/>
    <n v="0.15"/>
  </r>
  <r>
    <x v="3"/>
    <n v="1189833"/>
    <x v="110"/>
    <x v="3"/>
    <s v="Montana"/>
    <x v="12"/>
    <x v="0"/>
    <x v="2"/>
    <n v="6000"/>
    <x v="52"/>
    <n v="1215"/>
    <x v="4"/>
    <n v="0.20250000000000001"/>
  </r>
  <r>
    <x v="3"/>
    <n v="1189833"/>
    <x v="110"/>
    <x v="3"/>
    <s v="Montana"/>
    <x v="12"/>
    <x v="1"/>
    <x v="0"/>
    <n v="6000"/>
    <x v="61"/>
    <n v="900"/>
    <x v="1"/>
    <n v="0.15"/>
  </r>
  <r>
    <x v="3"/>
    <n v="1189833"/>
    <x v="110"/>
    <x v="3"/>
    <s v="Montana"/>
    <x v="12"/>
    <x v="2"/>
    <x v="2"/>
    <n v="4500"/>
    <x v="158"/>
    <n v="911.25"/>
    <x v="4"/>
    <n v="0.20250000000000001"/>
  </r>
  <r>
    <x v="3"/>
    <n v="1189833"/>
    <x v="110"/>
    <x v="3"/>
    <s v="Montana"/>
    <x v="12"/>
    <x v="3"/>
    <x v="2"/>
    <n v="4000"/>
    <x v="207"/>
    <n v="719.99999999999989"/>
    <x v="15"/>
    <n v="0.17999999999999997"/>
  </r>
  <r>
    <x v="3"/>
    <n v="1189833"/>
    <x v="110"/>
    <x v="3"/>
    <s v="Montana"/>
    <x v="12"/>
    <x v="4"/>
    <x v="16"/>
    <n v="4000"/>
    <x v="208"/>
    <n v="1320"/>
    <x v="16"/>
    <n v="0.33"/>
  </r>
  <r>
    <x v="3"/>
    <n v="1189833"/>
    <x v="110"/>
    <x v="3"/>
    <s v="Montana"/>
    <x v="12"/>
    <x v="5"/>
    <x v="3"/>
    <n v="4500"/>
    <x v="52"/>
    <n v="675"/>
    <x v="3"/>
    <n v="0.15"/>
  </r>
  <r>
    <x v="3"/>
    <n v="1189833"/>
    <x v="111"/>
    <x v="3"/>
    <s v="Montana"/>
    <x v="12"/>
    <x v="0"/>
    <x v="2"/>
    <n v="5500"/>
    <x v="111"/>
    <n v="1113.75"/>
    <x v="4"/>
    <n v="0.20250000000000001"/>
  </r>
  <r>
    <x v="3"/>
    <n v="1189833"/>
    <x v="111"/>
    <x v="3"/>
    <s v="Montana"/>
    <x v="12"/>
    <x v="1"/>
    <x v="0"/>
    <n v="5500"/>
    <x v="80"/>
    <n v="825"/>
    <x v="1"/>
    <n v="0.15"/>
  </r>
  <r>
    <x v="3"/>
    <n v="1189833"/>
    <x v="111"/>
    <x v="3"/>
    <s v="Montana"/>
    <x v="12"/>
    <x v="2"/>
    <x v="2"/>
    <n v="4000"/>
    <x v="207"/>
    <n v="810"/>
    <x v="4"/>
    <n v="0.20250000000000001"/>
  </r>
  <r>
    <x v="3"/>
    <n v="1189833"/>
    <x v="111"/>
    <x v="3"/>
    <s v="Montana"/>
    <x v="12"/>
    <x v="3"/>
    <x v="2"/>
    <n v="3750"/>
    <x v="153"/>
    <n v="675"/>
    <x v="15"/>
    <n v="0.18"/>
  </r>
  <r>
    <x v="3"/>
    <n v="1189833"/>
    <x v="111"/>
    <x v="3"/>
    <s v="Montana"/>
    <x v="12"/>
    <x v="4"/>
    <x v="16"/>
    <n v="3500"/>
    <x v="237"/>
    <n v="1155"/>
    <x v="16"/>
    <n v="0.33"/>
  </r>
  <r>
    <x v="3"/>
    <n v="1189833"/>
    <x v="111"/>
    <x v="3"/>
    <s v="Montana"/>
    <x v="12"/>
    <x v="5"/>
    <x v="3"/>
    <n v="4000"/>
    <x v="50"/>
    <n v="600"/>
    <x v="3"/>
    <n v="0.15"/>
  </r>
  <r>
    <x v="3"/>
    <n v="1189833"/>
    <x v="112"/>
    <x v="3"/>
    <s v="Montana"/>
    <x v="12"/>
    <x v="0"/>
    <x v="1"/>
    <n v="5750"/>
    <x v="336"/>
    <n v="1035"/>
    <x v="4"/>
    <n v="0.18"/>
  </r>
  <r>
    <x v="3"/>
    <n v="1189833"/>
    <x v="112"/>
    <x v="3"/>
    <s v="Montana"/>
    <x v="12"/>
    <x v="1"/>
    <x v="17"/>
    <n v="5750"/>
    <x v="339"/>
    <n v="776.25000000000011"/>
    <x v="1"/>
    <n v="0.13500000000000001"/>
  </r>
  <r>
    <x v="3"/>
    <n v="1189833"/>
    <x v="112"/>
    <x v="3"/>
    <s v="Montana"/>
    <x v="12"/>
    <x v="2"/>
    <x v="1"/>
    <n v="4250"/>
    <x v="234"/>
    <n v="765"/>
    <x v="4"/>
    <n v="0.18"/>
  </r>
  <r>
    <x v="3"/>
    <n v="1189833"/>
    <x v="112"/>
    <x v="3"/>
    <s v="Montana"/>
    <x v="12"/>
    <x v="3"/>
    <x v="1"/>
    <n v="4250"/>
    <x v="234"/>
    <n v="680"/>
    <x v="15"/>
    <n v="0.16"/>
  </r>
  <r>
    <x v="3"/>
    <n v="1189833"/>
    <x v="112"/>
    <x v="3"/>
    <s v="Montana"/>
    <x v="12"/>
    <x v="4"/>
    <x v="16"/>
    <n v="3750"/>
    <x v="210"/>
    <n v="1237.5"/>
    <x v="16"/>
    <n v="0.33"/>
  </r>
  <r>
    <x v="3"/>
    <n v="1189833"/>
    <x v="112"/>
    <x v="3"/>
    <s v="Montana"/>
    <x v="12"/>
    <x v="5"/>
    <x v="3"/>
    <n v="4750"/>
    <x v="175"/>
    <n v="712.5"/>
    <x v="3"/>
    <n v="0.15"/>
  </r>
  <r>
    <x v="3"/>
    <n v="1189833"/>
    <x v="113"/>
    <x v="3"/>
    <s v="Montana"/>
    <x v="12"/>
    <x v="0"/>
    <x v="2"/>
    <n v="6750"/>
    <x v="112"/>
    <n v="1366.875"/>
    <x v="4"/>
    <n v="0.20250000000000001"/>
  </r>
  <r>
    <x v="3"/>
    <n v="1189833"/>
    <x v="113"/>
    <x v="3"/>
    <s v="Montana"/>
    <x v="12"/>
    <x v="1"/>
    <x v="0"/>
    <n v="6750"/>
    <x v="73"/>
    <n v="1012.5"/>
    <x v="1"/>
    <n v="0.15"/>
  </r>
  <r>
    <x v="3"/>
    <n v="1189833"/>
    <x v="113"/>
    <x v="3"/>
    <s v="Montana"/>
    <x v="12"/>
    <x v="2"/>
    <x v="2"/>
    <n v="4750"/>
    <x v="115"/>
    <n v="961.875"/>
    <x v="4"/>
    <n v="0.20250000000000001"/>
  </r>
  <r>
    <x v="3"/>
    <n v="1189833"/>
    <x v="113"/>
    <x v="3"/>
    <s v="Montana"/>
    <x v="12"/>
    <x v="3"/>
    <x v="2"/>
    <n v="4750"/>
    <x v="115"/>
    <n v="854.99999999999989"/>
    <x v="15"/>
    <n v="0.17999999999999997"/>
  </r>
  <r>
    <x v="3"/>
    <n v="1189833"/>
    <x v="113"/>
    <x v="3"/>
    <s v="Montana"/>
    <x v="12"/>
    <x v="4"/>
    <x v="16"/>
    <n v="4000"/>
    <x v="208"/>
    <n v="1320"/>
    <x v="16"/>
    <n v="0.33"/>
  </r>
  <r>
    <x v="3"/>
    <n v="1189833"/>
    <x v="113"/>
    <x v="3"/>
    <s v="Montana"/>
    <x v="12"/>
    <x v="5"/>
    <x v="3"/>
    <n v="5000"/>
    <x v="61"/>
    <n v="750"/>
    <x v="3"/>
    <n v="0.15"/>
  </r>
  <r>
    <x v="1"/>
    <n v="1197831"/>
    <x v="114"/>
    <x v="1"/>
    <s v="Tennessee"/>
    <x v="13"/>
    <x v="0"/>
    <x v="19"/>
    <n v="7000"/>
    <x v="340"/>
    <n v="489.99999999999994"/>
    <x v="2"/>
    <n v="6.9999999999999993E-2"/>
  </r>
  <r>
    <x v="1"/>
    <n v="1197831"/>
    <x v="114"/>
    <x v="1"/>
    <s v="Tennessee"/>
    <x v="13"/>
    <x v="1"/>
    <x v="9"/>
    <n v="7000"/>
    <x v="193"/>
    <n v="735"/>
    <x v="2"/>
    <n v="0.105"/>
  </r>
  <r>
    <x v="1"/>
    <n v="1197831"/>
    <x v="114"/>
    <x v="1"/>
    <s v="Tennessee"/>
    <x v="13"/>
    <x v="2"/>
    <x v="9"/>
    <n v="5000"/>
    <x v="146"/>
    <n v="525"/>
    <x v="2"/>
    <n v="0.105"/>
  </r>
  <r>
    <x v="1"/>
    <n v="1197831"/>
    <x v="114"/>
    <x v="1"/>
    <s v="Tennessee"/>
    <x v="13"/>
    <x v="3"/>
    <x v="8"/>
    <n v="5000"/>
    <x v="157"/>
    <n v="787.5"/>
    <x v="4"/>
    <n v="0.1575"/>
  </r>
  <r>
    <x v="1"/>
    <n v="1197831"/>
    <x v="114"/>
    <x v="1"/>
    <s v="Tennessee"/>
    <x v="13"/>
    <x v="4"/>
    <x v="1"/>
    <n v="3500"/>
    <x v="340"/>
    <n v="420"/>
    <x v="1"/>
    <n v="0.12"/>
  </r>
  <r>
    <x v="1"/>
    <n v="1197831"/>
    <x v="114"/>
    <x v="1"/>
    <s v="Tennessee"/>
    <x v="13"/>
    <x v="5"/>
    <x v="8"/>
    <n v="5000"/>
    <x v="157"/>
    <n v="875"/>
    <x v="0"/>
    <n v="0.17499999999999999"/>
  </r>
  <r>
    <x v="1"/>
    <n v="1197831"/>
    <x v="67"/>
    <x v="1"/>
    <s v="Tennessee"/>
    <x v="13"/>
    <x v="0"/>
    <x v="7"/>
    <n v="6500"/>
    <x v="132"/>
    <n v="568.75"/>
    <x v="2"/>
    <n v="8.7499999999999994E-2"/>
  </r>
  <r>
    <x v="1"/>
    <n v="1197831"/>
    <x v="67"/>
    <x v="1"/>
    <s v="Tennessee"/>
    <x v="13"/>
    <x v="1"/>
    <x v="8"/>
    <n v="6250"/>
    <x v="46"/>
    <n v="765.625"/>
    <x v="2"/>
    <n v="0.1225"/>
  </r>
  <r>
    <x v="1"/>
    <n v="1197831"/>
    <x v="67"/>
    <x v="1"/>
    <s v="Tennessee"/>
    <x v="13"/>
    <x v="2"/>
    <x v="8"/>
    <n v="4500"/>
    <x v="151"/>
    <n v="551.25"/>
    <x v="2"/>
    <n v="0.1225"/>
  </r>
  <r>
    <x v="1"/>
    <n v="1197831"/>
    <x v="67"/>
    <x v="1"/>
    <s v="Tennessee"/>
    <x v="13"/>
    <x v="3"/>
    <x v="8"/>
    <n v="4000"/>
    <x v="340"/>
    <n v="630"/>
    <x v="4"/>
    <n v="0.1575"/>
  </r>
  <r>
    <x v="1"/>
    <n v="1197831"/>
    <x v="67"/>
    <x v="1"/>
    <s v="Tennessee"/>
    <x v="13"/>
    <x v="4"/>
    <x v="1"/>
    <n v="2750"/>
    <x v="130"/>
    <n v="330"/>
    <x v="1"/>
    <n v="0.12"/>
  </r>
  <r>
    <x v="1"/>
    <n v="1197831"/>
    <x v="67"/>
    <x v="1"/>
    <s v="Tennessee"/>
    <x v="13"/>
    <x v="5"/>
    <x v="8"/>
    <n v="4750"/>
    <x v="155"/>
    <n v="831.25"/>
    <x v="0"/>
    <n v="0.17499999999999999"/>
  </r>
  <r>
    <x v="1"/>
    <n v="1197831"/>
    <x v="115"/>
    <x v="1"/>
    <s v="Tennessee"/>
    <x v="13"/>
    <x v="0"/>
    <x v="9"/>
    <n v="6500"/>
    <x v="212"/>
    <n v="779.99999999999989"/>
    <x v="15"/>
    <n v="0.11999999999999998"/>
  </r>
  <r>
    <x v="1"/>
    <n v="1197831"/>
    <x v="115"/>
    <x v="1"/>
    <s v="Tennessee"/>
    <x v="13"/>
    <x v="1"/>
    <x v="1"/>
    <n v="6500"/>
    <x v="51"/>
    <n v="1040"/>
    <x v="15"/>
    <n v="0.16"/>
  </r>
  <r>
    <x v="1"/>
    <n v="1197831"/>
    <x v="115"/>
    <x v="1"/>
    <s v="Tennessee"/>
    <x v="13"/>
    <x v="2"/>
    <x v="9"/>
    <n v="4750"/>
    <x v="341"/>
    <n v="570"/>
    <x v="15"/>
    <n v="0.12"/>
  </r>
  <r>
    <x v="1"/>
    <n v="1197831"/>
    <x v="115"/>
    <x v="1"/>
    <s v="Tennessee"/>
    <x v="13"/>
    <x v="3"/>
    <x v="15"/>
    <n v="3750"/>
    <x v="342"/>
    <n v="656.25000000000011"/>
    <x v="0"/>
    <n v="0.17500000000000002"/>
  </r>
  <r>
    <x v="1"/>
    <n v="1197831"/>
    <x v="115"/>
    <x v="1"/>
    <s v="Tennessee"/>
    <x v="13"/>
    <x v="4"/>
    <x v="1"/>
    <n v="2750"/>
    <x v="130"/>
    <n v="385"/>
    <x v="2"/>
    <n v="0.14000000000000001"/>
  </r>
  <r>
    <x v="1"/>
    <n v="1197831"/>
    <x v="115"/>
    <x v="1"/>
    <s v="Tennessee"/>
    <x v="13"/>
    <x v="5"/>
    <x v="15"/>
    <n v="4250"/>
    <x v="343"/>
    <n v="818.12500000000023"/>
    <x v="9"/>
    <n v="0.19250000000000006"/>
  </r>
  <r>
    <x v="1"/>
    <n v="1197831"/>
    <x v="50"/>
    <x v="1"/>
    <s v="Tennessee"/>
    <x v="13"/>
    <x v="0"/>
    <x v="20"/>
    <n v="6750"/>
    <x v="198"/>
    <n v="540"/>
    <x v="15"/>
    <n v="0.08"/>
  </r>
  <r>
    <x v="1"/>
    <n v="1197831"/>
    <x v="50"/>
    <x v="1"/>
    <s v="Tennessee"/>
    <x v="13"/>
    <x v="1"/>
    <x v="39"/>
    <n v="6750"/>
    <x v="344"/>
    <n v="675.00000000000011"/>
    <x v="15"/>
    <n v="0.10000000000000002"/>
  </r>
  <r>
    <x v="1"/>
    <n v="1197831"/>
    <x v="50"/>
    <x v="1"/>
    <s v="Tennessee"/>
    <x v="13"/>
    <x v="2"/>
    <x v="40"/>
    <n v="5000"/>
    <x v="329"/>
    <n v="399.99999999999989"/>
    <x v="15"/>
    <n v="7.9999999999999974E-2"/>
  </r>
  <r>
    <x v="1"/>
    <n v="1197831"/>
    <x v="50"/>
    <x v="1"/>
    <s v="Tennessee"/>
    <x v="13"/>
    <x v="3"/>
    <x v="39"/>
    <n v="4000"/>
    <x v="322"/>
    <n v="500.00000000000011"/>
    <x v="0"/>
    <n v="0.12500000000000003"/>
  </r>
  <r>
    <x v="1"/>
    <n v="1197831"/>
    <x v="50"/>
    <x v="1"/>
    <s v="Tennessee"/>
    <x v="13"/>
    <x v="4"/>
    <x v="9"/>
    <n v="3000"/>
    <x v="124"/>
    <n v="315"/>
    <x v="2"/>
    <n v="0.105"/>
  </r>
  <r>
    <x v="1"/>
    <n v="1197831"/>
    <x v="50"/>
    <x v="1"/>
    <s v="Tennessee"/>
    <x v="13"/>
    <x v="5"/>
    <x v="39"/>
    <n v="5750"/>
    <x v="345"/>
    <n v="790.62500000000023"/>
    <x v="9"/>
    <n v="0.13750000000000004"/>
  </r>
  <r>
    <x v="1"/>
    <n v="1197831"/>
    <x v="70"/>
    <x v="1"/>
    <s v="Tennessee"/>
    <x v="13"/>
    <x v="0"/>
    <x v="41"/>
    <n v="7250"/>
    <x v="346"/>
    <n v="434.99999999999989"/>
    <x v="15"/>
    <n v="5.9999999999999984E-2"/>
  </r>
  <r>
    <x v="1"/>
    <n v="1197831"/>
    <x v="70"/>
    <x v="1"/>
    <s v="Tennessee"/>
    <x v="13"/>
    <x v="1"/>
    <x v="39"/>
    <n v="7500"/>
    <x v="347"/>
    <n v="750.00000000000011"/>
    <x v="15"/>
    <n v="0.10000000000000002"/>
  </r>
  <r>
    <x v="1"/>
    <n v="1197831"/>
    <x v="70"/>
    <x v="1"/>
    <s v="Tennessee"/>
    <x v="13"/>
    <x v="2"/>
    <x v="40"/>
    <n v="6000"/>
    <x v="348"/>
    <n v="479.99999999999989"/>
    <x v="15"/>
    <n v="7.9999999999999988E-2"/>
  </r>
  <r>
    <x v="1"/>
    <n v="1197831"/>
    <x v="70"/>
    <x v="1"/>
    <s v="Tennessee"/>
    <x v="13"/>
    <x v="3"/>
    <x v="21"/>
    <n v="5250"/>
    <x v="160"/>
    <n v="787.50000000000011"/>
    <x v="0"/>
    <n v="0.15000000000000002"/>
  </r>
  <r>
    <x v="1"/>
    <n v="1197831"/>
    <x v="70"/>
    <x v="1"/>
    <s v="Tennessee"/>
    <x v="13"/>
    <x v="4"/>
    <x v="2"/>
    <n v="4250"/>
    <x v="172"/>
    <n v="669.375"/>
    <x v="2"/>
    <n v="0.1575"/>
  </r>
  <r>
    <x v="1"/>
    <n v="1197831"/>
    <x v="70"/>
    <x v="1"/>
    <s v="Tennessee"/>
    <x v="13"/>
    <x v="5"/>
    <x v="1"/>
    <n v="7750"/>
    <x v="349"/>
    <n v="1705.0000000000002"/>
    <x v="9"/>
    <n v="0.22000000000000003"/>
  </r>
  <r>
    <x v="1"/>
    <n v="1197831"/>
    <x v="71"/>
    <x v="1"/>
    <s v="Tennessee"/>
    <x v="13"/>
    <x v="0"/>
    <x v="1"/>
    <n v="7750"/>
    <x v="349"/>
    <n v="1240"/>
    <x v="15"/>
    <n v="0.16"/>
  </r>
  <r>
    <x v="1"/>
    <n v="1197831"/>
    <x v="71"/>
    <x v="1"/>
    <s v="Tennessee"/>
    <x v="13"/>
    <x v="1"/>
    <x v="2"/>
    <n v="7750"/>
    <x v="290"/>
    <n v="1394.9999999999998"/>
    <x v="15"/>
    <n v="0.17999999999999997"/>
  </r>
  <r>
    <x v="1"/>
    <n v="1197831"/>
    <x v="71"/>
    <x v="1"/>
    <s v="Tennessee"/>
    <x v="13"/>
    <x v="2"/>
    <x v="1"/>
    <n v="6500"/>
    <x v="51"/>
    <n v="1040"/>
    <x v="15"/>
    <n v="0.16"/>
  </r>
  <r>
    <x v="1"/>
    <n v="1197831"/>
    <x v="71"/>
    <x v="1"/>
    <s v="Tennessee"/>
    <x v="13"/>
    <x v="3"/>
    <x v="1"/>
    <n v="6000"/>
    <x v="50"/>
    <n v="1200"/>
    <x v="0"/>
    <n v="0.2"/>
  </r>
  <r>
    <x v="1"/>
    <n v="1197831"/>
    <x v="71"/>
    <x v="1"/>
    <s v="Tennessee"/>
    <x v="13"/>
    <x v="4"/>
    <x v="2"/>
    <n v="5000"/>
    <x v="39"/>
    <n v="787.5"/>
    <x v="2"/>
    <n v="0.1575"/>
  </r>
  <r>
    <x v="1"/>
    <n v="1197831"/>
    <x v="71"/>
    <x v="1"/>
    <s v="Tennessee"/>
    <x v="13"/>
    <x v="5"/>
    <x v="0"/>
    <n v="8750"/>
    <x v="242"/>
    <n v="2406.25"/>
    <x v="9"/>
    <n v="0.27500000000000002"/>
  </r>
  <r>
    <x v="1"/>
    <n v="1197831"/>
    <x v="116"/>
    <x v="1"/>
    <s v="Tennessee"/>
    <x v="13"/>
    <x v="0"/>
    <x v="1"/>
    <n v="8250"/>
    <x v="211"/>
    <n v="1484.9999999999998"/>
    <x v="18"/>
    <n v="0.17999999999999997"/>
  </r>
  <r>
    <x v="1"/>
    <n v="1197831"/>
    <x v="116"/>
    <x v="1"/>
    <s v="Tennessee"/>
    <x v="13"/>
    <x v="1"/>
    <x v="2"/>
    <n v="8250"/>
    <x v="8"/>
    <n v="1670.6249999999998"/>
    <x v="18"/>
    <n v="0.20249999999999999"/>
  </r>
  <r>
    <x v="1"/>
    <n v="1197831"/>
    <x v="116"/>
    <x v="1"/>
    <s v="Tennessee"/>
    <x v="13"/>
    <x v="2"/>
    <x v="1"/>
    <n v="9750"/>
    <x v="87"/>
    <n v="1754.9999999999998"/>
    <x v="18"/>
    <n v="0.17999999999999997"/>
  </r>
  <r>
    <x v="1"/>
    <n v="1197831"/>
    <x v="116"/>
    <x v="1"/>
    <s v="Tennessee"/>
    <x v="13"/>
    <x v="3"/>
    <x v="1"/>
    <n v="5750"/>
    <x v="336"/>
    <n v="1265"/>
    <x v="9"/>
    <n v="0.22"/>
  </r>
  <r>
    <x v="1"/>
    <n v="1197831"/>
    <x v="116"/>
    <x v="1"/>
    <s v="Tennessee"/>
    <x v="13"/>
    <x v="4"/>
    <x v="2"/>
    <n v="5500"/>
    <x v="111"/>
    <n v="989.99999999999989"/>
    <x v="15"/>
    <n v="0.17999999999999997"/>
  </r>
  <r>
    <x v="1"/>
    <n v="1197831"/>
    <x v="116"/>
    <x v="1"/>
    <s v="Tennessee"/>
    <x v="13"/>
    <x v="5"/>
    <x v="16"/>
    <n v="8250"/>
    <x v="350"/>
    <n v="2722.5"/>
    <x v="16"/>
    <n v="0.33"/>
  </r>
  <r>
    <x v="1"/>
    <n v="1197831"/>
    <x v="117"/>
    <x v="1"/>
    <s v="Tennessee"/>
    <x v="13"/>
    <x v="0"/>
    <x v="2"/>
    <n v="7750"/>
    <x v="290"/>
    <n v="1569.3749999999998"/>
    <x v="18"/>
    <n v="0.20249999999999996"/>
  </r>
  <r>
    <x v="1"/>
    <n v="1197831"/>
    <x v="117"/>
    <x v="1"/>
    <s v="Tennessee"/>
    <x v="13"/>
    <x v="1"/>
    <x v="4"/>
    <n v="7750"/>
    <x v="100"/>
    <n v="1918.1249999999998"/>
    <x v="18"/>
    <n v="0.24749999999999997"/>
  </r>
  <r>
    <x v="1"/>
    <n v="1197831"/>
    <x v="117"/>
    <x v="1"/>
    <s v="Tennessee"/>
    <x v="13"/>
    <x v="2"/>
    <x v="0"/>
    <n v="9500"/>
    <x v="13"/>
    <n v="2137.5"/>
    <x v="18"/>
    <n v="0.22500000000000001"/>
  </r>
  <r>
    <x v="1"/>
    <n v="1197831"/>
    <x v="117"/>
    <x v="1"/>
    <s v="Tennessee"/>
    <x v="13"/>
    <x v="3"/>
    <x v="2"/>
    <n v="4750"/>
    <x v="115"/>
    <n v="1175.625"/>
    <x v="9"/>
    <n v="0.2475"/>
  </r>
  <r>
    <x v="1"/>
    <n v="1197831"/>
    <x v="117"/>
    <x v="1"/>
    <s v="Tennessee"/>
    <x v="13"/>
    <x v="4"/>
    <x v="0"/>
    <n v="4750"/>
    <x v="351"/>
    <n v="949.99999999999989"/>
    <x v="15"/>
    <n v="0.19999999999999998"/>
  </r>
  <r>
    <x v="1"/>
    <n v="1197831"/>
    <x v="117"/>
    <x v="1"/>
    <s v="Tennessee"/>
    <x v="13"/>
    <x v="5"/>
    <x v="16"/>
    <n v="7250"/>
    <x v="352"/>
    <n v="2392.5"/>
    <x v="16"/>
    <n v="0.33"/>
  </r>
  <r>
    <x v="1"/>
    <n v="1197831"/>
    <x v="74"/>
    <x v="1"/>
    <s v="Tennessee"/>
    <x v="13"/>
    <x v="0"/>
    <x v="0"/>
    <n v="6750"/>
    <x v="73"/>
    <n v="1518.7499999999998"/>
    <x v="18"/>
    <n v="0.22499999999999998"/>
  </r>
  <r>
    <x v="1"/>
    <n v="1197831"/>
    <x v="74"/>
    <x v="1"/>
    <s v="Tennessee"/>
    <x v="13"/>
    <x v="1"/>
    <x v="0"/>
    <n v="6250"/>
    <x v="66"/>
    <n v="1406.2499999999998"/>
    <x v="18"/>
    <n v="0.22499999999999995"/>
  </r>
  <r>
    <x v="1"/>
    <n v="1197831"/>
    <x v="74"/>
    <x v="1"/>
    <s v="Tennessee"/>
    <x v="13"/>
    <x v="2"/>
    <x v="16"/>
    <n v="6750"/>
    <x v="353"/>
    <n v="1670.6249999999995"/>
    <x v="18"/>
    <n v="0.24749999999999994"/>
  </r>
  <r>
    <x v="1"/>
    <n v="1197831"/>
    <x v="74"/>
    <x v="1"/>
    <s v="Tennessee"/>
    <x v="13"/>
    <x v="3"/>
    <x v="16"/>
    <n v="4000"/>
    <x v="208"/>
    <n v="1209.9999999999998"/>
    <x v="9"/>
    <n v="0.30249999999999994"/>
  </r>
  <r>
    <x v="1"/>
    <n v="1197831"/>
    <x v="74"/>
    <x v="1"/>
    <s v="Tennessee"/>
    <x v="13"/>
    <x v="4"/>
    <x v="0"/>
    <n v="4000"/>
    <x v="47"/>
    <n v="799.99999999999989"/>
    <x v="15"/>
    <n v="0.19999999999999998"/>
  </r>
  <r>
    <x v="1"/>
    <n v="1197831"/>
    <x v="74"/>
    <x v="1"/>
    <s v="Tennessee"/>
    <x v="13"/>
    <x v="5"/>
    <x v="2"/>
    <n v="6250"/>
    <x v="67"/>
    <n v="1687.5000000000002"/>
    <x v="16"/>
    <n v="0.27"/>
  </r>
  <r>
    <x v="1"/>
    <n v="1197831"/>
    <x v="75"/>
    <x v="1"/>
    <s v="Tennessee"/>
    <x v="13"/>
    <x v="0"/>
    <x v="15"/>
    <n v="5750"/>
    <x v="354"/>
    <n v="905.625"/>
    <x v="18"/>
    <n v="0.1575"/>
  </r>
  <r>
    <x v="1"/>
    <n v="1197831"/>
    <x v="75"/>
    <x v="1"/>
    <s v="Tennessee"/>
    <x v="13"/>
    <x v="1"/>
    <x v="15"/>
    <n v="5750"/>
    <x v="354"/>
    <n v="905.625"/>
    <x v="18"/>
    <n v="0.1575"/>
  </r>
  <r>
    <x v="1"/>
    <n v="1197831"/>
    <x v="75"/>
    <x v="1"/>
    <s v="Tennessee"/>
    <x v="13"/>
    <x v="2"/>
    <x v="1"/>
    <n v="5250"/>
    <x v="193"/>
    <n v="944.99999999999989"/>
    <x v="18"/>
    <n v="0.17999999999999997"/>
  </r>
  <r>
    <x v="1"/>
    <n v="1197831"/>
    <x v="75"/>
    <x v="1"/>
    <s v="Tennessee"/>
    <x v="13"/>
    <x v="3"/>
    <x v="1"/>
    <n v="3750"/>
    <x v="146"/>
    <n v="825.00000000000011"/>
    <x v="9"/>
    <n v="0.22000000000000003"/>
  </r>
  <r>
    <x v="1"/>
    <n v="1197831"/>
    <x v="75"/>
    <x v="1"/>
    <s v="Tennessee"/>
    <x v="13"/>
    <x v="4"/>
    <x v="15"/>
    <n v="3500"/>
    <x v="206"/>
    <n v="490.00000000000006"/>
    <x v="15"/>
    <n v="0.14000000000000001"/>
  </r>
  <r>
    <x v="1"/>
    <n v="1197831"/>
    <x v="75"/>
    <x v="1"/>
    <s v="Tennessee"/>
    <x v="13"/>
    <x v="5"/>
    <x v="2"/>
    <n v="5250"/>
    <x v="45"/>
    <n v="1417.5000000000002"/>
    <x v="16"/>
    <n v="0.27"/>
  </r>
  <r>
    <x v="1"/>
    <n v="1197831"/>
    <x v="56"/>
    <x v="1"/>
    <s v="Tennessee"/>
    <x v="13"/>
    <x v="0"/>
    <x v="21"/>
    <n v="6750"/>
    <x v="355"/>
    <n v="911.25"/>
    <x v="18"/>
    <n v="0.13500000000000001"/>
  </r>
  <r>
    <x v="1"/>
    <n v="1197831"/>
    <x v="56"/>
    <x v="1"/>
    <s v="Tennessee"/>
    <x v="13"/>
    <x v="1"/>
    <x v="21"/>
    <n v="6750"/>
    <x v="355"/>
    <n v="911.25"/>
    <x v="18"/>
    <n v="0.13500000000000001"/>
  </r>
  <r>
    <x v="1"/>
    <n v="1197831"/>
    <x v="56"/>
    <x v="1"/>
    <s v="Tennessee"/>
    <x v="13"/>
    <x v="2"/>
    <x v="4"/>
    <n v="6000"/>
    <x v="221"/>
    <n v="1485"/>
    <x v="18"/>
    <n v="0.2475"/>
  </r>
  <r>
    <x v="1"/>
    <n v="1197831"/>
    <x v="56"/>
    <x v="1"/>
    <s v="Tennessee"/>
    <x v="13"/>
    <x v="3"/>
    <x v="4"/>
    <n v="4750"/>
    <x v="356"/>
    <n v="1436.8750000000002"/>
    <x v="9"/>
    <n v="0.30250000000000005"/>
  </r>
  <r>
    <x v="1"/>
    <n v="1197831"/>
    <x v="56"/>
    <x v="1"/>
    <s v="Tennessee"/>
    <x v="13"/>
    <x v="4"/>
    <x v="16"/>
    <n v="4500"/>
    <x v="357"/>
    <n v="989.99999999999977"/>
    <x v="15"/>
    <n v="0.21999999999999995"/>
  </r>
  <r>
    <x v="1"/>
    <n v="1197831"/>
    <x v="56"/>
    <x v="1"/>
    <s v="Tennessee"/>
    <x v="13"/>
    <x v="5"/>
    <x v="5"/>
    <n v="6500"/>
    <x v="106"/>
    <n v="2535.0000000000005"/>
    <x v="16"/>
    <n v="0.39000000000000007"/>
  </r>
  <r>
    <x v="1"/>
    <n v="1197831"/>
    <x v="57"/>
    <x v="1"/>
    <s v="Tennessee"/>
    <x v="13"/>
    <x v="0"/>
    <x v="16"/>
    <n v="8000"/>
    <x v="358"/>
    <n v="1979.9999999999993"/>
    <x v="18"/>
    <n v="0.24749999999999991"/>
  </r>
  <r>
    <x v="1"/>
    <n v="1197831"/>
    <x v="57"/>
    <x v="1"/>
    <s v="Tennessee"/>
    <x v="13"/>
    <x v="1"/>
    <x v="16"/>
    <n v="8000"/>
    <x v="358"/>
    <n v="1979.9999999999993"/>
    <x v="18"/>
    <n v="0.24749999999999991"/>
  </r>
  <r>
    <x v="1"/>
    <n v="1197831"/>
    <x v="57"/>
    <x v="1"/>
    <s v="Tennessee"/>
    <x v="13"/>
    <x v="2"/>
    <x v="3"/>
    <n v="7000"/>
    <x v="81"/>
    <n v="1889.9999999999998"/>
    <x v="18"/>
    <n v="0.26999999999999996"/>
  </r>
  <r>
    <x v="1"/>
    <n v="1197831"/>
    <x v="57"/>
    <x v="1"/>
    <s v="Tennessee"/>
    <x v="13"/>
    <x v="3"/>
    <x v="3"/>
    <n v="5500"/>
    <x v="211"/>
    <n v="1815.0000000000002"/>
    <x v="9"/>
    <n v="0.33"/>
  </r>
  <r>
    <x v="1"/>
    <n v="1197831"/>
    <x v="57"/>
    <x v="1"/>
    <s v="Tennessee"/>
    <x v="13"/>
    <x v="4"/>
    <x v="16"/>
    <n v="5000"/>
    <x v="359"/>
    <n v="1099.9999999999998"/>
    <x v="15"/>
    <n v="0.21999999999999995"/>
  </r>
  <r>
    <x v="1"/>
    <n v="1197831"/>
    <x v="57"/>
    <x v="1"/>
    <s v="Tennessee"/>
    <x v="13"/>
    <x v="5"/>
    <x v="5"/>
    <n v="7500"/>
    <x v="64"/>
    <n v="2925.0000000000005"/>
    <x v="16"/>
    <n v="0.39000000000000007"/>
  </r>
  <r>
    <x v="0"/>
    <n v="1185732"/>
    <x v="118"/>
    <x v="3"/>
    <s v="Nebraska"/>
    <x v="14"/>
    <x v="0"/>
    <x v="8"/>
    <n v="4250"/>
    <x v="156"/>
    <n v="595"/>
    <x v="8"/>
    <n v="0.14000000000000001"/>
  </r>
  <r>
    <x v="0"/>
    <n v="1185732"/>
    <x v="118"/>
    <x v="3"/>
    <s v="Nebraska"/>
    <x v="14"/>
    <x v="1"/>
    <x v="8"/>
    <n v="2250"/>
    <x v="120"/>
    <n v="275.625"/>
    <x v="2"/>
    <n v="0.1225"/>
  </r>
  <r>
    <x v="0"/>
    <n v="1185732"/>
    <x v="118"/>
    <x v="3"/>
    <s v="Nebraska"/>
    <x v="14"/>
    <x v="2"/>
    <x v="7"/>
    <n v="2250"/>
    <x v="180"/>
    <n v="196.875"/>
    <x v="2"/>
    <n v="8.7499999999999994E-2"/>
  </r>
  <r>
    <x v="0"/>
    <n v="1185732"/>
    <x v="118"/>
    <x v="3"/>
    <s v="Nebraska"/>
    <x v="14"/>
    <x v="3"/>
    <x v="21"/>
    <n v="750"/>
    <x v="312"/>
    <n v="90.000000000000014"/>
    <x v="8"/>
    <n v="0.12000000000000002"/>
  </r>
  <r>
    <x v="0"/>
    <n v="1185732"/>
    <x v="118"/>
    <x v="3"/>
    <s v="Nebraska"/>
    <x v="14"/>
    <x v="4"/>
    <x v="35"/>
    <n v="1250"/>
    <x v="180"/>
    <n v="196.875"/>
    <x v="2"/>
    <n v="0.1575"/>
  </r>
  <r>
    <x v="0"/>
    <n v="1185732"/>
    <x v="118"/>
    <x v="3"/>
    <s v="Nebraska"/>
    <x v="14"/>
    <x v="5"/>
    <x v="8"/>
    <n v="2250"/>
    <x v="120"/>
    <n v="393.75"/>
    <x v="0"/>
    <n v="0.17499999999999999"/>
  </r>
  <r>
    <x v="0"/>
    <n v="1185732"/>
    <x v="119"/>
    <x v="3"/>
    <s v="Nebraska"/>
    <x v="14"/>
    <x v="0"/>
    <x v="8"/>
    <n v="4750"/>
    <x v="155"/>
    <n v="665"/>
    <x v="8"/>
    <n v="0.14000000000000001"/>
  </r>
  <r>
    <x v="0"/>
    <n v="1185732"/>
    <x v="119"/>
    <x v="3"/>
    <s v="Nebraska"/>
    <x v="14"/>
    <x v="1"/>
    <x v="8"/>
    <n v="1250"/>
    <x v="324"/>
    <n v="153.125"/>
    <x v="2"/>
    <n v="0.1225"/>
  </r>
  <r>
    <x v="0"/>
    <n v="1185732"/>
    <x v="119"/>
    <x v="3"/>
    <s v="Nebraska"/>
    <x v="14"/>
    <x v="2"/>
    <x v="7"/>
    <n v="1750"/>
    <x v="324"/>
    <n v="153.125"/>
    <x v="2"/>
    <n v="8.7499999999999994E-2"/>
  </r>
  <r>
    <x v="0"/>
    <n v="1185732"/>
    <x v="119"/>
    <x v="3"/>
    <s v="Nebraska"/>
    <x v="14"/>
    <x v="3"/>
    <x v="21"/>
    <n v="500"/>
    <x v="360"/>
    <n v="60.000000000000014"/>
    <x v="8"/>
    <n v="0.12000000000000002"/>
  </r>
  <r>
    <x v="0"/>
    <n v="1185732"/>
    <x v="119"/>
    <x v="3"/>
    <s v="Nebraska"/>
    <x v="14"/>
    <x v="4"/>
    <x v="35"/>
    <n v="1250"/>
    <x v="180"/>
    <n v="196.875"/>
    <x v="2"/>
    <n v="0.1575"/>
  </r>
  <r>
    <x v="0"/>
    <n v="1185732"/>
    <x v="119"/>
    <x v="3"/>
    <s v="Nebraska"/>
    <x v="14"/>
    <x v="5"/>
    <x v="8"/>
    <n v="2000"/>
    <x v="135"/>
    <n v="350"/>
    <x v="0"/>
    <n v="0.17499999999999999"/>
  </r>
  <r>
    <x v="0"/>
    <n v="1185732"/>
    <x v="2"/>
    <x v="3"/>
    <s v="Nebraska"/>
    <x v="14"/>
    <x v="0"/>
    <x v="1"/>
    <n v="4200"/>
    <x v="361"/>
    <n v="672"/>
    <x v="8"/>
    <n v="0.16"/>
  </r>
  <r>
    <x v="0"/>
    <n v="1185732"/>
    <x v="2"/>
    <x v="3"/>
    <s v="Nebraska"/>
    <x v="14"/>
    <x v="1"/>
    <x v="1"/>
    <n v="1000"/>
    <x v="122"/>
    <n v="140"/>
    <x v="2"/>
    <n v="0.14000000000000001"/>
  </r>
  <r>
    <x v="0"/>
    <n v="1185732"/>
    <x v="2"/>
    <x v="3"/>
    <s v="Nebraska"/>
    <x v="14"/>
    <x v="2"/>
    <x v="21"/>
    <n v="1500"/>
    <x v="362"/>
    <n v="157.5"/>
    <x v="2"/>
    <n v="0.105"/>
  </r>
  <r>
    <x v="0"/>
    <n v="1185732"/>
    <x v="2"/>
    <x v="3"/>
    <s v="Nebraska"/>
    <x v="14"/>
    <x v="3"/>
    <x v="8"/>
    <n v="0"/>
    <x v="363"/>
    <n v="0"/>
    <x v="8"/>
    <n v="0"/>
  </r>
  <r>
    <x v="0"/>
    <n v="1185732"/>
    <x v="2"/>
    <x v="3"/>
    <s v="Nebraska"/>
    <x v="14"/>
    <x v="4"/>
    <x v="0"/>
    <n v="500"/>
    <x v="317"/>
    <n v="87.5"/>
    <x v="2"/>
    <n v="0.17499999999999999"/>
  </r>
  <r>
    <x v="0"/>
    <n v="1185732"/>
    <x v="2"/>
    <x v="3"/>
    <s v="Nebraska"/>
    <x v="14"/>
    <x v="5"/>
    <x v="1"/>
    <n v="1500"/>
    <x v="128"/>
    <n v="300"/>
    <x v="0"/>
    <n v="0.2"/>
  </r>
  <r>
    <x v="0"/>
    <n v="1185732"/>
    <x v="3"/>
    <x v="3"/>
    <s v="Nebraska"/>
    <x v="14"/>
    <x v="0"/>
    <x v="1"/>
    <n v="3750"/>
    <x v="146"/>
    <n v="600"/>
    <x v="8"/>
    <n v="0.16"/>
  </r>
  <r>
    <x v="0"/>
    <n v="1185732"/>
    <x v="3"/>
    <x v="3"/>
    <s v="Nebraska"/>
    <x v="14"/>
    <x v="1"/>
    <x v="15"/>
    <n v="750"/>
    <x v="327"/>
    <n v="91.875"/>
    <x v="2"/>
    <n v="0.1225"/>
  </r>
  <r>
    <x v="0"/>
    <n v="1185732"/>
    <x v="3"/>
    <x v="3"/>
    <s v="Nebraska"/>
    <x v="14"/>
    <x v="2"/>
    <x v="39"/>
    <n v="750"/>
    <x v="364"/>
    <n v="65.625"/>
    <x v="2"/>
    <n v="8.7499999999999994E-2"/>
  </r>
  <r>
    <x v="0"/>
    <n v="1185732"/>
    <x v="3"/>
    <x v="3"/>
    <s v="Nebraska"/>
    <x v="14"/>
    <x v="3"/>
    <x v="9"/>
    <n v="0"/>
    <x v="363"/>
    <n v="0"/>
    <x v="8"/>
    <n v="0"/>
  </r>
  <r>
    <x v="0"/>
    <n v="1185732"/>
    <x v="3"/>
    <x v="3"/>
    <s v="Nebraska"/>
    <x v="14"/>
    <x v="4"/>
    <x v="2"/>
    <n v="250"/>
    <x v="184"/>
    <n v="39.375"/>
    <x v="2"/>
    <n v="0.1575"/>
  </r>
  <r>
    <x v="0"/>
    <n v="1185732"/>
    <x v="3"/>
    <x v="3"/>
    <s v="Nebraska"/>
    <x v="14"/>
    <x v="5"/>
    <x v="15"/>
    <n v="1500"/>
    <x v="311"/>
    <n v="262.5"/>
    <x v="0"/>
    <n v="0.17499999999999999"/>
  </r>
  <r>
    <x v="0"/>
    <n v="1185732"/>
    <x v="120"/>
    <x v="3"/>
    <s v="Nebraska"/>
    <x v="14"/>
    <x v="0"/>
    <x v="2"/>
    <n v="4200"/>
    <x v="365"/>
    <n v="756"/>
    <x v="8"/>
    <n v="0.18"/>
  </r>
  <r>
    <x v="0"/>
    <n v="1185732"/>
    <x v="120"/>
    <x v="3"/>
    <s v="Nebraska"/>
    <x v="14"/>
    <x v="1"/>
    <x v="36"/>
    <n v="1250"/>
    <x v="366"/>
    <n v="175.00000000000003"/>
    <x v="2"/>
    <n v="0.14000000000000001"/>
  </r>
  <r>
    <x v="0"/>
    <n v="1185732"/>
    <x v="120"/>
    <x v="3"/>
    <s v="Nebraska"/>
    <x v="14"/>
    <x v="2"/>
    <x v="15"/>
    <n v="1000"/>
    <x v="367"/>
    <n v="122.50000000000001"/>
    <x v="2"/>
    <n v="0.12250000000000001"/>
  </r>
  <r>
    <x v="0"/>
    <n v="1185732"/>
    <x v="120"/>
    <x v="3"/>
    <s v="Nebraska"/>
    <x v="14"/>
    <x v="3"/>
    <x v="15"/>
    <n v="250"/>
    <x v="368"/>
    <n v="35.000000000000007"/>
    <x v="8"/>
    <n v="0.14000000000000004"/>
  </r>
  <r>
    <x v="0"/>
    <n v="1185732"/>
    <x v="120"/>
    <x v="3"/>
    <s v="Nebraska"/>
    <x v="14"/>
    <x v="4"/>
    <x v="25"/>
    <n v="500"/>
    <x v="369"/>
    <n v="87.499999999999986"/>
    <x v="2"/>
    <n v="0.17499999999999996"/>
  </r>
  <r>
    <x v="0"/>
    <n v="1185732"/>
    <x v="120"/>
    <x v="3"/>
    <s v="Nebraska"/>
    <x v="14"/>
    <x v="5"/>
    <x v="16"/>
    <n v="1500"/>
    <x v="370"/>
    <n v="412.49999999999994"/>
    <x v="0"/>
    <n v="0.27499999999999997"/>
  </r>
  <r>
    <x v="0"/>
    <n v="1185732"/>
    <x v="121"/>
    <x v="3"/>
    <s v="Nebraska"/>
    <x v="14"/>
    <x v="0"/>
    <x v="1"/>
    <n v="4000"/>
    <x v="173"/>
    <n v="640"/>
    <x v="8"/>
    <n v="0.16"/>
  </r>
  <r>
    <x v="0"/>
    <n v="1185732"/>
    <x v="121"/>
    <x v="3"/>
    <s v="Nebraska"/>
    <x v="14"/>
    <x v="1"/>
    <x v="42"/>
    <n v="1500"/>
    <x v="314"/>
    <n v="183.75000000000003"/>
    <x v="2"/>
    <n v="0.12250000000000003"/>
  </r>
  <r>
    <x v="0"/>
    <n v="1185732"/>
    <x v="121"/>
    <x v="3"/>
    <s v="Nebraska"/>
    <x v="14"/>
    <x v="2"/>
    <x v="21"/>
    <n v="1750"/>
    <x v="314"/>
    <n v="183.75000000000003"/>
    <x v="2"/>
    <n v="0.10500000000000001"/>
  </r>
  <r>
    <x v="0"/>
    <n v="1185732"/>
    <x v="121"/>
    <x v="3"/>
    <s v="Nebraska"/>
    <x v="14"/>
    <x v="3"/>
    <x v="21"/>
    <n v="1500"/>
    <x v="362"/>
    <n v="180.00000000000003"/>
    <x v="8"/>
    <n v="0.12000000000000002"/>
  </r>
  <r>
    <x v="0"/>
    <n v="1185732"/>
    <x v="121"/>
    <x v="3"/>
    <s v="Nebraska"/>
    <x v="14"/>
    <x v="4"/>
    <x v="2"/>
    <n v="1500"/>
    <x v="321"/>
    <n v="236.24999999999997"/>
    <x v="2"/>
    <n v="0.15749999999999997"/>
  </r>
  <r>
    <x v="0"/>
    <n v="1185732"/>
    <x v="121"/>
    <x v="3"/>
    <s v="Nebraska"/>
    <x v="14"/>
    <x v="5"/>
    <x v="0"/>
    <n v="3250"/>
    <x v="132"/>
    <n v="812.5"/>
    <x v="0"/>
    <n v="0.25"/>
  </r>
  <r>
    <x v="0"/>
    <n v="1185732"/>
    <x v="6"/>
    <x v="3"/>
    <s v="Nebraska"/>
    <x v="14"/>
    <x v="0"/>
    <x v="2"/>
    <n v="5500"/>
    <x v="111"/>
    <n v="990"/>
    <x v="8"/>
    <n v="0.18"/>
  </r>
  <r>
    <x v="0"/>
    <n v="1185732"/>
    <x v="6"/>
    <x v="3"/>
    <s v="Nebraska"/>
    <x v="14"/>
    <x v="1"/>
    <x v="36"/>
    <n v="3000"/>
    <x v="200"/>
    <n v="420.00000000000006"/>
    <x v="2"/>
    <n v="0.14000000000000001"/>
  </r>
  <r>
    <x v="0"/>
    <n v="1185732"/>
    <x v="6"/>
    <x v="3"/>
    <s v="Nebraska"/>
    <x v="14"/>
    <x v="2"/>
    <x v="15"/>
    <n v="2250"/>
    <x v="121"/>
    <n v="275.625"/>
    <x v="2"/>
    <n v="0.1225"/>
  </r>
  <r>
    <x v="0"/>
    <n v="1185732"/>
    <x v="6"/>
    <x v="3"/>
    <s v="Nebraska"/>
    <x v="14"/>
    <x v="3"/>
    <x v="15"/>
    <n v="1750"/>
    <x v="181"/>
    <n v="245.00000000000006"/>
    <x v="8"/>
    <n v="0.14000000000000004"/>
  </r>
  <r>
    <x v="0"/>
    <n v="1185732"/>
    <x v="6"/>
    <x v="3"/>
    <s v="Nebraska"/>
    <x v="14"/>
    <x v="4"/>
    <x v="2"/>
    <n v="1750"/>
    <x v="120"/>
    <n v="275.625"/>
    <x v="2"/>
    <n v="0.1575"/>
  </r>
  <r>
    <x v="0"/>
    <n v="1185732"/>
    <x v="6"/>
    <x v="3"/>
    <s v="Nebraska"/>
    <x v="14"/>
    <x v="5"/>
    <x v="0"/>
    <n v="3500"/>
    <x v="157"/>
    <n v="875"/>
    <x v="0"/>
    <n v="0.25"/>
  </r>
  <r>
    <x v="0"/>
    <n v="1185732"/>
    <x v="7"/>
    <x v="3"/>
    <s v="Nebraska"/>
    <x v="14"/>
    <x v="0"/>
    <x v="2"/>
    <n v="5000"/>
    <x v="39"/>
    <n v="900"/>
    <x v="8"/>
    <n v="0.18"/>
  </r>
  <r>
    <x v="0"/>
    <n v="1185732"/>
    <x v="7"/>
    <x v="3"/>
    <s v="Nebraska"/>
    <x v="14"/>
    <x v="1"/>
    <x v="17"/>
    <n v="2750"/>
    <x v="371"/>
    <n v="433.12500000000006"/>
    <x v="2"/>
    <n v="0.15750000000000003"/>
  </r>
  <r>
    <x v="0"/>
    <n v="1185732"/>
    <x v="7"/>
    <x v="3"/>
    <s v="Nebraska"/>
    <x v="14"/>
    <x v="2"/>
    <x v="1"/>
    <n v="2000"/>
    <x v="134"/>
    <n v="280"/>
    <x v="2"/>
    <n v="0.14000000000000001"/>
  </r>
  <r>
    <x v="0"/>
    <n v="1185732"/>
    <x v="7"/>
    <x v="3"/>
    <s v="Nebraska"/>
    <x v="14"/>
    <x v="3"/>
    <x v="21"/>
    <n v="1250"/>
    <x v="372"/>
    <n v="150.00000000000003"/>
    <x v="8"/>
    <n v="0.12000000000000002"/>
  </r>
  <r>
    <x v="0"/>
    <n v="1185732"/>
    <x v="7"/>
    <x v="3"/>
    <s v="Nebraska"/>
    <x v="14"/>
    <x v="4"/>
    <x v="1"/>
    <n v="1000"/>
    <x v="122"/>
    <n v="140"/>
    <x v="2"/>
    <n v="0.14000000000000001"/>
  </r>
  <r>
    <x v="0"/>
    <n v="1185732"/>
    <x v="7"/>
    <x v="3"/>
    <s v="Nebraska"/>
    <x v="14"/>
    <x v="5"/>
    <x v="2"/>
    <n v="2750"/>
    <x v="116"/>
    <n v="618.75"/>
    <x v="0"/>
    <n v="0.22500000000000001"/>
  </r>
  <r>
    <x v="0"/>
    <n v="1185732"/>
    <x v="122"/>
    <x v="3"/>
    <s v="Nebraska"/>
    <x v="14"/>
    <x v="0"/>
    <x v="1"/>
    <n v="4000"/>
    <x v="173"/>
    <n v="640"/>
    <x v="8"/>
    <n v="0.16"/>
  </r>
  <r>
    <x v="0"/>
    <n v="1185732"/>
    <x v="122"/>
    <x v="3"/>
    <s v="Nebraska"/>
    <x v="14"/>
    <x v="1"/>
    <x v="42"/>
    <n v="2000"/>
    <x v="373"/>
    <n v="245.00000000000006"/>
    <x v="2"/>
    <n v="0.12250000000000003"/>
  </r>
  <r>
    <x v="0"/>
    <n v="1185732"/>
    <x v="122"/>
    <x v="3"/>
    <s v="Nebraska"/>
    <x v="14"/>
    <x v="2"/>
    <x v="19"/>
    <n v="1000"/>
    <x v="182"/>
    <n v="70"/>
    <x v="2"/>
    <n v="7.0000000000000007E-2"/>
  </r>
  <r>
    <x v="0"/>
    <n v="1185732"/>
    <x v="122"/>
    <x v="3"/>
    <s v="Nebraska"/>
    <x v="14"/>
    <x v="3"/>
    <x v="19"/>
    <n v="750"/>
    <x v="374"/>
    <n v="60"/>
    <x v="8"/>
    <n v="0.08"/>
  </r>
  <r>
    <x v="0"/>
    <n v="1185732"/>
    <x v="122"/>
    <x v="3"/>
    <s v="Nebraska"/>
    <x v="14"/>
    <x v="4"/>
    <x v="9"/>
    <n v="750"/>
    <x v="375"/>
    <n v="78.75"/>
    <x v="2"/>
    <n v="0.105"/>
  </r>
  <r>
    <x v="0"/>
    <n v="1185732"/>
    <x v="122"/>
    <x v="3"/>
    <s v="Nebraska"/>
    <x v="14"/>
    <x v="5"/>
    <x v="15"/>
    <n v="1500"/>
    <x v="311"/>
    <n v="262.5"/>
    <x v="0"/>
    <n v="0.17499999999999999"/>
  </r>
  <r>
    <x v="0"/>
    <n v="1185732"/>
    <x v="123"/>
    <x v="3"/>
    <s v="Nebraska"/>
    <x v="14"/>
    <x v="0"/>
    <x v="10"/>
    <n v="3250"/>
    <x v="194"/>
    <n v="520"/>
    <x v="8"/>
    <n v="0.16"/>
  </r>
  <r>
    <x v="0"/>
    <n v="1185732"/>
    <x v="123"/>
    <x v="3"/>
    <s v="Nebraska"/>
    <x v="14"/>
    <x v="1"/>
    <x v="9"/>
    <n v="1500"/>
    <x v="185"/>
    <n v="157.5"/>
    <x v="2"/>
    <n v="0.105"/>
  </r>
  <r>
    <x v="0"/>
    <n v="1185732"/>
    <x v="123"/>
    <x v="3"/>
    <s v="Nebraska"/>
    <x v="14"/>
    <x v="2"/>
    <x v="9"/>
    <n v="500"/>
    <x v="374"/>
    <n v="52.5"/>
    <x v="2"/>
    <n v="0.105"/>
  </r>
  <r>
    <x v="0"/>
    <n v="1185732"/>
    <x v="123"/>
    <x v="3"/>
    <s v="Nebraska"/>
    <x v="14"/>
    <x v="3"/>
    <x v="9"/>
    <n v="250"/>
    <x v="376"/>
    <n v="30"/>
    <x v="8"/>
    <n v="0.12"/>
  </r>
  <r>
    <x v="0"/>
    <n v="1185732"/>
    <x v="123"/>
    <x v="3"/>
    <s v="Nebraska"/>
    <x v="14"/>
    <x v="4"/>
    <x v="10"/>
    <n v="250"/>
    <x v="377"/>
    <n v="34.999999999999993"/>
    <x v="2"/>
    <n v="0.13999999999999996"/>
  </r>
  <r>
    <x v="0"/>
    <n v="1185732"/>
    <x v="123"/>
    <x v="3"/>
    <s v="Nebraska"/>
    <x v="14"/>
    <x v="5"/>
    <x v="43"/>
    <n v="1500"/>
    <x v="310"/>
    <n v="337.49999999999994"/>
    <x v="0"/>
    <n v="0.22499999999999995"/>
  </r>
  <r>
    <x v="0"/>
    <n v="1185732"/>
    <x v="10"/>
    <x v="3"/>
    <s v="Nebraska"/>
    <x v="14"/>
    <x v="0"/>
    <x v="1"/>
    <n v="3000"/>
    <x v="147"/>
    <n v="480"/>
    <x v="8"/>
    <n v="0.16"/>
  </r>
  <r>
    <x v="0"/>
    <n v="1185732"/>
    <x v="10"/>
    <x v="3"/>
    <s v="Nebraska"/>
    <x v="14"/>
    <x v="1"/>
    <x v="21"/>
    <n v="1500"/>
    <x v="362"/>
    <n v="157.5"/>
    <x v="2"/>
    <n v="0.105"/>
  </r>
  <r>
    <x v="0"/>
    <n v="1185732"/>
    <x v="10"/>
    <x v="3"/>
    <s v="Nebraska"/>
    <x v="14"/>
    <x v="2"/>
    <x v="21"/>
    <n v="950"/>
    <x v="378"/>
    <n v="99.750000000000014"/>
    <x v="2"/>
    <n v="0.10500000000000001"/>
  </r>
  <r>
    <x v="0"/>
    <n v="1185732"/>
    <x v="10"/>
    <x v="3"/>
    <s v="Nebraska"/>
    <x v="14"/>
    <x v="3"/>
    <x v="21"/>
    <n v="1250"/>
    <x v="372"/>
    <n v="150.00000000000003"/>
    <x v="8"/>
    <n v="0.12000000000000002"/>
  </r>
  <r>
    <x v="0"/>
    <n v="1185732"/>
    <x v="10"/>
    <x v="3"/>
    <s v="Nebraska"/>
    <x v="14"/>
    <x v="4"/>
    <x v="25"/>
    <n v="1000"/>
    <x v="379"/>
    <n v="174.99999999999997"/>
    <x v="2"/>
    <n v="0.17499999999999996"/>
  </r>
  <r>
    <x v="0"/>
    <n v="1185732"/>
    <x v="10"/>
    <x v="3"/>
    <s v="Nebraska"/>
    <x v="14"/>
    <x v="5"/>
    <x v="44"/>
    <n v="2000"/>
    <x v="380"/>
    <n v="549.99999999999977"/>
    <x v="0"/>
    <n v="0.27499999999999991"/>
  </r>
  <r>
    <x v="0"/>
    <n v="1185732"/>
    <x v="11"/>
    <x v="3"/>
    <s v="Nebraska"/>
    <x v="14"/>
    <x v="0"/>
    <x v="25"/>
    <n v="4500"/>
    <x v="381"/>
    <n v="899.99999999999989"/>
    <x v="8"/>
    <n v="0.19999999999999998"/>
  </r>
  <r>
    <x v="0"/>
    <n v="1185732"/>
    <x v="11"/>
    <x v="3"/>
    <s v="Nebraska"/>
    <x v="14"/>
    <x v="1"/>
    <x v="1"/>
    <n v="2500"/>
    <x v="123"/>
    <n v="350"/>
    <x v="2"/>
    <n v="0.14000000000000001"/>
  </r>
  <r>
    <x v="0"/>
    <n v="1185732"/>
    <x v="11"/>
    <x v="3"/>
    <s v="Nebraska"/>
    <x v="14"/>
    <x v="2"/>
    <x v="1"/>
    <n v="2000"/>
    <x v="134"/>
    <n v="280"/>
    <x v="2"/>
    <n v="0.14000000000000001"/>
  </r>
  <r>
    <x v="0"/>
    <n v="1185732"/>
    <x v="11"/>
    <x v="3"/>
    <s v="Nebraska"/>
    <x v="14"/>
    <x v="3"/>
    <x v="1"/>
    <n v="1500"/>
    <x v="128"/>
    <n v="240"/>
    <x v="8"/>
    <n v="0.16"/>
  </r>
  <r>
    <x v="0"/>
    <n v="1185732"/>
    <x v="11"/>
    <x v="3"/>
    <s v="Nebraska"/>
    <x v="14"/>
    <x v="4"/>
    <x v="25"/>
    <n v="1500"/>
    <x v="382"/>
    <n v="262.49999999999994"/>
    <x v="2"/>
    <n v="0.17499999999999996"/>
  </r>
  <r>
    <x v="0"/>
    <n v="1185732"/>
    <x v="11"/>
    <x v="3"/>
    <s v="Nebraska"/>
    <x v="14"/>
    <x v="5"/>
    <x v="44"/>
    <n v="2500"/>
    <x v="383"/>
    <n v="687.49999999999977"/>
    <x v="0"/>
    <n v="0.27499999999999991"/>
  </r>
  <r>
    <x v="1"/>
    <n v="1197831"/>
    <x v="12"/>
    <x v="1"/>
    <s v="Alabama"/>
    <x v="15"/>
    <x v="0"/>
    <x v="19"/>
    <n v="6750"/>
    <x v="198"/>
    <n v="540"/>
    <x v="15"/>
    <n v="0.08"/>
  </r>
  <r>
    <x v="1"/>
    <n v="1197831"/>
    <x v="12"/>
    <x v="1"/>
    <s v="Alabama"/>
    <x v="15"/>
    <x v="1"/>
    <x v="9"/>
    <n v="6750"/>
    <x v="158"/>
    <n v="809.99999999999989"/>
    <x v="15"/>
    <n v="0.11999999999999998"/>
  </r>
  <r>
    <x v="1"/>
    <n v="1197831"/>
    <x v="12"/>
    <x v="1"/>
    <s v="Alabama"/>
    <x v="15"/>
    <x v="2"/>
    <x v="9"/>
    <n v="4750"/>
    <x v="341"/>
    <n v="570"/>
    <x v="15"/>
    <n v="0.12"/>
  </r>
  <r>
    <x v="1"/>
    <n v="1197831"/>
    <x v="12"/>
    <x v="1"/>
    <s v="Alabama"/>
    <x v="15"/>
    <x v="3"/>
    <x v="8"/>
    <n v="4750"/>
    <x v="155"/>
    <n v="831.25"/>
    <x v="0"/>
    <n v="0.17499999999999999"/>
  </r>
  <r>
    <x v="1"/>
    <n v="1197831"/>
    <x v="12"/>
    <x v="1"/>
    <s v="Alabama"/>
    <x v="15"/>
    <x v="4"/>
    <x v="1"/>
    <n v="3250"/>
    <x v="194"/>
    <n v="454.99999999999994"/>
    <x v="2"/>
    <n v="0.13999999999999999"/>
  </r>
  <r>
    <x v="1"/>
    <n v="1197831"/>
    <x v="12"/>
    <x v="1"/>
    <s v="Alabama"/>
    <x v="15"/>
    <x v="5"/>
    <x v="8"/>
    <n v="4750"/>
    <x v="155"/>
    <n v="914.37500000000011"/>
    <x v="9"/>
    <n v="0.19250000000000003"/>
  </r>
  <r>
    <x v="1"/>
    <n v="1197831"/>
    <x v="13"/>
    <x v="1"/>
    <s v="Alabama"/>
    <x v="15"/>
    <x v="0"/>
    <x v="7"/>
    <n v="6250"/>
    <x v="384"/>
    <n v="625"/>
    <x v="15"/>
    <n v="0.1"/>
  </r>
  <r>
    <x v="1"/>
    <n v="1197831"/>
    <x v="13"/>
    <x v="1"/>
    <s v="Alabama"/>
    <x v="15"/>
    <x v="1"/>
    <x v="8"/>
    <n v="6000"/>
    <x v="193"/>
    <n v="839.99999999999989"/>
    <x v="15"/>
    <n v="0.13999999999999999"/>
  </r>
  <r>
    <x v="1"/>
    <n v="1197831"/>
    <x v="13"/>
    <x v="1"/>
    <s v="Alabama"/>
    <x v="15"/>
    <x v="2"/>
    <x v="8"/>
    <n v="4250"/>
    <x v="156"/>
    <n v="595"/>
    <x v="15"/>
    <n v="0.14000000000000001"/>
  </r>
  <r>
    <x v="1"/>
    <n v="1197831"/>
    <x v="13"/>
    <x v="1"/>
    <s v="Alabama"/>
    <x v="15"/>
    <x v="3"/>
    <x v="8"/>
    <n v="3750"/>
    <x v="385"/>
    <n v="656.25"/>
    <x v="0"/>
    <n v="0.17499999999999999"/>
  </r>
  <r>
    <x v="1"/>
    <n v="1197831"/>
    <x v="13"/>
    <x v="1"/>
    <s v="Alabama"/>
    <x v="15"/>
    <x v="4"/>
    <x v="1"/>
    <n v="2500"/>
    <x v="123"/>
    <n v="350"/>
    <x v="2"/>
    <n v="0.14000000000000001"/>
  </r>
  <r>
    <x v="1"/>
    <n v="1197831"/>
    <x v="13"/>
    <x v="1"/>
    <s v="Alabama"/>
    <x v="15"/>
    <x v="5"/>
    <x v="8"/>
    <n v="4500"/>
    <x v="151"/>
    <n v="866.25000000000011"/>
    <x v="9"/>
    <n v="0.19250000000000003"/>
  </r>
  <r>
    <x v="1"/>
    <n v="1197831"/>
    <x v="14"/>
    <x v="1"/>
    <s v="Alabama"/>
    <x v="15"/>
    <x v="0"/>
    <x v="9"/>
    <n v="6250"/>
    <x v="203"/>
    <n v="843.74999999999989"/>
    <x v="18"/>
    <n v="0.13499999999999998"/>
  </r>
  <r>
    <x v="1"/>
    <n v="1197831"/>
    <x v="14"/>
    <x v="1"/>
    <s v="Alabama"/>
    <x v="15"/>
    <x v="1"/>
    <x v="1"/>
    <n v="6250"/>
    <x v="54"/>
    <n v="1125"/>
    <x v="18"/>
    <n v="0.18"/>
  </r>
  <r>
    <x v="1"/>
    <n v="1197831"/>
    <x v="14"/>
    <x v="1"/>
    <s v="Alabama"/>
    <x v="15"/>
    <x v="2"/>
    <x v="9"/>
    <n v="4500"/>
    <x v="198"/>
    <n v="607.49999999999989"/>
    <x v="18"/>
    <n v="0.13499999999999998"/>
  </r>
  <r>
    <x v="1"/>
    <n v="1197831"/>
    <x v="14"/>
    <x v="1"/>
    <s v="Alabama"/>
    <x v="15"/>
    <x v="3"/>
    <x v="15"/>
    <n v="3500"/>
    <x v="206"/>
    <n v="673.75000000000023"/>
    <x v="9"/>
    <n v="0.19250000000000006"/>
  </r>
  <r>
    <x v="1"/>
    <n v="1197831"/>
    <x v="14"/>
    <x v="1"/>
    <s v="Alabama"/>
    <x v="15"/>
    <x v="4"/>
    <x v="1"/>
    <n v="2500"/>
    <x v="123"/>
    <n v="399.99999999999994"/>
    <x v="15"/>
    <n v="0.15999999999999998"/>
  </r>
  <r>
    <x v="1"/>
    <n v="1197831"/>
    <x v="14"/>
    <x v="1"/>
    <s v="Alabama"/>
    <x v="15"/>
    <x v="5"/>
    <x v="15"/>
    <n v="4000"/>
    <x v="159"/>
    <n v="840.00000000000023"/>
    <x v="16"/>
    <n v="0.21000000000000005"/>
  </r>
  <r>
    <x v="1"/>
    <n v="1197831"/>
    <x v="15"/>
    <x v="1"/>
    <s v="Alabama"/>
    <x v="15"/>
    <x v="0"/>
    <x v="20"/>
    <n v="6500"/>
    <x v="194"/>
    <n v="584.99999999999989"/>
    <x v="18"/>
    <n v="8.9999999999999983E-2"/>
  </r>
  <r>
    <x v="1"/>
    <n v="1197831"/>
    <x v="15"/>
    <x v="1"/>
    <s v="Alabama"/>
    <x v="15"/>
    <x v="1"/>
    <x v="45"/>
    <n v="6500"/>
    <x v="386"/>
    <n v="585.00000000000011"/>
    <x v="18"/>
    <n v="9.0000000000000024E-2"/>
  </r>
  <r>
    <x v="1"/>
    <n v="1197831"/>
    <x v="15"/>
    <x v="1"/>
    <s v="Alabama"/>
    <x v="15"/>
    <x v="2"/>
    <x v="41"/>
    <n v="4750"/>
    <x v="387"/>
    <n v="320.62499999999994"/>
    <x v="18"/>
    <n v="6.7499999999999991E-2"/>
  </r>
  <r>
    <x v="1"/>
    <n v="1197831"/>
    <x v="15"/>
    <x v="1"/>
    <s v="Alabama"/>
    <x v="15"/>
    <x v="3"/>
    <x v="45"/>
    <n v="3750"/>
    <x v="388"/>
    <n v="412.50000000000017"/>
    <x v="9"/>
    <n v="0.11000000000000004"/>
  </r>
  <r>
    <x v="1"/>
    <n v="1197831"/>
    <x v="15"/>
    <x v="1"/>
    <s v="Alabama"/>
    <x v="15"/>
    <x v="4"/>
    <x v="7"/>
    <n v="2750"/>
    <x v="389"/>
    <n v="275"/>
    <x v="15"/>
    <n v="0.1"/>
  </r>
  <r>
    <x v="1"/>
    <n v="1197831"/>
    <x v="15"/>
    <x v="1"/>
    <s v="Alabama"/>
    <x v="15"/>
    <x v="5"/>
    <x v="45"/>
    <n v="5500"/>
    <x v="390"/>
    <n v="660.00000000000034"/>
    <x v="16"/>
    <n v="0.12000000000000006"/>
  </r>
  <r>
    <x v="1"/>
    <n v="1197831"/>
    <x v="16"/>
    <x v="1"/>
    <s v="Alabama"/>
    <x v="15"/>
    <x v="0"/>
    <x v="46"/>
    <n v="7000"/>
    <x v="391"/>
    <n v="314.99999999999989"/>
    <x v="18"/>
    <n v="4.4999999999999984E-2"/>
  </r>
  <r>
    <x v="1"/>
    <n v="1197831"/>
    <x v="16"/>
    <x v="1"/>
    <s v="Alabama"/>
    <x v="15"/>
    <x v="1"/>
    <x v="45"/>
    <n v="7250"/>
    <x v="392"/>
    <n v="652.50000000000011"/>
    <x v="18"/>
    <n v="9.0000000000000011E-2"/>
  </r>
  <r>
    <x v="1"/>
    <n v="1197831"/>
    <x v="16"/>
    <x v="1"/>
    <s v="Alabama"/>
    <x v="15"/>
    <x v="2"/>
    <x v="41"/>
    <n v="5750"/>
    <x v="393"/>
    <n v="388.12499999999989"/>
    <x v="18"/>
    <n v="6.7499999999999977E-2"/>
  </r>
  <r>
    <x v="1"/>
    <n v="1197831"/>
    <x v="16"/>
    <x v="1"/>
    <s v="Alabama"/>
    <x v="15"/>
    <x v="3"/>
    <x v="15"/>
    <n v="5000"/>
    <x v="191"/>
    <n v="962.50000000000023"/>
    <x v="9"/>
    <n v="0.19250000000000003"/>
  </r>
  <r>
    <x v="1"/>
    <n v="1197831"/>
    <x v="16"/>
    <x v="1"/>
    <s v="Alabama"/>
    <x v="15"/>
    <x v="4"/>
    <x v="0"/>
    <n v="4000"/>
    <x v="47"/>
    <n v="799.99999999999989"/>
    <x v="15"/>
    <n v="0.19999999999999998"/>
  </r>
  <r>
    <x v="1"/>
    <n v="1197831"/>
    <x v="16"/>
    <x v="1"/>
    <s v="Alabama"/>
    <x v="15"/>
    <x v="5"/>
    <x v="2"/>
    <n v="7500"/>
    <x v="73"/>
    <n v="2025.0000000000002"/>
    <x v="16"/>
    <n v="0.27"/>
  </r>
  <r>
    <x v="1"/>
    <n v="1197831"/>
    <x v="17"/>
    <x v="1"/>
    <s v="Alabama"/>
    <x v="15"/>
    <x v="0"/>
    <x v="2"/>
    <n v="7500"/>
    <x v="73"/>
    <n v="1518.7499999999998"/>
    <x v="18"/>
    <n v="0.20249999999999996"/>
  </r>
  <r>
    <x v="1"/>
    <n v="1197831"/>
    <x v="17"/>
    <x v="1"/>
    <s v="Alabama"/>
    <x v="15"/>
    <x v="1"/>
    <x v="0"/>
    <n v="7500"/>
    <x v="69"/>
    <n v="1687.4999999999998"/>
    <x v="18"/>
    <n v="0.22499999999999998"/>
  </r>
  <r>
    <x v="1"/>
    <n v="1197831"/>
    <x v="17"/>
    <x v="1"/>
    <s v="Alabama"/>
    <x v="15"/>
    <x v="2"/>
    <x v="2"/>
    <n v="6500"/>
    <x v="62"/>
    <n v="1316.2499999999998"/>
    <x v="18"/>
    <n v="0.20249999999999996"/>
  </r>
  <r>
    <x v="1"/>
    <n v="1197831"/>
    <x v="17"/>
    <x v="1"/>
    <s v="Alabama"/>
    <x v="15"/>
    <x v="3"/>
    <x v="2"/>
    <n v="6000"/>
    <x v="52"/>
    <n v="1485.0000000000002"/>
    <x v="9"/>
    <n v="0.24750000000000003"/>
  </r>
  <r>
    <x v="1"/>
    <n v="1197831"/>
    <x v="17"/>
    <x v="1"/>
    <s v="Alabama"/>
    <x v="15"/>
    <x v="4"/>
    <x v="0"/>
    <n v="5000"/>
    <x v="54"/>
    <n v="999.99999999999989"/>
    <x v="15"/>
    <n v="0.19999999999999998"/>
  </r>
  <r>
    <x v="1"/>
    <n v="1197831"/>
    <x v="17"/>
    <x v="1"/>
    <s v="Alabama"/>
    <x v="15"/>
    <x v="5"/>
    <x v="4"/>
    <n v="8750"/>
    <x v="30"/>
    <n v="2887.5000000000005"/>
    <x v="16"/>
    <n v="0.33000000000000007"/>
  </r>
  <r>
    <x v="1"/>
    <n v="1197831"/>
    <x v="18"/>
    <x v="1"/>
    <s v="Alabama"/>
    <x v="15"/>
    <x v="0"/>
    <x v="2"/>
    <n v="8250"/>
    <x v="8"/>
    <n v="1856.2499999999998"/>
    <x v="21"/>
    <n v="0.22499999999999998"/>
  </r>
  <r>
    <x v="1"/>
    <n v="1197831"/>
    <x v="18"/>
    <x v="1"/>
    <s v="Alabama"/>
    <x v="15"/>
    <x v="1"/>
    <x v="0"/>
    <n v="8250"/>
    <x v="71"/>
    <n v="2062.4999999999995"/>
    <x v="21"/>
    <n v="0.24999999999999994"/>
  </r>
  <r>
    <x v="1"/>
    <n v="1197831"/>
    <x v="18"/>
    <x v="1"/>
    <s v="Alabama"/>
    <x v="15"/>
    <x v="2"/>
    <x v="2"/>
    <n v="9750"/>
    <x v="83"/>
    <n v="2193.7499999999995"/>
    <x v="21"/>
    <n v="0.22499999999999995"/>
  </r>
  <r>
    <x v="1"/>
    <n v="1197831"/>
    <x v="18"/>
    <x v="1"/>
    <s v="Alabama"/>
    <x v="15"/>
    <x v="3"/>
    <x v="2"/>
    <n v="5750"/>
    <x v="70"/>
    <n v="1552.5000000000002"/>
    <x v="16"/>
    <n v="0.27"/>
  </r>
  <r>
    <x v="1"/>
    <n v="1197831"/>
    <x v="18"/>
    <x v="1"/>
    <s v="Alabama"/>
    <x v="15"/>
    <x v="4"/>
    <x v="0"/>
    <n v="5250"/>
    <x v="48"/>
    <n v="1181.2499999999998"/>
    <x v="18"/>
    <n v="0.22499999999999995"/>
  </r>
  <r>
    <x v="1"/>
    <n v="1197831"/>
    <x v="18"/>
    <x v="1"/>
    <s v="Alabama"/>
    <x v="15"/>
    <x v="5"/>
    <x v="3"/>
    <n v="8000"/>
    <x v="213"/>
    <n v="3120.0000000000005"/>
    <x v="19"/>
    <n v="0.39000000000000007"/>
  </r>
  <r>
    <x v="1"/>
    <n v="1197831"/>
    <x v="19"/>
    <x v="1"/>
    <s v="Alabama"/>
    <x v="15"/>
    <x v="0"/>
    <x v="1"/>
    <n v="7500"/>
    <x v="61"/>
    <n v="1499.9999999999998"/>
    <x v="21"/>
    <n v="0.19999999999999998"/>
  </r>
  <r>
    <x v="1"/>
    <n v="1197831"/>
    <x v="19"/>
    <x v="1"/>
    <s v="Alabama"/>
    <x v="15"/>
    <x v="1"/>
    <x v="4"/>
    <n v="7500"/>
    <x v="71"/>
    <n v="2062.4999999999995"/>
    <x v="21"/>
    <n v="0.27499999999999997"/>
  </r>
  <r>
    <x v="1"/>
    <n v="1197831"/>
    <x v="19"/>
    <x v="1"/>
    <s v="Alabama"/>
    <x v="15"/>
    <x v="2"/>
    <x v="4"/>
    <n v="9250"/>
    <x v="16"/>
    <n v="2543.7499999999995"/>
    <x v="21"/>
    <n v="0.27499999999999997"/>
  </r>
  <r>
    <x v="1"/>
    <n v="1197831"/>
    <x v="19"/>
    <x v="1"/>
    <s v="Alabama"/>
    <x v="15"/>
    <x v="3"/>
    <x v="0"/>
    <n v="4250"/>
    <x v="43"/>
    <n v="1275.0000000000002"/>
    <x v="16"/>
    <n v="0.30000000000000004"/>
  </r>
  <r>
    <x v="1"/>
    <n v="1197831"/>
    <x v="19"/>
    <x v="1"/>
    <s v="Alabama"/>
    <x v="15"/>
    <x v="4"/>
    <x v="4"/>
    <n v="4250"/>
    <x v="256"/>
    <n v="1051.875"/>
    <x v="18"/>
    <n v="0.2475"/>
  </r>
  <r>
    <x v="1"/>
    <n v="1197831"/>
    <x v="19"/>
    <x v="1"/>
    <s v="Alabama"/>
    <x v="15"/>
    <x v="5"/>
    <x v="3"/>
    <n v="6750"/>
    <x v="72"/>
    <n v="2632.5000000000005"/>
    <x v="19"/>
    <n v="0.39000000000000007"/>
  </r>
  <r>
    <x v="1"/>
    <n v="1197831"/>
    <x v="20"/>
    <x v="1"/>
    <s v="Alabama"/>
    <x v="15"/>
    <x v="0"/>
    <x v="4"/>
    <n v="6250"/>
    <x v="337"/>
    <n v="1718.75"/>
    <x v="21"/>
    <n v="0.27500000000000002"/>
  </r>
  <r>
    <x v="1"/>
    <n v="1197831"/>
    <x v="20"/>
    <x v="1"/>
    <s v="Alabama"/>
    <x v="15"/>
    <x v="1"/>
    <x v="4"/>
    <n v="5750"/>
    <x v="76"/>
    <n v="1581.25"/>
    <x v="21"/>
    <n v="0.27500000000000002"/>
  </r>
  <r>
    <x v="1"/>
    <n v="1197831"/>
    <x v="20"/>
    <x v="1"/>
    <s v="Alabama"/>
    <x v="15"/>
    <x v="2"/>
    <x v="3"/>
    <n v="6250"/>
    <x v="69"/>
    <n v="1874.9999999999998"/>
    <x v="21"/>
    <n v="0.3"/>
  </r>
  <r>
    <x v="1"/>
    <n v="1197831"/>
    <x v="20"/>
    <x v="1"/>
    <s v="Alabama"/>
    <x v="15"/>
    <x v="3"/>
    <x v="3"/>
    <n v="3500"/>
    <x v="193"/>
    <n v="1260.0000000000002"/>
    <x v="16"/>
    <n v="0.36000000000000004"/>
  </r>
  <r>
    <x v="1"/>
    <n v="1197831"/>
    <x v="20"/>
    <x v="1"/>
    <s v="Alabama"/>
    <x v="15"/>
    <x v="4"/>
    <x v="2"/>
    <n v="3500"/>
    <x v="151"/>
    <n v="708.74999999999989"/>
    <x v="18"/>
    <n v="0.20249999999999996"/>
  </r>
  <r>
    <x v="1"/>
    <n v="1197831"/>
    <x v="20"/>
    <x v="1"/>
    <s v="Alabama"/>
    <x v="15"/>
    <x v="5"/>
    <x v="1"/>
    <n v="5750"/>
    <x v="336"/>
    <n v="1495.0000000000002"/>
    <x v="19"/>
    <n v="0.26000000000000006"/>
  </r>
  <r>
    <x v="1"/>
    <n v="1197831"/>
    <x v="21"/>
    <x v="1"/>
    <s v="Alabama"/>
    <x v="15"/>
    <x v="0"/>
    <x v="21"/>
    <n v="5250"/>
    <x v="160"/>
    <n v="787.5"/>
    <x v="21"/>
    <n v="0.15"/>
  </r>
  <r>
    <x v="1"/>
    <n v="1197831"/>
    <x v="21"/>
    <x v="1"/>
    <s v="Alabama"/>
    <x v="15"/>
    <x v="1"/>
    <x v="21"/>
    <n v="5250"/>
    <x v="160"/>
    <n v="787.5"/>
    <x v="21"/>
    <n v="0.15"/>
  </r>
  <r>
    <x v="1"/>
    <n v="1197831"/>
    <x v="21"/>
    <x v="1"/>
    <s v="Alabama"/>
    <x v="15"/>
    <x v="2"/>
    <x v="15"/>
    <n v="4750"/>
    <x v="394"/>
    <n v="831.25"/>
    <x v="21"/>
    <n v="0.17499999999999999"/>
  </r>
  <r>
    <x v="1"/>
    <n v="1197831"/>
    <x v="21"/>
    <x v="1"/>
    <s v="Alabama"/>
    <x v="15"/>
    <x v="3"/>
    <x v="15"/>
    <n v="3250"/>
    <x v="165"/>
    <n v="682.50000000000011"/>
    <x v="16"/>
    <n v="0.21000000000000005"/>
  </r>
  <r>
    <x v="1"/>
    <n v="1197831"/>
    <x v="21"/>
    <x v="1"/>
    <s v="Alabama"/>
    <x v="15"/>
    <x v="4"/>
    <x v="21"/>
    <n v="3000"/>
    <x v="395"/>
    <n v="405"/>
    <x v="18"/>
    <n v="0.13500000000000001"/>
  </r>
  <r>
    <x v="1"/>
    <n v="1197831"/>
    <x v="21"/>
    <x v="1"/>
    <s v="Alabama"/>
    <x v="15"/>
    <x v="5"/>
    <x v="1"/>
    <n v="4750"/>
    <x v="235"/>
    <n v="1235.0000000000002"/>
    <x v="19"/>
    <n v="0.26000000000000006"/>
  </r>
  <r>
    <x v="1"/>
    <n v="1197831"/>
    <x v="22"/>
    <x v="1"/>
    <s v="Alabama"/>
    <x v="15"/>
    <x v="0"/>
    <x v="47"/>
    <n v="6250"/>
    <x v="396"/>
    <n v="625"/>
    <x v="21"/>
    <n v="0.1"/>
  </r>
  <r>
    <x v="1"/>
    <n v="1197831"/>
    <x v="22"/>
    <x v="1"/>
    <s v="Alabama"/>
    <x v="15"/>
    <x v="1"/>
    <x v="47"/>
    <n v="6250"/>
    <x v="396"/>
    <n v="625"/>
    <x v="21"/>
    <n v="0.1"/>
  </r>
  <r>
    <x v="1"/>
    <n v="1197831"/>
    <x v="22"/>
    <x v="1"/>
    <s v="Alabama"/>
    <x v="15"/>
    <x v="2"/>
    <x v="17"/>
    <n v="5750"/>
    <x v="339"/>
    <n v="1293.75"/>
    <x v="21"/>
    <n v="0.22500000000000001"/>
  </r>
  <r>
    <x v="1"/>
    <n v="1197831"/>
    <x v="22"/>
    <x v="1"/>
    <s v="Alabama"/>
    <x v="15"/>
    <x v="3"/>
    <x v="17"/>
    <n v="4500"/>
    <x v="355"/>
    <n v="1215.0000000000002"/>
    <x v="16"/>
    <n v="0.27000000000000007"/>
  </r>
  <r>
    <x v="1"/>
    <n v="1197831"/>
    <x v="22"/>
    <x v="1"/>
    <s v="Alabama"/>
    <x v="15"/>
    <x v="4"/>
    <x v="25"/>
    <n v="4250"/>
    <x v="397"/>
    <n v="956.24999999999966"/>
    <x v="18"/>
    <n v="0.22499999999999992"/>
  </r>
  <r>
    <x v="1"/>
    <n v="1197831"/>
    <x v="22"/>
    <x v="1"/>
    <s v="Alabama"/>
    <x v="15"/>
    <x v="5"/>
    <x v="3"/>
    <n v="6250"/>
    <x v="69"/>
    <n v="2437.5000000000005"/>
    <x v="19"/>
    <n v="0.39000000000000007"/>
  </r>
  <r>
    <x v="1"/>
    <n v="1197831"/>
    <x v="23"/>
    <x v="1"/>
    <s v="Alabama"/>
    <x v="15"/>
    <x v="0"/>
    <x v="3"/>
    <n v="7750"/>
    <x v="171"/>
    <n v="2324.9999999999995"/>
    <x v="21"/>
    <n v="0.29999999999999993"/>
  </r>
  <r>
    <x v="1"/>
    <n v="1197831"/>
    <x v="23"/>
    <x v="1"/>
    <s v="Alabama"/>
    <x v="15"/>
    <x v="1"/>
    <x v="3"/>
    <n v="7750"/>
    <x v="171"/>
    <n v="2324.9999999999995"/>
    <x v="21"/>
    <n v="0.29999999999999993"/>
  </r>
  <r>
    <x v="1"/>
    <n v="1197831"/>
    <x v="23"/>
    <x v="1"/>
    <s v="Alabama"/>
    <x v="15"/>
    <x v="2"/>
    <x v="5"/>
    <n v="7000"/>
    <x v="109"/>
    <n v="2274.9999999999995"/>
    <x v="21"/>
    <n v="0.32499999999999996"/>
  </r>
  <r>
    <x v="1"/>
    <n v="1197831"/>
    <x v="23"/>
    <x v="1"/>
    <s v="Alabama"/>
    <x v="15"/>
    <x v="3"/>
    <x v="5"/>
    <n v="5500"/>
    <x v="88"/>
    <n v="2145.0000000000005"/>
    <x v="16"/>
    <n v="0.39000000000000007"/>
  </r>
  <r>
    <x v="1"/>
    <n v="1197831"/>
    <x v="23"/>
    <x v="1"/>
    <s v="Alabama"/>
    <x v="15"/>
    <x v="4"/>
    <x v="3"/>
    <n v="5000"/>
    <x v="61"/>
    <n v="1349.9999999999998"/>
    <x v="18"/>
    <n v="0.26999999999999996"/>
  </r>
  <r>
    <x v="1"/>
    <n v="1197831"/>
    <x v="23"/>
    <x v="1"/>
    <s v="Alabama"/>
    <x v="15"/>
    <x v="5"/>
    <x v="12"/>
    <n v="7500"/>
    <x v="103"/>
    <n v="3412.5000000000014"/>
    <x v="19"/>
    <n v="0.45500000000000018"/>
  </r>
  <r>
    <x v="0"/>
    <n v="1185732"/>
    <x v="124"/>
    <x v="0"/>
    <s v="Maine"/>
    <x v="16"/>
    <x v="0"/>
    <x v="1"/>
    <n v="4500"/>
    <x v="207"/>
    <n v="630"/>
    <x v="2"/>
    <n v="0.14000000000000001"/>
  </r>
  <r>
    <x v="0"/>
    <n v="1185732"/>
    <x v="124"/>
    <x v="0"/>
    <s v="Maine"/>
    <x v="16"/>
    <x v="1"/>
    <x v="1"/>
    <n v="2500"/>
    <x v="123"/>
    <n v="350"/>
    <x v="2"/>
    <n v="0.14000000000000001"/>
  </r>
  <r>
    <x v="0"/>
    <n v="1185732"/>
    <x v="124"/>
    <x v="0"/>
    <s v="Maine"/>
    <x v="16"/>
    <x v="2"/>
    <x v="21"/>
    <n v="2500"/>
    <x v="398"/>
    <n v="300"/>
    <x v="15"/>
    <n v="0.12"/>
  </r>
  <r>
    <x v="0"/>
    <n v="1185732"/>
    <x v="124"/>
    <x v="0"/>
    <s v="Maine"/>
    <x v="16"/>
    <x v="3"/>
    <x v="8"/>
    <n v="1000"/>
    <x v="326"/>
    <n v="105"/>
    <x v="1"/>
    <n v="0.105"/>
  </r>
  <r>
    <x v="0"/>
    <n v="1185732"/>
    <x v="124"/>
    <x v="0"/>
    <s v="Maine"/>
    <x v="16"/>
    <x v="4"/>
    <x v="0"/>
    <n v="1500"/>
    <x v="126"/>
    <n v="187.5"/>
    <x v="3"/>
    <n v="0.125"/>
  </r>
  <r>
    <x v="0"/>
    <n v="1185732"/>
    <x v="124"/>
    <x v="0"/>
    <s v="Maine"/>
    <x v="16"/>
    <x v="5"/>
    <x v="1"/>
    <n v="2500"/>
    <x v="123"/>
    <n v="400"/>
    <x v="8"/>
    <n v="0.16"/>
  </r>
  <r>
    <x v="0"/>
    <n v="1185732"/>
    <x v="125"/>
    <x v="0"/>
    <s v="Maine"/>
    <x v="16"/>
    <x v="0"/>
    <x v="1"/>
    <n v="5000"/>
    <x v="47"/>
    <n v="700"/>
    <x v="2"/>
    <n v="0.14000000000000001"/>
  </r>
  <r>
    <x v="0"/>
    <n v="1185732"/>
    <x v="125"/>
    <x v="0"/>
    <s v="Maine"/>
    <x v="16"/>
    <x v="1"/>
    <x v="1"/>
    <n v="1500"/>
    <x v="128"/>
    <n v="210"/>
    <x v="2"/>
    <n v="0.14000000000000001"/>
  </r>
  <r>
    <x v="0"/>
    <n v="1185732"/>
    <x v="125"/>
    <x v="0"/>
    <s v="Maine"/>
    <x v="16"/>
    <x v="2"/>
    <x v="21"/>
    <n v="2000"/>
    <x v="399"/>
    <n v="240.00000000000003"/>
    <x v="15"/>
    <n v="0.12000000000000001"/>
  </r>
  <r>
    <x v="0"/>
    <n v="1185732"/>
    <x v="125"/>
    <x v="0"/>
    <s v="Maine"/>
    <x v="16"/>
    <x v="3"/>
    <x v="8"/>
    <n v="750"/>
    <x v="327"/>
    <n v="78.75"/>
    <x v="1"/>
    <n v="0.105"/>
  </r>
  <r>
    <x v="0"/>
    <n v="1185732"/>
    <x v="125"/>
    <x v="0"/>
    <s v="Maine"/>
    <x v="16"/>
    <x v="4"/>
    <x v="0"/>
    <n v="1500"/>
    <x v="126"/>
    <n v="187.5"/>
    <x v="3"/>
    <n v="0.125"/>
  </r>
  <r>
    <x v="0"/>
    <n v="1185732"/>
    <x v="125"/>
    <x v="0"/>
    <s v="Maine"/>
    <x v="16"/>
    <x v="5"/>
    <x v="1"/>
    <n v="2500"/>
    <x v="123"/>
    <n v="400"/>
    <x v="8"/>
    <n v="0.16"/>
  </r>
  <r>
    <x v="0"/>
    <n v="1185732"/>
    <x v="126"/>
    <x v="0"/>
    <s v="Maine"/>
    <x v="16"/>
    <x v="0"/>
    <x v="1"/>
    <n v="4700"/>
    <x v="400"/>
    <n v="658"/>
    <x v="2"/>
    <n v="0.14000000000000001"/>
  </r>
  <r>
    <x v="0"/>
    <n v="1185732"/>
    <x v="126"/>
    <x v="0"/>
    <s v="Maine"/>
    <x v="16"/>
    <x v="1"/>
    <x v="1"/>
    <n v="1750"/>
    <x v="135"/>
    <n v="244.99999999999997"/>
    <x v="2"/>
    <n v="0.13999999999999999"/>
  </r>
  <r>
    <x v="0"/>
    <n v="1185732"/>
    <x v="126"/>
    <x v="0"/>
    <s v="Maine"/>
    <x v="16"/>
    <x v="2"/>
    <x v="21"/>
    <n v="2000"/>
    <x v="399"/>
    <n v="240.00000000000003"/>
    <x v="15"/>
    <n v="0.12000000000000001"/>
  </r>
  <r>
    <x v="0"/>
    <n v="1185732"/>
    <x v="126"/>
    <x v="0"/>
    <s v="Maine"/>
    <x v="16"/>
    <x v="3"/>
    <x v="8"/>
    <n v="500"/>
    <x v="401"/>
    <n v="52.5"/>
    <x v="1"/>
    <n v="0.105"/>
  </r>
  <r>
    <x v="0"/>
    <n v="1185732"/>
    <x v="126"/>
    <x v="0"/>
    <s v="Maine"/>
    <x v="16"/>
    <x v="4"/>
    <x v="0"/>
    <n v="1000"/>
    <x v="118"/>
    <n v="125"/>
    <x v="3"/>
    <n v="0.125"/>
  </r>
  <r>
    <x v="0"/>
    <n v="1185732"/>
    <x v="126"/>
    <x v="0"/>
    <s v="Maine"/>
    <x v="16"/>
    <x v="5"/>
    <x v="1"/>
    <n v="2000"/>
    <x v="134"/>
    <n v="320"/>
    <x v="8"/>
    <n v="0.16"/>
  </r>
  <r>
    <x v="0"/>
    <n v="1185732"/>
    <x v="127"/>
    <x v="0"/>
    <s v="Maine"/>
    <x v="16"/>
    <x v="0"/>
    <x v="1"/>
    <n v="4500"/>
    <x v="207"/>
    <n v="630"/>
    <x v="2"/>
    <n v="0.14000000000000001"/>
  </r>
  <r>
    <x v="0"/>
    <n v="1185732"/>
    <x v="127"/>
    <x v="0"/>
    <s v="Maine"/>
    <x v="16"/>
    <x v="1"/>
    <x v="1"/>
    <n v="1500"/>
    <x v="128"/>
    <n v="210"/>
    <x v="2"/>
    <n v="0.14000000000000001"/>
  </r>
  <r>
    <x v="0"/>
    <n v="1185732"/>
    <x v="127"/>
    <x v="0"/>
    <s v="Maine"/>
    <x v="16"/>
    <x v="2"/>
    <x v="21"/>
    <n v="1500"/>
    <x v="362"/>
    <n v="180"/>
    <x v="15"/>
    <n v="0.12"/>
  </r>
  <r>
    <x v="0"/>
    <n v="1185732"/>
    <x v="127"/>
    <x v="0"/>
    <s v="Maine"/>
    <x v="16"/>
    <x v="3"/>
    <x v="8"/>
    <n v="750"/>
    <x v="327"/>
    <n v="78.75"/>
    <x v="1"/>
    <n v="0.105"/>
  </r>
  <r>
    <x v="0"/>
    <n v="1185732"/>
    <x v="127"/>
    <x v="0"/>
    <s v="Maine"/>
    <x v="16"/>
    <x v="4"/>
    <x v="0"/>
    <n v="750"/>
    <x v="316"/>
    <n v="93.75"/>
    <x v="3"/>
    <n v="0.125"/>
  </r>
  <r>
    <x v="0"/>
    <n v="1185732"/>
    <x v="127"/>
    <x v="0"/>
    <s v="Maine"/>
    <x v="16"/>
    <x v="5"/>
    <x v="1"/>
    <n v="2250"/>
    <x v="124"/>
    <n v="360"/>
    <x v="8"/>
    <n v="0.16"/>
  </r>
  <r>
    <x v="0"/>
    <n v="1185732"/>
    <x v="128"/>
    <x v="0"/>
    <s v="Maine"/>
    <x v="16"/>
    <x v="0"/>
    <x v="16"/>
    <n v="4950"/>
    <x v="402"/>
    <n v="952.87499999999977"/>
    <x v="2"/>
    <n v="0.19249999999999995"/>
  </r>
  <r>
    <x v="0"/>
    <n v="1185732"/>
    <x v="128"/>
    <x v="0"/>
    <s v="Maine"/>
    <x v="16"/>
    <x v="1"/>
    <x v="0"/>
    <n v="2000"/>
    <x v="123"/>
    <n v="350"/>
    <x v="2"/>
    <n v="0.17499999999999999"/>
  </r>
  <r>
    <x v="0"/>
    <n v="1185732"/>
    <x v="128"/>
    <x v="0"/>
    <s v="Maine"/>
    <x v="16"/>
    <x v="2"/>
    <x v="2"/>
    <n v="1750"/>
    <x v="120"/>
    <n v="315"/>
    <x v="15"/>
    <n v="0.18"/>
  </r>
  <r>
    <x v="0"/>
    <n v="1185732"/>
    <x v="128"/>
    <x v="0"/>
    <s v="Maine"/>
    <x v="16"/>
    <x v="3"/>
    <x v="2"/>
    <n v="1250"/>
    <x v="180"/>
    <n v="168.75"/>
    <x v="1"/>
    <n v="0.13500000000000001"/>
  </r>
  <r>
    <x v="0"/>
    <n v="1185732"/>
    <x v="128"/>
    <x v="0"/>
    <s v="Maine"/>
    <x v="16"/>
    <x v="4"/>
    <x v="16"/>
    <n v="1500"/>
    <x v="370"/>
    <n v="206.24999999999997"/>
    <x v="3"/>
    <n v="0.13749999999999998"/>
  </r>
  <r>
    <x v="0"/>
    <n v="1185732"/>
    <x v="128"/>
    <x v="0"/>
    <s v="Maine"/>
    <x v="16"/>
    <x v="5"/>
    <x v="3"/>
    <n v="2750"/>
    <x v="240"/>
    <n v="660"/>
    <x v="8"/>
    <n v="0.24"/>
  </r>
  <r>
    <x v="0"/>
    <n v="1185732"/>
    <x v="129"/>
    <x v="0"/>
    <s v="Maine"/>
    <x v="16"/>
    <x v="0"/>
    <x v="16"/>
    <n v="5250"/>
    <x v="403"/>
    <n v="1010.6249999999998"/>
    <x v="2"/>
    <n v="0.19249999999999995"/>
  </r>
  <r>
    <x v="0"/>
    <n v="1185732"/>
    <x v="129"/>
    <x v="0"/>
    <s v="Maine"/>
    <x v="16"/>
    <x v="1"/>
    <x v="0"/>
    <n v="2750"/>
    <x v="140"/>
    <n v="481.24999999999994"/>
    <x v="2"/>
    <n v="0.17499999999999999"/>
  </r>
  <r>
    <x v="0"/>
    <n v="1185732"/>
    <x v="129"/>
    <x v="0"/>
    <s v="Maine"/>
    <x v="16"/>
    <x v="2"/>
    <x v="2"/>
    <n v="2000"/>
    <x v="124"/>
    <n v="359.99999999999994"/>
    <x v="15"/>
    <n v="0.17999999999999997"/>
  </r>
  <r>
    <x v="0"/>
    <n v="1185732"/>
    <x v="129"/>
    <x v="0"/>
    <s v="Maine"/>
    <x v="16"/>
    <x v="3"/>
    <x v="2"/>
    <n v="1750"/>
    <x v="120"/>
    <n v="236.25"/>
    <x v="1"/>
    <n v="0.13500000000000001"/>
  </r>
  <r>
    <x v="0"/>
    <n v="1185732"/>
    <x v="129"/>
    <x v="0"/>
    <s v="Maine"/>
    <x v="16"/>
    <x v="4"/>
    <x v="16"/>
    <n v="1750"/>
    <x v="119"/>
    <n v="240.62499999999997"/>
    <x v="3"/>
    <n v="0.13749999999999998"/>
  </r>
  <r>
    <x v="0"/>
    <n v="1185732"/>
    <x v="129"/>
    <x v="0"/>
    <s v="Maine"/>
    <x v="16"/>
    <x v="5"/>
    <x v="3"/>
    <n v="3250"/>
    <x v="212"/>
    <n v="780"/>
    <x v="8"/>
    <n v="0.24"/>
  </r>
  <r>
    <x v="0"/>
    <n v="1185732"/>
    <x v="130"/>
    <x v="0"/>
    <s v="Maine"/>
    <x v="16"/>
    <x v="0"/>
    <x v="16"/>
    <n v="5500"/>
    <x v="404"/>
    <n v="1058.7499999999998"/>
    <x v="2"/>
    <n v="0.19249999999999995"/>
  </r>
  <r>
    <x v="0"/>
    <n v="1185732"/>
    <x v="130"/>
    <x v="0"/>
    <s v="Maine"/>
    <x v="16"/>
    <x v="1"/>
    <x v="0"/>
    <n v="3000"/>
    <x v="146"/>
    <n v="525"/>
    <x v="2"/>
    <n v="0.17499999999999999"/>
  </r>
  <r>
    <x v="0"/>
    <n v="1185732"/>
    <x v="130"/>
    <x v="0"/>
    <s v="Maine"/>
    <x v="16"/>
    <x v="2"/>
    <x v="2"/>
    <n v="2250"/>
    <x v="177"/>
    <n v="404.99999999999994"/>
    <x v="15"/>
    <n v="0.17999999999999997"/>
  </r>
  <r>
    <x v="0"/>
    <n v="1185732"/>
    <x v="130"/>
    <x v="0"/>
    <s v="Maine"/>
    <x v="16"/>
    <x v="3"/>
    <x v="2"/>
    <n v="1750"/>
    <x v="120"/>
    <n v="236.25"/>
    <x v="1"/>
    <n v="0.13500000000000001"/>
  </r>
  <r>
    <x v="0"/>
    <n v="1185732"/>
    <x v="130"/>
    <x v="0"/>
    <s v="Maine"/>
    <x v="16"/>
    <x v="4"/>
    <x v="16"/>
    <n v="2000"/>
    <x v="405"/>
    <n v="274.99999999999994"/>
    <x v="3"/>
    <n v="0.13749999999999998"/>
  </r>
  <r>
    <x v="0"/>
    <n v="1185732"/>
    <x v="130"/>
    <x v="0"/>
    <s v="Maine"/>
    <x v="16"/>
    <x v="5"/>
    <x v="3"/>
    <n v="3750"/>
    <x v="39"/>
    <n v="900"/>
    <x v="8"/>
    <n v="0.24"/>
  </r>
  <r>
    <x v="0"/>
    <n v="1185732"/>
    <x v="131"/>
    <x v="0"/>
    <s v="Maine"/>
    <x v="16"/>
    <x v="0"/>
    <x v="16"/>
    <n v="5250"/>
    <x v="403"/>
    <n v="1010.6249999999998"/>
    <x v="2"/>
    <n v="0.19249999999999995"/>
  </r>
  <r>
    <x v="0"/>
    <n v="1185732"/>
    <x v="131"/>
    <x v="0"/>
    <s v="Maine"/>
    <x v="16"/>
    <x v="1"/>
    <x v="0"/>
    <n v="3000"/>
    <x v="146"/>
    <n v="525"/>
    <x v="2"/>
    <n v="0.17499999999999999"/>
  </r>
  <r>
    <x v="0"/>
    <n v="1185732"/>
    <x v="131"/>
    <x v="0"/>
    <s v="Maine"/>
    <x v="16"/>
    <x v="2"/>
    <x v="2"/>
    <n v="2250"/>
    <x v="177"/>
    <n v="404.99999999999994"/>
    <x v="15"/>
    <n v="0.17999999999999997"/>
  </r>
  <r>
    <x v="0"/>
    <n v="1185732"/>
    <x v="131"/>
    <x v="0"/>
    <s v="Maine"/>
    <x v="16"/>
    <x v="3"/>
    <x v="2"/>
    <n v="1750"/>
    <x v="120"/>
    <n v="236.25"/>
    <x v="1"/>
    <n v="0.13500000000000001"/>
  </r>
  <r>
    <x v="0"/>
    <n v="1185732"/>
    <x v="131"/>
    <x v="0"/>
    <s v="Maine"/>
    <x v="16"/>
    <x v="4"/>
    <x v="16"/>
    <n v="1500"/>
    <x v="370"/>
    <n v="206.24999999999997"/>
    <x v="3"/>
    <n v="0.13749999999999998"/>
  </r>
  <r>
    <x v="0"/>
    <n v="1185732"/>
    <x v="131"/>
    <x v="0"/>
    <s v="Maine"/>
    <x v="16"/>
    <x v="5"/>
    <x v="3"/>
    <n v="3250"/>
    <x v="212"/>
    <n v="780"/>
    <x v="8"/>
    <n v="0.24"/>
  </r>
  <r>
    <x v="0"/>
    <n v="1185732"/>
    <x v="132"/>
    <x v="0"/>
    <s v="Maine"/>
    <x v="16"/>
    <x v="0"/>
    <x v="16"/>
    <n v="4500"/>
    <x v="357"/>
    <n v="866.24999999999977"/>
    <x v="2"/>
    <n v="0.19249999999999995"/>
  </r>
  <r>
    <x v="0"/>
    <n v="1185732"/>
    <x v="132"/>
    <x v="0"/>
    <s v="Maine"/>
    <x v="16"/>
    <x v="1"/>
    <x v="0"/>
    <n v="2500"/>
    <x v="142"/>
    <n v="437.5"/>
    <x v="2"/>
    <n v="0.17499999999999999"/>
  </r>
  <r>
    <x v="0"/>
    <n v="1185732"/>
    <x v="132"/>
    <x v="0"/>
    <s v="Maine"/>
    <x v="16"/>
    <x v="2"/>
    <x v="2"/>
    <n v="1500"/>
    <x v="321"/>
    <n v="270"/>
    <x v="15"/>
    <n v="0.18"/>
  </r>
  <r>
    <x v="0"/>
    <n v="1185732"/>
    <x v="132"/>
    <x v="0"/>
    <s v="Maine"/>
    <x v="16"/>
    <x v="3"/>
    <x v="2"/>
    <n v="1250"/>
    <x v="180"/>
    <n v="168.75"/>
    <x v="1"/>
    <n v="0.13500000000000001"/>
  </r>
  <r>
    <x v="0"/>
    <n v="1185732"/>
    <x v="132"/>
    <x v="0"/>
    <s v="Maine"/>
    <x v="16"/>
    <x v="4"/>
    <x v="16"/>
    <n v="1250"/>
    <x v="179"/>
    <n v="171.87499999999997"/>
    <x v="3"/>
    <n v="0.13749999999999998"/>
  </r>
  <r>
    <x v="0"/>
    <n v="1185732"/>
    <x v="132"/>
    <x v="0"/>
    <s v="Maine"/>
    <x v="16"/>
    <x v="5"/>
    <x v="3"/>
    <n v="2250"/>
    <x v="198"/>
    <n v="540"/>
    <x v="8"/>
    <n v="0.24"/>
  </r>
  <r>
    <x v="0"/>
    <n v="1185732"/>
    <x v="133"/>
    <x v="0"/>
    <s v="Maine"/>
    <x v="16"/>
    <x v="0"/>
    <x v="3"/>
    <n v="4000"/>
    <x v="50"/>
    <n v="840"/>
    <x v="2"/>
    <n v="0.21"/>
  </r>
  <r>
    <x v="0"/>
    <n v="1185732"/>
    <x v="133"/>
    <x v="0"/>
    <s v="Maine"/>
    <x v="16"/>
    <x v="1"/>
    <x v="4"/>
    <n v="2250"/>
    <x v="116"/>
    <n v="433.125"/>
    <x v="2"/>
    <n v="0.1925"/>
  </r>
  <r>
    <x v="0"/>
    <n v="1185732"/>
    <x v="133"/>
    <x v="0"/>
    <s v="Maine"/>
    <x v="16"/>
    <x v="2"/>
    <x v="4"/>
    <n v="1250"/>
    <x v="389"/>
    <n v="275"/>
    <x v="15"/>
    <n v="0.22"/>
  </r>
  <r>
    <x v="0"/>
    <n v="1185732"/>
    <x v="133"/>
    <x v="0"/>
    <s v="Maine"/>
    <x v="16"/>
    <x v="3"/>
    <x v="4"/>
    <n v="1000"/>
    <x v="189"/>
    <n v="165"/>
    <x v="1"/>
    <n v="0.16500000000000001"/>
  </r>
  <r>
    <x v="0"/>
    <n v="1185732"/>
    <x v="133"/>
    <x v="0"/>
    <s v="Maine"/>
    <x v="16"/>
    <x v="4"/>
    <x v="5"/>
    <n v="1000"/>
    <x v="406"/>
    <n v="162.5"/>
    <x v="3"/>
    <n v="0.16250000000000001"/>
  </r>
  <r>
    <x v="0"/>
    <n v="1185732"/>
    <x v="133"/>
    <x v="0"/>
    <s v="Maine"/>
    <x v="16"/>
    <x v="5"/>
    <x v="6"/>
    <n v="2250"/>
    <x v="151"/>
    <n v="630"/>
    <x v="8"/>
    <n v="0.28000000000000003"/>
  </r>
  <r>
    <x v="0"/>
    <n v="1185732"/>
    <x v="134"/>
    <x v="0"/>
    <s v="Maine"/>
    <x v="16"/>
    <x v="0"/>
    <x v="5"/>
    <n v="3750"/>
    <x v="239"/>
    <n v="853.125"/>
    <x v="2"/>
    <n v="0.22750000000000001"/>
  </r>
  <r>
    <x v="0"/>
    <n v="1185732"/>
    <x v="134"/>
    <x v="0"/>
    <s v="Maine"/>
    <x v="16"/>
    <x v="1"/>
    <x v="4"/>
    <n v="2000"/>
    <x v="130"/>
    <n v="385"/>
    <x v="2"/>
    <n v="0.1925"/>
  </r>
  <r>
    <x v="0"/>
    <n v="1185732"/>
    <x v="134"/>
    <x v="0"/>
    <s v="Maine"/>
    <x v="16"/>
    <x v="2"/>
    <x v="4"/>
    <n v="1950"/>
    <x v="407"/>
    <n v="428.99999999999994"/>
    <x v="15"/>
    <n v="0.21999999999999997"/>
  </r>
  <r>
    <x v="0"/>
    <n v="1185732"/>
    <x v="134"/>
    <x v="0"/>
    <s v="Maine"/>
    <x v="16"/>
    <x v="3"/>
    <x v="4"/>
    <n v="1750"/>
    <x v="117"/>
    <n v="288.75"/>
    <x v="1"/>
    <n v="0.16500000000000001"/>
  </r>
  <r>
    <x v="0"/>
    <n v="1185732"/>
    <x v="134"/>
    <x v="0"/>
    <s v="Maine"/>
    <x v="16"/>
    <x v="4"/>
    <x v="5"/>
    <n v="1500"/>
    <x v="145"/>
    <n v="243.75"/>
    <x v="3"/>
    <n v="0.16250000000000001"/>
  </r>
  <r>
    <x v="0"/>
    <n v="1185732"/>
    <x v="134"/>
    <x v="0"/>
    <s v="Maine"/>
    <x v="16"/>
    <x v="5"/>
    <x v="6"/>
    <n v="2500"/>
    <x v="157"/>
    <n v="700"/>
    <x v="8"/>
    <n v="0.28000000000000003"/>
  </r>
  <r>
    <x v="0"/>
    <n v="1185732"/>
    <x v="135"/>
    <x v="0"/>
    <s v="Maine"/>
    <x v="16"/>
    <x v="0"/>
    <x v="5"/>
    <n v="4750"/>
    <x v="197"/>
    <n v="1080.625"/>
    <x v="2"/>
    <n v="0.22750000000000001"/>
  </r>
  <r>
    <x v="0"/>
    <n v="1185732"/>
    <x v="135"/>
    <x v="0"/>
    <s v="Maine"/>
    <x v="16"/>
    <x v="1"/>
    <x v="4"/>
    <n v="2750"/>
    <x v="408"/>
    <n v="529.375"/>
    <x v="2"/>
    <n v="0.1925"/>
  </r>
  <r>
    <x v="0"/>
    <n v="1185732"/>
    <x v="135"/>
    <x v="0"/>
    <s v="Maine"/>
    <x v="16"/>
    <x v="2"/>
    <x v="4"/>
    <n v="2500"/>
    <x v="140"/>
    <n v="550"/>
    <x v="15"/>
    <n v="0.22"/>
  </r>
  <r>
    <x v="0"/>
    <n v="1185732"/>
    <x v="135"/>
    <x v="0"/>
    <s v="Maine"/>
    <x v="16"/>
    <x v="3"/>
    <x v="4"/>
    <n v="2000"/>
    <x v="130"/>
    <n v="330"/>
    <x v="1"/>
    <n v="0.16500000000000001"/>
  </r>
  <r>
    <x v="0"/>
    <n v="1185732"/>
    <x v="135"/>
    <x v="0"/>
    <s v="Maine"/>
    <x v="16"/>
    <x v="4"/>
    <x v="5"/>
    <n v="2000"/>
    <x v="194"/>
    <n v="325"/>
    <x v="3"/>
    <n v="0.16250000000000001"/>
  </r>
  <r>
    <x v="0"/>
    <n v="1185732"/>
    <x v="135"/>
    <x v="0"/>
    <s v="Maine"/>
    <x v="16"/>
    <x v="5"/>
    <x v="6"/>
    <n v="3000"/>
    <x v="193"/>
    <n v="840"/>
    <x v="8"/>
    <n v="0.28000000000000003"/>
  </r>
  <r>
    <x v="2"/>
    <n v="1128299"/>
    <x v="136"/>
    <x v="2"/>
    <s v="Alaska"/>
    <x v="17"/>
    <x v="0"/>
    <x v="15"/>
    <n v="3750"/>
    <x v="342"/>
    <n v="328.12500000000006"/>
    <x v="3"/>
    <n v="8.7500000000000008E-2"/>
  </r>
  <r>
    <x v="2"/>
    <n v="1128299"/>
    <x v="136"/>
    <x v="2"/>
    <s v="Alaska"/>
    <x v="17"/>
    <x v="1"/>
    <x v="2"/>
    <n v="3750"/>
    <x v="153"/>
    <n v="337.5"/>
    <x v="6"/>
    <n v="0.09"/>
  </r>
  <r>
    <x v="2"/>
    <n v="1128299"/>
    <x v="136"/>
    <x v="2"/>
    <s v="Alaska"/>
    <x v="17"/>
    <x v="2"/>
    <x v="2"/>
    <n v="3750"/>
    <x v="153"/>
    <n v="421.875"/>
    <x v="3"/>
    <n v="0.1125"/>
  </r>
  <r>
    <x v="2"/>
    <n v="1128299"/>
    <x v="136"/>
    <x v="2"/>
    <s v="Alaska"/>
    <x v="17"/>
    <x v="3"/>
    <x v="2"/>
    <n v="2250"/>
    <x v="177"/>
    <n v="253.125"/>
    <x v="3"/>
    <n v="0.1125"/>
  </r>
  <r>
    <x v="2"/>
    <n v="1128299"/>
    <x v="136"/>
    <x v="2"/>
    <s v="Alaska"/>
    <x v="17"/>
    <x v="4"/>
    <x v="0"/>
    <n v="1750"/>
    <x v="131"/>
    <n v="131.25"/>
    <x v="11"/>
    <n v="7.4999999999999997E-2"/>
  </r>
  <r>
    <x v="2"/>
    <n v="1128299"/>
    <x v="136"/>
    <x v="2"/>
    <s v="Alaska"/>
    <x v="17"/>
    <x v="5"/>
    <x v="2"/>
    <n v="4250"/>
    <x v="172"/>
    <n v="765"/>
    <x v="8"/>
    <n v="0.18"/>
  </r>
  <r>
    <x v="2"/>
    <n v="1128299"/>
    <x v="79"/>
    <x v="2"/>
    <s v="Alaska"/>
    <x v="17"/>
    <x v="0"/>
    <x v="15"/>
    <n v="4750"/>
    <x v="394"/>
    <n v="415.62500000000006"/>
    <x v="3"/>
    <n v="8.7500000000000008E-2"/>
  </r>
  <r>
    <x v="2"/>
    <n v="1128299"/>
    <x v="79"/>
    <x v="2"/>
    <s v="Alaska"/>
    <x v="17"/>
    <x v="1"/>
    <x v="2"/>
    <n v="3750"/>
    <x v="153"/>
    <n v="337.5"/>
    <x v="6"/>
    <n v="0.09"/>
  </r>
  <r>
    <x v="2"/>
    <n v="1128299"/>
    <x v="79"/>
    <x v="2"/>
    <s v="Alaska"/>
    <x v="17"/>
    <x v="2"/>
    <x v="2"/>
    <n v="3750"/>
    <x v="153"/>
    <n v="421.875"/>
    <x v="3"/>
    <n v="0.1125"/>
  </r>
  <r>
    <x v="2"/>
    <n v="1128299"/>
    <x v="79"/>
    <x v="2"/>
    <s v="Alaska"/>
    <x v="17"/>
    <x v="3"/>
    <x v="2"/>
    <n v="2250"/>
    <x v="177"/>
    <n v="253.125"/>
    <x v="3"/>
    <n v="0.1125"/>
  </r>
  <r>
    <x v="2"/>
    <n v="1128299"/>
    <x v="79"/>
    <x v="2"/>
    <s v="Alaska"/>
    <x v="17"/>
    <x v="4"/>
    <x v="0"/>
    <n v="1500"/>
    <x v="126"/>
    <n v="112.5"/>
    <x v="11"/>
    <n v="7.4999999999999997E-2"/>
  </r>
  <r>
    <x v="2"/>
    <n v="1128299"/>
    <x v="79"/>
    <x v="2"/>
    <s v="Alaska"/>
    <x v="17"/>
    <x v="5"/>
    <x v="2"/>
    <n v="3500"/>
    <x v="151"/>
    <n v="630"/>
    <x v="8"/>
    <n v="0.18"/>
  </r>
  <r>
    <x v="2"/>
    <n v="1128299"/>
    <x v="137"/>
    <x v="2"/>
    <s v="Alaska"/>
    <x v="17"/>
    <x v="0"/>
    <x v="2"/>
    <n v="5000"/>
    <x v="39"/>
    <n v="562.5"/>
    <x v="3"/>
    <n v="0.1125"/>
  </r>
  <r>
    <x v="2"/>
    <n v="1128299"/>
    <x v="137"/>
    <x v="2"/>
    <s v="Alaska"/>
    <x v="17"/>
    <x v="1"/>
    <x v="16"/>
    <n v="3500"/>
    <x v="237"/>
    <n v="385"/>
    <x v="6"/>
    <n v="0.11"/>
  </r>
  <r>
    <x v="2"/>
    <n v="1128299"/>
    <x v="137"/>
    <x v="2"/>
    <s v="Alaska"/>
    <x v="17"/>
    <x v="2"/>
    <x v="38"/>
    <n v="3750"/>
    <x v="381"/>
    <n v="562.49999999999989"/>
    <x v="3"/>
    <n v="0.14999999999999997"/>
  </r>
  <r>
    <x v="2"/>
    <n v="1128299"/>
    <x v="137"/>
    <x v="2"/>
    <s v="Alaska"/>
    <x v="17"/>
    <x v="3"/>
    <x v="16"/>
    <n v="2750"/>
    <x v="409"/>
    <n v="378.12499999999994"/>
    <x v="3"/>
    <n v="0.13749999999999998"/>
  </r>
  <r>
    <x v="2"/>
    <n v="1128299"/>
    <x v="137"/>
    <x v="2"/>
    <s v="Alaska"/>
    <x v="17"/>
    <x v="4"/>
    <x v="3"/>
    <n v="1250"/>
    <x v="126"/>
    <n v="112.5"/>
    <x v="11"/>
    <n v="0.09"/>
  </r>
  <r>
    <x v="2"/>
    <n v="1128299"/>
    <x v="137"/>
    <x v="2"/>
    <s v="Alaska"/>
    <x v="17"/>
    <x v="5"/>
    <x v="16"/>
    <n v="3250"/>
    <x v="410"/>
    <n v="715"/>
    <x v="8"/>
    <n v="0.22"/>
  </r>
  <r>
    <x v="2"/>
    <n v="1128299"/>
    <x v="138"/>
    <x v="2"/>
    <s v="Alaska"/>
    <x v="17"/>
    <x v="0"/>
    <x v="3"/>
    <n v="5000"/>
    <x v="61"/>
    <n v="750"/>
    <x v="3"/>
    <n v="0.15"/>
  </r>
  <r>
    <x v="2"/>
    <n v="1128299"/>
    <x v="138"/>
    <x v="2"/>
    <s v="Alaska"/>
    <x v="17"/>
    <x v="1"/>
    <x v="5"/>
    <n v="3000"/>
    <x v="212"/>
    <n v="390"/>
    <x v="6"/>
    <n v="0.13"/>
  </r>
  <r>
    <x v="2"/>
    <n v="1128299"/>
    <x v="138"/>
    <x v="2"/>
    <s v="Alaska"/>
    <x v="17"/>
    <x v="2"/>
    <x v="5"/>
    <n v="3500"/>
    <x v="154"/>
    <n v="568.75"/>
    <x v="3"/>
    <n v="0.16250000000000001"/>
  </r>
  <r>
    <x v="2"/>
    <n v="1128299"/>
    <x v="138"/>
    <x v="2"/>
    <s v="Alaska"/>
    <x v="17"/>
    <x v="3"/>
    <x v="0"/>
    <n v="2500"/>
    <x v="142"/>
    <n v="312.5"/>
    <x v="3"/>
    <n v="0.125"/>
  </r>
  <r>
    <x v="2"/>
    <n v="1128299"/>
    <x v="138"/>
    <x v="2"/>
    <s v="Alaska"/>
    <x v="17"/>
    <x v="4"/>
    <x v="4"/>
    <n v="1500"/>
    <x v="188"/>
    <n v="123.75000000000001"/>
    <x v="11"/>
    <n v="8.2500000000000004E-2"/>
  </r>
  <r>
    <x v="2"/>
    <n v="1128299"/>
    <x v="138"/>
    <x v="2"/>
    <s v="Alaska"/>
    <x v="17"/>
    <x v="5"/>
    <x v="12"/>
    <n v="3250"/>
    <x v="154"/>
    <n v="910"/>
    <x v="8"/>
    <n v="0.28000000000000003"/>
  </r>
  <r>
    <x v="2"/>
    <n v="1128299"/>
    <x v="139"/>
    <x v="2"/>
    <s v="Alaska"/>
    <x v="17"/>
    <x v="0"/>
    <x v="16"/>
    <n v="5250"/>
    <x v="403"/>
    <n v="721.87499999999989"/>
    <x v="3"/>
    <n v="0.13749999999999998"/>
  </r>
  <r>
    <x v="2"/>
    <n v="1128299"/>
    <x v="139"/>
    <x v="2"/>
    <s v="Alaska"/>
    <x v="17"/>
    <x v="1"/>
    <x v="3"/>
    <n v="3750"/>
    <x v="39"/>
    <n v="450"/>
    <x v="6"/>
    <n v="0.12"/>
  </r>
  <r>
    <x v="2"/>
    <n v="1128299"/>
    <x v="139"/>
    <x v="2"/>
    <s v="Alaska"/>
    <x v="17"/>
    <x v="2"/>
    <x v="3"/>
    <n v="3750"/>
    <x v="39"/>
    <n v="562.5"/>
    <x v="3"/>
    <n v="0.15"/>
  </r>
  <r>
    <x v="2"/>
    <n v="1128299"/>
    <x v="139"/>
    <x v="2"/>
    <s v="Alaska"/>
    <x v="17"/>
    <x v="3"/>
    <x v="16"/>
    <n v="2750"/>
    <x v="409"/>
    <n v="378.12499999999994"/>
    <x v="3"/>
    <n v="0.13749999999999998"/>
  </r>
  <r>
    <x v="2"/>
    <n v="1128299"/>
    <x v="139"/>
    <x v="2"/>
    <s v="Alaska"/>
    <x v="17"/>
    <x v="4"/>
    <x v="3"/>
    <n v="1750"/>
    <x v="202"/>
    <n v="157.5"/>
    <x v="11"/>
    <n v="0.09"/>
  </r>
  <r>
    <x v="2"/>
    <n v="1128299"/>
    <x v="139"/>
    <x v="2"/>
    <s v="Alaska"/>
    <x v="17"/>
    <x v="5"/>
    <x v="13"/>
    <n v="4750"/>
    <x v="214"/>
    <n v="1425"/>
    <x v="8"/>
    <n v="0.3"/>
  </r>
  <r>
    <x v="2"/>
    <n v="1128299"/>
    <x v="83"/>
    <x v="2"/>
    <s v="Alaska"/>
    <x v="17"/>
    <x v="0"/>
    <x v="6"/>
    <n v="7250"/>
    <x v="411"/>
    <n v="1268.75"/>
    <x v="3"/>
    <n v="0.17499999999999999"/>
  </r>
  <r>
    <x v="2"/>
    <n v="1128299"/>
    <x v="83"/>
    <x v="2"/>
    <s v="Alaska"/>
    <x v="17"/>
    <x v="1"/>
    <x v="13"/>
    <n v="6000"/>
    <x v="6"/>
    <n v="900"/>
    <x v="6"/>
    <n v="0.15"/>
  </r>
  <r>
    <x v="2"/>
    <n v="1128299"/>
    <x v="83"/>
    <x v="2"/>
    <s v="Alaska"/>
    <x v="17"/>
    <x v="2"/>
    <x v="13"/>
    <n v="6000"/>
    <x v="6"/>
    <n v="1125"/>
    <x v="3"/>
    <n v="0.1875"/>
  </r>
  <r>
    <x v="2"/>
    <n v="1128299"/>
    <x v="83"/>
    <x v="2"/>
    <s v="Alaska"/>
    <x v="17"/>
    <x v="3"/>
    <x v="13"/>
    <n v="4750"/>
    <x v="214"/>
    <n v="890.625"/>
    <x v="3"/>
    <n v="0.1875"/>
  </r>
  <r>
    <x v="2"/>
    <n v="1128299"/>
    <x v="83"/>
    <x v="2"/>
    <s v="Alaska"/>
    <x v="17"/>
    <x v="4"/>
    <x v="26"/>
    <n v="3500"/>
    <x v="253"/>
    <n v="446.25000000000006"/>
    <x v="11"/>
    <n v="0.12750000000000003"/>
  </r>
  <r>
    <x v="2"/>
    <n v="1128299"/>
    <x v="83"/>
    <x v="2"/>
    <s v="Alaska"/>
    <x v="17"/>
    <x v="5"/>
    <x v="29"/>
    <n v="6500"/>
    <x v="19"/>
    <n v="2600"/>
    <x v="8"/>
    <n v="0.4"/>
  </r>
  <r>
    <x v="2"/>
    <n v="1128299"/>
    <x v="140"/>
    <x v="2"/>
    <s v="Alaska"/>
    <x v="17"/>
    <x v="0"/>
    <x v="11"/>
    <n v="8000"/>
    <x v="412"/>
    <n v="1600"/>
    <x v="3"/>
    <n v="0.2"/>
  </r>
  <r>
    <x v="2"/>
    <n v="1128299"/>
    <x v="140"/>
    <x v="2"/>
    <s v="Alaska"/>
    <x v="17"/>
    <x v="1"/>
    <x v="26"/>
    <n v="6500"/>
    <x v="413"/>
    <n v="1105.0000000000002"/>
    <x v="6"/>
    <n v="0.17000000000000004"/>
  </r>
  <r>
    <x v="2"/>
    <n v="1128299"/>
    <x v="140"/>
    <x v="2"/>
    <s v="Alaska"/>
    <x v="17"/>
    <x v="2"/>
    <x v="26"/>
    <n v="6000"/>
    <x v="414"/>
    <n v="1275.0000000000002"/>
    <x v="3"/>
    <n v="0.21250000000000005"/>
  </r>
  <r>
    <x v="2"/>
    <n v="1128299"/>
    <x v="140"/>
    <x v="2"/>
    <s v="Alaska"/>
    <x v="17"/>
    <x v="3"/>
    <x v="11"/>
    <n v="5000"/>
    <x v="2"/>
    <n v="1000"/>
    <x v="3"/>
    <n v="0.2"/>
  </r>
  <r>
    <x v="2"/>
    <n v="1128299"/>
    <x v="140"/>
    <x v="2"/>
    <s v="Alaska"/>
    <x v="17"/>
    <x v="4"/>
    <x v="26"/>
    <n v="5500"/>
    <x v="415"/>
    <n v="701.25000000000011"/>
    <x v="11"/>
    <n v="0.12750000000000003"/>
  </r>
  <r>
    <x v="2"/>
    <n v="1128299"/>
    <x v="140"/>
    <x v="2"/>
    <s v="Alaska"/>
    <x v="17"/>
    <x v="5"/>
    <x v="29"/>
    <n v="5500"/>
    <x v="21"/>
    <n v="2200"/>
    <x v="8"/>
    <n v="0.4"/>
  </r>
  <r>
    <x v="2"/>
    <n v="1128299"/>
    <x v="141"/>
    <x v="2"/>
    <s v="Alaska"/>
    <x v="17"/>
    <x v="0"/>
    <x v="26"/>
    <n v="7500"/>
    <x v="416"/>
    <n v="1593.7500000000002"/>
    <x v="3"/>
    <n v="0.21250000000000002"/>
  </r>
  <r>
    <x v="2"/>
    <n v="1128299"/>
    <x v="141"/>
    <x v="2"/>
    <s v="Alaska"/>
    <x v="17"/>
    <x v="1"/>
    <x v="24"/>
    <n v="7250"/>
    <x v="417"/>
    <n v="1087.5000000000002"/>
    <x v="6"/>
    <n v="0.15000000000000002"/>
  </r>
  <r>
    <x v="2"/>
    <n v="1128299"/>
    <x v="141"/>
    <x v="2"/>
    <s v="Alaska"/>
    <x v="17"/>
    <x v="2"/>
    <x v="12"/>
    <n v="6000"/>
    <x v="81"/>
    <n v="1050"/>
    <x v="3"/>
    <n v="0.17499999999999999"/>
  </r>
  <r>
    <x v="2"/>
    <n v="1128299"/>
    <x v="141"/>
    <x v="2"/>
    <s v="Alaska"/>
    <x v="17"/>
    <x v="3"/>
    <x v="12"/>
    <n v="5250"/>
    <x v="244"/>
    <n v="918.75000000000011"/>
    <x v="3"/>
    <n v="0.17500000000000002"/>
  </r>
  <r>
    <x v="2"/>
    <n v="1128299"/>
    <x v="141"/>
    <x v="2"/>
    <s v="Alaska"/>
    <x v="17"/>
    <x v="4"/>
    <x v="6"/>
    <n v="5250"/>
    <x v="418"/>
    <n v="551.24999999999989"/>
    <x v="11"/>
    <n v="0.10499999999999998"/>
  </r>
  <r>
    <x v="2"/>
    <n v="1128299"/>
    <x v="141"/>
    <x v="2"/>
    <s v="Alaska"/>
    <x v="17"/>
    <x v="5"/>
    <x v="13"/>
    <n v="3500"/>
    <x v="48"/>
    <n v="1050"/>
    <x v="8"/>
    <n v="0.3"/>
  </r>
  <r>
    <x v="2"/>
    <n v="1128299"/>
    <x v="142"/>
    <x v="2"/>
    <s v="Alaska"/>
    <x v="17"/>
    <x v="0"/>
    <x v="23"/>
    <n v="5500"/>
    <x v="222"/>
    <n v="893.75000000000023"/>
    <x v="3"/>
    <n v="0.16250000000000003"/>
  </r>
  <r>
    <x v="2"/>
    <n v="1128299"/>
    <x v="142"/>
    <x v="2"/>
    <s v="Alaska"/>
    <x v="17"/>
    <x v="1"/>
    <x v="27"/>
    <n v="5500"/>
    <x v="419"/>
    <n v="770.00000000000023"/>
    <x v="6"/>
    <n v="0.14000000000000004"/>
  </r>
  <r>
    <x v="2"/>
    <n v="1128299"/>
    <x v="142"/>
    <x v="2"/>
    <s v="Alaska"/>
    <x v="17"/>
    <x v="2"/>
    <x v="23"/>
    <n v="3750"/>
    <x v="420"/>
    <n v="609.37500000000011"/>
    <x v="3"/>
    <n v="0.16250000000000003"/>
  </r>
  <r>
    <x v="2"/>
    <n v="1128299"/>
    <x v="142"/>
    <x v="2"/>
    <s v="Alaska"/>
    <x v="17"/>
    <x v="3"/>
    <x v="23"/>
    <n v="3250"/>
    <x v="421"/>
    <n v="528.12500000000011"/>
    <x v="3"/>
    <n v="0.16250000000000003"/>
  </r>
  <r>
    <x v="2"/>
    <n v="1128299"/>
    <x v="142"/>
    <x v="2"/>
    <s v="Alaska"/>
    <x v="17"/>
    <x v="4"/>
    <x v="24"/>
    <n v="3500"/>
    <x v="195"/>
    <n v="393.75000000000006"/>
    <x v="11"/>
    <n v="0.11250000000000002"/>
  </r>
  <r>
    <x v="2"/>
    <n v="1128299"/>
    <x v="142"/>
    <x v="2"/>
    <s v="Alaska"/>
    <x v="17"/>
    <x v="5"/>
    <x v="3"/>
    <n v="3750"/>
    <x v="39"/>
    <n v="900"/>
    <x v="8"/>
    <n v="0.24"/>
  </r>
  <r>
    <x v="2"/>
    <n v="1128299"/>
    <x v="87"/>
    <x v="2"/>
    <s v="Alaska"/>
    <x v="17"/>
    <x v="0"/>
    <x v="4"/>
    <n v="4750"/>
    <x v="356"/>
    <n v="653.125"/>
    <x v="3"/>
    <n v="0.13750000000000001"/>
  </r>
  <r>
    <x v="2"/>
    <n v="1128299"/>
    <x v="87"/>
    <x v="2"/>
    <s v="Alaska"/>
    <x v="17"/>
    <x v="1"/>
    <x v="23"/>
    <n v="4750"/>
    <x v="422"/>
    <n v="617.50000000000011"/>
    <x v="6"/>
    <n v="0.13000000000000003"/>
  </r>
  <r>
    <x v="2"/>
    <n v="1128299"/>
    <x v="87"/>
    <x v="2"/>
    <s v="Alaska"/>
    <x v="17"/>
    <x v="2"/>
    <x v="14"/>
    <n v="3000"/>
    <x v="166"/>
    <n v="450.00000000000006"/>
    <x v="3"/>
    <n v="0.15000000000000002"/>
  </r>
  <r>
    <x v="2"/>
    <n v="1128299"/>
    <x v="87"/>
    <x v="2"/>
    <s v="Alaska"/>
    <x v="17"/>
    <x v="3"/>
    <x v="4"/>
    <n v="2750"/>
    <x v="408"/>
    <n v="378.12500000000006"/>
    <x v="3"/>
    <n v="0.13750000000000001"/>
  </r>
  <r>
    <x v="2"/>
    <n v="1128299"/>
    <x v="87"/>
    <x v="2"/>
    <s v="Alaska"/>
    <x v="17"/>
    <x v="4"/>
    <x v="5"/>
    <n v="2500"/>
    <x v="132"/>
    <n v="243.75"/>
    <x v="11"/>
    <n v="9.7500000000000003E-2"/>
  </r>
  <r>
    <x v="2"/>
    <n v="1128299"/>
    <x v="87"/>
    <x v="2"/>
    <s v="Alaska"/>
    <x v="17"/>
    <x v="5"/>
    <x v="12"/>
    <n v="3000"/>
    <x v="193"/>
    <n v="840"/>
    <x v="8"/>
    <n v="0.28000000000000003"/>
  </r>
  <r>
    <x v="2"/>
    <n v="1128299"/>
    <x v="143"/>
    <x v="2"/>
    <s v="Alaska"/>
    <x v="17"/>
    <x v="0"/>
    <x v="4"/>
    <n v="5250"/>
    <x v="170"/>
    <n v="721.87500000000011"/>
    <x v="3"/>
    <n v="0.13750000000000001"/>
  </r>
  <r>
    <x v="2"/>
    <n v="1128299"/>
    <x v="143"/>
    <x v="2"/>
    <s v="Alaska"/>
    <x v="17"/>
    <x v="1"/>
    <x v="14"/>
    <n v="6000"/>
    <x v="215"/>
    <n v="720.00000000000011"/>
    <x v="6"/>
    <n v="0.12000000000000002"/>
  </r>
  <r>
    <x v="2"/>
    <n v="1128299"/>
    <x v="143"/>
    <x v="2"/>
    <s v="Alaska"/>
    <x v="17"/>
    <x v="2"/>
    <x v="4"/>
    <n v="4250"/>
    <x v="256"/>
    <n v="584.375"/>
    <x v="3"/>
    <n v="0.13750000000000001"/>
  </r>
  <r>
    <x v="2"/>
    <n v="1128299"/>
    <x v="143"/>
    <x v="2"/>
    <s v="Alaska"/>
    <x v="17"/>
    <x v="3"/>
    <x v="23"/>
    <n v="4000"/>
    <x v="251"/>
    <n v="650.00000000000011"/>
    <x v="3"/>
    <n v="0.16250000000000003"/>
  </r>
  <r>
    <x v="2"/>
    <n v="1128299"/>
    <x v="143"/>
    <x v="2"/>
    <s v="Alaska"/>
    <x v="17"/>
    <x v="4"/>
    <x v="26"/>
    <n v="3750"/>
    <x v="260"/>
    <n v="478.12500000000006"/>
    <x v="11"/>
    <n v="0.1275"/>
  </r>
  <r>
    <x v="2"/>
    <n v="1128299"/>
    <x v="143"/>
    <x v="2"/>
    <s v="Alaska"/>
    <x v="17"/>
    <x v="5"/>
    <x v="31"/>
    <n v="5000"/>
    <x v="276"/>
    <n v="1800.0000000000005"/>
    <x v="8"/>
    <n v="0.3600000000000001"/>
  </r>
  <r>
    <x v="2"/>
    <n v="1128299"/>
    <x v="144"/>
    <x v="2"/>
    <s v="Alaska"/>
    <x v="17"/>
    <x v="0"/>
    <x v="24"/>
    <n v="7000"/>
    <x v="103"/>
    <n v="1312.5000000000002"/>
    <x v="3"/>
    <n v="0.18750000000000003"/>
  </r>
  <r>
    <x v="2"/>
    <n v="1128299"/>
    <x v="144"/>
    <x v="2"/>
    <s v="Alaska"/>
    <x v="17"/>
    <x v="1"/>
    <x v="33"/>
    <n v="7000"/>
    <x v="423"/>
    <n v="1190.0000000000005"/>
    <x v="6"/>
    <n v="0.17000000000000007"/>
  </r>
  <r>
    <x v="2"/>
    <n v="1128299"/>
    <x v="144"/>
    <x v="2"/>
    <s v="Alaska"/>
    <x v="17"/>
    <x v="2"/>
    <x v="28"/>
    <n v="5000"/>
    <x v="257"/>
    <n v="1000.0000000000002"/>
    <x v="3"/>
    <n v="0.20000000000000004"/>
  </r>
  <r>
    <x v="2"/>
    <n v="1128299"/>
    <x v="144"/>
    <x v="2"/>
    <s v="Alaska"/>
    <x v="17"/>
    <x v="3"/>
    <x v="28"/>
    <n v="5000"/>
    <x v="257"/>
    <n v="1000.0000000000002"/>
    <x v="3"/>
    <n v="0.20000000000000004"/>
  </r>
  <r>
    <x v="2"/>
    <n v="1128299"/>
    <x v="144"/>
    <x v="2"/>
    <s v="Alaska"/>
    <x v="17"/>
    <x v="4"/>
    <x v="31"/>
    <n v="4250"/>
    <x v="281"/>
    <n v="573.75"/>
    <x v="11"/>
    <n v="0.13500000000000001"/>
  </r>
  <r>
    <x v="2"/>
    <n v="1128299"/>
    <x v="144"/>
    <x v="2"/>
    <s v="Alaska"/>
    <x v="17"/>
    <x v="5"/>
    <x v="32"/>
    <n v="5250"/>
    <x v="424"/>
    <n v="1995.0000000000005"/>
    <x v="8"/>
    <n v="0.38000000000000006"/>
  </r>
  <r>
    <x v="2"/>
    <n v="1128299"/>
    <x v="102"/>
    <x v="2"/>
    <s v="Hawaii"/>
    <x v="18"/>
    <x v="0"/>
    <x v="1"/>
    <n v="4250"/>
    <x v="234"/>
    <n v="510"/>
    <x v="1"/>
    <n v="0.12"/>
  </r>
  <r>
    <x v="2"/>
    <n v="1128299"/>
    <x v="102"/>
    <x v="2"/>
    <s v="Hawaii"/>
    <x v="18"/>
    <x v="1"/>
    <x v="0"/>
    <n v="4250"/>
    <x v="43"/>
    <n v="531.25"/>
    <x v="3"/>
    <n v="0.125"/>
  </r>
  <r>
    <x v="2"/>
    <n v="1128299"/>
    <x v="102"/>
    <x v="2"/>
    <s v="Hawaii"/>
    <x v="18"/>
    <x v="2"/>
    <x v="0"/>
    <n v="4250"/>
    <x v="43"/>
    <n v="637.5"/>
    <x v="1"/>
    <n v="0.15"/>
  </r>
  <r>
    <x v="2"/>
    <n v="1128299"/>
    <x v="102"/>
    <x v="2"/>
    <s v="Hawaii"/>
    <x v="18"/>
    <x v="3"/>
    <x v="0"/>
    <n v="2750"/>
    <x v="140"/>
    <n v="412.5"/>
    <x v="1"/>
    <n v="0.15"/>
  </r>
  <r>
    <x v="2"/>
    <n v="1128299"/>
    <x v="102"/>
    <x v="2"/>
    <s v="Hawaii"/>
    <x v="18"/>
    <x v="4"/>
    <x v="4"/>
    <n v="2250"/>
    <x v="116"/>
    <n v="247.5"/>
    <x v="6"/>
    <n v="0.11"/>
  </r>
  <r>
    <x v="2"/>
    <n v="1128299"/>
    <x v="102"/>
    <x v="2"/>
    <s v="Hawaii"/>
    <x v="18"/>
    <x v="5"/>
    <x v="0"/>
    <n v="4750"/>
    <x v="351"/>
    <n v="1068.75"/>
    <x v="4"/>
    <n v="0.22500000000000001"/>
  </r>
  <r>
    <x v="2"/>
    <n v="1128299"/>
    <x v="103"/>
    <x v="2"/>
    <s v="Hawaii"/>
    <x v="18"/>
    <x v="0"/>
    <x v="1"/>
    <n v="5250"/>
    <x v="193"/>
    <n v="630"/>
    <x v="1"/>
    <n v="0.12"/>
  </r>
  <r>
    <x v="2"/>
    <n v="1128299"/>
    <x v="103"/>
    <x v="2"/>
    <s v="Hawaii"/>
    <x v="18"/>
    <x v="1"/>
    <x v="0"/>
    <n v="4250"/>
    <x v="43"/>
    <n v="531.25"/>
    <x v="3"/>
    <n v="0.125"/>
  </r>
  <r>
    <x v="2"/>
    <n v="1128299"/>
    <x v="103"/>
    <x v="2"/>
    <s v="Hawaii"/>
    <x v="18"/>
    <x v="2"/>
    <x v="0"/>
    <n v="4250"/>
    <x v="43"/>
    <n v="637.5"/>
    <x v="1"/>
    <n v="0.15"/>
  </r>
  <r>
    <x v="2"/>
    <n v="1128299"/>
    <x v="103"/>
    <x v="2"/>
    <s v="Hawaii"/>
    <x v="18"/>
    <x v="3"/>
    <x v="0"/>
    <n v="2750"/>
    <x v="140"/>
    <n v="412.5"/>
    <x v="1"/>
    <n v="0.15"/>
  </r>
  <r>
    <x v="2"/>
    <n v="1128299"/>
    <x v="103"/>
    <x v="2"/>
    <s v="Hawaii"/>
    <x v="18"/>
    <x v="4"/>
    <x v="4"/>
    <n v="2000"/>
    <x v="130"/>
    <n v="220"/>
    <x v="6"/>
    <n v="0.11"/>
  </r>
  <r>
    <x v="2"/>
    <n v="1128299"/>
    <x v="103"/>
    <x v="2"/>
    <s v="Hawaii"/>
    <x v="18"/>
    <x v="5"/>
    <x v="0"/>
    <n v="4000"/>
    <x v="47"/>
    <n v="900"/>
    <x v="4"/>
    <n v="0.22500000000000001"/>
  </r>
  <r>
    <x v="2"/>
    <n v="1128299"/>
    <x v="104"/>
    <x v="2"/>
    <s v="Hawaii"/>
    <x v="18"/>
    <x v="0"/>
    <x v="0"/>
    <n v="5500"/>
    <x v="80"/>
    <n v="825"/>
    <x v="1"/>
    <n v="0.15"/>
  </r>
  <r>
    <x v="2"/>
    <n v="1128299"/>
    <x v="104"/>
    <x v="2"/>
    <s v="Hawaii"/>
    <x v="18"/>
    <x v="1"/>
    <x v="3"/>
    <n v="4000"/>
    <x v="50"/>
    <n v="600"/>
    <x v="3"/>
    <n v="0.15"/>
  </r>
  <r>
    <x v="2"/>
    <n v="1128299"/>
    <x v="104"/>
    <x v="2"/>
    <s v="Hawaii"/>
    <x v="18"/>
    <x v="2"/>
    <x v="18"/>
    <n v="4250"/>
    <x v="261"/>
    <n v="828.74999999999989"/>
    <x v="1"/>
    <n v="0.19499999999999998"/>
  </r>
  <r>
    <x v="2"/>
    <n v="1128299"/>
    <x v="104"/>
    <x v="2"/>
    <s v="Hawaii"/>
    <x v="18"/>
    <x v="3"/>
    <x v="3"/>
    <n v="3250"/>
    <x v="212"/>
    <n v="585"/>
    <x v="1"/>
    <n v="0.18"/>
  </r>
  <r>
    <x v="2"/>
    <n v="1128299"/>
    <x v="104"/>
    <x v="2"/>
    <s v="Hawaii"/>
    <x v="18"/>
    <x v="4"/>
    <x v="5"/>
    <n v="1750"/>
    <x v="165"/>
    <n v="227.5"/>
    <x v="6"/>
    <n v="0.13"/>
  </r>
  <r>
    <x v="2"/>
    <n v="1128299"/>
    <x v="104"/>
    <x v="2"/>
    <s v="Hawaii"/>
    <x v="18"/>
    <x v="5"/>
    <x v="3"/>
    <n v="3750"/>
    <x v="39"/>
    <n v="1012.5"/>
    <x v="4"/>
    <n v="0.27"/>
  </r>
  <r>
    <x v="2"/>
    <n v="1128299"/>
    <x v="105"/>
    <x v="2"/>
    <s v="Hawaii"/>
    <x v="18"/>
    <x v="0"/>
    <x v="5"/>
    <n v="5500"/>
    <x v="88"/>
    <n v="1072.5"/>
    <x v="1"/>
    <n v="0.19500000000000001"/>
  </r>
  <r>
    <x v="2"/>
    <n v="1128299"/>
    <x v="105"/>
    <x v="2"/>
    <s v="Hawaii"/>
    <x v="18"/>
    <x v="1"/>
    <x v="12"/>
    <n v="3500"/>
    <x v="196"/>
    <n v="612.50000000000011"/>
    <x v="3"/>
    <n v="0.17500000000000004"/>
  </r>
  <r>
    <x v="2"/>
    <n v="1128299"/>
    <x v="105"/>
    <x v="2"/>
    <s v="Hawaii"/>
    <x v="18"/>
    <x v="2"/>
    <x v="12"/>
    <n v="4000"/>
    <x v="219"/>
    <n v="840.00000000000011"/>
    <x v="1"/>
    <n v="0.21000000000000002"/>
  </r>
  <r>
    <x v="2"/>
    <n v="1128299"/>
    <x v="105"/>
    <x v="2"/>
    <s v="Hawaii"/>
    <x v="18"/>
    <x v="3"/>
    <x v="4"/>
    <n v="3000"/>
    <x v="205"/>
    <n v="495.00000000000006"/>
    <x v="1"/>
    <n v="0.16500000000000001"/>
  </r>
  <r>
    <x v="2"/>
    <n v="1128299"/>
    <x v="105"/>
    <x v="2"/>
    <s v="Hawaii"/>
    <x v="18"/>
    <x v="4"/>
    <x v="14"/>
    <n v="2000"/>
    <x v="200"/>
    <n v="240.00000000000006"/>
    <x v="6"/>
    <n v="0.12000000000000002"/>
  </r>
  <r>
    <x v="2"/>
    <n v="1128299"/>
    <x v="105"/>
    <x v="2"/>
    <s v="Hawaii"/>
    <x v="18"/>
    <x v="5"/>
    <x v="24"/>
    <n v="3750"/>
    <x v="224"/>
    <n v="1265.6250000000002"/>
    <x v="4"/>
    <n v="0.33750000000000008"/>
  </r>
  <r>
    <x v="2"/>
    <n v="1128299"/>
    <x v="106"/>
    <x v="2"/>
    <s v="Hawaii"/>
    <x v="18"/>
    <x v="0"/>
    <x v="3"/>
    <n v="5750"/>
    <x v="425"/>
    <n v="1035"/>
    <x v="1"/>
    <n v="0.18"/>
  </r>
  <r>
    <x v="2"/>
    <n v="1128299"/>
    <x v="106"/>
    <x v="2"/>
    <s v="Hawaii"/>
    <x v="18"/>
    <x v="1"/>
    <x v="5"/>
    <n v="4250"/>
    <x v="426"/>
    <n v="690.625"/>
    <x v="3"/>
    <n v="0.16250000000000001"/>
  </r>
  <r>
    <x v="2"/>
    <n v="1128299"/>
    <x v="106"/>
    <x v="2"/>
    <s v="Hawaii"/>
    <x v="18"/>
    <x v="2"/>
    <x v="5"/>
    <n v="4250"/>
    <x v="426"/>
    <n v="828.75"/>
    <x v="1"/>
    <n v="0.19500000000000001"/>
  </r>
  <r>
    <x v="2"/>
    <n v="1128299"/>
    <x v="106"/>
    <x v="2"/>
    <s v="Hawaii"/>
    <x v="18"/>
    <x v="3"/>
    <x v="3"/>
    <n v="3250"/>
    <x v="212"/>
    <n v="585"/>
    <x v="1"/>
    <n v="0.18"/>
  </r>
  <r>
    <x v="2"/>
    <n v="1128299"/>
    <x v="106"/>
    <x v="2"/>
    <s v="Hawaii"/>
    <x v="18"/>
    <x v="4"/>
    <x v="16"/>
    <n v="2250"/>
    <x v="427"/>
    <n v="247.49999999999997"/>
    <x v="6"/>
    <n v="0.10999999999999999"/>
  </r>
  <r>
    <x v="2"/>
    <n v="1128299"/>
    <x v="106"/>
    <x v="2"/>
    <s v="Hawaii"/>
    <x v="18"/>
    <x v="5"/>
    <x v="6"/>
    <n v="5750"/>
    <x v="428"/>
    <n v="1811.2499999999998"/>
    <x v="4"/>
    <n v="0.31499999999999995"/>
  </r>
  <r>
    <x v="2"/>
    <n v="1128299"/>
    <x v="107"/>
    <x v="2"/>
    <s v="Hawaii"/>
    <x v="18"/>
    <x v="0"/>
    <x v="18"/>
    <n v="8250"/>
    <x v="429"/>
    <n v="1608.7499999999998"/>
    <x v="1"/>
    <n v="0.19499999999999998"/>
  </r>
  <r>
    <x v="2"/>
    <n v="1128299"/>
    <x v="107"/>
    <x v="2"/>
    <s v="Hawaii"/>
    <x v="18"/>
    <x v="1"/>
    <x v="6"/>
    <n v="7000"/>
    <x v="430"/>
    <n v="1225"/>
    <x v="3"/>
    <n v="0.17499999999999999"/>
  </r>
  <r>
    <x v="2"/>
    <n v="1128299"/>
    <x v="107"/>
    <x v="2"/>
    <s v="Hawaii"/>
    <x v="18"/>
    <x v="2"/>
    <x v="48"/>
    <n v="7000"/>
    <x v="307"/>
    <n v="1785"/>
    <x v="1"/>
    <n v="0.255"/>
  </r>
  <r>
    <x v="2"/>
    <n v="1128299"/>
    <x v="107"/>
    <x v="2"/>
    <s v="Hawaii"/>
    <x v="18"/>
    <x v="3"/>
    <x v="48"/>
    <n v="5750"/>
    <x v="431"/>
    <n v="1466.25"/>
    <x v="1"/>
    <n v="0.255"/>
  </r>
  <r>
    <x v="2"/>
    <n v="1128299"/>
    <x v="107"/>
    <x v="2"/>
    <s v="Hawaii"/>
    <x v="18"/>
    <x v="4"/>
    <x v="49"/>
    <n v="4500"/>
    <x v="60"/>
    <n v="855"/>
    <x v="6"/>
    <n v="0.19"/>
  </r>
  <r>
    <x v="2"/>
    <n v="1128299"/>
    <x v="107"/>
    <x v="2"/>
    <s v="Hawaii"/>
    <x v="18"/>
    <x v="5"/>
    <x v="50"/>
    <n v="7500"/>
    <x v="432"/>
    <n v="3712.5"/>
    <x v="4"/>
    <n v="0.495"/>
  </r>
  <r>
    <x v="2"/>
    <n v="1128299"/>
    <x v="108"/>
    <x v="2"/>
    <s v="Hawaii"/>
    <x v="18"/>
    <x v="0"/>
    <x v="51"/>
    <n v="9000"/>
    <x v="433"/>
    <n v="2430"/>
    <x v="1"/>
    <n v="0.27"/>
  </r>
  <r>
    <x v="2"/>
    <n v="1128299"/>
    <x v="108"/>
    <x v="2"/>
    <s v="Hawaii"/>
    <x v="18"/>
    <x v="1"/>
    <x v="49"/>
    <n v="7500"/>
    <x v="434"/>
    <n v="1781.2500000000002"/>
    <x v="3"/>
    <n v="0.23750000000000002"/>
  </r>
  <r>
    <x v="2"/>
    <n v="1128299"/>
    <x v="108"/>
    <x v="2"/>
    <s v="Hawaii"/>
    <x v="18"/>
    <x v="2"/>
    <x v="49"/>
    <n v="7000"/>
    <x v="435"/>
    <n v="1995.0000000000002"/>
    <x v="1"/>
    <n v="0.28500000000000003"/>
  </r>
  <r>
    <x v="2"/>
    <n v="1128299"/>
    <x v="108"/>
    <x v="2"/>
    <s v="Hawaii"/>
    <x v="18"/>
    <x v="3"/>
    <x v="51"/>
    <n v="6000"/>
    <x v="4"/>
    <n v="1620"/>
    <x v="1"/>
    <n v="0.27"/>
  </r>
  <r>
    <x v="2"/>
    <n v="1128299"/>
    <x v="108"/>
    <x v="2"/>
    <s v="Hawaii"/>
    <x v="18"/>
    <x v="4"/>
    <x v="49"/>
    <n v="6500"/>
    <x v="436"/>
    <n v="1235"/>
    <x v="6"/>
    <n v="0.19"/>
  </r>
  <r>
    <x v="2"/>
    <n v="1128299"/>
    <x v="108"/>
    <x v="2"/>
    <s v="Hawaii"/>
    <x v="18"/>
    <x v="5"/>
    <x v="50"/>
    <n v="6500"/>
    <x v="437"/>
    <n v="3217.5000000000005"/>
    <x v="4"/>
    <n v="0.49500000000000005"/>
  </r>
  <r>
    <x v="2"/>
    <n v="1128299"/>
    <x v="109"/>
    <x v="2"/>
    <s v="Hawaii"/>
    <x v="18"/>
    <x v="0"/>
    <x v="49"/>
    <n v="8500"/>
    <x v="438"/>
    <n v="2422.5"/>
    <x v="1"/>
    <n v="0.28499999999999998"/>
  </r>
  <r>
    <x v="2"/>
    <n v="1128299"/>
    <x v="109"/>
    <x v="2"/>
    <s v="Hawaii"/>
    <x v="18"/>
    <x v="1"/>
    <x v="26"/>
    <n v="8250"/>
    <x v="439"/>
    <n v="1753.1250000000002"/>
    <x v="3"/>
    <n v="0.21250000000000002"/>
  </r>
  <r>
    <x v="2"/>
    <n v="1128299"/>
    <x v="109"/>
    <x v="2"/>
    <s v="Hawaii"/>
    <x v="18"/>
    <x v="2"/>
    <x v="11"/>
    <n v="7000"/>
    <x v="86"/>
    <n v="1680"/>
    <x v="1"/>
    <n v="0.24"/>
  </r>
  <r>
    <x v="2"/>
    <n v="1128299"/>
    <x v="109"/>
    <x v="2"/>
    <s v="Hawaii"/>
    <x v="18"/>
    <x v="3"/>
    <x v="11"/>
    <n v="4750"/>
    <x v="7"/>
    <n v="1140"/>
    <x v="1"/>
    <n v="0.24"/>
  </r>
  <r>
    <x v="2"/>
    <n v="1128299"/>
    <x v="109"/>
    <x v="2"/>
    <s v="Hawaii"/>
    <x v="18"/>
    <x v="4"/>
    <x v="52"/>
    <n v="4750"/>
    <x v="440"/>
    <n v="760"/>
    <x v="6"/>
    <n v="0.16"/>
  </r>
  <r>
    <x v="2"/>
    <n v="1128299"/>
    <x v="109"/>
    <x v="2"/>
    <s v="Hawaii"/>
    <x v="18"/>
    <x v="5"/>
    <x v="48"/>
    <n v="3000"/>
    <x v="141"/>
    <n v="1147.5"/>
    <x v="4"/>
    <n v="0.38250000000000001"/>
  </r>
  <r>
    <x v="2"/>
    <n v="1128299"/>
    <x v="110"/>
    <x v="2"/>
    <s v="Hawaii"/>
    <x v="18"/>
    <x v="0"/>
    <x v="14"/>
    <n v="5000"/>
    <x v="252"/>
    <n v="900.00000000000011"/>
    <x v="1"/>
    <n v="0.18000000000000002"/>
  </r>
  <r>
    <x v="2"/>
    <n v="1128299"/>
    <x v="110"/>
    <x v="2"/>
    <s v="Hawaii"/>
    <x v="18"/>
    <x v="1"/>
    <x v="23"/>
    <n v="5000"/>
    <x v="259"/>
    <n v="812.50000000000011"/>
    <x v="3"/>
    <n v="0.16250000000000003"/>
  </r>
  <r>
    <x v="2"/>
    <n v="1128299"/>
    <x v="110"/>
    <x v="2"/>
    <s v="Hawaii"/>
    <x v="18"/>
    <x v="2"/>
    <x v="14"/>
    <n v="3000"/>
    <x v="166"/>
    <n v="540"/>
    <x v="1"/>
    <n v="0.18"/>
  </r>
  <r>
    <x v="2"/>
    <n v="1128299"/>
    <x v="110"/>
    <x v="2"/>
    <s v="Hawaii"/>
    <x v="18"/>
    <x v="3"/>
    <x v="14"/>
    <n v="2500"/>
    <x v="192"/>
    <n v="450.00000000000006"/>
    <x v="1"/>
    <n v="0.18000000000000002"/>
  </r>
  <r>
    <x v="2"/>
    <n v="1128299"/>
    <x v="110"/>
    <x v="2"/>
    <s v="Hawaii"/>
    <x v="18"/>
    <x v="4"/>
    <x v="12"/>
    <n v="2750"/>
    <x v="136"/>
    <n v="385.00000000000006"/>
    <x v="6"/>
    <n v="0.14000000000000001"/>
  </r>
  <r>
    <x v="2"/>
    <n v="1128299"/>
    <x v="110"/>
    <x v="2"/>
    <s v="Hawaii"/>
    <x v="18"/>
    <x v="5"/>
    <x v="16"/>
    <n v="3000"/>
    <x v="209"/>
    <n v="742.49999999999989"/>
    <x v="4"/>
    <n v="0.24749999999999997"/>
  </r>
  <r>
    <x v="2"/>
    <n v="1128299"/>
    <x v="111"/>
    <x v="2"/>
    <s v="Hawaii"/>
    <x v="18"/>
    <x v="0"/>
    <x v="0"/>
    <n v="4000"/>
    <x v="47"/>
    <n v="600"/>
    <x v="1"/>
    <n v="0.15"/>
  </r>
  <r>
    <x v="2"/>
    <n v="1128299"/>
    <x v="111"/>
    <x v="2"/>
    <s v="Hawaii"/>
    <x v="18"/>
    <x v="1"/>
    <x v="23"/>
    <n v="5750"/>
    <x v="226"/>
    <n v="934.37500000000023"/>
    <x v="3"/>
    <n v="0.16250000000000003"/>
  </r>
  <r>
    <x v="2"/>
    <n v="1128299"/>
    <x v="111"/>
    <x v="2"/>
    <s v="Hawaii"/>
    <x v="18"/>
    <x v="2"/>
    <x v="14"/>
    <n v="4000"/>
    <x v="218"/>
    <n v="720.00000000000011"/>
    <x v="1"/>
    <n v="0.18000000000000002"/>
  </r>
  <r>
    <x v="2"/>
    <n v="1128299"/>
    <x v="111"/>
    <x v="2"/>
    <s v="Hawaii"/>
    <x v="18"/>
    <x v="3"/>
    <x v="4"/>
    <n v="3750"/>
    <x v="138"/>
    <n v="618.75"/>
    <x v="1"/>
    <n v="0.16500000000000001"/>
  </r>
  <r>
    <x v="2"/>
    <n v="1128299"/>
    <x v="111"/>
    <x v="2"/>
    <s v="Hawaii"/>
    <x v="18"/>
    <x v="4"/>
    <x v="5"/>
    <n v="3500"/>
    <x v="154"/>
    <n v="455"/>
    <x v="6"/>
    <n v="0.13"/>
  </r>
  <r>
    <x v="2"/>
    <n v="1128299"/>
    <x v="111"/>
    <x v="2"/>
    <s v="Hawaii"/>
    <x v="18"/>
    <x v="5"/>
    <x v="12"/>
    <n v="4000"/>
    <x v="219"/>
    <n v="1260.0000000000002"/>
    <x v="4"/>
    <n v="0.31500000000000006"/>
  </r>
  <r>
    <x v="2"/>
    <n v="1128299"/>
    <x v="112"/>
    <x v="2"/>
    <s v="Hawaii"/>
    <x v="18"/>
    <x v="0"/>
    <x v="4"/>
    <n v="6250"/>
    <x v="337"/>
    <n v="1031.25"/>
    <x v="1"/>
    <n v="0.16500000000000001"/>
  </r>
  <r>
    <x v="2"/>
    <n v="1128299"/>
    <x v="112"/>
    <x v="2"/>
    <s v="Hawaii"/>
    <x v="18"/>
    <x v="1"/>
    <x v="14"/>
    <n v="7000"/>
    <x v="249"/>
    <n v="1050.0000000000002"/>
    <x v="3"/>
    <n v="0.15000000000000002"/>
  </r>
  <r>
    <x v="2"/>
    <n v="1128299"/>
    <x v="112"/>
    <x v="2"/>
    <s v="Hawaii"/>
    <x v="18"/>
    <x v="2"/>
    <x v="4"/>
    <n v="5250"/>
    <x v="170"/>
    <n v="866.25000000000011"/>
    <x v="1"/>
    <n v="0.16500000000000004"/>
  </r>
  <r>
    <x v="2"/>
    <n v="1128299"/>
    <x v="112"/>
    <x v="2"/>
    <s v="Hawaii"/>
    <x v="18"/>
    <x v="3"/>
    <x v="23"/>
    <n v="5000"/>
    <x v="259"/>
    <n v="975.00000000000011"/>
    <x v="1"/>
    <n v="0.19500000000000003"/>
  </r>
  <r>
    <x v="2"/>
    <n v="1128299"/>
    <x v="112"/>
    <x v="2"/>
    <s v="Hawaii"/>
    <x v="18"/>
    <x v="4"/>
    <x v="26"/>
    <n v="4750"/>
    <x v="441"/>
    <n v="807.50000000000011"/>
    <x v="6"/>
    <n v="0.17"/>
  </r>
  <r>
    <x v="2"/>
    <n v="1128299"/>
    <x v="112"/>
    <x v="2"/>
    <s v="Hawaii"/>
    <x v="18"/>
    <x v="5"/>
    <x v="31"/>
    <n v="6000"/>
    <x v="296"/>
    <n v="2430.0000000000005"/>
    <x v="4"/>
    <n v="0.40500000000000008"/>
  </r>
  <r>
    <x v="2"/>
    <n v="1128299"/>
    <x v="113"/>
    <x v="2"/>
    <s v="Hawaii"/>
    <x v="18"/>
    <x v="0"/>
    <x v="24"/>
    <n v="8000"/>
    <x v="272"/>
    <n v="1800.0000000000002"/>
    <x v="1"/>
    <n v="0.22500000000000003"/>
  </r>
  <r>
    <x v="2"/>
    <n v="1128299"/>
    <x v="113"/>
    <x v="2"/>
    <s v="Hawaii"/>
    <x v="18"/>
    <x v="1"/>
    <x v="33"/>
    <n v="8000"/>
    <x v="442"/>
    <n v="1700.0000000000005"/>
    <x v="3"/>
    <n v="0.21250000000000005"/>
  </r>
  <r>
    <x v="2"/>
    <n v="1128299"/>
    <x v="113"/>
    <x v="2"/>
    <s v="Hawaii"/>
    <x v="18"/>
    <x v="2"/>
    <x v="28"/>
    <n v="6000"/>
    <x v="443"/>
    <n v="1440.0000000000002"/>
    <x v="1"/>
    <n v="0.24000000000000005"/>
  </r>
  <r>
    <x v="2"/>
    <n v="1128299"/>
    <x v="113"/>
    <x v="2"/>
    <s v="Hawaii"/>
    <x v="18"/>
    <x v="3"/>
    <x v="28"/>
    <n v="6000"/>
    <x v="443"/>
    <n v="1440.0000000000002"/>
    <x v="1"/>
    <n v="0.24000000000000005"/>
  </r>
  <r>
    <x v="2"/>
    <n v="1128299"/>
    <x v="113"/>
    <x v="2"/>
    <s v="Hawaii"/>
    <x v="18"/>
    <x v="4"/>
    <x v="31"/>
    <n v="5250"/>
    <x v="444"/>
    <n v="945.00000000000023"/>
    <x v="6"/>
    <n v="0.18000000000000005"/>
  </r>
  <r>
    <x v="2"/>
    <n v="1128299"/>
    <x v="113"/>
    <x v="2"/>
    <s v="Hawaii"/>
    <x v="18"/>
    <x v="5"/>
    <x v="32"/>
    <n v="6250"/>
    <x v="445"/>
    <n v="2671.8750000000005"/>
    <x v="4"/>
    <n v="0.42750000000000005"/>
  </r>
  <r>
    <x v="0"/>
    <n v="1185732"/>
    <x v="78"/>
    <x v="4"/>
    <s v="Florida"/>
    <x v="19"/>
    <x v="0"/>
    <x v="2"/>
    <n v="8500"/>
    <x v="3"/>
    <n v="1721.25"/>
    <x v="4"/>
    <n v="0.20250000000000001"/>
  </r>
  <r>
    <x v="0"/>
    <n v="1185732"/>
    <x v="78"/>
    <x v="4"/>
    <s v="Florida"/>
    <x v="19"/>
    <x v="1"/>
    <x v="2"/>
    <n v="6500"/>
    <x v="62"/>
    <n v="1023.7499999999999"/>
    <x v="2"/>
    <n v="0.15749999999999997"/>
  </r>
  <r>
    <x v="0"/>
    <n v="1185732"/>
    <x v="78"/>
    <x v="4"/>
    <s v="Florida"/>
    <x v="19"/>
    <x v="2"/>
    <x v="15"/>
    <n v="6500"/>
    <x v="154"/>
    <n v="568.75"/>
    <x v="3"/>
    <n v="8.7499999999999994E-2"/>
  </r>
  <r>
    <x v="0"/>
    <n v="1185732"/>
    <x v="78"/>
    <x v="4"/>
    <s v="Florida"/>
    <x v="19"/>
    <x v="3"/>
    <x v="10"/>
    <n v="5000"/>
    <x v="236"/>
    <n v="599.99999999999989"/>
    <x v="1"/>
    <n v="0.11999999999999998"/>
  </r>
  <r>
    <x v="0"/>
    <n v="1185732"/>
    <x v="78"/>
    <x v="4"/>
    <s v="Florida"/>
    <x v="19"/>
    <x v="4"/>
    <x v="4"/>
    <n v="5500"/>
    <x v="446"/>
    <n v="1058.75"/>
    <x v="2"/>
    <n v="0.1925"/>
  </r>
  <r>
    <x v="0"/>
    <n v="1185732"/>
    <x v="78"/>
    <x v="4"/>
    <s v="Florida"/>
    <x v="19"/>
    <x v="5"/>
    <x v="2"/>
    <n v="6500"/>
    <x v="62"/>
    <n v="1462.5"/>
    <x v="0"/>
    <n v="0.22500000000000001"/>
  </r>
  <r>
    <x v="0"/>
    <n v="1185732"/>
    <x v="79"/>
    <x v="4"/>
    <s v="Florida"/>
    <x v="19"/>
    <x v="0"/>
    <x v="2"/>
    <n v="9000"/>
    <x v="72"/>
    <n v="1822.5"/>
    <x v="4"/>
    <n v="0.20250000000000001"/>
  </r>
  <r>
    <x v="0"/>
    <n v="1185732"/>
    <x v="79"/>
    <x v="4"/>
    <s v="Florida"/>
    <x v="19"/>
    <x v="1"/>
    <x v="2"/>
    <n v="5500"/>
    <x v="111"/>
    <n v="866.25"/>
    <x v="2"/>
    <n v="0.1575"/>
  </r>
  <r>
    <x v="0"/>
    <n v="1185732"/>
    <x v="79"/>
    <x v="4"/>
    <s v="Florida"/>
    <x v="19"/>
    <x v="2"/>
    <x v="15"/>
    <n v="6000"/>
    <x v="193"/>
    <n v="525"/>
    <x v="3"/>
    <n v="8.7499999999999994E-2"/>
  </r>
  <r>
    <x v="0"/>
    <n v="1185732"/>
    <x v="79"/>
    <x v="4"/>
    <s v="Florida"/>
    <x v="19"/>
    <x v="3"/>
    <x v="10"/>
    <n v="4750"/>
    <x v="447"/>
    <n v="569.99999999999989"/>
    <x v="1"/>
    <n v="0.11999999999999998"/>
  </r>
  <r>
    <x v="0"/>
    <n v="1185732"/>
    <x v="79"/>
    <x v="4"/>
    <s v="Florida"/>
    <x v="19"/>
    <x v="4"/>
    <x v="4"/>
    <n v="5500"/>
    <x v="446"/>
    <n v="1058.75"/>
    <x v="2"/>
    <n v="0.1925"/>
  </r>
  <r>
    <x v="0"/>
    <n v="1185732"/>
    <x v="79"/>
    <x v="4"/>
    <s v="Florida"/>
    <x v="19"/>
    <x v="5"/>
    <x v="2"/>
    <n v="6500"/>
    <x v="62"/>
    <n v="1462.5"/>
    <x v="0"/>
    <n v="0.22500000000000001"/>
  </r>
  <r>
    <x v="0"/>
    <n v="1185732"/>
    <x v="80"/>
    <x v="4"/>
    <s v="Florida"/>
    <x v="19"/>
    <x v="0"/>
    <x v="2"/>
    <n v="8700"/>
    <x v="448"/>
    <n v="1761.75"/>
    <x v="4"/>
    <n v="0.20250000000000001"/>
  </r>
  <r>
    <x v="0"/>
    <n v="1185732"/>
    <x v="80"/>
    <x v="4"/>
    <s v="Florida"/>
    <x v="19"/>
    <x v="1"/>
    <x v="2"/>
    <n v="5500"/>
    <x v="111"/>
    <n v="866.25"/>
    <x v="2"/>
    <n v="0.1575"/>
  </r>
  <r>
    <x v="0"/>
    <n v="1185732"/>
    <x v="80"/>
    <x v="4"/>
    <s v="Florida"/>
    <x v="19"/>
    <x v="2"/>
    <x v="15"/>
    <n v="5750"/>
    <x v="354"/>
    <n v="503.12500000000006"/>
    <x v="3"/>
    <n v="8.7500000000000008E-2"/>
  </r>
  <r>
    <x v="0"/>
    <n v="1185732"/>
    <x v="80"/>
    <x v="4"/>
    <s v="Florida"/>
    <x v="19"/>
    <x v="3"/>
    <x v="10"/>
    <n v="4250"/>
    <x v="449"/>
    <n v="509.99999999999989"/>
    <x v="1"/>
    <n v="0.11999999999999997"/>
  </r>
  <r>
    <x v="0"/>
    <n v="1185732"/>
    <x v="80"/>
    <x v="4"/>
    <s v="Florida"/>
    <x v="19"/>
    <x v="4"/>
    <x v="4"/>
    <n v="4750"/>
    <x v="356"/>
    <n v="914.37499999999989"/>
    <x v="2"/>
    <n v="0.19249999999999998"/>
  </r>
  <r>
    <x v="0"/>
    <n v="1185732"/>
    <x v="80"/>
    <x v="4"/>
    <s v="Florida"/>
    <x v="19"/>
    <x v="5"/>
    <x v="2"/>
    <n v="5750"/>
    <x v="70"/>
    <n v="1293.75"/>
    <x v="0"/>
    <n v="0.22500000000000001"/>
  </r>
  <r>
    <x v="0"/>
    <n v="1185732"/>
    <x v="81"/>
    <x v="4"/>
    <s v="Florida"/>
    <x v="19"/>
    <x v="0"/>
    <x v="2"/>
    <n v="8250"/>
    <x v="8"/>
    <n v="1670.625"/>
    <x v="4"/>
    <n v="0.20250000000000001"/>
  </r>
  <r>
    <x v="0"/>
    <n v="1185732"/>
    <x v="81"/>
    <x v="4"/>
    <s v="Florida"/>
    <x v="19"/>
    <x v="1"/>
    <x v="2"/>
    <n v="5250"/>
    <x v="45"/>
    <n v="826.875"/>
    <x v="2"/>
    <n v="0.1575"/>
  </r>
  <r>
    <x v="0"/>
    <n v="1185732"/>
    <x v="81"/>
    <x v="4"/>
    <s v="Florida"/>
    <x v="19"/>
    <x v="2"/>
    <x v="15"/>
    <n v="5250"/>
    <x v="450"/>
    <n v="459.37500000000006"/>
    <x v="3"/>
    <n v="8.7500000000000008E-2"/>
  </r>
  <r>
    <x v="0"/>
    <n v="1185732"/>
    <x v="81"/>
    <x v="4"/>
    <s v="Florida"/>
    <x v="19"/>
    <x v="3"/>
    <x v="10"/>
    <n v="4500"/>
    <x v="451"/>
    <n v="539.99999999999989"/>
    <x v="1"/>
    <n v="0.11999999999999997"/>
  </r>
  <r>
    <x v="0"/>
    <n v="1185732"/>
    <x v="81"/>
    <x v="4"/>
    <s v="Florida"/>
    <x v="19"/>
    <x v="4"/>
    <x v="4"/>
    <n v="4750"/>
    <x v="356"/>
    <n v="914.37499999999989"/>
    <x v="2"/>
    <n v="0.19249999999999998"/>
  </r>
  <r>
    <x v="0"/>
    <n v="1185732"/>
    <x v="81"/>
    <x v="4"/>
    <s v="Florida"/>
    <x v="19"/>
    <x v="5"/>
    <x v="2"/>
    <n v="6000"/>
    <x v="52"/>
    <n v="1350"/>
    <x v="0"/>
    <n v="0.22500000000000001"/>
  </r>
  <r>
    <x v="0"/>
    <n v="1185732"/>
    <x v="82"/>
    <x v="4"/>
    <s v="Florida"/>
    <x v="19"/>
    <x v="0"/>
    <x v="4"/>
    <n v="8700"/>
    <x v="452"/>
    <n v="2153.25"/>
    <x v="4"/>
    <n v="0.2475"/>
  </r>
  <r>
    <x v="0"/>
    <n v="1185732"/>
    <x v="82"/>
    <x v="4"/>
    <s v="Florida"/>
    <x v="19"/>
    <x v="1"/>
    <x v="4"/>
    <n v="5750"/>
    <x v="76"/>
    <n v="1106.875"/>
    <x v="2"/>
    <n v="0.1925"/>
  </r>
  <r>
    <x v="0"/>
    <n v="1185732"/>
    <x v="82"/>
    <x v="4"/>
    <s v="Florida"/>
    <x v="19"/>
    <x v="2"/>
    <x v="0"/>
    <n v="5500"/>
    <x v="80"/>
    <n v="687.5"/>
    <x v="3"/>
    <n v="0.125"/>
  </r>
  <r>
    <x v="0"/>
    <n v="1185732"/>
    <x v="82"/>
    <x v="4"/>
    <s v="Florida"/>
    <x v="19"/>
    <x v="3"/>
    <x v="0"/>
    <n v="5000"/>
    <x v="54"/>
    <n v="750"/>
    <x v="1"/>
    <n v="0.15"/>
  </r>
  <r>
    <x v="0"/>
    <n v="1185732"/>
    <x v="82"/>
    <x v="4"/>
    <s v="Florida"/>
    <x v="19"/>
    <x v="4"/>
    <x v="3"/>
    <n v="5250"/>
    <x v="40"/>
    <n v="1102.5"/>
    <x v="2"/>
    <n v="0.21"/>
  </r>
  <r>
    <x v="0"/>
    <n v="1185732"/>
    <x v="82"/>
    <x v="4"/>
    <s v="Florida"/>
    <x v="19"/>
    <x v="5"/>
    <x v="5"/>
    <n v="6250"/>
    <x v="113"/>
    <n v="2031.25"/>
    <x v="0"/>
    <n v="0.32500000000000001"/>
  </r>
  <r>
    <x v="0"/>
    <n v="1185732"/>
    <x v="83"/>
    <x v="4"/>
    <s v="Florida"/>
    <x v="19"/>
    <x v="0"/>
    <x v="3"/>
    <n v="8750"/>
    <x v="18"/>
    <n v="2362.5"/>
    <x v="4"/>
    <n v="0.27"/>
  </r>
  <r>
    <x v="0"/>
    <n v="1185732"/>
    <x v="83"/>
    <x v="4"/>
    <s v="Florida"/>
    <x v="19"/>
    <x v="1"/>
    <x v="4"/>
    <n v="6250"/>
    <x v="337"/>
    <n v="1203.125"/>
    <x v="2"/>
    <n v="0.1925"/>
  </r>
  <r>
    <x v="0"/>
    <n v="1185732"/>
    <x v="83"/>
    <x v="4"/>
    <s v="Florida"/>
    <x v="19"/>
    <x v="2"/>
    <x v="0"/>
    <n v="6000"/>
    <x v="61"/>
    <n v="750"/>
    <x v="3"/>
    <n v="0.125"/>
  </r>
  <r>
    <x v="0"/>
    <n v="1185732"/>
    <x v="83"/>
    <x v="4"/>
    <s v="Florida"/>
    <x v="19"/>
    <x v="3"/>
    <x v="0"/>
    <n v="5750"/>
    <x v="79"/>
    <n v="862.5"/>
    <x v="1"/>
    <n v="0.15"/>
  </r>
  <r>
    <x v="0"/>
    <n v="1185732"/>
    <x v="83"/>
    <x v="4"/>
    <s v="Florida"/>
    <x v="19"/>
    <x v="4"/>
    <x v="5"/>
    <n v="5750"/>
    <x v="90"/>
    <n v="1308.125"/>
    <x v="2"/>
    <n v="0.22750000000000001"/>
  </r>
  <r>
    <x v="0"/>
    <n v="1185732"/>
    <x v="83"/>
    <x v="4"/>
    <s v="Florida"/>
    <x v="19"/>
    <x v="5"/>
    <x v="12"/>
    <n v="7250"/>
    <x v="246"/>
    <n v="2537.5000000000005"/>
    <x v="0"/>
    <n v="0.35000000000000009"/>
  </r>
  <r>
    <x v="0"/>
    <n v="1185732"/>
    <x v="84"/>
    <x v="4"/>
    <s v="Florida"/>
    <x v="19"/>
    <x v="0"/>
    <x v="5"/>
    <n v="9500"/>
    <x v="436"/>
    <n v="2778.75"/>
    <x v="4"/>
    <n v="0.29249999999999998"/>
  </r>
  <r>
    <x v="0"/>
    <n v="1185732"/>
    <x v="84"/>
    <x v="4"/>
    <s v="Florida"/>
    <x v="19"/>
    <x v="1"/>
    <x v="14"/>
    <n v="7000"/>
    <x v="249"/>
    <n v="1470.0000000000002"/>
    <x v="2"/>
    <n v="0.21000000000000002"/>
  </r>
  <r>
    <x v="0"/>
    <n v="1185732"/>
    <x v="84"/>
    <x v="4"/>
    <s v="Florida"/>
    <x v="19"/>
    <x v="2"/>
    <x v="4"/>
    <n v="6250"/>
    <x v="337"/>
    <n v="859.37500000000011"/>
    <x v="3"/>
    <n v="0.13750000000000001"/>
  </r>
  <r>
    <x v="0"/>
    <n v="1185732"/>
    <x v="84"/>
    <x v="4"/>
    <s v="Florida"/>
    <x v="19"/>
    <x v="3"/>
    <x v="4"/>
    <n v="5750"/>
    <x v="76"/>
    <n v="948.75000000000011"/>
    <x v="1"/>
    <n v="0.16500000000000001"/>
  </r>
  <r>
    <x v="0"/>
    <n v="1185732"/>
    <x v="84"/>
    <x v="4"/>
    <s v="Florida"/>
    <x v="19"/>
    <x v="4"/>
    <x v="5"/>
    <n v="6000"/>
    <x v="87"/>
    <n v="1365"/>
    <x v="2"/>
    <n v="0.22750000000000001"/>
  </r>
  <r>
    <x v="0"/>
    <n v="1185732"/>
    <x v="84"/>
    <x v="4"/>
    <s v="Florida"/>
    <x v="19"/>
    <x v="5"/>
    <x v="12"/>
    <n v="7750"/>
    <x v="102"/>
    <n v="2712.5000000000005"/>
    <x v="0"/>
    <n v="0.35000000000000003"/>
  </r>
  <r>
    <x v="0"/>
    <n v="1185732"/>
    <x v="85"/>
    <x v="4"/>
    <s v="Florida"/>
    <x v="19"/>
    <x v="0"/>
    <x v="5"/>
    <n v="9250"/>
    <x v="453"/>
    <n v="2705.625"/>
    <x v="4"/>
    <n v="0.29249999999999998"/>
  </r>
  <r>
    <x v="0"/>
    <n v="1185732"/>
    <x v="85"/>
    <x v="4"/>
    <s v="Florida"/>
    <x v="19"/>
    <x v="1"/>
    <x v="14"/>
    <n v="7000"/>
    <x v="249"/>
    <n v="1470.0000000000002"/>
    <x v="2"/>
    <n v="0.21000000000000002"/>
  </r>
  <r>
    <x v="0"/>
    <n v="1185732"/>
    <x v="85"/>
    <x v="4"/>
    <s v="Florida"/>
    <x v="19"/>
    <x v="2"/>
    <x v="4"/>
    <n v="6250"/>
    <x v="337"/>
    <n v="859.37500000000011"/>
    <x v="3"/>
    <n v="0.13750000000000001"/>
  </r>
  <r>
    <x v="0"/>
    <n v="1185732"/>
    <x v="85"/>
    <x v="4"/>
    <s v="Florida"/>
    <x v="19"/>
    <x v="3"/>
    <x v="2"/>
    <n v="5750"/>
    <x v="70"/>
    <n v="776.25"/>
    <x v="1"/>
    <n v="0.13500000000000001"/>
  </r>
  <r>
    <x v="0"/>
    <n v="1185732"/>
    <x v="85"/>
    <x v="4"/>
    <s v="Florida"/>
    <x v="19"/>
    <x v="4"/>
    <x v="4"/>
    <n v="5500"/>
    <x v="446"/>
    <n v="1058.75"/>
    <x v="2"/>
    <n v="0.1925"/>
  </r>
  <r>
    <x v="0"/>
    <n v="1185732"/>
    <x v="85"/>
    <x v="4"/>
    <s v="Florida"/>
    <x v="19"/>
    <x v="5"/>
    <x v="14"/>
    <n v="7250"/>
    <x v="454"/>
    <n v="2175.0000000000005"/>
    <x v="0"/>
    <n v="0.30000000000000004"/>
  </r>
  <r>
    <x v="0"/>
    <n v="1185732"/>
    <x v="86"/>
    <x v="4"/>
    <s v="Florida"/>
    <x v="19"/>
    <x v="0"/>
    <x v="4"/>
    <n v="8500"/>
    <x v="68"/>
    <n v="2103.75"/>
    <x v="4"/>
    <n v="0.2475"/>
  </r>
  <r>
    <x v="0"/>
    <n v="1185732"/>
    <x v="86"/>
    <x v="4"/>
    <s v="Florida"/>
    <x v="19"/>
    <x v="1"/>
    <x v="34"/>
    <n v="6500"/>
    <x v="455"/>
    <n v="1137.5000000000002"/>
    <x v="2"/>
    <n v="0.17500000000000004"/>
  </r>
  <r>
    <x v="0"/>
    <n v="1185732"/>
    <x v="86"/>
    <x v="4"/>
    <s v="Florida"/>
    <x v="19"/>
    <x v="2"/>
    <x v="2"/>
    <n v="5500"/>
    <x v="111"/>
    <n v="618.75"/>
    <x v="3"/>
    <n v="0.1125"/>
  </r>
  <r>
    <x v="0"/>
    <n v="1185732"/>
    <x v="86"/>
    <x v="4"/>
    <s v="Florida"/>
    <x v="19"/>
    <x v="3"/>
    <x v="2"/>
    <n v="5250"/>
    <x v="45"/>
    <n v="708.75"/>
    <x v="1"/>
    <n v="0.13500000000000001"/>
  </r>
  <r>
    <x v="0"/>
    <n v="1185732"/>
    <x v="86"/>
    <x v="4"/>
    <s v="Florida"/>
    <x v="19"/>
    <x v="4"/>
    <x v="4"/>
    <n v="5250"/>
    <x v="170"/>
    <n v="1010.6250000000001"/>
    <x v="2"/>
    <n v="0.19250000000000003"/>
  </r>
  <r>
    <x v="0"/>
    <n v="1185732"/>
    <x v="86"/>
    <x v="4"/>
    <s v="Florida"/>
    <x v="19"/>
    <x v="5"/>
    <x v="14"/>
    <n v="6250"/>
    <x v="232"/>
    <n v="1875.0000000000002"/>
    <x v="0"/>
    <n v="0.30000000000000004"/>
  </r>
  <r>
    <x v="0"/>
    <n v="1185732"/>
    <x v="87"/>
    <x v="4"/>
    <s v="Florida"/>
    <x v="19"/>
    <x v="0"/>
    <x v="14"/>
    <n v="8000"/>
    <x v="443"/>
    <n v="2160.0000000000005"/>
    <x v="4"/>
    <n v="0.27000000000000007"/>
  </r>
  <r>
    <x v="0"/>
    <n v="1185732"/>
    <x v="87"/>
    <x v="4"/>
    <s v="Florida"/>
    <x v="19"/>
    <x v="1"/>
    <x v="34"/>
    <n v="6250"/>
    <x v="456"/>
    <n v="1093.7500000000002"/>
    <x v="2"/>
    <n v="0.17500000000000004"/>
  </r>
  <r>
    <x v="0"/>
    <n v="1185732"/>
    <x v="87"/>
    <x v="4"/>
    <s v="Florida"/>
    <x v="19"/>
    <x v="2"/>
    <x v="34"/>
    <n v="5250"/>
    <x v="195"/>
    <n v="656.25000000000011"/>
    <x v="3"/>
    <n v="0.12500000000000003"/>
  </r>
  <r>
    <x v="0"/>
    <n v="1185732"/>
    <x v="87"/>
    <x v="4"/>
    <s v="Florida"/>
    <x v="19"/>
    <x v="3"/>
    <x v="34"/>
    <n v="5000"/>
    <x v="457"/>
    <n v="750.00000000000011"/>
    <x v="1"/>
    <n v="0.15000000000000002"/>
  </r>
  <r>
    <x v="0"/>
    <n v="1185732"/>
    <x v="87"/>
    <x v="4"/>
    <s v="Florida"/>
    <x v="19"/>
    <x v="4"/>
    <x v="14"/>
    <n v="5000"/>
    <x v="252"/>
    <n v="1050"/>
    <x v="2"/>
    <n v="0.21"/>
  </r>
  <r>
    <x v="0"/>
    <n v="1185732"/>
    <x v="87"/>
    <x v="4"/>
    <s v="Florida"/>
    <x v="19"/>
    <x v="5"/>
    <x v="5"/>
    <n v="6250"/>
    <x v="113"/>
    <n v="2031.25"/>
    <x v="0"/>
    <n v="0.32500000000000001"/>
  </r>
  <r>
    <x v="0"/>
    <n v="1185732"/>
    <x v="88"/>
    <x v="4"/>
    <s v="Florida"/>
    <x v="19"/>
    <x v="0"/>
    <x v="14"/>
    <n v="7750"/>
    <x v="458"/>
    <n v="2092.5000000000005"/>
    <x v="4"/>
    <n v="0.27000000000000007"/>
  </r>
  <r>
    <x v="0"/>
    <n v="1185732"/>
    <x v="88"/>
    <x v="4"/>
    <s v="Florida"/>
    <x v="19"/>
    <x v="1"/>
    <x v="34"/>
    <n v="6000"/>
    <x v="252"/>
    <n v="1050"/>
    <x v="2"/>
    <n v="0.17499999999999999"/>
  </r>
  <r>
    <x v="0"/>
    <n v="1185732"/>
    <x v="88"/>
    <x v="4"/>
    <s v="Florida"/>
    <x v="19"/>
    <x v="2"/>
    <x v="34"/>
    <n v="5450"/>
    <x v="459"/>
    <n v="681.25000000000011"/>
    <x v="3"/>
    <n v="0.12500000000000003"/>
  </r>
  <r>
    <x v="0"/>
    <n v="1185732"/>
    <x v="88"/>
    <x v="4"/>
    <s v="Florida"/>
    <x v="19"/>
    <x v="3"/>
    <x v="34"/>
    <n v="5750"/>
    <x v="460"/>
    <n v="862.50000000000011"/>
    <x v="1"/>
    <n v="0.15000000000000002"/>
  </r>
  <r>
    <x v="0"/>
    <n v="1185732"/>
    <x v="88"/>
    <x v="4"/>
    <s v="Florida"/>
    <x v="19"/>
    <x v="4"/>
    <x v="5"/>
    <n v="5500"/>
    <x v="88"/>
    <n v="1251.25"/>
    <x v="2"/>
    <n v="0.22750000000000001"/>
  </r>
  <r>
    <x v="0"/>
    <n v="1185732"/>
    <x v="88"/>
    <x v="4"/>
    <s v="Florida"/>
    <x v="19"/>
    <x v="5"/>
    <x v="6"/>
    <n v="6500"/>
    <x v="109"/>
    <n v="2275"/>
    <x v="0"/>
    <n v="0.35"/>
  </r>
  <r>
    <x v="0"/>
    <n v="1185732"/>
    <x v="89"/>
    <x v="4"/>
    <s v="Florida"/>
    <x v="19"/>
    <x v="0"/>
    <x v="5"/>
    <n v="8750"/>
    <x v="31"/>
    <n v="2559.375"/>
    <x v="4"/>
    <n v="0.29249999999999998"/>
  </r>
  <r>
    <x v="0"/>
    <n v="1185732"/>
    <x v="89"/>
    <x v="4"/>
    <s v="Florida"/>
    <x v="19"/>
    <x v="1"/>
    <x v="4"/>
    <n v="6750"/>
    <x v="105"/>
    <n v="1299.375"/>
    <x v="2"/>
    <n v="0.1925"/>
  </r>
  <r>
    <x v="0"/>
    <n v="1185732"/>
    <x v="89"/>
    <x v="4"/>
    <s v="Florida"/>
    <x v="19"/>
    <x v="2"/>
    <x v="4"/>
    <n v="6250"/>
    <x v="337"/>
    <n v="859.37500000000011"/>
    <x v="3"/>
    <n v="0.13750000000000001"/>
  </r>
  <r>
    <x v="0"/>
    <n v="1185732"/>
    <x v="89"/>
    <x v="4"/>
    <s v="Florida"/>
    <x v="19"/>
    <x v="3"/>
    <x v="4"/>
    <n v="5750"/>
    <x v="76"/>
    <n v="948.75000000000011"/>
    <x v="1"/>
    <n v="0.16500000000000001"/>
  </r>
  <r>
    <x v="0"/>
    <n v="1185732"/>
    <x v="89"/>
    <x v="4"/>
    <s v="Florida"/>
    <x v="19"/>
    <x v="4"/>
    <x v="5"/>
    <n v="5750"/>
    <x v="90"/>
    <n v="1308.125"/>
    <x v="2"/>
    <n v="0.22750000000000001"/>
  </r>
  <r>
    <x v="0"/>
    <n v="1185732"/>
    <x v="89"/>
    <x v="4"/>
    <s v="Florida"/>
    <x v="19"/>
    <x v="5"/>
    <x v="6"/>
    <n v="6750"/>
    <x v="176"/>
    <n v="2362.5"/>
    <x v="0"/>
    <n v="0.35"/>
  </r>
  <r>
    <x v="0"/>
    <n v="1185732"/>
    <x v="0"/>
    <x v="0"/>
    <s v="New York"/>
    <x v="20"/>
    <x v="0"/>
    <x v="1"/>
    <n v="8000"/>
    <x v="55"/>
    <n v="1600"/>
    <x v="0"/>
    <n v="0.2"/>
  </r>
  <r>
    <x v="0"/>
    <n v="1185732"/>
    <x v="0"/>
    <x v="0"/>
    <s v="New York"/>
    <x v="20"/>
    <x v="1"/>
    <x v="1"/>
    <n v="6000"/>
    <x v="50"/>
    <n v="720"/>
    <x v="1"/>
    <n v="0.12"/>
  </r>
  <r>
    <x v="0"/>
    <n v="1185732"/>
    <x v="0"/>
    <x v="0"/>
    <s v="New York"/>
    <x v="20"/>
    <x v="2"/>
    <x v="21"/>
    <n v="6000"/>
    <x v="166"/>
    <n v="630"/>
    <x v="2"/>
    <n v="0.105"/>
  </r>
  <r>
    <x v="0"/>
    <n v="1185732"/>
    <x v="0"/>
    <x v="0"/>
    <s v="New York"/>
    <x v="20"/>
    <x v="3"/>
    <x v="8"/>
    <n v="4500"/>
    <x v="151"/>
    <n v="551.25"/>
    <x v="2"/>
    <n v="0.1225"/>
  </r>
  <r>
    <x v="0"/>
    <n v="1185732"/>
    <x v="0"/>
    <x v="0"/>
    <s v="New York"/>
    <x v="20"/>
    <x v="4"/>
    <x v="0"/>
    <n v="5000"/>
    <x v="54"/>
    <n v="750"/>
    <x v="1"/>
    <n v="0.15"/>
  </r>
  <r>
    <x v="0"/>
    <n v="1185732"/>
    <x v="0"/>
    <x v="0"/>
    <s v="New York"/>
    <x v="20"/>
    <x v="5"/>
    <x v="1"/>
    <n v="6000"/>
    <x v="50"/>
    <n v="600"/>
    <x v="3"/>
    <n v="0.1"/>
  </r>
  <r>
    <x v="0"/>
    <n v="1185732"/>
    <x v="1"/>
    <x v="0"/>
    <s v="New York"/>
    <x v="20"/>
    <x v="0"/>
    <x v="1"/>
    <n v="8500"/>
    <x v="461"/>
    <n v="1700"/>
    <x v="0"/>
    <n v="0.2"/>
  </r>
  <r>
    <x v="0"/>
    <n v="1185732"/>
    <x v="1"/>
    <x v="0"/>
    <s v="New York"/>
    <x v="20"/>
    <x v="1"/>
    <x v="1"/>
    <n v="5000"/>
    <x v="47"/>
    <n v="600"/>
    <x v="1"/>
    <n v="0.12"/>
  </r>
  <r>
    <x v="0"/>
    <n v="1185732"/>
    <x v="1"/>
    <x v="0"/>
    <s v="New York"/>
    <x v="20"/>
    <x v="2"/>
    <x v="21"/>
    <n v="5500"/>
    <x v="205"/>
    <n v="577.5"/>
    <x v="2"/>
    <n v="0.105"/>
  </r>
  <r>
    <x v="0"/>
    <n v="1185732"/>
    <x v="1"/>
    <x v="0"/>
    <s v="New York"/>
    <x v="20"/>
    <x v="3"/>
    <x v="8"/>
    <n v="4250"/>
    <x v="156"/>
    <n v="520.625"/>
    <x v="2"/>
    <n v="0.1225"/>
  </r>
  <r>
    <x v="0"/>
    <n v="1185732"/>
    <x v="1"/>
    <x v="0"/>
    <s v="New York"/>
    <x v="20"/>
    <x v="4"/>
    <x v="0"/>
    <n v="5000"/>
    <x v="54"/>
    <n v="750"/>
    <x v="1"/>
    <n v="0.15"/>
  </r>
  <r>
    <x v="0"/>
    <n v="1185732"/>
    <x v="1"/>
    <x v="0"/>
    <s v="New York"/>
    <x v="20"/>
    <x v="5"/>
    <x v="1"/>
    <n v="6000"/>
    <x v="50"/>
    <n v="600"/>
    <x v="3"/>
    <n v="0.1"/>
  </r>
  <r>
    <x v="0"/>
    <n v="1185732"/>
    <x v="2"/>
    <x v="0"/>
    <s v="New York"/>
    <x v="20"/>
    <x v="0"/>
    <x v="1"/>
    <n v="8200"/>
    <x v="462"/>
    <n v="1640"/>
    <x v="0"/>
    <n v="0.2"/>
  </r>
  <r>
    <x v="0"/>
    <n v="1185732"/>
    <x v="2"/>
    <x v="0"/>
    <s v="New York"/>
    <x v="20"/>
    <x v="1"/>
    <x v="1"/>
    <n v="5250"/>
    <x v="193"/>
    <n v="630"/>
    <x v="1"/>
    <n v="0.12"/>
  </r>
  <r>
    <x v="0"/>
    <n v="1185732"/>
    <x v="2"/>
    <x v="0"/>
    <s v="New York"/>
    <x v="20"/>
    <x v="2"/>
    <x v="21"/>
    <n v="5500"/>
    <x v="205"/>
    <n v="577.5"/>
    <x v="2"/>
    <n v="0.105"/>
  </r>
  <r>
    <x v="0"/>
    <n v="1185732"/>
    <x v="2"/>
    <x v="0"/>
    <s v="New York"/>
    <x v="20"/>
    <x v="3"/>
    <x v="8"/>
    <n v="4000"/>
    <x v="340"/>
    <n v="489.99999999999994"/>
    <x v="2"/>
    <n v="0.12249999999999998"/>
  </r>
  <r>
    <x v="0"/>
    <n v="1185732"/>
    <x v="2"/>
    <x v="0"/>
    <s v="New York"/>
    <x v="20"/>
    <x v="4"/>
    <x v="0"/>
    <n v="4500"/>
    <x v="39"/>
    <n v="675"/>
    <x v="1"/>
    <n v="0.15"/>
  </r>
  <r>
    <x v="0"/>
    <n v="1185732"/>
    <x v="2"/>
    <x v="0"/>
    <s v="New York"/>
    <x v="20"/>
    <x v="5"/>
    <x v="1"/>
    <n v="5500"/>
    <x v="42"/>
    <n v="550"/>
    <x v="3"/>
    <n v="0.1"/>
  </r>
  <r>
    <x v="0"/>
    <n v="1185732"/>
    <x v="3"/>
    <x v="0"/>
    <s v="New York"/>
    <x v="20"/>
    <x v="0"/>
    <x v="1"/>
    <n v="8000"/>
    <x v="55"/>
    <n v="1600"/>
    <x v="0"/>
    <n v="0.2"/>
  </r>
  <r>
    <x v="0"/>
    <n v="1185732"/>
    <x v="3"/>
    <x v="0"/>
    <s v="New York"/>
    <x v="20"/>
    <x v="1"/>
    <x v="1"/>
    <n v="5000"/>
    <x v="47"/>
    <n v="600"/>
    <x v="1"/>
    <n v="0.12"/>
  </r>
  <r>
    <x v="0"/>
    <n v="1185732"/>
    <x v="3"/>
    <x v="0"/>
    <s v="New York"/>
    <x v="20"/>
    <x v="2"/>
    <x v="21"/>
    <n v="5000"/>
    <x v="192"/>
    <n v="525"/>
    <x v="2"/>
    <n v="0.105"/>
  </r>
  <r>
    <x v="0"/>
    <n v="1185732"/>
    <x v="3"/>
    <x v="0"/>
    <s v="New York"/>
    <x v="20"/>
    <x v="3"/>
    <x v="8"/>
    <n v="4250"/>
    <x v="156"/>
    <n v="520.625"/>
    <x v="2"/>
    <n v="0.1225"/>
  </r>
  <r>
    <x v="0"/>
    <n v="1185732"/>
    <x v="3"/>
    <x v="0"/>
    <s v="New York"/>
    <x v="20"/>
    <x v="4"/>
    <x v="0"/>
    <n v="4250"/>
    <x v="43"/>
    <n v="637.5"/>
    <x v="1"/>
    <n v="0.15"/>
  </r>
  <r>
    <x v="0"/>
    <n v="1185732"/>
    <x v="3"/>
    <x v="0"/>
    <s v="New York"/>
    <x v="20"/>
    <x v="5"/>
    <x v="1"/>
    <n v="5500"/>
    <x v="42"/>
    <n v="550"/>
    <x v="3"/>
    <n v="0.1"/>
  </r>
  <r>
    <x v="0"/>
    <n v="1185732"/>
    <x v="4"/>
    <x v="0"/>
    <s v="New York"/>
    <x v="20"/>
    <x v="0"/>
    <x v="0"/>
    <n v="8200"/>
    <x v="463"/>
    <n v="2050"/>
    <x v="0"/>
    <n v="0.25"/>
  </r>
  <r>
    <x v="0"/>
    <n v="1185732"/>
    <x v="4"/>
    <x v="0"/>
    <s v="New York"/>
    <x v="20"/>
    <x v="1"/>
    <x v="17"/>
    <n v="5250"/>
    <x v="464"/>
    <n v="708.75000000000011"/>
    <x v="1"/>
    <n v="0.13500000000000001"/>
  </r>
  <r>
    <x v="0"/>
    <n v="1185732"/>
    <x v="4"/>
    <x v="0"/>
    <s v="New York"/>
    <x v="20"/>
    <x v="2"/>
    <x v="1"/>
    <n v="5000"/>
    <x v="47"/>
    <n v="700"/>
    <x v="2"/>
    <n v="0.14000000000000001"/>
  </r>
  <r>
    <x v="0"/>
    <n v="1185732"/>
    <x v="4"/>
    <x v="0"/>
    <s v="New York"/>
    <x v="20"/>
    <x v="3"/>
    <x v="1"/>
    <n v="4500"/>
    <x v="207"/>
    <n v="630"/>
    <x v="2"/>
    <n v="0.14000000000000001"/>
  </r>
  <r>
    <x v="0"/>
    <n v="1185732"/>
    <x v="4"/>
    <x v="0"/>
    <s v="New York"/>
    <x v="20"/>
    <x v="4"/>
    <x v="0"/>
    <n v="4750"/>
    <x v="351"/>
    <n v="712.5"/>
    <x v="1"/>
    <n v="0.15"/>
  </r>
  <r>
    <x v="0"/>
    <n v="1185732"/>
    <x v="4"/>
    <x v="0"/>
    <s v="New York"/>
    <x v="20"/>
    <x v="5"/>
    <x v="4"/>
    <n v="6000"/>
    <x v="221"/>
    <n v="825.00000000000011"/>
    <x v="3"/>
    <n v="0.13750000000000001"/>
  </r>
  <r>
    <x v="0"/>
    <n v="1185732"/>
    <x v="5"/>
    <x v="0"/>
    <s v="New York"/>
    <x v="20"/>
    <x v="0"/>
    <x v="0"/>
    <n v="8500"/>
    <x v="17"/>
    <n v="2125"/>
    <x v="0"/>
    <n v="0.25"/>
  </r>
  <r>
    <x v="0"/>
    <n v="1185732"/>
    <x v="5"/>
    <x v="0"/>
    <s v="New York"/>
    <x v="20"/>
    <x v="1"/>
    <x v="17"/>
    <n v="6000"/>
    <x v="217"/>
    <n v="810.00000000000011"/>
    <x v="1"/>
    <n v="0.13500000000000001"/>
  </r>
  <r>
    <x v="0"/>
    <n v="1185732"/>
    <x v="5"/>
    <x v="0"/>
    <s v="New York"/>
    <x v="20"/>
    <x v="2"/>
    <x v="1"/>
    <n v="5250"/>
    <x v="193"/>
    <n v="735"/>
    <x v="2"/>
    <n v="0.14000000000000001"/>
  </r>
  <r>
    <x v="0"/>
    <n v="1185732"/>
    <x v="5"/>
    <x v="0"/>
    <s v="New York"/>
    <x v="20"/>
    <x v="3"/>
    <x v="1"/>
    <n v="5000"/>
    <x v="47"/>
    <n v="700"/>
    <x v="2"/>
    <n v="0.14000000000000001"/>
  </r>
  <r>
    <x v="0"/>
    <n v="1185732"/>
    <x v="5"/>
    <x v="0"/>
    <s v="New York"/>
    <x v="20"/>
    <x v="4"/>
    <x v="0"/>
    <n v="5000"/>
    <x v="54"/>
    <n v="750"/>
    <x v="1"/>
    <n v="0.15"/>
  </r>
  <r>
    <x v="0"/>
    <n v="1185732"/>
    <x v="5"/>
    <x v="0"/>
    <s v="New York"/>
    <x v="20"/>
    <x v="5"/>
    <x v="4"/>
    <n v="6500"/>
    <x v="465"/>
    <n v="893.75000000000011"/>
    <x v="3"/>
    <n v="0.13750000000000001"/>
  </r>
  <r>
    <x v="0"/>
    <n v="1185732"/>
    <x v="6"/>
    <x v="0"/>
    <s v="New York"/>
    <x v="20"/>
    <x v="0"/>
    <x v="0"/>
    <n v="8750"/>
    <x v="242"/>
    <n v="2187.5"/>
    <x v="0"/>
    <n v="0.25"/>
  </r>
  <r>
    <x v="0"/>
    <n v="1185732"/>
    <x v="6"/>
    <x v="0"/>
    <s v="New York"/>
    <x v="20"/>
    <x v="1"/>
    <x v="17"/>
    <n v="6250"/>
    <x v="224"/>
    <n v="843.75000000000011"/>
    <x v="1"/>
    <n v="0.13500000000000001"/>
  </r>
  <r>
    <x v="0"/>
    <n v="1185732"/>
    <x v="6"/>
    <x v="0"/>
    <s v="New York"/>
    <x v="20"/>
    <x v="2"/>
    <x v="1"/>
    <n v="5500"/>
    <x v="42"/>
    <n v="770"/>
    <x v="2"/>
    <n v="0.14000000000000001"/>
  </r>
  <r>
    <x v="0"/>
    <n v="1185732"/>
    <x v="6"/>
    <x v="0"/>
    <s v="New York"/>
    <x v="20"/>
    <x v="3"/>
    <x v="1"/>
    <n v="5000"/>
    <x v="47"/>
    <n v="700"/>
    <x v="2"/>
    <n v="0.14000000000000001"/>
  </r>
  <r>
    <x v="0"/>
    <n v="1185732"/>
    <x v="6"/>
    <x v="0"/>
    <s v="New York"/>
    <x v="20"/>
    <x v="4"/>
    <x v="0"/>
    <n v="5250"/>
    <x v="48"/>
    <n v="787.5"/>
    <x v="1"/>
    <n v="0.15"/>
  </r>
  <r>
    <x v="0"/>
    <n v="1185732"/>
    <x v="6"/>
    <x v="0"/>
    <s v="New York"/>
    <x v="20"/>
    <x v="5"/>
    <x v="4"/>
    <n v="7000"/>
    <x v="104"/>
    <n v="962.50000000000011"/>
    <x v="3"/>
    <n v="0.13750000000000001"/>
  </r>
  <r>
    <x v="0"/>
    <n v="1185732"/>
    <x v="7"/>
    <x v="0"/>
    <s v="New York"/>
    <x v="20"/>
    <x v="0"/>
    <x v="0"/>
    <n v="8500"/>
    <x v="17"/>
    <n v="2125"/>
    <x v="0"/>
    <n v="0.25"/>
  </r>
  <r>
    <x v="0"/>
    <n v="1185732"/>
    <x v="7"/>
    <x v="0"/>
    <s v="New York"/>
    <x v="20"/>
    <x v="1"/>
    <x v="17"/>
    <n v="6250"/>
    <x v="224"/>
    <n v="843.75000000000011"/>
    <x v="1"/>
    <n v="0.13500000000000001"/>
  </r>
  <r>
    <x v="0"/>
    <n v="1185732"/>
    <x v="7"/>
    <x v="0"/>
    <s v="New York"/>
    <x v="20"/>
    <x v="2"/>
    <x v="1"/>
    <n v="5500"/>
    <x v="42"/>
    <n v="770"/>
    <x v="2"/>
    <n v="0.14000000000000001"/>
  </r>
  <r>
    <x v="0"/>
    <n v="1185732"/>
    <x v="7"/>
    <x v="0"/>
    <s v="New York"/>
    <x v="20"/>
    <x v="3"/>
    <x v="1"/>
    <n v="5250"/>
    <x v="193"/>
    <n v="735"/>
    <x v="2"/>
    <n v="0.14000000000000001"/>
  </r>
  <r>
    <x v="0"/>
    <n v="1185732"/>
    <x v="7"/>
    <x v="0"/>
    <s v="New York"/>
    <x v="20"/>
    <x v="4"/>
    <x v="0"/>
    <n v="5000"/>
    <x v="54"/>
    <n v="750"/>
    <x v="1"/>
    <n v="0.15"/>
  </r>
  <r>
    <x v="0"/>
    <n v="1185732"/>
    <x v="7"/>
    <x v="0"/>
    <s v="New York"/>
    <x v="20"/>
    <x v="5"/>
    <x v="4"/>
    <n v="6750"/>
    <x v="105"/>
    <n v="928.12500000000011"/>
    <x v="3"/>
    <n v="0.13750000000000001"/>
  </r>
  <r>
    <x v="0"/>
    <n v="1185732"/>
    <x v="8"/>
    <x v="0"/>
    <s v="New York"/>
    <x v="20"/>
    <x v="0"/>
    <x v="0"/>
    <n v="8000"/>
    <x v="2"/>
    <n v="2000"/>
    <x v="0"/>
    <n v="0.25"/>
  </r>
  <r>
    <x v="0"/>
    <n v="1185732"/>
    <x v="8"/>
    <x v="0"/>
    <s v="New York"/>
    <x v="20"/>
    <x v="1"/>
    <x v="17"/>
    <n v="6000"/>
    <x v="217"/>
    <n v="810.00000000000011"/>
    <x v="1"/>
    <n v="0.13500000000000001"/>
  </r>
  <r>
    <x v="0"/>
    <n v="1185732"/>
    <x v="8"/>
    <x v="0"/>
    <s v="New York"/>
    <x v="20"/>
    <x v="2"/>
    <x v="1"/>
    <n v="5250"/>
    <x v="193"/>
    <n v="735"/>
    <x v="2"/>
    <n v="0.14000000000000001"/>
  </r>
  <r>
    <x v="0"/>
    <n v="1185732"/>
    <x v="8"/>
    <x v="0"/>
    <s v="New York"/>
    <x v="20"/>
    <x v="3"/>
    <x v="1"/>
    <n v="5000"/>
    <x v="47"/>
    <n v="700"/>
    <x v="2"/>
    <n v="0.14000000000000001"/>
  </r>
  <r>
    <x v="0"/>
    <n v="1185732"/>
    <x v="8"/>
    <x v="0"/>
    <s v="New York"/>
    <x v="20"/>
    <x v="4"/>
    <x v="0"/>
    <n v="5000"/>
    <x v="54"/>
    <n v="750"/>
    <x v="1"/>
    <n v="0.15"/>
  </r>
  <r>
    <x v="0"/>
    <n v="1185732"/>
    <x v="8"/>
    <x v="0"/>
    <s v="New York"/>
    <x v="20"/>
    <x v="5"/>
    <x v="4"/>
    <n v="6000"/>
    <x v="221"/>
    <n v="825.00000000000011"/>
    <x v="3"/>
    <n v="0.13750000000000001"/>
  </r>
  <r>
    <x v="0"/>
    <n v="1185732"/>
    <x v="9"/>
    <x v="0"/>
    <s v="New York"/>
    <x v="20"/>
    <x v="0"/>
    <x v="4"/>
    <n v="7750"/>
    <x v="100"/>
    <n v="2131.25"/>
    <x v="0"/>
    <n v="0.27500000000000002"/>
  </r>
  <r>
    <x v="0"/>
    <n v="1185732"/>
    <x v="9"/>
    <x v="0"/>
    <s v="New York"/>
    <x v="20"/>
    <x v="1"/>
    <x v="17"/>
    <n v="6000"/>
    <x v="217"/>
    <n v="810.00000000000011"/>
    <x v="1"/>
    <n v="0.13500000000000001"/>
  </r>
  <r>
    <x v="0"/>
    <n v="1185732"/>
    <x v="9"/>
    <x v="0"/>
    <s v="New York"/>
    <x v="20"/>
    <x v="2"/>
    <x v="17"/>
    <n v="5000"/>
    <x v="223"/>
    <n v="787.50000000000011"/>
    <x v="2"/>
    <n v="0.15750000000000003"/>
  </r>
  <r>
    <x v="0"/>
    <n v="1185732"/>
    <x v="9"/>
    <x v="0"/>
    <s v="New York"/>
    <x v="20"/>
    <x v="3"/>
    <x v="17"/>
    <n v="4750"/>
    <x v="466"/>
    <n v="748.12500000000011"/>
    <x v="2"/>
    <n v="0.15750000000000003"/>
  </r>
  <r>
    <x v="0"/>
    <n v="1185732"/>
    <x v="9"/>
    <x v="0"/>
    <s v="New York"/>
    <x v="20"/>
    <x v="4"/>
    <x v="4"/>
    <n v="4750"/>
    <x v="356"/>
    <n v="783.75"/>
    <x v="1"/>
    <n v="0.16500000000000001"/>
  </r>
  <r>
    <x v="0"/>
    <n v="1185732"/>
    <x v="9"/>
    <x v="0"/>
    <s v="New York"/>
    <x v="20"/>
    <x v="5"/>
    <x v="3"/>
    <n v="6000"/>
    <x v="11"/>
    <n v="900"/>
    <x v="3"/>
    <n v="0.15"/>
  </r>
  <r>
    <x v="0"/>
    <n v="1185732"/>
    <x v="10"/>
    <x v="0"/>
    <s v="New York"/>
    <x v="20"/>
    <x v="0"/>
    <x v="4"/>
    <n v="7500"/>
    <x v="71"/>
    <n v="2062.5"/>
    <x v="0"/>
    <n v="0.27500000000000002"/>
  </r>
  <r>
    <x v="0"/>
    <n v="1185732"/>
    <x v="10"/>
    <x v="0"/>
    <s v="New York"/>
    <x v="20"/>
    <x v="1"/>
    <x v="17"/>
    <n v="5750"/>
    <x v="339"/>
    <n v="776.25000000000011"/>
    <x v="1"/>
    <n v="0.13500000000000001"/>
  </r>
  <r>
    <x v="0"/>
    <n v="1185732"/>
    <x v="10"/>
    <x v="0"/>
    <s v="New York"/>
    <x v="20"/>
    <x v="2"/>
    <x v="17"/>
    <n v="5200"/>
    <x v="467"/>
    <n v="819.00000000000011"/>
    <x v="2"/>
    <n v="0.15750000000000003"/>
  </r>
  <r>
    <x v="0"/>
    <n v="1185732"/>
    <x v="10"/>
    <x v="0"/>
    <s v="New York"/>
    <x v="20"/>
    <x v="3"/>
    <x v="17"/>
    <n v="5000"/>
    <x v="223"/>
    <n v="787.50000000000011"/>
    <x v="2"/>
    <n v="0.15750000000000003"/>
  </r>
  <r>
    <x v="0"/>
    <n v="1185732"/>
    <x v="10"/>
    <x v="0"/>
    <s v="New York"/>
    <x v="20"/>
    <x v="4"/>
    <x v="4"/>
    <n v="4750"/>
    <x v="356"/>
    <n v="783.75"/>
    <x v="1"/>
    <n v="0.16500000000000001"/>
  </r>
  <r>
    <x v="0"/>
    <n v="1185732"/>
    <x v="10"/>
    <x v="0"/>
    <s v="New York"/>
    <x v="20"/>
    <x v="5"/>
    <x v="3"/>
    <n v="5750"/>
    <x v="425"/>
    <n v="862.5"/>
    <x v="3"/>
    <n v="0.15"/>
  </r>
  <r>
    <x v="0"/>
    <n v="1185732"/>
    <x v="11"/>
    <x v="0"/>
    <s v="New York"/>
    <x v="20"/>
    <x v="0"/>
    <x v="4"/>
    <n v="8000"/>
    <x v="63"/>
    <n v="2200"/>
    <x v="0"/>
    <n v="0.27500000000000002"/>
  </r>
  <r>
    <x v="0"/>
    <n v="1185732"/>
    <x v="11"/>
    <x v="0"/>
    <s v="New York"/>
    <x v="20"/>
    <x v="1"/>
    <x v="17"/>
    <n v="6000"/>
    <x v="217"/>
    <n v="810.00000000000011"/>
    <x v="1"/>
    <n v="0.13500000000000001"/>
  </r>
  <r>
    <x v="0"/>
    <n v="1185732"/>
    <x v="11"/>
    <x v="0"/>
    <s v="New York"/>
    <x v="20"/>
    <x v="2"/>
    <x v="17"/>
    <n v="5500"/>
    <x v="468"/>
    <n v="866.25000000000011"/>
    <x v="2"/>
    <n v="0.15750000000000003"/>
  </r>
  <r>
    <x v="0"/>
    <n v="1185732"/>
    <x v="11"/>
    <x v="0"/>
    <s v="New York"/>
    <x v="20"/>
    <x v="3"/>
    <x v="17"/>
    <n v="5000"/>
    <x v="223"/>
    <n v="787.50000000000011"/>
    <x v="2"/>
    <n v="0.15750000000000003"/>
  </r>
  <r>
    <x v="0"/>
    <n v="1185732"/>
    <x v="11"/>
    <x v="0"/>
    <s v="New York"/>
    <x v="20"/>
    <x v="4"/>
    <x v="4"/>
    <n v="5000"/>
    <x v="80"/>
    <n v="825"/>
    <x v="1"/>
    <n v="0.16500000000000001"/>
  </r>
  <r>
    <x v="0"/>
    <n v="1185732"/>
    <x v="11"/>
    <x v="0"/>
    <s v="New York"/>
    <x v="20"/>
    <x v="5"/>
    <x v="3"/>
    <n v="6000"/>
    <x v="11"/>
    <n v="900"/>
    <x v="3"/>
    <n v="0.15"/>
  </r>
  <r>
    <x v="2"/>
    <n v="1128299"/>
    <x v="145"/>
    <x v="2"/>
    <s v="Wyoming"/>
    <x v="21"/>
    <x v="0"/>
    <x v="21"/>
    <n v="3500"/>
    <x v="187"/>
    <n v="367.50000000000006"/>
    <x v="2"/>
    <n v="0.10500000000000001"/>
  </r>
  <r>
    <x v="2"/>
    <n v="1128299"/>
    <x v="145"/>
    <x v="2"/>
    <s v="Wyoming"/>
    <x v="21"/>
    <x v="1"/>
    <x v="1"/>
    <n v="3500"/>
    <x v="340"/>
    <n v="489.99999999999994"/>
    <x v="2"/>
    <n v="0.13999999999999999"/>
  </r>
  <r>
    <x v="2"/>
    <n v="1128299"/>
    <x v="145"/>
    <x v="2"/>
    <s v="Wyoming"/>
    <x v="21"/>
    <x v="2"/>
    <x v="1"/>
    <n v="3500"/>
    <x v="340"/>
    <n v="489.99999999999994"/>
    <x v="2"/>
    <n v="0.13999999999999999"/>
  </r>
  <r>
    <x v="2"/>
    <n v="1128299"/>
    <x v="145"/>
    <x v="2"/>
    <s v="Wyoming"/>
    <x v="21"/>
    <x v="3"/>
    <x v="1"/>
    <n v="2000"/>
    <x v="134"/>
    <n v="280"/>
    <x v="2"/>
    <n v="0.14000000000000001"/>
  </r>
  <r>
    <x v="2"/>
    <n v="1128299"/>
    <x v="145"/>
    <x v="2"/>
    <s v="Wyoming"/>
    <x v="21"/>
    <x v="4"/>
    <x v="17"/>
    <n v="1500"/>
    <x v="318"/>
    <n v="270.00000000000006"/>
    <x v="8"/>
    <n v="0.18000000000000005"/>
  </r>
  <r>
    <x v="2"/>
    <n v="1128299"/>
    <x v="145"/>
    <x v="2"/>
    <s v="Wyoming"/>
    <x v="21"/>
    <x v="5"/>
    <x v="1"/>
    <n v="4000"/>
    <x v="173"/>
    <n v="480"/>
    <x v="1"/>
    <n v="0.12"/>
  </r>
  <r>
    <x v="2"/>
    <n v="1128299"/>
    <x v="146"/>
    <x v="2"/>
    <s v="Wyoming"/>
    <x v="21"/>
    <x v="0"/>
    <x v="21"/>
    <n v="4500"/>
    <x v="139"/>
    <n v="472.50000000000006"/>
    <x v="2"/>
    <n v="0.10500000000000001"/>
  </r>
  <r>
    <x v="2"/>
    <n v="1128299"/>
    <x v="146"/>
    <x v="2"/>
    <s v="Wyoming"/>
    <x v="21"/>
    <x v="1"/>
    <x v="1"/>
    <n v="3500"/>
    <x v="340"/>
    <n v="489.99999999999994"/>
    <x v="2"/>
    <n v="0.13999999999999999"/>
  </r>
  <r>
    <x v="2"/>
    <n v="1128299"/>
    <x v="146"/>
    <x v="2"/>
    <s v="Wyoming"/>
    <x v="21"/>
    <x v="2"/>
    <x v="1"/>
    <n v="3500"/>
    <x v="340"/>
    <n v="489.99999999999994"/>
    <x v="2"/>
    <n v="0.13999999999999999"/>
  </r>
  <r>
    <x v="2"/>
    <n v="1128299"/>
    <x v="146"/>
    <x v="2"/>
    <s v="Wyoming"/>
    <x v="21"/>
    <x v="3"/>
    <x v="1"/>
    <n v="2000"/>
    <x v="134"/>
    <n v="280"/>
    <x v="2"/>
    <n v="0.14000000000000001"/>
  </r>
  <r>
    <x v="2"/>
    <n v="1128299"/>
    <x v="146"/>
    <x v="2"/>
    <s v="Wyoming"/>
    <x v="21"/>
    <x v="4"/>
    <x v="17"/>
    <n v="1250"/>
    <x v="469"/>
    <n v="225.00000000000006"/>
    <x v="8"/>
    <n v="0.18000000000000005"/>
  </r>
  <r>
    <x v="2"/>
    <n v="1128299"/>
    <x v="146"/>
    <x v="2"/>
    <s v="Wyoming"/>
    <x v="21"/>
    <x v="5"/>
    <x v="1"/>
    <n v="3250"/>
    <x v="194"/>
    <n v="390"/>
    <x v="1"/>
    <n v="0.12"/>
  </r>
  <r>
    <x v="2"/>
    <n v="1128299"/>
    <x v="147"/>
    <x v="2"/>
    <s v="Wyoming"/>
    <x v="21"/>
    <x v="0"/>
    <x v="1"/>
    <n v="4750"/>
    <x v="235"/>
    <n v="665"/>
    <x v="2"/>
    <n v="0.14000000000000001"/>
  </r>
  <r>
    <x v="2"/>
    <n v="1128299"/>
    <x v="147"/>
    <x v="2"/>
    <s v="Wyoming"/>
    <x v="21"/>
    <x v="1"/>
    <x v="0"/>
    <n v="3250"/>
    <x v="132"/>
    <n v="568.75"/>
    <x v="2"/>
    <n v="0.17499999999999999"/>
  </r>
  <r>
    <x v="2"/>
    <n v="1128299"/>
    <x v="147"/>
    <x v="2"/>
    <s v="Wyoming"/>
    <x v="21"/>
    <x v="2"/>
    <x v="16"/>
    <n v="3500"/>
    <x v="237"/>
    <n v="673.74999999999989"/>
    <x v="2"/>
    <n v="0.19249999999999998"/>
  </r>
  <r>
    <x v="2"/>
    <n v="1128299"/>
    <x v="147"/>
    <x v="2"/>
    <s v="Wyoming"/>
    <x v="21"/>
    <x v="3"/>
    <x v="0"/>
    <n v="2500"/>
    <x v="142"/>
    <n v="437.5"/>
    <x v="2"/>
    <n v="0.17499999999999999"/>
  </r>
  <r>
    <x v="2"/>
    <n v="1128299"/>
    <x v="147"/>
    <x v="2"/>
    <s v="Wyoming"/>
    <x v="21"/>
    <x v="4"/>
    <x v="4"/>
    <n v="1000"/>
    <x v="189"/>
    <n v="220"/>
    <x v="8"/>
    <n v="0.22"/>
  </r>
  <r>
    <x v="2"/>
    <n v="1128299"/>
    <x v="147"/>
    <x v="2"/>
    <s v="Wyoming"/>
    <x v="21"/>
    <x v="5"/>
    <x v="0"/>
    <n v="3000"/>
    <x v="146"/>
    <n v="450"/>
    <x v="1"/>
    <n v="0.15"/>
  </r>
  <r>
    <x v="2"/>
    <n v="1128299"/>
    <x v="148"/>
    <x v="2"/>
    <s v="Wyoming"/>
    <x v="21"/>
    <x v="0"/>
    <x v="4"/>
    <n v="4750"/>
    <x v="356"/>
    <n v="914.37499999999989"/>
    <x v="2"/>
    <n v="0.19249999999999998"/>
  </r>
  <r>
    <x v="2"/>
    <n v="1128299"/>
    <x v="148"/>
    <x v="2"/>
    <s v="Wyoming"/>
    <x v="21"/>
    <x v="1"/>
    <x v="14"/>
    <n v="2750"/>
    <x v="205"/>
    <n v="577.5"/>
    <x v="2"/>
    <n v="0.21"/>
  </r>
  <r>
    <x v="2"/>
    <n v="1128299"/>
    <x v="148"/>
    <x v="2"/>
    <s v="Wyoming"/>
    <x v="21"/>
    <x v="2"/>
    <x v="14"/>
    <n v="3250"/>
    <x v="470"/>
    <n v="682.5"/>
    <x v="2"/>
    <n v="0.21"/>
  </r>
  <r>
    <x v="2"/>
    <n v="1128299"/>
    <x v="148"/>
    <x v="2"/>
    <s v="Wyoming"/>
    <x v="21"/>
    <x v="3"/>
    <x v="17"/>
    <n v="2250"/>
    <x v="471"/>
    <n v="354.375"/>
    <x v="2"/>
    <n v="0.1575"/>
  </r>
  <r>
    <x v="2"/>
    <n v="1128299"/>
    <x v="148"/>
    <x v="2"/>
    <s v="Wyoming"/>
    <x v="21"/>
    <x v="4"/>
    <x v="34"/>
    <n v="1250"/>
    <x v="472"/>
    <n v="250.00000000000006"/>
    <x v="8"/>
    <n v="0.20000000000000004"/>
  </r>
  <r>
    <x v="2"/>
    <n v="1128299"/>
    <x v="148"/>
    <x v="2"/>
    <s v="Wyoming"/>
    <x v="21"/>
    <x v="5"/>
    <x v="23"/>
    <n v="3000"/>
    <x v="473"/>
    <n v="585.00000000000011"/>
    <x v="1"/>
    <n v="0.19500000000000003"/>
  </r>
  <r>
    <x v="2"/>
    <n v="1128299"/>
    <x v="149"/>
    <x v="2"/>
    <s v="Wyoming"/>
    <x v="21"/>
    <x v="0"/>
    <x v="0"/>
    <n v="5000"/>
    <x v="54"/>
    <n v="875"/>
    <x v="2"/>
    <n v="0.17499999999999999"/>
  </r>
  <r>
    <x v="2"/>
    <n v="1128299"/>
    <x v="149"/>
    <x v="2"/>
    <s v="Wyoming"/>
    <x v="21"/>
    <x v="1"/>
    <x v="4"/>
    <n v="3500"/>
    <x v="136"/>
    <n v="673.75"/>
    <x v="2"/>
    <n v="0.1925"/>
  </r>
  <r>
    <x v="2"/>
    <n v="1128299"/>
    <x v="149"/>
    <x v="2"/>
    <s v="Wyoming"/>
    <x v="21"/>
    <x v="2"/>
    <x v="4"/>
    <n v="3500"/>
    <x v="136"/>
    <n v="673.75"/>
    <x v="2"/>
    <n v="0.1925"/>
  </r>
  <r>
    <x v="2"/>
    <n v="1128299"/>
    <x v="149"/>
    <x v="2"/>
    <s v="Wyoming"/>
    <x v="21"/>
    <x v="3"/>
    <x v="0"/>
    <n v="2750"/>
    <x v="140"/>
    <n v="481.24999999999994"/>
    <x v="2"/>
    <n v="0.17499999999999999"/>
  </r>
  <r>
    <x v="2"/>
    <n v="1128299"/>
    <x v="149"/>
    <x v="2"/>
    <s v="Wyoming"/>
    <x v="21"/>
    <x v="4"/>
    <x v="35"/>
    <n v="1750"/>
    <x v="474"/>
    <n v="315"/>
    <x v="8"/>
    <n v="0.18"/>
  </r>
  <r>
    <x v="2"/>
    <n v="1128299"/>
    <x v="149"/>
    <x v="2"/>
    <s v="Wyoming"/>
    <x v="21"/>
    <x v="5"/>
    <x v="3"/>
    <n v="5250"/>
    <x v="40"/>
    <n v="945"/>
    <x v="1"/>
    <n v="0.18"/>
  </r>
  <r>
    <x v="2"/>
    <n v="1128299"/>
    <x v="150"/>
    <x v="2"/>
    <s v="Wyoming"/>
    <x v="21"/>
    <x v="0"/>
    <x v="16"/>
    <n v="7750"/>
    <x v="475"/>
    <n v="1491.8749999999995"/>
    <x v="2"/>
    <n v="0.19249999999999995"/>
  </r>
  <r>
    <x v="2"/>
    <n v="1128299"/>
    <x v="150"/>
    <x v="2"/>
    <s v="Wyoming"/>
    <x v="21"/>
    <x v="1"/>
    <x v="18"/>
    <n v="6500"/>
    <x v="476"/>
    <n v="1478.7499999999995"/>
    <x v="2"/>
    <n v="0.22749999999999992"/>
  </r>
  <r>
    <x v="2"/>
    <n v="1128299"/>
    <x v="150"/>
    <x v="2"/>
    <s v="Wyoming"/>
    <x v="21"/>
    <x v="2"/>
    <x v="52"/>
    <n v="6500"/>
    <x v="97"/>
    <n v="1819.9999999999998"/>
    <x v="2"/>
    <n v="0.27999999999999997"/>
  </r>
  <r>
    <x v="2"/>
    <n v="1128299"/>
    <x v="150"/>
    <x v="2"/>
    <s v="Wyoming"/>
    <x v="21"/>
    <x v="3"/>
    <x v="52"/>
    <n v="5250"/>
    <x v="81"/>
    <n v="1470"/>
    <x v="2"/>
    <n v="0.28000000000000003"/>
  </r>
  <r>
    <x v="2"/>
    <n v="1128299"/>
    <x v="150"/>
    <x v="2"/>
    <s v="Wyoming"/>
    <x v="21"/>
    <x v="4"/>
    <x v="51"/>
    <n v="4000"/>
    <x v="11"/>
    <n v="1440"/>
    <x v="8"/>
    <n v="0.36"/>
  </r>
  <r>
    <x v="2"/>
    <n v="1128299"/>
    <x v="150"/>
    <x v="2"/>
    <s v="Wyoming"/>
    <x v="21"/>
    <x v="5"/>
    <x v="53"/>
    <n v="7000"/>
    <x v="477"/>
    <n v="2205"/>
    <x v="1"/>
    <n v="0.315"/>
  </r>
  <r>
    <x v="2"/>
    <n v="1128299"/>
    <x v="151"/>
    <x v="2"/>
    <s v="Wyoming"/>
    <x v="21"/>
    <x v="0"/>
    <x v="48"/>
    <n v="8500"/>
    <x v="478"/>
    <n v="2528.75"/>
    <x v="2"/>
    <n v="0.29749999999999999"/>
  </r>
  <r>
    <x v="2"/>
    <n v="1128299"/>
    <x v="151"/>
    <x v="2"/>
    <s v="Wyoming"/>
    <x v="21"/>
    <x v="1"/>
    <x v="51"/>
    <n v="7000"/>
    <x v="479"/>
    <n v="2205"/>
    <x v="2"/>
    <n v="0.315"/>
  </r>
  <r>
    <x v="2"/>
    <n v="1128299"/>
    <x v="151"/>
    <x v="2"/>
    <s v="Wyoming"/>
    <x v="21"/>
    <x v="2"/>
    <x v="51"/>
    <n v="6500"/>
    <x v="38"/>
    <n v="2047.4999999999998"/>
    <x v="2"/>
    <n v="0.31499999999999995"/>
  </r>
  <r>
    <x v="2"/>
    <n v="1128299"/>
    <x v="151"/>
    <x v="2"/>
    <s v="Wyoming"/>
    <x v="21"/>
    <x v="3"/>
    <x v="48"/>
    <n v="5500"/>
    <x v="68"/>
    <n v="1636.25"/>
    <x v="2"/>
    <n v="0.29749999999999999"/>
  </r>
  <r>
    <x v="2"/>
    <n v="1128299"/>
    <x v="151"/>
    <x v="2"/>
    <s v="Wyoming"/>
    <x v="21"/>
    <x v="4"/>
    <x v="51"/>
    <n v="6000"/>
    <x v="4"/>
    <n v="2160"/>
    <x v="8"/>
    <n v="0.36"/>
  </r>
  <r>
    <x v="2"/>
    <n v="1128299"/>
    <x v="151"/>
    <x v="2"/>
    <s v="Wyoming"/>
    <x v="21"/>
    <x v="5"/>
    <x v="53"/>
    <n v="6000"/>
    <x v="479"/>
    <n v="1890"/>
    <x v="1"/>
    <n v="0.315"/>
  </r>
  <r>
    <x v="2"/>
    <n v="1128299"/>
    <x v="152"/>
    <x v="2"/>
    <s v="Wyoming"/>
    <x v="21"/>
    <x v="0"/>
    <x v="51"/>
    <n v="8000"/>
    <x v="28"/>
    <n v="2520"/>
    <x v="2"/>
    <n v="0.315"/>
  </r>
  <r>
    <x v="2"/>
    <n v="1128299"/>
    <x v="152"/>
    <x v="2"/>
    <s v="Wyoming"/>
    <x v="21"/>
    <x v="1"/>
    <x v="11"/>
    <n v="7750"/>
    <x v="94"/>
    <n v="2170"/>
    <x v="2"/>
    <n v="0.28000000000000003"/>
  </r>
  <r>
    <x v="2"/>
    <n v="1128299"/>
    <x v="152"/>
    <x v="2"/>
    <s v="Wyoming"/>
    <x v="21"/>
    <x v="2"/>
    <x v="12"/>
    <n v="6500"/>
    <x v="109"/>
    <n v="1592.5"/>
    <x v="2"/>
    <n v="0.245"/>
  </r>
  <r>
    <x v="2"/>
    <n v="1128299"/>
    <x v="152"/>
    <x v="2"/>
    <s v="Wyoming"/>
    <x v="21"/>
    <x v="3"/>
    <x v="12"/>
    <n v="4250"/>
    <x v="253"/>
    <n v="1041.25"/>
    <x v="2"/>
    <n v="0.245"/>
  </r>
  <r>
    <x v="2"/>
    <n v="1128299"/>
    <x v="152"/>
    <x v="2"/>
    <s v="Wyoming"/>
    <x v="21"/>
    <x v="4"/>
    <x v="6"/>
    <n v="4250"/>
    <x v="44"/>
    <n v="1190"/>
    <x v="8"/>
    <n v="0.28000000000000003"/>
  </r>
  <r>
    <x v="2"/>
    <n v="1128299"/>
    <x v="152"/>
    <x v="2"/>
    <s v="Wyoming"/>
    <x v="21"/>
    <x v="5"/>
    <x v="13"/>
    <n v="2500"/>
    <x v="203"/>
    <n v="562.5"/>
    <x v="1"/>
    <n v="0.22500000000000001"/>
  </r>
  <r>
    <x v="2"/>
    <n v="1128299"/>
    <x v="153"/>
    <x v="2"/>
    <s v="Wyoming"/>
    <x v="21"/>
    <x v="0"/>
    <x v="34"/>
    <n v="4500"/>
    <x v="223"/>
    <n v="787.50000000000011"/>
    <x v="2"/>
    <n v="0.17500000000000002"/>
  </r>
  <r>
    <x v="2"/>
    <n v="1128299"/>
    <x v="153"/>
    <x v="2"/>
    <s v="Wyoming"/>
    <x v="21"/>
    <x v="1"/>
    <x v="54"/>
    <n v="4500"/>
    <x v="480"/>
    <n v="866.25000000000023"/>
    <x v="2"/>
    <n v="0.19250000000000006"/>
  </r>
  <r>
    <x v="2"/>
    <n v="1128299"/>
    <x v="153"/>
    <x v="2"/>
    <s v="Wyoming"/>
    <x v="21"/>
    <x v="2"/>
    <x v="34"/>
    <n v="2500"/>
    <x v="396"/>
    <n v="437.50000000000006"/>
    <x v="2"/>
    <n v="0.17500000000000002"/>
  </r>
  <r>
    <x v="2"/>
    <n v="1128299"/>
    <x v="153"/>
    <x v="2"/>
    <s v="Wyoming"/>
    <x v="21"/>
    <x v="3"/>
    <x v="34"/>
    <n v="2000"/>
    <x v="322"/>
    <n v="350.00000000000006"/>
    <x v="2"/>
    <n v="0.17500000000000002"/>
  </r>
  <r>
    <x v="2"/>
    <n v="1128299"/>
    <x v="153"/>
    <x v="2"/>
    <s v="Wyoming"/>
    <x v="21"/>
    <x v="4"/>
    <x v="14"/>
    <n v="2250"/>
    <x v="139"/>
    <n v="540.00000000000011"/>
    <x v="8"/>
    <n v="0.24000000000000005"/>
  </r>
  <r>
    <x v="2"/>
    <n v="1128299"/>
    <x v="153"/>
    <x v="2"/>
    <s v="Wyoming"/>
    <x v="21"/>
    <x v="5"/>
    <x v="35"/>
    <n v="2500"/>
    <x v="127"/>
    <n v="337.5"/>
    <x v="1"/>
    <n v="0.13500000000000001"/>
  </r>
  <r>
    <x v="2"/>
    <n v="1128299"/>
    <x v="154"/>
    <x v="2"/>
    <s v="Wyoming"/>
    <x v="21"/>
    <x v="0"/>
    <x v="1"/>
    <n v="3500"/>
    <x v="340"/>
    <n v="489.99999999999994"/>
    <x v="2"/>
    <n v="0.13999999999999999"/>
  </r>
  <r>
    <x v="2"/>
    <n v="1128299"/>
    <x v="154"/>
    <x v="2"/>
    <s v="Wyoming"/>
    <x v="21"/>
    <x v="1"/>
    <x v="54"/>
    <n v="5250"/>
    <x v="481"/>
    <n v="1010.6250000000002"/>
    <x v="2"/>
    <n v="0.19250000000000003"/>
  </r>
  <r>
    <x v="2"/>
    <n v="1128299"/>
    <x v="154"/>
    <x v="2"/>
    <s v="Wyoming"/>
    <x v="21"/>
    <x v="2"/>
    <x v="34"/>
    <n v="3500"/>
    <x v="482"/>
    <n v="612.50000000000011"/>
    <x v="2"/>
    <n v="0.17500000000000004"/>
  </r>
  <r>
    <x v="2"/>
    <n v="1128299"/>
    <x v="154"/>
    <x v="2"/>
    <s v="Wyoming"/>
    <x v="21"/>
    <x v="3"/>
    <x v="17"/>
    <n v="3250"/>
    <x v="137"/>
    <n v="511.87500000000006"/>
    <x v="2"/>
    <n v="0.15750000000000003"/>
  </r>
  <r>
    <x v="2"/>
    <n v="1128299"/>
    <x v="154"/>
    <x v="2"/>
    <s v="Wyoming"/>
    <x v="21"/>
    <x v="4"/>
    <x v="4"/>
    <n v="3000"/>
    <x v="205"/>
    <n v="660.00000000000011"/>
    <x v="8"/>
    <n v="0.22000000000000003"/>
  </r>
  <r>
    <x v="2"/>
    <n v="1128299"/>
    <x v="154"/>
    <x v="2"/>
    <s v="Wyoming"/>
    <x v="21"/>
    <x v="5"/>
    <x v="14"/>
    <n v="3500"/>
    <x v="162"/>
    <n v="630.00000000000011"/>
    <x v="1"/>
    <n v="0.18000000000000002"/>
  </r>
  <r>
    <x v="2"/>
    <n v="1128299"/>
    <x v="155"/>
    <x v="2"/>
    <s v="Wyoming"/>
    <x v="21"/>
    <x v="0"/>
    <x v="17"/>
    <n v="5750"/>
    <x v="339"/>
    <n v="905.62500000000011"/>
    <x v="2"/>
    <n v="0.15750000000000003"/>
  </r>
  <r>
    <x v="2"/>
    <n v="1128299"/>
    <x v="155"/>
    <x v="2"/>
    <s v="Wyoming"/>
    <x v="21"/>
    <x v="1"/>
    <x v="34"/>
    <n v="6500"/>
    <x v="455"/>
    <n v="1137.5000000000002"/>
    <x v="2"/>
    <n v="0.17500000000000004"/>
  </r>
  <r>
    <x v="2"/>
    <n v="1128299"/>
    <x v="155"/>
    <x v="2"/>
    <s v="Wyoming"/>
    <x v="21"/>
    <x v="2"/>
    <x v="17"/>
    <n v="4750"/>
    <x v="466"/>
    <n v="748.12500000000011"/>
    <x v="2"/>
    <n v="0.15750000000000003"/>
  </r>
  <r>
    <x v="2"/>
    <n v="1128299"/>
    <x v="155"/>
    <x v="2"/>
    <s v="Wyoming"/>
    <x v="21"/>
    <x v="3"/>
    <x v="54"/>
    <n v="4500"/>
    <x v="480"/>
    <n v="866.25000000000023"/>
    <x v="2"/>
    <n v="0.19250000000000006"/>
  </r>
  <r>
    <x v="2"/>
    <n v="1128299"/>
    <x v="155"/>
    <x v="2"/>
    <s v="Wyoming"/>
    <x v="21"/>
    <x v="4"/>
    <x v="24"/>
    <n v="4250"/>
    <x v="260"/>
    <n v="1275.0000000000002"/>
    <x v="8"/>
    <n v="0.30000000000000004"/>
  </r>
  <r>
    <x v="2"/>
    <n v="1128299"/>
    <x v="155"/>
    <x v="2"/>
    <s v="Wyoming"/>
    <x v="21"/>
    <x v="5"/>
    <x v="28"/>
    <n v="5500"/>
    <x v="284"/>
    <n v="1320.0000000000002"/>
    <x v="1"/>
    <n v="0.24000000000000005"/>
  </r>
  <r>
    <x v="2"/>
    <n v="1128299"/>
    <x v="156"/>
    <x v="2"/>
    <s v="Wyoming"/>
    <x v="21"/>
    <x v="0"/>
    <x v="23"/>
    <n v="7500"/>
    <x v="483"/>
    <n v="1706.2500000000002"/>
    <x v="2"/>
    <n v="0.22750000000000004"/>
  </r>
  <r>
    <x v="2"/>
    <n v="1128299"/>
    <x v="156"/>
    <x v="2"/>
    <s v="Wyoming"/>
    <x v="21"/>
    <x v="1"/>
    <x v="30"/>
    <n v="7500"/>
    <x v="484"/>
    <n v="1968.7500000000005"/>
    <x v="2"/>
    <n v="0.26250000000000007"/>
  </r>
  <r>
    <x v="2"/>
    <n v="1128299"/>
    <x v="156"/>
    <x v="2"/>
    <s v="Wyoming"/>
    <x v="21"/>
    <x v="2"/>
    <x v="27"/>
    <n v="5500"/>
    <x v="419"/>
    <n v="1347.5000000000002"/>
    <x v="2"/>
    <n v="0.24500000000000005"/>
  </r>
  <r>
    <x v="2"/>
    <n v="1128299"/>
    <x v="156"/>
    <x v="2"/>
    <s v="Wyoming"/>
    <x v="21"/>
    <x v="3"/>
    <x v="27"/>
    <n v="5500"/>
    <x v="419"/>
    <n v="1347.5000000000002"/>
    <x v="2"/>
    <n v="0.24500000000000005"/>
  </r>
  <r>
    <x v="2"/>
    <n v="1128299"/>
    <x v="156"/>
    <x v="2"/>
    <s v="Wyoming"/>
    <x v="21"/>
    <x v="4"/>
    <x v="28"/>
    <n v="4750"/>
    <x v="485"/>
    <n v="1520.0000000000005"/>
    <x v="8"/>
    <n v="0.32000000000000012"/>
  </r>
  <r>
    <x v="2"/>
    <n v="1128299"/>
    <x v="156"/>
    <x v="2"/>
    <s v="Wyoming"/>
    <x v="21"/>
    <x v="5"/>
    <x v="33"/>
    <n v="5750"/>
    <x v="269"/>
    <n v="1466.2500000000002"/>
    <x v="1"/>
    <n v="0.25500000000000006"/>
  </r>
  <r>
    <x v="0"/>
    <n v="1185732"/>
    <x v="157"/>
    <x v="4"/>
    <s v="Virginia"/>
    <x v="22"/>
    <x v="0"/>
    <x v="8"/>
    <n v="7500"/>
    <x v="48"/>
    <n v="1312.5"/>
    <x v="0"/>
    <n v="0.17499999999999999"/>
  </r>
  <r>
    <x v="0"/>
    <n v="1185732"/>
    <x v="157"/>
    <x v="4"/>
    <s v="Virginia"/>
    <x v="22"/>
    <x v="1"/>
    <x v="8"/>
    <n v="5500"/>
    <x v="237"/>
    <n v="769.99999999999989"/>
    <x v="15"/>
    <n v="0.13999999999999999"/>
  </r>
  <r>
    <x v="0"/>
    <n v="1185732"/>
    <x v="157"/>
    <x v="4"/>
    <s v="Virginia"/>
    <x v="22"/>
    <x v="2"/>
    <x v="7"/>
    <n v="5500"/>
    <x v="140"/>
    <n v="412.5"/>
    <x v="1"/>
    <n v="7.4999999999999997E-2"/>
  </r>
  <r>
    <x v="0"/>
    <n v="1185732"/>
    <x v="157"/>
    <x v="4"/>
    <s v="Virginia"/>
    <x v="22"/>
    <x v="3"/>
    <x v="55"/>
    <n v="4000"/>
    <x v="348"/>
    <n v="419.99999999999989"/>
    <x v="2"/>
    <n v="0.10499999999999997"/>
  </r>
  <r>
    <x v="0"/>
    <n v="1185732"/>
    <x v="157"/>
    <x v="4"/>
    <s v="Virginia"/>
    <x v="22"/>
    <x v="4"/>
    <x v="17"/>
    <n v="4500"/>
    <x v="355"/>
    <n v="810"/>
    <x v="15"/>
    <n v="0.18"/>
  </r>
  <r>
    <x v="0"/>
    <n v="1185732"/>
    <x v="157"/>
    <x v="4"/>
    <s v="Virginia"/>
    <x v="22"/>
    <x v="5"/>
    <x v="8"/>
    <n v="5500"/>
    <x v="237"/>
    <n v="1058.75"/>
    <x v="9"/>
    <n v="0.1925"/>
  </r>
  <r>
    <x v="0"/>
    <n v="1185732"/>
    <x v="103"/>
    <x v="4"/>
    <s v="Virginia"/>
    <x v="22"/>
    <x v="0"/>
    <x v="8"/>
    <n v="8000"/>
    <x v="59"/>
    <n v="1400"/>
    <x v="0"/>
    <n v="0.17499999999999999"/>
  </r>
  <r>
    <x v="0"/>
    <n v="1185732"/>
    <x v="103"/>
    <x v="4"/>
    <s v="Virginia"/>
    <x v="22"/>
    <x v="1"/>
    <x v="8"/>
    <n v="4500"/>
    <x v="151"/>
    <n v="630"/>
    <x v="15"/>
    <n v="0.14000000000000001"/>
  </r>
  <r>
    <x v="0"/>
    <n v="1185732"/>
    <x v="103"/>
    <x v="4"/>
    <s v="Virginia"/>
    <x v="22"/>
    <x v="2"/>
    <x v="7"/>
    <n v="5000"/>
    <x v="142"/>
    <n v="375"/>
    <x v="1"/>
    <n v="7.4999999999999997E-2"/>
  </r>
  <r>
    <x v="0"/>
    <n v="1185732"/>
    <x v="103"/>
    <x v="4"/>
    <s v="Virginia"/>
    <x v="22"/>
    <x v="3"/>
    <x v="55"/>
    <n v="3750"/>
    <x v="486"/>
    <n v="393.74999999999989"/>
    <x v="2"/>
    <n v="0.10499999999999997"/>
  </r>
  <r>
    <x v="0"/>
    <n v="1185732"/>
    <x v="103"/>
    <x v="4"/>
    <s v="Virginia"/>
    <x v="22"/>
    <x v="4"/>
    <x v="17"/>
    <n v="4500"/>
    <x v="355"/>
    <n v="810"/>
    <x v="15"/>
    <n v="0.18"/>
  </r>
  <r>
    <x v="0"/>
    <n v="1185732"/>
    <x v="103"/>
    <x v="4"/>
    <s v="Virginia"/>
    <x v="22"/>
    <x v="5"/>
    <x v="8"/>
    <n v="5500"/>
    <x v="237"/>
    <n v="1058.75"/>
    <x v="9"/>
    <n v="0.1925"/>
  </r>
  <r>
    <x v="0"/>
    <n v="1185732"/>
    <x v="158"/>
    <x v="4"/>
    <s v="Virginia"/>
    <x v="22"/>
    <x v="0"/>
    <x v="8"/>
    <n v="7700"/>
    <x v="487"/>
    <n v="1347.5"/>
    <x v="0"/>
    <n v="0.17499999999999999"/>
  </r>
  <r>
    <x v="0"/>
    <n v="1185732"/>
    <x v="158"/>
    <x v="4"/>
    <s v="Virginia"/>
    <x v="22"/>
    <x v="1"/>
    <x v="8"/>
    <n v="4500"/>
    <x v="151"/>
    <n v="630"/>
    <x v="15"/>
    <n v="0.14000000000000001"/>
  </r>
  <r>
    <x v="0"/>
    <n v="1185732"/>
    <x v="158"/>
    <x v="4"/>
    <s v="Virginia"/>
    <x v="22"/>
    <x v="2"/>
    <x v="7"/>
    <n v="4750"/>
    <x v="488"/>
    <n v="356.25"/>
    <x v="1"/>
    <n v="7.4999999999999997E-2"/>
  </r>
  <r>
    <x v="0"/>
    <n v="1185732"/>
    <x v="158"/>
    <x v="4"/>
    <s v="Virginia"/>
    <x v="22"/>
    <x v="3"/>
    <x v="55"/>
    <n v="3250"/>
    <x v="489"/>
    <n v="341.24999999999989"/>
    <x v="2"/>
    <n v="0.10499999999999997"/>
  </r>
  <r>
    <x v="0"/>
    <n v="1185732"/>
    <x v="158"/>
    <x v="4"/>
    <s v="Virginia"/>
    <x v="22"/>
    <x v="4"/>
    <x v="17"/>
    <n v="3750"/>
    <x v="490"/>
    <n v="675"/>
    <x v="15"/>
    <n v="0.18"/>
  </r>
  <r>
    <x v="0"/>
    <n v="1185732"/>
    <x v="158"/>
    <x v="4"/>
    <s v="Virginia"/>
    <x v="22"/>
    <x v="5"/>
    <x v="8"/>
    <n v="4750"/>
    <x v="155"/>
    <n v="914.37500000000011"/>
    <x v="9"/>
    <n v="0.19250000000000003"/>
  </r>
  <r>
    <x v="0"/>
    <n v="1185732"/>
    <x v="159"/>
    <x v="4"/>
    <s v="Virginia"/>
    <x v="22"/>
    <x v="0"/>
    <x v="8"/>
    <n v="7250"/>
    <x v="53"/>
    <n v="1268.75"/>
    <x v="0"/>
    <n v="0.17499999999999999"/>
  </r>
  <r>
    <x v="0"/>
    <n v="1185732"/>
    <x v="159"/>
    <x v="4"/>
    <s v="Virginia"/>
    <x v="22"/>
    <x v="1"/>
    <x v="1"/>
    <n v="4250"/>
    <x v="234"/>
    <n v="680"/>
    <x v="15"/>
    <n v="0.16"/>
  </r>
  <r>
    <x v="0"/>
    <n v="1185732"/>
    <x v="159"/>
    <x v="4"/>
    <s v="Virginia"/>
    <x v="22"/>
    <x v="2"/>
    <x v="21"/>
    <n v="4500"/>
    <x v="139"/>
    <n v="405.00000000000006"/>
    <x v="1"/>
    <n v="9.0000000000000011E-2"/>
  </r>
  <r>
    <x v="0"/>
    <n v="1185732"/>
    <x v="159"/>
    <x v="4"/>
    <s v="Virginia"/>
    <x v="22"/>
    <x v="3"/>
    <x v="8"/>
    <n v="3750"/>
    <x v="385"/>
    <n v="459.37499999999994"/>
    <x v="2"/>
    <n v="0.12249999999999998"/>
  </r>
  <r>
    <x v="0"/>
    <n v="1185732"/>
    <x v="159"/>
    <x v="4"/>
    <s v="Virginia"/>
    <x v="22"/>
    <x v="4"/>
    <x v="0"/>
    <n v="4000"/>
    <x v="47"/>
    <n v="799.99999999999989"/>
    <x v="15"/>
    <n v="0.19999999999999998"/>
  </r>
  <r>
    <x v="0"/>
    <n v="1185732"/>
    <x v="159"/>
    <x v="4"/>
    <s v="Virginia"/>
    <x v="22"/>
    <x v="5"/>
    <x v="1"/>
    <n v="5250"/>
    <x v="193"/>
    <n v="1155"/>
    <x v="9"/>
    <n v="0.22"/>
  </r>
  <r>
    <x v="0"/>
    <n v="1185732"/>
    <x v="160"/>
    <x v="4"/>
    <s v="Virginia"/>
    <x v="22"/>
    <x v="0"/>
    <x v="0"/>
    <n v="7950"/>
    <x v="491"/>
    <n v="1987.5"/>
    <x v="0"/>
    <n v="0.25"/>
  </r>
  <r>
    <x v="0"/>
    <n v="1185732"/>
    <x v="160"/>
    <x v="4"/>
    <s v="Virginia"/>
    <x v="22"/>
    <x v="1"/>
    <x v="0"/>
    <n v="5000"/>
    <x v="54"/>
    <n v="999.99999999999989"/>
    <x v="15"/>
    <n v="0.19999999999999998"/>
  </r>
  <r>
    <x v="0"/>
    <n v="1185732"/>
    <x v="160"/>
    <x v="4"/>
    <s v="Virginia"/>
    <x v="22"/>
    <x v="2"/>
    <x v="2"/>
    <n v="4750"/>
    <x v="115"/>
    <n v="641.25"/>
    <x v="1"/>
    <n v="0.13500000000000001"/>
  </r>
  <r>
    <x v="0"/>
    <n v="1185732"/>
    <x v="160"/>
    <x v="4"/>
    <s v="Virginia"/>
    <x v="22"/>
    <x v="3"/>
    <x v="2"/>
    <n v="4500"/>
    <x v="158"/>
    <n v="708.75"/>
    <x v="2"/>
    <n v="0.1575"/>
  </r>
  <r>
    <x v="0"/>
    <n v="1185732"/>
    <x v="160"/>
    <x v="4"/>
    <s v="Virginia"/>
    <x v="22"/>
    <x v="4"/>
    <x v="16"/>
    <n v="4750"/>
    <x v="332"/>
    <n v="1044.9999999999998"/>
    <x v="15"/>
    <n v="0.21999999999999995"/>
  </r>
  <r>
    <x v="0"/>
    <n v="1185732"/>
    <x v="160"/>
    <x v="4"/>
    <s v="Virginia"/>
    <x v="22"/>
    <x v="5"/>
    <x v="3"/>
    <n v="5750"/>
    <x v="425"/>
    <n v="1897.5000000000002"/>
    <x v="9"/>
    <n v="0.33"/>
  </r>
  <r>
    <x v="0"/>
    <n v="1185732"/>
    <x v="107"/>
    <x v="4"/>
    <s v="Virginia"/>
    <x v="22"/>
    <x v="0"/>
    <x v="16"/>
    <n v="8250"/>
    <x v="350"/>
    <n v="2268.7499999999995"/>
    <x v="0"/>
    <n v="0.27499999999999997"/>
  </r>
  <r>
    <x v="0"/>
    <n v="1185732"/>
    <x v="107"/>
    <x v="4"/>
    <s v="Virginia"/>
    <x v="22"/>
    <x v="1"/>
    <x v="0"/>
    <n v="5750"/>
    <x v="79"/>
    <n v="1150"/>
    <x v="15"/>
    <n v="0.2"/>
  </r>
  <r>
    <x v="0"/>
    <n v="1185732"/>
    <x v="107"/>
    <x v="4"/>
    <s v="Virginia"/>
    <x v="22"/>
    <x v="2"/>
    <x v="2"/>
    <n v="5500"/>
    <x v="111"/>
    <n v="742.5"/>
    <x v="1"/>
    <n v="0.13500000000000001"/>
  </r>
  <r>
    <x v="0"/>
    <n v="1185732"/>
    <x v="107"/>
    <x v="4"/>
    <s v="Virginia"/>
    <x v="22"/>
    <x v="3"/>
    <x v="2"/>
    <n v="5250"/>
    <x v="45"/>
    <n v="826.875"/>
    <x v="2"/>
    <n v="0.1575"/>
  </r>
  <r>
    <x v="0"/>
    <n v="1185732"/>
    <x v="107"/>
    <x v="4"/>
    <s v="Virginia"/>
    <x v="22"/>
    <x v="4"/>
    <x v="3"/>
    <n v="5250"/>
    <x v="40"/>
    <n v="1260"/>
    <x v="15"/>
    <n v="0.24"/>
  </r>
  <r>
    <x v="0"/>
    <n v="1185732"/>
    <x v="107"/>
    <x v="4"/>
    <s v="Virginia"/>
    <x v="22"/>
    <x v="5"/>
    <x v="5"/>
    <n v="6750"/>
    <x v="83"/>
    <n v="2413.125"/>
    <x v="9"/>
    <n v="0.35749999999999998"/>
  </r>
  <r>
    <x v="0"/>
    <n v="1185732"/>
    <x v="161"/>
    <x v="4"/>
    <s v="Virginia"/>
    <x v="22"/>
    <x v="0"/>
    <x v="3"/>
    <n v="9000"/>
    <x v="4"/>
    <n v="2700"/>
    <x v="0"/>
    <n v="0.3"/>
  </r>
  <r>
    <x v="0"/>
    <n v="1185732"/>
    <x v="161"/>
    <x v="4"/>
    <s v="Virginia"/>
    <x v="22"/>
    <x v="1"/>
    <x v="4"/>
    <n v="6500"/>
    <x v="465"/>
    <n v="1430"/>
    <x v="15"/>
    <n v="0.22"/>
  </r>
  <r>
    <x v="0"/>
    <n v="1185732"/>
    <x v="161"/>
    <x v="4"/>
    <s v="Virginia"/>
    <x v="22"/>
    <x v="2"/>
    <x v="0"/>
    <n v="5750"/>
    <x v="79"/>
    <n v="862.5"/>
    <x v="1"/>
    <n v="0.15"/>
  </r>
  <r>
    <x v="0"/>
    <n v="1185732"/>
    <x v="161"/>
    <x v="4"/>
    <s v="Virginia"/>
    <x v="22"/>
    <x v="3"/>
    <x v="0"/>
    <n v="5250"/>
    <x v="48"/>
    <n v="918.74999999999989"/>
    <x v="2"/>
    <n v="0.17499999999999999"/>
  </r>
  <r>
    <x v="0"/>
    <n v="1185732"/>
    <x v="161"/>
    <x v="4"/>
    <s v="Virginia"/>
    <x v="22"/>
    <x v="4"/>
    <x v="3"/>
    <n v="5500"/>
    <x v="211"/>
    <n v="1320"/>
    <x v="15"/>
    <n v="0.24"/>
  </r>
  <r>
    <x v="0"/>
    <n v="1185732"/>
    <x v="161"/>
    <x v="4"/>
    <s v="Virginia"/>
    <x v="22"/>
    <x v="5"/>
    <x v="5"/>
    <n v="7250"/>
    <x v="84"/>
    <n v="2591.875"/>
    <x v="9"/>
    <n v="0.35749999999999998"/>
  </r>
  <r>
    <x v="0"/>
    <n v="1185732"/>
    <x v="162"/>
    <x v="4"/>
    <s v="Virginia"/>
    <x v="22"/>
    <x v="0"/>
    <x v="3"/>
    <n v="8750"/>
    <x v="18"/>
    <n v="2625"/>
    <x v="0"/>
    <n v="0.3"/>
  </r>
  <r>
    <x v="0"/>
    <n v="1185732"/>
    <x v="162"/>
    <x v="4"/>
    <s v="Virginia"/>
    <x v="22"/>
    <x v="1"/>
    <x v="4"/>
    <n v="6500"/>
    <x v="465"/>
    <n v="1430"/>
    <x v="15"/>
    <n v="0.22"/>
  </r>
  <r>
    <x v="0"/>
    <n v="1185732"/>
    <x v="162"/>
    <x v="4"/>
    <s v="Virginia"/>
    <x v="22"/>
    <x v="2"/>
    <x v="17"/>
    <n v="5750"/>
    <x v="339"/>
    <n v="776.25000000000011"/>
    <x v="1"/>
    <n v="0.13500000000000001"/>
  </r>
  <r>
    <x v="0"/>
    <n v="1185732"/>
    <x v="162"/>
    <x v="4"/>
    <s v="Virginia"/>
    <x v="22"/>
    <x v="3"/>
    <x v="8"/>
    <n v="5250"/>
    <x v="152"/>
    <n v="643.12499999999989"/>
    <x v="2"/>
    <n v="0.12249999999999998"/>
  </r>
  <r>
    <x v="0"/>
    <n v="1185732"/>
    <x v="162"/>
    <x v="4"/>
    <s v="Virginia"/>
    <x v="22"/>
    <x v="4"/>
    <x v="17"/>
    <n v="5000"/>
    <x v="223"/>
    <n v="900.00000000000011"/>
    <x v="15"/>
    <n v="0.18000000000000002"/>
  </r>
  <r>
    <x v="0"/>
    <n v="1185732"/>
    <x v="162"/>
    <x v="4"/>
    <s v="Virginia"/>
    <x v="22"/>
    <x v="5"/>
    <x v="34"/>
    <n v="6750"/>
    <x v="492"/>
    <n v="1856.2500000000007"/>
    <x v="9"/>
    <n v="0.27500000000000008"/>
  </r>
  <r>
    <x v="0"/>
    <n v="1185732"/>
    <x v="163"/>
    <x v="4"/>
    <s v="Virginia"/>
    <x v="22"/>
    <x v="0"/>
    <x v="17"/>
    <n v="8000"/>
    <x v="215"/>
    <n v="1800.0000000000002"/>
    <x v="0"/>
    <n v="0.22500000000000003"/>
  </r>
  <r>
    <x v="0"/>
    <n v="1185732"/>
    <x v="163"/>
    <x v="4"/>
    <s v="Virginia"/>
    <x v="22"/>
    <x v="1"/>
    <x v="56"/>
    <n v="6000"/>
    <x v="493"/>
    <n v="960.00000000000023"/>
    <x v="15"/>
    <n v="0.16000000000000003"/>
  </r>
  <r>
    <x v="0"/>
    <n v="1185732"/>
    <x v="163"/>
    <x v="4"/>
    <s v="Virginia"/>
    <x v="22"/>
    <x v="2"/>
    <x v="8"/>
    <n v="5000"/>
    <x v="157"/>
    <n v="525"/>
    <x v="1"/>
    <n v="0.105"/>
  </r>
  <r>
    <x v="0"/>
    <n v="1185732"/>
    <x v="163"/>
    <x v="4"/>
    <s v="Virginia"/>
    <x v="22"/>
    <x v="3"/>
    <x v="8"/>
    <n v="4750"/>
    <x v="155"/>
    <n v="581.875"/>
    <x v="2"/>
    <n v="0.1225"/>
  </r>
  <r>
    <x v="0"/>
    <n v="1185732"/>
    <x v="163"/>
    <x v="4"/>
    <s v="Virginia"/>
    <x v="22"/>
    <x v="4"/>
    <x v="17"/>
    <n v="4750"/>
    <x v="466"/>
    <n v="855.00000000000011"/>
    <x v="15"/>
    <n v="0.18000000000000002"/>
  </r>
  <r>
    <x v="0"/>
    <n v="1185732"/>
    <x v="163"/>
    <x v="4"/>
    <s v="Virginia"/>
    <x v="22"/>
    <x v="5"/>
    <x v="34"/>
    <n v="5750"/>
    <x v="460"/>
    <n v="1581.2500000000005"/>
    <x v="9"/>
    <n v="0.27500000000000008"/>
  </r>
  <r>
    <x v="0"/>
    <n v="1185732"/>
    <x v="111"/>
    <x v="4"/>
    <s v="Virginia"/>
    <x v="22"/>
    <x v="0"/>
    <x v="34"/>
    <n v="7500"/>
    <x v="494"/>
    <n v="1875.0000000000005"/>
    <x v="0"/>
    <n v="0.25000000000000006"/>
  </r>
  <r>
    <x v="0"/>
    <n v="1185732"/>
    <x v="111"/>
    <x v="4"/>
    <s v="Virginia"/>
    <x v="22"/>
    <x v="1"/>
    <x v="56"/>
    <n v="5750"/>
    <x v="495"/>
    <n v="920.00000000000034"/>
    <x v="15"/>
    <n v="0.16000000000000006"/>
  </r>
  <r>
    <x v="0"/>
    <n v="1185732"/>
    <x v="111"/>
    <x v="4"/>
    <s v="Virginia"/>
    <x v="22"/>
    <x v="2"/>
    <x v="56"/>
    <n v="4250"/>
    <x v="496"/>
    <n v="510.00000000000011"/>
    <x v="1"/>
    <n v="0.12000000000000002"/>
  </r>
  <r>
    <x v="0"/>
    <n v="1185732"/>
    <x v="111"/>
    <x v="4"/>
    <s v="Virginia"/>
    <x v="22"/>
    <x v="3"/>
    <x v="56"/>
    <n v="4000"/>
    <x v="497"/>
    <n v="560.00000000000011"/>
    <x v="2"/>
    <n v="0.14000000000000004"/>
  </r>
  <r>
    <x v="0"/>
    <n v="1185732"/>
    <x v="111"/>
    <x v="4"/>
    <s v="Virginia"/>
    <x v="22"/>
    <x v="4"/>
    <x v="34"/>
    <n v="4000"/>
    <x v="498"/>
    <n v="800.00000000000011"/>
    <x v="15"/>
    <n v="0.20000000000000004"/>
  </r>
  <r>
    <x v="0"/>
    <n v="1185732"/>
    <x v="111"/>
    <x v="4"/>
    <s v="Virginia"/>
    <x v="22"/>
    <x v="5"/>
    <x v="4"/>
    <n v="5250"/>
    <x v="170"/>
    <n v="1588.1250000000005"/>
    <x v="9"/>
    <n v="0.3025000000000001"/>
  </r>
  <r>
    <x v="0"/>
    <n v="1185732"/>
    <x v="164"/>
    <x v="4"/>
    <s v="Virginia"/>
    <x v="22"/>
    <x v="0"/>
    <x v="34"/>
    <n v="6750"/>
    <x v="492"/>
    <n v="1687.5000000000005"/>
    <x v="0"/>
    <n v="0.25000000000000006"/>
  </r>
  <r>
    <x v="0"/>
    <n v="1185732"/>
    <x v="164"/>
    <x v="4"/>
    <s v="Virginia"/>
    <x v="22"/>
    <x v="1"/>
    <x v="57"/>
    <n v="5000"/>
    <x v="223"/>
    <n v="900.00000000000011"/>
    <x v="15"/>
    <n v="0.18000000000000002"/>
  </r>
  <r>
    <x v="0"/>
    <n v="1185732"/>
    <x v="164"/>
    <x v="4"/>
    <s v="Virginia"/>
    <x v="22"/>
    <x v="2"/>
    <x v="57"/>
    <n v="4450"/>
    <x v="499"/>
    <n v="600.75000000000011"/>
    <x v="1"/>
    <n v="0.13500000000000004"/>
  </r>
  <r>
    <x v="0"/>
    <n v="1185732"/>
    <x v="164"/>
    <x v="4"/>
    <s v="Virginia"/>
    <x v="22"/>
    <x v="3"/>
    <x v="57"/>
    <n v="4750"/>
    <x v="466"/>
    <n v="748.12500000000011"/>
    <x v="2"/>
    <n v="0.15750000000000003"/>
  </r>
  <r>
    <x v="0"/>
    <n v="1185732"/>
    <x v="164"/>
    <x v="4"/>
    <s v="Virginia"/>
    <x v="22"/>
    <x v="4"/>
    <x v="3"/>
    <n v="4500"/>
    <x v="52"/>
    <n v="1080"/>
    <x v="15"/>
    <n v="0.24"/>
  </r>
  <r>
    <x v="0"/>
    <n v="1185732"/>
    <x v="164"/>
    <x v="4"/>
    <s v="Virginia"/>
    <x v="22"/>
    <x v="5"/>
    <x v="18"/>
    <n v="6250"/>
    <x v="500"/>
    <n v="2234.375"/>
    <x v="9"/>
    <n v="0.35749999999999998"/>
  </r>
  <r>
    <x v="0"/>
    <n v="1185732"/>
    <x v="165"/>
    <x v="4"/>
    <s v="Virginia"/>
    <x v="22"/>
    <x v="0"/>
    <x v="3"/>
    <n v="8500"/>
    <x v="12"/>
    <n v="2550"/>
    <x v="0"/>
    <n v="0.3"/>
  </r>
  <r>
    <x v="0"/>
    <n v="1185732"/>
    <x v="165"/>
    <x v="4"/>
    <s v="Virginia"/>
    <x v="22"/>
    <x v="1"/>
    <x v="0"/>
    <n v="6500"/>
    <x v="82"/>
    <n v="1300"/>
    <x v="15"/>
    <n v="0.2"/>
  </r>
  <r>
    <x v="0"/>
    <n v="1185732"/>
    <x v="165"/>
    <x v="4"/>
    <s v="Virginia"/>
    <x v="22"/>
    <x v="2"/>
    <x v="0"/>
    <n v="6000"/>
    <x v="61"/>
    <n v="900"/>
    <x v="1"/>
    <n v="0.15"/>
  </r>
  <r>
    <x v="0"/>
    <n v="1185732"/>
    <x v="165"/>
    <x v="4"/>
    <s v="Virginia"/>
    <x v="22"/>
    <x v="3"/>
    <x v="0"/>
    <n v="5500"/>
    <x v="80"/>
    <n v="962.49999999999989"/>
    <x v="2"/>
    <n v="0.17499999999999999"/>
  </r>
  <r>
    <x v="0"/>
    <n v="1185732"/>
    <x v="165"/>
    <x v="4"/>
    <s v="Virginia"/>
    <x v="22"/>
    <x v="4"/>
    <x v="3"/>
    <n v="5500"/>
    <x v="211"/>
    <n v="1320"/>
    <x v="15"/>
    <n v="0.24"/>
  </r>
  <r>
    <x v="0"/>
    <n v="1185732"/>
    <x v="165"/>
    <x v="4"/>
    <s v="Virginia"/>
    <x v="22"/>
    <x v="5"/>
    <x v="18"/>
    <n v="6500"/>
    <x v="476"/>
    <n v="2323.7499999999995"/>
    <x v="9"/>
    <n v="0.35749999999999993"/>
  </r>
  <r>
    <x v="0"/>
    <n v="1185732"/>
    <x v="166"/>
    <x v="3"/>
    <s v="Michigan"/>
    <x v="23"/>
    <x v="0"/>
    <x v="9"/>
    <n v="6250"/>
    <x v="203"/>
    <n v="750"/>
    <x v="8"/>
    <n v="0.12"/>
  </r>
  <r>
    <x v="0"/>
    <n v="1185732"/>
    <x v="166"/>
    <x v="3"/>
    <s v="Michigan"/>
    <x v="23"/>
    <x v="1"/>
    <x v="9"/>
    <n v="4250"/>
    <x v="233"/>
    <n v="446.25"/>
    <x v="2"/>
    <n v="0.105"/>
  </r>
  <r>
    <x v="0"/>
    <n v="1185732"/>
    <x v="166"/>
    <x v="3"/>
    <s v="Michigan"/>
    <x v="23"/>
    <x v="2"/>
    <x v="19"/>
    <n v="4250"/>
    <x v="501"/>
    <n v="297.5"/>
    <x v="2"/>
    <n v="7.0000000000000007E-2"/>
  </r>
  <r>
    <x v="0"/>
    <n v="1185732"/>
    <x v="166"/>
    <x v="3"/>
    <s v="Michigan"/>
    <x v="23"/>
    <x v="3"/>
    <x v="39"/>
    <n v="2750"/>
    <x v="502"/>
    <n v="275.00000000000006"/>
    <x v="8"/>
    <n v="0.10000000000000002"/>
  </r>
  <r>
    <x v="0"/>
    <n v="1185732"/>
    <x v="166"/>
    <x v="3"/>
    <s v="Michigan"/>
    <x v="23"/>
    <x v="4"/>
    <x v="10"/>
    <n v="3250"/>
    <x v="194"/>
    <n v="454.99999999999994"/>
    <x v="2"/>
    <n v="0.13999999999999999"/>
  </r>
  <r>
    <x v="0"/>
    <n v="1185732"/>
    <x v="166"/>
    <x v="3"/>
    <s v="Michigan"/>
    <x v="23"/>
    <x v="5"/>
    <x v="9"/>
    <n v="4250"/>
    <x v="233"/>
    <n v="637.5"/>
    <x v="0"/>
    <n v="0.15"/>
  </r>
  <r>
    <x v="0"/>
    <n v="1185732"/>
    <x v="167"/>
    <x v="3"/>
    <s v="Michigan"/>
    <x v="23"/>
    <x v="0"/>
    <x v="9"/>
    <n v="6750"/>
    <x v="158"/>
    <n v="810"/>
    <x v="8"/>
    <n v="0.12"/>
  </r>
  <r>
    <x v="0"/>
    <n v="1185732"/>
    <x v="167"/>
    <x v="3"/>
    <s v="Michigan"/>
    <x v="23"/>
    <x v="1"/>
    <x v="9"/>
    <n v="3250"/>
    <x v="145"/>
    <n v="341.25"/>
    <x v="2"/>
    <n v="0.105"/>
  </r>
  <r>
    <x v="0"/>
    <n v="1185732"/>
    <x v="167"/>
    <x v="3"/>
    <s v="Michigan"/>
    <x v="23"/>
    <x v="2"/>
    <x v="19"/>
    <n v="3750"/>
    <x v="126"/>
    <n v="262.5"/>
    <x v="2"/>
    <n v="7.0000000000000007E-2"/>
  </r>
  <r>
    <x v="0"/>
    <n v="1185732"/>
    <x v="167"/>
    <x v="3"/>
    <s v="Michigan"/>
    <x v="23"/>
    <x v="3"/>
    <x v="39"/>
    <n v="2500"/>
    <x v="472"/>
    <n v="250.00000000000006"/>
    <x v="8"/>
    <n v="0.10000000000000002"/>
  </r>
  <r>
    <x v="0"/>
    <n v="1185732"/>
    <x v="167"/>
    <x v="3"/>
    <s v="Michigan"/>
    <x v="23"/>
    <x v="4"/>
    <x v="10"/>
    <n v="3250"/>
    <x v="194"/>
    <n v="454.99999999999994"/>
    <x v="2"/>
    <n v="0.13999999999999999"/>
  </r>
  <r>
    <x v="0"/>
    <n v="1185732"/>
    <x v="167"/>
    <x v="3"/>
    <s v="Michigan"/>
    <x v="23"/>
    <x v="5"/>
    <x v="9"/>
    <n v="4000"/>
    <x v="147"/>
    <n v="600"/>
    <x v="0"/>
    <n v="0.15"/>
  </r>
  <r>
    <x v="0"/>
    <n v="1185732"/>
    <x v="126"/>
    <x v="3"/>
    <s v="Michigan"/>
    <x v="23"/>
    <x v="0"/>
    <x v="15"/>
    <n v="6200"/>
    <x v="503"/>
    <n v="868"/>
    <x v="8"/>
    <n v="0.14000000000000001"/>
  </r>
  <r>
    <x v="0"/>
    <n v="1185732"/>
    <x v="126"/>
    <x v="3"/>
    <s v="Michigan"/>
    <x v="23"/>
    <x v="1"/>
    <x v="15"/>
    <n v="3000"/>
    <x v="202"/>
    <n v="367.5"/>
    <x v="2"/>
    <n v="0.1225"/>
  </r>
  <r>
    <x v="0"/>
    <n v="1185732"/>
    <x v="126"/>
    <x v="3"/>
    <s v="Michigan"/>
    <x v="23"/>
    <x v="2"/>
    <x v="39"/>
    <n v="3500"/>
    <x v="504"/>
    <n v="306.25000000000006"/>
    <x v="2"/>
    <n v="8.7500000000000022E-2"/>
  </r>
  <r>
    <x v="0"/>
    <n v="1185732"/>
    <x v="126"/>
    <x v="3"/>
    <s v="Michigan"/>
    <x v="23"/>
    <x v="3"/>
    <x v="9"/>
    <n v="2000"/>
    <x v="128"/>
    <n v="240"/>
    <x v="8"/>
    <n v="0.12"/>
  </r>
  <r>
    <x v="0"/>
    <n v="1185732"/>
    <x v="126"/>
    <x v="3"/>
    <s v="Michigan"/>
    <x v="23"/>
    <x v="4"/>
    <x v="2"/>
    <n v="2500"/>
    <x v="127"/>
    <n v="393.75"/>
    <x v="2"/>
    <n v="0.1575"/>
  </r>
  <r>
    <x v="0"/>
    <n v="1185732"/>
    <x v="126"/>
    <x v="3"/>
    <s v="Michigan"/>
    <x v="23"/>
    <x v="5"/>
    <x v="15"/>
    <n v="3500"/>
    <x v="206"/>
    <n v="612.50000000000011"/>
    <x v="0"/>
    <n v="0.17500000000000004"/>
  </r>
  <r>
    <x v="0"/>
    <n v="1185732"/>
    <x v="127"/>
    <x v="3"/>
    <s v="Michigan"/>
    <x v="23"/>
    <x v="0"/>
    <x v="15"/>
    <n v="5750"/>
    <x v="354"/>
    <n v="805.00000000000011"/>
    <x v="8"/>
    <n v="0.14000000000000001"/>
  </r>
  <r>
    <x v="0"/>
    <n v="1185732"/>
    <x v="127"/>
    <x v="3"/>
    <s v="Michigan"/>
    <x v="23"/>
    <x v="1"/>
    <x v="21"/>
    <n v="2750"/>
    <x v="188"/>
    <n v="288.75"/>
    <x v="2"/>
    <n v="0.105"/>
  </r>
  <r>
    <x v="0"/>
    <n v="1185732"/>
    <x v="127"/>
    <x v="3"/>
    <s v="Michigan"/>
    <x v="23"/>
    <x v="2"/>
    <x v="45"/>
    <n v="2750"/>
    <x v="505"/>
    <n v="192.50000000000006"/>
    <x v="2"/>
    <n v="7.0000000000000021E-2"/>
  </r>
  <r>
    <x v="0"/>
    <n v="1185732"/>
    <x v="127"/>
    <x v="3"/>
    <s v="Michigan"/>
    <x v="23"/>
    <x v="3"/>
    <x v="7"/>
    <n v="2000"/>
    <x v="118"/>
    <n v="200"/>
    <x v="8"/>
    <n v="0.1"/>
  </r>
  <r>
    <x v="0"/>
    <n v="1185732"/>
    <x v="127"/>
    <x v="3"/>
    <s v="Michigan"/>
    <x v="23"/>
    <x v="4"/>
    <x v="1"/>
    <n v="2250"/>
    <x v="124"/>
    <n v="315"/>
    <x v="2"/>
    <n v="0.14000000000000001"/>
  </r>
  <r>
    <x v="0"/>
    <n v="1185732"/>
    <x v="127"/>
    <x v="3"/>
    <s v="Michigan"/>
    <x v="23"/>
    <x v="5"/>
    <x v="21"/>
    <n v="3500"/>
    <x v="187"/>
    <n v="525.00000000000011"/>
    <x v="0"/>
    <n v="0.15000000000000002"/>
  </r>
  <r>
    <x v="0"/>
    <n v="1185732"/>
    <x v="168"/>
    <x v="3"/>
    <s v="Michigan"/>
    <x v="23"/>
    <x v="0"/>
    <x v="1"/>
    <n v="6200"/>
    <x v="506"/>
    <n v="992"/>
    <x v="8"/>
    <n v="0.16"/>
  </r>
  <r>
    <x v="0"/>
    <n v="1185732"/>
    <x v="168"/>
    <x v="3"/>
    <s v="Michigan"/>
    <x v="23"/>
    <x v="1"/>
    <x v="42"/>
    <n v="3250"/>
    <x v="507"/>
    <n v="398.12500000000006"/>
    <x v="2"/>
    <n v="0.12250000000000001"/>
  </r>
  <r>
    <x v="0"/>
    <n v="1185732"/>
    <x v="168"/>
    <x v="3"/>
    <s v="Michigan"/>
    <x v="23"/>
    <x v="2"/>
    <x v="21"/>
    <n v="3000"/>
    <x v="395"/>
    <n v="315"/>
    <x v="2"/>
    <n v="0.105"/>
  </r>
  <r>
    <x v="0"/>
    <n v="1185732"/>
    <x v="168"/>
    <x v="3"/>
    <s v="Michigan"/>
    <x v="23"/>
    <x v="3"/>
    <x v="21"/>
    <n v="2250"/>
    <x v="318"/>
    <n v="270.00000000000006"/>
    <x v="8"/>
    <n v="0.12000000000000002"/>
  </r>
  <r>
    <x v="0"/>
    <n v="1185732"/>
    <x v="168"/>
    <x v="3"/>
    <s v="Michigan"/>
    <x v="23"/>
    <x v="4"/>
    <x v="35"/>
    <n v="2500"/>
    <x v="127"/>
    <n v="393.75"/>
    <x v="2"/>
    <n v="0.1575"/>
  </r>
  <r>
    <x v="0"/>
    <n v="1185732"/>
    <x v="168"/>
    <x v="3"/>
    <s v="Michigan"/>
    <x v="23"/>
    <x v="5"/>
    <x v="25"/>
    <n v="3500"/>
    <x v="508"/>
    <n v="874.99999999999989"/>
    <x v="0"/>
    <n v="0.24999999999999997"/>
  </r>
  <r>
    <x v="0"/>
    <n v="1185732"/>
    <x v="169"/>
    <x v="3"/>
    <s v="Michigan"/>
    <x v="23"/>
    <x v="0"/>
    <x v="15"/>
    <n v="6000"/>
    <x v="193"/>
    <n v="840"/>
    <x v="8"/>
    <n v="0.14000000000000001"/>
  </r>
  <r>
    <x v="0"/>
    <n v="1185732"/>
    <x v="169"/>
    <x v="3"/>
    <s v="Michigan"/>
    <x v="23"/>
    <x v="1"/>
    <x v="58"/>
    <n v="3500"/>
    <x v="509"/>
    <n v="367.50000000000011"/>
    <x v="2"/>
    <n v="0.10500000000000004"/>
  </r>
  <r>
    <x v="0"/>
    <n v="1185732"/>
    <x v="169"/>
    <x v="3"/>
    <s v="Michigan"/>
    <x v="23"/>
    <x v="2"/>
    <x v="39"/>
    <n v="3750"/>
    <x v="510"/>
    <n v="328.12500000000006"/>
    <x v="2"/>
    <n v="8.7500000000000008E-2"/>
  </r>
  <r>
    <x v="0"/>
    <n v="1185732"/>
    <x v="169"/>
    <x v="3"/>
    <s v="Michigan"/>
    <x v="23"/>
    <x v="3"/>
    <x v="39"/>
    <n v="3500"/>
    <x v="504"/>
    <n v="350.00000000000011"/>
    <x v="8"/>
    <n v="0.10000000000000003"/>
  </r>
  <r>
    <x v="0"/>
    <n v="1185732"/>
    <x v="169"/>
    <x v="3"/>
    <s v="Michigan"/>
    <x v="23"/>
    <x v="4"/>
    <x v="1"/>
    <n v="3500"/>
    <x v="340"/>
    <n v="489.99999999999994"/>
    <x v="2"/>
    <n v="0.13999999999999999"/>
  </r>
  <r>
    <x v="0"/>
    <n v="1185732"/>
    <x v="169"/>
    <x v="3"/>
    <s v="Michigan"/>
    <x v="23"/>
    <x v="5"/>
    <x v="2"/>
    <n v="5250"/>
    <x v="45"/>
    <n v="1181.25"/>
    <x v="0"/>
    <n v="0.22500000000000001"/>
  </r>
  <r>
    <x v="0"/>
    <n v="1185732"/>
    <x v="130"/>
    <x v="3"/>
    <s v="Michigan"/>
    <x v="23"/>
    <x v="0"/>
    <x v="1"/>
    <n v="7500"/>
    <x v="61"/>
    <n v="1200"/>
    <x v="8"/>
    <n v="0.16"/>
  </r>
  <r>
    <x v="0"/>
    <n v="1185732"/>
    <x v="130"/>
    <x v="3"/>
    <s v="Michigan"/>
    <x v="23"/>
    <x v="1"/>
    <x v="42"/>
    <n v="5000"/>
    <x v="482"/>
    <n v="612.50000000000011"/>
    <x v="2"/>
    <n v="0.12250000000000003"/>
  </r>
  <r>
    <x v="0"/>
    <n v="1185732"/>
    <x v="130"/>
    <x v="3"/>
    <s v="Michigan"/>
    <x v="23"/>
    <x v="2"/>
    <x v="21"/>
    <n v="4250"/>
    <x v="164"/>
    <n v="446.25000000000006"/>
    <x v="2"/>
    <n v="0.10500000000000001"/>
  </r>
  <r>
    <x v="0"/>
    <n v="1185732"/>
    <x v="130"/>
    <x v="3"/>
    <s v="Michigan"/>
    <x v="23"/>
    <x v="3"/>
    <x v="21"/>
    <n v="3750"/>
    <x v="133"/>
    <n v="450.00000000000011"/>
    <x v="8"/>
    <n v="0.12000000000000004"/>
  </r>
  <r>
    <x v="0"/>
    <n v="1185732"/>
    <x v="130"/>
    <x v="3"/>
    <s v="Michigan"/>
    <x v="23"/>
    <x v="4"/>
    <x v="1"/>
    <n v="3750"/>
    <x v="146"/>
    <n v="525"/>
    <x v="2"/>
    <n v="0.14000000000000001"/>
  </r>
  <r>
    <x v="0"/>
    <n v="1185732"/>
    <x v="130"/>
    <x v="3"/>
    <s v="Michigan"/>
    <x v="23"/>
    <x v="5"/>
    <x v="2"/>
    <n v="5500"/>
    <x v="111"/>
    <n v="1237.5"/>
    <x v="0"/>
    <n v="0.22500000000000001"/>
  </r>
  <r>
    <x v="0"/>
    <n v="1185732"/>
    <x v="131"/>
    <x v="3"/>
    <s v="Michigan"/>
    <x v="23"/>
    <x v="0"/>
    <x v="1"/>
    <n v="7000"/>
    <x v="59"/>
    <n v="1120"/>
    <x v="8"/>
    <n v="0.16"/>
  </r>
  <r>
    <x v="0"/>
    <n v="1185732"/>
    <x v="131"/>
    <x v="3"/>
    <s v="Michigan"/>
    <x v="23"/>
    <x v="1"/>
    <x v="36"/>
    <n v="4750"/>
    <x v="511"/>
    <n v="665.00000000000011"/>
    <x v="2"/>
    <n v="0.14000000000000001"/>
  </r>
  <r>
    <x v="0"/>
    <n v="1185732"/>
    <x v="131"/>
    <x v="3"/>
    <s v="Michigan"/>
    <x v="23"/>
    <x v="2"/>
    <x v="15"/>
    <n v="4000"/>
    <x v="159"/>
    <n v="490.00000000000006"/>
    <x v="2"/>
    <n v="0.12250000000000001"/>
  </r>
  <r>
    <x v="0"/>
    <n v="1185732"/>
    <x v="131"/>
    <x v="3"/>
    <s v="Michigan"/>
    <x v="23"/>
    <x v="3"/>
    <x v="39"/>
    <n v="3250"/>
    <x v="512"/>
    <n v="325.00000000000011"/>
    <x v="8"/>
    <n v="0.10000000000000003"/>
  </r>
  <r>
    <x v="0"/>
    <n v="1185732"/>
    <x v="131"/>
    <x v="3"/>
    <s v="Michigan"/>
    <x v="23"/>
    <x v="4"/>
    <x v="15"/>
    <n v="3000"/>
    <x v="202"/>
    <n v="367.5"/>
    <x v="2"/>
    <n v="0.1225"/>
  </r>
  <r>
    <x v="0"/>
    <n v="1185732"/>
    <x v="131"/>
    <x v="3"/>
    <s v="Michigan"/>
    <x v="23"/>
    <x v="5"/>
    <x v="1"/>
    <n v="4750"/>
    <x v="235"/>
    <n v="950"/>
    <x v="0"/>
    <n v="0.2"/>
  </r>
  <r>
    <x v="0"/>
    <n v="1185732"/>
    <x v="170"/>
    <x v="3"/>
    <s v="Michigan"/>
    <x v="23"/>
    <x v="0"/>
    <x v="15"/>
    <n v="6000"/>
    <x v="193"/>
    <n v="840"/>
    <x v="8"/>
    <n v="0.14000000000000001"/>
  </r>
  <r>
    <x v="0"/>
    <n v="1185732"/>
    <x v="170"/>
    <x v="3"/>
    <s v="Michigan"/>
    <x v="23"/>
    <x v="1"/>
    <x v="58"/>
    <n v="4000"/>
    <x v="513"/>
    <n v="420.00000000000011"/>
    <x v="2"/>
    <n v="0.10500000000000002"/>
  </r>
  <r>
    <x v="0"/>
    <n v="1185732"/>
    <x v="170"/>
    <x v="3"/>
    <s v="Michigan"/>
    <x v="23"/>
    <x v="2"/>
    <x v="59"/>
    <n v="3000"/>
    <x v="362"/>
    <n v="157.5"/>
    <x v="2"/>
    <n v="5.2499999999999998E-2"/>
  </r>
  <r>
    <x v="0"/>
    <n v="1185732"/>
    <x v="170"/>
    <x v="3"/>
    <s v="Michigan"/>
    <x v="23"/>
    <x v="3"/>
    <x v="59"/>
    <n v="2750"/>
    <x v="514"/>
    <n v="165.00000000000003"/>
    <x v="8"/>
    <n v="6.0000000000000012E-2"/>
  </r>
  <r>
    <x v="0"/>
    <n v="1185732"/>
    <x v="170"/>
    <x v="3"/>
    <s v="Michigan"/>
    <x v="23"/>
    <x v="4"/>
    <x v="7"/>
    <n v="2750"/>
    <x v="389"/>
    <n v="240.62499999999997"/>
    <x v="2"/>
    <n v="8.7499999999999994E-2"/>
  </r>
  <r>
    <x v="0"/>
    <n v="1185732"/>
    <x v="170"/>
    <x v="3"/>
    <s v="Michigan"/>
    <x v="23"/>
    <x v="5"/>
    <x v="21"/>
    <n v="3500"/>
    <x v="187"/>
    <n v="525.00000000000011"/>
    <x v="0"/>
    <n v="0.15000000000000002"/>
  </r>
  <r>
    <x v="0"/>
    <n v="1185732"/>
    <x v="171"/>
    <x v="3"/>
    <s v="Michigan"/>
    <x v="23"/>
    <x v="0"/>
    <x v="8"/>
    <n v="5250"/>
    <x v="152"/>
    <n v="735"/>
    <x v="8"/>
    <n v="0.14000000000000001"/>
  </r>
  <r>
    <x v="0"/>
    <n v="1185732"/>
    <x v="171"/>
    <x v="3"/>
    <s v="Michigan"/>
    <x v="23"/>
    <x v="1"/>
    <x v="7"/>
    <n v="3500"/>
    <x v="131"/>
    <n v="306.25"/>
    <x v="2"/>
    <n v="8.7499999999999994E-2"/>
  </r>
  <r>
    <x v="0"/>
    <n v="1185732"/>
    <x v="171"/>
    <x v="3"/>
    <s v="Michigan"/>
    <x v="23"/>
    <x v="2"/>
    <x v="7"/>
    <n v="2500"/>
    <x v="143"/>
    <n v="218.75"/>
    <x v="2"/>
    <n v="8.7499999999999994E-2"/>
  </r>
  <r>
    <x v="0"/>
    <n v="1185732"/>
    <x v="171"/>
    <x v="3"/>
    <s v="Michigan"/>
    <x v="23"/>
    <x v="3"/>
    <x v="7"/>
    <n v="2250"/>
    <x v="180"/>
    <n v="225"/>
    <x v="8"/>
    <n v="0.1"/>
  </r>
  <r>
    <x v="0"/>
    <n v="1185732"/>
    <x v="171"/>
    <x v="3"/>
    <s v="Michigan"/>
    <x v="23"/>
    <x v="4"/>
    <x v="8"/>
    <n v="2250"/>
    <x v="120"/>
    <n v="275.625"/>
    <x v="2"/>
    <n v="0.1225"/>
  </r>
  <r>
    <x v="0"/>
    <n v="1185732"/>
    <x v="171"/>
    <x v="3"/>
    <s v="Michigan"/>
    <x v="23"/>
    <x v="5"/>
    <x v="60"/>
    <n v="3500"/>
    <x v="161"/>
    <n v="699.99999999999989"/>
    <x v="0"/>
    <n v="0.19999999999999996"/>
  </r>
  <r>
    <x v="0"/>
    <n v="1185732"/>
    <x v="134"/>
    <x v="3"/>
    <s v="Michigan"/>
    <x v="23"/>
    <x v="0"/>
    <x v="15"/>
    <n v="5000"/>
    <x v="191"/>
    <n v="700.00000000000011"/>
    <x v="8"/>
    <n v="0.14000000000000001"/>
  </r>
  <r>
    <x v="0"/>
    <n v="1185732"/>
    <x v="134"/>
    <x v="3"/>
    <s v="Michigan"/>
    <x v="23"/>
    <x v="1"/>
    <x v="39"/>
    <n v="3500"/>
    <x v="504"/>
    <n v="306.25000000000006"/>
    <x v="2"/>
    <n v="8.7500000000000022E-2"/>
  </r>
  <r>
    <x v="0"/>
    <n v="1185732"/>
    <x v="134"/>
    <x v="3"/>
    <s v="Michigan"/>
    <x v="23"/>
    <x v="2"/>
    <x v="39"/>
    <n v="2950"/>
    <x v="515"/>
    <n v="258.125"/>
    <x v="2"/>
    <n v="8.7499999999999994E-2"/>
  </r>
  <r>
    <x v="0"/>
    <n v="1185732"/>
    <x v="134"/>
    <x v="3"/>
    <s v="Michigan"/>
    <x v="23"/>
    <x v="3"/>
    <x v="39"/>
    <n v="3250"/>
    <x v="512"/>
    <n v="325.00000000000011"/>
    <x v="8"/>
    <n v="0.10000000000000003"/>
  </r>
  <r>
    <x v="0"/>
    <n v="1185732"/>
    <x v="134"/>
    <x v="3"/>
    <s v="Michigan"/>
    <x v="23"/>
    <x v="4"/>
    <x v="35"/>
    <n v="3000"/>
    <x v="331"/>
    <n v="472.49999999999989"/>
    <x v="2"/>
    <n v="0.15749999999999997"/>
  </r>
  <r>
    <x v="0"/>
    <n v="1185732"/>
    <x v="134"/>
    <x v="3"/>
    <s v="Michigan"/>
    <x v="23"/>
    <x v="5"/>
    <x v="61"/>
    <n v="4000"/>
    <x v="516"/>
    <n v="999.99999999999966"/>
    <x v="0"/>
    <n v="0.24999999999999992"/>
  </r>
  <r>
    <x v="0"/>
    <n v="1185732"/>
    <x v="135"/>
    <x v="3"/>
    <s v="Michigan"/>
    <x v="23"/>
    <x v="0"/>
    <x v="35"/>
    <n v="6500"/>
    <x v="517"/>
    <n v="1169.9999999999998"/>
    <x v="8"/>
    <n v="0.17999999999999997"/>
  </r>
  <r>
    <x v="0"/>
    <n v="1185732"/>
    <x v="135"/>
    <x v="3"/>
    <s v="Michigan"/>
    <x v="23"/>
    <x v="1"/>
    <x v="15"/>
    <n v="4500"/>
    <x v="160"/>
    <n v="551.25"/>
    <x v="2"/>
    <n v="0.1225"/>
  </r>
  <r>
    <x v="0"/>
    <n v="1185732"/>
    <x v="135"/>
    <x v="3"/>
    <s v="Michigan"/>
    <x v="23"/>
    <x v="2"/>
    <x v="15"/>
    <n v="4000"/>
    <x v="159"/>
    <n v="490.00000000000006"/>
    <x v="2"/>
    <n v="0.12250000000000001"/>
  </r>
  <r>
    <x v="0"/>
    <n v="1185732"/>
    <x v="135"/>
    <x v="3"/>
    <s v="Michigan"/>
    <x v="23"/>
    <x v="3"/>
    <x v="15"/>
    <n v="3500"/>
    <x v="206"/>
    <n v="490.00000000000011"/>
    <x v="8"/>
    <n v="0.14000000000000004"/>
  </r>
  <r>
    <x v="0"/>
    <n v="1185732"/>
    <x v="135"/>
    <x v="3"/>
    <s v="Michigan"/>
    <x v="23"/>
    <x v="4"/>
    <x v="35"/>
    <n v="3500"/>
    <x v="518"/>
    <n v="551.24999999999989"/>
    <x v="2"/>
    <n v="0.15749999999999997"/>
  </r>
  <r>
    <x v="0"/>
    <n v="1185732"/>
    <x v="135"/>
    <x v="3"/>
    <s v="Michigan"/>
    <x v="23"/>
    <x v="5"/>
    <x v="61"/>
    <n v="4500"/>
    <x v="519"/>
    <n v="1124.9999999999995"/>
    <x v="0"/>
    <n v="0.24999999999999989"/>
  </r>
  <r>
    <x v="0"/>
    <n v="1185732"/>
    <x v="118"/>
    <x v="3"/>
    <s v="Missouri"/>
    <x v="24"/>
    <x v="0"/>
    <x v="7"/>
    <n v="6750"/>
    <x v="153"/>
    <n v="675"/>
    <x v="8"/>
    <n v="0.1"/>
  </r>
  <r>
    <x v="0"/>
    <n v="1185732"/>
    <x v="118"/>
    <x v="3"/>
    <s v="Missouri"/>
    <x v="24"/>
    <x v="1"/>
    <x v="7"/>
    <n v="4750"/>
    <x v="488"/>
    <n v="415.625"/>
    <x v="2"/>
    <n v="8.7499999999999994E-2"/>
  </r>
  <r>
    <x v="0"/>
    <n v="1185732"/>
    <x v="118"/>
    <x v="3"/>
    <s v="Missouri"/>
    <x v="24"/>
    <x v="2"/>
    <x v="59"/>
    <n v="4750"/>
    <x v="520"/>
    <n v="249.37500000000003"/>
    <x v="2"/>
    <n v="5.2500000000000005E-2"/>
  </r>
  <r>
    <x v="0"/>
    <n v="1185732"/>
    <x v="118"/>
    <x v="3"/>
    <s v="Missouri"/>
    <x v="24"/>
    <x v="3"/>
    <x v="45"/>
    <n v="3250"/>
    <x v="521"/>
    <n v="260.00000000000011"/>
    <x v="8"/>
    <n v="8.0000000000000029E-2"/>
  </r>
  <r>
    <x v="0"/>
    <n v="1185732"/>
    <x v="118"/>
    <x v="3"/>
    <s v="Missouri"/>
    <x v="24"/>
    <x v="4"/>
    <x v="8"/>
    <n v="3750"/>
    <x v="385"/>
    <n v="459.37499999999994"/>
    <x v="2"/>
    <n v="0.12249999999999998"/>
  </r>
  <r>
    <x v="0"/>
    <n v="1185732"/>
    <x v="118"/>
    <x v="3"/>
    <s v="Missouri"/>
    <x v="24"/>
    <x v="5"/>
    <x v="7"/>
    <n v="4750"/>
    <x v="488"/>
    <n v="593.75"/>
    <x v="0"/>
    <n v="0.125"/>
  </r>
  <r>
    <x v="0"/>
    <n v="1185732"/>
    <x v="119"/>
    <x v="3"/>
    <s v="Missouri"/>
    <x v="24"/>
    <x v="0"/>
    <x v="7"/>
    <n v="7250"/>
    <x v="522"/>
    <n v="725"/>
    <x v="8"/>
    <n v="0.1"/>
  </r>
  <r>
    <x v="0"/>
    <n v="1185732"/>
    <x v="119"/>
    <x v="3"/>
    <s v="Missouri"/>
    <x v="24"/>
    <x v="1"/>
    <x v="7"/>
    <n v="3750"/>
    <x v="523"/>
    <n v="328.125"/>
    <x v="2"/>
    <n v="8.7499999999999994E-2"/>
  </r>
  <r>
    <x v="0"/>
    <n v="1185732"/>
    <x v="119"/>
    <x v="3"/>
    <s v="Missouri"/>
    <x v="24"/>
    <x v="2"/>
    <x v="59"/>
    <n v="4250"/>
    <x v="524"/>
    <n v="223.12500000000003"/>
    <x v="2"/>
    <n v="5.2500000000000005E-2"/>
  </r>
  <r>
    <x v="0"/>
    <n v="1185732"/>
    <x v="119"/>
    <x v="3"/>
    <s v="Missouri"/>
    <x v="24"/>
    <x v="3"/>
    <x v="45"/>
    <n v="3000"/>
    <x v="525"/>
    <n v="240.00000000000011"/>
    <x v="8"/>
    <n v="8.0000000000000043E-2"/>
  </r>
  <r>
    <x v="0"/>
    <n v="1185732"/>
    <x v="119"/>
    <x v="3"/>
    <s v="Missouri"/>
    <x v="24"/>
    <x v="4"/>
    <x v="8"/>
    <n v="3750"/>
    <x v="385"/>
    <n v="459.37499999999994"/>
    <x v="2"/>
    <n v="0.12249999999999998"/>
  </r>
  <r>
    <x v="0"/>
    <n v="1185732"/>
    <x v="119"/>
    <x v="3"/>
    <s v="Missouri"/>
    <x v="24"/>
    <x v="5"/>
    <x v="7"/>
    <n v="4500"/>
    <x v="127"/>
    <n v="562.5"/>
    <x v="0"/>
    <n v="0.125"/>
  </r>
  <r>
    <x v="0"/>
    <n v="1185732"/>
    <x v="2"/>
    <x v="3"/>
    <s v="Missouri"/>
    <x v="24"/>
    <x v="0"/>
    <x v="21"/>
    <n v="6700"/>
    <x v="526"/>
    <n v="804.00000000000011"/>
    <x v="8"/>
    <n v="0.12000000000000002"/>
  </r>
  <r>
    <x v="0"/>
    <n v="1185732"/>
    <x v="2"/>
    <x v="3"/>
    <s v="Missouri"/>
    <x v="24"/>
    <x v="1"/>
    <x v="21"/>
    <n v="3500"/>
    <x v="187"/>
    <n v="367.50000000000006"/>
    <x v="2"/>
    <n v="0.10500000000000001"/>
  </r>
  <r>
    <x v="0"/>
    <n v="1185732"/>
    <x v="2"/>
    <x v="3"/>
    <s v="Missouri"/>
    <x v="24"/>
    <x v="2"/>
    <x v="45"/>
    <n v="4000"/>
    <x v="527"/>
    <n v="280.00000000000006"/>
    <x v="2"/>
    <n v="7.0000000000000021E-2"/>
  </r>
  <r>
    <x v="0"/>
    <n v="1185732"/>
    <x v="2"/>
    <x v="3"/>
    <s v="Missouri"/>
    <x v="24"/>
    <x v="3"/>
    <x v="7"/>
    <n v="2500"/>
    <x v="143"/>
    <n v="250"/>
    <x v="8"/>
    <n v="0.1"/>
  </r>
  <r>
    <x v="0"/>
    <n v="1185732"/>
    <x v="2"/>
    <x v="3"/>
    <s v="Missouri"/>
    <x v="24"/>
    <x v="4"/>
    <x v="1"/>
    <n v="3000"/>
    <x v="147"/>
    <n v="420"/>
    <x v="2"/>
    <n v="0.14000000000000001"/>
  </r>
  <r>
    <x v="0"/>
    <n v="1185732"/>
    <x v="2"/>
    <x v="3"/>
    <s v="Missouri"/>
    <x v="24"/>
    <x v="5"/>
    <x v="21"/>
    <n v="4000"/>
    <x v="200"/>
    <n v="600.00000000000011"/>
    <x v="0"/>
    <n v="0.15000000000000002"/>
  </r>
  <r>
    <x v="0"/>
    <n v="1185732"/>
    <x v="3"/>
    <x v="3"/>
    <s v="Missouri"/>
    <x v="24"/>
    <x v="0"/>
    <x v="21"/>
    <n v="6250"/>
    <x v="528"/>
    <n v="750.00000000000011"/>
    <x v="8"/>
    <n v="0.12000000000000002"/>
  </r>
  <r>
    <x v="0"/>
    <n v="1185732"/>
    <x v="3"/>
    <x v="3"/>
    <s v="Missouri"/>
    <x v="24"/>
    <x v="1"/>
    <x v="39"/>
    <n v="3250"/>
    <x v="512"/>
    <n v="284.37500000000006"/>
    <x v="2"/>
    <n v="8.7500000000000022E-2"/>
  </r>
  <r>
    <x v="0"/>
    <n v="1185732"/>
    <x v="3"/>
    <x v="3"/>
    <s v="Missouri"/>
    <x v="24"/>
    <x v="2"/>
    <x v="62"/>
    <n v="3250"/>
    <x v="529"/>
    <n v="170.62500000000006"/>
    <x v="2"/>
    <n v="5.2500000000000019E-2"/>
  </r>
  <r>
    <x v="0"/>
    <n v="1185732"/>
    <x v="3"/>
    <x v="3"/>
    <s v="Missouri"/>
    <x v="24"/>
    <x v="3"/>
    <x v="19"/>
    <n v="2500"/>
    <x v="118"/>
    <n v="200"/>
    <x v="8"/>
    <n v="0.08"/>
  </r>
  <r>
    <x v="0"/>
    <n v="1185732"/>
    <x v="3"/>
    <x v="3"/>
    <s v="Missouri"/>
    <x v="24"/>
    <x v="4"/>
    <x v="15"/>
    <n v="2750"/>
    <x v="117"/>
    <n v="336.875"/>
    <x v="2"/>
    <n v="0.1225"/>
  </r>
  <r>
    <x v="0"/>
    <n v="1185732"/>
    <x v="3"/>
    <x v="3"/>
    <s v="Missouri"/>
    <x v="24"/>
    <x v="5"/>
    <x v="39"/>
    <n v="4000"/>
    <x v="322"/>
    <n v="500.00000000000011"/>
    <x v="0"/>
    <n v="0.12500000000000003"/>
  </r>
  <r>
    <x v="0"/>
    <n v="1185732"/>
    <x v="120"/>
    <x v="3"/>
    <s v="Missouri"/>
    <x v="24"/>
    <x v="0"/>
    <x v="15"/>
    <n v="6700"/>
    <x v="530"/>
    <n v="938"/>
    <x v="8"/>
    <n v="0.14000000000000001"/>
  </r>
  <r>
    <x v="0"/>
    <n v="1185732"/>
    <x v="120"/>
    <x v="3"/>
    <s v="Missouri"/>
    <x v="24"/>
    <x v="1"/>
    <x v="58"/>
    <n v="3750"/>
    <x v="531"/>
    <n v="393.75000000000011"/>
    <x v="2"/>
    <n v="0.10500000000000002"/>
  </r>
  <r>
    <x v="0"/>
    <n v="1185732"/>
    <x v="120"/>
    <x v="3"/>
    <s v="Missouri"/>
    <x v="24"/>
    <x v="2"/>
    <x v="39"/>
    <n v="3500"/>
    <x v="504"/>
    <n v="306.25000000000006"/>
    <x v="2"/>
    <n v="8.7500000000000022E-2"/>
  </r>
  <r>
    <x v="0"/>
    <n v="1185732"/>
    <x v="120"/>
    <x v="3"/>
    <s v="Missouri"/>
    <x v="24"/>
    <x v="3"/>
    <x v="39"/>
    <n v="2750"/>
    <x v="502"/>
    <n v="275.00000000000006"/>
    <x v="8"/>
    <n v="0.10000000000000002"/>
  </r>
  <r>
    <x v="0"/>
    <n v="1185732"/>
    <x v="120"/>
    <x v="3"/>
    <s v="Missouri"/>
    <x v="24"/>
    <x v="4"/>
    <x v="10"/>
    <n v="3000"/>
    <x v="147"/>
    <n v="420"/>
    <x v="2"/>
    <n v="0.14000000000000001"/>
  </r>
  <r>
    <x v="0"/>
    <n v="1185732"/>
    <x v="120"/>
    <x v="3"/>
    <s v="Missouri"/>
    <x v="24"/>
    <x v="5"/>
    <x v="35"/>
    <n v="4000"/>
    <x v="451"/>
    <n v="899.99999999999989"/>
    <x v="0"/>
    <n v="0.22499999999999998"/>
  </r>
  <r>
    <x v="0"/>
    <n v="1185732"/>
    <x v="121"/>
    <x v="3"/>
    <s v="Missouri"/>
    <x v="24"/>
    <x v="0"/>
    <x v="21"/>
    <n v="6500"/>
    <x v="470"/>
    <n v="780.00000000000011"/>
    <x v="8"/>
    <n v="0.12000000000000002"/>
  </r>
  <r>
    <x v="0"/>
    <n v="1185732"/>
    <x v="121"/>
    <x v="3"/>
    <s v="Missouri"/>
    <x v="24"/>
    <x v="1"/>
    <x v="63"/>
    <n v="4000"/>
    <x v="532"/>
    <n v="350.00000000000011"/>
    <x v="2"/>
    <n v="8.7500000000000022E-2"/>
  </r>
  <r>
    <x v="0"/>
    <n v="1185732"/>
    <x v="121"/>
    <x v="3"/>
    <s v="Missouri"/>
    <x v="24"/>
    <x v="2"/>
    <x v="45"/>
    <n v="4250"/>
    <x v="533"/>
    <n v="297.50000000000006"/>
    <x v="2"/>
    <n v="7.0000000000000007E-2"/>
  </r>
  <r>
    <x v="0"/>
    <n v="1185732"/>
    <x v="121"/>
    <x v="3"/>
    <s v="Missouri"/>
    <x v="24"/>
    <x v="3"/>
    <x v="45"/>
    <n v="4000"/>
    <x v="527"/>
    <n v="320.00000000000011"/>
    <x v="8"/>
    <n v="8.0000000000000029E-2"/>
  </r>
  <r>
    <x v="0"/>
    <n v="1185732"/>
    <x v="121"/>
    <x v="3"/>
    <s v="Missouri"/>
    <x v="24"/>
    <x v="4"/>
    <x v="15"/>
    <n v="4000"/>
    <x v="159"/>
    <n v="490.00000000000006"/>
    <x v="2"/>
    <n v="0.12250000000000001"/>
  </r>
  <r>
    <x v="0"/>
    <n v="1185732"/>
    <x v="121"/>
    <x v="3"/>
    <s v="Missouri"/>
    <x v="24"/>
    <x v="5"/>
    <x v="1"/>
    <n v="5750"/>
    <x v="336"/>
    <n v="1150"/>
    <x v="0"/>
    <n v="0.2"/>
  </r>
  <r>
    <x v="0"/>
    <n v="1185732"/>
    <x v="6"/>
    <x v="3"/>
    <s v="Missouri"/>
    <x v="24"/>
    <x v="0"/>
    <x v="15"/>
    <n v="8000"/>
    <x v="219"/>
    <n v="1120.0000000000002"/>
    <x v="8"/>
    <n v="0.14000000000000004"/>
  </r>
  <r>
    <x v="0"/>
    <n v="1185732"/>
    <x v="6"/>
    <x v="3"/>
    <s v="Missouri"/>
    <x v="24"/>
    <x v="1"/>
    <x v="58"/>
    <n v="5500"/>
    <x v="534"/>
    <n v="577.50000000000011"/>
    <x v="2"/>
    <n v="0.10500000000000002"/>
  </r>
  <r>
    <x v="0"/>
    <n v="1185732"/>
    <x v="6"/>
    <x v="3"/>
    <s v="Missouri"/>
    <x v="24"/>
    <x v="2"/>
    <x v="39"/>
    <n v="4750"/>
    <x v="535"/>
    <n v="415.62500000000006"/>
    <x v="2"/>
    <n v="8.7500000000000008E-2"/>
  </r>
  <r>
    <x v="0"/>
    <n v="1185732"/>
    <x v="6"/>
    <x v="3"/>
    <s v="Missouri"/>
    <x v="24"/>
    <x v="3"/>
    <x v="39"/>
    <n v="4250"/>
    <x v="536"/>
    <n v="425.00000000000011"/>
    <x v="8"/>
    <n v="0.10000000000000003"/>
  </r>
  <r>
    <x v="0"/>
    <n v="1185732"/>
    <x v="6"/>
    <x v="3"/>
    <s v="Missouri"/>
    <x v="24"/>
    <x v="4"/>
    <x v="15"/>
    <n v="4250"/>
    <x v="343"/>
    <n v="520.625"/>
    <x v="2"/>
    <n v="0.1225"/>
  </r>
  <r>
    <x v="0"/>
    <n v="1185732"/>
    <x v="6"/>
    <x v="3"/>
    <s v="Missouri"/>
    <x v="24"/>
    <x v="5"/>
    <x v="1"/>
    <n v="6000"/>
    <x v="50"/>
    <n v="1200"/>
    <x v="0"/>
    <n v="0.2"/>
  </r>
  <r>
    <x v="0"/>
    <n v="1185732"/>
    <x v="7"/>
    <x v="3"/>
    <s v="Missouri"/>
    <x v="24"/>
    <x v="0"/>
    <x v="15"/>
    <n v="7500"/>
    <x v="195"/>
    <n v="1050.0000000000002"/>
    <x v="8"/>
    <n v="0.14000000000000004"/>
  </r>
  <r>
    <x v="0"/>
    <n v="1185732"/>
    <x v="7"/>
    <x v="3"/>
    <s v="Missouri"/>
    <x v="24"/>
    <x v="1"/>
    <x v="42"/>
    <n v="5250"/>
    <x v="537"/>
    <n v="643.12500000000011"/>
    <x v="2"/>
    <n v="0.12250000000000003"/>
  </r>
  <r>
    <x v="0"/>
    <n v="1185732"/>
    <x v="7"/>
    <x v="3"/>
    <s v="Missouri"/>
    <x v="24"/>
    <x v="2"/>
    <x v="21"/>
    <n v="4500"/>
    <x v="139"/>
    <n v="472.50000000000006"/>
    <x v="2"/>
    <n v="0.10500000000000001"/>
  </r>
  <r>
    <x v="0"/>
    <n v="1185732"/>
    <x v="7"/>
    <x v="3"/>
    <s v="Missouri"/>
    <x v="24"/>
    <x v="3"/>
    <x v="45"/>
    <n v="3750"/>
    <x v="388"/>
    <n v="300.00000000000011"/>
    <x v="8"/>
    <n v="8.0000000000000029E-2"/>
  </r>
  <r>
    <x v="0"/>
    <n v="1185732"/>
    <x v="7"/>
    <x v="3"/>
    <s v="Missouri"/>
    <x v="24"/>
    <x v="4"/>
    <x v="21"/>
    <n v="3500"/>
    <x v="187"/>
    <n v="367.50000000000006"/>
    <x v="2"/>
    <n v="0.10500000000000001"/>
  </r>
  <r>
    <x v="0"/>
    <n v="1185732"/>
    <x v="7"/>
    <x v="3"/>
    <s v="Missouri"/>
    <x v="24"/>
    <x v="5"/>
    <x v="15"/>
    <n v="5250"/>
    <x v="450"/>
    <n v="918.75000000000011"/>
    <x v="0"/>
    <n v="0.17500000000000002"/>
  </r>
  <r>
    <x v="0"/>
    <n v="1185732"/>
    <x v="122"/>
    <x v="3"/>
    <s v="Missouri"/>
    <x v="24"/>
    <x v="0"/>
    <x v="21"/>
    <n v="6500"/>
    <x v="470"/>
    <n v="780.00000000000011"/>
    <x v="8"/>
    <n v="0.12000000000000002"/>
  </r>
  <r>
    <x v="0"/>
    <n v="1185732"/>
    <x v="122"/>
    <x v="3"/>
    <s v="Missouri"/>
    <x v="24"/>
    <x v="1"/>
    <x v="63"/>
    <n v="4500"/>
    <x v="531"/>
    <n v="393.75000000000011"/>
    <x v="2"/>
    <n v="8.7500000000000022E-2"/>
  </r>
  <r>
    <x v="0"/>
    <n v="1185732"/>
    <x v="122"/>
    <x v="3"/>
    <s v="Missouri"/>
    <x v="24"/>
    <x v="2"/>
    <x v="64"/>
    <n v="3500"/>
    <x v="367"/>
    <n v="122.50000000000001"/>
    <x v="2"/>
    <n v="3.5000000000000003E-2"/>
  </r>
  <r>
    <x v="0"/>
    <n v="1185732"/>
    <x v="122"/>
    <x v="3"/>
    <s v="Missouri"/>
    <x v="24"/>
    <x v="3"/>
    <x v="64"/>
    <n v="3250"/>
    <x v="538"/>
    <n v="130.00000000000003"/>
    <x v="8"/>
    <n v="4.0000000000000008E-2"/>
  </r>
  <r>
    <x v="0"/>
    <n v="1185732"/>
    <x v="122"/>
    <x v="3"/>
    <s v="Missouri"/>
    <x v="24"/>
    <x v="4"/>
    <x v="19"/>
    <n v="3250"/>
    <x v="406"/>
    <n v="227.49999999999997"/>
    <x v="2"/>
    <n v="6.9999999999999993E-2"/>
  </r>
  <r>
    <x v="0"/>
    <n v="1185732"/>
    <x v="122"/>
    <x v="3"/>
    <s v="Missouri"/>
    <x v="24"/>
    <x v="5"/>
    <x v="39"/>
    <n v="4000"/>
    <x v="322"/>
    <n v="500.00000000000011"/>
    <x v="0"/>
    <n v="0.12500000000000003"/>
  </r>
  <r>
    <x v="0"/>
    <n v="1185732"/>
    <x v="123"/>
    <x v="3"/>
    <s v="Missouri"/>
    <x v="24"/>
    <x v="0"/>
    <x v="9"/>
    <n v="5750"/>
    <x v="539"/>
    <n v="690"/>
    <x v="8"/>
    <n v="0.12"/>
  </r>
  <r>
    <x v="0"/>
    <n v="1185732"/>
    <x v="123"/>
    <x v="3"/>
    <s v="Missouri"/>
    <x v="24"/>
    <x v="1"/>
    <x v="19"/>
    <n v="4000"/>
    <x v="134"/>
    <n v="280"/>
    <x v="2"/>
    <n v="7.0000000000000007E-2"/>
  </r>
  <r>
    <x v="0"/>
    <n v="1185732"/>
    <x v="123"/>
    <x v="3"/>
    <s v="Missouri"/>
    <x v="24"/>
    <x v="2"/>
    <x v="19"/>
    <n v="3000"/>
    <x v="128"/>
    <n v="210"/>
    <x v="2"/>
    <n v="7.0000000000000007E-2"/>
  </r>
  <r>
    <x v="0"/>
    <n v="1185732"/>
    <x v="123"/>
    <x v="3"/>
    <s v="Missouri"/>
    <x v="24"/>
    <x v="3"/>
    <x v="19"/>
    <n v="2750"/>
    <x v="189"/>
    <n v="220"/>
    <x v="8"/>
    <n v="0.08"/>
  </r>
  <r>
    <x v="0"/>
    <n v="1185732"/>
    <x v="123"/>
    <x v="3"/>
    <s v="Missouri"/>
    <x v="24"/>
    <x v="4"/>
    <x v="9"/>
    <n v="2750"/>
    <x v="540"/>
    <n v="288.75"/>
    <x v="2"/>
    <n v="0.105"/>
  </r>
  <r>
    <x v="0"/>
    <n v="1185732"/>
    <x v="123"/>
    <x v="3"/>
    <s v="Missouri"/>
    <x v="24"/>
    <x v="5"/>
    <x v="65"/>
    <n v="4000"/>
    <x v="161"/>
    <n v="699.99999999999989"/>
    <x v="0"/>
    <n v="0.17499999999999996"/>
  </r>
  <r>
    <x v="0"/>
    <n v="1185732"/>
    <x v="10"/>
    <x v="3"/>
    <s v="Missouri"/>
    <x v="24"/>
    <x v="0"/>
    <x v="21"/>
    <n v="5500"/>
    <x v="205"/>
    <n v="660.00000000000011"/>
    <x v="8"/>
    <n v="0.12000000000000002"/>
  </r>
  <r>
    <x v="0"/>
    <n v="1185732"/>
    <x v="10"/>
    <x v="3"/>
    <s v="Missouri"/>
    <x v="24"/>
    <x v="1"/>
    <x v="45"/>
    <n v="4000"/>
    <x v="527"/>
    <n v="280.00000000000006"/>
    <x v="2"/>
    <n v="7.0000000000000021E-2"/>
  </r>
  <r>
    <x v="0"/>
    <n v="1185732"/>
    <x v="10"/>
    <x v="3"/>
    <s v="Missouri"/>
    <x v="24"/>
    <x v="2"/>
    <x v="45"/>
    <n v="3450"/>
    <x v="541"/>
    <n v="241.50000000000006"/>
    <x v="2"/>
    <n v="7.0000000000000021E-2"/>
  </r>
  <r>
    <x v="0"/>
    <n v="1185732"/>
    <x v="10"/>
    <x v="3"/>
    <s v="Missouri"/>
    <x v="24"/>
    <x v="3"/>
    <x v="45"/>
    <n v="3750"/>
    <x v="388"/>
    <n v="300.00000000000011"/>
    <x v="8"/>
    <n v="8.0000000000000029E-2"/>
  </r>
  <r>
    <x v="0"/>
    <n v="1185732"/>
    <x v="10"/>
    <x v="3"/>
    <s v="Missouri"/>
    <x v="24"/>
    <x v="4"/>
    <x v="10"/>
    <n v="3500"/>
    <x v="161"/>
    <n v="489.99999999999989"/>
    <x v="2"/>
    <n v="0.13999999999999996"/>
  </r>
  <r>
    <x v="0"/>
    <n v="1185732"/>
    <x v="10"/>
    <x v="3"/>
    <s v="Missouri"/>
    <x v="24"/>
    <x v="5"/>
    <x v="66"/>
    <n v="4500"/>
    <x v="542"/>
    <n v="1012.4999999999997"/>
    <x v="0"/>
    <n v="0.22499999999999992"/>
  </r>
  <r>
    <x v="0"/>
    <n v="1185732"/>
    <x v="11"/>
    <x v="3"/>
    <s v="Missouri"/>
    <x v="24"/>
    <x v="0"/>
    <x v="10"/>
    <n v="7000"/>
    <x v="287"/>
    <n v="1119.9999999999998"/>
    <x v="8"/>
    <n v="0.15999999999999998"/>
  </r>
  <r>
    <x v="0"/>
    <n v="1185732"/>
    <x v="11"/>
    <x v="3"/>
    <s v="Missouri"/>
    <x v="24"/>
    <x v="1"/>
    <x v="21"/>
    <n v="5000"/>
    <x v="192"/>
    <n v="525"/>
    <x v="2"/>
    <n v="0.105"/>
  </r>
  <r>
    <x v="0"/>
    <n v="1185732"/>
    <x v="11"/>
    <x v="3"/>
    <s v="Missouri"/>
    <x v="24"/>
    <x v="2"/>
    <x v="21"/>
    <n v="4500"/>
    <x v="139"/>
    <n v="472.50000000000006"/>
    <x v="2"/>
    <n v="0.10500000000000001"/>
  </r>
  <r>
    <x v="0"/>
    <n v="1185732"/>
    <x v="11"/>
    <x v="3"/>
    <s v="Missouri"/>
    <x v="24"/>
    <x v="3"/>
    <x v="21"/>
    <n v="4000"/>
    <x v="200"/>
    <n v="480.00000000000011"/>
    <x v="8"/>
    <n v="0.12000000000000002"/>
  </r>
  <r>
    <x v="0"/>
    <n v="1185732"/>
    <x v="11"/>
    <x v="3"/>
    <s v="Missouri"/>
    <x v="24"/>
    <x v="4"/>
    <x v="10"/>
    <n v="4000"/>
    <x v="543"/>
    <n v="559.99999999999989"/>
    <x v="2"/>
    <n v="0.13999999999999996"/>
  </r>
  <r>
    <x v="0"/>
    <n v="1185732"/>
    <x v="11"/>
    <x v="3"/>
    <s v="Missouri"/>
    <x v="24"/>
    <x v="5"/>
    <x v="66"/>
    <n v="5000"/>
    <x v="519"/>
    <n v="1124.9999999999995"/>
    <x v="0"/>
    <n v="0.22499999999999992"/>
  </r>
  <r>
    <x v="2"/>
    <n v="1128299"/>
    <x v="145"/>
    <x v="2"/>
    <s v="Utah"/>
    <x v="25"/>
    <x v="0"/>
    <x v="21"/>
    <n v="3500"/>
    <x v="187"/>
    <n v="367.50000000000006"/>
    <x v="2"/>
    <n v="0.10500000000000001"/>
  </r>
  <r>
    <x v="2"/>
    <n v="1128299"/>
    <x v="145"/>
    <x v="2"/>
    <s v="Utah"/>
    <x v="25"/>
    <x v="1"/>
    <x v="1"/>
    <n v="3500"/>
    <x v="340"/>
    <n v="489.99999999999994"/>
    <x v="2"/>
    <n v="0.13999999999999999"/>
  </r>
  <r>
    <x v="2"/>
    <n v="1128299"/>
    <x v="145"/>
    <x v="2"/>
    <s v="Utah"/>
    <x v="25"/>
    <x v="2"/>
    <x v="1"/>
    <n v="3500"/>
    <x v="340"/>
    <n v="489.99999999999994"/>
    <x v="2"/>
    <n v="0.13999999999999999"/>
  </r>
  <r>
    <x v="2"/>
    <n v="1128299"/>
    <x v="145"/>
    <x v="2"/>
    <s v="Utah"/>
    <x v="25"/>
    <x v="3"/>
    <x v="1"/>
    <n v="2000"/>
    <x v="134"/>
    <n v="280"/>
    <x v="2"/>
    <n v="0.14000000000000001"/>
  </r>
  <r>
    <x v="2"/>
    <n v="1128299"/>
    <x v="145"/>
    <x v="2"/>
    <s v="Utah"/>
    <x v="25"/>
    <x v="4"/>
    <x v="17"/>
    <n v="1500"/>
    <x v="318"/>
    <n v="270.00000000000006"/>
    <x v="8"/>
    <n v="0.18000000000000005"/>
  </r>
  <r>
    <x v="2"/>
    <n v="1128299"/>
    <x v="145"/>
    <x v="2"/>
    <s v="Utah"/>
    <x v="25"/>
    <x v="5"/>
    <x v="1"/>
    <n v="4000"/>
    <x v="173"/>
    <n v="480"/>
    <x v="1"/>
    <n v="0.12"/>
  </r>
  <r>
    <x v="2"/>
    <n v="1128299"/>
    <x v="146"/>
    <x v="2"/>
    <s v="Utah"/>
    <x v="25"/>
    <x v="0"/>
    <x v="21"/>
    <n v="4500"/>
    <x v="139"/>
    <n v="472.50000000000006"/>
    <x v="2"/>
    <n v="0.10500000000000001"/>
  </r>
  <r>
    <x v="2"/>
    <n v="1128299"/>
    <x v="146"/>
    <x v="2"/>
    <s v="Utah"/>
    <x v="25"/>
    <x v="1"/>
    <x v="1"/>
    <n v="3500"/>
    <x v="340"/>
    <n v="489.99999999999994"/>
    <x v="2"/>
    <n v="0.13999999999999999"/>
  </r>
  <r>
    <x v="2"/>
    <n v="1128299"/>
    <x v="146"/>
    <x v="2"/>
    <s v="Utah"/>
    <x v="25"/>
    <x v="2"/>
    <x v="1"/>
    <n v="3500"/>
    <x v="340"/>
    <n v="489.99999999999994"/>
    <x v="2"/>
    <n v="0.13999999999999999"/>
  </r>
  <r>
    <x v="2"/>
    <n v="1128299"/>
    <x v="146"/>
    <x v="2"/>
    <s v="Utah"/>
    <x v="25"/>
    <x v="3"/>
    <x v="1"/>
    <n v="2000"/>
    <x v="134"/>
    <n v="280"/>
    <x v="2"/>
    <n v="0.14000000000000001"/>
  </r>
  <r>
    <x v="2"/>
    <n v="1128299"/>
    <x v="146"/>
    <x v="2"/>
    <s v="Utah"/>
    <x v="25"/>
    <x v="4"/>
    <x v="17"/>
    <n v="1250"/>
    <x v="469"/>
    <n v="225.00000000000006"/>
    <x v="8"/>
    <n v="0.18000000000000005"/>
  </r>
  <r>
    <x v="2"/>
    <n v="1128299"/>
    <x v="146"/>
    <x v="2"/>
    <s v="Utah"/>
    <x v="25"/>
    <x v="5"/>
    <x v="1"/>
    <n v="3250"/>
    <x v="194"/>
    <n v="390"/>
    <x v="1"/>
    <n v="0.12"/>
  </r>
  <r>
    <x v="2"/>
    <n v="1128299"/>
    <x v="147"/>
    <x v="2"/>
    <s v="Utah"/>
    <x v="25"/>
    <x v="0"/>
    <x v="1"/>
    <n v="4750"/>
    <x v="235"/>
    <n v="665"/>
    <x v="2"/>
    <n v="0.14000000000000001"/>
  </r>
  <r>
    <x v="2"/>
    <n v="1128299"/>
    <x v="147"/>
    <x v="2"/>
    <s v="Utah"/>
    <x v="25"/>
    <x v="1"/>
    <x v="0"/>
    <n v="3250"/>
    <x v="132"/>
    <n v="568.75"/>
    <x v="2"/>
    <n v="0.17499999999999999"/>
  </r>
  <r>
    <x v="2"/>
    <n v="1128299"/>
    <x v="147"/>
    <x v="2"/>
    <s v="Utah"/>
    <x v="25"/>
    <x v="2"/>
    <x v="16"/>
    <n v="3500"/>
    <x v="237"/>
    <n v="673.74999999999989"/>
    <x v="2"/>
    <n v="0.19249999999999998"/>
  </r>
  <r>
    <x v="2"/>
    <n v="1128299"/>
    <x v="147"/>
    <x v="2"/>
    <s v="Utah"/>
    <x v="25"/>
    <x v="3"/>
    <x v="0"/>
    <n v="2500"/>
    <x v="142"/>
    <n v="437.5"/>
    <x v="2"/>
    <n v="0.17499999999999999"/>
  </r>
  <r>
    <x v="2"/>
    <n v="1128299"/>
    <x v="147"/>
    <x v="2"/>
    <s v="Utah"/>
    <x v="25"/>
    <x v="4"/>
    <x v="4"/>
    <n v="1000"/>
    <x v="189"/>
    <n v="220"/>
    <x v="8"/>
    <n v="0.22"/>
  </r>
  <r>
    <x v="2"/>
    <n v="1128299"/>
    <x v="147"/>
    <x v="2"/>
    <s v="Utah"/>
    <x v="25"/>
    <x v="5"/>
    <x v="0"/>
    <n v="3000"/>
    <x v="146"/>
    <n v="450"/>
    <x v="1"/>
    <n v="0.15"/>
  </r>
  <r>
    <x v="2"/>
    <n v="1128299"/>
    <x v="148"/>
    <x v="2"/>
    <s v="Utah"/>
    <x v="25"/>
    <x v="0"/>
    <x v="4"/>
    <n v="4750"/>
    <x v="356"/>
    <n v="914.37499999999989"/>
    <x v="2"/>
    <n v="0.19249999999999998"/>
  </r>
  <r>
    <x v="2"/>
    <n v="1128299"/>
    <x v="148"/>
    <x v="2"/>
    <s v="Utah"/>
    <x v="25"/>
    <x v="1"/>
    <x v="14"/>
    <n v="2750"/>
    <x v="205"/>
    <n v="577.5"/>
    <x v="2"/>
    <n v="0.21"/>
  </r>
  <r>
    <x v="2"/>
    <n v="1128299"/>
    <x v="148"/>
    <x v="2"/>
    <s v="Utah"/>
    <x v="25"/>
    <x v="2"/>
    <x v="14"/>
    <n v="3250"/>
    <x v="470"/>
    <n v="682.5"/>
    <x v="2"/>
    <n v="0.21"/>
  </r>
  <r>
    <x v="2"/>
    <n v="1128299"/>
    <x v="148"/>
    <x v="2"/>
    <s v="Utah"/>
    <x v="25"/>
    <x v="3"/>
    <x v="17"/>
    <n v="2250"/>
    <x v="471"/>
    <n v="354.375"/>
    <x v="2"/>
    <n v="0.1575"/>
  </r>
  <r>
    <x v="2"/>
    <n v="1128299"/>
    <x v="148"/>
    <x v="2"/>
    <s v="Utah"/>
    <x v="25"/>
    <x v="4"/>
    <x v="34"/>
    <n v="1250"/>
    <x v="472"/>
    <n v="250.00000000000006"/>
    <x v="8"/>
    <n v="0.20000000000000004"/>
  </r>
  <r>
    <x v="2"/>
    <n v="1128299"/>
    <x v="148"/>
    <x v="2"/>
    <s v="Utah"/>
    <x v="25"/>
    <x v="5"/>
    <x v="23"/>
    <n v="3000"/>
    <x v="473"/>
    <n v="585.00000000000011"/>
    <x v="1"/>
    <n v="0.19500000000000003"/>
  </r>
  <r>
    <x v="2"/>
    <n v="1128299"/>
    <x v="149"/>
    <x v="2"/>
    <s v="Utah"/>
    <x v="25"/>
    <x v="0"/>
    <x v="0"/>
    <n v="5000"/>
    <x v="54"/>
    <n v="875"/>
    <x v="2"/>
    <n v="0.17499999999999999"/>
  </r>
  <r>
    <x v="2"/>
    <n v="1128299"/>
    <x v="149"/>
    <x v="2"/>
    <s v="Utah"/>
    <x v="25"/>
    <x v="1"/>
    <x v="4"/>
    <n v="3500"/>
    <x v="136"/>
    <n v="673.75"/>
    <x v="2"/>
    <n v="0.1925"/>
  </r>
  <r>
    <x v="2"/>
    <n v="1128299"/>
    <x v="149"/>
    <x v="2"/>
    <s v="Utah"/>
    <x v="25"/>
    <x v="2"/>
    <x v="4"/>
    <n v="3500"/>
    <x v="136"/>
    <n v="673.75"/>
    <x v="2"/>
    <n v="0.1925"/>
  </r>
  <r>
    <x v="2"/>
    <n v="1128299"/>
    <x v="149"/>
    <x v="2"/>
    <s v="Utah"/>
    <x v="25"/>
    <x v="3"/>
    <x v="0"/>
    <n v="2750"/>
    <x v="140"/>
    <n v="481.24999999999994"/>
    <x v="2"/>
    <n v="0.17499999999999999"/>
  </r>
  <r>
    <x v="2"/>
    <n v="1128299"/>
    <x v="149"/>
    <x v="2"/>
    <s v="Utah"/>
    <x v="25"/>
    <x v="4"/>
    <x v="35"/>
    <n v="1750"/>
    <x v="474"/>
    <n v="315"/>
    <x v="8"/>
    <n v="0.18"/>
  </r>
  <r>
    <x v="2"/>
    <n v="1128299"/>
    <x v="149"/>
    <x v="2"/>
    <s v="Utah"/>
    <x v="25"/>
    <x v="5"/>
    <x v="3"/>
    <n v="5250"/>
    <x v="40"/>
    <n v="945"/>
    <x v="1"/>
    <n v="0.18"/>
  </r>
  <r>
    <x v="2"/>
    <n v="1128299"/>
    <x v="150"/>
    <x v="2"/>
    <s v="Utah"/>
    <x v="25"/>
    <x v="0"/>
    <x v="16"/>
    <n v="7750"/>
    <x v="475"/>
    <n v="1491.8749999999995"/>
    <x v="2"/>
    <n v="0.19249999999999995"/>
  </r>
  <r>
    <x v="2"/>
    <n v="1128299"/>
    <x v="150"/>
    <x v="2"/>
    <s v="Utah"/>
    <x v="25"/>
    <x v="1"/>
    <x v="18"/>
    <n v="6500"/>
    <x v="476"/>
    <n v="1478.7499999999995"/>
    <x v="2"/>
    <n v="0.22749999999999992"/>
  </r>
  <r>
    <x v="2"/>
    <n v="1128299"/>
    <x v="150"/>
    <x v="2"/>
    <s v="Utah"/>
    <x v="25"/>
    <x v="2"/>
    <x v="52"/>
    <n v="6500"/>
    <x v="97"/>
    <n v="1819.9999999999998"/>
    <x v="2"/>
    <n v="0.27999999999999997"/>
  </r>
  <r>
    <x v="2"/>
    <n v="1128299"/>
    <x v="150"/>
    <x v="2"/>
    <s v="Utah"/>
    <x v="25"/>
    <x v="3"/>
    <x v="52"/>
    <n v="5250"/>
    <x v="81"/>
    <n v="1470"/>
    <x v="2"/>
    <n v="0.28000000000000003"/>
  </r>
  <r>
    <x v="2"/>
    <n v="1128299"/>
    <x v="150"/>
    <x v="2"/>
    <s v="Utah"/>
    <x v="25"/>
    <x v="4"/>
    <x v="51"/>
    <n v="4000"/>
    <x v="11"/>
    <n v="1440"/>
    <x v="8"/>
    <n v="0.36"/>
  </r>
  <r>
    <x v="2"/>
    <n v="1128299"/>
    <x v="150"/>
    <x v="2"/>
    <s v="Utah"/>
    <x v="25"/>
    <x v="5"/>
    <x v="53"/>
    <n v="7000"/>
    <x v="477"/>
    <n v="2205"/>
    <x v="1"/>
    <n v="0.315"/>
  </r>
  <r>
    <x v="2"/>
    <n v="1128299"/>
    <x v="151"/>
    <x v="2"/>
    <s v="Utah"/>
    <x v="25"/>
    <x v="0"/>
    <x v="48"/>
    <n v="8500"/>
    <x v="478"/>
    <n v="2528.75"/>
    <x v="2"/>
    <n v="0.29749999999999999"/>
  </r>
  <r>
    <x v="2"/>
    <n v="1128299"/>
    <x v="151"/>
    <x v="2"/>
    <s v="Utah"/>
    <x v="25"/>
    <x v="1"/>
    <x v="51"/>
    <n v="7000"/>
    <x v="479"/>
    <n v="2205"/>
    <x v="2"/>
    <n v="0.315"/>
  </r>
  <r>
    <x v="2"/>
    <n v="1128299"/>
    <x v="151"/>
    <x v="2"/>
    <s v="Utah"/>
    <x v="25"/>
    <x v="2"/>
    <x v="51"/>
    <n v="6500"/>
    <x v="38"/>
    <n v="2047.4999999999998"/>
    <x v="2"/>
    <n v="0.31499999999999995"/>
  </r>
  <r>
    <x v="2"/>
    <n v="1128299"/>
    <x v="151"/>
    <x v="2"/>
    <s v="Utah"/>
    <x v="25"/>
    <x v="3"/>
    <x v="48"/>
    <n v="5500"/>
    <x v="68"/>
    <n v="1636.25"/>
    <x v="2"/>
    <n v="0.29749999999999999"/>
  </r>
  <r>
    <x v="2"/>
    <n v="1128299"/>
    <x v="151"/>
    <x v="2"/>
    <s v="Utah"/>
    <x v="25"/>
    <x v="4"/>
    <x v="51"/>
    <n v="6000"/>
    <x v="4"/>
    <n v="2160"/>
    <x v="8"/>
    <n v="0.36"/>
  </r>
  <r>
    <x v="2"/>
    <n v="1128299"/>
    <x v="151"/>
    <x v="2"/>
    <s v="Utah"/>
    <x v="25"/>
    <x v="5"/>
    <x v="53"/>
    <n v="6000"/>
    <x v="479"/>
    <n v="1890"/>
    <x v="1"/>
    <n v="0.315"/>
  </r>
  <r>
    <x v="2"/>
    <n v="1128299"/>
    <x v="152"/>
    <x v="2"/>
    <s v="Utah"/>
    <x v="25"/>
    <x v="0"/>
    <x v="51"/>
    <n v="8000"/>
    <x v="28"/>
    <n v="2520"/>
    <x v="2"/>
    <n v="0.315"/>
  </r>
  <r>
    <x v="2"/>
    <n v="1128299"/>
    <x v="152"/>
    <x v="2"/>
    <s v="Utah"/>
    <x v="25"/>
    <x v="1"/>
    <x v="11"/>
    <n v="7750"/>
    <x v="94"/>
    <n v="2170"/>
    <x v="2"/>
    <n v="0.28000000000000003"/>
  </r>
  <r>
    <x v="2"/>
    <n v="1128299"/>
    <x v="152"/>
    <x v="2"/>
    <s v="Utah"/>
    <x v="25"/>
    <x v="2"/>
    <x v="12"/>
    <n v="6500"/>
    <x v="109"/>
    <n v="1592.5"/>
    <x v="2"/>
    <n v="0.245"/>
  </r>
  <r>
    <x v="2"/>
    <n v="1128299"/>
    <x v="152"/>
    <x v="2"/>
    <s v="Utah"/>
    <x v="25"/>
    <x v="3"/>
    <x v="12"/>
    <n v="4250"/>
    <x v="253"/>
    <n v="1041.25"/>
    <x v="2"/>
    <n v="0.245"/>
  </r>
  <r>
    <x v="2"/>
    <n v="1128299"/>
    <x v="152"/>
    <x v="2"/>
    <s v="Utah"/>
    <x v="25"/>
    <x v="4"/>
    <x v="6"/>
    <n v="4250"/>
    <x v="44"/>
    <n v="1190"/>
    <x v="8"/>
    <n v="0.28000000000000003"/>
  </r>
  <r>
    <x v="2"/>
    <n v="1128299"/>
    <x v="152"/>
    <x v="2"/>
    <s v="Utah"/>
    <x v="25"/>
    <x v="5"/>
    <x v="13"/>
    <n v="2500"/>
    <x v="203"/>
    <n v="562.5"/>
    <x v="1"/>
    <n v="0.22500000000000001"/>
  </r>
  <r>
    <x v="2"/>
    <n v="1128299"/>
    <x v="153"/>
    <x v="2"/>
    <s v="Utah"/>
    <x v="25"/>
    <x v="0"/>
    <x v="34"/>
    <n v="4500"/>
    <x v="223"/>
    <n v="787.50000000000011"/>
    <x v="2"/>
    <n v="0.17500000000000002"/>
  </r>
  <r>
    <x v="2"/>
    <n v="1128299"/>
    <x v="153"/>
    <x v="2"/>
    <s v="Utah"/>
    <x v="25"/>
    <x v="1"/>
    <x v="54"/>
    <n v="4500"/>
    <x v="480"/>
    <n v="866.25000000000023"/>
    <x v="2"/>
    <n v="0.19250000000000006"/>
  </r>
  <r>
    <x v="2"/>
    <n v="1128299"/>
    <x v="153"/>
    <x v="2"/>
    <s v="Utah"/>
    <x v="25"/>
    <x v="2"/>
    <x v="34"/>
    <n v="2500"/>
    <x v="396"/>
    <n v="437.50000000000006"/>
    <x v="2"/>
    <n v="0.17500000000000002"/>
  </r>
  <r>
    <x v="2"/>
    <n v="1128299"/>
    <x v="153"/>
    <x v="2"/>
    <s v="Utah"/>
    <x v="25"/>
    <x v="3"/>
    <x v="34"/>
    <n v="2000"/>
    <x v="322"/>
    <n v="350.00000000000006"/>
    <x v="2"/>
    <n v="0.17500000000000002"/>
  </r>
  <r>
    <x v="2"/>
    <n v="1128299"/>
    <x v="153"/>
    <x v="2"/>
    <s v="Utah"/>
    <x v="25"/>
    <x v="4"/>
    <x v="14"/>
    <n v="2250"/>
    <x v="139"/>
    <n v="540.00000000000011"/>
    <x v="8"/>
    <n v="0.24000000000000005"/>
  </r>
  <r>
    <x v="2"/>
    <n v="1128299"/>
    <x v="153"/>
    <x v="2"/>
    <s v="Utah"/>
    <x v="25"/>
    <x v="5"/>
    <x v="35"/>
    <n v="2500"/>
    <x v="127"/>
    <n v="337.5"/>
    <x v="1"/>
    <n v="0.13500000000000001"/>
  </r>
  <r>
    <x v="2"/>
    <n v="1128299"/>
    <x v="154"/>
    <x v="2"/>
    <s v="Utah"/>
    <x v="25"/>
    <x v="0"/>
    <x v="1"/>
    <n v="3500"/>
    <x v="340"/>
    <n v="489.99999999999994"/>
    <x v="2"/>
    <n v="0.13999999999999999"/>
  </r>
  <r>
    <x v="2"/>
    <n v="1128299"/>
    <x v="154"/>
    <x v="2"/>
    <s v="Utah"/>
    <x v="25"/>
    <x v="1"/>
    <x v="54"/>
    <n v="5250"/>
    <x v="481"/>
    <n v="1010.6250000000002"/>
    <x v="2"/>
    <n v="0.19250000000000003"/>
  </r>
  <r>
    <x v="2"/>
    <n v="1128299"/>
    <x v="154"/>
    <x v="2"/>
    <s v="Utah"/>
    <x v="25"/>
    <x v="2"/>
    <x v="34"/>
    <n v="3500"/>
    <x v="482"/>
    <n v="612.50000000000011"/>
    <x v="2"/>
    <n v="0.17500000000000004"/>
  </r>
  <r>
    <x v="2"/>
    <n v="1128299"/>
    <x v="154"/>
    <x v="2"/>
    <s v="Utah"/>
    <x v="25"/>
    <x v="3"/>
    <x v="17"/>
    <n v="3250"/>
    <x v="137"/>
    <n v="511.87500000000006"/>
    <x v="2"/>
    <n v="0.15750000000000003"/>
  </r>
  <r>
    <x v="2"/>
    <n v="1128299"/>
    <x v="154"/>
    <x v="2"/>
    <s v="Utah"/>
    <x v="25"/>
    <x v="4"/>
    <x v="4"/>
    <n v="3000"/>
    <x v="205"/>
    <n v="660.00000000000011"/>
    <x v="8"/>
    <n v="0.22000000000000003"/>
  </r>
  <r>
    <x v="2"/>
    <n v="1128299"/>
    <x v="154"/>
    <x v="2"/>
    <s v="Utah"/>
    <x v="25"/>
    <x v="5"/>
    <x v="14"/>
    <n v="3500"/>
    <x v="162"/>
    <n v="630.00000000000011"/>
    <x v="1"/>
    <n v="0.18000000000000002"/>
  </r>
  <r>
    <x v="2"/>
    <n v="1128299"/>
    <x v="155"/>
    <x v="2"/>
    <s v="Utah"/>
    <x v="25"/>
    <x v="0"/>
    <x v="17"/>
    <n v="5750"/>
    <x v="339"/>
    <n v="905.62500000000011"/>
    <x v="2"/>
    <n v="0.15750000000000003"/>
  </r>
  <r>
    <x v="2"/>
    <n v="1128299"/>
    <x v="155"/>
    <x v="2"/>
    <s v="Utah"/>
    <x v="25"/>
    <x v="1"/>
    <x v="34"/>
    <n v="6500"/>
    <x v="455"/>
    <n v="1137.5000000000002"/>
    <x v="2"/>
    <n v="0.17500000000000004"/>
  </r>
  <r>
    <x v="2"/>
    <n v="1128299"/>
    <x v="155"/>
    <x v="2"/>
    <s v="Utah"/>
    <x v="25"/>
    <x v="2"/>
    <x v="17"/>
    <n v="4750"/>
    <x v="466"/>
    <n v="748.12500000000011"/>
    <x v="2"/>
    <n v="0.15750000000000003"/>
  </r>
  <r>
    <x v="2"/>
    <n v="1128299"/>
    <x v="155"/>
    <x v="2"/>
    <s v="Utah"/>
    <x v="25"/>
    <x v="3"/>
    <x v="54"/>
    <n v="4500"/>
    <x v="480"/>
    <n v="866.25000000000023"/>
    <x v="2"/>
    <n v="0.19250000000000006"/>
  </r>
  <r>
    <x v="2"/>
    <n v="1128299"/>
    <x v="155"/>
    <x v="2"/>
    <s v="Utah"/>
    <x v="25"/>
    <x v="4"/>
    <x v="24"/>
    <n v="4250"/>
    <x v="260"/>
    <n v="1275.0000000000002"/>
    <x v="8"/>
    <n v="0.30000000000000004"/>
  </r>
  <r>
    <x v="2"/>
    <n v="1128299"/>
    <x v="155"/>
    <x v="2"/>
    <s v="Utah"/>
    <x v="25"/>
    <x v="5"/>
    <x v="28"/>
    <n v="5500"/>
    <x v="284"/>
    <n v="1320.0000000000002"/>
    <x v="1"/>
    <n v="0.24000000000000005"/>
  </r>
  <r>
    <x v="2"/>
    <n v="1128299"/>
    <x v="156"/>
    <x v="2"/>
    <s v="Utah"/>
    <x v="25"/>
    <x v="0"/>
    <x v="23"/>
    <n v="7500"/>
    <x v="483"/>
    <n v="1706.2500000000002"/>
    <x v="2"/>
    <n v="0.22750000000000004"/>
  </r>
  <r>
    <x v="2"/>
    <n v="1128299"/>
    <x v="156"/>
    <x v="2"/>
    <s v="Utah"/>
    <x v="25"/>
    <x v="1"/>
    <x v="30"/>
    <n v="7500"/>
    <x v="484"/>
    <n v="1968.7500000000005"/>
    <x v="2"/>
    <n v="0.26250000000000007"/>
  </r>
  <r>
    <x v="2"/>
    <n v="1128299"/>
    <x v="156"/>
    <x v="2"/>
    <s v="Utah"/>
    <x v="25"/>
    <x v="2"/>
    <x v="27"/>
    <n v="5500"/>
    <x v="419"/>
    <n v="1347.5000000000002"/>
    <x v="2"/>
    <n v="0.24500000000000005"/>
  </r>
  <r>
    <x v="2"/>
    <n v="1128299"/>
    <x v="156"/>
    <x v="2"/>
    <s v="Utah"/>
    <x v="25"/>
    <x v="3"/>
    <x v="27"/>
    <n v="5500"/>
    <x v="419"/>
    <n v="1347.5000000000002"/>
    <x v="2"/>
    <n v="0.24500000000000005"/>
  </r>
  <r>
    <x v="2"/>
    <n v="1128299"/>
    <x v="156"/>
    <x v="2"/>
    <s v="Utah"/>
    <x v="25"/>
    <x v="4"/>
    <x v="28"/>
    <n v="4750"/>
    <x v="485"/>
    <n v="1520.0000000000005"/>
    <x v="8"/>
    <n v="0.32000000000000012"/>
  </r>
  <r>
    <x v="2"/>
    <n v="1128299"/>
    <x v="156"/>
    <x v="2"/>
    <s v="Utah"/>
    <x v="25"/>
    <x v="5"/>
    <x v="33"/>
    <n v="5750"/>
    <x v="269"/>
    <n v="1466.2500000000002"/>
    <x v="1"/>
    <n v="0.25500000000000006"/>
  </r>
  <r>
    <x v="2"/>
    <n v="1128299"/>
    <x v="102"/>
    <x v="2"/>
    <s v="Oregon"/>
    <x v="16"/>
    <x v="0"/>
    <x v="15"/>
    <n v="4000"/>
    <x v="159"/>
    <n v="560"/>
    <x v="15"/>
    <n v="0.14000000000000001"/>
  </r>
  <r>
    <x v="2"/>
    <n v="1128299"/>
    <x v="102"/>
    <x v="2"/>
    <s v="Oregon"/>
    <x v="16"/>
    <x v="1"/>
    <x v="2"/>
    <n v="4000"/>
    <x v="207"/>
    <n v="719.99999999999989"/>
    <x v="15"/>
    <n v="0.17999999999999997"/>
  </r>
  <r>
    <x v="2"/>
    <n v="1128299"/>
    <x v="102"/>
    <x v="2"/>
    <s v="Oregon"/>
    <x v="16"/>
    <x v="2"/>
    <x v="2"/>
    <n v="4000"/>
    <x v="207"/>
    <n v="719.99999999999989"/>
    <x v="15"/>
    <n v="0.17999999999999997"/>
  </r>
  <r>
    <x v="2"/>
    <n v="1128299"/>
    <x v="102"/>
    <x v="2"/>
    <s v="Oregon"/>
    <x v="16"/>
    <x v="3"/>
    <x v="2"/>
    <n v="2500"/>
    <x v="127"/>
    <n v="449.99999999999994"/>
    <x v="15"/>
    <n v="0.17999999999999997"/>
  </r>
  <r>
    <x v="2"/>
    <n v="1128299"/>
    <x v="102"/>
    <x v="2"/>
    <s v="Oregon"/>
    <x v="16"/>
    <x v="4"/>
    <x v="34"/>
    <n v="2000"/>
    <x v="322"/>
    <n v="450.00000000000011"/>
    <x v="4"/>
    <n v="0.22500000000000006"/>
  </r>
  <r>
    <x v="2"/>
    <n v="1128299"/>
    <x v="102"/>
    <x v="2"/>
    <s v="Oregon"/>
    <x v="16"/>
    <x v="5"/>
    <x v="2"/>
    <n v="4500"/>
    <x v="158"/>
    <n v="708.75"/>
    <x v="2"/>
    <n v="0.1575"/>
  </r>
  <r>
    <x v="2"/>
    <n v="1128299"/>
    <x v="103"/>
    <x v="2"/>
    <s v="Oregon"/>
    <x v="16"/>
    <x v="0"/>
    <x v="15"/>
    <n v="5000"/>
    <x v="191"/>
    <n v="700"/>
    <x v="15"/>
    <n v="0.14000000000000001"/>
  </r>
  <r>
    <x v="2"/>
    <n v="1128299"/>
    <x v="103"/>
    <x v="2"/>
    <s v="Oregon"/>
    <x v="16"/>
    <x v="1"/>
    <x v="2"/>
    <n v="4000"/>
    <x v="207"/>
    <n v="719.99999999999989"/>
    <x v="15"/>
    <n v="0.17999999999999997"/>
  </r>
  <r>
    <x v="2"/>
    <n v="1128299"/>
    <x v="103"/>
    <x v="2"/>
    <s v="Oregon"/>
    <x v="16"/>
    <x v="2"/>
    <x v="2"/>
    <n v="4000"/>
    <x v="207"/>
    <n v="719.99999999999989"/>
    <x v="15"/>
    <n v="0.17999999999999997"/>
  </r>
  <r>
    <x v="2"/>
    <n v="1128299"/>
    <x v="103"/>
    <x v="2"/>
    <s v="Oregon"/>
    <x v="16"/>
    <x v="3"/>
    <x v="2"/>
    <n v="2500"/>
    <x v="127"/>
    <n v="449.99999999999994"/>
    <x v="15"/>
    <n v="0.17999999999999997"/>
  </r>
  <r>
    <x v="2"/>
    <n v="1128299"/>
    <x v="103"/>
    <x v="2"/>
    <s v="Oregon"/>
    <x v="16"/>
    <x v="4"/>
    <x v="34"/>
    <n v="1750"/>
    <x v="504"/>
    <n v="393.75000000000011"/>
    <x v="4"/>
    <n v="0.22500000000000006"/>
  </r>
  <r>
    <x v="2"/>
    <n v="1128299"/>
    <x v="103"/>
    <x v="2"/>
    <s v="Oregon"/>
    <x v="16"/>
    <x v="5"/>
    <x v="2"/>
    <n v="3750"/>
    <x v="153"/>
    <n v="590.625"/>
    <x v="2"/>
    <n v="0.1575"/>
  </r>
  <r>
    <x v="2"/>
    <n v="1128299"/>
    <x v="104"/>
    <x v="2"/>
    <s v="Oregon"/>
    <x v="16"/>
    <x v="0"/>
    <x v="2"/>
    <n v="5250"/>
    <x v="45"/>
    <n v="944.99999999999989"/>
    <x v="15"/>
    <n v="0.17999999999999997"/>
  </r>
  <r>
    <x v="2"/>
    <n v="1128299"/>
    <x v="104"/>
    <x v="2"/>
    <s v="Oregon"/>
    <x v="16"/>
    <x v="1"/>
    <x v="4"/>
    <n v="3750"/>
    <x v="138"/>
    <n v="824.99999999999989"/>
    <x v="15"/>
    <n v="0.21999999999999997"/>
  </r>
  <r>
    <x v="2"/>
    <n v="1128299"/>
    <x v="104"/>
    <x v="2"/>
    <s v="Oregon"/>
    <x v="16"/>
    <x v="2"/>
    <x v="3"/>
    <n v="4000"/>
    <x v="50"/>
    <n v="959.99999999999989"/>
    <x v="15"/>
    <n v="0.23999999999999996"/>
  </r>
  <r>
    <x v="2"/>
    <n v="1128299"/>
    <x v="104"/>
    <x v="2"/>
    <s v="Oregon"/>
    <x v="16"/>
    <x v="3"/>
    <x v="4"/>
    <n v="3000"/>
    <x v="205"/>
    <n v="660"/>
    <x v="15"/>
    <n v="0.22"/>
  </r>
  <r>
    <x v="2"/>
    <n v="1128299"/>
    <x v="104"/>
    <x v="2"/>
    <s v="Oregon"/>
    <x v="16"/>
    <x v="4"/>
    <x v="14"/>
    <n v="1500"/>
    <x v="395"/>
    <n v="405.00000000000006"/>
    <x v="4"/>
    <n v="0.27"/>
  </r>
  <r>
    <x v="2"/>
    <n v="1128299"/>
    <x v="104"/>
    <x v="2"/>
    <s v="Oregon"/>
    <x v="16"/>
    <x v="5"/>
    <x v="2"/>
    <n v="3500"/>
    <x v="151"/>
    <n v="551.25"/>
    <x v="2"/>
    <n v="0.1575"/>
  </r>
  <r>
    <x v="2"/>
    <n v="1128299"/>
    <x v="105"/>
    <x v="2"/>
    <s v="Oregon"/>
    <x v="16"/>
    <x v="0"/>
    <x v="0"/>
    <n v="5250"/>
    <x v="48"/>
    <n v="1050"/>
    <x v="15"/>
    <n v="0.2"/>
  </r>
  <r>
    <x v="2"/>
    <n v="1128299"/>
    <x v="105"/>
    <x v="2"/>
    <s v="Oregon"/>
    <x v="16"/>
    <x v="1"/>
    <x v="4"/>
    <n v="3250"/>
    <x v="255"/>
    <n v="715"/>
    <x v="15"/>
    <n v="0.22"/>
  </r>
  <r>
    <x v="2"/>
    <n v="1128299"/>
    <x v="105"/>
    <x v="2"/>
    <s v="Oregon"/>
    <x v="16"/>
    <x v="2"/>
    <x v="4"/>
    <n v="3750"/>
    <x v="138"/>
    <n v="824.99999999999989"/>
    <x v="15"/>
    <n v="0.21999999999999997"/>
  </r>
  <r>
    <x v="2"/>
    <n v="1128299"/>
    <x v="105"/>
    <x v="2"/>
    <s v="Oregon"/>
    <x v="16"/>
    <x v="3"/>
    <x v="36"/>
    <n v="2750"/>
    <x v="544"/>
    <n v="440.00000000000006"/>
    <x v="15"/>
    <n v="0.16000000000000003"/>
  </r>
  <r>
    <x v="2"/>
    <n v="1128299"/>
    <x v="105"/>
    <x v="2"/>
    <s v="Oregon"/>
    <x v="16"/>
    <x v="4"/>
    <x v="57"/>
    <n v="1750"/>
    <x v="545"/>
    <n v="354.37500000000011"/>
    <x v="4"/>
    <n v="0.20250000000000007"/>
  </r>
  <r>
    <x v="2"/>
    <n v="1128299"/>
    <x v="105"/>
    <x v="2"/>
    <s v="Oregon"/>
    <x v="16"/>
    <x v="5"/>
    <x v="14"/>
    <n v="3500"/>
    <x v="162"/>
    <n v="735.00000000000011"/>
    <x v="2"/>
    <n v="0.21000000000000002"/>
  </r>
  <r>
    <x v="2"/>
    <n v="1128299"/>
    <x v="106"/>
    <x v="2"/>
    <s v="Oregon"/>
    <x v="16"/>
    <x v="0"/>
    <x v="2"/>
    <n v="5500"/>
    <x v="111"/>
    <n v="989.99999999999989"/>
    <x v="15"/>
    <n v="0.17999999999999997"/>
  </r>
  <r>
    <x v="2"/>
    <n v="1128299"/>
    <x v="106"/>
    <x v="2"/>
    <s v="Oregon"/>
    <x v="16"/>
    <x v="1"/>
    <x v="0"/>
    <n v="4000"/>
    <x v="47"/>
    <n v="799.99999999999989"/>
    <x v="15"/>
    <n v="0.19999999999999998"/>
  </r>
  <r>
    <x v="2"/>
    <n v="1128299"/>
    <x v="106"/>
    <x v="2"/>
    <s v="Oregon"/>
    <x v="16"/>
    <x v="2"/>
    <x v="0"/>
    <n v="4000"/>
    <x v="47"/>
    <n v="799.99999999999989"/>
    <x v="15"/>
    <n v="0.19999999999999998"/>
  </r>
  <r>
    <x v="2"/>
    <n v="1128299"/>
    <x v="106"/>
    <x v="2"/>
    <s v="Oregon"/>
    <x v="16"/>
    <x v="3"/>
    <x v="2"/>
    <n v="3250"/>
    <x v="334"/>
    <n v="585"/>
    <x v="15"/>
    <n v="0.18"/>
  </r>
  <r>
    <x v="2"/>
    <n v="1128299"/>
    <x v="106"/>
    <x v="2"/>
    <s v="Oregon"/>
    <x v="16"/>
    <x v="4"/>
    <x v="10"/>
    <n v="2250"/>
    <x v="546"/>
    <n v="404.99999999999994"/>
    <x v="4"/>
    <n v="0.17999999999999997"/>
  </r>
  <r>
    <x v="2"/>
    <n v="1128299"/>
    <x v="106"/>
    <x v="2"/>
    <s v="Oregon"/>
    <x v="16"/>
    <x v="5"/>
    <x v="5"/>
    <n v="5750"/>
    <x v="90"/>
    <n v="1308.125"/>
    <x v="2"/>
    <n v="0.22750000000000001"/>
  </r>
  <r>
    <x v="2"/>
    <n v="1128299"/>
    <x v="107"/>
    <x v="2"/>
    <s v="Oregon"/>
    <x v="16"/>
    <x v="0"/>
    <x v="3"/>
    <n v="8250"/>
    <x v="14"/>
    <n v="1979.9999999999998"/>
    <x v="15"/>
    <n v="0.23999999999999996"/>
  </r>
  <r>
    <x v="2"/>
    <n v="1128299"/>
    <x v="107"/>
    <x v="2"/>
    <s v="Oregon"/>
    <x v="16"/>
    <x v="1"/>
    <x v="6"/>
    <n v="7000"/>
    <x v="430"/>
    <n v="1959.9999999999998"/>
    <x v="15"/>
    <n v="0.27999999999999997"/>
  </r>
  <r>
    <x v="2"/>
    <n v="1128299"/>
    <x v="107"/>
    <x v="2"/>
    <s v="Oregon"/>
    <x v="16"/>
    <x v="2"/>
    <x v="48"/>
    <n v="7000"/>
    <x v="307"/>
    <n v="2380"/>
    <x v="15"/>
    <n v="0.34"/>
  </r>
  <r>
    <x v="2"/>
    <n v="1128299"/>
    <x v="107"/>
    <x v="2"/>
    <s v="Oregon"/>
    <x v="16"/>
    <x v="3"/>
    <x v="48"/>
    <n v="5750"/>
    <x v="431"/>
    <n v="1954.9999999999998"/>
    <x v="15"/>
    <n v="0.33999999999999997"/>
  </r>
  <r>
    <x v="2"/>
    <n v="1128299"/>
    <x v="107"/>
    <x v="2"/>
    <s v="Oregon"/>
    <x v="16"/>
    <x v="4"/>
    <x v="49"/>
    <n v="4500"/>
    <x v="60"/>
    <n v="1923.75"/>
    <x v="4"/>
    <n v="0.42749999999999999"/>
  </r>
  <r>
    <x v="2"/>
    <n v="1128299"/>
    <x v="107"/>
    <x v="2"/>
    <s v="Oregon"/>
    <x v="16"/>
    <x v="5"/>
    <x v="50"/>
    <n v="7500"/>
    <x v="432"/>
    <n v="2887.5"/>
    <x v="2"/>
    <n v="0.38500000000000001"/>
  </r>
  <r>
    <x v="2"/>
    <n v="1128299"/>
    <x v="108"/>
    <x v="2"/>
    <s v="Oregon"/>
    <x v="16"/>
    <x v="0"/>
    <x v="51"/>
    <n v="9000"/>
    <x v="433"/>
    <n v="3239.9999999999995"/>
    <x v="15"/>
    <n v="0.35999999999999993"/>
  </r>
  <r>
    <x v="2"/>
    <n v="1128299"/>
    <x v="108"/>
    <x v="2"/>
    <s v="Oregon"/>
    <x v="16"/>
    <x v="1"/>
    <x v="49"/>
    <n v="7500"/>
    <x v="434"/>
    <n v="2850"/>
    <x v="15"/>
    <n v="0.38"/>
  </r>
  <r>
    <x v="2"/>
    <n v="1128299"/>
    <x v="108"/>
    <x v="2"/>
    <s v="Oregon"/>
    <x v="16"/>
    <x v="2"/>
    <x v="49"/>
    <n v="7000"/>
    <x v="435"/>
    <n v="2660"/>
    <x v="15"/>
    <n v="0.38"/>
  </r>
  <r>
    <x v="2"/>
    <n v="1128299"/>
    <x v="108"/>
    <x v="2"/>
    <s v="Oregon"/>
    <x v="16"/>
    <x v="3"/>
    <x v="51"/>
    <n v="6000"/>
    <x v="4"/>
    <n v="2160"/>
    <x v="15"/>
    <n v="0.36"/>
  </r>
  <r>
    <x v="2"/>
    <n v="1128299"/>
    <x v="108"/>
    <x v="2"/>
    <s v="Oregon"/>
    <x v="16"/>
    <x v="4"/>
    <x v="49"/>
    <n v="6500"/>
    <x v="436"/>
    <n v="2778.75"/>
    <x v="4"/>
    <n v="0.42749999999999999"/>
  </r>
  <r>
    <x v="2"/>
    <n v="1128299"/>
    <x v="108"/>
    <x v="2"/>
    <s v="Oregon"/>
    <x v="16"/>
    <x v="5"/>
    <x v="50"/>
    <n v="6500"/>
    <x v="437"/>
    <n v="2502.5"/>
    <x v="2"/>
    <n v="0.38500000000000001"/>
  </r>
  <r>
    <x v="2"/>
    <n v="1128299"/>
    <x v="109"/>
    <x v="2"/>
    <s v="Oregon"/>
    <x v="16"/>
    <x v="0"/>
    <x v="49"/>
    <n v="8500"/>
    <x v="438"/>
    <n v="3230"/>
    <x v="15"/>
    <n v="0.38"/>
  </r>
  <r>
    <x v="2"/>
    <n v="1128299"/>
    <x v="109"/>
    <x v="2"/>
    <s v="Oregon"/>
    <x v="16"/>
    <x v="1"/>
    <x v="26"/>
    <n v="8250"/>
    <x v="439"/>
    <n v="2805"/>
    <x v="15"/>
    <n v="0.34"/>
  </r>
  <r>
    <x v="2"/>
    <n v="1128299"/>
    <x v="109"/>
    <x v="2"/>
    <s v="Oregon"/>
    <x v="16"/>
    <x v="2"/>
    <x v="24"/>
    <n v="7000"/>
    <x v="103"/>
    <n v="2100"/>
    <x v="15"/>
    <n v="0.3"/>
  </r>
  <r>
    <x v="2"/>
    <n v="1128299"/>
    <x v="109"/>
    <x v="2"/>
    <s v="Oregon"/>
    <x v="16"/>
    <x v="3"/>
    <x v="24"/>
    <n v="4750"/>
    <x v="228"/>
    <n v="1425"/>
    <x v="15"/>
    <n v="0.3"/>
  </r>
  <r>
    <x v="2"/>
    <n v="1128299"/>
    <x v="109"/>
    <x v="2"/>
    <s v="Oregon"/>
    <x v="16"/>
    <x v="4"/>
    <x v="18"/>
    <n v="4750"/>
    <x v="547"/>
    <n v="1389.3749999999998"/>
    <x v="4"/>
    <n v="0.29249999999999993"/>
  </r>
  <r>
    <x v="2"/>
    <n v="1128299"/>
    <x v="109"/>
    <x v="2"/>
    <s v="Oregon"/>
    <x v="16"/>
    <x v="5"/>
    <x v="6"/>
    <n v="3000"/>
    <x v="193"/>
    <n v="735"/>
    <x v="2"/>
    <n v="0.245"/>
  </r>
  <r>
    <x v="2"/>
    <n v="1128299"/>
    <x v="110"/>
    <x v="2"/>
    <s v="Oregon"/>
    <x v="16"/>
    <x v="0"/>
    <x v="57"/>
    <n v="5000"/>
    <x v="223"/>
    <n v="900.00000000000011"/>
    <x v="15"/>
    <n v="0.18000000000000002"/>
  </r>
  <r>
    <x v="2"/>
    <n v="1128299"/>
    <x v="110"/>
    <x v="2"/>
    <s v="Oregon"/>
    <x v="16"/>
    <x v="1"/>
    <x v="34"/>
    <n v="5000"/>
    <x v="457"/>
    <n v="1000.0000000000001"/>
    <x v="15"/>
    <n v="0.2"/>
  </r>
  <r>
    <x v="2"/>
    <n v="1128299"/>
    <x v="110"/>
    <x v="2"/>
    <s v="Oregon"/>
    <x v="16"/>
    <x v="2"/>
    <x v="57"/>
    <n v="3000"/>
    <x v="548"/>
    <n v="540.00000000000011"/>
    <x v="15"/>
    <n v="0.18000000000000005"/>
  </r>
  <r>
    <x v="2"/>
    <n v="1128299"/>
    <x v="110"/>
    <x v="2"/>
    <s v="Oregon"/>
    <x v="16"/>
    <x v="3"/>
    <x v="57"/>
    <n v="2500"/>
    <x v="133"/>
    <n v="450.00000000000006"/>
    <x v="15"/>
    <n v="0.18000000000000002"/>
  </r>
  <r>
    <x v="2"/>
    <n v="1128299"/>
    <x v="110"/>
    <x v="2"/>
    <s v="Oregon"/>
    <x v="16"/>
    <x v="4"/>
    <x v="4"/>
    <n v="2750"/>
    <x v="408"/>
    <n v="680.62500000000011"/>
    <x v="4"/>
    <n v="0.24750000000000005"/>
  </r>
  <r>
    <x v="2"/>
    <n v="1128299"/>
    <x v="110"/>
    <x v="2"/>
    <s v="Oregon"/>
    <x v="16"/>
    <x v="5"/>
    <x v="10"/>
    <n v="3000"/>
    <x v="147"/>
    <n v="420"/>
    <x v="2"/>
    <n v="0.14000000000000001"/>
  </r>
  <r>
    <x v="2"/>
    <n v="1128299"/>
    <x v="111"/>
    <x v="2"/>
    <s v="Oregon"/>
    <x v="16"/>
    <x v="0"/>
    <x v="15"/>
    <n v="4000"/>
    <x v="159"/>
    <n v="560"/>
    <x v="15"/>
    <n v="0.14000000000000001"/>
  </r>
  <r>
    <x v="2"/>
    <n v="1128299"/>
    <x v="111"/>
    <x v="2"/>
    <s v="Oregon"/>
    <x v="16"/>
    <x v="1"/>
    <x v="34"/>
    <n v="5750"/>
    <x v="460"/>
    <n v="1150"/>
    <x v="15"/>
    <n v="0.2"/>
  </r>
  <r>
    <x v="2"/>
    <n v="1128299"/>
    <x v="111"/>
    <x v="2"/>
    <s v="Oregon"/>
    <x v="16"/>
    <x v="2"/>
    <x v="57"/>
    <n v="4000"/>
    <x v="549"/>
    <n v="720.00000000000011"/>
    <x v="15"/>
    <n v="0.18000000000000002"/>
  </r>
  <r>
    <x v="2"/>
    <n v="1128299"/>
    <x v="111"/>
    <x v="2"/>
    <s v="Oregon"/>
    <x v="16"/>
    <x v="3"/>
    <x v="36"/>
    <n v="3750"/>
    <x v="192"/>
    <n v="600"/>
    <x v="15"/>
    <n v="0.16"/>
  </r>
  <r>
    <x v="2"/>
    <n v="1128299"/>
    <x v="111"/>
    <x v="2"/>
    <s v="Oregon"/>
    <x v="16"/>
    <x v="4"/>
    <x v="0"/>
    <n v="3500"/>
    <x v="157"/>
    <n v="787.5"/>
    <x v="4"/>
    <n v="0.22500000000000001"/>
  </r>
  <r>
    <x v="2"/>
    <n v="1128299"/>
    <x v="111"/>
    <x v="2"/>
    <s v="Oregon"/>
    <x v="16"/>
    <x v="5"/>
    <x v="4"/>
    <n v="4000"/>
    <x v="42"/>
    <n v="770"/>
    <x v="2"/>
    <n v="0.1925"/>
  </r>
  <r>
    <x v="2"/>
    <n v="1128299"/>
    <x v="112"/>
    <x v="2"/>
    <s v="Oregon"/>
    <x v="16"/>
    <x v="0"/>
    <x v="36"/>
    <n v="6250"/>
    <x v="457"/>
    <n v="1000.0000000000001"/>
    <x v="15"/>
    <n v="0.16000000000000003"/>
  </r>
  <r>
    <x v="2"/>
    <n v="1128299"/>
    <x v="112"/>
    <x v="2"/>
    <s v="Oregon"/>
    <x v="16"/>
    <x v="1"/>
    <x v="57"/>
    <n v="7000"/>
    <x v="277"/>
    <n v="1260.0000000000002"/>
    <x v="15"/>
    <n v="0.18000000000000002"/>
  </r>
  <r>
    <x v="2"/>
    <n v="1128299"/>
    <x v="112"/>
    <x v="2"/>
    <s v="Oregon"/>
    <x v="16"/>
    <x v="2"/>
    <x v="36"/>
    <n v="5250"/>
    <x v="162"/>
    <n v="840.00000000000011"/>
    <x v="15"/>
    <n v="0.16000000000000003"/>
  </r>
  <r>
    <x v="2"/>
    <n v="1128299"/>
    <x v="112"/>
    <x v="2"/>
    <s v="Oregon"/>
    <x v="16"/>
    <x v="3"/>
    <x v="34"/>
    <n v="5000"/>
    <x v="457"/>
    <n v="1000.0000000000001"/>
    <x v="15"/>
    <n v="0.2"/>
  </r>
  <r>
    <x v="2"/>
    <n v="1128299"/>
    <x v="112"/>
    <x v="2"/>
    <s v="Oregon"/>
    <x v="16"/>
    <x v="4"/>
    <x v="12"/>
    <n v="4750"/>
    <x v="204"/>
    <n v="1496.2500000000002"/>
    <x v="4"/>
    <n v="0.31500000000000006"/>
  </r>
  <r>
    <x v="2"/>
    <n v="1128299"/>
    <x v="112"/>
    <x v="2"/>
    <s v="Oregon"/>
    <x v="16"/>
    <x v="5"/>
    <x v="33"/>
    <n v="6000"/>
    <x v="414"/>
    <n v="1785.0000000000002"/>
    <x v="2"/>
    <n v="0.29750000000000004"/>
  </r>
  <r>
    <x v="2"/>
    <n v="1128299"/>
    <x v="113"/>
    <x v="2"/>
    <s v="Oregon"/>
    <x v="16"/>
    <x v="0"/>
    <x v="27"/>
    <n v="8000"/>
    <x v="550"/>
    <n v="2240.0000000000005"/>
    <x v="15"/>
    <n v="0.28000000000000008"/>
  </r>
  <r>
    <x v="2"/>
    <n v="1128299"/>
    <x v="113"/>
    <x v="2"/>
    <s v="Oregon"/>
    <x v="16"/>
    <x v="1"/>
    <x v="67"/>
    <n v="8000"/>
    <x v="551"/>
    <n v="2560.0000000000005"/>
    <x v="15"/>
    <n v="0.32000000000000006"/>
  </r>
  <r>
    <x v="2"/>
    <n v="1128299"/>
    <x v="113"/>
    <x v="2"/>
    <s v="Oregon"/>
    <x v="16"/>
    <x v="2"/>
    <x v="30"/>
    <n v="6000"/>
    <x v="276"/>
    <n v="1800.0000000000002"/>
    <x v="15"/>
    <n v="0.30000000000000004"/>
  </r>
  <r>
    <x v="2"/>
    <n v="1128299"/>
    <x v="113"/>
    <x v="2"/>
    <s v="Oregon"/>
    <x v="16"/>
    <x v="3"/>
    <x v="30"/>
    <n v="6000"/>
    <x v="276"/>
    <n v="1800.0000000000002"/>
    <x v="15"/>
    <n v="0.30000000000000004"/>
  </r>
  <r>
    <x v="2"/>
    <n v="1128299"/>
    <x v="113"/>
    <x v="2"/>
    <s v="Oregon"/>
    <x v="16"/>
    <x v="4"/>
    <x v="33"/>
    <n v="5250"/>
    <x v="245"/>
    <n v="2008.1250000000005"/>
    <x v="4"/>
    <n v="0.38250000000000006"/>
  </r>
  <r>
    <x v="2"/>
    <n v="1128299"/>
    <x v="113"/>
    <x v="2"/>
    <s v="Oregon"/>
    <x v="16"/>
    <x v="5"/>
    <x v="68"/>
    <n v="6250"/>
    <x v="484"/>
    <n v="1968.7500000000005"/>
    <x v="2"/>
    <n v="0.31500000000000006"/>
  </r>
  <r>
    <x v="1"/>
    <n v="1197831"/>
    <x v="58"/>
    <x v="1"/>
    <s v="Louisiana"/>
    <x v="26"/>
    <x v="0"/>
    <x v="19"/>
    <n v="6750"/>
    <x v="198"/>
    <n v="405"/>
    <x v="1"/>
    <n v="0.06"/>
  </r>
  <r>
    <x v="1"/>
    <n v="1197831"/>
    <x v="58"/>
    <x v="1"/>
    <s v="Louisiana"/>
    <x v="26"/>
    <x v="1"/>
    <x v="9"/>
    <n v="6750"/>
    <x v="158"/>
    <n v="607.5"/>
    <x v="1"/>
    <n v="0.09"/>
  </r>
  <r>
    <x v="1"/>
    <n v="1197831"/>
    <x v="58"/>
    <x v="1"/>
    <s v="Louisiana"/>
    <x v="26"/>
    <x v="2"/>
    <x v="9"/>
    <n v="4750"/>
    <x v="341"/>
    <n v="427.5"/>
    <x v="1"/>
    <n v="0.09"/>
  </r>
  <r>
    <x v="1"/>
    <n v="1197831"/>
    <x v="58"/>
    <x v="1"/>
    <s v="Louisiana"/>
    <x v="26"/>
    <x v="3"/>
    <x v="8"/>
    <n v="4750"/>
    <x v="155"/>
    <n v="665"/>
    <x v="8"/>
    <n v="0.14000000000000001"/>
  </r>
  <r>
    <x v="1"/>
    <n v="1197831"/>
    <x v="58"/>
    <x v="1"/>
    <s v="Louisiana"/>
    <x v="26"/>
    <x v="4"/>
    <x v="1"/>
    <n v="3250"/>
    <x v="194"/>
    <n v="325"/>
    <x v="3"/>
    <n v="0.1"/>
  </r>
  <r>
    <x v="1"/>
    <n v="1197831"/>
    <x v="58"/>
    <x v="1"/>
    <s v="Louisiana"/>
    <x v="26"/>
    <x v="5"/>
    <x v="8"/>
    <n v="4750"/>
    <x v="155"/>
    <n v="748.125"/>
    <x v="4"/>
    <n v="0.1575"/>
  </r>
  <r>
    <x v="1"/>
    <n v="1197831"/>
    <x v="172"/>
    <x v="1"/>
    <s v="Louisiana"/>
    <x v="26"/>
    <x v="0"/>
    <x v="7"/>
    <n v="6250"/>
    <x v="384"/>
    <n v="468.75"/>
    <x v="1"/>
    <n v="7.4999999999999997E-2"/>
  </r>
  <r>
    <x v="1"/>
    <n v="1197831"/>
    <x v="172"/>
    <x v="1"/>
    <s v="Louisiana"/>
    <x v="26"/>
    <x v="1"/>
    <x v="8"/>
    <n v="6000"/>
    <x v="193"/>
    <n v="630"/>
    <x v="1"/>
    <n v="0.105"/>
  </r>
  <r>
    <x v="1"/>
    <n v="1197831"/>
    <x v="172"/>
    <x v="1"/>
    <s v="Louisiana"/>
    <x v="26"/>
    <x v="2"/>
    <x v="8"/>
    <n v="4250"/>
    <x v="156"/>
    <n v="446.25"/>
    <x v="1"/>
    <n v="0.105"/>
  </r>
  <r>
    <x v="1"/>
    <n v="1197831"/>
    <x v="172"/>
    <x v="1"/>
    <s v="Louisiana"/>
    <x v="26"/>
    <x v="3"/>
    <x v="8"/>
    <n v="3750"/>
    <x v="385"/>
    <n v="525"/>
    <x v="8"/>
    <n v="0.14000000000000001"/>
  </r>
  <r>
    <x v="1"/>
    <n v="1197831"/>
    <x v="172"/>
    <x v="1"/>
    <s v="Louisiana"/>
    <x v="26"/>
    <x v="4"/>
    <x v="1"/>
    <n v="2500"/>
    <x v="123"/>
    <n v="250"/>
    <x v="3"/>
    <n v="0.1"/>
  </r>
  <r>
    <x v="1"/>
    <n v="1197831"/>
    <x v="172"/>
    <x v="1"/>
    <s v="Louisiana"/>
    <x v="26"/>
    <x v="5"/>
    <x v="8"/>
    <n v="4500"/>
    <x v="151"/>
    <n v="708.75"/>
    <x v="4"/>
    <n v="0.1575"/>
  </r>
  <r>
    <x v="1"/>
    <n v="1197831"/>
    <x v="173"/>
    <x v="1"/>
    <s v="Louisiana"/>
    <x v="26"/>
    <x v="0"/>
    <x v="9"/>
    <n v="6250"/>
    <x v="203"/>
    <n v="656.25"/>
    <x v="2"/>
    <n v="0.105"/>
  </r>
  <r>
    <x v="1"/>
    <n v="1197831"/>
    <x v="173"/>
    <x v="1"/>
    <s v="Louisiana"/>
    <x v="26"/>
    <x v="1"/>
    <x v="1"/>
    <n v="6250"/>
    <x v="54"/>
    <n v="875"/>
    <x v="2"/>
    <n v="0.14000000000000001"/>
  </r>
  <r>
    <x v="1"/>
    <n v="1197831"/>
    <x v="173"/>
    <x v="1"/>
    <s v="Louisiana"/>
    <x v="26"/>
    <x v="2"/>
    <x v="9"/>
    <n v="4500"/>
    <x v="198"/>
    <n v="472.49999999999994"/>
    <x v="2"/>
    <n v="0.10499999999999998"/>
  </r>
  <r>
    <x v="1"/>
    <n v="1197831"/>
    <x v="173"/>
    <x v="1"/>
    <s v="Louisiana"/>
    <x v="26"/>
    <x v="3"/>
    <x v="15"/>
    <n v="3500"/>
    <x v="206"/>
    <n v="551.25000000000011"/>
    <x v="4"/>
    <n v="0.15750000000000003"/>
  </r>
  <r>
    <x v="1"/>
    <n v="1197831"/>
    <x v="173"/>
    <x v="1"/>
    <s v="Louisiana"/>
    <x v="26"/>
    <x v="4"/>
    <x v="1"/>
    <n v="2500"/>
    <x v="123"/>
    <n v="300"/>
    <x v="1"/>
    <n v="0.12"/>
  </r>
  <r>
    <x v="1"/>
    <n v="1197831"/>
    <x v="173"/>
    <x v="1"/>
    <s v="Louisiana"/>
    <x v="26"/>
    <x v="5"/>
    <x v="15"/>
    <n v="4000"/>
    <x v="159"/>
    <n v="700.00000000000011"/>
    <x v="0"/>
    <n v="0.17500000000000002"/>
  </r>
  <r>
    <x v="1"/>
    <n v="1197831"/>
    <x v="60"/>
    <x v="1"/>
    <s v="Louisiana"/>
    <x v="26"/>
    <x v="0"/>
    <x v="20"/>
    <n v="6500"/>
    <x v="194"/>
    <n v="454.99999999999994"/>
    <x v="2"/>
    <n v="6.9999999999999993E-2"/>
  </r>
  <r>
    <x v="1"/>
    <n v="1197831"/>
    <x v="60"/>
    <x v="1"/>
    <s v="Louisiana"/>
    <x v="26"/>
    <x v="1"/>
    <x v="21"/>
    <n v="6500"/>
    <x v="470"/>
    <n v="682.5"/>
    <x v="2"/>
    <n v="0.105"/>
  </r>
  <r>
    <x v="1"/>
    <n v="1197831"/>
    <x v="60"/>
    <x v="1"/>
    <s v="Louisiana"/>
    <x v="26"/>
    <x v="2"/>
    <x v="22"/>
    <n v="4750"/>
    <x v="552"/>
    <n v="415.62499999999989"/>
    <x v="2"/>
    <n v="8.7499999999999981E-2"/>
  </r>
  <r>
    <x v="1"/>
    <n v="1197831"/>
    <x v="60"/>
    <x v="1"/>
    <s v="Louisiana"/>
    <x v="26"/>
    <x v="3"/>
    <x v="21"/>
    <n v="3750"/>
    <x v="133"/>
    <n v="506.25000000000011"/>
    <x v="4"/>
    <n v="0.13500000000000004"/>
  </r>
  <r>
    <x v="1"/>
    <n v="1197831"/>
    <x v="60"/>
    <x v="1"/>
    <s v="Louisiana"/>
    <x v="26"/>
    <x v="4"/>
    <x v="8"/>
    <n v="2750"/>
    <x v="119"/>
    <n v="288.74999999999994"/>
    <x v="1"/>
    <n v="0.10499999999999998"/>
  </r>
  <r>
    <x v="1"/>
    <n v="1197831"/>
    <x v="60"/>
    <x v="1"/>
    <s v="Louisiana"/>
    <x v="26"/>
    <x v="5"/>
    <x v="21"/>
    <n v="5500"/>
    <x v="205"/>
    <n v="825.00000000000011"/>
    <x v="0"/>
    <n v="0.15000000000000002"/>
  </r>
  <r>
    <x v="1"/>
    <n v="1197831"/>
    <x v="174"/>
    <x v="1"/>
    <s v="Louisiana"/>
    <x v="26"/>
    <x v="0"/>
    <x v="20"/>
    <n v="7000"/>
    <x v="161"/>
    <n v="489.99999999999989"/>
    <x v="2"/>
    <n v="6.9999999999999979E-2"/>
  </r>
  <r>
    <x v="1"/>
    <n v="1197831"/>
    <x v="174"/>
    <x v="1"/>
    <s v="Louisiana"/>
    <x v="26"/>
    <x v="1"/>
    <x v="21"/>
    <n v="7250"/>
    <x v="553"/>
    <n v="761.25000000000011"/>
    <x v="2"/>
    <n v="0.10500000000000001"/>
  </r>
  <r>
    <x v="1"/>
    <n v="1197831"/>
    <x v="174"/>
    <x v="1"/>
    <s v="Louisiana"/>
    <x v="26"/>
    <x v="2"/>
    <x v="22"/>
    <n v="5750"/>
    <x v="554"/>
    <n v="503.12499999999989"/>
    <x v="2"/>
    <n v="8.7499999999999981E-2"/>
  </r>
  <r>
    <x v="1"/>
    <n v="1197831"/>
    <x v="174"/>
    <x v="1"/>
    <s v="Louisiana"/>
    <x v="26"/>
    <x v="3"/>
    <x v="15"/>
    <n v="5000"/>
    <x v="191"/>
    <n v="787.50000000000011"/>
    <x v="4"/>
    <n v="0.15750000000000003"/>
  </r>
  <r>
    <x v="1"/>
    <n v="1197831"/>
    <x v="174"/>
    <x v="1"/>
    <s v="Louisiana"/>
    <x v="26"/>
    <x v="4"/>
    <x v="0"/>
    <n v="4000"/>
    <x v="47"/>
    <n v="600"/>
    <x v="1"/>
    <n v="0.15"/>
  </r>
  <r>
    <x v="1"/>
    <n v="1197831"/>
    <x v="174"/>
    <x v="1"/>
    <s v="Louisiana"/>
    <x v="26"/>
    <x v="5"/>
    <x v="2"/>
    <n v="7500"/>
    <x v="73"/>
    <n v="1687.5"/>
    <x v="0"/>
    <n v="0.22500000000000001"/>
  </r>
  <r>
    <x v="1"/>
    <n v="1197831"/>
    <x v="175"/>
    <x v="1"/>
    <s v="Louisiana"/>
    <x v="26"/>
    <x v="0"/>
    <x v="2"/>
    <n v="7500"/>
    <x v="73"/>
    <n v="1181.25"/>
    <x v="2"/>
    <n v="0.1575"/>
  </r>
  <r>
    <x v="1"/>
    <n v="1197831"/>
    <x v="175"/>
    <x v="1"/>
    <s v="Louisiana"/>
    <x v="26"/>
    <x v="1"/>
    <x v="0"/>
    <n v="7500"/>
    <x v="69"/>
    <n v="1312.5"/>
    <x v="2"/>
    <n v="0.17499999999999999"/>
  </r>
  <r>
    <x v="1"/>
    <n v="1197831"/>
    <x v="175"/>
    <x v="1"/>
    <s v="Louisiana"/>
    <x v="26"/>
    <x v="2"/>
    <x v="0"/>
    <n v="6000"/>
    <x v="61"/>
    <n v="1050"/>
    <x v="2"/>
    <n v="0.17499999999999999"/>
  </r>
  <r>
    <x v="1"/>
    <n v="1197831"/>
    <x v="175"/>
    <x v="1"/>
    <s v="Louisiana"/>
    <x v="26"/>
    <x v="3"/>
    <x v="0"/>
    <n v="5500"/>
    <x v="80"/>
    <n v="1237.5"/>
    <x v="4"/>
    <n v="0.22500000000000001"/>
  </r>
  <r>
    <x v="1"/>
    <n v="1197831"/>
    <x v="175"/>
    <x v="1"/>
    <s v="Louisiana"/>
    <x v="26"/>
    <x v="4"/>
    <x v="4"/>
    <n v="4500"/>
    <x v="111"/>
    <n v="742.5"/>
    <x v="1"/>
    <n v="0.16500000000000001"/>
  </r>
  <r>
    <x v="1"/>
    <n v="1197831"/>
    <x v="175"/>
    <x v="1"/>
    <s v="Louisiana"/>
    <x v="26"/>
    <x v="5"/>
    <x v="14"/>
    <n v="8250"/>
    <x v="301"/>
    <n v="2475.0000000000005"/>
    <x v="0"/>
    <n v="0.30000000000000004"/>
  </r>
  <r>
    <x v="1"/>
    <n v="1197831"/>
    <x v="176"/>
    <x v="1"/>
    <s v="Louisiana"/>
    <x v="26"/>
    <x v="0"/>
    <x v="0"/>
    <n v="7750"/>
    <x v="75"/>
    <n v="1549.9999999999998"/>
    <x v="15"/>
    <n v="0.19999999999999998"/>
  </r>
  <r>
    <x v="1"/>
    <n v="1197831"/>
    <x v="176"/>
    <x v="1"/>
    <s v="Louisiana"/>
    <x v="26"/>
    <x v="1"/>
    <x v="4"/>
    <n v="7750"/>
    <x v="100"/>
    <n v="1704.9999999999998"/>
    <x v="15"/>
    <n v="0.21999999999999997"/>
  </r>
  <r>
    <x v="1"/>
    <n v="1197831"/>
    <x v="176"/>
    <x v="1"/>
    <s v="Louisiana"/>
    <x v="26"/>
    <x v="2"/>
    <x v="0"/>
    <n v="9250"/>
    <x v="10"/>
    <n v="1849.9999999999998"/>
    <x v="15"/>
    <n v="0.19999999999999998"/>
  </r>
  <r>
    <x v="1"/>
    <n v="1197831"/>
    <x v="176"/>
    <x v="1"/>
    <s v="Louisiana"/>
    <x v="26"/>
    <x v="3"/>
    <x v="0"/>
    <n v="5250"/>
    <x v="48"/>
    <n v="1312.5"/>
    <x v="0"/>
    <n v="0.25"/>
  </r>
  <r>
    <x v="1"/>
    <n v="1197831"/>
    <x v="176"/>
    <x v="1"/>
    <s v="Louisiana"/>
    <x v="26"/>
    <x v="4"/>
    <x v="4"/>
    <n v="5250"/>
    <x v="170"/>
    <n v="1010.6250000000001"/>
    <x v="2"/>
    <n v="0.19250000000000003"/>
  </r>
  <r>
    <x v="1"/>
    <n v="1197831"/>
    <x v="176"/>
    <x v="1"/>
    <s v="Louisiana"/>
    <x v="26"/>
    <x v="5"/>
    <x v="5"/>
    <n v="8000"/>
    <x v="97"/>
    <n v="2860.0000000000005"/>
    <x v="9"/>
    <n v="0.35750000000000004"/>
  </r>
  <r>
    <x v="1"/>
    <n v="1197831"/>
    <x v="177"/>
    <x v="1"/>
    <s v="Louisiana"/>
    <x v="26"/>
    <x v="0"/>
    <x v="0"/>
    <n v="7500"/>
    <x v="69"/>
    <n v="1499.9999999999998"/>
    <x v="15"/>
    <n v="0.19999999999999998"/>
  </r>
  <r>
    <x v="1"/>
    <n v="1197831"/>
    <x v="177"/>
    <x v="1"/>
    <s v="Louisiana"/>
    <x v="26"/>
    <x v="1"/>
    <x v="4"/>
    <n v="7500"/>
    <x v="71"/>
    <n v="1649.9999999999998"/>
    <x v="15"/>
    <n v="0.21999999999999997"/>
  </r>
  <r>
    <x v="1"/>
    <n v="1197831"/>
    <x v="177"/>
    <x v="1"/>
    <s v="Louisiana"/>
    <x v="26"/>
    <x v="2"/>
    <x v="0"/>
    <n v="9250"/>
    <x v="10"/>
    <n v="1849.9999999999998"/>
    <x v="15"/>
    <n v="0.19999999999999998"/>
  </r>
  <r>
    <x v="1"/>
    <n v="1197831"/>
    <x v="177"/>
    <x v="1"/>
    <s v="Louisiana"/>
    <x v="26"/>
    <x v="3"/>
    <x v="0"/>
    <n v="4750"/>
    <x v="351"/>
    <n v="1187.5"/>
    <x v="0"/>
    <n v="0.25"/>
  </r>
  <r>
    <x v="1"/>
    <n v="1197831"/>
    <x v="177"/>
    <x v="1"/>
    <s v="Louisiana"/>
    <x v="26"/>
    <x v="4"/>
    <x v="4"/>
    <n v="4750"/>
    <x v="356"/>
    <n v="914.37499999999989"/>
    <x v="2"/>
    <n v="0.19249999999999998"/>
  </r>
  <r>
    <x v="1"/>
    <n v="1197831"/>
    <x v="177"/>
    <x v="1"/>
    <s v="Louisiana"/>
    <x v="26"/>
    <x v="5"/>
    <x v="3"/>
    <n v="7250"/>
    <x v="92"/>
    <n v="2392.5"/>
    <x v="9"/>
    <n v="0.33"/>
  </r>
  <r>
    <x v="1"/>
    <n v="1197831"/>
    <x v="178"/>
    <x v="1"/>
    <s v="Louisiana"/>
    <x v="26"/>
    <x v="0"/>
    <x v="4"/>
    <n v="6750"/>
    <x v="105"/>
    <n v="1485"/>
    <x v="15"/>
    <n v="0.22"/>
  </r>
  <r>
    <x v="1"/>
    <n v="1197831"/>
    <x v="178"/>
    <x v="1"/>
    <s v="Louisiana"/>
    <x v="26"/>
    <x v="1"/>
    <x v="4"/>
    <n v="6250"/>
    <x v="337"/>
    <n v="1375"/>
    <x v="15"/>
    <n v="0.22"/>
  </r>
  <r>
    <x v="1"/>
    <n v="1197831"/>
    <x v="178"/>
    <x v="1"/>
    <s v="Louisiana"/>
    <x v="26"/>
    <x v="2"/>
    <x v="3"/>
    <n v="6750"/>
    <x v="72"/>
    <n v="1619.9999999999998"/>
    <x v="15"/>
    <n v="0.23999999999999996"/>
  </r>
  <r>
    <x v="1"/>
    <n v="1197831"/>
    <x v="178"/>
    <x v="1"/>
    <s v="Louisiana"/>
    <x v="26"/>
    <x v="3"/>
    <x v="3"/>
    <n v="4000"/>
    <x v="50"/>
    <n v="1200"/>
    <x v="0"/>
    <n v="0.3"/>
  </r>
  <r>
    <x v="1"/>
    <n v="1197831"/>
    <x v="178"/>
    <x v="1"/>
    <s v="Louisiana"/>
    <x v="26"/>
    <x v="4"/>
    <x v="4"/>
    <n v="4000"/>
    <x v="42"/>
    <n v="770"/>
    <x v="2"/>
    <n v="0.1925"/>
  </r>
  <r>
    <x v="1"/>
    <n v="1197831"/>
    <x v="178"/>
    <x v="1"/>
    <s v="Louisiana"/>
    <x v="26"/>
    <x v="5"/>
    <x v="0"/>
    <n v="6250"/>
    <x v="66"/>
    <n v="1718.7500000000002"/>
    <x v="9"/>
    <n v="0.27500000000000002"/>
  </r>
  <r>
    <x v="1"/>
    <n v="1197831"/>
    <x v="179"/>
    <x v="1"/>
    <s v="Louisiana"/>
    <x v="26"/>
    <x v="0"/>
    <x v="1"/>
    <n v="5750"/>
    <x v="336"/>
    <n v="919.99999999999989"/>
    <x v="15"/>
    <n v="0.15999999999999998"/>
  </r>
  <r>
    <x v="1"/>
    <n v="1197831"/>
    <x v="179"/>
    <x v="1"/>
    <s v="Louisiana"/>
    <x v="26"/>
    <x v="1"/>
    <x v="1"/>
    <n v="5750"/>
    <x v="336"/>
    <n v="919.99999999999989"/>
    <x v="15"/>
    <n v="0.15999999999999998"/>
  </r>
  <r>
    <x v="1"/>
    <n v="1197831"/>
    <x v="179"/>
    <x v="1"/>
    <s v="Louisiana"/>
    <x v="26"/>
    <x v="2"/>
    <x v="2"/>
    <n v="5250"/>
    <x v="45"/>
    <n v="944.99999999999989"/>
    <x v="15"/>
    <n v="0.17999999999999997"/>
  </r>
  <r>
    <x v="1"/>
    <n v="1197831"/>
    <x v="179"/>
    <x v="1"/>
    <s v="Louisiana"/>
    <x v="26"/>
    <x v="3"/>
    <x v="2"/>
    <n v="3750"/>
    <x v="153"/>
    <n v="843.75"/>
    <x v="0"/>
    <n v="0.22500000000000001"/>
  </r>
  <r>
    <x v="1"/>
    <n v="1197831"/>
    <x v="179"/>
    <x v="1"/>
    <s v="Louisiana"/>
    <x v="26"/>
    <x v="4"/>
    <x v="15"/>
    <n v="3500"/>
    <x v="206"/>
    <n v="428.75000000000006"/>
    <x v="2"/>
    <n v="0.12250000000000001"/>
  </r>
  <r>
    <x v="1"/>
    <n v="1197831"/>
    <x v="179"/>
    <x v="1"/>
    <s v="Louisiana"/>
    <x v="26"/>
    <x v="5"/>
    <x v="2"/>
    <n v="5250"/>
    <x v="45"/>
    <n v="1299.375"/>
    <x v="9"/>
    <n v="0.2475"/>
  </r>
  <r>
    <x v="1"/>
    <n v="1197831"/>
    <x v="64"/>
    <x v="1"/>
    <s v="Louisiana"/>
    <x v="26"/>
    <x v="0"/>
    <x v="15"/>
    <n v="6750"/>
    <x v="45"/>
    <n v="944.99999999999989"/>
    <x v="15"/>
    <n v="0.13999999999999999"/>
  </r>
  <r>
    <x v="1"/>
    <n v="1197831"/>
    <x v="64"/>
    <x v="1"/>
    <s v="Louisiana"/>
    <x v="26"/>
    <x v="1"/>
    <x v="15"/>
    <n v="6750"/>
    <x v="45"/>
    <n v="944.99999999999989"/>
    <x v="15"/>
    <n v="0.13999999999999999"/>
  </r>
  <r>
    <x v="1"/>
    <n v="1197831"/>
    <x v="64"/>
    <x v="1"/>
    <s v="Louisiana"/>
    <x v="26"/>
    <x v="2"/>
    <x v="3"/>
    <n v="6000"/>
    <x v="11"/>
    <n v="1439.9999999999998"/>
    <x v="15"/>
    <n v="0.23999999999999996"/>
  </r>
  <r>
    <x v="1"/>
    <n v="1197831"/>
    <x v="64"/>
    <x v="1"/>
    <s v="Louisiana"/>
    <x v="26"/>
    <x v="3"/>
    <x v="3"/>
    <n v="4500"/>
    <x v="52"/>
    <n v="1350"/>
    <x v="0"/>
    <n v="0.3"/>
  </r>
  <r>
    <x v="1"/>
    <n v="1197831"/>
    <x v="64"/>
    <x v="1"/>
    <s v="Louisiana"/>
    <x v="26"/>
    <x v="4"/>
    <x v="16"/>
    <n v="4250"/>
    <x v="338"/>
    <n v="818.12499999999977"/>
    <x v="2"/>
    <n v="0.19249999999999995"/>
  </r>
  <r>
    <x v="1"/>
    <n v="1197831"/>
    <x v="64"/>
    <x v="1"/>
    <s v="Louisiana"/>
    <x v="26"/>
    <x v="5"/>
    <x v="5"/>
    <n v="6250"/>
    <x v="113"/>
    <n v="2234.375"/>
    <x v="9"/>
    <n v="0.35749999999999998"/>
  </r>
  <r>
    <x v="1"/>
    <n v="1197831"/>
    <x v="65"/>
    <x v="1"/>
    <s v="Louisiana"/>
    <x v="26"/>
    <x v="0"/>
    <x v="16"/>
    <n v="7750"/>
    <x v="475"/>
    <n v="1704.9999999999995"/>
    <x v="15"/>
    <n v="0.21999999999999995"/>
  </r>
  <r>
    <x v="1"/>
    <n v="1197831"/>
    <x v="65"/>
    <x v="1"/>
    <s v="Louisiana"/>
    <x v="26"/>
    <x v="1"/>
    <x v="16"/>
    <n v="7750"/>
    <x v="475"/>
    <n v="1704.9999999999995"/>
    <x v="15"/>
    <n v="0.21999999999999995"/>
  </r>
  <r>
    <x v="1"/>
    <n v="1197831"/>
    <x v="65"/>
    <x v="1"/>
    <s v="Louisiana"/>
    <x v="26"/>
    <x v="2"/>
    <x v="3"/>
    <n v="6750"/>
    <x v="72"/>
    <n v="1619.9999999999998"/>
    <x v="15"/>
    <n v="0.23999999999999996"/>
  </r>
  <r>
    <x v="1"/>
    <n v="1197831"/>
    <x v="65"/>
    <x v="1"/>
    <s v="Louisiana"/>
    <x v="26"/>
    <x v="3"/>
    <x v="3"/>
    <n v="5250"/>
    <x v="40"/>
    <n v="1575"/>
    <x v="0"/>
    <n v="0.3"/>
  </r>
  <r>
    <x v="1"/>
    <n v="1197831"/>
    <x v="65"/>
    <x v="1"/>
    <s v="Louisiana"/>
    <x v="26"/>
    <x v="4"/>
    <x v="16"/>
    <n v="4750"/>
    <x v="332"/>
    <n v="914.37499999999977"/>
    <x v="2"/>
    <n v="0.19249999999999995"/>
  </r>
  <r>
    <x v="1"/>
    <n v="1197831"/>
    <x v="65"/>
    <x v="1"/>
    <s v="Louisiana"/>
    <x v="26"/>
    <x v="5"/>
    <x v="5"/>
    <n v="7250"/>
    <x v="84"/>
    <n v="2591.875"/>
    <x v="9"/>
    <n v="0.35749999999999998"/>
  </r>
  <r>
    <x v="2"/>
    <n v="1128299"/>
    <x v="180"/>
    <x v="2"/>
    <s v="Idaho"/>
    <x v="27"/>
    <x v="0"/>
    <x v="55"/>
    <n v="4250"/>
    <x v="555"/>
    <n v="446.24999999999989"/>
    <x v="2"/>
    <n v="0.10499999999999997"/>
  </r>
  <r>
    <x v="2"/>
    <n v="1128299"/>
    <x v="180"/>
    <x v="2"/>
    <s v="Idaho"/>
    <x v="27"/>
    <x v="1"/>
    <x v="1"/>
    <n v="4250"/>
    <x v="234"/>
    <n v="680"/>
    <x v="8"/>
    <n v="0.16"/>
  </r>
  <r>
    <x v="2"/>
    <n v="1128299"/>
    <x v="180"/>
    <x v="2"/>
    <s v="Idaho"/>
    <x v="27"/>
    <x v="2"/>
    <x v="1"/>
    <n v="4250"/>
    <x v="234"/>
    <n v="595"/>
    <x v="2"/>
    <n v="0.14000000000000001"/>
  </r>
  <r>
    <x v="2"/>
    <n v="1128299"/>
    <x v="180"/>
    <x v="2"/>
    <s v="Idaho"/>
    <x v="27"/>
    <x v="3"/>
    <x v="1"/>
    <n v="2750"/>
    <x v="130"/>
    <n v="385"/>
    <x v="2"/>
    <n v="0.14000000000000001"/>
  </r>
  <r>
    <x v="2"/>
    <n v="1128299"/>
    <x v="180"/>
    <x v="2"/>
    <s v="Idaho"/>
    <x v="27"/>
    <x v="4"/>
    <x v="17"/>
    <n v="2250"/>
    <x v="471"/>
    <n v="303.75"/>
    <x v="1"/>
    <n v="0.13500000000000001"/>
  </r>
  <r>
    <x v="2"/>
    <n v="1128299"/>
    <x v="180"/>
    <x v="2"/>
    <s v="Idaho"/>
    <x v="27"/>
    <x v="5"/>
    <x v="1"/>
    <n v="4250"/>
    <x v="234"/>
    <n v="425"/>
    <x v="3"/>
    <n v="0.1"/>
  </r>
  <r>
    <x v="2"/>
    <n v="1128299"/>
    <x v="181"/>
    <x v="2"/>
    <s v="Idaho"/>
    <x v="27"/>
    <x v="0"/>
    <x v="55"/>
    <n v="4750"/>
    <x v="556"/>
    <n v="498.74999999999989"/>
    <x v="2"/>
    <n v="0.10499999999999998"/>
  </r>
  <r>
    <x v="2"/>
    <n v="1128299"/>
    <x v="181"/>
    <x v="2"/>
    <s v="Idaho"/>
    <x v="27"/>
    <x v="1"/>
    <x v="1"/>
    <n v="3750"/>
    <x v="146"/>
    <n v="600"/>
    <x v="8"/>
    <n v="0.16"/>
  </r>
  <r>
    <x v="2"/>
    <n v="1128299"/>
    <x v="181"/>
    <x v="2"/>
    <s v="Idaho"/>
    <x v="27"/>
    <x v="2"/>
    <x v="1"/>
    <n v="3750"/>
    <x v="146"/>
    <n v="525"/>
    <x v="2"/>
    <n v="0.14000000000000001"/>
  </r>
  <r>
    <x v="2"/>
    <n v="1128299"/>
    <x v="181"/>
    <x v="2"/>
    <s v="Idaho"/>
    <x v="27"/>
    <x v="3"/>
    <x v="1"/>
    <n v="2250"/>
    <x v="124"/>
    <n v="315"/>
    <x v="2"/>
    <n v="0.14000000000000001"/>
  </r>
  <r>
    <x v="2"/>
    <n v="1128299"/>
    <x v="181"/>
    <x v="2"/>
    <s v="Idaho"/>
    <x v="27"/>
    <x v="4"/>
    <x v="17"/>
    <n v="1500"/>
    <x v="318"/>
    <n v="202.50000000000003"/>
    <x v="1"/>
    <n v="0.13500000000000001"/>
  </r>
  <r>
    <x v="2"/>
    <n v="1128299"/>
    <x v="181"/>
    <x v="2"/>
    <s v="Idaho"/>
    <x v="27"/>
    <x v="5"/>
    <x v="1"/>
    <n v="3500"/>
    <x v="340"/>
    <n v="350"/>
    <x v="3"/>
    <n v="0.1"/>
  </r>
  <r>
    <x v="2"/>
    <n v="1128299"/>
    <x v="182"/>
    <x v="2"/>
    <s v="Idaho"/>
    <x v="27"/>
    <x v="0"/>
    <x v="1"/>
    <n v="5000"/>
    <x v="47"/>
    <n v="700"/>
    <x v="2"/>
    <n v="0.14000000000000001"/>
  </r>
  <r>
    <x v="2"/>
    <n v="1128299"/>
    <x v="182"/>
    <x v="2"/>
    <s v="Idaho"/>
    <x v="27"/>
    <x v="1"/>
    <x v="0"/>
    <n v="3500"/>
    <x v="157"/>
    <n v="700"/>
    <x v="8"/>
    <n v="0.2"/>
  </r>
  <r>
    <x v="2"/>
    <n v="1128299"/>
    <x v="182"/>
    <x v="2"/>
    <s v="Idaho"/>
    <x v="27"/>
    <x v="2"/>
    <x v="0"/>
    <n v="3500"/>
    <x v="157"/>
    <n v="612.5"/>
    <x v="2"/>
    <n v="0.17499999999999999"/>
  </r>
  <r>
    <x v="2"/>
    <n v="1128299"/>
    <x v="182"/>
    <x v="2"/>
    <s v="Idaho"/>
    <x v="27"/>
    <x v="3"/>
    <x v="0"/>
    <n v="2250"/>
    <x v="127"/>
    <n v="393.75"/>
    <x v="2"/>
    <n v="0.17499999999999999"/>
  </r>
  <r>
    <x v="2"/>
    <n v="1128299"/>
    <x v="182"/>
    <x v="2"/>
    <s v="Idaho"/>
    <x v="27"/>
    <x v="4"/>
    <x v="4"/>
    <n v="1250"/>
    <x v="389"/>
    <n v="206.25"/>
    <x v="1"/>
    <n v="0.16500000000000001"/>
  </r>
  <r>
    <x v="2"/>
    <n v="1128299"/>
    <x v="182"/>
    <x v="2"/>
    <s v="Idaho"/>
    <x v="27"/>
    <x v="5"/>
    <x v="0"/>
    <n v="3250"/>
    <x v="132"/>
    <n v="406.25"/>
    <x v="3"/>
    <n v="0.125"/>
  </r>
  <r>
    <x v="2"/>
    <n v="1128299"/>
    <x v="183"/>
    <x v="2"/>
    <s v="Idaho"/>
    <x v="27"/>
    <x v="0"/>
    <x v="0"/>
    <n v="5000"/>
    <x v="54"/>
    <n v="875"/>
    <x v="2"/>
    <n v="0.17499999999999999"/>
  </r>
  <r>
    <x v="2"/>
    <n v="1128299"/>
    <x v="183"/>
    <x v="2"/>
    <s v="Idaho"/>
    <x v="27"/>
    <x v="1"/>
    <x v="4"/>
    <n v="3000"/>
    <x v="205"/>
    <n v="660.00000000000011"/>
    <x v="8"/>
    <n v="0.22000000000000003"/>
  </r>
  <r>
    <x v="2"/>
    <n v="1128299"/>
    <x v="183"/>
    <x v="2"/>
    <s v="Idaho"/>
    <x v="27"/>
    <x v="2"/>
    <x v="4"/>
    <n v="3500"/>
    <x v="136"/>
    <n v="673.75"/>
    <x v="2"/>
    <n v="0.1925"/>
  </r>
  <r>
    <x v="2"/>
    <n v="1128299"/>
    <x v="183"/>
    <x v="2"/>
    <s v="Idaho"/>
    <x v="27"/>
    <x v="3"/>
    <x v="0"/>
    <n v="2500"/>
    <x v="142"/>
    <n v="437.5"/>
    <x v="2"/>
    <n v="0.17499999999999999"/>
  </r>
  <r>
    <x v="2"/>
    <n v="1128299"/>
    <x v="183"/>
    <x v="2"/>
    <s v="Idaho"/>
    <x v="27"/>
    <x v="4"/>
    <x v="4"/>
    <n v="1500"/>
    <x v="188"/>
    <n v="247.50000000000003"/>
    <x v="1"/>
    <n v="0.16500000000000001"/>
  </r>
  <r>
    <x v="2"/>
    <n v="1128299"/>
    <x v="183"/>
    <x v="2"/>
    <s v="Idaho"/>
    <x v="27"/>
    <x v="5"/>
    <x v="12"/>
    <n v="3250"/>
    <x v="154"/>
    <n v="568.75"/>
    <x v="3"/>
    <n v="0.17499999999999999"/>
  </r>
  <r>
    <x v="2"/>
    <n v="1128299"/>
    <x v="184"/>
    <x v="2"/>
    <s v="Idaho"/>
    <x v="27"/>
    <x v="0"/>
    <x v="0"/>
    <n v="5250"/>
    <x v="48"/>
    <n v="918.74999999999989"/>
    <x v="2"/>
    <n v="0.17499999999999999"/>
  </r>
  <r>
    <x v="2"/>
    <n v="1128299"/>
    <x v="184"/>
    <x v="2"/>
    <s v="Idaho"/>
    <x v="27"/>
    <x v="1"/>
    <x v="4"/>
    <n v="3750"/>
    <x v="138"/>
    <n v="825"/>
    <x v="8"/>
    <n v="0.22"/>
  </r>
  <r>
    <x v="2"/>
    <n v="1128299"/>
    <x v="184"/>
    <x v="2"/>
    <s v="Idaho"/>
    <x v="27"/>
    <x v="2"/>
    <x v="4"/>
    <n v="4000"/>
    <x v="42"/>
    <n v="770"/>
    <x v="2"/>
    <n v="0.1925"/>
  </r>
  <r>
    <x v="2"/>
    <n v="1128299"/>
    <x v="184"/>
    <x v="2"/>
    <s v="Idaho"/>
    <x v="27"/>
    <x v="3"/>
    <x v="0"/>
    <n v="3000"/>
    <x v="146"/>
    <n v="525"/>
    <x v="2"/>
    <n v="0.17499999999999999"/>
  </r>
  <r>
    <x v="2"/>
    <n v="1128299"/>
    <x v="184"/>
    <x v="2"/>
    <s v="Idaho"/>
    <x v="27"/>
    <x v="4"/>
    <x v="4"/>
    <n v="2000"/>
    <x v="130"/>
    <n v="330"/>
    <x v="1"/>
    <n v="0.16500000000000001"/>
  </r>
  <r>
    <x v="2"/>
    <n v="1128299"/>
    <x v="184"/>
    <x v="2"/>
    <s v="Idaho"/>
    <x v="27"/>
    <x v="5"/>
    <x v="12"/>
    <n v="3750"/>
    <x v="195"/>
    <n v="656.25000000000011"/>
    <x v="3"/>
    <n v="0.17500000000000002"/>
  </r>
  <r>
    <x v="2"/>
    <n v="1128299"/>
    <x v="185"/>
    <x v="2"/>
    <s v="Idaho"/>
    <x v="27"/>
    <x v="0"/>
    <x v="0"/>
    <n v="6250"/>
    <x v="66"/>
    <n v="1093.75"/>
    <x v="2"/>
    <n v="0.17499999999999999"/>
  </r>
  <r>
    <x v="2"/>
    <n v="1128299"/>
    <x v="185"/>
    <x v="2"/>
    <s v="Idaho"/>
    <x v="27"/>
    <x v="1"/>
    <x v="4"/>
    <n v="4750"/>
    <x v="356"/>
    <n v="1045"/>
    <x v="8"/>
    <n v="0.22"/>
  </r>
  <r>
    <x v="2"/>
    <n v="1128299"/>
    <x v="185"/>
    <x v="2"/>
    <s v="Idaho"/>
    <x v="27"/>
    <x v="2"/>
    <x v="4"/>
    <n v="4750"/>
    <x v="356"/>
    <n v="914.37499999999989"/>
    <x v="2"/>
    <n v="0.19249999999999998"/>
  </r>
  <r>
    <x v="2"/>
    <n v="1128299"/>
    <x v="185"/>
    <x v="2"/>
    <s v="Idaho"/>
    <x v="27"/>
    <x v="3"/>
    <x v="0"/>
    <n v="3500"/>
    <x v="157"/>
    <n v="612.5"/>
    <x v="2"/>
    <n v="0.17499999999999999"/>
  </r>
  <r>
    <x v="2"/>
    <n v="1128299"/>
    <x v="185"/>
    <x v="2"/>
    <s v="Idaho"/>
    <x v="27"/>
    <x v="4"/>
    <x v="4"/>
    <n v="2250"/>
    <x v="116"/>
    <n v="371.25"/>
    <x v="1"/>
    <n v="0.16500000000000001"/>
  </r>
  <r>
    <x v="2"/>
    <n v="1128299"/>
    <x v="185"/>
    <x v="2"/>
    <s v="Idaho"/>
    <x v="27"/>
    <x v="5"/>
    <x v="12"/>
    <n v="5250"/>
    <x v="244"/>
    <n v="918.75000000000011"/>
    <x v="3"/>
    <n v="0.17500000000000002"/>
  </r>
  <r>
    <x v="2"/>
    <n v="1128299"/>
    <x v="186"/>
    <x v="2"/>
    <s v="Idaho"/>
    <x v="27"/>
    <x v="0"/>
    <x v="0"/>
    <n v="6750"/>
    <x v="73"/>
    <n v="1181.25"/>
    <x v="2"/>
    <n v="0.17499999999999999"/>
  </r>
  <r>
    <x v="2"/>
    <n v="1128299"/>
    <x v="186"/>
    <x v="2"/>
    <s v="Idaho"/>
    <x v="27"/>
    <x v="1"/>
    <x v="4"/>
    <n v="5250"/>
    <x v="170"/>
    <n v="1155.0000000000002"/>
    <x v="8"/>
    <n v="0.22000000000000006"/>
  </r>
  <r>
    <x v="2"/>
    <n v="1128299"/>
    <x v="186"/>
    <x v="2"/>
    <s v="Idaho"/>
    <x v="27"/>
    <x v="2"/>
    <x v="4"/>
    <n v="4750"/>
    <x v="356"/>
    <n v="914.37499999999989"/>
    <x v="2"/>
    <n v="0.19249999999999998"/>
  </r>
  <r>
    <x v="2"/>
    <n v="1128299"/>
    <x v="186"/>
    <x v="2"/>
    <s v="Idaho"/>
    <x v="27"/>
    <x v="3"/>
    <x v="0"/>
    <n v="3750"/>
    <x v="203"/>
    <n v="656.25"/>
    <x v="2"/>
    <n v="0.17499999999999999"/>
  </r>
  <r>
    <x v="2"/>
    <n v="1128299"/>
    <x v="186"/>
    <x v="2"/>
    <s v="Idaho"/>
    <x v="27"/>
    <x v="4"/>
    <x v="4"/>
    <n v="4250"/>
    <x v="256"/>
    <n v="701.25"/>
    <x v="1"/>
    <n v="0.16500000000000001"/>
  </r>
  <r>
    <x v="2"/>
    <n v="1128299"/>
    <x v="186"/>
    <x v="2"/>
    <s v="Idaho"/>
    <x v="27"/>
    <x v="5"/>
    <x v="12"/>
    <n v="4250"/>
    <x v="253"/>
    <n v="743.75000000000011"/>
    <x v="3"/>
    <n v="0.17500000000000002"/>
  </r>
  <r>
    <x v="2"/>
    <n v="1128299"/>
    <x v="187"/>
    <x v="2"/>
    <s v="Idaho"/>
    <x v="27"/>
    <x v="0"/>
    <x v="4"/>
    <n v="6250"/>
    <x v="337"/>
    <n v="1203.125"/>
    <x v="2"/>
    <n v="0.1925"/>
  </r>
  <r>
    <x v="2"/>
    <n v="1128299"/>
    <x v="187"/>
    <x v="2"/>
    <s v="Idaho"/>
    <x v="27"/>
    <x v="1"/>
    <x v="14"/>
    <n v="5750"/>
    <x v="225"/>
    <n v="1380.0000000000002"/>
    <x v="8"/>
    <n v="0.24000000000000005"/>
  </r>
  <r>
    <x v="2"/>
    <n v="1128299"/>
    <x v="187"/>
    <x v="2"/>
    <s v="Idaho"/>
    <x v="27"/>
    <x v="2"/>
    <x v="4"/>
    <n v="4500"/>
    <x v="111"/>
    <n v="866.25"/>
    <x v="2"/>
    <n v="0.1925"/>
  </r>
  <r>
    <x v="2"/>
    <n v="1128299"/>
    <x v="187"/>
    <x v="2"/>
    <s v="Idaho"/>
    <x v="27"/>
    <x v="3"/>
    <x v="4"/>
    <n v="4000"/>
    <x v="42"/>
    <n v="770"/>
    <x v="2"/>
    <n v="0.1925"/>
  </r>
  <r>
    <x v="2"/>
    <n v="1128299"/>
    <x v="187"/>
    <x v="2"/>
    <s v="Idaho"/>
    <x v="27"/>
    <x v="4"/>
    <x v="5"/>
    <n v="4000"/>
    <x v="51"/>
    <n v="780"/>
    <x v="1"/>
    <n v="0.19500000000000001"/>
  </r>
  <r>
    <x v="2"/>
    <n v="1128299"/>
    <x v="187"/>
    <x v="2"/>
    <s v="Idaho"/>
    <x v="27"/>
    <x v="5"/>
    <x v="12"/>
    <n v="3750"/>
    <x v="195"/>
    <n v="656.25000000000011"/>
    <x v="3"/>
    <n v="0.17500000000000002"/>
  </r>
  <r>
    <x v="2"/>
    <n v="1128299"/>
    <x v="188"/>
    <x v="2"/>
    <s v="Idaho"/>
    <x v="27"/>
    <x v="0"/>
    <x v="17"/>
    <n v="5750"/>
    <x v="339"/>
    <n v="905.62500000000011"/>
    <x v="2"/>
    <n v="0.15750000000000003"/>
  </r>
  <r>
    <x v="2"/>
    <n v="1128299"/>
    <x v="188"/>
    <x v="2"/>
    <s v="Idaho"/>
    <x v="27"/>
    <x v="1"/>
    <x v="34"/>
    <n v="5750"/>
    <x v="460"/>
    <n v="1150.0000000000002"/>
    <x v="8"/>
    <n v="0.20000000000000004"/>
  </r>
  <r>
    <x v="2"/>
    <n v="1128299"/>
    <x v="188"/>
    <x v="2"/>
    <s v="Idaho"/>
    <x v="27"/>
    <x v="2"/>
    <x v="17"/>
    <n v="4250"/>
    <x v="557"/>
    <n v="669.375"/>
    <x v="2"/>
    <n v="0.1575"/>
  </r>
  <r>
    <x v="2"/>
    <n v="1128299"/>
    <x v="188"/>
    <x v="2"/>
    <s v="Idaho"/>
    <x v="27"/>
    <x v="3"/>
    <x v="17"/>
    <n v="3750"/>
    <x v="490"/>
    <n v="590.625"/>
    <x v="2"/>
    <n v="0.1575"/>
  </r>
  <r>
    <x v="2"/>
    <n v="1128299"/>
    <x v="188"/>
    <x v="2"/>
    <s v="Idaho"/>
    <x v="27"/>
    <x v="4"/>
    <x v="4"/>
    <n v="3750"/>
    <x v="138"/>
    <n v="618.75"/>
    <x v="1"/>
    <n v="0.16500000000000001"/>
  </r>
  <r>
    <x v="2"/>
    <n v="1128299"/>
    <x v="188"/>
    <x v="2"/>
    <s v="Idaho"/>
    <x v="27"/>
    <x v="5"/>
    <x v="14"/>
    <n v="4250"/>
    <x v="227"/>
    <n v="637.50000000000011"/>
    <x v="3"/>
    <n v="0.15000000000000002"/>
  </r>
  <r>
    <x v="2"/>
    <n v="1128299"/>
    <x v="189"/>
    <x v="2"/>
    <s v="Idaho"/>
    <x v="27"/>
    <x v="0"/>
    <x v="17"/>
    <n v="5000"/>
    <x v="223"/>
    <n v="787.50000000000011"/>
    <x v="2"/>
    <n v="0.15750000000000003"/>
  </r>
  <r>
    <x v="2"/>
    <n v="1128299"/>
    <x v="189"/>
    <x v="2"/>
    <s v="Idaho"/>
    <x v="27"/>
    <x v="1"/>
    <x v="34"/>
    <n v="5000"/>
    <x v="457"/>
    <n v="1000.0000000000002"/>
    <x v="8"/>
    <n v="0.20000000000000004"/>
  </r>
  <r>
    <x v="2"/>
    <n v="1128299"/>
    <x v="189"/>
    <x v="2"/>
    <s v="Idaho"/>
    <x v="27"/>
    <x v="2"/>
    <x v="17"/>
    <n v="3250"/>
    <x v="137"/>
    <n v="511.87500000000006"/>
    <x v="2"/>
    <n v="0.15750000000000003"/>
  </r>
  <r>
    <x v="2"/>
    <n v="1128299"/>
    <x v="189"/>
    <x v="2"/>
    <s v="Idaho"/>
    <x v="27"/>
    <x v="3"/>
    <x v="17"/>
    <n v="3000"/>
    <x v="139"/>
    <n v="472.50000000000006"/>
    <x v="2"/>
    <n v="0.15750000000000003"/>
  </r>
  <r>
    <x v="2"/>
    <n v="1128299"/>
    <x v="189"/>
    <x v="2"/>
    <s v="Idaho"/>
    <x v="27"/>
    <x v="4"/>
    <x v="4"/>
    <n v="2750"/>
    <x v="408"/>
    <n v="453.75000000000006"/>
    <x v="1"/>
    <n v="0.16500000000000001"/>
  </r>
  <r>
    <x v="2"/>
    <n v="1128299"/>
    <x v="189"/>
    <x v="2"/>
    <s v="Idaho"/>
    <x v="27"/>
    <x v="5"/>
    <x v="14"/>
    <n v="3250"/>
    <x v="470"/>
    <n v="487.50000000000006"/>
    <x v="3"/>
    <n v="0.15000000000000002"/>
  </r>
  <r>
    <x v="2"/>
    <n v="1128299"/>
    <x v="190"/>
    <x v="2"/>
    <s v="Idaho"/>
    <x v="27"/>
    <x v="0"/>
    <x v="17"/>
    <n v="5000"/>
    <x v="223"/>
    <n v="787.50000000000011"/>
    <x v="2"/>
    <n v="0.15750000000000003"/>
  </r>
  <r>
    <x v="2"/>
    <n v="1128299"/>
    <x v="190"/>
    <x v="2"/>
    <s v="Idaho"/>
    <x v="27"/>
    <x v="1"/>
    <x v="34"/>
    <n v="5250"/>
    <x v="195"/>
    <n v="1050.0000000000002"/>
    <x v="8"/>
    <n v="0.20000000000000004"/>
  </r>
  <r>
    <x v="2"/>
    <n v="1128299"/>
    <x v="190"/>
    <x v="2"/>
    <s v="Idaho"/>
    <x v="27"/>
    <x v="2"/>
    <x v="17"/>
    <n v="3750"/>
    <x v="490"/>
    <n v="590.625"/>
    <x v="2"/>
    <n v="0.1575"/>
  </r>
  <r>
    <x v="2"/>
    <n v="1128299"/>
    <x v="190"/>
    <x v="2"/>
    <s v="Idaho"/>
    <x v="27"/>
    <x v="3"/>
    <x v="17"/>
    <n v="3500"/>
    <x v="160"/>
    <n v="551.25"/>
    <x v="2"/>
    <n v="0.1575"/>
  </r>
  <r>
    <x v="2"/>
    <n v="1128299"/>
    <x v="190"/>
    <x v="2"/>
    <s v="Idaho"/>
    <x v="27"/>
    <x v="4"/>
    <x v="4"/>
    <n v="3000"/>
    <x v="205"/>
    <n v="495.00000000000006"/>
    <x v="1"/>
    <n v="0.16500000000000001"/>
  </r>
  <r>
    <x v="2"/>
    <n v="1128299"/>
    <x v="190"/>
    <x v="2"/>
    <s v="Idaho"/>
    <x v="27"/>
    <x v="5"/>
    <x v="14"/>
    <n v="4250"/>
    <x v="227"/>
    <n v="637.50000000000011"/>
    <x v="3"/>
    <n v="0.15000000000000002"/>
  </r>
  <r>
    <x v="2"/>
    <n v="1128299"/>
    <x v="191"/>
    <x v="2"/>
    <s v="Idaho"/>
    <x v="27"/>
    <x v="0"/>
    <x v="17"/>
    <n v="6250"/>
    <x v="224"/>
    <n v="984.37500000000011"/>
    <x v="2"/>
    <n v="0.15750000000000003"/>
  </r>
  <r>
    <x v="2"/>
    <n v="1128299"/>
    <x v="191"/>
    <x v="2"/>
    <s v="Idaho"/>
    <x v="27"/>
    <x v="1"/>
    <x v="34"/>
    <n v="6250"/>
    <x v="456"/>
    <n v="1250.0000000000005"/>
    <x v="8"/>
    <n v="0.20000000000000007"/>
  </r>
  <r>
    <x v="2"/>
    <n v="1128299"/>
    <x v="191"/>
    <x v="2"/>
    <s v="Idaho"/>
    <x v="27"/>
    <x v="2"/>
    <x v="17"/>
    <n v="4250"/>
    <x v="557"/>
    <n v="669.375"/>
    <x v="2"/>
    <n v="0.1575"/>
  </r>
  <r>
    <x v="2"/>
    <n v="1128299"/>
    <x v="191"/>
    <x v="2"/>
    <s v="Idaho"/>
    <x v="27"/>
    <x v="3"/>
    <x v="17"/>
    <n v="4250"/>
    <x v="557"/>
    <n v="669.375"/>
    <x v="2"/>
    <n v="0.1575"/>
  </r>
  <r>
    <x v="2"/>
    <n v="1128299"/>
    <x v="191"/>
    <x v="2"/>
    <s v="Idaho"/>
    <x v="27"/>
    <x v="4"/>
    <x v="4"/>
    <n v="3500"/>
    <x v="136"/>
    <n v="577.5"/>
    <x v="1"/>
    <n v="0.16500000000000001"/>
  </r>
  <r>
    <x v="2"/>
    <n v="1128299"/>
    <x v="191"/>
    <x v="2"/>
    <s v="Idaho"/>
    <x v="27"/>
    <x v="5"/>
    <x v="14"/>
    <n v="4500"/>
    <x v="217"/>
    <n v="675.00000000000011"/>
    <x v="3"/>
    <n v="0.15000000000000002"/>
  </r>
  <r>
    <x v="2"/>
    <n v="1128299"/>
    <x v="192"/>
    <x v="2"/>
    <s v="Arizona"/>
    <x v="28"/>
    <x v="0"/>
    <x v="65"/>
    <n v="4750"/>
    <x v="558"/>
    <n v="581.87499999999977"/>
    <x v="2"/>
    <n v="0.12249999999999996"/>
  </r>
  <r>
    <x v="2"/>
    <n v="1128299"/>
    <x v="192"/>
    <x v="2"/>
    <s v="Arizona"/>
    <x v="28"/>
    <x v="1"/>
    <x v="2"/>
    <n v="4750"/>
    <x v="115"/>
    <n v="855"/>
    <x v="8"/>
    <n v="0.18"/>
  </r>
  <r>
    <x v="2"/>
    <n v="1128299"/>
    <x v="192"/>
    <x v="2"/>
    <s v="Arizona"/>
    <x v="28"/>
    <x v="2"/>
    <x v="2"/>
    <n v="4750"/>
    <x v="115"/>
    <n v="748.125"/>
    <x v="2"/>
    <n v="0.1575"/>
  </r>
  <r>
    <x v="2"/>
    <n v="1128299"/>
    <x v="192"/>
    <x v="2"/>
    <s v="Arizona"/>
    <x v="28"/>
    <x v="3"/>
    <x v="2"/>
    <n v="3250"/>
    <x v="334"/>
    <n v="511.87499999999994"/>
    <x v="2"/>
    <n v="0.15749999999999997"/>
  </r>
  <r>
    <x v="2"/>
    <n v="1128299"/>
    <x v="192"/>
    <x v="2"/>
    <s v="Arizona"/>
    <x v="28"/>
    <x v="4"/>
    <x v="34"/>
    <n v="2750"/>
    <x v="559"/>
    <n v="412.50000000000006"/>
    <x v="1"/>
    <n v="0.15000000000000002"/>
  </r>
  <r>
    <x v="2"/>
    <n v="1128299"/>
    <x v="192"/>
    <x v="2"/>
    <s v="Arizona"/>
    <x v="28"/>
    <x v="5"/>
    <x v="2"/>
    <n v="4750"/>
    <x v="115"/>
    <n v="534.375"/>
    <x v="3"/>
    <n v="0.1125"/>
  </r>
  <r>
    <x v="2"/>
    <n v="1128299"/>
    <x v="193"/>
    <x v="2"/>
    <s v="Arizona"/>
    <x v="28"/>
    <x v="0"/>
    <x v="65"/>
    <n v="5250"/>
    <x v="560"/>
    <n v="643.12499999999977"/>
    <x v="2"/>
    <n v="0.12249999999999996"/>
  </r>
  <r>
    <x v="2"/>
    <n v="1128299"/>
    <x v="193"/>
    <x v="2"/>
    <s v="Arizona"/>
    <x v="28"/>
    <x v="1"/>
    <x v="2"/>
    <n v="4250"/>
    <x v="172"/>
    <n v="765"/>
    <x v="8"/>
    <n v="0.18"/>
  </r>
  <r>
    <x v="2"/>
    <n v="1128299"/>
    <x v="193"/>
    <x v="2"/>
    <s v="Arizona"/>
    <x v="28"/>
    <x v="2"/>
    <x v="2"/>
    <n v="4250"/>
    <x v="172"/>
    <n v="669.375"/>
    <x v="2"/>
    <n v="0.1575"/>
  </r>
  <r>
    <x v="2"/>
    <n v="1128299"/>
    <x v="193"/>
    <x v="2"/>
    <s v="Arizona"/>
    <x v="28"/>
    <x v="3"/>
    <x v="2"/>
    <n v="2750"/>
    <x v="116"/>
    <n v="433.125"/>
    <x v="2"/>
    <n v="0.1575"/>
  </r>
  <r>
    <x v="2"/>
    <n v="1128299"/>
    <x v="193"/>
    <x v="2"/>
    <s v="Arizona"/>
    <x v="28"/>
    <x v="4"/>
    <x v="34"/>
    <n v="2000"/>
    <x v="322"/>
    <n v="300.00000000000006"/>
    <x v="1"/>
    <n v="0.15000000000000002"/>
  </r>
  <r>
    <x v="2"/>
    <n v="1128299"/>
    <x v="193"/>
    <x v="2"/>
    <s v="Arizona"/>
    <x v="28"/>
    <x v="5"/>
    <x v="2"/>
    <n v="4000"/>
    <x v="207"/>
    <n v="450"/>
    <x v="3"/>
    <n v="0.1125"/>
  </r>
  <r>
    <x v="2"/>
    <n v="1128299"/>
    <x v="194"/>
    <x v="2"/>
    <s v="Arizona"/>
    <x v="28"/>
    <x v="0"/>
    <x v="2"/>
    <n v="5500"/>
    <x v="111"/>
    <n v="866.25"/>
    <x v="2"/>
    <n v="0.1575"/>
  </r>
  <r>
    <x v="2"/>
    <n v="1128299"/>
    <x v="194"/>
    <x v="2"/>
    <s v="Arizona"/>
    <x v="28"/>
    <x v="1"/>
    <x v="4"/>
    <n v="4000"/>
    <x v="42"/>
    <n v="880"/>
    <x v="8"/>
    <n v="0.22"/>
  </r>
  <r>
    <x v="2"/>
    <n v="1128299"/>
    <x v="194"/>
    <x v="2"/>
    <s v="Arizona"/>
    <x v="28"/>
    <x v="2"/>
    <x v="4"/>
    <n v="4000"/>
    <x v="42"/>
    <n v="770"/>
    <x v="2"/>
    <n v="0.1925"/>
  </r>
  <r>
    <x v="2"/>
    <n v="1128299"/>
    <x v="194"/>
    <x v="2"/>
    <s v="Arizona"/>
    <x v="28"/>
    <x v="3"/>
    <x v="4"/>
    <n v="2750"/>
    <x v="408"/>
    <n v="529.375"/>
    <x v="2"/>
    <n v="0.1925"/>
  </r>
  <r>
    <x v="2"/>
    <n v="1128299"/>
    <x v="194"/>
    <x v="2"/>
    <s v="Arizona"/>
    <x v="28"/>
    <x v="4"/>
    <x v="14"/>
    <n v="1750"/>
    <x v="187"/>
    <n v="315.00000000000006"/>
    <x v="1"/>
    <n v="0.18000000000000002"/>
  </r>
  <r>
    <x v="2"/>
    <n v="1128299"/>
    <x v="194"/>
    <x v="2"/>
    <s v="Arizona"/>
    <x v="28"/>
    <x v="5"/>
    <x v="4"/>
    <n v="3750"/>
    <x v="138"/>
    <n v="515.625"/>
    <x v="3"/>
    <n v="0.13750000000000001"/>
  </r>
  <r>
    <x v="2"/>
    <n v="1128299"/>
    <x v="195"/>
    <x v="2"/>
    <s v="Arizona"/>
    <x v="28"/>
    <x v="0"/>
    <x v="4"/>
    <n v="5500"/>
    <x v="446"/>
    <n v="1058.75"/>
    <x v="2"/>
    <n v="0.1925"/>
  </r>
  <r>
    <x v="2"/>
    <n v="1128299"/>
    <x v="195"/>
    <x v="2"/>
    <s v="Arizona"/>
    <x v="28"/>
    <x v="1"/>
    <x v="14"/>
    <n v="3500"/>
    <x v="162"/>
    <n v="840.00000000000023"/>
    <x v="8"/>
    <n v="0.24000000000000007"/>
  </r>
  <r>
    <x v="2"/>
    <n v="1128299"/>
    <x v="195"/>
    <x v="2"/>
    <s v="Arizona"/>
    <x v="28"/>
    <x v="2"/>
    <x v="14"/>
    <n v="4000"/>
    <x v="218"/>
    <n v="840.00000000000011"/>
    <x v="2"/>
    <n v="0.21000000000000002"/>
  </r>
  <r>
    <x v="2"/>
    <n v="1128299"/>
    <x v="195"/>
    <x v="2"/>
    <s v="Arizona"/>
    <x v="28"/>
    <x v="3"/>
    <x v="4"/>
    <n v="3000"/>
    <x v="205"/>
    <n v="577.5"/>
    <x v="2"/>
    <n v="0.1925"/>
  </r>
  <r>
    <x v="2"/>
    <n v="1128299"/>
    <x v="195"/>
    <x v="2"/>
    <s v="Arizona"/>
    <x v="28"/>
    <x v="4"/>
    <x v="14"/>
    <n v="2000"/>
    <x v="200"/>
    <n v="360.00000000000006"/>
    <x v="1"/>
    <n v="0.18000000000000002"/>
  </r>
  <r>
    <x v="2"/>
    <n v="1128299"/>
    <x v="195"/>
    <x v="2"/>
    <s v="Arizona"/>
    <x v="28"/>
    <x v="5"/>
    <x v="24"/>
    <n v="3750"/>
    <x v="224"/>
    <n v="703.12500000000011"/>
    <x v="3"/>
    <n v="0.18750000000000003"/>
  </r>
  <r>
    <x v="2"/>
    <n v="1128299"/>
    <x v="196"/>
    <x v="2"/>
    <s v="Arizona"/>
    <x v="28"/>
    <x v="0"/>
    <x v="4"/>
    <n v="5750"/>
    <x v="76"/>
    <n v="1106.875"/>
    <x v="2"/>
    <n v="0.1925"/>
  </r>
  <r>
    <x v="2"/>
    <n v="1128299"/>
    <x v="196"/>
    <x v="2"/>
    <s v="Arizona"/>
    <x v="28"/>
    <x v="1"/>
    <x v="14"/>
    <n v="4250"/>
    <x v="227"/>
    <n v="1020.0000000000002"/>
    <x v="8"/>
    <n v="0.24000000000000005"/>
  </r>
  <r>
    <x v="2"/>
    <n v="1128299"/>
    <x v="196"/>
    <x v="2"/>
    <s v="Arizona"/>
    <x v="28"/>
    <x v="2"/>
    <x v="14"/>
    <n v="4500"/>
    <x v="217"/>
    <n v="945.00000000000011"/>
    <x v="2"/>
    <n v="0.21000000000000002"/>
  </r>
  <r>
    <x v="2"/>
    <n v="1128299"/>
    <x v="196"/>
    <x v="2"/>
    <s v="Arizona"/>
    <x v="28"/>
    <x v="3"/>
    <x v="4"/>
    <n v="3500"/>
    <x v="136"/>
    <n v="673.75"/>
    <x v="2"/>
    <n v="0.1925"/>
  </r>
  <r>
    <x v="2"/>
    <n v="1128299"/>
    <x v="196"/>
    <x v="2"/>
    <s v="Arizona"/>
    <x v="28"/>
    <x v="4"/>
    <x v="14"/>
    <n v="2500"/>
    <x v="192"/>
    <n v="450.00000000000006"/>
    <x v="1"/>
    <n v="0.18000000000000002"/>
  </r>
  <r>
    <x v="2"/>
    <n v="1128299"/>
    <x v="196"/>
    <x v="2"/>
    <s v="Arizona"/>
    <x v="28"/>
    <x v="5"/>
    <x v="24"/>
    <n v="4250"/>
    <x v="260"/>
    <n v="796.87500000000011"/>
    <x v="3"/>
    <n v="0.18750000000000003"/>
  </r>
  <r>
    <x v="2"/>
    <n v="1128299"/>
    <x v="197"/>
    <x v="2"/>
    <s v="Arizona"/>
    <x v="28"/>
    <x v="0"/>
    <x v="4"/>
    <n v="7000"/>
    <x v="104"/>
    <n v="1347.5"/>
    <x v="2"/>
    <n v="0.1925"/>
  </r>
  <r>
    <x v="2"/>
    <n v="1128299"/>
    <x v="197"/>
    <x v="2"/>
    <s v="Arizona"/>
    <x v="28"/>
    <x v="1"/>
    <x v="14"/>
    <n v="5500"/>
    <x v="221"/>
    <n v="1320.0000000000002"/>
    <x v="8"/>
    <n v="0.24000000000000005"/>
  </r>
  <r>
    <x v="2"/>
    <n v="1128299"/>
    <x v="197"/>
    <x v="2"/>
    <s v="Arizona"/>
    <x v="28"/>
    <x v="2"/>
    <x v="14"/>
    <n v="5500"/>
    <x v="221"/>
    <n v="1155"/>
    <x v="2"/>
    <n v="0.21"/>
  </r>
  <r>
    <x v="2"/>
    <n v="1128299"/>
    <x v="197"/>
    <x v="2"/>
    <s v="Arizona"/>
    <x v="28"/>
    <x v="3"/>
    <x v="4"/>
    <n v="4250"/>
    <x v="256"/>
    <n v="818.125"/>
    <x v="2"/>
    <n v="0.1925"/>
  </r>
  <r>
    <x v="2"/>
    <n v="1128299"/>
    <x v="197"/>
    <x v="2"/>
    <s v="Arizona"/>
    <x v="28"/>
    <x v="4"/>
    <x v="14"/>
    <n v="3000"/>
    <x v="166"/>
    <n v="540"/>
    <x v="1"/>
    <n v="0.18"/>
  </r>
  <r>
    <x v="2"/>
    <n v="1128299"/>
    <x v="197"/>
    <x v="2"/>
    <s v="Arizona"/>
    <x v="28"/>
    <x v="5"/>
    <x v="24"/>
    <n v="6000"/>
    <x v="276"/>
    <n v="1125.0000000000002"/>
    <x v="3"/>
    <n v="0.18750000000000003"/>
  </r>
  <r>
    <x v="2"/>
    <n v="1128299"/>
    <x v="198"/>
    <x v="2"/>
    <s v="Arizona"/>
    <x v="28"/>
    <x v="0"/>
    <x v="4"/>
    <n v="7500"/>
    <x v="71"/>
    <n v="1443.75"/>
    <x v="2"/>
    <n v="0.1925"/>
  </r>
  <r>
    <x v="2"/>
    <n v="1128299"/>
    <x v="198"/>
    <x v="2"/>
    <s v="Arizona"/>
    <x v="28"/>
    <x v="1"/>
    <x v="14"/>
    <n v="6000"/>
    <x v="215"/>
    <n v="1440.0000000000002"/>
    <x v="8"/>
    <n v="0.24000000000000005"/>
  </r>
  <r>
    <x v="2"/>
    <n v="1128299"/>
    <x v="198"/>
    <x v="2"/>
    <s v="Arizona"/>
    <x v="28"/>
    <x v="2"/>
    <x v="14"/>
    <n v="5500"/>
    <x v="221"/>
    <n v="1155"/>
    <x v="2"/>
    <n v="0.21"/>
  </r>
  <r>
    <x v="2"/>
    <n v="1128299"/>
    <x v="198"/>
    <x v="2"/>
    <s v="Arizona"/>
    <x v="28"/>
    <x v="3"/>
    <x v="4"/>
    <n v="4500"/>
    <x v="111"/>
    <n v="866.25"/>
    <x v="2"/>
    <n v="0.1925"/>
  </r>
  <r>
    <x v="2"/>
    <n v="1128299"/>
    <x v="198"/>
    <x v="2"/>
    <s v="Arizona"/>
    <x v="28"/>
    <x v="4"/>
    <x v="14"/>
    <n v="5000"/>
    <x v="252"/>
    <n v="900.00000000000011"/>
    <x v="1"/>
    <n v="0.18000000000000002"/>
  </r>
  <r>
    <x v="2"/>
    <n v="1128299"/>
    <x v="198"/>
    <x v="2"/>
    <s v="Arizona"/>
    <x v="28"/>
    <x v="5"/>
    <x v="24"/>
    <n v="5000"/>
    <x v="232"/>
    <n v="937.50000000000011"/>
    <x v="3"/>
    <n v="0.18750000000000003"/>
  </r>
  <r>
    <x v="2"/>
    <n v="1128299"/>
    <x v="199"/>
    <x v="2"/>
    <s v="Arizona"/>
    <x v="28"/>
    <x v="0"/>
    <x v="14"/>
    <n v="7000"/>
    <x v="249"/>
    <n v="1470.0000000000002"/>
    <x v="2"/>
    <n v="0.21000000000000002"/>
  </r>
  <r>
    <x v="2"/>
    <n v="1128299"/>
    <x v="199"/>
    <x v="2"/>
    <s v="Arizona"/>
    <x v="28"/>
    <x v="1"/>
    <x v="23"/>
    <n v="6500"/>
    <x v="561"/>
    <n v="1690.0000000000005"/>
    <x v="8"/>
    <n v="0.26000000000000006"/>
  </r>
  <r>
    <x v="2"/>
    <n v="1128299"/>
    <x v="199"/>
    <x v="2"/>
    <s v="Arizona"/>
    <x v="28"/>
    <x v="2"/>
    <x v="14"/>
    <n v="5250"/>
    <x v="254"/>
    <n v="1102.5"/>
    <x v="2"/>
    <n v="0.21"/>
  </r>
  <r>
    <x v="2"/>
    <n v="1128299"/>
    <x v="199"/>
    <x v="2"/>
    <s v="Arizona"/>
    <x v="28"/>
    <x v="3"/>
    <x v="14"/>
    <n v="4750"/>
    <x v="231"/>
    <n v="997.50000000000011"/>
    <x v="2"/>
    <n v="0.21000000000000002"/>
  </r>
  <r>
    <x v="2"/>
    <n v="1128299"/>
    <x v="199"/>
    <x v="2"/>
    <s v="Arizona"/>
    <x v="28"/>
    <x v="4"/>
    <x v="12"/>
    <n v="4750"/>
    <x v="204"/>
    <n v="997.50000000000011"/>
    <x v="1"/>
    <n v="0.21000000000000002"/>
  </r>
  <r>
    <x v="2"/>
    <n v="1128299"/>
    <x v="199"/>
    <x v="2"/>
    <s v="Arizona"/>
    <x v="28"/>
    <x v="5"/>
    <x v="24"/>
    <n v="4500"/>
    <x v="220"/>
    <n v="843.75000000000011"/>
    <x v="3"/>
    <n v="0.18750000000000003"/>
  </r>
  <r>
    <x v="2"/>
    <n v="1128299"/>
    <x v="200"/>
    <x v="2"/>
    <s v="Arizona"/>
    <x v="28"/>
    <x v="0"/>
    <x v="34"/>
    <n v="6250"/>
    <x v="456"/>
    <n v="1093.7500000000002"/>
    <x v="2"/>
    <n v="0.17500000000000004"/>
  </r>
  <r>
    <x v="2"/>
    <n v="1128299"/>
    <x v="200"/>
    <x v="2"/>
    <s v="Arizona"/>
    <x v="28"/>
    <x v="1"/>
    <x v="54"/>
    <n v="6250"/>
    <x v="562"/>
    <n v="1375.0000000000005"/>
    <x v="8"/>
    <n v="0.22000000000000008"/>
  </r>
  <r>
    <x v="2"/>
    <n v="1128299"/>
    <x v="200"/>
    <x v="2"/>
    <s v="Arizona"/>
    <x v="28"/>
    <x v="2"/>
    <x v="34"/>
    <n v="4750"/>
    <x v="563"/>
    <n v="831.25000000000011"/>
    <x v="2"/>
    <n v="0.17500000000000002"/>
  </r>
  <r>
    <x v="2"/>
    <n v="1128299"/>
    <x v="200"/>
    <x v="2"/>
    <s v="Arizona"/>
    <x v="28"/>
    <x v="3"/>
    <x v="34"/>
    <n v="4250"/>
    <x v="564"/>
    <n v="743.75000000000011"/>
    <x v="2"/>
    <n v="0.17500000000000002"/>
  </r>
  <r>
    <x v="2"/>
    <n v="1128299"/>
    <x v="200"/>
    <x v="2"/>
    <s v="Arizona"/>
    <x v="28"/>
    <x v="4"/>
    <x v="14"/>
    <n v="4250"/>
    <x v="227"/>
    <n v="765.00000000000011"/>
    <x v="1"/>
    <n v="0.18000000000000002"/>
  </r>
  <r>
    <x v="2"/>
    <n v="1128299"/>
    <x v="200"/>
    <x v="2"/>
    <s v="Arizona"/>
    <x v="28"/>
    <x v="5"/>
    <x v="23"/>
    <n v="4750"/>
    <x v="422"/>
    <n v="771.87500000000011"/>
    <x v="3"/>
    <n v="0.16250000000000003"/>
  </r>
  <r>
    <x v="2"/>
    <n v="1128299"/>
    <x v="201"/>
    <x v="2"/>
    <s v="Arizona"/>
    <x v="28"/>
    <x v="0"/>
    <x v="34"/>
    <n v="5500"/>
    <x v="565"/>
    <n v="962.50000000000011"/>
    <x v="2"/>
    <n v="0.17500000000000002"/>
  </r>
  <r>
    <x v="2"/>
    <n v="1128299"/>
    <x v="201"/>
    <x v="2"/>
    <s v="Arizona"/>
    <x v="28"/>
    <x v="1"/>
    <x v="54"/>
    <n v="5500"/>
    <x v="566"/>
    <n v="1210.0000000000005"/>
    <x v="8"/>
    <n v="0.22000000000000008"/>
  </r>
  <r>
    <x v="2"/>
    <n v="1128299"/>
    <x v="201"/>
    <x v="2"/>
    <s v="Arizona"/>
    <x v="28"/>
    <x v="2"/>
    <x v="34"/>
    <n v="3750"/>
    <x v="347"/>
    <n v="656.25000000000011"/>
    <x v="2"/>
    <n v="0.17500000000000002"/>
  </r>
  <r>
    <x v="2"/>
    <n v="1128299"/>
    <x v="201"/>
    <x v="2"/>
    <s v="Arizona"/>
    <x v="28"/>
    <x v="3"/>
    <x v="34"/>
    <n v="3500"/>
    <x v="482"/>
    <n v="612.50000000000011"/>
    <x v="2"/>
    <n v="0.17500000000000004"/>
  </r>
  <r>
    <x v="2"/>
    <n v="1128299"/>
    <x v="201"/>
    <x v="2"/>
    <s v="Arizona"/>
    <x v="28"/>
    <x v="4"/>
    <x v="14"/>
    <n v="3250"/>
    <x v="470"/>
    <n v="585"/>
    <x v="1"/>
    <n v="0.18"/>
  </r>
  <r>
    <x v="2"/>
    <n v="1128299"/>
    <x v="201"/>
    <x v="2"/>
    <s v="Arizona"/>
    <x v="28"/>
    <x v="5"/>
    <x v="24"/>
    <n v="3750"/>
    <x v="224"/>
    <n v="703.12500000000011"/>
    <x v="3"/>
    <n v="0.18750000000000003"/>
  </r>
  <r>
    <x v="2"/>
    <n v="1128299"/>
    <x v="202"/>
    <x v="2"/>
    <s v="Arizona"/>
    <x v="28"/>
    <x v="0"/>
    <x v="14"/>
    <n v="5500"/>
    <x v="221"/>
    <n v="1155"/>
    <x v="2"/>
    <n v="0.21"/>
  </r>
  <r>
    <x v="2"/>
    <n v="1128299"/>
    <x v="202"/>
    <x v="2"/>
    <s v="Arizona"/>
    <x v="28"/>
    <x v="1"/>
    <x v="23"/>
    <n v="6000"/>
    <x v="216"/>
    <n v="1560.0000000000005"/>
    <x v="8"/>
    <n v="0.26000000000000006"/>
  </r>
  <r>
    <x v="2"/>
    <n v="1128299"/>
    <x v="202"/>
    <x v="2"/>
    <s v="Arizona"/>
    <x v="28"/>
    <x v="2"/>
    <x v="14"/>
    <n v="4500"/>
    <x v="217"/>
    <n v="945.00000000000011"/>
    <x v="2"/>
    <n v="0.21000000000000002"/>
  </r>
  <r>
    <x v="2"/>
    <n v="1128299"/>
    <x v="202"/>
    <x v="2"/>
    <s v="Arizona"/>
    <x v="28"/>
    <x v="3"/>
    <x v="14"/>
    <n v="4250"/>
    <x v="227"/>
    <n v="892.50000000000011"/>
    <x v="2"/>
    <n v="0.21000000000000002"/>
  </r>
  <r>
    <x v="2"/>
    <n v="1128299"/>
    <x v="202"/>
    <x v="2"/>
    <s v="Arizona"/>
    <x v="28"/>
    <x v="4"/>
    <x v="12"/>
    <n v="3750"/>
    <x v="195"/>
    <n v="787.50000000000011"/>
    <x v="1"/>
    <n v="0.21000000000000002"/>
  </r>
  <r>
    <x v="2"/>
    <n v="1128299"/>
    <x v="202"/>
    <x v="2"/>
    <s v="Arizona"/>
    <x v="28"/>
    <x v="5"/>
    <x v="24"/>
    <n v="5000"/>
    <x v="232"/>
    <n v="937.50000000000011"/>
    <x v="3"/>
    <n v="0.18750000000000003"/>
  </r>
  <r>
    <x v="2"/>
    <n v="1128299"/>
    <x v="203"/>
    <x v="2"/>
    <s v="Arizona"/>
    <x v="28"/>
    <x v="0"/>
    <x v="14"/>
    <n v="7000"/>
    <x v="249"/>
    <n v="1470.0000000000002"/>
    <x v="2"/>
    <n v="0.21000000000000002"/>
  </r>
  <r>
    <x v="2"/>
    <n v="1128299"/>
    <x v="203"/>
    <x v="2"/>
    <s v="Arizona"/>
    <x v="28"/>
    <x v="1"/>
    <x v="23"/>
    <n v="7000"/>
    <x v="258"/>
    <n v="1820.0000000000005"/>
    <x v="8"/>
    <n v="0.26000000000000006"/>
  </r>
  <r>
    <x v="2"/>
    <n v="1128299"/>
    <x v="203"/>
    <x v="2"/>
    <s v="Arizona"/>
    <x v="28"/>
    <x v="2"/>
    <x v="14"/>
    <n v="5000"/>
    <x v="252"/>
    <n v="1050"/>
    <x v="2"/>
    <n v="0.21"/>
  </r>
  <r>
    <x v="2"/>
    <n v="1128299"/>
    <x v="203"/>
    <x v="2"/>
    <s v="Arizona"/>
    <x v="28"/>
    <x v="3"/>
    <x v="14"/>
    <n v="5000"/>
    <x v="252"/>
    <n v="1050"/>
    <x v="2"/>
    <n v="0.21"/>
  </r>
  <r>
    <x v="2"/>
    <n v="1128299"/>
    <x v="203"/>
    <x v="2"/>
    <s v="Arizona"/>
    <x v="28"/>
    <x v="4"/>
    <x v="12"/>
    <n v="4250"/>
    <x v="253"/>
    <n v="892.50000000000011"/>
    <x v="1"/>
    <n v="0.21000000000000002"/>
  </r>
  <r>
    <x v="2"/>
    <n v="1128299"/>
    <x v="203"/>
    <x v="2"/>
    <s v="Arizona"/>
    <x v="28"/>
    <x v="5"/>
    <x v="24"/>
    <n v="5250"/>
    <x v="567"/>
    <n v="984.37500000000011"/>
    <x v="3"/>
    <n v="0.18750000000000003"/>
  </r>
  <r>
    <x v="2"/>
    <n v="1128299"/>
    <x v="90"/>
    <x v="2"/>
    <s v="New Mexico"/>
    <x v="29"/>
    <x v="0"/>
    <x v="55"/>
    <n v="4500"/>
    <x v="331"/>
    <n v="539.99999999999989"/>
    <x v="8"/>
    <n v="0.11999999999999997"/>
  </r>
  <r>
    <x v="2"/>
    <n v="1128299"/>
    <x v="90"/>
    <x v="2"/>
    <s v="New Mexico"/>
    <x v="29"/>
    <x v="1"/>
    <x v="1"/>
    <n v="4500"/>
    <x v="207"/>
    <n v="720"/>
    <x v="8"/>
    <n v="0.16"/>
  </r>
  <r>
    <x v="2"/>
    <n v="1128299"/>
    <x v="90"/>
    <x v="2"/>
    <s v="New Mexico"/>
    <x v="29"/>
    <x v="2"/>
    <x v="1"/>
    <n v="4500"/>
    <x v="207"/>
    <n v="630"/>
    <x v="2"/>
    <n v="0.14000000000000001"/>
  </r>
  <r>
    <x v="2"/>
    <n v="1128299"/>
    <x v="90"/>
    <x v="2"/>
    <s v="New Mexico"/>
    <x v="29"/>
    <x v="3"/>
    <x v="1"/>
    <n v="3000"/>
    <x v="147"/>
    <n v="480"/>
    <x v="8"/>
    <n v="0.16"/>
  </r>
  <r>
    <x v="2"/>
    <n v="1128299"/>
    <x v="90"/>
    <x v="2"/>
    <s v="New Mexico"/>
    <x v="29"/>
    <x v="4"/>
    <x v="57"/>
    <n v="2500"/>
    <x v="133"/>
    <n v="393.75000000000006"/>
    <x v="2"/>
    <n v="0.15750000000000003"/>
  </r>
  <r>
    <x v="2"/>
    <n v="1128299"/>
    <x v="90"/>
    <x v="2"/>
    <s v="New Mexico"/>
    <x v="29"/>
    <x v="5"/>
    <x v="1"/>
    <n v="4500"/>
    <x v="207"/>
    <n v="450"/>
    <x v="3"/>
    <n v="0.1"/>
  </r>
  <r>
    <x v="2"/>
    <n v="1128299"/>
    <x v="91"/>
    <x v="2"/>
    <s v="New Mexico"/>
    <x v="29"/>
    <x v="0"/>
    <x v="55"/>
    <n v="5000"/>
    <x v="167"/>
    <n v="599.99999999999989"/>
    <x v="8"/>
    <n v="0.11999999999999998"/>
  </r>
  <r>
    <x v="2"/>
    <n v="1128299"/>
    <x v="91"/>
    <x v="2"/>
    <s v="New Mexico"/>
    <x v="29"/>
    <x v="1"/>
    <x v="1"/>
    <n v="4000"/>
    <x v="173"/>
    <n v="640"/>
    <x v="8"/>
    <n v="0.16"/>
  </r>
  <r>
    <x v="2"/>
    <n v="1128299"/>
    <x v="91"/>
    <x v="2"/>
    <s v="New Mexico"/>
    <x v="29"/>
    <x v="2"/>
    <x v="1"/>
    <n v="4000"/>
    <x v="173"/>
    <n v="560"/>
    <x v="2"/>
    <n v="0.14000000000000001"/>
  </r>
  <r>
    <x v="2"/>
    <n v="1128299"/>
    <x v="91"/>
    <x v="2"/>
    <s v="New Mexico"/>
    <x v="29"/>
    <x v="3"/>
    <x v="1"/>
    <n v="2500"/>
    <x v="123"/>
    <n v="400"/>
    <x v="8"/>
    <n v="0.16"/>
  </r>
  <r>
    <x v="2"/>
    <n v="1128299"/>
    <x v="91"/>
    <x v="2"/>
    <s v="New Mexico"/>
    <x v="29"/>
    <x v="4"/>
    <x v="57"/>
    <n v="1750"/>
    <x v="545"/>
    <n v="275.62500000000006"/>
    <x v="2"/>
    <n v="0.15750000000000003"/>
  </r>
  <r>
    <x v="2"/>
    <n v="1128299"/>
    <x v="91"/>
    <x v="2"/>
    <s v="New Mexico"/>
    <x v="29"/>
    <x v="5"/>
    <x v="1"/>
    <n v="3750"/>
    <x v="146"/>
    <n v="375"/>
    <x v="3"/>
    <n v="0.1"/>
  </r>
  <r>
    <x v="2"/>
    <n v="1128299"/>
    <x v="92"/>
    <x v="2"/>
    <s v="New Mexico"/>
    <x v="29"/>
    <x v="0"/>
    <x v="1"/>
    <n v="5250"/>
    <x v="193"/>
    <n v="840"/>
    <x v="8"/>
    <n v="0.16"/>
  </r>
  <r>
    <x v="2"/>
    <n v="1128299"/>
    <x v="92"/>
    <x v="2"/>
    <s v="New Mexico"/>
    <x v="29"/>
    <x v="1"/>
    <x v="0"/>
    <n v="3750"/>
    <x v="203"/>
    <n v="750"/>
    <x v="8"/>
    <n v="0.2"/>
  </r>
  <r>
    <x v="2"/>
    <n v="1128299"/>
    <x v="92"/>
    <x v="2"/>
    <s v="New Mexico"/>
    <x v="29"/>
    <x v="2"/>
    <x v="0"/>
    <n v="3750"/>
    <x v="203"/>
    <n v="656.25"/>
    <x v="2"/>
    <n v="0.17499999999999999"/>
  </r>
  <r>
    <x v="2"/>
    <n v="1128299"/>
    <x v="92"/>
    <x v="2"/>
    <s v="New Mexico"/>
    <x v="29"/>
    <x v="3"/>
    <x v="0"/>
    <n v="2500"/>
    <x v="142"/>
    <n v="500"/>
    <x v="8"/>
    <n v="0.2"/>
  </r>
  <r>
    <x v="2"/>
    <n v="1128299"/>
    <x v="92"/>
    <x v="2"/>
    <s v="New Mexico"/>
    <x v="29"/>
    <x v="4"/>
    <x v="4"/>
    <n v="1500"/>
    <x v="188"/>
    <n v="288.75"/>
    <x v="2"/>
    <n v="0.1925"/>
  </r>
  <r>
    <x v="2"/>
    <n v="1128299"/>
    <x v="92"/>
    <x v="2"/>
    <s v="New Mexico"/>
    <x v="29"/>
    <x v="5"/>
    <x v="0"/>
    <n v="3500"/>
    <x v="157"/>
    <n v="437.5"/>
    <x v="3"/>
    <n v="0.125"/>
  </r>
  <r>
    <x v="2"/>
    <n v="1128299"/>
    <x v="93"/>
    <x v="2"/>
    <s v="New Mexico"/>
    <x v="29"/>
    <x v="0"/>
    <x v="0"/>
    <n v="5250"/>
    <x v="48"/>
    <n v="1050"/>
    <x v="8"/>
    <n v="0.2"/>
  </r>
  <r>
    <x v="2"/>
    <n v="1128299"/>
    <x v="93"/>
    <x v="2"/>
    <s v="New Mexico"/>
    <x v="29"/>
    <x v="1"/>
    <x v="4"/>
    <n v="3250"/>
    <x v="255"/>
    <n v="715.00000000000011"/>
    <x v="8"/>
    <n v="0.22000000000000003"/>
  </r>
  <r>
    <x v="2"/>
    <n v="1128299"/>
    <x v="93"/>
    <x v="2"/>
    <s v="New Mexico"/>
    <x v="29"/>
    <x v="2"/>
    <x v="4"/>
    <n v="3750"/>
    <x v="138"/>
    <n v="721.875"/>
    <x v="2"/>
    <n v="0.1925"/>
  </r>
  <r>
    <x v="2"/>
    <n v="1128299"/>
    <x v="93"/>
    <x v="2"/>
    <s v="New Mexico"/>
    <x v="29"/>
    <x v="3"/>
    <x v="0"/>
    <n v="2750"/>
    <x v="140"/>
    <n v="550"/>
    <x v="8"/>
    <n v="0.2"/>
  </r>
  <r>
    <x v="2"/>
    <n v="1128299"/>
    <x v="93"/>
    <x v="2"/>
    <s v="New Mexico"/>
    <x v="29"/>
    <x v="4"/>
    <x v="4"/>
    <n v="1750"/>
    <x v="117"/>
    <n v="336.875"/>
    <x v="2"/>
    <n v="0.1925"/>
  </r>
  <r>
    <x v="2"/>
    <n v="1128299"/>
    <x v="93"/>
    <x v="2"/>
    <s v="New Mexico"/>
    <x v="29"/>
    <x v="5"/>
    <x v="12"/>
    <n v="3500"/>
    <x v="196"/>
    <n v="612.50000000000011"/>
    <x v="3"/>
    <n v="0.17500000000000004"/>
  </r>
  <r>
    <x v="2"/>
    <n v="1128299"/>
    <x v="94"/>
    <x v="2"/>
    <s v="New Mexico"/>
    <x v="29"/>
    <x v="0"/>
    <x v="0"/>
    <n v="5500"/>
    <x v="80"/>
    <n v="1100"/>
    <x v="8"/>
    <n v="0.2"/>
  </r>
  <r>
    <x v="2"/>
    <n v="1128299"/>
    <x v="94"/>
    <x v="2"/>
    <s v="New Mexico"/>
    <x v="29"/>
    <x v="1"/>
    <x v="4"/>
    <n v="4000"/>
    <x v="42"/>
    <n v="880"/>
    <x v="8"/>
    <n v="0.22"/>
  </r>
  <r>
    <x v="2"/>
    <n v="1128299"/>
    <x v="94"/>
    <x v="2"/>
    <s v="New Mexico"/>
    <x v="29"/>
    <x v="2"/>
    <x v="4"/>
    <n v="4250"/>
    <x v="256"/>
    <n v="818.125"/>
    <x v="2"/>
    <n v="0.1925"/>
  </r>
  <r>
    <x v="2"/>
    <n v="1128299"/>
    <x v="94"/>
    <x v="2"/>
    <s v="New Mexico"/>
    <x v="29"/>
    <x v="3"/>
    <x v="0"/>
    <n v="3250"/>
    <x v="132"/>
    <n v="650"/>
    <x v="8"/>
    <n v="0.2"/>
  </r>
  <r>
    <x v="2"/>
    <n v="1128299"/>
    <x v="94"/>
    <x v="2"/>
    <s v="New Mexico"/>
    <x v="29"/>
    <x v="4"/>
    <x v="4"/>
    <n v="2250"/>
    <x v="116"/>
    <n v="433.125"/>
    <x v="2"/>
    <n v="0.1925"/>
  </r>
  <r>
    <x v="2"/>
    <n v="1128299"/>
    <x v="94"/>
    <x v="2"/>
    <s v="New Mexico"/>
    <x v="29"/>
    <x v="5"/>
    <x v="12"/>
    <n v="4000"/>
    <x v="219"/>
    <n v="700.00000000000011"/>
    <x v="3"/>
    <n v="0.17500000000000002"/>
  </r>
  <r>
    <x v="2"/>
    <n v="1128299"/>
    <x v="95"/>
    <x v="2"/>
    <s v="New Mexico"/>
    <x v="29"/>
    <x v="0"/>
    <x v="0"/>
    <n v="6750"/>
    <x v="73"/>
    <n v="1350"/>
    <x v="8"/>
    <n v="0.2"/>
  </r>
  <r>
    <x v="2"/>
    <n v="1128299"/>
    <x v="95"/>
    <x v="2"/>
    <s v="New Mexico"/>
    <x v="29"/>
    <x v="1"/>
    <x v="4"/>
    <n v="5250"/>
    <x v="170"/>
    <n v="1155.0000000000002"/>
    <x v="8"/>
    <n v="0.22000000000000006"/>
  </r>
  <r>
    <x v="2"/>
    <n v="1128299"/>
    <x v="95"/>
    <x v="2"/>
    <s v="New Mexico"/>
    <x v="29"/>
    <x v="2"/>
    <x v="4"/>
    <n v="5250"/>
    <x v="170"/>
    <n v="1010.6250000000001"/>
    <x v="2"/>
    <n v="0.19250000000000003"/>
  </r>
  <r>
    <x v="2"/>
    <n v="1128299"/>
    <x v="95"/>
    <x v="2"/>
    <s v="New Mexico"/>
    <x v="29"/>
    <x v="3"/>
    <x v="0"/>
    <n v="4000"/>
    <x v="47"/>
    <n v="800"/>
    <x v="8"/>
    <n v="0.2"/>
  </r>
  <r>
    <x v="2"/>
    <n v="1128299"/>
    <x v="95"/>
    <x v="2"/>
    <s v="New Mexico"/>
    <x v="29"/>
    <x v="4"/>
    <x v="4"/>
    <n v="2750"/>
    <x v="408"/>
    <n v="529.375"/>
    <x v="2"/>
    <n v="0.1925"/>
  </r>
  <r>
    <x v="2"/>
    <n v="1128299"/>
    <x v="95"/>
    <x v="2"/>
    <s v="New Mexico"/>
    <x v="29"/>
    <x v="5"/>
    <x v="12"/>
    <n v="5750"/>
    <x v="243"/>
    <n v="1006.2500000000001"/>
    <x v="3"/>
    <n v="0.17500000000000002"/>
  </r>
  <r>
    <x v="2"/>
    <n v="1128299"/>
    <x v="96"/>
    <x v="2"/>
    <s v="New Mexico"/>
    <x v="29"/>
    <x v="0"/>
    <x v="0"/>
    <n v="7250"/>
    <x v="78"/>
    <n v="1450"/>
    <x v="8"/>
    <n v="0.2"/>
  </r>
  <r>
    <x v="2"/>
    <n v="1128299"/>
    <x v="96"/>
    <x v="2"/>
    <s v="New Mexico"/>
    <x v="29"/>
    <x v="1"/>
    <x v="4"/>
    <n v="5750"/>
    <x v="76"/>
    <n v="1265.0000000000002"/>
    <x v="8"/>
    <n v="0.22000000000000003"/>
  </r>
  <r>
    <x v="2"/>
    <n v="1128299"/>
    <x v="96"/>
    <x v="2"/>
    <s v="New Mexico"/>
    <x v="29"/>
    <x v="2"/>
    <x v="4"/>
    <n v="5250"/>
    <x v="170"/>
    <n v="1010.6250000000001"/>
    <x v="2"/>
    <n v="0.19250000000000003"/>
  </r>
  <r>
    <x v="2"/>
    <n v="1128299"/>
    <x v="96"/>
    <x v="2"/>
    <s v="New Mexico"/>
    <x v="29"/>
    <x v="3"/>
    <x v="0"/>
    <n v="4250"/>
    <x v="43"/>
    <n v="850"/>
    <x v="8"/>
    <n v="0.2"/>
  </r>
  <r>
    <x v="2"/>
    <n v="1128299"/>
    <x v="96"/>
    <x v="2"/>
    <s v="New Mexico"/>
    <x v="29"/>
    <x v="4"/>
    <x v="4"/>
    <n v="4750"/>
    <x v="356"/>
    <n v="914.37499999999989"/>
    <x v="2"/>
    <n v="0.19249999999999998"/>
  </r>
  <r>
    <x v="2"/>
    <n v="1128299"/>
    <x v="96"/>
    <x v="2"/>
    <s v="New Mexico"/>
    <x v="29"/>
    <x v="5"/>
    <x v="12"/>
    <n v="4750"/>
    <x v="204"/>
    <n v="831.25000000000011"/>
    <x v="3"/>
    <n v="0.17500000000000002"/>
  </r>
  <r>
    <x v="2"/>
    <n v="1128299"/>
    <x v="97"/>
    <x v="2"/>
    <s v="New Mexico"/>
    <x v="29"/>
    <x v="0"/>
    <x v="4"/>
    <n v="6750"/>
    <x v="105"/>
    <n v="1485.0000000000002"/>
    <x v="8"/>
    <n v="0.22000000000000003"/>
  </r>
  <r>
    <x v="2"/>
    <n v="1128299"/>
    <x v="97"/>
    <x v="2"/>
    <s v="New Mexico"/>
    <x v="29"/>
    <x v="1"/>
    <x v="14"/>
    <n v="6250"/>
    <x v="232"/>
    <n v="1500.0000000000002"/>
    <x v="8"/>
    <n v="0.24000000000000005"/>
  </r>
  <r>
    <x v="2"/>
    <n v="1128299"/>
    <x v="97"/>
    <x v="2"/>
    <s v="New Mexico"/>
    <x v="29"/>
    <x v="2"/>
    <x v="4"/>
    <n v="5000"/>
    <x v="80"/>
    <n v="962.49999999999989"/>
    <x v="2"/>
    <n v="0.19249999999999998"/>
  </r>
  <r>
    <x v="2"/>
    <n v="1128299"/>
    <x v="97"/>
    <x v="2"/>
    <s v="New Mexico"/>
    <x v="29"/>
    <x v="3"/>
    <x v="4"/>
    <n v="4500"/>
    <x v="111"/>
    <n v="990"/>
    <x v="8"/>
    <n v="0.22"/>
  </r>
  <r>
    <x v="2"/>
    <n v="1128299"/>
    <x v="97"/>
    <x v="2"/>
    <s v="New Mexico"/>
    <x v="29"/>
    <x v="4"/>
    <x v="5"/>
    <n v="4500"/>
    <x v="62"/>
    <n v="1023.7499999999999"/>
    <x v="2"/>
    <n v="0.22749999999999998"/>
  </r>
  <r>
    <x v="2"/>
    <n v="1128299"/>
    <x v="97"/>
    <x v="2"/>
    <s v="New Mexico"/>
    <x v="29"/>
    <x v="5"/>
    <x v="12"/>
    <n v="4250"/>
    <x v="253"/>
    <n v="743.75000000000011"/>
    <x v="3"/>
    <n v="0.17500000000000002"/>
  </r>
  <r>
    <x v="2"/>
    <n v="1128299"/>
    <x v="98"/>
    <x v="2"/>
    <s v="New Mexico"/>
    <x v="29"/>
    <x v="0"/>
    <x v="57"/>
    <n v="6000"/>
    <x v="568"/>
    <n v="1080.0000000000005"/>
    <x v="8"/>
    <n v="0.18000000000000008"/>
  </r>
  <r>
    <x v="2"/>
    <n v="1128299"/>
    <x v="98"/>
    <x v="2"/>
    <s v="New Mexico"/>
    <x v="29"/>
    <x v="1"/>
    <x v="34"/>
    <n v="6000"/>
    <x v="252"/>
    <n v="1200.0000000000002"/>
    <x v="8"/>
    <n v="0.20000000000000004"/>
  </r>
  <r>
    <x v="2"/>
    <n v="1128299"/>
    <x v="98"/>
    <x v="2"/>
    <s v="New Mexico"/>
    <x v="29"/>
    <x v="2"/>
    <x v="57"/>
    <n v="4500"/>
    <x v="569"/>
    <n v="708.75000000000011"/>
    <x v="2"/>
    <n v="0.15750000000000003"/>
  </r>
  <r>
    <x v="2"/>
    <n v="1128299"/>
    <x v="98"/>
    <x v="2"/>
    <s v="New Mexico"/>
    <x v="29"/>
    <x v="3"/>
    <x v="57"/>
    <n v="4000"/>
    <x v="549"/>
    <n v="720.00000000000023"/>
    <x v="8"/>
    <n v="0.18000000000000005"/>
  </r>
  <r>
    <x v="2"/>
    <n v="1128299"/>
    <x v="98"/>
    <x v="2"/>
    <s v="New Mexico"/>
    <x v="29"/>
    <x v="4"/>
    <x v="4"/>
    <n v="4000"/>
    <x v="42"/>
    <n v="770"/>
    <x v="2"/>
    <n v="0.1925"/>
  </r>
  <r>
    <x v="2"/>
    <n v="1128299"/>
    <x v="98"/>
    <x v="2"/>
    <s v="New Mexico"/>
    <x v="29"/>
    <x v="5"/>
    <x v="14"/>
    <n v="4500"/>
    <x v="217"/>
    <n v="675.00000000000011"/>
    <x v="3"/>
    <n v="0.15000000000000002"/>
  </r>
  <r>
    <x v="2"/>
    <n v="1128299"/>
    <x v="99"/>
    <x v="2"/>
    <s v="New Mexico"/>
    <x v="29"/>
    <x v="0"/>
    <x v="57"/>
    <n v="5250"/>
    <x v="464"/>
    <n v="945.00000000000023"/>
    <x v="8"/>
    <n v="0.18000000000000005"/>
  </r>
  <r>
    <x v="2"/>
    <n v="1128299"/>
    <x v="99"/>
    <x v="2"/>
    <s v="New Mexico"/>
    <x v="29"/>
    <x v="1"/>
    <x v="34"/>
    <n v="5250"/>
    <x v="195"/>
    <n v="1050.0000000000002"/>
    <x v="8"/>
    <n v="0.20000000000000004"/>
  </r>
  <r>
    <x v="2"/>
    <n v="1128299"/>
    <x v="99"/>
    <x v="2"/>
    <s v="New Mexico"/>
    <x v="29"/>
    <x v="2"/>
    <x v="57"/>
    <n v="3500"/>
    <x v="570"/>
    <n v="551.25000000000011"/>
    <x v="2"/>
    <n v="0.15750000000000003"/>
  </r>
  <r>
    <x v="2"/>
    <n v="1128299"/>
    <x v="99"/>
    <x v="2"/>
    <s v="New Mexico"/>
    <x v="29"/>
    <x v="3"/>
    <x v="57"/>
    <n v="3250"/>
    <x v="571"/>
    <n v="585.00000000000023"/>
    <x v="8"/>
    <n v="0.18000000000000008"/>
  </r>
  <r>
    <x v="2"/>
    <n v="1128299"/>
    <x v="99"/>
    <x v="2"/>
    <s v="New Mexico"/>
    <x v="29"/>
    <x v="4"/>
    <x v="4"/>
    <n v="3000"/>
    <x v="205"/>
    <n v="577.5"/>
    <x v="2"/>
    <n v="0.1925"/>
  </r>
  <r>
    <x v="2"/>
    <n v="1128299"/>
    <x v="99"/>
    <x v="2"/>
    <s v="New Mexico"/>
    <x v="29"/>
    <x v="5"/>
    <x v="12"/>
    <n v="3500"/>
    <x v="196"/>
    <n v="612.50000000000011"/>
    <x v="3"/>
    <n v="0.17500000000000004"/>
  </r>
  <r>
    <x v="2"/>
    <n v="1128299"/>
    <x v="100"/>
    <x v="2"/>
    <s v="New Mexico"/>
    <x v="29"/>
    <x v="0"/>
    <x v="4"/>
    <n v="5250"/>
    <x v="170"/>
    <n v="1155.0000000000002"/>
    <x v="8"/>
    <n v="0.22000000000000006"/>
  </r>
  <r>
    <x v="2"/>
    <n v="1128299"/>
    <x v="100"/>
    <x v="2"/>
    <s v="New Mexico"/>
    <x v="29"/>
    <x v="1"/>
    <x v="14"/>
    <n v="5750"/>
    <x v="225"/>
    <n v="1380.0000000000002"/>
    <x v="8"/>
    <n v="0.24000000000000005"/>
  </r>
  <r>
    <x v="2"/>
    <n v="1128299"/>
    <x v="100"/>
    <x v="2"/>
    <s v="New Mexico"/>
    <x v="29"/>
    <x v="2"/>
    <x v="4"/>
    <n v="4250"/>
    <x v="256"/>
    <n v="818.125"/>
    <x v="2"/>
    <n v="0.1925"/>
  </r>
  <r>
    <x v="2"/>
    <n v="1128299"/>
    <x v="100"/>
    <x v="2"/>
    <s v="New Mexico"/>
    <x v="29"/>
    <x v="3"/>
    <x v="4"/>
    <n v="4000"/>
    <x v="42"/>
    <n v="880"/>
    <x v="8"/>
    <n v="0.22"/>
  </r>
  <r>
    <x v="2"/>
    <n v="1128299"/>
    <x v="100"/>
    <x v="2"/>
    <s v="New Mexico"/>
    <x v="29"/>
    <x v="4"/>
    <x v="5"/>
    <n v="3500"/>
    <x v="154"/>
    <n v="796.25"/>
    <x v="2"/>
    <n v="0.22750000000000001"/>
  </r>
  <r>
    <x v="2"/>
    <n v="1128299"/>
    <x v="100"/>
    <x v="2"/>
    <s v="New Mexico"/>
    <x v="29"/>
    <x v="5"/>
    <x v="12"/>
    <n v="4750"/>
    <x v="204"/>
    <n v="831.25000000000011"/>
    <x v="3"/>
    <n v="0.17500000000000002"/>
  </r>
  <r>
    <x v="2"/>
    <n v="1128299"/>
    <x v="101"/>
    <x v="2"/>
    <s v="New Mexico"/>
    <x v="29"/>
    <x v="0"/>
    <x v="4"/>
    <n v="6750"/>
    <x v="105"/>
    <n v="1485.0000000000002"/>
    <x v="8"/>
    <n v="0.22000000000000003"/>
  </r>
  <r>
    <x v="2"/>
    <n v="1128299"/>
    <x v="101"/>
    <x v="2"/>
    <s v="New Mexico"/>
    <x v="29"/>
    <x v="1"/>
    <x v="14"/>
    <n v="6750"/>
    <x v="229"/>
    <n v="1620.0000000000002"/>
    <x v="8"/>
    <n v="0.24000000000000005"/>
  </r>
  <r>
    <x v="2"/>
    <n v="1128299"/>
    <x v="101"/>
    <x v="2"/>
    <s v="New Mexico"/>
    <x v="29"/>
    <x v="2"/>
    <x v="4"/>
    <n v="4750"/>
    <x v="356"/>
    <n v="914.37499999999989"/>
    <x v="2"/>
    <n v="0.19249999999999998"/>
  </r>
  <r>
    <x v="2"/>
    <n v="1128299"/>
    <x v="101"/>
    <x v="2"/>
    <s v="New Mexico"/>
    <x v="29"/>
    <x v="3"/>
    <x v="4"/>
    <n v="4750"/>
    <x v="356"/>
    <n v="1045"/>
    <x v="8"/>
    <n v="0.22"/>
  </r>
  <r>
    <x v="2"/>
    <n v="1128299"/>
    <x v="101"/>
    <x v="2"/>
    <s v="New Mexico"/>
    <x v="29"/>
    <x v="4"/>
    <x v="5"/>
    <n v="4000"/>
    <x v="51"/>
    <n v="909.99999999999989"/>
    <x v="2"/>
    <n v="0.22749999999999998"/>
  </r>
  <r>
    <x v="2"/>
    <n v="1128299"/>
    <x v="101"/>
    <x v="2"/>
    <s v="New Mexico"/>
    <x v="29"/>
    <x v="5"/>
    <x v="12"/>
    <n v="5000"/>
    <x v="248"/>
    <n v="875.00000000000011"/>
    <x v="3"/>
    <n v="0.17500000000000002"/>
  </r>
  <r>
    <x v="0"/>
    <n v="1185732"/>
    <x v="204"/>
    <x v="4"/>
    <s v="Georgia"/>
    <x v="30"/>
    <x v="0"/>
    <x v="1"/>
    <n v="10250"/>
    <x v="463"/>
    <n v="1845"/>
    <x v="4"/>
    <n v="0.18"/>
  </r>
  <r>
    <x v="0"/>
    <n v="1185732"/>
    <x v="204"/>
    <x v="4"/>
    <s v="Georgia"/>
    <x v="30"/>
    <x v="1"/>
    <x v="1"/>
    <n v="8250"/>
    <x v="211"/>
    <n v="1155"/>
    <x v="2"/>
    <n v="0.14000000000000001"/>
  </r>
  <r>
    <x v="0"/>
    <n v="1185732"/>
    <x v="204"/>
    <x v="4"/>
    <s v="Georgia"/>
    <x v="30"/>
    <x v="2"/>
    <x v="21"/>
    <n v="8250"/>
    <x v="468"/>
    <n v="618.75000000000011"/>
    <x v="3"/>
    <n v="7.5000000000000011E-2"/>
  </r>
  <r>
    <x v="0"/>
    <n v="1185732"/>
    <x v="204"/>
    <x v="4"/>
    <s v="Georgia"/>
    <x v="30"/>
    <x v="3"/>
    <x v="8"/>
    <n v="6750"/>
    <x v="45"/>
    <n v="708.75"/>
    <x v="1"/>
    <n v="0.105"/>
  </r>
  <r>
    <x v="0"/>
    <n v="1185732"/>
    <x v="204"/>
    <x v="4"/>
    <s v="Georgia"/>
    <x v="30"/>
    <x v="4"/>
    <x v="0"/>
    <n v="7250"/>
    <x v="78"/>
    <n v="1268.75"/>
    <x v="2"/>
    <n v="0.17499999999999999"/>
  </r>
  <r>
    <x v="0"/>
    <n v="1185732"/>
    <x v="204"/>
    <x v="4"/>
    <s v="Georgia"/>
    <x v="30"/>
    <x v="5"/>
    <x v="1"/>
    <n v="8250"/>
    <x v="211"/>
    <n v="1650"/>
    <x v="0"/>
    <n v="0.2"/>
  </r>
  <r>
    <x v="0"/>
    <n v="1185732"/>
    <x v="205"/>
    <x v="4"/>
    <s v="Georgia"/>
    <x v="30"/>
    <x v="0"/>
    <x v="1"/>
    <n v="10750"/>
    <x v="572"/>
    <n v="1935"/>
    <x v="4"/>
    <n v="0.18"/>
  </r>
  <r>
    <x v="0"/>
    <n v="1185732"/>
    <x v="205"/>
    <x v="4"/>
    <s v="Georgia"/>
    <x v="30"/>
    <x v="1"/>
    <x v="1"/>
    <n v="7250"/>
    <x v="174"/>
    <n v="1014.9999999999999"/>
    <x v="2"/>
    <n v="0.13999999999999999"/>
  </r>
  <r>
    <x v="0"/>
    <n v="1185732"/>
    <x v="205"/>
    <x v="4"/>
    <s v="Georgia"/>
    <x v="30"/>
    <x v="2"/>
    <x v="21"/>
    <n v="7750"/>
    <x v="168"/>
    <n v="581.25000000000011"/>
    <x v="3"/>
    <n v="7.5000000000000011E-2"/>
  </r>
  <r>
    <x v="0"/>
    <n v="1185732"/>
    <x v="205"/>
    <x v="4"/>
    <s v="Georgia"/>
    <x v="30"/>
    <x v="3"/>
    <x v="8"/>
    <n v="6250"/>
    <x v="46"/>
    <n v="656.25"/>
    <x v="1"/>
    <n v="0.105"/>
  </r>
  <r>
    <x v="0"/>
    <n v="1185732"/>
    <x v="205"/>
    <x v="4"/>
    <s v="Georgia"/>
    <x v="30"/>
    <x v="4"/>
    <x v="0"/>
    <n v="7000"/>
    <x v="49"/>
    <n v="1225"/>
    <x v="2"/>
    <n v="0.17499999999999999"/>
  </r>
  <r>
    <x v="0"/>
    <n v="1185732"/>
    <x v="205"/>
    <x v="4"/>
    <s v="Georgia"/>
    <x v="30"/>
    <x v="5"/>
    <x v="8"/>
    <n v="8000"/>
    <x v="59"/>
    <n v="1400"/>
    <x v="0"/>
    <n v="0.17499999999999999"/>
  </r>
  <r>
    <x v="0"/>
    <n v="1185732"/>
    <x v="115"/>
    <x v="4"/>
    <s v="Georgia"/>
    <x v="30"/>
    <x v="0"/>
    <x v="8"/>
    <n v="10200"/>
    <x v="573"/>
    <n v="1606.5"/>
    <x v="4"/>
    <n v="0.1575"/>
  </r>
  <r>
    <x v="0"/>
    <n v="1185732"/>
    <x v="115"/>
    <x v="4"/>
    <s v="Georgia"/>
    <x v="30"/>
    <x v="1"/>
    <x v="8"/>
    <n v="7000"/>
    <x v="41"/>
    <n v="857.5"/>
    <x v="2"/>
    <n v="0.1225"/>
  </r>
  <r>
    <x v="0"/>
    <n v="1185732"/>
    <x v="115"/>
    <x v="4"/>
    <s v="Georgia"/>
    <x v="30"/>
    <x v="2"/>
    <x v="7"/>
    <n v="7250"/>
    <x v="522"/>
    <n v="453.125"/>
    <x v="3"/>
    <n v="6.25E-2"/>
  </r>
  <r>
    <x v="0"/>
    <n v="1185732"/>
    <x v="115"/>
    <x v="4"/>
    <s v="Georgia"/>
    <x v="30"/>
    <x v="3"/>
    <x v="55"/>
    <n v="5750"/>
    <x v="574"/>
    <n v="517.49999999999989"/>
    <x v="1"/>
    <n v="8.9999999999999983E-2"/>
  </r>
  <r>
    <x v="0"/>
    <n v="1185732"/>
    <x v="115"/>
    <x v="4"/>
    <s v="Georgia"/>
    <x v="30"/>
    <x v="4"/>
    <x v="17"/>
    <n v="6250"/>
    <x v="224"/>
    <n v="984.37500000000011"/>
    <x v="2"/>
    <n v="0.15750000000000003"/>
  </r>
  <r>
    <x v="0"/>
    <n v="1185732"/>
    <x v="115"/>
    <x v="4"/>
    <s v="Georgia"/>
    <x v="30"/>
    <x v="5"/>
    <x v="8"/>
    <n v="7250"/>
    <x v="53"/>
    <n v="1268.75"/>
    <x v="0"/>
    <n v="0.17499999999999999"/>
  </r>
  <r>
    <x v="0"/>
    <n v="1185732"/>
    <x v="206"/>
    <x v="4"/>
    <s v="Georgia"/>
    <x v="30"/>
    <x v="0"/>
    <x v="8"/>
    <n v="9750"/>
    <x v="85"/>
    <n v="1535.625"/>
    <x v="4"/>
    <n v="0.1575"/>
  </r>
  <r>
    <x v="0"/>
    <n v="1185732"/>
    <x v="206"/>
    <x v="4"/>
    <s v="Georgia"/>
    <x v="30"/>
    <x v="1"/>
    <x v="8"/>
    <n v="6750"/>
    <x v="45"/>
    <n v="826.875"/>
    <x v="2"/>
    <n v="0.1225"/>
  </r>
  <r>
    <x v="0"/>
    <n v="1185732"/>
    <x v="206"/>
    <x v="4"/>
    <s v="Georgia"/>
    <x v="30"/>
    <x v="2"/>
    <x v="7"/>
    <n v="6750"/>
    <x v="153"/>
    <n v="421.875"/>
    <x v="3"/>
    <n v="6.25E-2"/>
  </r>
  <r>
    <x v="0"/>
    <n v="1185732"/>
    <x v="206"/>
    <x v="4"/>
    <s v="Georgia"/>
    <x v="30"/>
    <x v="3"/>
    <x v="55"/>
    <n v="6000"/>
    <x v="575"/>
    <n v="539.99999999999989"/>
    <x v="1"/>
    <n v="8.9999999999999983E-2"/>
  </r>
  <r>
    <x v="0"/>
    <n v="1185732"/>
    <x v="206"/>
    <x v="4"/>
    <s v="Georgia"/>
    <x v="30"/>
    <x v="4"/>
    <x v="0"/>
    <n v="6250"/>
    <x v="66"/>
    <n v="1093.75"/>
    <x v="2"/>
    <n v="0.17499999999999999"/>
  </r>
  <r>
    <x v="0"/>
    <n v="1185732"/>
    <x v="206"/>
    <x v="4"/>
    <s v="Georgia"/>
    <x v="30"/>
    <x v="5"/>
    <x v="1"/>
    <n v="7750"/>
    <x v="349"/>
    <n v="1550"/>
    <x v="0"/>
    <n v="0.2"/>
  </r>
  <r>
    <x v="0"/>
    <n v="1185732"/>
    <x v="174"/>
    <x v="4"/>
    <s v="Georgia"/>
    <x v="30"/>
    <x v="0"/>
    <x v="0"/>
    <n v="10450"/>
    <x v="37"/>
    <n v="2351.25"/>
    <x v="4"/>
    <n v="0.22500000000000001"/>
  </r>
  <r>
    <x v="0"/>
    <n v="1185732"/>
    <x v="174"/>
    <x v="4"/>
    <s v="Georgia"/>
    <x v="30"/>
    <x v="1"/>
    <x v="0"/>
    <n v="7500"/>
    <x v="69"/>
    <n v="1312.5"/>
    <x v="2"/>
    <n v="0.17499999999999999"/>
  </r>
  <r>
    <x v="0"/>
    <n v="1185732"/>
    <x v="174"/>
    <x v="4"/>
    <s v="Georgia"/>
    <x v="30"/>
    <x v="2"/>
    <x v="2"/>
    <n v="7250"/>
    <x v="292"/>
    <n v="815.625"/>
    <x v="3"/>
    <n v="0.1125"/>
  </r>
  <r>
    <x v="0"/>
    <n v="1185732"/>
    <x v="174"/>
    <x v="4"/>
    <s v="Georgia"/>
    <x v="30"/>
    <x v="3"/>
    <x v="2"/>
    <n v="6750"/>
    <x v="112"/>
    <n v="911.25"/>
    <x v="1"/>
    <n v="0.13500000000000001"/>
  </r>
  <r>
    <x v="0"/>
    <n v="1185732"/>
    <x v="174"/>
    <x v="4"/>
    <s v="Georgia"/>
    <x v="30"/>
    <x v="4"/>
    <x v="16"/>
    <n v="7000"/>
    <x v="265"/>
    <n v="1347.4999999999998"/>
    <x v="2"/>
    <n v="0.19249999999999998"/>
  </r>
  <r>
    <x v="0"/>
    <n v="1185732"/>
    <x v="174"/>
    <x v="4"/>
    <s v="Georgia"/>
    <x v="30"/>
    <x v="5"/>
    <x v="3"/>
    <n v="8000"/>
    <x v="213"/>
    <n v="2400"/>
    <x v="0"/>
    <n v="0.3"/>
  </r>
  <r>
    <x v="0"/>
    <n v="1185732"/>
    <x v="207"/>
    <x v="4"/>
    <s v="Georgia"/>
    <x v="30"/>
    <x v="0"/>
    <x v="16"/>
    <n v="10500"/>
    <x v="576"/>
    <n v="2598.7499999999995"/>
    <x v="4"/>
    <n v="0.24749999999999997"/>
  </r>
  <r>
    <x v="0"/>
    <n v="1185732"/>
    <x v="207"/>
    <x v="4"/>
    <s v="Georgia"/>
    <x v="30"/>
    <x v="1"/>
    <x v="0"/>
    <n v="8000"/>
    <x v="2"/>
    <n v="1400"/>
    <x v="2"/>
    <n v="0.17499999999999999"/>
  </r>
  <r>
    <x v="0"/>
    <n v="1185732"/>
    <x v="207"/>
    <x v="4"/>
    <s v="Georgia"/>
    <x v="30"/>
    <x v="2"/>
    <x v="0"/>
    <n v="7750"/>
    <x v="75"/>
    <n v="968.75"/>
    <x v="3"/>
    <n v="0.125"/>
  </r>
  <r>
    <x v="0"/>
    <n v="1185732"/>
    <x v="207"/>
    <x v="4"/>
    <s v="Georgia"/>
    <x v="30"/>
    <x v="3"/>
    <x v="0"/>
    <n v="7500"/>
    <x v="69"/>
    <n v="1125"/>
    <x v="1"/>
    <n v="0.15"/>
  </r>
  <r>
    <x v="0"/>
    <n v="1185732"/>
    <x v="207"/>
    <x v="4"/>
    <s v="Georgia"/>
    <x v="30"/>
    <x v="4"/>
    <x v="5"/>
    <n v="7500"/>
    <x v="64"/>
    <n v="1706.25"/>
    <x v="2"/>
    <n v="0.22750000000000001"/>
  </r>
  <r>
    <x v="0"/>
    <n v="1185732"/>
    <x v="207"/>
    <x v="4"/>
    <s v="Georgia"/>
    <x v="30"/>
    <x v="5"/>
    <x v="12"/>
    <n v="9250"/>
    <x v="96"/>
    <n v="3237.5000000000005"/>
    <x v="0"/>
    <n v="0.35000000000000003"/>
  </r>
  <r>
    <x v="0"/>
    <n v="1185732"/>
    <x v="116"/>
    <x v="4"/>
    <s v="Georgia"/>
    <x v="30"/>
    <x v="0"/>
    <x v="5"/>
    <n v="11500"/>
    <x v="33"/>
    <n v="3363.75"/>
    <x v="4"/>
    <n v="0.29249999999999998"/>
  </r>
  <r>
    <x v="0"/>
    <n v="1185732"/>
    <x v="116"/>
    <x v="4"/>
    <s v="Georgia"/>
    <x v="30"/>
    <x v="1"/>
    <x v="14"/>
    <n v="9000"/>
    <x v="296"/>
    <n v="1890.0000000000002"/>
    <x v="2"/>
    <n v="0.21000000000000002"/>
  </r>
  <r>
    <x v="0"/>
    <n v="1185732"/>
    <x v="116"/>
    <x v="4"/>
    <s v="Georgia"/>
    <x v="30"/>
    <x v="2"/>
    <x v="4"/>
    <n v="8250"/>
    <x v="114"/>
    <n v="1134.375"/>
    <x v="3"/>
    <n v="0.13750000000000001"/>
  </r>
  <r>
    <x v="0"/>
    <n v="1185732"/>
    <x v="116"/>
    <x v="4"/>
    <s v="Georgia"/>
    <x v="30"/>
    <x v="3"/>
    <x v="4"/>
    <n v="7750"/>
    <x v="100"/>
    <n v="1278.75"/>
    <x v="1"/>
    <n v="0.16500000000000001"/>
  </r>
  <r>
    <x v="0"/>
    <n v="1185732"/>
    <x v="116"/>
    <x v="4"/>
    <s v="Georgia"/>
    <x v="30"/>
    <x v="4"/>
    <x v="5"/>
    <n v="8000"/>
    <x v="97"/>
    <n v="1819.9999999999998"/>
    <x v="2"/>
    <n v="0.22749999999999998"/>
  </r>
  <r>
    <x v="0"/>
    <n v="1185732"/>
    <x v="116"/>
    <x v="4"/>
    <s v="Georgia"/>
    <x v="30"/>
    <x v="5"/>
    <x v="12"/>
    <n v="9750"/>
    <x v="297"/>
    <n v="3412.5000000000005"/>
    <x v="0"/>
    <n v="0.35000000000000003"/>
  </r>
  <r>
    <x v="0"/>
    <n v="1185732"/>
    <x v="208"/>
    <x v="4"/>
    <s v="Georgia"/>
    <x v="30"/>
    <x v="0"/>
    <x v="5"/>
    <n v="11250"/>
    <x v="298"/>
    <n v="3290.625"/>
    <x v="4"/>
    <n v="0.29249999999999998"/>
  </r>
  <r>
    <x v="0"/>
    <n v="1185732"/>
    <x v="208"/>
    <x v="4"/>
    <s v="Georgia"/>
    <x v="30"/>
    <x v="1"/>
    <x v="14"/>
    <n v="9000"/>
    <x v="296"/>
    <n v="1890.0000000000002"/>
    <x v="2"/>
    <n v="0.21000000000000002"/>
  </r>
  <r>
    <x v="0"/>
    <n v="1185732"/>
    <x v="208"/>
    <x v="4"/>
    <s v="Georgia"/>
    <x v="30"/>
    <x v="2"/>
    <x v="4"/>
    <n v="8250"/>
    <x v="114"/>
    <n v="1134.375"/>
    <x v="3"/>
    <n v="0.13750000000000001"/>
  </r>
  <r>
    <x v="0"/>
    <n v="1185732"/>
    <x v="208"/>
    <x v="4"/>
    <s v="Georgia"/>
    <x v="30"/>
    <x v="3"/>
    <x v="2"/>
    <n v="7750"/>
    <x v="290"/>
    <n v="1046.25"/>
    <x v="1"/>
    <n v="0.13500000000000001"/>
  </r>
  <r>
    <x v="0"/>
    <n v="1185732"/>
    <x v="208"/>
    <x v="4"/>
    <s v="Georgia"/>
    <x v="30"/>
    <x v="4"/>
    <x v="4"/>
    <n v="7500"/>
    <x v="71"/>
    <n v="1443.75"/>
    <x v="2"/>
    <n v="0.1925"/>
  </r>
  <r>
    <x v="0"/>
    <n v="1185732"/>
    <x v="208"/>
    <x v="4"/>
    <s v="Georgia"/>
    <x v="30"/>
    <x v="5"/>
    <x v="14"/>
    <n v="9250"/>
    <x v="99"/>
    <n v="2775.0000000000005"/>
    <x v="0"/>
    <n v="0.30000000000000004"/>
  </r>
  <r>
    <x v="0"/>
    <n v="1185732"/>
    <x v="178"/>
    <x v="4"/>
    <s v="Georgia"/>
    <x v="30"/>
    <x v="0"/>
    <x v="4"/>
    <n v="10250"/>
    <x v="24"/>
    <n v="2536.8750000000005"/>
    <x v="4"/>
    <n v="0.24750000000000005"/>
  </r>
  <r>
    <x v="0"/>
    <n v="1185732"/>
    <x v="178"/>
    <x v="4"/>
    <s v="Georgia"/>
    <x v="30"/>
    <x v="1"/>
    <x v="34"/>
    <n v="8250"/>
    <x v="302"/>
    <n v="1443.7500000000002"/>
    <x v="2"/>
    <n v="0.17500000000000002"/>
  </r>
  <r>
    <x v="0"/>
    <n v="1185732"/>
    <x v="178"/>
    <x v="4"/>
    <s v="Georgia"/>
    <x v="30"/>
    <x v="2"/>
    <x v="1"/>
    <n v="7250"/>
    <x v="174"/>
    <n v="725"/>
    <x v="3"/>
    <n v="0.1"/>
  </r>
  <r>
    <x v="0"/>
    <n v="1185732"/>
    <x v="178"/>
    <x v="4"/>
    <s v="Georgia"/>
    <x v="30"/>
    <x v="3"/>
    <x v="1"/>
    <n v="7000"/>
    <x v="59"/>
    <n v="840"/>
    <x v="1"/>
    <n v="0.12"/>
  </r>
  <r>
    <x v="0"/>
    <n v="1185732"/>
    <x v="178"/>
    <x v="4"/>
    <s v="Georgia"/>
    <x v="30"/>
    <x v="4"/>
    <x v="0"/>
    <n v="7000"/>
    <x v="49"/>
    <n v="1225"/>
    <x v="2"/>
    <n v="0.17499999999999999"/>
  </r>
  <r>
    <x v="0"/>
    <n v="1185732"/>
    <x v="178"/>
    <x v="4"/>
    <s v="Georgia"/>
    <x v="30"/>
    <x v="5"/>
    <x v="4"/>
    <n v="8000"/>
    <x v="63"/>
    <n v="2200"/>
    <x v="0"/>
    <n v="0.27500000000000002"/>
  </r>
  <r>
    <x v="0"/>
    <n v="1185732"/>
    <x v="209"/>
    <x v="4"/>
    <s v="Georgia"/>
    <x v="30"/>
    <x v="0"/>
    <x v="4"/>
    <n v="9750"/>
    <x v="34"/>
    <n v="2413.125"/>
    <x v="4"/>
    <n v="0.2475"/>
  </r>
  <r>
    <x v="0"/>
    <n v="1185732"/>
    <x v="209"/>
    <x v="4"/>
    <s v="Georgia"/>
    <x v="30"/>
    <x v="1"/>
    <x v="57"/>
    <n v="8000"/>
    <x v="577"/>
    <n v="1260.0000000000002"/>
    <x v="2"/>
    <n v="0.15750000000000003"/>
  </r>
  <r>
    <x v="0"/>
    <n v="1185732"/>
    <x v="209"/>
    <x v="4"/>
    <s v="Georgia"/>
    <x v="30"/>
    <x v="2"/>
    <x v="57"/>
    <n v="6750"/>
    <x v="578"/>
    <n v="759.37500000000023"/>
    <x v="3"/>
    <n v="0.11250000000000003"/>
  </r>
  <r>
    <x v="0"/>
    <n v="1185732"/>
    <x v="209"/>
    <x v="4"/>
    <s v="Georgia"/>
    <x v="30"/>
    <x v="3"/>
    <x v="57"/>
    <n v="6500"/>
    <x v="579"/>
    <n v="877.50000000000023"/>
    <x v="1"/>
    <n v="0.13500000000000004"/>
  </r>
  <r>
    <x v="0"/>
    <n v="1185732"/>
    <x v="209"/>
    <x v="4"/>
    <s v="Georgia"/>
    <x v="30"/>
    <x v="4"/>
    <x v="4"/>
    <n v="6500"/>
    <x v="465"/>
    <n v="1251.25"/>
    <x v="2"/>
    <n v="0.1925"/>
  </r>
  <r>
    <x v="0"/>
    <n v="1185732"/>
    <x v="209"/>
    <x v="4"/>
    <s v="Georgia"/>
    <x v="30"/>
    <x v="5"/>
    <x v="3"/>
    <n v="7750"/>
    <x v="171"/>
    <n v="2325"/>
    <x v="0"/>
    <n v="0.3"/>
  </r>
  <r>
    <x v="0"/>
    <n v="1185732"/>
    <x v="210"/>
    <x v="4"/>
    <s v="Georgia"/>
    <x v="30"/>
    <x v="0"/>
    <x v="4"/>
    <n v="9250"/>
    <x v="16"/>
    <n v="2289.375"/>
    <x v="4"/>
    <n v="0.2475"/>
  </r>
  <r>
    <x v="0"/>
    <n v="1185732"/>
    <x v="210"/>
    <x v="4"/>
    <s v="Georgia"/>
    <x v="30"/>
    <x v="1"/>
    <x v="57"/>
    <n v="7500"/>
    <x v="492"/>
    <n v="1181.2500000000002"/>
    <x v="2"/>
    <n v="0.15750000000000003"/>
  </r>
  <r>
    <x v="0"/>
    <n v="1185732"/>
    <x v="210"/>
    <x v="4"/>
    <s v="Georgia"/>
    <x v="30"/>
    <x v="2"/>
    <x v="57"/>
    <n v="6950"/>
    <x v="580"/>
    <n v="781.87500000000023"/>
    <x v="3"/>
    <n v="0.11250000000000003"/>
  </r>
  <r>
    <x v="0"/>
    <n v="1185732"/>
    <x v="210"/>
    <x v="4"/>
    <s v="Georgia"/>
    <x v="30"/>
    <x v="3"/>
    <x v="54"/>
    <n v="7500"/>
    <x v="302"/>
    <n v="1237.5000000000002"/>
    <x v="1"/>
    <n v="0.16500000000000004"/>
  </r>
  <r>
    <x v="0"/>
    <n v="1185732"/>
    <x v="210"/>
    <x v="4"/>
    <s v="Georgia"/>
    <x v="30"/>
    <x v="4"/>
    <x v="12"/>
    <n v="7250"/>
    <x v="246"/>
    <n v="1776.2500000000002"/>
    <x v="2"/>
    <n v="0.24500000000000002"/>
  </r>
  <r>
    <x v="0"/>
    <n v="1185732"/>
    <x v="210"/>
    <x v="4"/>
    <s v="Georgia"/>
    <x v="30"/>
    <x v="5"/>
    <x v="13"/>
    <n v="8250"/>
    <x v="581"/>
    <n v="3093.75"/>
    <x v="0"/>
    <n v="0.375"/>
  </r>
  <r>
    <x v="0"/>
    <n v="1185732"/>
    <x v="211"/>
    <x v="4"/>
    <s v="Georgia"/>
    <x v="30"/>
    <x v="0"/>
    <x v="12"/>
    <n v="10750"/>
    <x v="582"/>
    <n v="3386.2500000000005"/>
    <x v="4"/>
    <n v="0.31500000000000006"/>
  </r>
  <r>
    <x v="0"/>
    <n v="1185732"/>
    <x v="211"/>
    <x v="4"/>
    <s v="Georgia"/>
    <x v="30"/>
    <x v="1"/>
    <x v="14"/>
    <n v="8750"/>
    <x v="103"/>
    <n v="1837.5000000000002"/>
    <x v="2"/>
    <n v="0.21000000000000002"/>
  </r>
  <r>
    <x v="0"/>
    <n v="1185732"/>
    <x v="211"/>
    <x v="4"/>
    <s v="Georgia"/>
    <x v="30"/>
    <x v="2"/>
    <x v="14"/>
    <n v="8250"/>
    <x v="301"/>
    <n v="1237.5000000000002"/>
    <x v="3"/>
    <n v="0.15000000000000002"/>
  </r>
  <r>
    <x v="0"/>
    <n v="1185732"/>
    <x v="211"/>
    <x v="4"/>
    <s v="Georgia"/>
    <x v="30"/>
    <x v="3"/>
    <x v="14"/>
    <n v="7750"/>
    <x v="458"/>
    <n v="1395.0000000000002"/>
    <x v="1"/>
    <n v="0.18000000000000002"/>
  </r>
  <r>
    <x v="0"/>
    <n v="1185732"/>
    <x v="211"/>
    <x v="4"/>
    <s v="Georgia"/>
    <x v="30"/>
    <x v="4"/>
    <x v="12"/>
    <n v="7750"/>
    <x v="102"/>
    <n v="1898.7500000000002"/>
    <x v="2"/>
    <n v="0.24500000000000002"/>
  </r>
  <r>
    <x v="0"/>
    <n v="1185732"/>
    <x v="211"/>
    <x v="4"/>
    <s v="Georgia"/>
    <x v="30"/>
    <x v="5"/>
    <x v="13"/>
    <n v="8750"/>
    <x v="583"/>
    <n v="3281.25"/>
    <x v="0"/>
    <n v="0.375"/>
  </r>
  <r>
    <x v="0"/>
    <n v="1185732"/>
    <x v="212"/>
    <x v="4"/>
    <s v="South Carolina"/>
    <x v="31"/>
    <x v="0"/>
    <x v="15"/>
    <n v="9250"/>
    <x v="584"/>
    <n v="1295.0000000000002"/>
    <x v="8"/>
    <n v="0.14000000000000001"/>
  </r>
  <r>
    <x v="0"/>
    <n v="1185732"/>
    <x v="212"/>
    <x v="4"/>
    <s v="South Carolina"/>
    <x v="31"/>
    <x v="1"/>
    <x v="15"/>
    <n v="7250"/>
    <x v="293"/>
    <n v="888.12500000000011"/>
    <x v="2"/>
    <n v="0.12250000000000001"/>
  </r>
  <r>
    <x v="0"/>
    <n v="1185732"/>
    <x v="212"/>
    <x v="4"/>
    <s v="South Carolina"/>
    <x v="31"/>
    <x v="2"/>
    <x v="39"/>
    <n v="7250"/>
    <x v="585"/>
    <n v="725.00000000000023"/>
    <x v="8"/>
    <n v="0.10000000000000003"/>
  </r>
  <r>
    <x v="0"/>
    <n v="1185732"/>
    <x v="212"/>
    <x v="4"/>
    <s v="South Carolina"/>
    <x v="31"/>
    <x v="3"/>
    <x v="9"/>
    <n v="5750"/>
    <x v="539"/>
    <n v="690"/>
    <x v="8"/>
    <n v="0.12"/>
  </r>
  <r>
    <x v="0"/>
    <n v="1185732"/>
    <x v="212"/>
    <x v="4"/>
    <s v="South Carolina"/>
    <x v="31"/>
    <x v="4"/>
    <x v="2"/>
    <n v="6250"/>
    <x v="67"/>
    <n v="984.37499999999989"/>
    <x v="2"/>
    <n v="0.15749999999999997"/>
  </r>
  <r>
    <x v="0"/>
    <n v="1185732"/>
    <x v="212"/>
    <x v="4"/>
    <s v="South Carolina"/>
    <x v="31"/>
    <x v="5"/>
    <x v="15"/>
    <n v="7250"/>
    <x v="293"/>
    <n v="1268.7500000000002"/>
    <x v="0"/>
    <n v="0.17500000000000004"/>
  </r>
  <r>
    <x v="0"/>
    <n v="1185732"/>
    <x v="172"/>
    <x v="4"/>
    <s v="South Carolina"/>
    <x v="31"/>
    <x v="0"/>
    <x v="15"/>
    <n v="9750"/>
    <x v="586"/>
    <n v="1365.0000000000002"/>
    <x v="8"/>
    <n v="0.14000000000000001"/>
  </r>
  <r>
    <x v="0"/>
    <n v="1185732"/>
    <x v="172"/>
    <x v="4"/>
    <s v="South Carolina"/>
    <x v="31"/>
    <x v="1"/>
    <x v="15"/>
    <n v="6250"/>
    <x v="46"/>
    <n v="765.625"/>
    <x v="2"/>
    <n v="0.1225"/>
  </r>
  <r>
    <x v="0"/>
    <n v="1185732"/>
    <x v="172"/>
    <x v="4"/>
    <s v="South Carolina"/>
    <x v="31"/>
    <x v="2"/>
    <x v="39"/>
    <n v="6750"/>
    <x v="344"/>
    <n v="675.00000000000023"/>
    <x v="8"/>
    <n v="0.10000000000000003"/>
  </r>
  <r>
    <x v="0"/>
    <n v="1185732"/>
    <x v="172"/>
    <x v="4"/>
    <s v="South Carolina"/>
    <x v="31"/>
    <x v="3"/>
    <x v="9"/>
    <n v="5250"/>
    <x v="151"/>
    <n v="630"/>
    <x v="8"/>
    <n v="0.12"/>
  </r>
  <r>
    <x v="0"/>
    <n v="1185732"/>
    <x v="172"/>
    <x v="4"/>
    <s v="South Carolina"/>
    <x v="31"/>
    <x v="4"/>
    <x v="2"/>
    <n v="6000"/>
    <x v="52"/>
    <n v="944.99999999999989"/>
    <x v="2"/>
    <n v="0.15749999999999997"/>
  </r>
  <r>
    <x v="0"/>
    <n v="1185732"/>
    <x v="172"/>
    <x v="4"/>
    <s v="South Carolina"/>
    <x v="31"/>
    <x v="5"/>
    <x v="9"/>
    <n v="7000"/>
    <x v="193"/>
    <n v="1050"/>
    <x v="0"/>
    <n v="0.15"/>
  </r>
  <r>
    <x v="0"/>
    <n v="1185732"/>
    <x v="68"/>
    <x v="4"/>
    <s v="South Carolina"/>
    <x v="31"/>
    <x v="0"/>
    <x v="9"/>
    <n v="9200"/>
    <x v="587"/>
    <n v="1104"/>
    <x v="8"/>
    <n v="0.12"/>
  </r>
  <r>
    <x v="0"/>
    <n v="1185732"/>
    <x v="68"/>
    <x v="4"/>
    <s v="South Carolina"/>
    <x v="31"/>
    <x v="1"/>
    <x v="9"/>
    <n v="6000"/>
    <x v="207"/>
    <n v="630"/>
    <x v="2"/>
    <n v="0.105"/>
  </r>
  <r>
    <x v="0"/>
    <n v="1185732"/>
    <x v="68"/>
    <x v="4"/>
    <s v="South Carolina"/>
    <x v="31"/>
    <x v="2"/>
    <x v="19"/>
    <n v="6250"/>
    <x v="142"/>
    <n v="500"/>
    <x v="8"/>
    <n v="0.08"/>
  </r>
  <r>
    <x v="0"/>
    <n v="1185732"/>
    <x v="68"/>
    <x v="4"/>
    <s v="South Carolina"/>
    <x v="31"/>
    <x v="3"/>
    <x v="69"/>
    <n v="4750"/>
    <x v="552"/>
    <n v="474.99999999999994"/>
    <x v="8"/>
    <n v="9.9999999999999992E-2"/>
  </r>
  <r>
    <x v="0"/>
    <n v="1185732"/>
    <x v="68"/>
    <x v="4"/>
    <s v="South Carolina"/>
    <x v="31"/>
    <x v="4"/>
    <x v="36"/>
    <n v="5250"/>
    <x v="162"/>
    <n v="735.00000000000011"/>
    <x v="2"/>
    <n v="0.14000000000000001"/>
  </r>
  <r>
    <x v="0"/>
    <n v="1185732"/>
    <x v="68"/>
    <x v="4"/>
    <s v="South Carolina"/>
    <x v="31"/>
    <x v="5"/>
    <x v="9"/>
    <n v="6250"/>
    <x v="203"/>
    <n v="937.5"/>
    <x v="0"/>
    <n v="0.15"/>
  </r>
  <r>
    <x v="0"/>
    <n v="1185732"/>
    <x v="69"/>
    <x v="4"/>
    <s v="South Carolina"/>
    <x v="31"/>
    <x v="0"/>
    <x v="9"/>
    <n v="8750"/>
    <x v="48"/>
    <n v="1050"/>
    <x v="8"/>
    <n v="0.12"/>
  </r>
  <r>
    <x v="0"/>
    <n v="1185732"/>
    <x v="69"/>
    <x v="4"/>
    <s v="South Carolina"/>
    <x v="31"/>
    <x v="1"/>
    <x v="9"/>
    <n v="5750"/>
    <x v="539"/>
    <n v="603.75"/>
    <x v="2"/>
    <n v="0.105"/>
  </r>
  <r>
    <x v="0"/>
    <n v="1185732"/>
    <x v="69"/>
    <x v="4"/>
    <s v="South Carolina"/>
    <x v="31"/>
    <x v="2"/>
    <x v="19"/>
    <n v="5750"/>
    <x v="588"/>
    <n v="460"/>
    <x v="8"/>
    <n v="0.08"/>
  </r>
  <r>
    <x v="0"/>
    <n v="1185732"/>
    <x v="69"/>
    <x v="4"/>
    <s v="South Carolina"/>
    <x v="31"/>
    <x v="3"/>
    <x v="69"/>
    <n v="5000"/>
    <x v="589"/>
    <n v="499.99999999999994"/>
    <x v="8"/>
    <n v="9.9999999999999992E-2"/>
  </r>
  <r>
    <x v="0"/>
    <n v="1185732"/>
    <x v="69"/>
    <x v="4"/>
    <s v="South Carolina"/>
    <x v="31"/>
    <x v="4"/>
    <x v="2"/>
    <n v="5250"/>
    <x v="45"/>
    <n v="826.875"/>
    <x v="2"/>
    <n v="0.1575"/>
  </r>
  <r>
    <x v="0"/>
    <n v="1185732"/>
    <x v="69"/>
    <x v="4"/>
    <s v="South Carolina"/>
    <x v="31"/>
    <x v="5"/>
    <x v="15"/>
    <n v="6750"/>
    <x v="45"/>
    <n v="1181.25"/>
    <x v="0"/>
    <n v="0.17499999999999999"/>
  </r>
  <r>
    <x v="0"/>
    <n v="1185732"/>
    <x v="16"/>
    <x v="4"/>
    <s v="South Carolina"/>
    <x v="31"/>
    <x v="0"/>
    <x v="2"/>
    <n v="9450"/>
    <x v="590"/>
    <n v="1701"/>
    <x v="8"/>
    <n v="0.18"/>
  </r>
  <r>
    <x v="0"/>
    <n v="1185732"/>
    <x v="16"/>
    <x v="4"/>
    <s v="South Carolina"/>
    <x v="31"/>
    <x v="1"/>
    <x v="2"/>
    <n v="6500"/>
    <x v="62"/>
    <n v="1023.7499999999999"/>
    <x v="2"/>
    <n v="0.15749999999999997"/>
  </r>
  <r>
    <x v="0"/>
    <n v="1185732"/>
    <x v="16"/>
    <x v="4"/>
    <s v="South Carolina"/>
    <x v="31"/>
    <x v="2"/>
    <x v="1"/>
    <n v="6250"/>
    <x v="54"/>
    <n v="1000"/>
    <x v="8"/>
    <n v="0.16"/>
  </r>
  <r>
    <x v="0"/>
    <n v="1185732"/>
    <x v="16"/>
    <x v="4"/>
    <s v="South Carolina"/>
    <x v="31"/>
    <x v="3"/>
    <x v="1"/>
    <n v="5750"/>
    <x v="336"/>
    <n v="920"/>
    <x v="8"/>
    <n v="0.16"/>
  </r>
  <r>
    <x v="0"/>
    <n v="1185732"/>
    <x v="16"/>
    <x v="4"/>
    <s v="South Carolina"/>
    <x v="31"/>
    <x v="4"/>
    <x v="25"/>
    <n v="6000"/>
    <x v="591"/>
    <n v="1049.9999999999998"/>
    <x v="2"/>
    <n v="0.17499999999999996"/>
  </r>
  <r>
    <x v="0"/>
    <n v="1185732"/>
    <x v="16"/>
    <x v="4"/>
    <s v="South Carolina"/>
    <x v="31"/>
    <x v="5"/>
    <x v="16"/>
    <n v="7000"/>
    <x v="265"/>
    <n v="1924.9999999999998"/>
    <x v="0"/>
    <n v="0.27499999999999997"/>
  </r>
  <r>
    <x v="0"/>
    <n v="1185732"/>
    <x v="175"/>
    <x v="4"/>
    <s v="South Carolina"/>
    <x v="31"/>
    <x v="0"/>
    <x v="25"/>
    <n v="9500"/>
    <x v="592"/>
    <n v="1899.9999999999998"/>
    <x v="8"/>
    <n v="0.19999999999999998"/>
  </r>
  <r>
    <x v="0"/>
    <n v="1185732"/>
    <x v="175"/>
    <x v="4"/>
    <s v="South Carolina"/>
    <x v="31"/>
    <x v="1"/>
    <x v="2"/>
    <n v="7000"/>
    <x v="40"/>
    <n v="1102.5"/>
    <x v="2"/>
    <n v="0.1575"/>
  </r>
  <r>
    <x v="0"/>
    <n v="1185732"/>
    <x v="175"/>
    <x v="4"/>
    <s v="South Carolina"/>
    <x v="31"/>
    <x v="2"/>
    <x v="0"/>
    <n v="6750"/>
    <x v="73"/>
    <n v="1350"/>
    <x v="8"/>
    <n v="0.2"/>
  </r>
  <r>
    <x v="0"/>
    <n v="1185732"/>
    <x v="175"/>
    <x v="4"/>
    <s v="South Carolina"/>
    <x v="31"/>
    <x v="3"/>
    <x v="0"/>
    <n v="6500"/>
    <x v="82"/>
    <n v="1300"/>
    <x v="8"/>
    <n v="0.2"/>
  </r>
  <r>
    <x v="0"/>
    <n v="1185732"/>
    <x v="175"/>
    <x v="4"/>
    <s v="South Carolina"/>
    <x v="31"/>
    <x v="4"/>
    <x v="5"/>
    <n v="6500"/>
    <x v="106"/>
    <n v="1478.75"/>
    <x v="2"/>
    <n v="0.22750000000000001"/>
  </r>
  <r>
    <x v="0"/>
    <n v="1185732"/>
    <x v="175"/>
    <x v="4"/>
    <s v="South Carolina"/>
    <x v="31"/>
    <x v="5"/>
    <x v="12"/>
    <n v="8250"/>
    <x v="299"/>
    <n v="2887.5000000000005"/>
    <x v="0"/>
    <n v="0.35000000000000003"/>
  </r>
  <r>
    <x v="0"/>
    <n v="1185732"/>
    <x v="72"/>
    <x v="4"/>
    <s v="South Carolina"/>
    <x v="31"/>
    <x v="0"/>
    <x v="5"/>
    <n v="10500"/>
    <x v="22"/>
    <n v="2730"/>
    <x v="8"/>
    <n v="0.26"/>
  </r>
  <r>
    <x v="0"/>
    <n v="1185732"/>
    <x v="72"/>
    <x v="4"/>
    <s v="South Carolina"/>
    <x v="31"/>
    <x v="1"/>
    <x v="14"/>
    <n v="8000"/>
    <x v="443"/>
    <n v="1680.0000000000002"/>
    <x v="2"/>
    <n v="0.21000000000000002"/>
  </r>
  <r>
    <x v="0"/>
    <n v="1185732"/>
    <x v="72"/>
    <x v="4"/>
    <s v="South Carolina"/>
    <x v="31"/>
    <x v="2"/>
    <x v="4"/>
    <n v="7250"/>
    <x v="101"/>
    <n v="1595.0000000000002"/>
    <x v="8"/>
    <n v="0.22000000000000003"/>
  </r>
  <r>
    <x v="0"/>
    <n v="1185732"/>
    <x v="72"/>
    <x v="4"/>
    <s v="South Carolina"/>
    <x v="31"/>
    <x v="3"/>
    <x v="4"/>
    <n v="6750"/>
    <x v="105"/>
    <n v="1485.0000000000002"/>
    <x v="8"/>
    <n v="0.22000000000000003"/>
  </r>
  <r>
    <x v="0"/>
    <n v="1185732"/>
    <x v="72"/>
    <x v="4"/>
    <s v="South Carolina"/>
    <x v="31"/>
    <x v="4"/>
    <x v="5"/>
    <n v="7000"/>
    <x v="109"/>
    <n v="1592.5"/>
    <x v="2"/>
    <n v="0.22750000000000001"/>
  </r>
  <r>
    <x v="0"/>
    <n v="1185732"/>
    <x v="72"/>
    <x v="4"/>
    <s v="South Carolina"/>
    <x v="31"/>
    <x v="5"/>
    <x v="12"/>
    <n v="8750"/>
    <x v="593"/>
    <n v="3062.5000000000005"/>
    <x v="0"/>
    <n v="0.35000000000000003"/>
  </r>
  <r>
    <x v="0"/>
    <n v="1185732"/>
    <x v="73"/>
    <x v="4"/>
    <s v="South Carolina"/>
    <x v="31"/>
    <x v="0"/>
    <x v="5"/>
    <n v="10250"/>
    <x v="594"/>
    <n v="2665"/>
    <x v="8"/>
    <n v="0.26"/>
  </r>
  <r>
    <x v="0"/>
    <n v="1185732"/>
    <x v="73"/>
    <x v="4"/>
    <s v="South Carolina"/>
    <x v="31"/>
    <x v="1"/>
    <x v="14"/>
    <n v="8000"/>
    <x v="443"/>
    <n v="1680.0000000000002"/>
    <x v="2"/>
    <n v="0.21000000000000002"/>
  </r>
  <r>
    <x v="0"/>
    <n v="1185732"/>
    <x v="73"/>
    <x v="4"/>
    <s v="South Carolina"/>
    <x v="31"/>
    <x v="2"/>
    <x v="4"/>
    <n v="7250"/>
    <x v="101"/>
    <n v="1595.0000000000002"/>
    <x v="8"/>
    <n v="0.22000000000000003"/>
  </r>
  <r>
    <x v="0"/>
    <n v="1185732"/>
    <x v="73"/>
    <x v="4"/>
    <s v="South Carolina"/>
    <x v="31"/>
    <x v="3"/>
    <x v="2"/>
    <n v="6750"/>
    <x v="112"/>
    <n v="1215"/>
    <x v="8"/>
    <n v="0.18"/>
  </r>
  <r>
    <x v="0"/>
    <n v="1185732"/>
    <x v="73"/>
    <x v="4"/>
    <s v="South Carolina"/>
    <x v="31"/>
    <x v="4"/>
    <x v="4"/>
    <n v="6500"/>
    <x v="465"/>
    <n v="1251.25"/>
    <x v="2"/>
    <n v="0.1925"/>
  </r>
  <r>
    <x v="0"/>
    <n v="1185732"/>
    <x v="73"/>
    <x v="4"/>
    <s v="South Carolina"/>
    <x v="31"/>
    <x v="5"/>
    <x v="14"/>
    <n v="8250"/>
    <x v="301"/>
    <n v="2475.0000000000005"/>
    <x v="0"/>
    <n v="0.30000000000000004"/>
  </r>
  <r>
    <x v="0"/>
    <n v="1185732"/>
    <x v="20"/>
    <x v="4"/>
    <s v="South Carolina"/>
    <x v="31"/>
    <x v="0"/>
    <x v="4"/>
    <n v="9250"/>
    <x v="16"/>
    <n v="2035"/>
    <x v="8"/>
    <n v="0.22"/>
  </r>
  <r>
    <x v="0"/>
    <n v="1185732"/>
    <x v="20"/>
    <x v="4"/>
    <s v="South Carolina"/>
    <x v="31"/>
    <x v="1"/>
    <x v="34"/>
    <n v="7250"/>
    <x v="303"/>
    <n v="1268.7500000000002"/>
    <x v="2"/>
    <n v="0.17500000000000004"/>
  </r>
  <r>
    <x v="0"/>
    <n v="1185732"/>
    <x v="20"/>
    <x v="4"/>
    <s v="South Carolina"/>
    <x v="31"/>
    <x v="2"/>
    <x v="21"/>
    <n v="6250"/>
    <x v="528"/>
    <n v="750.00000000000011"/>
    <x v="8"/>
    <n v="0.12000000000000002"/>
  </r>
  <r>
    <x v="0"/>
    <n v="1185732"/>
    <x v="20"/>
    <x v="4"/>
    <s v="South Carolina"/>
    <x v="31"/>
    <x v="3"/>
    <x v="21"/>
    <n v="6000"/>
    <x v="166"/>
    <n v="720.00000000000011"/>
    <x v="8"/>
    <n v="0.12000000000000002"/>
  </r>
  <r>
    <x v="0"/>
    <n v="1185732"/>
    <x v="20"/>
    <x v="4"/>
    <s v="South Carolina"/>
    <x v="31"/>
    <x v="4"/>
    <x v="1"/>
    <n v="6000"/>
    <x v="50"/>
    <n v="840"/>
    <x v="2"/>
    <n v="0.14000000000000001"/>
  </r>
  <r>
    <x v="0"/>
    <n v="1185732"/>
    <x v="20"/>
    <x v="4"/>
    <s v="South Carolina"/>
    <x v="31"/>
    <x v="5"/>
    <x v="17"/>
    <n v="7000"/>
    <x v="254"/>
    <n v="1575.0000000000002"/>
    <x v="0"/>
    <n v="0.22500000000000003"/>
  </r>
  <r>
    <x v="0"/>
    <n v="1185732"/>
    <x v="179"/>
    <x v="4"/>
    <s v="South Carolina"/>
    <x v="31"/>
    <x v="0"/>
    <x v="17"/>
    <n v="8750"/>
    <x v="567"/>
    <n v="1575.0000000000002"/>
    <x v="8"/>
    <n v="0.18000000000000002"/>
  </r>
  <r>
    <x v="0"/>
    <n v="1185732"/>
    <x v="179"/>
    <x v="4"/>
    <s v="South Carolina"/>
    <x v="31"/>
    <x v="1"/>
    <x v="42"/>
    <n v="7000"/>
    <x v="196"/>
    <n v="857.50000000000011"/>
    <x v="2"/>
    <n v="0.12250000000000001"/>
  </r>
  <r>
    <x v="0"/>
    <n v="1185732"/>
    <x v="179"/>
    <x v="4"/>
    <s v="South Carolina"/>
    <x v="31"/>
    <x v="2"/>
    <x v="42"/>
    <n v="5750"/>
    <x v="595"/>
    <n v="805.00000000000023"/>
    <x v="8"/>
    <n v="0.14000000000000004"/>
  </r>
  <r>
    <x v="0"/>
    <n v="1185732"/>
    <x v="179"/>
    <x v="4"/>
    <s v="South Carolina"/>
    <x v="31"/>
    <x v="3"/>
    <x v="42"/>
    <n v="5500"/>
    <x v="596"/>
    <n v="770.00000000000023"/>
    <x v="8"/>
    <n v="0.14000000000000004"/>
  </r>
  <r>
    <x v="0"/>
    <n v="1185732"/>
    <x v="179"/>
    <x v="4"/>
    <s v="South Carolina"/>
    <x v="31"/>
    <x v="4"/>
    <x v="17"/>
    <n v="5500"/>
    <x v="468"/>
    <n v="866.25000000000011"/>
    <x v="2"/>
    <n v="0.15750000000000003"/>
  </r>
  <r>
    <x v="0"/>
    <n v="1185732"/>
    <x v="179"/>
    <x v="4"/>
    <s v="South Carolina"/>
    <x v="31"/>
    <x v="5"/>
    <x v="0"/>
    <n v="6750"/>
    <x v="73"/>
    <n v="1687.5"/>
    <x v="0"/>
    <n v="0.25"/>
  </r>
  <r>
    <x v="0"/>
    <n v="1185732"/>
    <x v="76"/>
    <x v="4"/>
    <s v="South Carolina"/>
    <x v="31"/>
    <x v="0"/>
    <x v="17"/>
    <n v="8250"/>
    <x v="105"/>
    <n v="1485.0000000000002"/>
    <x v="8"/>
    <n v="0.18000000000000002"/>
  </r>
  <r>
    <x v="0"/>
    <n v="1185732"/>
    <x v="76"/>
    <x v="4"/>
    <s v="South Carolina"/>
    <x v="31"/>
    <x v="1"/>
    <x v="42"/>
    <n v="6500"/>
    <x v="597"/>
    <n v="796.25000000000011"/>
    <x v="2"/>
    <n v="0.12250000000000001"/>
  </r>
  <r>
    <x v="0"/>
    <n v="1185732"/>
    <x v="76"/>
    <x v="4"/>
    <s v="South Carolina"/>
    <x v="31"/>
    <x v="2"/>
    <x v="56"/>
    <n v="5950"/>
    <x v="598"/>
    <n v="952.00000000000045"/>
    <x v="8"/>
    <n v="0.16000000000000009"/>
  </r>
  <r>
    <x v="0"/>
    <n v="1185732"/>
    <x v="76"/>
    <x v="4"/>
    <s v="South Carolina"/>
    <x v="31"/>
    <x v="3"/>
    <x v="70"/>
    <n v="6500"/>
    <x v="599"/>
    <n v="1560.0000000000007"/>
    <x v="8"/>
    <n v="0.2400000000000001"/>
  </r>
  <r>
    <x v="0"/>
    <n v="1185732"/>
    <x v="76"/>
    <x v="4"/>
    <s v="South Carolina"/>
    <x v="31"/>
    <x v="4"/>
    <x v="24"/>
    <n v="6250"/>
    <x v="273"/>
    <n v="1640.6250000000002"/>
    <x v="2"/>
    <n v="0.26250000000000001"/>
  </r>
  <r>
    <x v="0"/>
    <n v="1185732"/>
    <x v="76"/>
    <x v="4"/>
    <s v="South Carolina"/>
    <x v="31"/>
    <x v="5"/>
    <x v="13"/>
    <n v="7250"/>
    <x v="600"/>
    <n v="2718.75"/>
    <x v="0"/>
    <n v="0.375"/>
  </r>
  <r>
    <x v="0"/>
    <n v="1185732"/>
    <x v="77"/>
    <x v="4"/>
    <s v="South Carolina"/>
    <x v="31"/>
    <x v="0"/>
    <x v="12"/>
    <n v="9750"/>
    <x v="297"/>
    <n v="2730.0000000000005"/>
    <x v="8"/>
    <n v="0.28000000000000003"/>
  </r>
  <r>
    <x v="0"/>
    <n v="1185732"/>
    <x v="77"/>
    <x v="4"/>
    <s v="South Carolina"/>
    <x v="31"/>
    <x v="1"/>
    <x v="14"/>
    <n v="7750"/>
    <x v="458"/>
    <n v="1627.5000000000002"/>
    <x v="2"/>
    <n v="0.21000000000000002"/>
  </r>
  <r>
    <x v="0"/>
    <n v="1185732"/>
    <x v="77"/>
    <x v="4"/>
    <s v="South Carolina"/>
    <x v="31"/>
    <x v="2"/>
    <x v="14"/>
    <n v="7250"/>
    <x v="454"/>
    <n v="1740.0000000000005"/>
    <x v="8"/>
    <n v="0.24000000000000007"/>
  </r>
  <r>
    <x v="0"/>
    <n v="1185732"/>
    <x v="77"/>
    <x v="4"/>
    <s v="South Carolina"/>
    <x v="31"/>
    <x v="3"/>
    <x v="14"/>
    <n v="6750"/>
    <x v="229"/>
    <n v="1620.0000000000002"/>
    <x v="8"/>
    <n v="0.24000000000000005"/>
  </r>
  <r>
    <x v="0"/>
    <n v="1185732"/>
    <x v="77"/>
    <x v="4"/>
    <s v="South Carolina"/>
    <x v="31"/>
    <x v="4"/>
    <x v="12"/>
    <n v="6750"/>
    <x v="176"/>
    <n v="1653.75"/>
    <x v="2"/>
    <n v="0.245"/>
  </r>
  <r>
    <x v="0"/>
    <n v="1185732"/>
    <x v="77"/>
    <x v="4"/>
    <s v="South Carolina"/>
    <x v="31"/>
    <x v="5"/>
    <x v="13"/>
    <n v="7750"/>
    <x v="601"/>
    <n v="2906.25"/>
    <x v="0"/>
    <n v="0.375"/>
  </r>
  <r>
    <x v="0"/>
    <n v="1185732"/>
    <x v="90"/>
    <x v="4"/>
    <s v="North Carolina"/>
    <x v="32"/>
    <x v="0"/>
    <x v="15"/>
    <n v="7750"/>
    <x v="289"/>
    <n v="1085.0000000000002"/>
    <x v="8"/>
    <n v="0.14000000000000004"/>
  </r>
  <r>
    <x v="0"/>
    <n v="1185732"/>
    <x v="90"/>
    <x v="4"/>
    <s v="North Carolina"/>
    <x v="32"/>
    <x v="1"/>
    <x v="15"/>
    <n v="5750"/>
    <x v="354"/>
    <n v="704.375"/>
    <x v="2"/>
    <n v="0.1225"/>
  </r>
  <r>
    <x v="0"/>
    <n v="1185732"/>
    <x v="90"/>
    <x v="4"/>
    <s v="North Carolina"/>
    <x v="32"/>
    <x v="2"/>
    <x v="39"/>
    <n v="5750"/>
    <x v="345"/>
    <n v="575.00000000000011"/>
    <x v="8"/>
    <n v="0.10000000000000002"/>
  </r>
  <r>
    <x v="0"/>
    <n v="1185732"/>
    <x v="90"/>
    <x v="4"/>
    <s v="North Carolina"/>
    <x v="32"/>
    <x v="3"/>
    <x v="9"/>
    <n v="4250"/>
    <x v="233"/>
    <n v="510"/>
    <x v="8"/>
    <n v="0.12"/>
  </r>
  <r>
    <x v="0"/>
    <n v="1185732"/>
    <x v="90"/>
    <x v="4"/>
    <s v="North Carolina"/>
    <x v="32"/>
    <x v="4"/>
    <x v="2"/>
    <n v="4750"/>
    <x v="115"/>
    <n v="748.125"/>
    <x v="2"/>
    <n v="0.1575"/>
  </r>
  <r>
    <x v="0"/>
    <n v="1185732"/>
    <x v="90"/>
    <x v="4"/>
    <s v="North Carolina"/>
    <x v="32"/>
    <x v="5"/>
    <x v="15"/>
    <n v="5750"/>
    <x v="354"/>
    <n v="1006.2500000000001"/>
    <x v="0"/>
    <n v="0.17500000000000002"/>
  </r>
  <r>
    <x v="0"/>
    <n v="1185732"/>
    <x v="119"/>
    <x v="4"/>
    <s v="North Carolina"/>
    <x v="32"/>
    <x v="0"/>
    <x v="15"/>
    <n v="8250"/>
    <x v="170"/>
    <n v="1155.0000000000002"/>
    <x v="8"/>
    <n v="0.14000000000000004"/>
  </r>
  <r>
    <x v="0"/>
    <n v="1185732"/>
    <x v="119"/>
    <x v="4"/>
    <s v="North Carolina"/>
    <x v="32"/>
    <x v="1"/>
    <x v="15"/>
    <n v="4750"/>
    <x v="394"/>
    <n v="581.875"/>
    <x v="2"/>
    <n v="0.1225"/>
  </r>
  <r>
    <x v="0"/>
    <n v="1185732"/>
    <x v="119"/>
    <x v="4"/>
    <s v="North Carolina"/>
    <x v="32"/>
    <x v="2"/>
    <x v="39"/>
    <n v="5250"/>
    <x v="342"/>
    <n v="525.00000000000011"/>
    <x v="8"/>
    <n v="0.10000000000000002"/>
  </r>
  <r>
    <x v="0"/>
    <n v="1185732"/>
    <x v="119"/>
    <x v="4"/>
    <s v="North Carolina"/>
    <x v="32"/>
    <x v="3"/>
    <x v="9"/>
    <n v="3750"/>
    <x v="127"/>
    <n v="450"/>
    <x v="8"/>
    <n v="0.12"/>
  </r>
  <r>
    <x v="0"/>
    <n v="1185732"/>
    <x v="119"/>
    <x v="4"/>
    <s v="North Carolina"/>
    <x v="32"/>
    <x v="4"/>
    <x v="2"/>
    <n v="4500"/>
    <x v="158"/>
    <n v="708.75"/>
    <x v="2"/>
    <n v="0.1575"/>
  </r>
  <r>
    <x v="0"/>
    <n v="1185732"/>
    <x v="119"/>
    <x v="4"/>
    <s v="North Carolina"/>
    <x v="32"/>
    <x v="5"/>
    <x v="9"/>
    <n v="5500"/>
    <x v="240"/>
    <n v="825"/>
    <x v="0"/>
    <n v="0.15"/>
  </r>
  <r>
    <x v="0"/>
    <n v="1185732"/>
    <x v="137"/>
    <x v="4"/>
    <s v="North Carolina"/>
    <x v="32"/>
    <x v="0"/>
    <x v="9"/>
    <n v="7700"/>
    <x v="602"/>
    <n v="924"/>
    <x v="8"/>
    <n v="0.12"/>
  </r>
  <r>
    <x v="0"/>
    <n v="1185732"/>
    <x v="137"/>
    <x v="4"/>
    <s v="North Carolina"/>
    <x v="32"/>
    <x v="1"/>
    <x v="9"/>
    <n v="4500"/>
    <x v="198"/>
    <n v="472.49999999999994"/>
    <x v="2"/>
    <n v="0.10499999999999998"/>
  </r>
  <r>
    <x v="0"/>
    <n v="1185732"/>
    <x v="137"/>
    <x v="4"/>
    <s v="North Carolina"/>
    <x v="32"/>
    <x v="2"/>
    <x v="19"/>
    <n v="4750"/>
    <x v="603"/>
    <n v="380"/>
    <x v="8"/>
    <n v="0.08"/>
  </r>
  <r>
    <x v="0"/>
    <n v="1185732"/>
    <x v="137"/>
    <x v="4"/>
    <s v="North Carolina"/>
    <x v="32"/>
    <x v="3"/>
    <x v="69"/>
    <n v="3250"/>
    <x v="604"/>
    <n v="324.99999999999994"/>
    <x v="8"/>
    <n v="9.9999999999999978E-2"/>
  </r>
  <r>
    <x v="0"/>
    <n v="1185732"/>
    <x v="137"/>
    <x v="4"/>
    <s v="North Carolina"/>
    <x v="32"/>
    <x v="4"/>
    <x v="36"/>
    <n v="3750"/>
    <x v="192"/>
    <n v="525"/>
    <x v="2"/>
    <n v="0.14000000000000001"/>
  </r>
  <r>
    <x v="0"/>
    <n v="1185732"/>
    <x v="137"/>
    <x v="4"/>
    <s v="North Carolina"/>
    <x v="32"/>
    <x v="5"/>
    <x v="9"/>
    <n v="4750"/>
    <x v="341"/>
    <n v="712.5"/>
    <x v="0"/>
    <n v="0.15"/>
  </r>
  <r>
    <x v="0"/>
    <n v="1185732"/>
    <x v="138"/>
    <x v="4"/>
    <s v="North Carolina"/>
    <x v="32"/>
    <x v="0"/>
    <x v="9"/>
    <n v="7250"/>
    <x v="150"/>
    <n v="870"/>
    <x v="8"/>
    <n v="0.12"/>
  </r>
  <r>
    <x v="0"/>
    <n v="1185732"/>
    <x v="138"/>
    <x v="4"/>
    <s v="North Carolina"/>
    <x v="32"/>
    <x v="1"/>
    <x v="9"/>
    <n v="4250"/>
    <x v="233"/>
    <n v="446.25"/>
    <x v="2"/>
    <n v="0.105"/>
  </r>
  <r>
    <x v="0"/>
    <n v="1185732"/>
    <x v="138"/>
    <x v="4"/>
    <s v="North Carolina"/>
    <x v="32"/>
    <x v="2"/>
    <x v="19"/>
    <n v="4250"/>
    <x v="501"/>
    <n v="340"/>
    <x v="8"/>
    <n v="0.08"/>
  </r>
  <r>
    <x v="0"/>
    <n v="1185732"/>
    <x v="138"/>
    <x v="4"/>
    <s v="North Carolina"/>
    <x v="32"/>
    <x v="3"/>
    <x v="69"/>
    <n v="3500"/>
    <x v="605"/>
    <n v="349.99999999999994"/>
    <x v="8"/>
    <n v="9.9999999999999978E-2"/>
  </r>
  <r>
    <x v="0"/>
    <n v="1185732"/>
    <x v="138"/>
    <x v="4"/>
    <s v="North Carolina"/>
    <x v="32"/>
    <x v="4"/>
    <x v="2"/>
    <n v="3750"/>
    <x v="153"/>
    <n v="590.625"/>
    <x v="2"/>
    <n v="0.1575"/>
  </r>
  <r>
    <x v="0"/>
    <n v="1185732"/>
    <x v="138"/>
    <x v="4"/>
    <s v="North Carolina"/>
    <x v="32"/>
    <x v="5"/>
    <x v="15"/>
    <n v="5250"/>
    <x v="450"/>
    <n v="918.75000000000011"/>
    <x v="0"/>
    <n v="0.17500000000000002"/>
  </r>
  <r>
    <x v="0"/>
    <n v="1185732"/>
    <x v="213"/>
    <x v="4"/>
    <s v="North Carolina"/>
    <x v="32"/>
    <x v="0"/>
    <x v="2"/>
    <n v="7950"/>
    <x v="606"/>
    <n v="1431"/>
    <x v="8"/>
    <n v="0.18"/>
  </r>
  <r>
    <x v="0"/>
    <n v="1185732"/>
    <x v="213"/>
    <x v="4"/>
    <s v="North Carolina"/>
    <x v="32"/>
    <x v="1"/>
    <x v="2"/>
    <n v="5000"/>
    <x v="39"/>
    <n v="787.5"/>
    <x v="2"/>
    <n v="0.1575"/>
  </r>
  <r>
    <x v="0"/>
    <n v="1185732"/>
    <x v="213"/>
    <x v="4"/>
    <s v="North Carolina"/>
    <x v="32"/>
    <x v="2"/>
    <x v="1"/>
    <n v="4750"/>
    <x v="235"/>
    <n v="760"/>
    <x v="8"/>
    <n v="0.16"/>
  </r>
  <r>
    <x v="0"/>
    <n v="1185732"/>
    <x v="213"/>
    <x v="4"/>
    <s v="North Carolina"/>
    <x v="32"/>
    <x v="3"/>
    <x v="1"/>
    <n v="4250"/>
    <x v="234"/>
    <n v="680"/>
    <x v="8"/>
    <n v="0.16"/>
  </r>
  <r>
    <x v="0"/>
    <n v="1185732"/>
    <x v="213"/>
    <x v="4"/>
    <s v="North Carolina"/>
    <x v="32"/>
    <x v="4"/>
    <x v="25"/>
    <n v="4500"/>
    <x v="381"/>
    <n v="787.49999999999977"/>
    <x v="2"/>
    <n v="0.17499999999999996"/>
  </r>
  <r>
    <x v="0"/>
    <n v="1185732"/>
    <x v="213"/>
    <x v="4"/>
    <s v="North Carolina"/>
    <x v="32"/>
    <x v="5"/>
    <x v="16"/>
    <n v="5500"/>
    <x v="404"/>
    <n v="1512.4999999999998"/>
    <x v="0"/>
    <n v="0.27499999999999997"/>
  </r>
  <r>
    <x v="0"/>
    <n v="1185732"/>
    <x v="121"/>
    <x v="4"/>
    <s v="North Carolina"/>
    <x v="32"/>
    <x v="0"/>
    <x v="25"/>
    <n v="8000"/>
    <x v="607"/>
    <n v="1600"/>
    <x v="8"/>
    <n v="0.2"/>
  </r>
  <r>
    <x v="0"/>
    <n v="1185732"/>
    <x v="121"/>
    <x v="4"/>
    <s v="North Carolina"/>
    <x v="32"/>
    <x v="1"/>
    <x v="2"/>
    <n v="5500"/>
    <x v="111"/>
    <n v="866.25"/>
    <x v="2"/>
    <n v="0.1575"/>
  </r>
  <r>
    <x v="0"/>
    <n v="1185732"/>
    <x v="121"/>
    <x v="4"/>
    <s v="North Carolina"/>
    <x v="32"/>
    <x v="2"/>
    <x v="0"/>
    <n v="5250"/>
    <x v="48"/>
    <n v="1050"/>
    <x v="8"/>
    <n v="0.2"/>
  </r>
  <r>
    <x v="0"/>
    <n v="1185732"/>
    <x v="121"/>
    <x v="4"/>
    <s v="North Carolina"/>
    <x v="32"/>
    <x v="3"/>
    <x v="0"/>
    <n v="5000"/>
    <x v="54"/>
    <n v="1000"/>
    <x v="8"/>
    <n v="0.2"/>
  </r>
  <r>
    <x v="0"/>
    <n v="1185732"/>
    <x v="121"/>
    <x v="4"/>
    <s v="North Carolina"/>
    <x v="32"/>
    <x v="4"/>
    <x v="5"/>
    <n v="5000"/>
    <x v="82"/>
    <n v="1137.5"/>
    <x v="2"/>
    <n v="0.22750000000000001"/>
  </r>
  <r>
    <x v="0"/>
    <n v="1185732"/>
    <x v="121"/>
    <x v="4"/>
    <s v="North Carolina"/>
    <x v="32"/>
    <x v="5"/>
    <x v="12"/>
    <n v="6750"/>
    <x v="176"/>
    <n v="2362.5"/>
    <x v="0"/>
    <n v="0.35"/>
  </r>
  <r>
    <x v="0"/>
    <n v="1185732"/>
    <x v="140"/>
    <x v="4"/>
    <s v="North Carolina"/>
    <x v="32"/>
    <x v="0"/>
    <x v="5"/>
    <n v="9000"/>
    <x v="38"/>
    <n v="2340"/>
    <x v="8"/>
    <n v="0.26"/>
  </r>
  <r>
    <x v="0"/>
    <n v="1185732"/>
    <x v="140"/>
    <x v="4"/>
    <s v="North Carolina"/>
    <x v="32"/>
    <x v="1"/>
    <x v="14"/>
    <n v="6500"/>
    <x v="608"/>
    <n v="1365"/>
    <x v="2"/>
    <n v="0.21"/>
  </r>
  <r>
    <x v="0"/>
    <n v="1185732"/>
    <x v="140"/>
    <x v="4"/>
    <s v="North Carolina"/>
    <x v="32"/>
    <x v="2"/>
    <x v="4"/>
    <n v="5750"/>
    <x v="76"/>
    <n v="1265.0000000000002"/>
    <x v="8"/>
    <n v="0.22000000000000003"/>
  </r>
  <r>
    <x v="0"/>
    <n v="1185732"/>
    <x v="140"/>
    <x v="4"/>
    <s v="North Carolina"/>
    <x v="32"/>
    <x v="3"/>
    <x v="4"/>
    <n v="5250"/>
    <x v="170"/>
    <n v="1155.0000000000002"/>
    <x v="8"/>
    <n v="0.22000000000000006"/>
  </r>
  <r>
    <x v="0"/>
    <n v="1185732"/>
    <x v="140"/>
    <x v="4"/>
    <s v="North Carolina"/>
    <x v="32"/>
    <x v="4"/>
    <x v="5"/>
    <n v="5500"/>
    <x v="88"/>
    <n v="1251.25"/>
    <x v="2"/>
    <n v="0.22750000000000001"/>
  </r>
  <r>
    <x v="0"/>
    <n v="1185732"/>
    <x v="140"/>
    <x v="4"/>
    <s v="North Carolina"/>
    <x v="32"/>
    <x v="5"/>
    <x v="12"/>
    <n v="7250"/>
    <x v="246"/>
    <n v="2537.5000000000005"/>
    <x v="0"/>
    <n v="0.35000000000000009"/>
  </r>
  <r>
    <x v="0"/>
    <n v="1185732"/>
    <x v="141"/>
    <x v="4"/>
    <s v="North Carolina"/>
    <x v="32"/>
    <x v="0"/>
    <x v="5"/>
    <n v="8750"/>
    <x v="31"/>
    <n v="2275"/>
    <x v="8"/>
    <n v="0.26"/>
  </r>
  <r>
    <x v="0"/>
    <n v="1185732"/>
    <x v="141"/>
    <x v="4"/>
    <s v="North Carolina"/>
    <x v="32"/>
    <x v="1"/>
    <x v="14"/>
    <n v="6500"/>
    <x v="608"/>
    <n v="1365"/>
    <x v="2"/>
    <n v="0.21"/>
  </r>
  <r>
    <x v="0"/>
    <n v="1185732"/>
    <x v="141"/>
    <x v="4"/>
    <s v="North Carolina"/>
    <x v="32"/>
    <x v="2"/>
    <x v="4"/>
    <n v="5750"/>
    <x v="76"/>
    <n v="1265.0000000000002"/>
    <x v="8"/>
    <n v="0.22000000000000003"/>
  </r>
  <r>
    <x v="0"/>
    <n v="1185732"/>
    <x v="141"/>
    <x v="4"/>
    <s v="North Carolina"/>
    <x v="32"/>
    <x v="3"/>
    <x v="2"/>
    <n v="5250"/>
    <x v="45"/>
    <n v="945"/>
    <x v="8"/>
    <n v="0.18"/>
  </r>
  <r>
    <x v="0"/>
    <n v="1185732"/>
    <x v="141"/>
    <x v="4"/>
    <s v="North Carolina"/>
    <x v="32"/>
    <x v="4"/>
    <x v="4"/>
    <n v="5000"/>
    <x v="80"/>
    <n v="962.49999999999989"/>
    <x v="2"/>
    <n v="0.19249999999999998"/>
  </r>
  <r>
    <x v="0"/>
    <n v="1185732"/>
    <x v="141"/>
    <x v="4"/>
    <s v="North Carolina"/>
    <x v="32"/>
    <x v="5"/>
    <x v="14"/>
    <n v="6750"/>
    <x v="229"/>
    <n v="2025.0000000000002"/>
    <x v="0"/>
    <n v="0.30000000000000004"/>
  </r>
  <r>
    <x v="0"/>
    <n v="1185732"/>
    <x v="214"/>
    <x v="4"/>
    <s v="North Carolina"/>
    <x v="32"/>
    <x v="0"/>
    <x v="4"/>
    <n v="7750"/>
    <x v="100"/>
    <n v="1705"/>
    <x v="8"/>
    <n v="0.22"/>
  </r>
  <r>
    <x v="0"/>
    <n v="1185732"/>
    <x v="214"/>
    <x v="4"/>
    <s v="North Carolina"/>
    <x v="32"/>
    <x v="1"/>
    <x v="34"/>
    <n v="5750"/>
    <x v="460"/>
    <n v="1006.2500000000001"/>
    <x v="2"/>
    <n v="0.17500000000000002"/>
  </r>
  <r>
    <x v="0"/>
    <n v="1185732"/>
    <x v="214"/>
    <x v="4"/>
    <s v="North Carolina"/>
    <x v="32"/>
    <x v="2"/>
    <x v="39"/>
    <n v="4750"/>
    <x v="535"/>
    <n v="475.00000000000011"/>
    <x v="8"/>
    <n v="0.10000000000000002"/>
  </r>
  <r>
    <x v="0"/>
    <n v="1185732"/>
    <x v="214"/>
    <x v="4"/>
    <s v="North Carolina"/>
    <x v="32"/>
    <x v="3"/>
    <x v="39"/>
    <n v="4500"/>
    <x v="133"/>
    <n v="450.00000000000011"/>
    <x v="8"/>
    <n v="0.10000000000000002"/>
  </r>
  <r>
    <x v="0"/>
    <n v="1185732"/>
    <x v="214"/>
    <x v="4"/>
    <s v="North Carolina"/>
    <x v="32"/>
    <x v="4"/>
    <x v="15"/>
    <n v="4500"/>
    <x v="160"/>
    <n v="551.25"/>
    <x v="2"/>
    <n v="0.1225"/>
  </r>
  <r>
    <x v="0"/>
    <n v="1185732"/>
    <x v="214"/>
    <x v="4"/>
    <s v="North Carolina"/>
    <x v="32"/>
    <x v="5"/>
    <x v="36"/>
    <n v="5500"/>
    <x v="609"/>
    <n v="1100.0000000000002"/>
    <x v="0"/>
    <n v="0.20000000000000004"/>
  </r>
  <r>
    <x v="0"/>
    <n v="1185732"/>
    <x v="123"/>
    <x v="4"/>
    <s v="North Carolina"/>
    <x v="32"/>
    <x v="0"/>
    <x v="36"/>
    <n v="7250"/>
    <x v="610"/>
    <n v="1160.0000000000002"/>
    <x v="8"/>
    <n v="0.16000000000000003"/>
  </r>
  <r>
    <x v="0"/>
    <n v="1185732"/>
    <x v="123"/>
    <x v="4"/>
    <s v="North Carolina"/>
    <x v="32"/>
    <x v="1"/>
    <x v="58"/>
    <n v="5500"/>
    <x v="534"/>
    <n v="577.50000000000011"/>
    <x v="2"/>
    <n v="0.10500000000000002"/>
  </r>
  <r>
    <x v="0"/>
    <n v="1185732"/>
    <x v="123"/>
    <x v="4"/>
    <s v="North Carolina"/>
    <x v="32"/>
    <x v="2"/>
    <x v="58"/>
    <n v="4250"/>
    <x v="611"/>
    <n v="510.00000000000023"/>
    <x v="8"/>
    <n v="0.12000000000000005"/>
  </r>
  <r>
    <x v="0"/>
    <n v="1185732"/>
    <x v="123"/>
    <x v="4"/>
    <s v="North Carolina"/>
    <x v="32"/>
    <x v="3"/>
    <x v="58"/>
    <n v="4000"/>
    <x v="513"/>
    <n v="480.00000000000023"/>
    <x v="8"/>
    <n v="0.12000000000000005"/>
  </r>
  <r>
    <x v="0"/>
    <n v="1185732"/>
    <x v="123"/>
    <x v="4"/>
    <s v="North Carolina"/>
    <x v="32"/>
    <x v="4"/>
    <x v="36"/>
    <n v="4000"/>
    <x v="612"/>
    <n v="560"/>
    <x v="2"/>
    <n v="0.14000000000000001"/>
  </r>
  <r>
    <x v="0"/>
    <n v="1185732"/>
    <x v="123"/>
    <x v="4"/>
    <s v="North Carolina"/>
    <x v="32"/>
    <x v="5"/>
    <x v="1"/>
    <n v="5250"/>
    <x v="193"/>
    <n v="1050"/>
    <x v="0"/>
    <n v="0.2"/>
  </r>
  <r>
    <x v="0"/>
    <n v="1185732"/>
    <x v="143"/>
    <x v="4"/>
    <s v="North Carolina"/>
    <x v="32"/>
    <x v="0"/>
    <x v="42"/>
    <n v="6750"/>
    <x v="464"/>
    <n v="945.00000000000023"/>
    <x v="8"/>
    <n v="0.14000000000000004"/>
  </r>
  <r>
    <x v="0"/>
    <n v="1185732"/>
    <x v="143"/>
    <x v="4"/>
    <s v="North Carolina"/>
    <x v="32"/>
    <x v="1"/>
    <x v="63"/>
    <n v="5000"/>
    <x v="613"/>
    <n v="437.50000000000011"/>
    <x v="2"/>
    <n v="8.7500000000000022E-2"/>
  </r>
  <r>
    <x v="0"/>
    <n v="1185732"/>
    <x v="143"/>
    <x v="4"/>
    <s v="North Carolina"/>
    <x v="32"/>
    <x v="2"/>
    <x v="71"/>
    <n v="4450"/>
    <x v="614"/>
    <n v="623.00000000000034"/>
    <x v="8"/>
    <n v="0.14000000000000007"/>
  </r>
  <r>
    <x v="0"/>
    <n v="1185732"/>
    <x v="143"/>
    <x v="4"/>
    <s v="North Carolina"/>
    <x v="32"/>
    <x v="3"/>
    <x v="72"/>
    <n v="5000"/>
    <x v="615"/>
    <n v="1300.0000000000007"/>
    <x v="8"/>
    <n v="0.26000000000000012"/>
  </r>
  <r>
    <x v="0"/>
    <n v="1185732"/>
    <x v="143"/>
    <x v="4"/>
    <s v="North Carolina"/>
    <x v="32"/>
    <x v="4"/>
    <x v="28"/>
    <n v="4750"/>
    <x v="485"/>
    <n v="1330.0000000000002"/>
    <x v="2"/>
    <n v="0.28000000000000003"/>
  </r>
  <r>
    <x v="0"/>
    <n v="1185732"/>
    <x v="143"/>
    <x v="4"/>
    <s v="North Carolina"/>
    <x v="32"/>
    <x v="5"/>
    <x v="11"/>
    <n v="5750"/>
    <x v="616"/>
    <n v="2300"/>
    <x v="0"/>
    <n v="0.4"/>
  </r>
  <r>
    <x v="0"/>
    <n v="1185732"/>
    <x v="144"/>
    <x v="4"/>
    <s v="North Carolina"/>
    <x v="32"/>
    <x v="0"/>
    <x v="24"/>
    <n v="8250"/>
    <x v="617"/>
    <n v="2475.0000000000005"/>
    <x v="8"/>
    <n v="0.30000000000000004"/>
  </r>
  <r>
    <x v="0"/>
    <n v="1185732"/>
    <x v="144"/>
    <x v="4"/>
    <s v="North Carolina"/>
    <x v="32"/>
    <x v="1"/>
    <x v="23"/>
    <n v="6250"/>
    <x v="280"/>
    <n v="1421.8750000000002"/>
    <x v="2"/>
    <n v="0.22750000000000004"/>
  </r>
  <r>
    <x v="0"/>
    <n v="1185732"/>
    <x v="144"/>
    <x v="4"/>
    <s v="North Carolina"/>
    <x v="32"/>
    <x v="2"/>
    <x v="23"/>
    <n v="5750"/>
    <x v="226"/>
    <n v="1495.0000000000005"/>
    <x v="8"/>
    <n v="0.26000000000000006"/>
  </r>
  <r>
    <x v="0"/>
    <n v="1185732"/>
    <x v="144"/>
    <x v="4"/>
    <s v="North Carolina"/>
    <x v="32"/>
    <x v="3"/>
    <x v="23"/>
    <n v="5250"/>
    <x v="618"/>
    <n v="1365.0000000000005"/>
    <x v="8"/>
    <n v="0.26000000000000006"/>
  </r>
  <r>
    <x v="0"/>
    <n v="1185732"/>
    <x v="144"/>
    <x v="4"/>
    <s v="North Carolina"/>
    <x v="32"/>
    <x v="4"/>
    <x v="24"/>
    <n v="5250"/>
    <x v="567"/>
    <n v="1378.125"/>
    <x v="2"/>
    <n v="0.26250000000000001"/>
  </r>
  <r>
    <x v="0"/>
    <n v="1185732"/>
    <x v="144"/>
    <x v="4"/>
    <s v="North Carolina"/>
    <x v="32"/>
    <x v="5"/>
    <x v="11"/>
    <n v="6250"/>
    <x v="1"/>
    <n v="2500"/>
    <x v="0"/>
    <n v="0.4"/>
  </r>
  <r>
    <x v="0"/>
    <n v="1185732"/>
    <x v="215"/>
    <x v="3"/>
    <s v="Ohio"/>
    <x v="33"/>
    <x v="0"/>
    <x v="1"/>
    <n v="5000"/>
    <x v="47"/>
    <n v="800"/>
    <x v="8"/>
    <n v="0.16"/>
  </r>
  <r>
    <x v="0"/>
    <n v="1185732"/>
    <x v="215"/>
    <x v="3"/>
    <s v="Ohio"/>
    <x v="33"/>
    <x v="1"/>
    <x v="1"/>
    <n v="3000"/>
    <x v="147"/>
    <n v="420"/>
    <x v="2"/>
    <n v="0.14000000000000001"/>
  </r>
  <r>
    <x v="0"/>
    <n v="1185732"/>
    <x v="215"/>
    <x v="3"/>
    <s v="Ohio"/>
    <x v="33"/>
    <x v="2"/>
    <x v="21"/>
    <n v="3000"/>
    <x v="395"/>
    <n v="360.00000000000006"/>
    <x v="8"/>
    <n v="0.12000000000000002"/>
  </r>
  <r>
    <x v="0"/>
    <n v="1185732"/>
    <x v="215"/>
    <x v="3"/>
    <s v="Ohio"/>
    <x v="33"/>
    <x v="3"/>
    <x v="15"/>
    <n v="1500"/>
    <x v="311"/>
    <n v="210"/>
    <x v="8"/>
    <n v="0.14000000000000001"/>
  </r>
  <r>
    <x v="0"/>
    <n v="1185732"/>
    <x v="215"/>
    <x v="3"/>
    <s v="Ohio"/>
    <x v="33"/>
    <x v="4"/>
    <x v="25"/>
    <n v="2000"/>
    <x v="619"/>
    <n v="349.99999999999994"/>
    <x v="2"/>
    <n v="0.17499999999999996"/>
  </r>
  <r>
    <x v="0"/>
    <n v="1185732"/>
    <x v="215"/>
    <x v="3"/>
    <s v="Ohio"/>
    <x v="33"/>
    <x v="5"/>
    <x v="1"/>
    <n v="3000"/>
    <x v="147"/>
    <n v="480"/>
    <x v="8"/>
    <n v="0.16"/>
  </r>
  <r>
    <x v="0"/>
    <n v="1185732"/>
    <x v="216"/>
    <x v="3"/>
    <s v="Ohio"/>
    <x v="33"/>
    <x v="0"/>
    <x v="1"/>
    <n v="5500"/>
    <x v="42"/>
    <n v="880"/>
    <x v="8"/>
    <n v="0.16"/>
  </r>
  <r>
    <x v="0"/>
    <n v="1185732"/>
    <x v="216"/>
    <x v="3"/>
    <s v="Ohio"/>
    <x v="33"/>
    <x v="1"/>
    <x v="1"/>
    <n v="2000"/>
    <x v="134"/>
    <n v="280"/>
    <x v="2"/>
    <n v="0.14000000000000001"/>
  </r>
  <r>
    <x v="0"/>
    <n v="1185732"/>
    <x v="216"/>
    <x v="3"/>
    <s v="Ohio"/>
    <x v="33"/>
    <x v="2"/>
    <x v="21"/>
    <n v="2500"/>
    <x v="398"/>
    <n v="300.00000000000006"/>
    <x v="8"/>
    <n v="0.12000000000000002"/>
  </r>
  <r>
    <x v="0"/>
    <n v="1185732"/>
    <x v="216"/>
    <x v="3"/>
    <s v="Ohio"/>
    <x v="33"/>
    <x v="3"/>
    <x v="15"/>
    <n v="1250"/>
    <x v="620"/>
    <n v="175.00000000000003"/>
    <x v="8"/>
    <n v="0.14000000000000001"/>
  </r>
  <r>
    <x v="0"/>
    <n v="1185732"/>
    <x v="216"/>
    <x v="3"/>
    <s v="Ohio"/>
    <x v="33"/>
    <x v="4"/>
    <x v="25"/>
    <n v="2000"/>
    <x v="619"/>
    <n v="349.99999999999994"/>
    <x v="2"/>
    <n v="0.17499999999999996"/>
  </r>
  <r>
    <x v="0"/>
    <n v="1185732"/>
    <x v="216"/>
    <x v="3"/>
    <s v="Ohio"/>
    <x v="33"/>
    <x v="5"/>
    <x v="1"/>
    <n v="3000"/>
    <x v="147"/>
    <n v="480"/>
    <x v="8"/>
    <n v="0.16"/>
  </r>
  <r>
    <x v="0"/>
    <n v="1185732"/>
    <x v="217"/>
    <x v="3"/>
    <s v="Ohio"/>
    <x v="33"/>
    <x v="0"/>
    <x v="2"/>
    <n v="5200"/>
    <x v="621"/>
    <n v="936"/>
    <x v="8"/>
    <n v="0.18"/>
  </r>
  <r>
    <x v="0"/>
    <n v="1185732"/>
    <x v="217"/>
    <x v="3"/>
    <s v="Ohio"/>
    <x v="33"/>
    <x v="1"/>
    <x v="2"/>
    <n v="2250"/>
    <x v="177"/>
    <n v="354.375"/>
    <x v="2"/>
    <n v="0.1575"/>
  </r>
  <r>
    <x v="0"/>
    <n v="1185732"/>
    <x v="217"/>
    <x v="3"/>
    <s v="Ohio"/>
    <x v="33"/>
    <x v="2"/>
    <x v="15"/>
    <n v="2500"/>
    <x v="622"/>
    <n v="350.00000000000006"/>
    <x v="8"/>
    <n v="0.14000000000000001"/>
  </r>
  <r>
    <x v="0"/>
    <n v="1185732"/>
    <x v="217"/>
    <x v="3"/>
    <s v="Ohio"/>
    <x v="33"/>
    <x v="3"/>
    <x v="1"/>
    <n v="1000"/>
    <x v="122"/>
    <n v="160"/>
    <x v="8"/>
    <n v="0.16"/>
  </r>
  <r>
    <x v="0"/>
    <n v="1185732"/>
    <x v="217"/>
    <x v="3"/>
    <s v="Ohio"/>
    <x v="33"/>
    <x v="4"/>
    <x v="16"/>
    <n v="1500"/>
    <x v="370"/>
    <n v="288.74999999999994"/>
    <x v="2"/>
    <n v="0.19249999999999995"/>
  </r>
  <r>
    <x v="0"/>
    <n v="1185732"/>
    <x v="217"/>
    <x v="3"/>
    <s v="Ohio"/>
    <x v="33"/>
    <x v="5"/>
    <x v="2"/>
    <n v="2500"/>
    <x v="127"/>
    <n v="450"/>
    <x v="8"/>
    <n v="0.18"/>
  </r>
  <r>
    <x v="0"/>
    <n v="1185732"/>
    <x v="218"/>
    <x v="3"/>
    <s v="Ohio"/>
    <x v="33"/>
    <x v="0"/>
    <x v="2"/>
    <n v="4750"/>
    <x v="115"/>
    <n v="855"/>
    <x v="8"/>
    <n v="0.18"/>
  </r>
  <r>
    <x v="0"/>
    <n v="1185732"/>
    <x v="218"/>
    <x v="3"/>
    <s v="Ohio"/>
    <x v="33"/>
    <x v="1"/>
    <x v="2"/>
    <n v="1750"/>
    <x v="120"/>
    <n v="275.625"/>
    <x v="2"/>
    <n v="0.1575"/>
  </r>
  <r>
    <x v="0"/>
    <n v="1185732"/>
    <x v="218"/>
    <x v="3"/>
    <s v="Ohio"/>
    <x v="33"/>
    <x v="2"/>
    <x v="1"/>
    <n v="1750"/>
    <x v="135"/>
    <n v="280"/>
    <x v="8"/>
    <n v="0.16"/>
  </r>
  <r>
    <x v="0"/>
    <n v="1185732"/>
    <x v="218"/>
    <x v="3"/>
    <s v="Ohio"/>
    <x v="33"/>
    <x v="3"/>
    <x v="2"/>
    <n v="1000"/>
    <x v="185"/>
    <n v="180"/>
    <x v="8"/>
    <n v="0.18"/>
  </r>
  <r>
    <x v="0"/>
    <n v="1185732"/>
    <x v="218"/>
    <x v="3"/>
    <s v="Ohio"/>
    <x v="33"/>
    <x v="4"/>
    <x v="0"/>
    <n v="1250"/>
    <x v="143"/>
    <n v="218.75"/>
    <x v="2"/>
    <n v="0.17499999999999999"/>
  </r>
  <r>
    <x v="0"/>
    <n v="1185732"/>
    <x v="218"/>
    <x v="3"/>
    <s v="Ohio"/>
    <x v="33"/>
    <x v="5"/>
    <x v="1"/>
    <n v="2500"/>
    <x v="123"/>
    <n v="400"/>
    <x v="8"/>
    <n v="0.16"/>
  </r>
  <r>
    <x v="0"/>
    <n v="1185732"/>
    <x v="219"/>
    <x v="3"/>
    <s v="Ohio"/>
    <x v="33"/>
    <x v="0"/>
    <x v="0"/>
    <n v="5200"/>
    <x v="51"/>
    <n v="1040"/>
    <x v="8"/>
    <n v="0.2"/>
  </r>
  <r>
    <x v="0"/>
    <n v="1185732"/>
    <x v="219"/>
    <x v="3"/>
    <s v="Ohio"/>
    <x v="33"/>
    <x v="1"/>
    <x v="17"/>
    <n v="2250"/>
    <x v="471"/>
    <n v="354.375"/>
    <x v="2"/>
    <n v="0.1575"/>
  </r>
  <r>
    <x v="0"/>
    <n v="1185732"/>
    <x v="219"/>
    <x v="3"/>
    <s v="Ohio"/>
    <x v="33"/>
    <x v="2"/>
    <x v="1"/>
    <n v="2000"/>
    <x v="134"/>
    <n v="320"/>
    <x v="8"/>
    <n v="0.16"/>
  </r>
  <r>
    <x v="0"/>
    <n v="1185732"/>
    <x v="219"/>
    <x v="3"/>
    <s v="Ohio"/>
    <x v="33"/>
    <x v="3"/>
    <x v="1"/>
    <n v="1250"/>
    <x v="118"/>
    <n v="200"/>
    <x v="8"/>
    <n v="0.16"/>
  </r>
  <r>
    <x v="0"/>
    <n v="1185732"/>
    <x v="219"/>
    <x v="3"/>
    <s v="Ohio"/>
    <x v="33"/>
    <x v="4"/>
    <x v="0"/>
    <n v="1500"/>
    <x v="126"/>
    <n v="262.5"/>
    <x v="2"/>
    <n v="0.17499999999999999"/>
  </r>
  <r>
    <x v="0"/>
    <n v="1185732"/>
    <x v="219"/>
    <x v="3"/>
    <s v="Ohio"/>
    <x v="33"/>
    <x v="5"/>
    <x v="4"/>
    <n v="2750"/>
    <x v="408"/>
    <n v="605.00000000000011"/>
    <x v="8"/>
    <n v="0.22000000000000003"/>
  </r>
  <r>
    <x v="0"/>
    <n v="1185732"/>
    <x v="220"/>
    <x v="3"/>
    <s v="Ohio"/>
    <x v="33"/>
    <x v="0"/>
    <x v="1"/>
    <n v="5250"/>
    <x v="193"/>
    <n v="840"/>
    <x v="8"/>
    <n v="0.16"/>
  </r>
  <r>
    <x v="0"/>
    <n v="1185732"/>
    <x v="220"/>
    <x v="3"/>
    <s v="Ohio"/>
    <x v="33"/>
    <x v="1"/>
    <x v="42"/>
    <n v="2750"/>
    <x v="623"/>
    <n v="336.87500000000006"/>
    <x v="2"/>
    <n v="0.12250000000000003"/>
  </r>
  <r>
    <x v="0"/>
    <n v="1185732"/>
    <x v="220"/>
    <x v="3"/>
    <s v="Ohio"/>
    <x v="33"/>
    <x v="2"/>
    <x v="21"/>
    <n v="2250"/>
    <x v="318"/>
    <n v="270.00000000000006"/>
    <x v="8"/>
    <n v="0.12000000000000002"/>
  </r>
  <r>
    <x v="0"/>
    <n v="1185732"/>
    <x v="220"/>
    <x v="3"/>
    <s v="Ohio"/>
    <x v="33"/>
    <x v="3"/>
    <x v="21"/>
    <n v="2000"/>
    <x v="399"/>
    <n v="240.00000000000006"/>
    <x v="8"/>
    <n v="0.12000000000000002"/>
  </r>
  <r>
    <x v="0"/>
    <n v="1185732"/>
    <x v="220"/>
    <x v="3"/>
    <s v="Ohio"/>
    <x v="33"/>
    <x v="4"/>
    <x v="0"/>
    <n v="2000"/>
    <x v="123"/>
    <n v="350"/>
    <x v="2"/>
    <n v="0.17499999999999999"/>
  </r>
  <r>
    <x v="0"/>
    <n v="1185732"/>
    <x v="220"/>
    <x v="3"/>
    <s v="Ohio"/>
    <x v="33"/>
    <x v="5"/>
    <x v="4"/>
    <n v="3750"/>
    <x v="138"/>
    <n v="825"/>
    <x v="8"/>
    <n v="0.22"/>
  </r>
  <r>
    <x v="0"/>
    <n v="1185732"/>
    <x v="221"/>
    <x v="3"/>
    <s v="Ohio"/>
    <x v="33"/>
    <x v="0"/>
    <x v="0"/>
    <n v="6000"/>
    <x v="61"/>
    <n v="1200"/>
    <x v="8"/>
    <n v="0.2"/>
  </r>
  <r>
    <x v="0"/>
    <n v="1185732"/>
    <x v="221"/>
    <x v="3"/>
    <s v="Ohio"/>
    <x v="33"/>
    <x v="1"/>
    <x v="17"/>
    <n v="3500"/>
    <x v="160"/>
    <n v="551.25"/>
    <x v="2"/>
    <n v="0.1575"/>
  </r>
  <r>
    <x v="0"/>
    <n v="1185732"/>
    <x v="221"/>
    <x v="3"/>
    <s v="Ohio"/>
    <x v="33"/>
    <x v="2"/>
    <x v="1"/>
    <n v="2750"/>
    <x v="130"/>
    <n v="440"/>
    <x v="8"/>
    <n v="0.16"/>
  </r>
  <r>
    <x v="0"/>
    <n v="1185732"/>
    <x v="221"/>
    <x v="3"/>
    <s v="Ohio"/>
    <x v="33"/>
    <x v="3"/>
    <x v="1"/>
    <n v="2250"/>
    <x v="124"/>
    <n v="360"/>
    <x v="8"/>
    <n v="0.16"/>
  </r>
  <r>
    <x v="0"/>
    <n v="1185732"/>
    <x v="221"/>
    <x v="3"/>
    <s v="Ohio"/>
    <x v="33"/>
    <x v="4"/>
    <x v="0"/>
    <n v="2500"/>
    <x v="142"/>
    <n v="437.5"/>
    <x v="2"/>
    <n v="0.17499999999999999"/>
  </r>
  <r>
    <x v="0"/>
    <n v="1185732"/>
    <x v="221"/>
    <x v="3"/>
    <s v="Ohio"/>
    <x v="33"/>
    <x v="5"/>
    <x v="4"/>
    <n v="4250"/>
    <x v="256"/>
    <n v="935"/>
    <x v="8"/>
    <n v="0.22"/>
  </r>
  <r>
    <x v="0"/>
    <n v="1185732"/>
    <x v="222"/>
    <x v="3"/>
    <s v="Ohio"/>
    <x v="33"/>
    <x v="0"/>
    <x v="0"/>
    <n v="5750"/>
    <x v="79"/>
    <n v="1150"/>
    <x v="8"/>
    <n v="0.2"/>
  </r>
  <r>
    <x v="0"/>
    <n v="1185732"/>
    <x v="222"/>
    <x v="3"/>
    <s v="Ohio"/>
    <x v="33"/>
    <x v="1"/>
    <x v="17"/>
    <n v="3500"/>
    <x v="160"/>
    <n v="551.25"/>
    <x v="2"/>
    <n v="0.1575"/>
  </r>
  <r>
    <x v="0"/>
    <n v="1185732"/>
    <x v="222"/>
    <x v="3"/>
    <s v="Ohio"/>
    <x v="33"/>
    <x v="2"/>
    <x v="1"/>
    <n v="2750"/>
    <x v="130"/>
    <n v="440"/>
    <x v="8"/>
    <n v="0.16"/>
  </r>
  <r>
    <x v="0"/>
    <n v="1185732"/>
    <x v="222"/>
    <x v="3"/>
    <s v="Ohio"/>
    <x v="33"/>
    <x v="3"/>
    <x v="1"/>
    <n v="2500"/>
    <x v="123"/>
    <n v="400"/>
    <x v="8"/>
    <n v="0.16"/>
  </r>
  <r>
    <x v="0"/>
    <n v="1185732"/>
    <x v="222"/>
    <x v="3"/>
    <s v="Ohio"/>
    <x v="33"/>
    <x v="4"/>
    <x v="0"/>
    <n v="2250"/>
    <x v="127"/>
    <n v="393.75"/>
    <x v="2"/>
    <n v="0.17499999999999999"/>
  </r>
  <r>
    <x v="0"/>
    <n v="1185732"/>
    <x v="222"/>
    <x v="3"/>
    <s v="Ohio"/>
    <x v="33"/>
    <x v="5"/>
    <x v="4"/>
    <n v="4000"/>
    <x v="42"/>
    <n v="880"/>
    <x v="8"/>
    <n v="0.22"/>
  </r>
  <r>
    <x v="0"/>
    <n v="1185732"/>
    <x v="223"/>
    <x v="3"/>
    <s v="Ohio"/>
    <x v="33"/>
    <x v="0"/>
    <x v="0"/>
    <n v="5250"/>
    <x v="48"/>
    <n v="1050"/>
    <x v="8"/>
    <n v="0.2"/>
  </r>
  <r>
    <x v="0"/>
    <n v="1185732"/>
    <x v="223"/>
    <x v="3"/>
    <s v="Ohio"/>
    <x v="33"/>
    <x v="1"/>
    <x v="17"/>
    <n v="3250"/>
    <x v="137"/>
    <n v="511.87500000000006"/>
    <x v="2"/>
    <n v="0.15750000000000003"/>
  </r>
  <r>
    <x v="0"/>
    <n v="1185732"/>
    <x v="223"/>
    <x v="3"/>
    <s v="Ohio"/>
    <x v="33"/>
    <x v="2"/>
    <x v="15"/>
    <n v="2250"/>
    <x v="121"/>
    <n v="315.00000000000006"/>
    <x v="8"/>
    <n v="0.14000000000000001"/>
  </r>
  <r>
    <x v="0"/>
    <n v="1185732"/>
    <x v="223"/>
    <x v="3"/>
    <s v="Ohio"/>
    <x v="33"/>
    <x v="3"/>
    <x v="15"/>
    <n v="2000"/>
    <x v="320"/>
    <n v="280.00000000000006"/>
    <x v="8"/>
    <n v="0.14000000000000004"/>
  </r>
  <r>
    <x v="0"/>
    <n v="1185732"/>
    <x v="223"/>
    <x v="3"/>
    <s v="Ohio"/>
    <x v="33"/>
    <x v="4"/>
    <x v="2"/>
    <n v="2000"/>
    <x v="124"/>
    <n v="315"/>
    <x v="2"/>
    <n v="0.1575"/>
  </r>
  <r>
    <x v="0"/>
    <n v="1185732"/>
    <x v="223"/>
    <x v="3"/>
    <s v="Ohio"/>
    <x v="33"/>
    <x v="5"/>
    <x v="0"/>
    <n v="2750"/>
    <x v="140"/>
    <n v="550"/>
    <x v="8"/>
    <n v="0.2"/>
  </r>
  <r>
    <x v="0"/>
    <n v="1185732"/>
    <x v="224"/>
    <x v="3"/>
    <s v="Ohio"/>
    <x v="33"/>
    <x v="0"/>
    <x v="16"/>
    <n v="4500"/>
    <x v="357"/>
    <n v="989.99999999999989"/>
    <x v="8"/>
    <n v="0.21999999999999997"/>
  </r>
  <r>
    <x v="0"/>
    <n v="1185732"/>
    <x v="224"/>
    <x v="3"/>
    <s v="Ohio"/>
    <x v="33"/>
    <x v="1"/>
    <x v="2"/>
    <n v="2750"/>
    <x v="116"/>
    <n v="433.125"/>
    <x v="2"/>
    <n v="0.1575"/>
  </r>
  <r>
    <x v="0"/>
    <n v="1185732"/>
    <x v="224"/>
    <x v="3"/>
    <s v="Ohio"/>
    <x v="33"/>
    <x v="2"/>
    <x v="2"/>
    <n v="1750"/>
    <x v="120"/>
    <n v="315"/>
    <x v="8"/>
    <n v="0.18"/>
  </r>
  <r>
    <x v="0"/>
    <n v="1185732"/>
    <x v="224"/>
    <x v="3"/>
    <s v="Ohio"/>
    <x v="33"/>
    <x v="3"/>
    <x v="2"/>
    <n v="1500"/>
    <x v="321"/>
    <n v="270"/>
    <x v="8"/>
    <n v="0.18"/>
  </r>
  <r>
    <x v="0"/>
    <n v="1185732"/>
    <x v="224"/>
    <x v="3"/>
    <s v="Ohio"/>
    <x v="33"/>
    <x v="4"/>
    <x v="16"/>
    <n v="1500"/>
    <x v="370"/>
    <n v="288.74999999999994"/>
    <x v="2"/>
    <n v="0.19249999999999995"/>
  </r>
  <r>
    <x v="0"/>
    <n v="1185732"/>
    <x v="224"/>
    <x v="3"/>
    <s v="Ohio"/>
    <x v="33"/>
    <x v="5"/>
    <x v="16"/>
    <n v="2750"/>
    <x v="409"/>
    <n v="604.99999999999989"/>
    <x v="8"/>
    <n v="0.21999999999999995"/>
  </r>
  <r>
    <x v="0"/>
    <n v="1185732"/>
    <x v="225"/>
    <x v="3"/>
    <s v="Ohio"/>
    <x v="33"/>
    <x v="0"/>
    <x v="0"/>
    <n v="4250"/>
    <x v="43"/>
    <n v="850"/>
    <x v="8"/>
    <n v="0.2"/>
  </r>
  <r>
    <x v="0"/>
    <n v="1185732"/>
    <x v="225"/>
    <x v="3"/>
    <s v="Ohio"/>
    <x v="33"/>
    <x v="1"/>
    <x v="1"/>
    <n v="2750"/>
    <x v="130"/>
    <n v="385"/>
    <x v="2"/>
    <n v="0.14000000000000001"/>
  </r>
  <r>
    <x v="0"/>
    <n v="1185732"/>
    <x v="225"/>
    <x v="3"/>
    <s v="Ohio"/>
    <x v="33"/>
    <x v="2"/>
    <x v="2"/>
    <n v="2200"/>
    <x v="624"/>
    <n v="396"/>
    <x v="8"/>
    <n v="0.18"/>
  </r>
  <r>
    <x v="0"/>
    <n v="1185732"/>
    <x v="225"/>
    <x v="3"/>
    <s v="Ohio"/>
    <x v="33"/>
    <x v="3"/>
    <x v="4"/>
    <n v="2000"/>
    <x v="130"/>
    <n v="440"/>
    <x v="8"/>
    <n v="0.22"/>
  </r>
  <r>
    <x v="0"/>
    <n v="1185732"/>
    <x v="225"/>
    <x v="3"/>
    <s v="Ohio"/>
    <x v="33"/>
    <x v="4"/>
    <x v="5"/>
    <n v="1750"/>
    <x v="165"/>
    <n v="398.125"/>
    <x v="2"/>
    <n v="0.22750000000000001"/>
  </r>
  <r>
    <x v="0"/>
    <n v="1185732"/>
    <x v="225"/>
    <x v="3"/>
    <s v="Ohio"/>
    <x v="33"/>
    <x v="5"/>
    <x v="6"/>
    <n v="2750"/>
    <x v="237"/>
    <n v="770"/>
    <x v="8"/>
    <n v="0.28000000000000003"/>
  </r>
  <r>
    <x v="0"/>
    <n v="1185732"/>
    <x v="226"/>
    <x v="3"/>
    <s v="Ohio"/>
    <x v="33"/>
    <x v="0"/>
    <x v="5"/>
    <n v="5250"/>
    <x v="85"/>
    <n v="1365"/>
    <x v="8"/>
    <n v="0.26"/>
  </r>
  <r>
    <x v="0"/>
    <n v="1185732"/>
    <x v="226"/>
    <x v="3"/>
    <s v="Ohio"/>
    <x v="33"/>
    <x v="1"/>
    <x v="4"/>
    <n v="3250"/>
    <x v="255"/>
    <n v="625.625"/>
    <x v="2"/>
    <n v="0.1925"/>
  </r>
  <r>
    <x v="0"/>
    <n v="1185732"/>
    <x v="226"/>
    <x v="3"/>
    <s v="Ohio"/>
    <x v="33"/>
    <x v="2"/>
    <x v="4"/>
    <n v="2750"/>
    <x v="408"/>
    <n v="605.00000000000011"/>
    <x v="8"/>
    <n v="0.22000000000000003"/>
  </r>
  <r>
    <x v="0"/>
    <n v="1185732"/>
    <x v="226"/>
    <x v="3"/>
    <s v="Ohio"/>
    <x v="33"/>
    <x v="3"/>
    <x v="0"/>
    <n v="2250"/>
    <x v="127"/>
    <n v="450"/>
    <x v="8"/>
    <n v="0.2"/>
  </r>
  <r>
    <x v="0"/>
    <n v="1185732"/>
    <x v="226"/>
    <x v="3"/>
    <s v="Ohio"/>
    <x v="33"/>
    <x v="4"/>
    <x v="3"/>
    <n v="2250"/>
    <x v="198"/>
    <n v="472.49999999999994"/>
    <x v="2"/>
    <n v="0.20999999999999996"/>
  </r>
  <r>
    <x v="0"/>
    <n v="1185732"/>
    <x v="226"/>
    <x v="3"/>
    <s v="Ohio"/>
    <x v="33"/>
    <x v="5"/>
    <x v="18"/>
    <n v="3250"/>
    <x v="262"/>
    <n v="844.99999999999989"/>
    <x v="8"/>
    <n v="0.25999999999999995"/>
  </r>
  <r>
    <x v="0"/>
    <n v="1185732"/>
    <x v="24"/>
    <x v="4"/>
    <s v="Kentucky"/>
    <x v="34"/>
    <x v="0"/>
    <x v="21"/>
    <n v="7250"/>
    <x v="553"/>
    <n v="870.00000000000023"/>
    <x v="8"/>
    <n v="0.12000000000000004"/>
  </r>
  <r>
    <x v="0"/>
    <n v="1185732"/>
    <x v="24"/>
    <x v="4"/>
    <s v="Kentucky"/>
    <x v="34"/>
    <x v="1"/>
    <x v="21"/>
    <n v="5250"/>
    <x v="160"/>
    <n v="551.25"/>
    <x v="2"/>
    <n v="0.105"/>
  </r>
  <r>
    <x v="0"/>
    <n v="1185732"/>
    <x v="24"/>
    <x v="4"/>
    <s v="Kentucky"/>
    <x v="34"/>
    <x v="2"/>
    <x v="45"/>
    <n v="5250"/>
    <x v="509"/>
    <n v="420.00000000000023"/>
    <x v="8"/>
    <n v="8.0000000000000043E-2"/>
  </r>
  <r>
    <x v="0"/>
    <n v="1185732"/>
    <x v="24"/>
    <x v="4"/>
    <s v="Kentucky"/>
    <x v="34"/>
    <x v="3"/>
    <x v="7"/>
    <n v="3750"/>
    <x v="523"/>
    <n v="375"/>
    <x v="8"/>
    <n v="0.1"/>
  </r>
  <r>
    <x v="0"/>
    <n v="1185732"/>
    <x v="24"/>
    <x v="4"/>
    <s v="Kentucky"/>
    <x v="34"/>
    <x v="4"/>
    <x v="1"/>
    <n v="4250"/>
    <x v="234"/>
    <n v="595"/>
    <x v="2"/>
    <n v="0.14000000000000001"/>
  </r>
  <r>
    <x v="0"/>
    <n v="1185732"/>
    <x v="24"/>
    <x v="4"/>
    <s v="Kentucky"/>
    <x v="34"/>
    <x v="5"/>
    <x v="21"/>
    <n v="5250"/>
    <x v="160"/>
    <n v="787.50000000000011"/>
    <x v="0"/>
    <n v="0.15000000000000002"/>
  </r>
  <r>
    <x v="0"/>
    <n v="1185732"/>
    <x v="167"/>
    <x v="4"/>
    <s v="Kentucky"/>
    <x v="34"/>
    <x v="0"/>
    <x v="21"/>
    <n v="7750"/>
    <x v="168"/>
    <n v="930.00000000000023"/>
    <x v="8"/>
    <n v="0.12000000000000002"/>
  </r>
  <r>
    <x v="0"/>
    <n v="1185732"/>
    <x v="167"/>
    <x v="4"/>
    <s v="Kentucky"/>
    <x v="34"/>
    <x v="1"/>
    <x v="21"/>
    <n v="4250"/>
    <x v="164"/>
    <n v="446.25000000000006"/>
    <x v="2"/>
    <n v="0.10500000000000001"/>
  </r>
  <r>
    <x v="0"/>
    <n v="1185732"/>
    <x v="167"/>
    <x v="4"/>
    <s v="Kentucky"/>
    <x v="34"/>
    <x v="2"/>
    <x v="45"/>
    <n v="4750"/>
    <x v="625"/>
    <n v="380.00000000000017"/>
    <x v="8"/>
    <n v="8.0000000000000029E-2"/>
  </r>
  <r>
    <x v="0"/>
    <n v="1185732"/>
    <x v="167"/>
    <x v="4"/>
    <s v="Kentucky"/>
    <x v="34"/>
    <x v="3"/>
    <x v="7"/>
    <n v="3250"/>
    <x v="190"/>
    <n v="325"/>
    <x v="8"/>
    <n v="0.1"/>
  </r>
  <r>
    <x v="0"/>
    <n v="1185732"/>
    <x v="167"/>
    <x v="4"/>
    <s v="Kentucky"/>
    <x v="34"/>
    <x v="4"/>
    <x v="1"/>
    <n v="4000"/>
    <x v="173"/>
    <n v="560"/>
    <x v="2"/>
    <n v="0.14000000000000001"/>
  </r>
  <r>
    <x v="0"/>
    <n v="1185732"/>
    <x v="167"/>
    <x v="4"/>
    <s v="Kentucky"/>
    <x v="34"/>
    <x v="5"/>
    <x v="7"/>
    <n v="5000"/>
    <x v="142"/>
    <n v="625"/>
    <x v="0"/>
    <n v="0.125"/>
  </r>
  <r>
    <x v="0"/>
    <n v="1185732"/>
    <x v="104"/>
    <x v="4"/>
    <s v="Kentucky"/>
    <x v="34"/>
    <x v="0"/>
    <x v="7"/>
    <n v="7200"/>
    <x v="207"/>
    <n v="720"/>
    <x v="8"/>
    <n v="0.1"/>
  </r>
  <r>
    <x v="0"/>
    <n v="1185732"/>
    <x v="104"/>
    <x v="4"/>
    <s v="Kentucky"/>
    <x v="34"/>
    <x v="1"/>
    <x v="7"/>
    <n v="4000"/>
    <x v="123"/>
    <n v="350"/>
    <x v="2"/>
    <n v="8.7499999999999994E-2"/>
  </r>
  <r>
    <x v="0"/>
    <n v="1185732"/>
    <x v="104"/>
    <x v="4"/>
    <s v="Kentucky"/>
    <x v="34"/>
    <x v="2"/>
    <x v="59"/>
    <n v="4250"/>
    <x v="524"/>
    <n v="255.00000000000006"/>
    <x v="8"/>
    <n v="6.0000000000000012E-2"/>
  </r>
  <r>
    <x v="0"/>
    <n v="1185732"/>
    <x v="104"/>
    <x v="4"/>
    <s v="Kentucky"/>
    <x v="34"/>
    <x v="3"/>
    <x v="40"/>
    <n v="2750"/>
    <x v="626"/>
    <n v="219.99999999999997"/>
    <x v="8"/>
    <n v="7.9999999999999988E-2"/>
  </r>
  <r>
    <x v="0"/>
    <n v="1185732"/>
    <x v="104"/>
    <x v="4"/>
    <s v="Kentucky"/>
    <x v="34"/>
    <x v="4"/>
    <x v="42"/>
    <n v="3250"/>
    <x v="507"/>
    <n v="398.12500000000006"/>
    <x v="2"/>
    <n v="0.12250000000000001"/>
  </r>
  <r>
    <x v="0"/>
    <n v="1185732"/>
    <x v="104"/>
    <x v="4"/>
    <s v="Kentucky"/>
    <x v="34"/>
    <x v="5"/>
    <x v="7"/>
    <n v="4250"/>
    <x v="627"/>
    <n v="531.25"/>
    <x v="0"/>
    <n v="0.125"/>
  </r>
  <r>
    <x v="0"/>
    <n v="1185732"/>
    <x v="105"/>
    <x v="4"/>
    <s v="Kentucky"/>
    <x v="34"/>
    <x v="0"/>
    <x v="7"/>
    <n v="6750"/>
    <x v="153"/>
    <n v="675"/>
    <x v="8"/>
    <n v="0.1"/>
  </r>
  <r>
    <x v="0"/>
    <n v="1185732"/>
    <x v="105"/>
    <x v="4"/>
    <s v="Kentucky"/>
    <x v="34"/>
    <x v="1"/>
    <x v="7"/>
    <n v="3750"/>
    <x v="523"/>
    <n v="328.125"/>
    <x v="2"/>
    <n v="8.7499999999999994E-2"/>
  </r>
  <r>
    <x v="0"/>
    <n v="1185732"/>
    <x v="105"/>
    <x v="4"/>
    <s v="Kentucky"/>
    <x v="34"/>
    <x v="2"/>
    <x v="59"/>
    <n v="3750"/>
    <x v="469"/>
    <n v="225.00000000000006"/>
    <x v="8"/>
    <n v="6.0000000000000019E-2"/>
  </r>
  <r>
    <x v="0"/>
    <n v="1185732"/>
    <x v="105"/>
    <x v="4"/>
    <s v="Kentucky"/>
    <x v="34"/>
    <x v="3"/>
    <x v="40"/>
    <n v="3000"/>
    <x v="628"/>
    <n v="239.99999999999997"/>
    <x v="8"/>
    <n v="7.9999999999999988E-2"/>
  </r>
  <r>
    <x v="0"/>
    <n v="1185732"/>
    <x v="105"/>
    <x v="4"/>
    <s v="Kentucky"/>
    <x v="34"/>
    <x v="4"/>
    <x v="1"/>
    <n v="3250"/>
    <x v="194"/>
    <n v="454.99999999999994"/>
    <x v="2"/>
    <n v="0.13999999999999999"/>
  </r>
  <r>
    <x v="0"/>
    <n v="1185732"/>
    <x v="105"/>
    <x v="4"/>
    <s v="Kentucky"/>
    <x v="34"/>
    <x v="5"/>
    <x v="21"/>
    <n v="4750"/>
    <x v="629"/>
    <n v="712.50000000000011"/>
    <x v="0"/>
    <n v="0.15000000000000002"/>
  </r>
  <r>
    <x v="0"/>
    <n v="1185732"/>
    <x v="40"/>
    <x v="4"/>
    <s v="Kentucky"/>
    <x v="34"/>
    <x v="0"/>
    <x v="1"/>
    <n v="7450"/>
    <x v="630"/>
    <n v="1192"/>
    <x v="8"/>
    <n v="0.16"/>
  </r>
  <r>
    <x v="0"/>
    <n v="1185732"/>
    <x v="40"/>
    <x v="4"/>
    <s v="Kentucky"/>
    <x v="34"/>
    <x v="1"/>
    <x v="1"/>
    <n v="4500"/>
    <x v="207"/>
    <n v="630"/>
    <x v="2"/>
    <n v="0.14000000000000001"/>
  </r>
  <r>
    <x v="0"/>
    <n v="1185732"/>
    <x v="40"/>
    <x v="4"/>
    <s v="Kentucky"/>
    <x v="34"/>
    <x v="2"/>
    <x v="15"/>
    <n v="4250"/>
    <x v="343"/>
    <n v="595.00000000000011"/>
    <x v="8"/>
    <n v="0.14000000000000001"/>
  </r>
  <r>
    <x v="0"/>
    <n v="1185732"/>
    <x v="40"/>
    <x v="4"/>
    <s v="Kentucky"/>
    <x v="34"/>
    <x v="3"/>
    <x v="15"/>
    <n v="3750"/>
    <x v="342"/>
    <n v="525.00000000000011"/>
    <x v="8"/>
    <n v="0.14000000000000004"/>
  </r>
  <r>
    <x v="0"/>
    <n v="1185732"/>
    <x v="40"/>
    <x v="4"/>
    <s v="Kentucky"/>
    <x v="34"/>
    <x v="4"/>
    <x v="35"/>
    <n v="4000"/>
    <x v="451"/>
    <n v="629.99999999999989"/>
    <x v="2"/>
    <n v="0.15749999999999997"/>
  </r>
  <r>
    <x v="0"/>
    <n v="1185732"/>
    <x v="40"/>
    <x v="4"/>
    <s v="Kentucky"/>
    <x v="34"/>
    <x v="5"/>
    <x v="25"/>
    <n v="5000"/>
    <x v="631"/>
    <n v="1249.9999999999998"/>
    <x v="0"/>
    <n v="0.24999999999999994"/>
  </r>
  <r>
    <x v="0"/>
    <n v="1185732"/>
    <x v="169"/>
    <x v="4"/>
    <s v="Kentucky"/>
    <x v="34"/>
    <x v="0"/>
    <x v="35"/>
    <n v="7500"/>
    <x v="632"/>
    <n v="1350"/>
    <x v="8"/>
    <n v="0.18"/>
  </r>
  <r>
    <x v="0"/>
    <n v="1185732"/>
    <x v="169"/>
    <x v="4"/>
    <s v="Kentucky"/>
    <x v="34"/>
    <x v="1"/>
    <x v="1"/>
    <n v="5000"/>
    <x v="47"/>
    <n v="700"/>
    <x v="2"/>
    <n v="0.14000000000000001"/>
  </r>
  <r>
    <x v="0"/>
    <n v="1185732"/>
    <x v="169"/>
    <x v="4"/>
    <s v="Kentucky"/>
    <x v="34"/>
    <x v="2"/>
    <x v="2"/>
    <n v="4750"/>
    <x v="115"/>
    <n v="855"/>
    <x v="8"/>
    <n v="0.18"/>
  </r>
  <r>
    <x v="0"/>
    <n v="1185732"/>
    <x v="169"/>
    <x v="4"/>
    <s v="Kentucky"/>
    <x v="34"/>
    <x v="3"/>
    <x v="2"/>
    <n v="4500"/>
    <x v="158"/>
    <n v="810"/>
    <x v="8"/>
    <n v="0.18"/>
  </r>
  <r>
    <x v="0"/>
    <n v="1185732"/>
    <x v="169"/>
    <x v="4"/>
    <s v="Kentucky"/>
    <x v="34"/>
    <x v="4"/>
    <x v="3"/>
    <n v="4500"/>
    <x v="52"/>
    <n v="944.99999999999989"/>
    <x v="2"/>
    <n v="0.20999999999999996"/>
  </r>
  <r>
    <x v="0"/>
    <n v="1185732"/>
    <x v="169"/>
    <x v="4"/>
    <s v="Kentucky"/>
    <x v="34"/>
    <x v="5"/>
    <x v="5"/>
    <n v="6250"/>
    <x v="113"/>
    <n v="2031.25"/>
    <x v="0"/>
    <n v="0.32500000000000001"/>
  </r>
  <r>
    <x v="0"/>
    <n v="1185732"/>
    <x v="108"/>
    <x v="4"/>
    <s v="Kentucky"/>
    <x v="34"/>
    <x v="0"/>
    <x v="3"/>
    <n v="8500"/>
    <x v="12"/>
    <n v="2040"/>
    <x v="8"/>
    <n v="0.24"/>
  </r>
  <r>
    <x v="0"/>
    <n v="1185732"/>
    <x v="108"/>
    <x v="4"/>
    <s v="Kentucky"/>
    <x v="34"/>
    <x v="1"/>
    <x v="4"/>
    <n v="6000"/>
    <x v="221"/>
    <n v="1155"/>
    <x v="2"/>
    <n v="0.1925"/>
  </r>
  <r>
    <x v="0"/>
    <n v="1185732"/>
    <x v="108"/>
    <x v="4"/>
    <s v="Kentucky"/>
    <x v="34"/>
    <x v="2"/>
    <x v="0"/>
    <n v="5250"/>
    <x v="48"/>
    <n v="1050"/>
    <x v="8"/>
    <n v="0.2"/>
  </r>
  <r>
    <x v="0"/>
    <n v="1185732"/>
    <x v="108"/>
    <x v="4"/>
    <s v="Kentucky"/>
    <x v="34"/>
    <x v="3"/>
    <x v="0"/>
    <n v="4750"/>
    <x v="351"/>
    <n v="950"/>
    <x v="8"/>
    <n v="0.2"/>
  </r>
  <r>
    <x v="0"/>
    <n v="1185732"/>
    <x v="108"/>
    <x v="4"/>
    <s v="Kentucky"/>
    <x v="34"/>
    <x v="4"/>
    <x v="3"/>
    <n v="5000"/>
    <x v="61"/>
    <n v="1050"/>
    <x v="2"/>
    <n v="0.21"/>
  </r>
  <r>
    <x v="0"/>
    <n v="1185732"/>
    <x v="108"/>
    <x v="4"/>
    <s v="Kentucky"/>
    <x v="34"/>
    <x v="5"/>
    <x v="5"/>
    <n v="6750"/>
    <x v="83"/>
    <n v="2193.75"/>
    <x v="0"/>
    <n v="0.32500000000000001"/>
  </r>
  <r>
    <x v="0"/>
    <n v="1185732"/>
    <x v="109"/>
    <x v="4"/>
    <s v="Kentucky"/>
    <x v="34"/>
    <x v="0"/>
    <x v="3"/>
    <n v="8250"/>
    <x v="14"/>
    <n v="1980"/>
    <x v="8"/>
    <n v="0.24"/>
  </r>
  <r>
    <x v="0"/>
    <n v="1185732"/>
    <x v="109"/>
    <x v="4"/>
    <s v="Kentucky"/>
    <x v="34"/>
    <x v="1"/>
    <x v="4"/>
    <n v="6000"/>
    <x v="221"/>
    <n v="1155"/>
    <x v="2"/>
    <n v="0.1925"/>
  </r>
  <r>
    <x v="0"/>
    <n v="1185732"/>
    <x v="109"/>
    <x v="4"/>
    <s v="Kentucky"/>
    <x v="34"/>
    <x v="2"/>
    <x v="0"/>
    <n v="5250"/>
    <x v="48"/>
    <n v="1050"/>
    <x v="8"/>
    <n v="0.2"/>
  </r>
  <r>
    <x v="0"/>
    <n v="1185732"/>
    <x v="109"/>
    <x v="4"/>
    <s v="Kentucky"/>
    <x v="34"/>
    <x v="3"/>
    <x v="1"/>
    <n v="4750"/>
    <x v="235"/>
    <n v="760"/>
    <x v="8"/>
    <n v="0.16"/>
  </r>
  <r>
    <x v="0"/>
    <n v="1185732"/>
    <x v="109"/>
    <x v="4"/>
    <s v="Kentucky"/>
    <x v="34"/>
    <x v="4"/>
    <x v="0"/>
    <n v="4500"/>
    <x v="39"/>
    <n v="787.5"/>
    <x v="2"/>
    <n v="0.17499999999999999"/>
  </r>
  <r>
    <x v="0"/>
    <n v="1185732"/>
    <x v="109"/>
    <x v="4"/>
    <s v="Kentucky"/>
    <x v="34"/>
    <x v="5"/>
    <x v="4"/>
    <n v="6250"/>
    <x v="337"/>
    <n v="1718.7500000000002"/>
    <x v="0"/>
    <n v="0.27500000000000002"/>
  </r>
  <r>
    <x v="0"/>
    <n v="1185732"/>
    <x v="44"/>
    <x v="4"/>
    <s v="Kentucky"/>
    <x v="34"/>
    <x v="0"/>
    <x v="0"/>
    <n v="7250"/>
    <x v="78"/>
    <n v="1450"/>
    <x v="8"/>
    <n v="0.2"/>
  </r>
  <r>
    <x v="0"/>
    <n v="1185732"/>
    <x v="44"/>
    <x v="4"/>
    <s v="Kentucky"/>
    <x v="34"/>
    <x v="1"/>
    <x v="57"/>
    <n v="5250"/>
    <x v="464"/>
    <n v="826.87500000000011"/>
    <x v="2"/>
    <n v="0.15750000000000003"/>
  </r>
  <r>
    <x v="0"/>
    <n v="1185732"/>
    <x v="44"/>
    <x v="4"/>
    <s v="Kentucky"/>
    <x v="34"/>
    <x v="2"/>
    <x v="45"/>
    <n v="4250"/>
    <x v="533"/>
    <n v="340.00000000000011"/>
    <x v="8"/>
    <n v="8.0000000000000029E-2"/>
  </r>
  <r>
    <x v="0"/>
    <n v="1185732"/>
    <x v="44"/>
    <x v="4"/>
    <s v="Kentucky"/>
    <x v="34"/>
    <x v="3"/>
    <x v="45"/>
    <n v="4000"/>
    <x v="527"/>
    <n v="320.00000000000011"/>
    <x v="8"/>
    <n v="8.0000000000000029E-2"/>
  </r>
  <r>
    <x v="0"/>
    <n v="1185732"/>
    <x v="44"/>
    <x v="4"/>
    <s v="Kentucky"/>
    <x v="34"/>
    <x v="4"/>
    <x v="21"/>
    <n v="4000"/>
    <x v="200"/>
    <n v="420.00000000000006"/>
    <x v="2"/>
    <n v="0.10500000000000001"/>
  </r>
  <r>
    <x v="0"/>
    <n v="1185732"/>
    <x v="44"/>
    <x v="4"/>
    <s v="Kentucky"/>
    <x v="34"/>
    <x v="5"/>
    <x v="42"/>
    <n v="5000"/>
    <x v="482"/>
    <n v="875.00000000000023"/>
    <x v="0"/>
    <n v="0.17500000000000004"/>
  </r>
  <r>
    <x v="0"/>
    <n v="1185732"/>
    <x v="171"/>
    <x v="4"/>
    <s v="Kentucky"/>
    <x v="34"/>
    <x v="0"/>
    <x v="42"/>
    <n v="6750"/>
    <x v="464"/>
    <n v="945.00000000000023"/>
    <x v="8"/>
    <n v="0.14000000000000004"/>
  </r>
  <r>
    <x v="0"/>
    <n v="1185732"/>
    <x v="171"/>
    <x v="4"/>
    <s v="Kentucky"/>
    <x v="34"/>
    <x v="1"/>
    <x v="63"/>
    <n v="5000"/>
    <x v="613"/>
    <n v="437.50000000000011"/>
    <x v="2"/>
    <n v="8.7500000000000022E-2"/>
  </r>
  <r>
    <x v="0"/>
    <n v="1185732"/>
    <x v="171"/>
    <x v="4"/>
    <s v="Kentucky"/>
    <x v="34"/>
    <x v="2"/>
    <x v="63"/>
    <n v="3750"/>
    <x v="633"/>
    <n v="375.00000000000023"/>
    <x v="8"/>
    <n v="0.10000000000000006"/>
  </r>
  <r>
    <x v="0"/>
    <n v="1185732"/>
    <x v="171"/>
    <x v="4"/>
    <s v="Kentucky"/>
    <x v="34"/>
    <x v="3"/>
    <x v="63"/>
    <n v="3500"/>
    <x v="634"/>
    <n v="350.00000000000017"/>
    <x v="8"/>
    <n v="0.10000000000000005"/>
  </r>
  <r>
    <x v="0"/>
    <n v="1185732"/>
    <x v="171"/>
    <x v="4"/>
    <s v="Kentucky"/>
    <x v="34"/>
    <x v="4"/>
    <x v="42"/>
    <n v="3500"/>
    <x v="206"/>
    <n v="428.75000000000006"/>
    <x v="2"/>
    <n v="0.12250000000000001"/>
  </r>
  <r>
    <x v="0"/>
    <n v="1185732"/>
    <x v="171"/>
    <x v="4"/>
    <s v="Kentucky"/>
    <x v="34"/>
    <x v="5"/>
    <x v="15"/>
    <n v="4750"/>
    <x v="394"/>
    <n v="831.25000000000011"/>
    <x v="0"/>
    <n v="0.17500000000000002"/>
  </r>
  <r>
    <x v="0"/>
    <n v="1185732"/>
    <x v="112"/>
    <x v="4"/>
    <s v="Kentucky"/>
    <x v="34"/>
    <x v="0"/>
    <x v="58"/>
    <n v="6250"/>
    <x v="635"/>
    <n v="750.00000000000034"/>
    <x v="8"/>
    <n v="0.12000000000000005"/>
  </r>
  <r>
    <x v="0"/>
    <n v="1185732"/>
    <x v="112"/>
    <x v="4"/>
    <s v="Kentucky"/>
    <x v="34"/>
    <x v="1"/>
    <x v="73"/>
    <n v="4500"/>
    <x v="636"/>
    <n v="315.00000000000017"/>
    <x v="2"/>
    <n v="7.0000000000000034E-2"/>
  </r>
  <r>
    <x v="0"/>
    <n v="1185732"/>
    <x v="112"/>
    <x v="4"/>
    <s v="Kentucky"/>
    <x v="34"/>
    <x v="2"/>
    <x v="74"/>
    <n v="3950"/>
    <x v="637"/>
    <n v="474.00000000000028"/>
    <x v="8"/>
    <n v="0.12000000000000008"/>
  </r>
  <r>
    <x v="0"/>
    <n v="1185732"/>
    <x v="112"/>
    <x v="4"/>
    <s v="Kentucky"/>
    <x v="34"/>
    <x v="3"/>
    <x v="70"/>
    <n v="4500"/>
    <x v="568"/>
    <n v="1080.0000000000005"/>
    <x v="8"/>
    <n v="0.2400000000000001"/>
  </r>
  <r>
    <x v="0"/>
    <n v="1185732"/>
    <x v="112"/>
    <x v="4"/>
    <s v="Kentucky"/>
    <x v="34"/>
    <x v="4"/>
    <x v="24"/>
    <n v="4250"/>
    <x v="260"/>
    <n v="1115.625"/>
    <x v="2"/>
    <n v="0.26250000000000001"/>
  </r>
  <r>
    <x v="0"/>
    <n v="1185732"/>
    <x v="112"/>
    <x v="4"/>
    <s v="Kentucky"/>
    <x v="34"/>
    <x v="5"/>
    <x v="13"/>
    <n v="5250"/>
    <x v="638"/>
    <n v="1968.75"/>
    <x v="0"/>
    <n v="0.375"/>
  </r>
  <r>
    <x v="0"/>
    <n v="1185732"/>
    <x v="113"/>
    <x v="4"/>
    <s v="Kentucky"/>
    <x v="34"/>
    <x v="0"/>
    <x v="12"/>
    <n v="7750"/>
    <x v="102"/>
    <n v="2170.0000000000005"/>
    <x v="8"/>
    <n v="0.28000000000000008"/>
  </r>
  <r>
    <x v="0"/>
    <n v="1185732"/>
    <x v="113"/>
    <x v="4"/>
    <s v="Kentucky"/>
    <x v="34"/>
    <x v="1"/>
    <x v="14"/>
    <n v="5750"/>
    <x v="225"/>
    <n v="1207.5"/>
    <x v="2"/>
    <n v="0.21"/>
  </r>
  <r>
    <x v="0"/>
    <n v="1185732"/>
    <x v="113"/>
    <x v="4"/>
    <s v="Kentucky"/>
    <x v="34"/>
    <x v="2"/>
    <x v="14"/>
    <n v="5250"/>
    <x v="254"/>
    <n v="1260.0000000000002"/>
    <x v="8"/>
    <n v="0.24000000000000005"/>
  </r>
  <r>
    <x v="0"/>
    <n v="1185732"/>
    <x v="113"/>
    <x v="4"/>
    <s v="Kentucky"/>
    <x v="34"/>
    <x v="3"/>
    <x v="14"/>
    <n v="4750"/>
    <x v="231"/>
    <n v="1140.0000000000002"/>
    <x v="8"/>
    <n v="0.24000000000000005"/>
  </r>
  <r>
    <x v="0"/>
    <n v="1185732"/>
    <x v="113"/>
    <x v="4"/>
    <s v="Kentucky"/>
    <x v="34"/>
    <x v="4"/>
    <x v="12"/>
    <n v="4750"/>
    <x v="204"/>
    <n v="1163.75"/>
    <x v="2"/>
    <n v="0.245"/>
  </r>
  <r>
    <x v="0"/>
    <n v="1185732"/>
    <x v="113"/>
    <x v="4"/>
    <s v="Kentucky"/>
    <x v="34"/>
    <x v="5"/>
    <x v="13"/>
    <n v="5750"/>
    <x v="275"/>
    <n v="2156.25"/>
    <x v="0"/>
    <n v="0.375"/>
  </r>
  <r>
    <x v="1"/>
    <n v="1197831"/>
    <x v="180"/>
    <x v="1"/>
    <s v="Mississippi"/>
    <x v="35"/>
    <x v="0"/>
    <x v="39"/>
    <n v="6500"/>
    <x v="639"/>
    <n v="650.00000000000023"/>
    <x v="8"/>
    <n v="0.10000000000000003"/>
  </r>
  <r>
    <x v="1"/>
    <n v="1197831"/>
    <x v="180"/>
    <x v="1"/>
    <s v="Mississippi"/>
    <x v="35"/>
    <x v="1"/>
    <x v="39"/>
    <n v="4500"/>
    <x v="133"/>
    <n v="393.75000000000006"/>
    <x v="2"/>
    <n v="8.7500000000000008E-2"/>
  </r>
  <r>
    <x v="1"/>
    <n v="1197831"/>
    <x v="180"/>
    <x v="1"/>
    <s v="Mississippi"/>
    <x v="35"/>
    <x v="2"/>
    <x v="62"/>
    <n v="4500"/>
    <x v="640"/>
    <n v="270.00000000000017"/>
    <x v="8"/>
    <n v="6.0000000000000039E-2"/>
  </r>
  <r>
    <x v="1"/>
    <n v="1197831"/>
    <x v="180"/>
    <x v="1"/>
    <s v="Mississippi"/>
    <x v="35"/>
    <x v="3"/>
    <x v="19"/>
    <n v="3000"/>
    <x v="128"/>
    <n v="240"/>
    <x v="8"/>
    <n v="0.08"/>
  </r>
  <r>
    <x v="1"/>
    <n v="1197831"/>
    <x v="180"/>
    <x v="1"/>
    <s v="Mississippi"/>
    <x v="35"/>
    <x v="4"/>
    <x v="15"/>
    <n v="3500"/>
    <x v="206"/>
    <n v="428.75000000000006"/>
    <x v="2"/>
    <n v="0.12250000000000001"/>
  </r>
  <r>
    <x v="1"/>
    <n v="1197831"/>
    <x v="180"/>
    <x v="1"/>
    <s v="Mississippi"/>
    <x v="35"/>
    <x v="5"/>
    <x v="39"/>
    <n v="4500"/>
    <x v="133"/>
    <n v="450.00000000000011"/>
    <x v="8"/>
    <n v="0.10000000000000002"/>
  </r>
  <r>
    <x v="1"/>
    <n v="1197831"/>
    <x v="227"/>
    <x v="1"/>
    <s v="Mississippi"/>
    <x v="35"/>
    <x v="0"/>
    <x v="39"/>
    <n v="7000"/>
    <x v="482"/>
    <n v="700.00000000000023"/>
    <x v="8"/>
    <n v="0.10000000000000003"/>
  </r>
  <r>
    <x v="1"/>
    <n v="1197831"/>
    <x v="227"/>
    <x v="1"/>
    <s v="Mississippi"/>
    <x v="35"/>
    <x v="1"/>
    <x v="39"/>
    <n v="3500"/>
    <x v="504"/>
    <n v="306.25000000000006"/>
    <x v="2"/>
    <n v="8.7500000000000022E-2"/>
  </r>
  <r>
    <x v="1"/>
    <n v="1197831"/>
    <x v="227"/>
    <x v="1"/>
    <s v="Mississippi"/>
    <x v="35"/>
    <x v="2"/>
    <x v="62"/>
    <n v="4000"/>
    <x v="641"/>
    <n v="240.00000000000014"/>
    <x v="8"/>
    <n v="6.0000000000000032E-2"/>
  </r>
  <r>
    <x v="1"/>
    <n v="1197831"/>
    <x v="227"/>
    <x v="1"/>
    <s v="Mississippi"/>
    <x v="35"/>
    <x v="3"/>
    <x v="19"/>
    <n v="2500"/>
    <x v="118"/>
    <n v="200"/>
    <x v="8"/>
    <n v="0.08"/>
  </r>
  <r>
    <x v="1"/>
    <n v="1197831"/>
    <x v="227"/>
    <x v="1"/>
    <s v="Mississippi"/>
    <x v="35"/>
    <x v="4"/>
    <x v="15"/>
    <n v="3250"/>
    <x v="165"/>
    <n v="398.125"/>
    <x v="2"/>
    <n v="0.1225"/>
  </r>
  <r>
    <x v="1"/>
    <n v="1197831"/>
    <x v="227"/>
    <x v="1"/>
    <s v="Mississippi"/>
    <x v="35"/>
    <x v="5"/>
    <x v="19"/>
    <n v="4250"/>
    <x v="501"/>
    <n v="340"/>
    <x v="8"/>
    <n v="0.08"/>
  </r>
  <r>
    <x v="1"/>
    <n v="1197831"/>
    <x v="26"/>
    <x v="1"/>
    <s v="Mississippi"/>
    <x v="35"/>
    <x v="0"/>
    <x v="19"/>
    <n v="6450"/>
    <x v="642"/>
    <n v="516"/>
    <x v="8"/>
    <n v="0.08"/>
  </r>
  <r>
    <x v="1"/>
    <n v="1197831"/>
    <x v="26"/>
    <x v="1"/>
    <s v="Mississippi"/>
    <x v="35"/>
    <x v="1"/>
    <x v="19"/>
    <n v="3250"/>
    <x v="406"/>
    <n v="227.49999999999997"/>
    <x v="2"/>
    <n v="6.9999999999999993E-2"/>
  </r>
  <r>
    <x v="1"/>
    <n v="1197831"/>
    <x v="26"/>
    <x v="1"/>
    <s v="Mississippi"/>
    <x v="35"/>
    <x v="2"/>
    <x v="64"/>
    <n v="3500"/>
    <x v="367"/>
    <n v="140.00000000000003"/>
    <x v="8"/>
    <n v="4.0000000000000008E-2"/>
  </r>
  <r>
    <x v="1"/>
    <n v="1197831"/>
    <x v="26"/>
    <x v="1"/>
    <s v="Mississippi"/>
    <x v="35"/>
    <x v="3"/>
    <x v="40"/>
    <n v="2000"/>
    <x v="643"/>
    <n v="159.99999999999997"/>
    <x v="8"/>
    <n v="7.9999999999999988E-2"/>
  </r>
  <r>
    <x v="1"/>
    <n v="1197831"/>
    <x v="26"/>
    <x v="1"/>
    <s v="Mississippi"/>
    <x v="35"/>
    <x v="4"/>
    <x v="42"/>
    <n v="2500"/>
    <x v="504"/>
    <n v="306.25000000000006"/>
    <x v="2"/>
    <n v="0.12250000000000003"/>
  </r>
  <r>
    <x v="1"/>
    <n v="1197831"/>
    <x v="26"/>
    <x v="1"/>
    <s v="Mississippi"/>
    <x v="35"/>
    <x v="5"/>
    <x v="7"/>
    <n v="3500"/>
    <x v="131"/>
    <n v="350"/>
    <x v="8"/>
    <n v="0.1"/>
  </r>
  <r>
    <x v="1"/>
    <n v="1197831"/>
    <x v="27"/>
    <x v="1"/>
    <s v="Mississippi"/>
    <x v="35"/>
    <x v="0"/>
    <x v="7"/>
    <n v="6000"/>
    <x v="146"/>
    <n v="600"/>
    <x v="8"/>
    <n v="0.1"/>
  </r>
  <r>
    <x v="1"/>
    <n v="1197831"/>
    <x v="27"/>
    <x v="1"/>
    <s v="Mississippi"/>
    <x v="35"/>
    <x v="1"/>
    <x v="7"/>
    <n v="3000"/>
    <x v="126"/>
    <n v="262.5"/>
    <x v="2"/>
    <n v="8.7499999999999994E-2"/>
  </r>
  <r>
    <x v="1"/>
    <n v="1197831"/>
    <x v="27"/>
    <x v="1"/>
    <s v="Mississippi"/>
    <x v="35"/>
    <x v="2"/>
    <x v="59"/>
    <n v="3000"/>
    <x v="362"/>
    <n v="180.00000000000003"/>
    <x v="8"/>
    <n v="6.0000000000000012E-2"/>
  </r>
  <r>
    <x v="1"/>
    <n v="1197831"/>
    <x v="27"/>
    <x v="1"/>
    <s v="Mississippi"/>
    <x v="35"/>
    <x v="3"/>
    <x v="40"/>
    <n v="2250"/>
    <x v="644"/>
    <n v="179.99999999999997"/>
    <x v="8"/>
    <n v="7.9999999999999988E-2"/>
  </r>
  <r>
    <x v="1"/>
    <n v="1197831"/>
    <x v="27"/>
    <x v="1"/>
    <s v="Mississippi"/>
    <x v="35"/>
    <x v="4"/>
    <x v="1"/>
    <n v="2500"/>
    <x v="123"/>
    <n v="350"/>
    <x v="2"/>
    <n v="0.14000000000000001"/>
  </r>
  <r>
    <x v="1"/>
    <n v="1197831"/>
    <x v="27"/>
    <x v="1"/>
    <s v="Mississippi"/>
    <x v="35"/>
    <x v="5"/>
    <x v="21"/>
    <n v="4000"/>
    <x v="200"/>
    <n v="480.00000000000011"/>
    <x v="8"/>
    <n v="0.12000000000000002"/>
  </r>
  <r>
    <x v="1"/>
    <n v="1197831"/>
    <x v="168"/>
    <x v="1"/>
    <s v="Mississippi"/>
    <x v="35"/>
    <x v="0"/>
    <x v="1"/>
    <n v="6700"/>
    <x v="645"/>
    <n v="1072"/>
    <x v="8"/>
    <n v="0.16"/>
  </r>
  <r>
    <x v="1"/>
    <n v="1197831"/>
    <x v="168"/>
    <x v="1"/>
    <s v="Mississippi"/>
    <x v="35"/>
    <x v="1"/>
    <x v="1"/>
    <n v="3750"/>
    <x v="146"/>
    <n v="525"/>
    <x v="2"/>
    <n v="0.14000000000000001"/>
  </r>
  <r>
    <x v="1"/>
    <n v="1197831"/>
    <x v="168"/>
    <x v="1"/>
    <s v="Mississippi"/>
    <x v="35"/>
    <x v="2"/>
    <x v="15"/>
    <n v="3500"/>
    <x v="206"/>
    <n v="490.00000000000011"/>
    <x v="8"/>
    <n v="0.14000000000000004"/>
  </r>
  <r>
    <x v="1"/>
    <n v="1197831"/>
    <x v="168"/>
    <x v="1"/>
    <s v="Mississippi"/>
    <x v="35"/>
    <x v="3"/>
    <x v="15"/>
    <n v="3000"/>
    <x v="202"/>
    <n v="420"/>
    <x v="8"/>
    <n v="0.14000000000000001"/>
  </r>
  <r>
    <x v="1"/>
    <n v="1197831"/>
    <x v="168"/>
    <x v="1"/>
    <s v="Mississippi"/>
    <x v="35"/>
    <x v="4"/>
    <x v="35"/>
    <n v="3250"/>
    <x v="199"/>
    <n v="511.87499999999989"/>
    <x v="2"/>
    <n v="0.15749999999999997"/>
  </r>
  <r>
    <x v="1"/>
    <n v="1197831"/>
    <x v="168"/>
    <x v="1"/>
    <s v="Mississippi"/>
    <x v="35"/>
    <x v="5"/>
    <x v="35"/>
    <n v="4250"/>
    <x v="646"/>
    <n v="765"/>
    <x v="8"/>
    <n v="0.18"/>
  </r>
  <r>
    <x v="1"/>
    <n v="1197831"/>
    <x v="228"/>
    <x v="1"/>
    <s v="Mississippi"/>
    <x v="35"/>
    <x v="0"/>
    <x v="10"/>
    <n v="6750"/>
    <x v="52"/>
    <n v="1080"/>
    <x v="8"/>
    <n v="0.16"/>
  </r>
  <r>
    <x v="1"/>
    <n v="1197831"/>
    <x v="228"/>
    <x v="1"/>
    <s v="Mississippi"/>
    <x v="35"/>
    <x v="1"/>
    <x v="15"/>
    <n v="4250"/>
    <x v="343"/>
    <n v="520.625"/>
    <x v="2"/>
    <n v="0.1225"/>
  </r>
  <r>
    <x v="1"/>
    <n v="1197831"/>
    <x v="228"/>
    <x v="1"/>
    <s v="Mississippi"/>
    <x v="35"/>
    <x v="2"/>
    <x v="1"/>
    <n v="4000"/>
    <x v="173"/>
    <n v="640"/>
    <x v="8"/>
    <n v="0.16"/>
  </r>
  <r>
    <x v="1"/>
    <n v="1197831"/>
    <x v="228"/>
    <x v="1"/>
    <s v="Mississippi"/>
    <x v="35"/>
    <x v="3"/>
    <x v="1"/>
    <n v="3750"/>
    <x v="146"/>
    <n v="600"/>
    <x v="8"/>
    <n v="0.16"/>
  </r>
  <r>
    <x v="1"/>
    <n v="1197831"/>
    <x v="228"/>
    <x v="1"/>
    <s v="Mississippi"/>
    <x v="35"/>
    <x v="4"/>
    <x v="16"/>
    <n v="3750"/>
    <x v="210"/>
    <n v="721.87499999999977"/>
    <x v="2"/>
    <n v="0.19249999999999995"/>
  </r>
  <r>
    <x v="1"/>
    <n v="1197831"/>
    <x v="228"/>
    <x v="1"/>
    <s v="Mississippi"/>
    <x v="35"/>
    <x v="5"/>
    <x v="3"/>
    <n v="5500"/>
    <x v="211"/>
    <n v="1320"/>
    <x v="8"/>
    <n v="0.24"/>
  </r>
  <r>
    <x v="1"/>
    <n v="1197831"/>
    <x v="30"/>
    <x v="1"/>
    <s v="Mississippi"/>
    <x v="35"/>
    <x v="0"/>
    <x v="16"/>
    <n v="7750"/>
    <x v="475"/>
    <n v="1704.9999999999998"/>
    <x v="8"/>
    <n v="0.21999999999999997"/>
  </r>
  <r>
    <x v="1"/>
    <n v="1197831"/>
    <x v="30"/>
    <x v="1"/>
    <s v="Mississippi"/>
    <x v="35"/>
    <x v="1"/>
    <x v="0"/>
    <n v="5250"/>
    <x v="48"/>
    <n v="918.74999999999989"/>
    <x v="2"/>
    <n v="0.17499999999999999"/>
  </r>
  <r>
    <x v="1"/>
    <n v="1197831"/>
    <x v="30"/>
    <x v="1"/>
    <s v="Mississippi"/>
    <x v="35"/>
    <x v="2"/>
    <x v="2"/>
    <n v="4500"/>
    <x v="158"/>
    <n v="810"/>
    <x v="8"/>
    <n v="0.18"/>
  </r>
  <r>
    <x v="1"/>
    <n v="1197831"/>
    <x v="30"/>
    <x v="1"/>
    <s v="Mississippi"/>
    <x v="35"/>
    <x v="3"/>
    <x v="2"/>
    <n v="4000"/>
    <x v="207"/>
    <n v="720"/>
    <x v="8"/>
    <n v="0.18"/>
  </r>
  <r>
    <x v="1"/>
    <n v="1197831"/>
    <x v="30"/>
    <x v="1"/>
    <s v="Mississippi"/>
    <x v="35"/>
    <x v="4"/>
    <x v="3"/>
    <n v="4250"/>
    <x v="141"/>
    <n v="892.5"/>
    <x v="2"/>
    <n v="0.21"/>
  </r>
  <r>
    <x v="1"/>
    <n v="1197831"/>
    <x v="30"/>
    <x v="1"/>
    <s v="Mississippi"/>
    <x v="35"/>
    <x v="5"/>
    <x v="5"/>
    <n v="6000"/>
    <x v="87"/>
    <n v="1560"/>
    <x v="8"/>
    <n v="0.26"/>
  </r>
  <r>
    <x v="1"/>
    <n v="1197831"/>
    <x v="31"/>
    <x v="1"/>
    <s v="Mississippi"/>
    <x v="35"/>
    <x v="0"/>
    <x v="3"/>
    <n v="7500"/>
    <x v="6"/>
    <n v="1800"/>
    <x v="8"/>
    <n v="0.24"/>
  </r>
  <r>
    <x v="1"/>
    <n v="1197831"/>
    <x v="31"/>
    <x v="1"/>
    <s v="Mississippi"/>
    <x v="35"/>
    <x v="1"/>
    <x v="4"/>
    <n v="5250"/>
    <x v="170"/>
    <n v="1010.6250000000001"/>
    <x v="2"/>
    <n v="0.19250000000000003"/>
  </r>
  <r>
    <x v="1"/>
    <n v="1197831"/>
    <x v="31"/>
    <x v="1"/>
    <s v="Mississippi"/>
    <x v="35"/>
    <x v="2"/>
    <x v="0"/>
    <n v="4500"/>
    <x v="39"/>
    <n v="900"/>
    <x v="8"/>
    <n v="0.2"/>
  </r>
  <r>
    <x v="1"/>
    <n v="1197831"/>
    <x v="31"/>
    <x v="1"/>
    <s v="Mississippi"/>
    <x v="35"/>
    <x v="3"/>
    <x v="1"/>
    <n v="4000"/>
    <x v="173"/>
    <n v="640"/>
    <x v="8"/>
    <n v="0.16"/>
  </r>
  <r>
    <x v="1"/>
    <n v="1197831"/>
    <x v="31"/>
    <x v="1"/>
    <s v="Mississippi"/>
    <x v="35"/>
    <x v="4"/>
    <x v="0"/>
    <n v="3750"/>
    <x v="203"/>
    <n v="656.25"/>
    <x v="2"/>
    <n v="0.17499999999999999"/>
  </r>
  <r>
    <x v="1"/>
    <n v="1197831"/>
    <x v="31"/>
    <x v="1"/>
    <s v="Mississippi"/>
    <x v="35"/>
    <x v="5"/>
    <x v="4"/>
    <n v="5500"/>
    <x v="446"/>
    <n v="1210.0000000000002"/>
    <x v="8"/>
    <n v="0.22000000000000003"/>
  </r>
  <r>
    <x v="1"/>
    <n v="1197831"/>
    <x v="170"/>
    <x v="1"/>
    <s v="Mississippi"/>
    <x v="35"/>
    <x v="0"/>
    <x v="0"/>
    <n v="6500"/>
    <x v="82"/>
    <n v="1300"/>
    <x v="8"/>
    <n v="0.2"/>
  </r>
  <r>
    <x v="1"/>
    <n v="1197831"/>
    <x v="170"/>
    <x v="1"/>
    <s v="Mississippi"/>
    <x v="35"/>
    <x v="1"/>
    <x v="56"/>
    <n v="4500"/>
    <x v="647"/>
    <n v="630.00000000000023"/>
    <x v="2"/>
    <n v="0.14000000000000004"/>
  </r>
  <r>
    <x v="1"/>
    <n v="1197831"/>
    <x v="170"/>
    <x v="1"/>
    <s v="Mississippi"/>
    <x v="35"/>
    <x v="2"/>
    <x v="62"/>
    <n v="3500"/>
    <x v="648"/>
    <n v="210.00000000000011"/>
    <x v="8"/>
    <n v="6.0000000000000032E-2"/>
  </r>
  <r>
    <x v="1"/>
    <n v="1197831"/>
    <x v="170"/>
    <x v="1"/>
    <s v="Mississippi"/>
    <x v="35"/>
    <x v="3"/>
    <x v="62"/>
    <n v="3250"/>
    <x v="529"/>
    <n v="195.00000000000011"/>
    <x v="8"/>
    <n v="6.0000000000000032E-2"/>
  </r>
  <r>
    <x v="1"/>
    <n v="1197831"/>
    <x v="170"/>
    <x v="1"/>
    <s v="Mississippi"/>
    <x v="35"/>
    <x v="4"/>
    <x v="39"/>
    <n v="3250"/>
    <x v="512"/>
    <n v="284.37500000000006"/>
    <x v="2"/>
    <n v="8.7500000000000022E-2"/>
  </r>
  <r>
    <x v="1"/>
    <n v="1197831"/>
    <x v="170"/>
    <x v="1"/>
    <s v="Mississippi"/>
    <x v="35"/>
    <x v="5"/>
    <x v="58"/>
    <n v="4250"/>
    <x v="611"/>
    <n v="510.00000000000023"/>
    <x v="8"/>
    <n v="0.12000000000000005"/>
  </r>
  <r>
    <x v="1"/>
    <n v="1197831"/>
    <x v="229"/>
    <x v="1"/>
    <s v="Mississippi"/>
    <x v="35"/>
    <x v="0"/>
    <x v="58"/>
    <n v="6000"/>
    <x v="647"/>
    <n v="720.00000000000034"/>
    <x v="8"/>
    <n v="0.12000000000000005"/>
  </r>
  <r>
    <x v="1"/>
    <n v="1197831"/>
    <x v="229"/>
    <x v="1"/>
    <s v="Mississippi"/>
    <x v="35"/>
    <x v="1"/>
    <x v="73"/>
    <n v="4250"/>
    <x v="649"/>
    <n v="297.50000000000017"/>
    <x v="2"/>
    <n v="7.0000000000000034E-2"/>
  </r>
  <r>
    <x v="1"/>
    <n v="1197831"/>
    <x v="229"/>
    <x v="1"/>
    <s v="Mississippi"/>
    <x v="35"/>
    <x v="2"/>
    <x v="73"/>
    <n v="3000"/>
    <x v="641"/>
    <n v="240.00000000000014"/>
    <x v="8"/>
    <n v="8.0000000000000043E-2"/>
  </r>
  <r>
    <x v="1"/>
    <n v="1197831"/>
    <x v="229"/>
    <x v="1"/>
    <s v="Mississippi"/>
    <x v="35"/>
    <x v="3"/>
    <x v="73"/>
    <n v="2750"/>
    <x v="650"/>
    <n v="220.00000000000014"/>
    <x v="8"/>
    <n v="8.0000000000000057E-2"/>
  </r>
  <r>
    <x v="1"/>
    <n v="1197831"/>
    <x v="229"/>
    <x v="1"/>
    <s v="Mississippi"/>
    <x v="35"/>
    <x v="4"/>
    <x v="58"/>
    <n v="2750"/>
    <x v="651"/>
    <n v="288.75000000000006"/>
    <x v="2"/>
    <n v="0.10500000000000002"/>
  </r>
  <r>
    <x v="1"/>
    <n v="1197831"/>
    <x v="229"/>
    <x v="1"/>
    <s v="Mississippi"/>
    <x v="35"/>
    <x v="5"/>
    <x v="21"/>
    <n v="4000"/>
    <x v="200"/>
    <n v="480.00000000000011"/>
    <x v="8"/>
    <n v="0.12000000000000002"/>
  </r>
  <r>
    <x v="1"/>
    <n v="1197831"/>
    <x v="34"/>
    <x v="1"/>
    <s v="Mississippi"/>
    <x v="35"/>
    <x v="0"/>
    <x v="63"/>
    <n v="5500"/>
    <x v="652"/>
    <n v="550.00000000000034"/>
    <x v="8"/>
    <n v="0.10000000000000006"/>
  </r>
  <r>
    <x v="1"/>
    <n v="1197831"/>
    <x v="34"/>
    <x v="1"/>
    <s v="Mississippi"/>
    <x v="35"/>
    <x v="1"/>
    <x v="75"/>
    <n v="3750"/>
    <x v="653"/>
    <n v="196.87500000000014"/>
    <x v="2"/>
    <n v="5.250000000000004E-2"/>
  </r>
  <r>
    <x v="1"/>
    <n v="1197831"/>
    <x v="34"/>
    <x v="1"/>
    <s v="Mississippi"/>
    <x v="35"/>
    <x v="2"/>
    <x v="76"/>
    <n v="3200"/>
    <x v="654"/>
    <n v="320.00000000000023"/>
    <x v="8"/>
    <n v="0.10000000000000007"/>
  </r>
  <r>
    <x v="1"/>
    <n v="1197831"/>
    <x v="34"/>
    <x v="1"/>
    <s v="Mississippi"/>
    <x v="35"/>
    <x v="3"/>
    <x v="54"/>
    <n v="3750"/>
    <x v="655"/>
    <n v="825.00000000000023"/>
    <x v="8"/>
    <n v="0.22000000000000006"/>
  </r>
  <r>
    <x v="1"/>
    <n v="1197831"/>
    <x v="34"/>
    <x v="1"/>
    <s v="Mississippi"/>
    <x v="35"/>
    <x v="4"/>
    <x v="24"/>
    <n v="3500"/>
    <x v="195"/>
    <n v="918.75000000000011"/>
    <x v="2"/>
    <n v="0.26250000000000001"/>
  </r>
  <r>
    <x v="1"/>
    <n v="1197831"/>
    <x v="34"/>
    <x v="1"/>
    <s v="Mississippi"/>
    <x v="35"/>
    <x v="5"/>
    <x v="13"/>
    <n v="4500"/>
    <x v="73"/>
    <n v="1350"/>
    <x v="8"/>
    <n v="0.3"/>
  </r>
  <r>
    <x v="1"/>
    <n v="1197831"/>
    <x v="35"/>
    <x v="1"/>
    <s v="Mississippi"/>
    <x v="35"/>
    <x v="0"/>
    <x v="12"/>
    <n v="7000"/>
    <x v="107"/>
    <n v="1960.0000000000005"/>
    <x v="8"/>
    <n v="0.28000000000000008"/>
  </r>
  <r>
    <x v="1"/>
    <n v="1197831"/>
    <x v="35"/>
    <x v="1"/>
    <s v="Mississippi"/>
    <x v="35"/>
    <x v="1"/>
    <x v="14"/>
    <n v="5000"/>
    <x v="252"/>
    <n v="1050"/>
    <x v="2"/>
    <n v="0.21"/>
  </r>
  <r>
    <x v="1"/>
    <n v="1197831"/>
    <x v="35"/>
    <x v="1"/>
    <s v="Mississippi"/>
    <x v="35"/>
    <x v="2"/>
    <x v="14"/>
    <n v="4500"/>
    <x v="217"/>
    <n v="1080.0000000000002"/>
    <x v="8"/>
    <n v="0.24000000000000005"/>
  </r>
  <r>
    <x v="1"/>
    <n v="1197831"/>
    <x v="35"/>
    <x v="1"/>
    <s v="Mississippi"/>
    <x v="35"/>
    <x v="3"/>
    <x v="14"/>
    <n v="4000"/>
    <x v="218"/>
    <n v="960.00000000000023"/>
    <x v="8"/>
    <n v="0.24000000000000005"/>
  </r>
  <r>
    <x v="1"/>
    <n v="1197831"/>
    <x v="35"/>
    <x v="1"/>
    <s v="Mississippi"/>
    <x v="35"/>
    <x v="4"/>
    <x v="12"/>
    <n v="4000"/>
    <x v="219"/>
    <n v="980.00000000000011"/>
    <x v="2"/>
    <n v="0.24500000000000002"/>
  </r>
  <r>
    <x v="1"/>
    <n v="1197831"/>
    <x v="35"/>
    <x v="1"/>
    <s v="Mississippi"/>
    <x v="35"/>
    <x v="5"/>
    <x v="13"/>
    <n v="5000"/>
    <x v="69"/>
    <n v="1500"/>
    <x v="8"/>
    <n v="0.3"/>
  </r>
  <r>
    <x v="1"/>
    <n v="1197831"/>
    <x v="180"/>
    <x v="1"/>
    <s v="Arkansas"/>
    <x v="36"/>
    <x v="0"/>
    <x v="39"/>
    <n v="5750"/>
    <x v="345"/>
    <n v="575.00000000000011"/>
    <x v="8"/>
    <n v="0.10000000000000002"/>
  </r>
  <r>
    <x v="1"/>
    <n v="1197831"/>
    <x v="180"/>
    <x v="1"/>
    <s v="Arkansas"/>
    <x v="36"/>
    <x v="1"/>
    <x v="39"/>
    <n v="3750"/>
    <x v="510"/>
    <n v="328.12500000000006"/>
    <x v="2"/>
    <n v="8.7500000000000008E-2"/>
  </r>
  <r>
    <x v="1"/>
    <n v="1197831"/>
    <x v="180"/>
    <x v="1"/>
    <s v="Arkansas"/>
    <x v="36"/>
    <x v="2"/>
    <x v="62"/>
    <n v="3750"/>
    <x v="656"/>
    <n v="225.00000000000014"/>
    <x v="8"/>
    <n v="6.0000000000000039E-2"/>
  </r>
  <r>
    <x v="1"/>
    <n v="1197831"/>
    <x v="180"/>
    <x v="1"/>
    <s v="Arkansas"/>
    <x v="36"/>
    <x v="3"/>
    <x v="19"/>
    <n v="2250"/>
    <x v="185"/>
    <n v="180"/>
    <x v="8"/>
    <n v="0.08"/>
  </r>
  <r>
    <x v="1"/>
    <n v="1197831"/>
    <x v="180"/>
    <x v="1"/>
    <s v="Arkansas"/>
    <x v="36"/>
    <x v="4"/>
    <x v="15"/>
    <n v="2750"/>
    <x v="117"/>
    <n v="336.875"/>
    <x v="2"/>
    <n v="0.1225"/>
  </r>
  <r>
    <x v="1"/>
    <n v="1197831"/>
    <x v="180"/>
    <x v="1"/>
    <s v="Arkansas"/>
    <x v="36"/>
    <x v="5"/>
    <x v="39"/>
    <n v="3750"/>
    <x v="510"/>
    <n v="375.00000000000011"/>
    <x v="8"/>
    <n v="0.10000000000000003"/>
  </r>
  <r>
    <x v="1"/>
    <n v="1197831"/>
    <x v="227"/>
    <x v="1"/>
    <s v="Arkansas"/>
    <x v="36"/>
    <x v="0"/>
    <x v="39"/>
    <n v="6250"/>
    <x v="657"/>
    <n v="625.00000000000023"/>
    <x v="8"/>
    <n v="0.10000000000000003"/>
  </r>
  <r>
    <x v="1"/>
    <n v="1197831"/>
    <x v="227"/>
    <x v="1"/>
    <s v="Arkansas"/>
    <x v="36"/>
    <x v="1"/>
    <x v="39"/>
    <n v="2750"/>
    <x v="502"/>
    <n v="240.62500000000003"/>
    <x v="2"/>
    <n v="8.7500000000000008E-2"/>
  </r>
  <r>
    <x v="1"/>
    <n v="1197831"/>
    <x v="227"/>
    <x v="1"/>
    <s v="Arkansas"/>
    <x v="36"/>
    <x v="2"/>
    <x v="62"/>
    <n v="3250"/>
    <x v="529"/>
    <n v="195.00000000000011"/>
    <x v="8"/>
    <n v="6.0000000000000032E-2"/>
  </r>
  <r>
    <x v="1"/>
    <n v="1197831"/>
    <x v="227"/>
    <x v="1"/>
    <s v="Arkansas"/>
    <x v="36"/>
    <x v="3"/>
    <x v="19"/>
    <n v="1750"/>
    <x v="326"/>
    <n v="140"/>
    <x v="8"/>
    <n v="0.08"/>
  </r>
  <r>
    <x v="1"/>
    <n v="1197831"/>
    <x v="227"/>
    <x v="1"/>
    <s v="Arkansas"/>
    <x v="36"/>
    <x v="4"/>
    <x v="15"/>
    <n v="2500"/>
    <x v="622"/>
    <n v="306.25"/>
    <x v="2"/>
    <n v="0.1225"/>
  </r>
  <r>
    <x v="1"/>
    <n v="1197831"/>
    <x v="227"/>
    <x v="1"/>
    <s v="Arkansas"/>
    <x v="36"/>
    <x v="5"/>
    <x v="19"/>
    <n v="3500"/>
    <x v="135"/>
    <n v="280"/>
    <x v="8"/>
    <n v="0.08"/>
  </r>
  <r>
    <x v="1"/>
    <n v="1197831"/>
    <x v="26"/>
    <x v="1"/>
    <s v="Arkansas"/>
    <x v="36"/>
    <x v="0"/>
    <x v="19"/>
    <n v="5700"/>
    <x v="658"/>
    <n v="456"/>
    <x v="8"/>
    <n v="0.08"/>
  </r>
  <r>
    <x v="1"/>
    <n v="1197831"/>
    <x v="26"/>
    <x v="1"/>
    <s v="Arkansas"/>
    <x v="36"/>
    <x v="1"/>
    <x v="19"/>
    <n v="2500"/>
    <x v="118"/>
    <n v="175"/>
    <x v="2"/>
    <n v="7.0000000000000007E-2"/>
  </r>
  <r>
    <x v="1"/>
    <n v="1197831"/>
    <x v="26"/>
    <x v="1"/>
    <s v="Arkansas"/>
    <x v="36"/>
    <x v="2"/>
    <x v="64"/>
    <n v="2750"/>
    <x v="659"/>
    <n v="110.00000000000003"/>
    <x v="8"/>
    <n v="4.0000000000000008E-2"/>
  </r>
  <r>
    <x v="1"/>
    <n v="1197831"/>
    <x v="26"/>
    <x v="1"/>
    <s v="Arkansas"/>
    <x v="36"/>
    <x v="3"/>
    <x v="40"/>
    <n v="1250"/>
    <x v="660"/>
    <n v="99.999999999999986"/>
    <x v="8"/>
    <n v="7.9999999999999988E-2"/>
  </r>
  <r>
    <x v="1"/>
    <n v="1197831"/>
    <x v="26"/>
    <x v="1"/>
    <s v="Arkansas"/>
    <x v="36"/>
    <x v="4"/>
    <x v="42"/>
    <n v="1750"/>
    <x v="181"/>
    <n v="214.37500000000003"/>
    <x v="2"/>
    <n v="0.12250000000000001"/>
  </r>
  <r>
    <x v="1"/>
    <n v="1197831"/>
    <x v="26"/>
    <x v="1"/>
    <s v="Arkansas"/>
    <x v="36"/>
    <x v="5"/>
    <x v="7"/>
    <n v="2750"/>
    <x v="389"/>
    <n v="275"/>
    <x v="8"/>
    <n v="0.1"/>
  </r>
  <r>
    <x v="1"/>
    <n v="1197831"/>
    <x v="27"/>
    <x v="1"/>
    <s v="Arkansas"/>
    <x v="36"/>
    <x v="0"/>
    <x v="7"/>
    <n v="5250"/>
    <x v="385"/>
    <n v="525"/>
    <x v="8"/>
    <n v="0.1"/>
  </r>
  <r>
    <x v="1"/>
    <n v="1197831"/>
    <x v="27"/>
    <x v="1"/>
    <s v="Arkansas"/>
    <x v="36"/>
    <x v="1"/>
    <x v="7"/>
    <n v="2250"/>
    <x v="180"/>
    <n v="196.875"/>
    <x v="2"/>
    <n v="8.7499999999999994E-2"/>
  </r>
  <r>
    <x v="1"/>
    <n v="1197831"/>
    <x v="27"/>
    <x v="1"/>
    <s v="Arkansas"/>
    <x v="36"/>
    <x v="2"/>
    <x v="59"/>
    <n v="2250"/>
    <x v="661"/>
    <n v="135.00000000000003"/>
    <x v="8"/>
    <n v="6.0000000000000012E-2"/>
  </r>
  <r>
    <x v="1"/>
    <n v="1197831"/>
    <x v="27"/>
    <x v="1"/>
    <s v="Arkansas"/>
    <x v="36"/>
    <x v="3"/>
    <x v="40"/>
    <n v="1500"/>
    <x v="662"/>
    <n v="119.99999999999999"/>
    <x v="8"/>
    <n v="7.9999999999999988E-2"/>
  </r>
  <r>
    <x v="1"/>
    <n v="1197831"/>
    <x v="27"/>
    <x v="1"/>
    <s v="Arkansas"/>
    <x v="36"/>
    <x v="4"/>
    <x v="1"/>
    <n v="1750"/>
    <x v="135"/>
    <n v="244.99999999999997"/>
    <x v="2"/>
    <n v="0.13999999999999999"/>
  </r>
  <r>
    <x v="1"/>
    <n v="1197831"/>
    <x v="27"/>
    <x v="1"/>
    <s v="Arkansas"/>
    <x v="36"/>
    <x v="5"/>
    <x v="21"/>
    <n v="3250"/>
    <x v="663"/>
    <n v="390.00000000000006"/>
    <x v="8"/>
    <n v="0.12000000000000002"/>
  </r>
  <r>
    <x v="1"/>
    <n v="1197831"/>
    <x v="168"/>
    <x v="1"/>
    <s v="Arkansas"/>
    <x v="36"/>
    <x v="0"/>
    <x v="1"/>
    <n v="5950"/>
    <x v="664"/>
    <n v="952"/>
    <x v="8"/>
    <n v="0.16"/>
  </r>
  <r>
    <x v="1"/>
    <n v="1197831"/>
    <x v="168"/>
    <x v="1"/>
    <s v="Arkansas"/>
    <x v="36"/>
    <x v="1"/>
    <x v="1"/>
    <n v="3000"/>
    <x v="147"/>
    <n v="420"/>
    <x v="2"/>
    <n v="0.14000000000000001"/>
  </r>
  <r>
    <x v="1"/>
    <n v="1197831"/>
    <x v="168"/>
    <x v="1"/>
    <s v="Arkansas"/>
    <x v="36"/>
    <x v="2"/>
    <x v="15"/>
    <n v="2750"/>
    <x v="117"/>
    <n v="385.00000000000006"/>
    <x v="8"/>
    <n v="0.14000000000000001"/>
  </r>
  <r>
    <x v="1"/>
    <n v="1197831"/>
    <x v="168"/>
    <x v="1"/>
    <s v="Arkansas"/>
    <x v="36"/>
    <x v="3"/>
    <x v="15"/>
    <n v="2250"/>
    <x v="121"/>
    <n v="315.00000000000006"/>
    <x v="8"/>
    <n v="0.14000000000000001"/>
  </r>
  <r>
    <x v="1"/>
    <n v="1197831"/>
    <x v="168"/>
    <x v="1"/>
    <s v="Arkansas"/>
    <x v="36"/>
    <x v="4"/>
    <x v="35"/>
    <n v="2500"/>
    <x v="127"/>
    <n v="393.75"/>
    <x v="2"/>
    <n v="0.1575"/>
  </r>
  <r>
    <x v="1"/>
    <n v="1197831"/>
    <x v="168"/>
    <x v="1"/>
    <s v="Arkansas"/>
    <x v="36"/>
    <x v="5"/>
    <x v="35"/>
    <n v="3500"/>
    <x v="518"/>
    <n v="630"/>
    <x v="8"/>
    <n v="0.18"/>
  </r>
  <r>
    <x v="1"/>
    <n v="1197831"/>
    <x v="228"/>
    <x v="1"/>
    <s v="Arkansas"/>
    <x v="36"/>
    <x v="0"/>
    <x v="10"/>
    <n v="6000"/>
    <x v="50"/>
    <n v="960"/>
    <x v="8"/>
    <n v="0.16"/>
  </r>
  <r>
    <x v="1"/>
    <n v="1197831"/>
    <x v="228"/>
    <x v="1"/>
    <s v="Arkansas"/>
    <x v="36"/>
    <x v="1"/>
    <x v="15"/>
    <n v="3500"/>
    <x v="206"/>
    <n v="428.75000000000006"/>
    <x v="2"/>
    <n v="0.12250000000000001"/>
  </r>
  <r>
    <x v="1"/>
    <n v="1197831"/>
    <x v="228"/>
    <x v="1"/>
    <s v="Arkansas"/>
    <x v="36"/>
    <x v="2"/>
    <x v="1"/>
    <n v="3250"/>
    <x v="194"/>
    <n v="520"/>
    <x v="8"/>
    <n v="0.16"/>
  </r>
  <r>
    <x v="1"/>
    <n v="1197831"/>
    <x v="228"/>
    <x v="1"/>
    <s v="Arkansas"/>
    <x v="36"/>
    <x v="3"/>
    <x v="1"/>
    <n v="3000"/>
    <x v="147"/>
    <n v="480"/>
    <x v="8"/>
    <n v="0.16"/>
  </r>
  <r>
    <x v="1"/>
    <n v="1197831"/>
    <x v="228"/>
    <x v="1"/>
    <s v="Arkansas"/>
    <x v="36"/>
    <x v="4"/>
    <x v="16"/>
    <n v="3000"/>
    <x v="209"/>
    <n v="577.49999999999989"/>
    <x v="2"/>
    <n v="0.19249999999999995"/>
  </r>
  <r>
    <x v="1"/>
    <n v="1197831"/>
    <x v="228"/>
    <x v="1"/>
    <s v="Arkansas"/>
    <x v="36"/>
    <x v="5"/>
    <x v="3"/>
    <n v="4750"/>
    <x v="175"/>
    <n v="1140"/>
    <x v="8"/>
    <n v="0.24"/>
  </r>
  <r>
    <x v="1"/>
    <n v="1197831"/>
    <x v="30"/>
    <x v="1"/>
    <s v="Arkansas"/>
    <x v="36"/>
    <x v="0"/>
    <x v="16"/>
    <n v="7000"/>
    <x v="265"/>
    <n v="1540"/>
    <x v="8"/>
    <n v="0.22"/>
  </r>
  <r>
    <x v="1"/>
    <n v="1197831"/>
    <x v="30"/>
    <x v="1"/>
    <s v="Arkansas"/>
    <x v="36"/>
    <x v="1"/>
    <x v="0"/>
    <n v="4500"/>
    <x v="39"/>
    <n v="787.5"/>
    <x v="2"/>
    <n v="0.17499999999999999"/>
  </r>
  <r>
    <x v="1"/>
    <n v="1197831"/>
    <x v="30"/>
    <x v="1"/>
    <s v="Arkansas"/>
    <x v="36"/>
    <x v="2"/>
    <x v="2"/>
    <n v="3750"/>
    <x v="153"/>
    <n v="675"/>
    <x v="8"/>
    <n v="0.18"/>
  </r>
  <r>
    <x v="1"/>
    <n v="1197831"/>
    <x v="30"/>
    <x v="1"/>
    <s v="Arkansas"/>
    <x v="36"/>
    <x v="3"/>
    <x v="2"/>
    <n v="3250"/>
    <x v="334"/>
    <n v="585"/>
    <x v="8"/>
    <n v="0.18"/>
  </r>
  <r>
    <x v="1"/>
    <n v="1197831"/>
    <x v="30"/>
    <x v="1"/>
    <s v="Arkansas"/>
    <x v="36"/>
    <x v="4"/>
    <x v="3"/>
    <n v="3500"/>
    <x v="193"/>
    <n v="735"/>
    <x v="2"/>
    <n v="0.21"/>
  </r>
  <r>
    <x v="1"/>
    <n v="1197831"/>
    <x v="30"/>
    <x v="1"/>
    <s v="Arkansas"/>
    <x v="36"/>
    <x v="5"/>
    <x v="5"/>
    <n v="5250"/>
    <x v="85"/>
    <n v="1365"/>
    <x v="8"/>
    <n v="0.26"/>
  </r>
  <r>
    <x v="1"/>
    <n v="1197831"/>
    <x v="31"/>
    <x v="1"/>
    <s v="Arkansas"/>
    <x v="36"/>
    <x v="0"/>
    <x v="3"/>
    <n v="6750"/>
    <x v="72"/>
    <n v="1620"/>
    <x v="8"/>
    <n v="0.24"/>
  </r>
  <r>
    <x v="1"/>
    <n v="1197831"/>
    <x v="31"/>
    <x v="1"/>
    <s v="Arkansas"/>
    <x v="36"/>
    <x v="1"/>
    <x v="4"/>
    <n v="4500"/>
    <x v="111"/>
    <n v="866.25"/>
    <x v="2"/>
    <n v="0.1925"/>
  </r>
  <r>
    <x v="1"/>
    <n v="1197831"/>
    <x v="31"/>
    <x v="1"/>
    <s v="Arkansas"/>
    <x v="36"/>
    <x v="2"/>
    <x v="0"/>
    <n v="3750"/>
    <x v="203"/>
    <n v="750"/>
    <x v="8"/>
    <n v="0.2"/>
  </r>
  <r>
    <x v="1"/>
    <n v="1197831"/>
    <x v="31"/>
    <x v="1"/>
    <s v="Arkansas"/>
    <x v="36"/>
    <x v="3"/>
    <x v="1"/>
    <n v="3250"/>
    <x v="194"/>
    <n v="520"/>
    <x v="8"/>
    <n v="0.16"/>
  </r>
  <r>
    <x v="1"/>
    <n v="1197831"/>
    <x v="31"/>
    <x v="1"/>
    <s v="Arkansas"/>
    <x v="36"/>
    <x v="4"/>
    <x v="0"/>
    <n v="3000"/>
    <x v="146"/>
    <n v="525"/>
    <x v="2"/>
    <n v="0.17499999999999999"/>
  </r>
  <r>
    <x v="1"/>
    <n v="1197831"/>
    <x v="31"/>
    <x v="1"/>
    <s v="Arkansas"/>
    <x v="36"/>
    <x v="5"/>
    <x v="4"/>
    <n v="4750"/>
    <x v="356"/>
    <n v="1045"/>
    <x v="8"/>
    <n v="0.22"/>
  </r>
  <r>
    <x v="1"/>
    <n v="1197831"/>
    <x v="170"/>
    <x v="1"/>
    <s v="Arkansas"/>
    <x v="36"/>
    <x v="0"/>
    <x v="0"/>
    <n v="5750"/>
    <x v="79"/>
    <n v="1150"/>
    <x v="8"/>
    <n v="0.2"/>
  </r>
  <r>
    <x v="1"/>
    <n v="1197831"/>
    <x v="170"/>
    <x v="1"/>
    <s v="Arkansas"/>
    <x v="36"/>
    <x v="1"/>
    <x v="56"/>
    <n v="3750"/>
    <x v="665"/>
    <n v="525.00000000000011"/>
    <x v="2"/>
    <n v="0.14000000000000004"/>
  </r>
  <r>
    <x v="1"/>
    <n v="1197831"/>
    <x v="170"/>
    <x v="1"/>
    <s v="Arkansas"/>
    <x v="36"/>
    <x v="2"/>
    <x v="62"/>
    <n v="2750"/>
    <x v="666"/>
    <n v="165.00000000000011"/>
    <x v="8"/>
    <n v="6.0000000000000039E-2"/>
  </r>
  <r>
    <x v="1"/>
    <n v="1197831"/>
    <x v="170"/>
    <x v="1"/>
    <s v="Arkansas"/>
    <x v="36"/>
    <x v="3"/>
    <x v="62"/>
    <n v="2500"/>
    <x v="667"/>
    <n v="150.00000000000009"/>
    <x v="8"/>
    <n v="6.0000000000000032E-2"/>
  </r>
  <r>
    <x v="1"/>
    <n v="1197831"/>
    <x v="170"/>
    <x v="1"/>
    <s v="Arkansas"/>
    <x v="36"/>
    <x v="4"/>
    <x v="39"/>
    <n v="2500"/>
    <x v="472"/>
    <n v="218.75000000000003"/>
    <x v="2"/>
    <n v="8.7500000000000008E-2"/>
  </r>
  <r>
    <x v="1"/>
    <n v="1197831"/>
    <x v="170"/>
    <x v="1"/>
    <s v="Arkansas"/>
    <x v="36"/>
    <x v="5"/>
    <x v="58"/>
    <n v="3500"/>
    <x v="509"/>
    <n v="420.00000000000023"/>
    <x v="8"/>
    <n v="0.12000000000000006"/>
  </r>
  <r>
    <x v="1"/>
    <n v="1197831"/>
    <x v="229"/>
    <x v="1"/>
    <s v="Arkansas"/>
    <x v="36"/>
    <x v="0"/>
    <x v="58"/>
    <n v="5250"/>
    <x v="570"/>
    <n v="630.00000000000023"/>
    <x v="8"/>
    <n v="0.12000000000000004"/>
  </r>
  <r>
    <x v="1"/>
    <n v="1197831"/>
    <x v="229"/>
    <x v="1"/>
    <s v="Arkansas"/>
    <x v="36"/>
    <x v="1"/>
    <x v="73"/>
    <n v="3500"/>
    <x v="668"/>
    <n v="245.00000000000014"/>
    <x v="2"/>
    <n v="7.0000000000000034E-2"/>
  </r>
  <r>
    <x v="1"/>
    <n v="1197831"/>
    <x v="229"/>
    <x v="1"/>
    <s v="Arkansas"/>
    <x v="36"/>
    <x v="2"/>
    <x v="73"/>
    <n v="2250"/>
    <x v="669"/>
    <n v="180.00000000000011"/>
    <x v="8"/>
    <n v="8.0000000000000057E-2"/>
  </r>
  <r>
    <x v="1"/>
    <n v="1197831"/>
    <x v="229"/>
    <x v="1"/>
    <s v="Arkansas"/>
    <x v="36"/>
    <x v="3"/>
    <x v="73"/>
    <n v="2000"/>
    <x v="670"/>
    <n v="160.00000000000011"/>
    <x v="8"/>
    <n v="8.0000000000000057E-2"/>
  </r>
  <r>
    <x v="1"/>
    <n v="1197831"/>
    <x v="229"/>
    <x v="1"/>
    <s v="Arkansas"/>
    <x v="36"/>
    <x v="4"/>
    <x v="58"/>
    <n v="2000"/>
    <x v="525"/>
    <n v="210.00000000000006"/>
    <x v="2"/>
    <n v="0.10500000000000002"/>
  </r>
  <r>
    <x v="1"/>
    <n v="1197831"/>
    <x v="229"/>
    <x v="1"/>
    <s v="Arkansas"/>
    <x v="36"/>
    <x v="5"/>
    <x v="21"/>
    <n v="3250"/>
    <x v="663"/>
    <n v="390.00000000000006"/>
    <x v="8"/>
    <n v="0.12000000000000002"/>
  </r>
  <r>
    <x v="1"/>
    <n v="1197831"/>
    <x v="34"/>
    <x v="1"/>
    <s v="Arkansas"/>
    <x v="36"/>
    <x v="0"/>
    <x v="63"/>
    <n v="4750"/>
    <x v="671"/>
    <n v="475.00000000000023"/>
    <x v="8"/>
    <n v="0.10000000000000005"/>
  </r>
  <r>
    <x v="1"/>
    <n v="1197831"/>
    <x v="34"/>
    <x v="1"/>
    <s v="Arkansas"/>
    <x v="36"/>
    <x v="1"/>
    <x v="75"/>
    <n v="3000"/>
    <x v="672"/>
    <n v="157.50000000000014"/>
    <x v="2"/>
    <n v="5.2500000000000047E-2"/>
  </r>
  <r>
    <x v="1"/>
    <n v="1197831"/>
    <x v="34"/>
    <x v="1"/>
    <s v="Arkansas"/>
    <x v="36"/>
    <x v="2"/>
    <x v="76"/>
    <n v="2450"/>
    <x v="673"/>
    <n v="245.0000000000002"/>
    <x v="8"/>
    <n v="0.10000000000000007"/>
  </r>
  <r>
    <x v="1"/>
    <n v="1197831"/>
    <x v="34"/>
    <x v="1"/>
    <s v="Arkansas"/>
    <x v="36"/>
    <x v="3"/>
    <x v="54"/>
    <n v="3000"/>
    <x v="534"/>
    <n v="660.00000000000023"/>
    <x v="8"/>
    <n v="0.22000000000000008"/>
  </r>
  <r>
    <x v="1"/>
    <n v="1197831"/>
    <x v="34"/>
    <x v="1"/>
    <s v="Arkansas"/>
    <x v="36"/>
    <x v="4"/>
    <x v="24"/>
    <n v="2750"/>
    <x v="655"/>
    <n v="721.87500000000011"/>
    <x v="2"/>
    <n v="0.26250000000000007"/>
  </r>
  <r>
    <x v="1"/>
    <n v="1197831"/>
    <x v="34"/>
    <x v="1"/>
    <s v="Arkansas"/>
    <x v="36"/>
    <x v="5"/>
    <x v="13"/>
    <n v="3750"/>
    <x v="67"/>
    <n v="1125"/>
    <x v="8"/>
    <n v="0.3"/>
  </r>
  <r>
    <x v="1"/>
    <n v="1197831"/>
    <x v="35"/>
    <x v="1"/>
    <s v="Arkansas"/>
    <x v="36"/>
    <x v="0"/>
    <x v="12"/>
    <n v="6250"/>
    <x v="242"/>
    <n v="1750"/>
    <x v="8"/>
    <n v="0.28000000000000003"/>
  </r>
  <r>
    <x v="1"/>
    <n v="1197831"/>
    <x v="35"/>
    <x v="1"/>
    <s v="Arkansas"/>
    <x v="36"/>
    <x v="1"/>
    <x v="14"/>
    <n v="4250"/>
    <x v="227"/>
    <n v="892.50000000000011"/>
    <x v="2"/>
    <n v="0.21000000000000002"/>
  </r>
  <r>
    <x v="1"/>
    <n v="1197831"/>
    <x v="35"/>
    <x v="1"/>
    <s v="Arkansas"/>
    <x v="36"/>
    <x v="2"/>
    <x v="14"/>
    <n v="3750"/>
    <x v="223"/>
    <n v="900.00000000000023"/>
    <x v="8"/>
    <n v="0.24000000000000007"/>
  </r>
  <r>
    <x v="1"/>
    <n v="1197831"/>
    <x v="35"/>
    <x v="1"/>
    <s v="Arkansas"/>
    <x v="36"/>
    <x v="3"/>
    <x v="14"/>
    <n v="3250"/>
    <x v="470"/>
    <n v="780.00000000000011"/>
    <x v="8"/>
    <n v="0.24000000000000005"/>
  </r>
  <r>
    <x v="1"/>
    <n v="1197831"/>
    <x v="35"/>
    <x v="1"/>
    <s v="Arkansas"/>
    <x v="36"/>
    <x v="4"/>
    <x v="12"/>
    <n v="3250"/>
    <x v="154"/>
    <n v="796.25"/>
    <x v="2"/>
    <n v="0.245"/>
  </r>
  <r>
    <x v="1"/>
    <n v="1197831"/>
    <x v="35"/>
    <x v="1"/>
    <s v="Arkansas"/>
    <x v="36"/>
    <x v="5"/>
    <x v="13"/>
    <n v="4250"/>
    <x v="674"/>
    <n v="1275"/>
    <x v="8"/>
    <n v="0.3"/>
  </r>
  <r>
    <x v="1"/>
    <n v="1197831"/>
    <x v="230"/>
    <x v="1"/>
    <s v="Oklahoma"/>
    <x v="37"/>
    <x v="0"/>
    <x v="39"/>
    <n v="5500"/>
    <x v="559"/>
    <n v="481.25000000000006"/>
    <x v="2"/>
    <n v="8.7500000000000008E-2"/>
  </r>
  <r>
    <x v="1"/>
    <n v="1197831"/>
    <x v="230"/>
    <x v="1"/>
    <s v="Oklahoma"/>
    <x v="37"/>
    <x v="1"/>
    <x v="39"/>
    <n v="3500"/>
    <x v="504"/>
    <n v="306.25000000000006"/>
    <x v="2"/>
    <n v="8.7500000000000022E-2"/>
  </r>
  <r>
    <x v="1"/>
    <n v="1197831"/>
    <x v="230"/>
    <x v="1"/>
    <s v="Oklahoma"/>
    <x v="37"/>
    <x v="2"/>
    <x v="62"/>
    <n v="3500"/>
    <x v="648"/>
    <n v="183.75000000000006"/>
    <x v="2"/>
    <n v="5.2500000000000019E-2"/>
  </r>
  <r>
    <x v="1"/>
    <n v="1197831"/>
    <x v="230"/>
    <x v="1"/>
    <s v="Oklahoma"/>
    <x v="37"/>
    <x v="3"/>
    <x v="19"/>
    <n v="2000"/>
    <x v="122"/>
    <n v="140"/>
    <x v="2"/>
    <n v="7.0000000000000007E-2"/>
  </r>
  <r>
    <x v="1"/>
    <n v="1197831"/>
    <x v="230"/>
    <x v="1"/>
    <s v="Oklahoma"/>
    <x v="37"/>
    <x v="4"/>
    <x v="15"/>
    <n v="2500"/>
    <x v="622"/>
    <n v="306.25"/>
    <x v="2"/>
    <n v="0.1225"/>
  </r>
  <r>
    <x v="1"/>
    <n v="1197831"/>
    <x v="230"/>
    <x v="1"/>
    <s v="Oklahoma"/>
    <x v="37"/>
    <x v="5"/>
    <x v="39"/>
    <n v="3500"/>
    <x v="504"/>
    <n v="306.25000000000006"/>
    <x v="2"/>
    <n v="8.7500000000000022E-2"/>
  </r>
  <r>
    <x v="1"/>
    <n v="1197831"/>
    <x v="231"/>
    <x v="1"/>
    <s v="Oklahoma"/>
    <x v="37"/>
    <x v="0"/>
    <x v="39"/>
    <n v="6000"/>
    <x v="192"/>
    <n v="525"/>
    <x v="2"/>
    <n v="8.7499999999999994E-2"/>
  </r>
  <r>
    <x v="1"/>
    <n v="1197831"/>
    <x v="231"/>
    <x v="1"/>
    <s v="Oklahoma"/>
    <x v="37"/>
    <x v="1"/>
    <x v="39"/>
    <n v="2500"/>
    <x v="472"/>
    <n v="218.75000000000003"/>
    <x v="2"/>
    <n v="8.7500000000000008E-2"/>
  </r>
  <r>
    <x v="1"/>
    <n v="1197831"/>
    <x v="231"/>
    <x v="1"/>
    <s v="Oklahoma"/>
    <x v="37"/>
    <x v="2"/>
    <x v="62"/>
    <n v="3000"/>
    <x v="675"/>
    <n v="157.50000000000006"/>
    <x v="2"/>
    <n v="5.2500000000000019E-2"/>
  </r>
  <r>
    <x v="1"/>
    <n v="1197831"/>
    <x v="231"/>
    <x v="1"/>
    <s v="Oklahoma"/>
    <x v="37"/>
    <x v="3"/>
    <x v="19"/>
    <n v="1500"/>
    <x v="178"/>
    <n v="105"/>
    <x v="2"/>
    <n v="7.0000000000000007E-2"/>
  </r>
  <r>
    <x v="1"/>
    <n v="1197831"/>
    <x v="231"/>
    <x v="1"/>
    <s v="Oklahoma"/>
    <x v="37"/>
    <x v="4"/>
    <x v="15"/>
    <n v="2250"/>
    <x v="121"/>
    <n v="275.625"/>
    <x v="2"/>
    <n v="0.1225"/>
  </r>
  <r>
    <x v="1"/>
    <n v="1197831"/>
    <x v="231"/>
    <x v="1"/>
    <s v="Oklahoma"/>
    <x v="37"/>
    <x v="5"/>
    <x v="19"/>
    <n v="3250"/>
    <x v="406"/>
    <n v="227.49999999999997"/>
    <x v="2"/>
    <n v="6.9999999999999993E-2"/>
  </r>
  <r>
    <x v="1"/>
    <n v="1197831"/>
    <x v="92"/>
    <x v="1"/>
    <s v="Oklahoma"/>
    <x v="37"/>
    <x v="0"/>
    <x v="19"/>
    <n v="5450"/>
    <x v="676"/>
    <n v="381.5"/>
    <x v="2"/>
    <n v="7.0000000000000007E-2"/>
  </r>
  <r>
    <x v="1"/>
    <n v="1197831"/>
    <x v="92"/>
    <x v="1"/>
    <s v="Oklahoma"/>
    <x v="37"/>
    <x v="1"/>
    <x v="19"/>
    <n v="2250"/>
    <x v="185"/>
    <n v="157.5"/>
    <x v="2"/>
    <n v="7.0000000000000007E-2"/>
  </r>
  <r>
    <x v="1"/>
    <n v="1197831"/>
    <x v="92"/>
    <x v="1"/>
    <s v="Oklahoma"/>
    <x v="37"/>
    <x v="2"/>
    <x v="64"/>
    <n v="2500"/>
    <x v="677"/>
    <n v="87.500000000000014"/>
    <x v="2"/>
    <n v="3.5000000000000003E-2"/>
  </r>
  <r>
    <x v="1"/>
    <n v="1197831"/>
    <x v="92"/>
    <x v="1"/>
    <s v="Oklahoma"/>
    <x v="37"/>
    <x v="3"/>
    <x v="40"/>
    <n v="1000"/>
    <x v="678"/>
    <n v="69.999999999999972"/>
    <x v="2"/>
    <n v="6.9999999999999965E-2"/>
  </r>
  <r>
    <x v="1"/>
    <n v="1197831"/>
    <x v="92"/>
    <x v="1"/>
    <s v="Oklahoma"/>
    <x v="37"/>
    <x v="4"/>
    <x v="42"/>
    <n v="1500"/>
    <x v="314"/>
    <n v="183.75000000000003"/>
    <x v="2"/>
    <n v="0.12250000000000003"/>
  </r>
  <r>
    <x v="1"/>
    <n v="1197831"/>
    <x v="92"/>
    <x v="1"/>
    <s v="Oklahoma"/>
    <x v="37"/>
    <x v="5"/>
    <x v="7"/>
    <n v="2500"/>
    <x v="143"/>
    <n v="218.75"/>
    <x v="2"/>
    <n v="8.7499999999999994E-2"/>
  </r>
  <r>
    <x v="1"/>
    <n v="1197831"/>
    <x v="93"/>
    <x v="1"/>
    <s v="Oklahoma"/>
    <x v="37"/>
    <x v="0"/>
    <x v="7"/>
    <n v="5000"/>
    <x v="142"/>
    <n v="437.5"/>
    <x v="2"/>
    <n v="8.7499999999999994E-2"/>
  </r>
  <r>
    <x v="1"/>
    <n v="1197831"/>
    <x v="93"/>
    <x v="1"/>
    <s v="Oklahoma"/>
    <x v="37"/>
    <x v="1"/>
    <x v="7"/>
    <n v="2000"/>
    <x v="118"/>
    <n v="175"/>
    <x v="2"/>
    <n v="8.7499999999999994E-2"/>
  </r>
  <r>
    <x v="1"/>
    <n v="1197831"/>
    <x v="93"/>
    <x v="1"/>
    <s v="Oklahoma"/>
    <x v="37"/>
    <x v="2"/>
    <x v="59"/>
    <n v="2000"/>
    <x v="309"/>
    <n v="105.00000000000001"/>
    <x v="2"/>
    <n v="5.2500000000000005E-2"/>
  </r>
  <r>
    <x v="1"/>
    <n v="1197831"/>
    <x v="93"/>
    <x v="1"/>
    <s v="Oklahoma"/>
    <x v="37"/>
    <x v="3"/>
    <x v="40"/>
    <n v="1250"/>
    <x v="660"/>
    <n v="87.499999999999972"/>
    <x v="2"/>
    <n v="6.9999999999999979E-2"/>
  </r>
  <r>
    <x v="1"/>
    <n v="1197831"/>
    <x v="93"/>
    <x v="1"/>
    <s v="Oklahoma"/>
    <x v="37"/>
    <x v="4"/>
    <x v="1"/>
    <n v="1500"/>
    <x v="128"/>
    <n v="210"/>
    <x v="2"/>
    <n v="0.14000000000000001"/>
  </r>
  <r>
    <x v="1"/>
    <n v="1197831"/>
    <x v="93"/>
    <x v="1"/>
    <s v="Oklahoma"/>
    <x v="37"/>
    <x v="5"/>
    <x v="21"/>
    <n v="3000"/>
    <x v="395"/>
    <n v="315"/>
    <x v="2"/>
    <n v="0.105"/>
  </r>
  <r>
    <x v="1"/>
    <n v="1197831"/>
    <x v="120"/>
    <x v="1"/>
    <s v="Oklahoma"/>
    <x v="37"/>
    <x v="0"/>
    <x v="1"/>
    <n v="5700"/>
    <x v="679"/>
    <n v="798"/>
    <x v="2"/>
    <n v="0.14000000000000001"/>
  </r>
  <r>
    <x v="1"/>
    <n v="1197831"/>
    <x v="120"/>
    <x v="1"/>
    <s v="Oklahoma"/>
    <x v="37"/>
    <x v="1"/>
    <x v="1"/>
    <n v="2750"/>
    <x v="130"/>
    <n v="385"/>
    <x v="2"/>
    <n v="0.14000000000000001"/>
  </r>
  <r>
    <x v="1"/>
    <n v="1197831"/>
    <x v="120"/>
    <x v="1"/>
    <s v="Oklahoma"/>
    <x v="37"/>
    <x v="2"/>
    <x v="15"/>
    <n v="2500"/>
    <x v="622"/>
    <n v="306.25"/>
    <x v="2"/>
    <n v="0.1225"/>
  </r>
  <r>
    <x v="1"/>
    <n v="1197831"/>
    <x v="120"/>
    <x v="1"/>
    <s v="Oklahoma"/>
    <x v="37"/>
    <x v="3"/>
    <x v="15"/>
    <n v="2000"/>
    <x v="320"/>
    <n v="245.00000000000003"/>
    <x v="2"/>
    <n v="0.12250000000000001"/>
  </r>
  <r>
    <x v="1"/>
    <n v="1197831"/>
    <x v="120"/>
    <x v="1"/>
    <s v="Oklahoma"/>
    <x v="37"/>
    <x v="4"/>
    <x v="35"/>
    <n v="2250"/>
    <x v="680"/>
    <n v="354.37499999999994"/>
    <x v="2"/>
    <n v="0.15749999999999997"/>
  </r>
  <r>
    <x v="1"/>
    <n v="1197831"/>
    <x v="120"/>
    <x v="1"/>
    <s v="Oklahoma"/>
    <x v="37"/>
    <x v="5"/>
    <x v="35"/>
    <n v="3250"/>
    <x v="199"/>
    <n v="511.87499999999989"/>
    <x v="2"/>
    <n v="0.15749999999999997"/>
  </r>
  <r>
    <x v="1"/>
    <n v="1197831"/>
    <x v="232"/>
    <x v="1"/>
    <s v="Oklahoma"/>
    <x v="37"/>
    <x v="0"/>
    <x v="10"/>
    <n v="5750"/>
    <x v="336"/>
    <n v="805"/>
    <x v="2"/>
    <n v="0.14000000000000001"/>
  </r>
  <r>
    <x v="1"/>
    <n v="1197831"/>
    <x v="232"/>
    <x v="1"/>
    <s v="Oklahoma"/>
    <x v="37"/>
    <x v="1"/>
    <x v="15"/>
    <n v="3250"/>
    <x v="165"/>
    <n v="398.125"/>
    <x v="2"/>
    <n v="0.1225"/>
  </r>
  <r>
    <x v="1"/>
    <n v="1197831"/>
    <x v="232"/>
    <x v="1"/>
    <s v="Oklahoma"/>
    <x v="37"/>
    <x v="2"/>
    <x v="1"/>
    <n v="3000"/>
    <x v="147"/>
    <n v="420"/>
    <x v="2"/>
    <n v="0.14000000000000001"/>
  </r>
  <r>
    <x v="1"/>
    <n v="1197831"/>
    <x v="232"/>
    <x v="1"/>
    <s v="Oklahoma"/>
    <x v="37"/>
    <x v="3"/>
    <x v="1"/>
    <n v="2750"/>
    <x v="130"/>
    <n v="385"/>
    <x v="2"/>
    <n v="0.14000000000000001"/>
  </r>
  <r>
    <x v="1"/>
    <n v="1197831"/>
    <x v="232"/>
    <x v="1"/>
    <s v="Oklahoma"/>
    <x v="37"/>
    <x v="4"/>
    <x v="16"/>
    <n v="2750"/>
    <x v="409"/>
    <n v="529.37499999999989"/>
    <x v="2"/>
    <n v="0.19249999999999995"/>
  </r>
  <r>
    <x v="1"/>
    <n v="1197831"/>
    <x v="232"/>
    <x v="1"/>
    <s v="Oklahoma"/>
    <x v="37"/>
    <x v="5"/>
    <x v="3"/>
    <n v="4500"/>
    <x v="52"/>
    <n v="944.99999999999989"/>
    <x v="2"/>
    <n v="0.20999999999999996"/>
  </r>
  <r>
    <x v="1"/>
    <n v="1197831"/>
    <x v="96"/>
    <x v="1"/>
    <s v="Oklahoma"/>
    <x v="37"/>
    <x v="0"/>
    <x v="16"/>
    <n v="6750"/>
    <x v="353"/>
    <n v="1299.3749999999998"/>
    <x v="2"/>
    <n v="0.19249999999999998"/>
  </r>
  <r>
    <x v="1"/>
    <n v="1197831"/>
    <x v="96"/>
    <x v="1"/>
    <s v="Oklahoma"/>
    <x v="37"/>
    <x v="1"/>
    <x v="0"/>
    <n v="4250"/>
    <x v="43"/>
    <n v="743.75"/>
    <x v="2"/>
    <n v="0.17499999999999999"/>
  </r>
  <r>
    <x v="1"/>
    <n v="1197831"/>
    <x v="96"/>
    <x v="1"/>
    <s v="Oklahoma"/>
    <x v="37"/>
    <x v="2"/>
    <x v="2"/>
    <n v="3500"/>
    <x v="151"/>
    <n v="551.25"/>
    <x v="2"/>
    <n v="0.1575"/>
  </r>
  <r>
    <x v="1"/>
    <n v="1197831"/>
    <x v="96"/>
    <x v="1"/>
    <s v="Oklahoma"/>
    <x v="37"/>
    <x v="3"/>
    <x v="2"/>
    <n v="3000"/>
    <x v="198"/>
    <n v="472.49999999999994"/>
    <x v="2"/>
    <n v="0.15749999999999997"/>
  </r>
  <r>
    <x v="1"/>
    <n v="1197831"/>
    <x v="96"/>
    <x v="1"/>
    <s v="Oklahoma"/>
    <x v="37"/>
    <x v="4"/>
    <x v="3"/>
    <n v="3250"/>
    <x v="212"/>
    <n v="682.5"/>
    <x v="2"/>
    <n v="0.21"/>
  </r>
  <r>
    <x v="1"/>
    <n v="1197831"/>
    <x v="96"/>
    <x v="1"/>
    <s v="Oklahoma"/>
    <x v="37"/>
    <x v="5"/>
    <x v="5"/>
    <n v="5000"/>
    <x v="82"/>
    <n v="1137.5"/>
    <x v="2"/>
    <n v="0.22750000000000001"/>
  </r>
  <r>
    <x v="1"/>
    <n v="1197831"/>
    <x v="97"/>
    <x v="1"/>
    <s v="Oklahoma"/>
    <x v="37"/>
    <x v="0"/>
    <x v="3"/>
    <n v="6500"/>
    <x v="87"/>
    <n v="1365"/>
    <x v="2"/>
    <n v="0.21"/>
  </r>
  <r>
    <x v="1"/>
    <n v="1197831"/>
    <x v="97"/>
    <x v="1"/>
    <s v="Oklahoma"/>
    <x v="37"/>
    <x v="1"/>
    <x v="4"/>
    <n v="4250"/>
    <x v="256"/>
    <n v="818.125"/>
    <x v="2"/>
    <n v="0.1925"/>
  </r>
  <r>
    <x v="1"/>
    <n v="1197831"/>
    <x v="97"/>
    <x v="1"/>
    <s v="Oklahoma"/>
    <x v="37"/>
    <x v="2"/>
    <x v="0"/>
    <n v="3500"/>
    <x v="157"/>
    <n v="612.5"/>
    <x v="2"/>
    <n v="0.17499999999999999"/>
  </r>
  <r>
    <x v="1"/>
    <n v="1197831"/>
    <x v="97"/>
    <x v="1"/>
    <s v="Oklahoma"/>
    <x v="37"/>
    <x v="3"/>
    <x v="1"/>
    <n v="3000"/>
    <x v="147"/>
    <n v="420"/>
    <x v="2"/>
    <n v="0.14000000000000001"/>
  </r>
  <r>
    <x v="1"/>
    <n v="1197831"/>
    <x v="97"/>
    <x v="1"/>
    <s v="Oklahoma"/>
    <x v="37"/>
    <x v="4"/>
    <x v="0"/>
    <n v="2750"/>
    <x v="140"/>
    <n v="481.24999999999994"/>
    <x v="2"/>
    <n v="0.17499999999999999"/>
  </r>
  <r>
    <x v="1"/>
    <n v="1197831"/>
    <x v="97"/>
    <x v="1"/>
    <s v="Oklahoma"/>
    <x v="37"/>
    <x v="5"/>
    <x v="4"/>
    <n v="4500"/>
    <x v="111"/>
    <n v="866.25"/>
    <x v="2"/>
    <n v="0.1925"/>
  </r>
  <r>
    <x v="1"/>
    <n v="1197831"/>
    <x v="122"/>
    <x v="1"/>
    <s v="Oklahoma"/>
    <x v="37"/>
    <x v="0"/>
    <x v="0"/>
    <n v="5500"/>
    <x v="80"/>
    <n v="962.49999999999989"/>
    <x v="2"/>
    <n v="0.17499999999999999"/>
  </r>
  <r>
    <x v="1"/>
    <n v="1197831"/>
    <x v="122"/>
    <x v="1"/>
    <s v="Oklahoma"/>
    <x v="37"/>
    <x v="1"/>
    <x v="56"/>
    <n v="3500"/>
    <x v="681"/>
    <n v="490.00000000000011"/>
    <x v="2"/>
    <n v="0.14000000000000004"/>
  </r>
  <r>
    <x v="1"/>
    <n v="1197831"/>
    <x v="122"/>
    <x v="1"/>
    <s v="Oklahoma"/>
    <x v="37"/>
    <x v="2"/>
    <x v="62"/>
    <n v="2500"/>
    <x v="667"/>
    <n v="131.25000000000006"/>
    <x v="2"/>
    <n v="5.2500000000000026E-2"/>
  </r>
  <r>
    <x v="1"/>
    <n v="1197831"/>
    <x v="122"/>
    <x v="1"/>
    <s v="Oklahoma"/>
    <x v="37"/>
    <x v="3"/>
    <x v="62"/>
    <n v="2250"/>
    <x v="682"/>
    <n v="118.12500000000006"/>
    <x v="2"/>
    <n v="5.2500000000000026E-2"/>
  </r>
  <r>
    <x v="1"/>
    <n v="1197831"/>
    <x v="122"/>
    <x v="1"/>
    <s v="Oklahoma"/>
    <x v="37"/>
    <x v="4"/>
    <x v="39"/>
    <n v="2250"/>
    <x v="469"/>
    <n v="196.87500000000003"/>
    <x v="2"/>
    <n v="8.7500000000000008E-2"/>
  </r>
  <r>
    <x v="1"/>
    <n v="1197831"/>
    <x v="122"/>
    <x v="1"/>
    <s v="Oklahoma"/>
    <x v="37"/>
    <x v="5"/>
    <x v="58"/>
    <n v="3250"/>
    <x v="683"/>
    <n v="341.25000000000011"/>
    <x v="2"/>
    <n v="0.10500000000000004"/>
  </r>
  <r>
    <x v="1"/>
    <n v="1197831"/>
    <x v="233"/>
    <x v="1"/>
    <s v="Oklahoma"/>
    <x v="37"/>
    <x v="0"/>
    <x v="58"/>
    <n v="5000"/>
    <x v="665"/>
    <n v="525.00000000000011"/>
    <x v="2"/>
    <n v="0.10500000000000002"/>
  </r>
  <r>
    <x v="1"/>
    <n v="1197831"/>
    <x v="233"/>
    <x v="1"/>
    <s v="Oklahoma"/>
    <x v="37"/>
    <x v="1"/>
    <x v="73"/>
    <n v="3250"/>
    <x v="684"/>
    <n v="227.50000000000011"/>
    <x v="2"/>
    <n v="7.0000000000000034E-2"/>
  </r>
  <r>
    <x v="1"/>
    <n v="1197831"/>
    <x v="233"/>
    <x v="1"/>
    <s v="Oklahoma"/>
    <x v="37"/>
    <x v="2"/>
    <x v="73"/>
    <n v="2000"/>
    <x v="670"/>
    <n v="140.00000000000006"/>
    <x v="2"/>
    <n v="7.0000000000000034E-2"/>
  </r>
  <r>
    <x v="1"/>
    <n v="1197831"/>
    <x v="233"/>
    <x v="1"/>
    <s v="Oklahoma"/>
    <x v="37"/>
    <x v="3"/>
    <x v="73"/>
    <n v="1750"/>
    <x v="685"/>
    <n v="122.50000000000007"/>
    <x v="2"/>
    <n v="7.0000000000000034E-2"/>
  </r>
  <r>
    <x v="1"/>
    <n v="1197831"/>
    <x v="233"/>
    <x v="1"/>
    <s v="Oklahoma"/>
    <x v="37"/>
    <x v="4"/>
    <x v="58"/>
    <n v="1750"/>
    <x v="648"/>
    <n v="183.75000000000006"/>
    <x v="2"/>
    <n v="0.10500000000000004"/>
  </r>
  <r>
    <x v="1"/>
    <n v="1197831"/>
    <x v="233"/>
    <x v="1"/>
    <s v="Oklahoma"/>
    <x v="37"/>
    <x v="5"/>
    <x v="21"/>
    <n v="3000"/>
    <x v="395"/>
    <n v="315"/>
    <x v="2"/>
    <n v="0.105"/>
  </r>
  <r>
    <x v="1"/>
    <n v="1197831"/>
    <x v="100"/>
    <x v="1"/>
    <s v="Oklahoma"/>
    <x v="37"/>
    <x v="0"/>
    <x v="63"/>
    <n v="4500"/>
    <x v="531"/>
    <n v="393.75000000000011"/>
    <x v="2"/>
    <n v="8.7500000000000022E-2"/>
  </r>
  <r>
    <x v="1"/>
    <n v="1197831"/>
    <x v="100"/>
    <x v="1"/>
    <s v="Oklahoma"/>
    <x v="37"/>
    <x v="1"/>
    <x v="75"/>
    <n v="2750"/>
    <x v="686"/>
    <n v="144.37500000000011"/>
    <x v="2"/>
    <n v="5.250000000000004E-2"/>
  </r>
  <r>
    <x v="1"/>
    <n v="1197831"/>
    <x v="100"/>
    <x v="1"/>
    <s v="Oklahoma"/>
    <x v="37"/>
    <x v="2"/>
    <x v="76"/>
    <n v="2200"/>
    <x v="650"/>
    <n v="192.50000000000011"/>
    <x v="2"/>
    <n v="8.750000000000005E-2"/>
  </r>
  <r>
    <x v="1"/>
    <n v="1197831"/>
    <x v="100"/>
    <x v="1"/>
    <s v="Oklahoma"/>
    <x v="37"/>
    <x v="3"/>
    <x v="54"/>
    <n v="2750"/>
    <x v="687"/>
    <n v="529.37500000000011"/>
    <x v="2"/>
    <n v="0.19250000000000003"/>
  </r>
  <r>
    <x v="1"/>
    <n v="1197831"/>
    <x v="100"/>
    <x v="1"/>
    <s v="Oklahoma"/>
    <x v="37"/>
    <x v="4"/>
    <x v="24"/>
    <n v="2500"/>
    <x v="528"/>
    <n v="656.25"/>
    <x v="2"/>
    <n v="0.26250000000000001"/>
  </r>
  <r>
    <x v="1"/>
    <n v="1197831"/>
    <x v="100"/>
    <x v="1"/>
    <s v="Oklahoma"/>
    <x v="37"/>
    <x v="5"/>
    <x v="13"/>
    <n v="3500"/>
    <x v="48"/>
    <n v="918.74999999999989"/>
    <x v="2"/>
    <n v="0.26249999999999996"/>
  </r>
  <r>
    <x v="1"/>
    <n v="1197831"/>
    <x v="101"/>
    <x v="1"/>
    <s v="Oklahoma"/>
    <x v="37"/>
    <x v="0"/>
    <x v="12"/>
    <n v="6000"/>
    <x v="81"/>
    <n v="1470"/>
    <x v="2"/>
    <n v="0.245"/>
  </r>
  <r>
    <x v="1"/>
    <n v="1197831"/>
    <x v="101"/>
    <x v="1"/>
    <s v="Oklahoma"/>
    <x v="37"/>
    <x v="1"/>
    <x v="14"/>
    <n v="4000"/>
    <x v="218"/>
    <n v="840.00000000000011"/>
    <x v="2"/>
    <n v="0.21000000000000002"/>
  </r>
  <r>
    <x v="1"/>
    <n v="1197831"/>
    <x v="101"/>
    <x v="1"/>
    <s v="Oklahoma"/>
    <x v="37"/>
    <x v="2"/>
    <x v="14"/>
    <n v="3500"/>
    <x v="162"/>
    <n v="735.00000000000011"/>
    <x v="2"/>
    <n v="0.21000000000000002"/>
  </r>
  <r>
    <x v="1"/>
    <n v="1197831"/>
    <x v="101"/>
    <x v="1"/>
    <s v="Oklahoma"/>
    <x v="37"/>
    <x v="3"/>
    <x v="14"/>
    <n v="3000"/>
    <x v="166"/>
    <n v="630"/>
    <x v="2"/>
    <n v="0.21"/>
  </r>
  <r>
    <x v="1"/>
    <n v="1197831"/>
    <x v="101"/>
    <x v="1"/>
    <s v="Oklahoma"/>
    <x v="37"/>
    <x v="4"/>
    <x v="12"/>
    <n v="3000"/>
    <x v="193"/>
    <n v="735"/>
    <x v="2"/>
    <n v="0.245"/>
  </r>
  <r>
    <x v="1"/>
    <n v="1197831"/>
    <x v="101"/>
    <x v="1"/>
    <s v="Oklahoma"/>
    <x v="37"/>
    <x v="5"/>
    <x v="13"/>
    <n v="4000"/>
    <x v="61"/>
    <n v="1050"/>
    <x v="2"/>
    <n v="0.26250000000000001"/>
  </r>
  <r>
    <x v="0"/>
    <n v="1185732"/>
    <x v="78"/>
    <x v="3"/>
    <s v="Kansas"/>
    <x v="38"/>
    <x v="0"/>
    <x v="1"/>
    <n v="4750"/>
    <x v="235"/>
    <n v="665"/>
    <x v="2"/>
    <n v="0.14000000000000001"/>
  </r>
  <r>
    <x v="0"/>
    <n v="1185732"/>
    <x v="78"/>
    <x v="3"/>
    <s v="Kansas"/>
    <x v="38"/>
    <x v="1"/>
    <x v="1"/>
    <n v="2750"/>
    <x v="130"/>
    <n v="330"/>
    <x v="1"/>
    <n v="0.12"/>
  </r>
  <r>
    <x v="0"/>
    <n v="1185732"/>
    <x v="78"/>
    <x v="3"/>
    <s v="Kansas"/>
    <x v="38"/>
    <x v="2"/>
    <x v="21"/>
    <n v="2750"/>
    <x v="188"/>
    <n v="247.50000000000003"/>
    <x v="1"/>
    <n v="9.0000000000000011E-2"/>
  </r>
  <r>
    <x v="0"/>
    <n v="1185732"/>
    <x v="78"/>
    <x v="3"/>
    <s v="Kansas"/>
    <x v="38"/>
    <x v="3"/>
    <x v="15"/>
    <n v="1250"/>
    <x v="620"/>
    <n v="131.25"/>
    <x v="1"/>
    <n v="0.105"/>
  </r>
  <r>
    <x v="0"/>
    <n v="1185732"/>
    <x v="78"/>
    <x v="3"/>
    <s v="Kansas"/>
    <x v="38"/>
    <x v="4"/>
    <x v="25"/>
    <n v="1750"/>
    <x v="688"/>
    <n v="306.24999999999994"/>
    <x v="2"/>
    <n v="0.17499999999999996"/>
  </r>
  <r>
    <x v="0"/>
    <n v="1185732"/>
    <x v="78"/>
    <x v="3"/>
    <s v="Kansas"/>
    <x v="38"/>
    <x v="5"/>
    <x v="1"/>
    <n v="2750"/>
    <x v="130"/>
    <n v="440"/>
    <x v="8"/>
    <n v="0.16"/>
  </r>
  <r>
    <x v="0"/>
    <n v="1185732"/>
    <x v="1"/>
    <x v="3"/>
    <s v="Kansas"/>
    <x v="38"/>
    <x v="0"/>
    <x v="1"/>
    <n v="5250"/>
    <x v="193"/>
    <n v="735"/>
    <x v="2"/>
    <n v="0.14000000000000001"/>
  </r>
  <r>
    <x v="0"/>
    <n v="1185732"/>
    <x v="1"/>
    <x v="3"/>
    <s v="Kansas"/>
    <x v="38"/>
    <x v="1"/>
    <x v="1"/>
    <n v="1750"/>
    <x v="135"/>
    <n v="210"/>
    <x v="1"/>
    <n v="0.12"/>
  </r>
  <r>
    <x v="0"/>
    <n v="1185732"/>
    <x v="1"/>
    <x v="3"/>
    <s v="Kansas"/>
    <x v="38"/>
    <x v="2"/>
    <x v="21"/>
    <n v="2250"/>
    <x v="318"/>
    <n v="202.50000000000003"/>
    <x v="1"/>
    <n v="9.0000000000000011E-2"/>
  </r>
  <r>
    <x v="0"/>
    <n v="1185732"/>
    <x v="1"/>
    <x v="3"/>
    <s v="Kansas"/>
    <x v="38"/>
    <x v="3"/>
    <x v="15"/>
    <n v="1000"/>
    <x v="367"/>
    <n v="105.00000000000001"/>
    <x v="1"/>
    <n v="0.10500000000000001"/>
  </r>
  <r>
    <x v="0"/>
    <n v="1185732"/>
    <x v="1"/>
    <x v="3"/>
    <s v="Kansas"/>
    <x v="38"/>
    <x v="4"/>
    <x v="25"/>
    <n v="1750"/>
    <x v="688"/>
    <n v="306.24999999999994"/>
    <x v="2"/>
    <n v="0.17499999999999996"/>
  </r>
  <r>
    <x v="0"/>
    <n v="1185732"/>
    <x v="1"/>
    <x v="3"/>
    <s v="Kansas"/>
    <x v="38"/>
    <x v="5"/>
    <x v="8"/>
    <n v="2750"/>
    <x v="119"/>
    <n v="385"/>
    <x v="8"/>
    <n v="0.14000000000000001"/>
  </r>
  <r>
    <x v="0"/>
    <n v="1185732"/>
    <x v="234"/>
    <x v="3"/>
    <s v="Kansas"/>
    <x v="38"/>
    <x v="0"/>
    <x v="1"/>
    <n v="4950"/>
    <x v="689"/>
    <n v="693"/>
    <x v="2"/>
    <n v="0.14000000000000001"/>
  </r>
  <r>
    <x v="0"/>
    <n v="1185732"/>
    <x v="234"/>
    <x v="3"/>
    <s v="Kansas"/>
    <x v="38"/>
    <x v="1"/>
    <x v="1"/>
    <n v="2000"/>
    <x v="134"/>
    <n v="240"/>
    <x v="1"/>
    <n v="0.12"/>
  </r>
  <r>
    <x v="0"/>
    <n v="1185732"/>
    <x v="234"/>
    <x v="3"/>
    <s v="Kansas"/>
    <x v="38"/>
    <x v="2"/>
    <x v="21"/>
    <n v="2250"/>
    <x v="318"/>
    <n v="202.50000000000003"/>
    <x v="1"/>
    <n v="9.0000000000000011E-2"/>
  </r>
  <r>
    <x v="0"/>
    <n v="1185732"/>
    <x v="234"/>
    <x v="3"/>
    <s v="Kansas"/>
    <x v="38"/>
    <x v="3"/>
    <x v="8"/>
    <n v="750"/>
    <x v="327"/>
    <n v="78.75"/>
    <x v="1"/>
    <n v="0.105"/>
  </r>
  <r>
    <x v="0"/>
    <n v="1185732"/>
    <x v="234"/>
    <x v="3"/>
    <s v="Kansas"/>
    <x v="38"/>
    <x v="4"/>
    <x v="0"/>
    <n v="1250"/>
    <x v="143"/>
    <n v="218.75"/>
    <x v="2"/>
    <n v="0.17499999999999999"/>
  </r>
  <r>
    <x v="0"/>
    <n v="1185732"/>
    <x v="234"/>
    <x v="3"/>
    <s v="Kansas"/>
    <x v="38"/>
    <x v="5"/>
    <x v="1"/>
    <n v="2250"/>
    <x v="124"/>
    <n v="360"/>
    <x v="8"/>
    <n v="0.16"/>
  </r>
  <r>
    <x v="0"/>
    <n v="1185732"/>
    <x v="235"/>
    <x v="3"/>
    <s v="Kansas"/>
    <x v="38"/>
    <x v="0"/>
    <x v="1"/>
    <n v="4500"/>
    <x v="207"/>
    <n v="630"/>
    <x v="2"/>
    <n v="0.14000000000000001"/>
  </r>
  <r>
    <x v="0"/>
    <n v="1185732"/>
    <x v="235"/>
    <x v="3"/>
    <s v="Kansas"/>
    <x v="38"/>
    <x v="1"/>
    <x v="1"/>
    <n v="1500"/>
    <x v="128"/>
    <n v="180"/>
    <x v="1"/>
    <n v="0.12"/>
  </r>
  <r>
    <x v="0"/>
    <n v="1185732"/>
    <x v="235"/>
    <x v="3"/>
    <s v="Kansas"/>
    <x v="38"/>
    <x v="2"/>
    <x v="21"/>
    <n v="1500"/>
    <x v="362"/>
    <n v="135"/>
    <x v="1"/>
    <n v="0.09"/>
  </r>
  <r>
    <x v="0"/>
    <n v="1185732"/>
    <x v="235"/>
    <x v="3"/>
    <s v="Kansas"/>
    <x v="38"/>
    <x v="3"/>
    <x v="8"/>
    <n v="750"/>
    <x v="327"/>
    <n v="78.75"/>
    <x v="1"/>
    <n v="0.105"/>
  </r>
  <r>
    <x v="0"/>
    <n v="1185732"/>
    <x v="235"/>
    <x v="3"/>
    <s v="Kansas"/>
    <x v="38"/>
    <x v="4"/>
    <x v="3"/>
    <n v="1000"/>
    <x v="128"/>
    <n v="210"/>
    <x v="2"/>
    <n v="0.21"/>
  </r>
  <r>
    <x v="0"/>
    <n v="1185732"/>
    <x v="235"/>
    <x v="3"/>
    <s v="Kansas"/>
    <x v="38"/>
    <x v="5"/>
    <x v="0"/>
    <n v="2250"/>
    <x v="127"/>
    <n v="450"/>
    <x v="8"/>
    <n v="0.2"/>
  </r>
  <r>
    <x v="0"/>
    <n v="1185732"/>
    <x v="236"/>
    <x v="3"/>
    <s v="Kansas"/>
    <x v="38"/>
    <x v="0"/>
    <x v="3"/>
    <n v="4950"/>
    <x v="129"/>
    <n v="1039.5"/>
    <x v="2"/>
    <n v="0.21"/>
  </r>
  <r>
    <x v="0"/>
    <n v="1185732"/>
    <x v="236"/>
    <x v="3"/>
    <s v="Kansas"/>
    <x v="38"/>
    <x v="1"/>
    <x v="0"/>
    <n v="2000"/>
    <x v="123"/>
    <n v="300"/>
    <x v="1"/>
    <n v="0.15"/>
  </r>
  <r>
    <x v="0"/>
    <n v="1185732"/>
    <x v="236"/>
    <x v="3"/>
    <s v="Kansas"/>
    <x v="38"/>
    <x v="2"/>
    <x v="2"/>
    <n v="1750"/>
    <x v="120"/>
    <n v="236.25"/>
    <x v="1"/>
    <n v="0.13500000000000001"/>
  </r>
  <r>
    <x v="0"/>
    <n v="1185732"/>
    <x v="236"/>
    <x v="3"/>
    <s v="Kansas"/>
    <x v="38"/>
    <x v="3"/>
    <x v="2"/>
    <n v="1000"/>
    <x v="185"/>
    <n v="135"/>
    <x v="1"/>
    <n v="0.13500000000000001"/>
  </r>
  <r>
    <x v="0"/>
    <n v="1185732"/>
    <x v="236"/>
    <x v="3"/>
    <s v="Kansas"/>
    <x v="38"/>
    <x v="4"/>
    <x v="16"/>
    <n v="1250"/>
    <x v="179"/>
    <n v="240.62499999999994"/>
    <x v="2"/>
    <n v="0.19249999999999995"/>
  </r>
  <r>
    <x v="0"/>
    <n v="1185732"/>
    <x v="236"/>
    <x v="3"/>
    <s v="Kansas"/>
    <x v="38"/>
    <x v="5"/>
    <x v="3"/>
    <n v="2500"/>
    <x v="146"/>
    <n v="600"/>
    <x v="8"/>
    <n v="0.24"/>
  </r>
  <r>
    <x v="0"/>
    <n v="1185732"/>
    <x v="5"/>
    <x v="3"/>
    <s v="Kansas"/>
    <x v="38"/>
    <x v="0"/>
    <x v="2"/>
    <n v="5000"/>
    <x v="39"/>
    <n v="787.5"/>
    <x v="2"/>
    <n v="0.1575"/>
  </r>
  <r>
    <x v="0"/>
    <n v="1185732"/>
    <x v="5"/>
    <x v="3"/>
    <s v="Kansas"/>
    <x v="38"/>
    <x v="1"/>
    <x v="36"/>
    <n v="2500"/>
    <x v="322"/>
    <n v="300.00000000000006"/>
    <x v="1"/>
    <n v="0.12000000000000002"/>
  </r>
  <r>
    <x v="0"/>
    <n v="1185732"/>
    <x v="5"/>
    <x v="3"/>
    <s v="Kansas"/>
    <x v="38"/>
    <x v="2"/>
    <x v="15"/>
    <n v="2000"/>
    <x v="320"/>
    <n v="210.00000000000003"/>
    <x v="1"/>
    <n v="0.10500000000000001"/>
  </r>
  <r>
    <x v="0"/>
    <n v="1185732"/>
    <x v="5"/>
    <x v="3"/>
    <s v="Kansas"/>
    <x v="38"/>
    <x v="3"/>
    <x v="15"/>
    <n v="1750"/>
    <x v="181"/>
    <n v="183.75000000000003"/>
    <x v="1"/>
    <n v="0.10500000000000001"/>
  </r>
  <r>
    <x v="0"/>
    <n v="1185732"/>
    <x v="5"/>
    <x v="3"/>
    <s v="Kansas"/>
    <x v="38"/>
    <x v="4"/>
    <x v="2"/>
    <n v="1750"/>
    <x v="120"/>
    <n v="275.625"/>
    <x v="2"/>
    <n v="0.1575"/>
  </r>
  <r>
    <x v="0"/>
    <n v="1185732"/>
    <x v="5"/>
    <x v="3"/>
    <s v="Kansas"/>
    <x v="38"/>
    <x v="5"/>
    <x v="4"/>
    <n v="3250"/>
    <x v="255"/>
    <n v="715.00000000000011"/>
    <x v="8"/>
    <n v="0.22000000000000003"/>
  </r>
  <r>
    <x v="0"/>
    <n v="1185732"/>
    <x v="237"/>
    <x v="3"/>
    <s v="Kansas"/>
    <x v="38"/>
    <x v="0"/>
    <x v="0"/>
    <n v="5500"/>
    <x v="80"/>
    <n v="962.49999999999989"/>
    <x v="2"/>
    <n v="0.17499999999999999"/>
  </r>
  <r>
    <x v="0"/>
    <n v="1185732"/>
    <x v="237"/>
    <x v="3"/>
    <s v="Kansas"/>
    <x v="38"/>
    <x v="1"/>
    <x v="17"/>
    <n v="3000"/>
    <x v="139"/>
    <n v="405.00000000000006"/>
    <x v="1"/>
    <n v="0.13500000000000001"/>
  </r>
  <r>
    <x v="0"/>
    <n v="1185732"/>
    <x v="237"/>
    <x v="3"/>
    <s v="Kansas"/>
    <x v="38"/>
    <x v="2"/>
    <x v="1"/>
    <n v="2250"/>
    <x v="124"/>
    <n v="270"/>
    <x v="1"/>
    <n v="0.12"/>
  </r>
  <r>
    <x v="0"/>
    <n v="1185732"/>
    <x v="237"/>
    <x v="3"/>
    <s v="Kansas"/>
    <x v="38"/>
    <x v="3"/>
    <x v="1"/>
    <n v="1750"/>
    <x v="135"/>
    <n v="210"/>
    <x v="1"/>
    <n v="0.12"/>
  </r>
  <r>
    <x v="0"/>
    <n v="1185732"/>
    <x v="237"/>
    <x v="3"/>
    <s v="Kansas"/>
    <x v="38"/>
    <x v="4"/>
    <x v="0"/>
    <n v="2000"/>
    <x v="123"/>
    <n v="350"/>
    <x v="2"/>
    <n v="0.17499999999999999"/>
  </r>
  <r>
    <x v="0"/>
    <n v="1185732"/>
    <x v="237"/>
    <x v="3"/>
    <s v="Kansas"/>
    <x v="38"/>
    <x v="5"/>
    <x v="4"/>
    <n v="3750"/>
    <x v="138"/>
    <n v="825"/>
    <x v="8"/>
    <n v="0.22"/>
  </r>
  <r>
    <x v="0"/>
    <n v="1185732"/>
    <x v="238"/>
    <x v="3"/>
    <s v="Kansas"/>
    <x v="38"/>
    <x v="0"/>
    <x v="0"/>
    <n v="5250"/>
    <x v="48"/>
    <n v="918.74999999999989"/>
    <x v="2"/>
    <n v="0.17499999999999999"/>
  </r>
  <r>
    <x v="0"/>
    <n v="1185732"/>
    <x v="238"/>
    <x v="3"/>
    <s v="Kansas"/>
    <x v="38"/>
    <x v="1"/>
    <x v="17"/>
    <n v="3000"/>
    <x v="139"/>
    <n v="405.00000000000006"/>
    <x v="1"/>
    <n v="0.13500000000000001"/>
  </r>
  <r>
    <x v="0"/>
    <n v="1185732"/>
    <x v="238"/>
    <x v="3"/>
    <s v="Kansas"/>
    <x v="38"/>
    <x v="2"/>
    <x v="1"/>
    <n v="2250"/>
    <x v="124"/>
    <n v="270"/>
    <x v="1"/>
    <n v="0.12"/>
  </r>
  <r>
    <x v="0"/>
    <n v="1185732"/>
    <x v="238"/>
    <x v="3"/>
    <s v="Kansas"/>
    <x v="38"/>
    <x v="3"/>
    <x v="1"/>
    <n v="2000"/>
    <x v="134"/>
    <n v="240"/>
    <x v="1"/>
    <n v="0.12"/>
  </r>
  <r>
    <x v="0"/>
    <n v="1185732"/>
    <x v="238"/>
    <x v="3"/>
    <s v="Kansas"/>
    <x v="38"/>
    <x v="4"/>
    <x v="0"/>
    <n v="1750"/>
    <x v="131"/>
    <n v="306.25"/>
    <x v="2"/>
    <n v="0.17499999999999999"/>
  </r>
  <r>
    <x v="0"/>
    <n v="1185732"/>
    <x v="238"/>
    <x v="3"/>
    <s v="Kansas"/>
    <x v="38"/>
    <x v="5"/>
    <x v="4"/>
    <n v="3500"/>
    <x v="136"/>
    <n v="770.00000000000011"/>
    <x v="8"/>
    <n v="0.22000000000000003"/>
  </r>
  <r>
    <x v="0"/>
    <n v="1185732"/>
    <x v="239"/>
    <x v="3"/>
    <s v="Kansas"/>
    <x v="38"/>
    <x v="0"/>
    <x v="2"/>
    <n v="4750"/>
    <x v="115"/>
    <n v="748.125"/>
    <x v="2"/>
    <n v="0.1575"/>
  </r>
  <r>
    <x v="0"/>
    <n v="1185732"/>
    <x v="239"/>
    <x v="3"/>
    <s v="Kansas"/>
    <x v="38"/>
    <x v="1"/>
    <x v="36"/>
    <n v="2750"/>
    <x v="544"/>
    <n v="330.00000000000006"/>
    <x v="1"/>
    <n v="0.12000000000000002"/>
  </r>
  <r>
    <x v="0"/>
    <n v="1185732"/>
    <x v="239"/>
    <x v="3"/>
    <s v="Kansas"/>
    <x v="38"/>
    <x v="2"/>
    <x v="15"/>
    <n v="1750"/>
    <x v="181"/>
    <n v="183.75000000000003"/>
    <x v="1"/>
    <n v="0.10500000000000001"/>
  </r>
  <r>
    <x v="0"/>
    <n v="1185732"/>
    <x v="239"/>
    <x v="3"/>
    <s v="Kansas"/>
    <x v="38"/>
    <x v="3"/>
    <x v="15"/>
    <n v="1500"/>
    <x v="311"/>
    <n v="157.5"/>
    <x v="1"/>
    <n v="0.105"/>
  </r>
  <r>
    <x v="0"/>
    <n v="1185732"/>
    <x v="239"/>
    <x v="3"/>
    <s v="Kansas"/>
    <x v="38"/>
    <x v="4"/>
    <x v="2"/>
    <n v="1500"/>
    <x v="321"/>
    <n v="236.24999999999997"/>
    <x v="2"/>
    <n v="0.15749999999999997"/>
  </r>
  <r>
    <x v="0"/>
    <n v="1185732"/>
    <x v="239"/>
    <x v="3"/>
    <s v="Kansas"/>
    <x v="38"/>
    <x v="5"/>
    <x v="0"/>
    <n v="2250"/>
    <x v="127"/>
    <n v="450"/>
    <x v="8"/>
    <n v="0.2"/>
  </r>
  <r>
    <x v="0"/>
    <n v="1185732"/>
    <x v="9"/>
    <x v="3"/>
    <s v="Kansas"/>
    <x v="38"/>
    <x v="0"/>
    <x v="16"/>
    <n v="4000"/>
    <x v="208"/>
    <n v="769.99999999999977"/>
    <x v="2"/>
    <n v="0.19249999999999995"/>
  </r>
  <r>
    <x v="0"/>
    <n v="1185732"/>
    <x v="9"/>
    <x v="3"/>
    <s v="Kansas"/>
    <x v="38"/>
    <x v="1"/>
    <x v="2"/>
    <n v="2500"/>
    <x v="127"/>
    <n v="337.5"/>
    <x v="1"/>
    <n v="0.13500000000000001"/>
  </r>
  <r>
    <x v="0"/>
    <n v="1185732"/>
    <x v="9"/>
    <x v="3"/>
    <s v="Kansas"/>
    <x v="38"/>
    <x v="2"/>
    <x v="2"/>
    <n v="1500"/>
    <x v="321"/>
    <n v="202.5"/>
    <x v="1"/>
    <n v="0.13500000000000001"/>
  </r>
  <r>
    <x v="0"/>
    <n v="1185732"/>
    <x v="9"/>
    <x v="3"/>
    <s v="Kansas"/>
    <x v="38"/>
    <x v="3"/>
    <x v="2"/>
    <n v="1250"/>
    <x v="180"/>
    <n v="168.75"/>
    <x v="1"/>
    <n v="0.13500000000000001"/>
  </r>
  <r>
    <x v="0"/>
    <n v="1185732"/>
    <x v="9"/>
    <x v="3"/>
    <s v="Kansas"/>
    <x v="38"/>
    <x v="4"/>
    <x v="16"/>
    <n v="1250"/>
    <x v="179"/>
    <n v="240.62499999999994"/>
    <x v="2"/>
    <n v="0.19249999999999995"/>
  </r>
  <r>
    <x v="0"/>
    <n v="1185732"/>
    <x v="9"/>
    <x v="3"/>
    <s v="Kansas"/>
    <x v="38"/>
    <x v="5"/>
    <x v="38"/>
    <n v="2500"/>
    <x v="167"/>
    <n v="599.99999999999989"/>
    <x v="8"/>
    <n v="0.23999999999999996"/>
  </r>
  <r>
    <x v="0"/>
    <n v="1185732"/>
    <x v="240"/>
    <x v="3"/>
    <s v="Kansas"/>
    <x v="38"/>
    <x v="0"/>
    <x v="16"/>
    <n v="4000"/>
    <x v="208"/>
    <n v="769.99999999999977"/>
    <x v="2"/>
    <n v="0.19249999999999995"/>
  </r>
  <r>
    <x v="0"/>
    <n v="1185732"/>
    <x v="240"/>
    <x v="3"/>
    <s v="Kansas"/>
    <x v="38"/>
    <x v="1"/>
    <x v="2"/>
    <n v="2500"/>
    <x v="127"/>
    <n v="337.5"/>
    <x v="1"/>
    <n v="0.13500000000000001"/>
  </r>
  <r>
    <x v="0"/>
    <n v="1185732"/>
    <x v="240"/>
    <x v="3"/>
    <s v="Kansas"/>
    <x v="38"/>
    <x v="2"/>
    <x v="2"/>
    <n v="1950"/>
    <x v="690"/>
    <n v="263.25"/>
    <x v="1"/>
    <n v="0.13500000000000001"/>
  </r>
  <r>
    <x v="0"/>
    <n v="1185732"/>
    <x v="240"/>
    <x v="3"/>
    <s v="Kansas"/>
    <x v="38"/>
    <x v="3"/>
    <x v="2"/>
    <n v="1750"/>
    <x v="120"/>
    <n v="236.25"/>
    <x v="1"/>
    <n v="0.13500000000000001"/>
  </r>
  <r>
    <x v="0"/>
    <n v="1185732"/>
    <x v="240"/>
    <x v="3"/>
    <s v="Kansas"/>
    <x v="38"/>
    <x v="4"/>
    <x v="3"/>
    <n v="1500"/>
    <x v="124"/>
    <n v="315"/>
    <x v="2"/>
    <n v="0.21"/>
  </r>
  <r>
    <x v="0"/>
    <n v="1185732"/>
    <x v="240"/>
    <x v="3"/>
    <s v="Kansas"/>
    <x v="38"/>
    <x v="5"/>
    <x v="18"/>
    <n v="2500"/>
    <x v="144"/>
    <n v="650"/>
    <x v="8"/>
    <n v="0.26"/>
  </r>
  <r>
    <x v="0"/>
    <n v="1185732"/>
    <x v="241"/>
    <x v="3"/>
    <s v="Kansas"/>
    <x v="38"/>
    <x v="0"/>
    <x v="3"/>
    <n v="5000"/>
    <x v="61"/>
    <n v="1050"/>
    <x v="2"/>
    <n v="0.21"/>
  </r>
  <r>
    <x v="0"/>
    <n v="1185732"/>
    <x v="241"/>
    <x v="3"/>
    <s v="Kansas"/>
    <x v="38"/>
    <x v="1"/>
    <x v="0"/>
    <n v="3000"/>
    <x v="146"/>
    <n v="450"/>
    <x v="1"/>
    <n v="0.15"/>
  </r>
  <r>
    <x v="0"/>
    <n v="1185732"/>
    <x v="241"/>
    <x v="3"/>
    <s v="Kansas"/>
    <x v="38"/>
    <x v="2"/>
    <x v="0"/>
    <n v="2500"/>
    <x v="142"/>
    <n v="375"/>
    <x v="1"/>
    <n v="0.15"/>
  </r>
  <r>
    <x v="0"/>
    <n v="1185732"/>
    <x v="241"/>
    <x v="3"/>
    <s v="Kansas"/>
    <x v="38"/>
    <x v="3"/>
    <x v="0"/>
    <n v="2000"/>
    <x v="123"/>
    <n v="300"/>
    <x v="1"/>
    <n v="0.15"/>
  </r>
  <r>
    <x v="0"/>
    <n v="1185732"/>
    <x v="241"/>
    <x v="3"/>
    <s v="Kansas"/>
    <x v="38"/>
    <x v="4"/>
    <x v="3"/>
    <n v="2000"/>
    <x v="147"/>
    <n v="420"/>
    <x v="2"/>
    <n v="0.21"/>
  </r>
  <r>
    <x v="0"/>
    <n v="1185732"/>
    <x v="241"/>
    <x v="3"/>
    <s v="Kansas"/>
    <x v="38"/>
    <x v="5"/>
    <x v="18"/>
    <n v="3000"/>
    <x v="148"/>
    <n v="780"/>
    <x v="8"/>
    <n v="0.26"/>
  </r>
  <r>
    <x v="0"/>
    <n v="1185732"/>
    <x v="204"/>
    <x v="3"/>
    <s v="South Dakota"/>
    <x v="39"/>
    <x v="0"/>
    <x v="15"/>
    <n v="4750"/>
    <x v="394"/>
    <n v="581.875"/>
    <x v="2"/>
    <n v="0.1225"/>
  </r>
  <r>
    <x v="0"/>
    <n v="1185732"/>
    <x v="204"/>
    <x v="3"/>
    <s v="South Dakota"/>
    <x v="39"/>
    <x v="1"/>
    <x v="15"/>
    <n v="2750"/>
    <x v="117"/>
    <n v="288.75"/>
    <x v="1"/>
    <n v="0.105"/>
  </r>
  <r>
    <x v="0"/>
    <n v="1185732"/>
    <x v="204"/>
    <x v="3"/>
    <s v="South Dakota"/>
    <x v="39"/>
    <x v="2"/>
    <x v="39"/>
    <n v="2750"/>
    <x v="502"/>
    <n v="206.25000000000003"/>
    <x v="1"/>
    <n v="7.5000000000000011E-2"/>
  </r>
  <r>
    <x v="0"/>
    <n v="1185732"/>
    <x v="204"/>
    <x v="3"/>
    <s v="South Dakota"/>
    <x v="39"/>
    <x v="3"/>
    <x v="21"/>
    <n v="1250"/>
    <x v="372"/>
    <n v="112.50000000000001"/>
    <x v="1"/>
    <n v="9.0000000000000011E-2"/>
  </r>
  <r>
    <x v="0"/>
    <n v="1185732"/>
    <x v="204"/>
    <x v="3"/>
    <s v="South Dakota"/>
    <x v="39"/>
    <x v="4"/>
    <x v="35"/>
    <n v="1750"/>
    <x v="474"/>
    <n v="275.62499999999994"/>
    <x v="2"/>
    <n v="0.15749999999999997"/>
  </r>
  <r>
    <x v="0"/>
    <n v="1185732"/>
    <x v="204"/>
    <x v="3"/>
    <s v="South Dakota"/>
    <x v="39"/>
    <x v="5"/>
    <x v="15"/>
    <n v="2750"/>
    <x v="117"/>
    <n v="385.00000000000006"/>
    <x v="8"/>
    <n v="0.14000000000000001"/>
  </r>
  <r>
    <x v="0"/>
    <n v="1185732"/>
    <x v="242"/>
    <x v="3"/>
    <s v="South Dakota"/>
    <x v="39"/>
    <x v="0"/>
    <x v="15"/>
    <n v="5250"/>
    <x v="450"/>
    <n v="643.125"/>
    <x v="2"/>
    <n v="0.1225"/>
  </r>
  <r>
    <x v="0"/>
    <n v="1185732"/>
    <x v="242"/>
    <x v="3"/>
    <s v="South Dakota"/>
    <x v="39"/>
    <x v="1"/>
    <x v="15"/>
    <n v="1750"/>
    <x v="181"/>
    <n v="183.75000000000003"/>
    <x v="1"/>
    <n v="0.10500000000000001"/>
  </r>
  <r>
    <x v="0"/>
    <n v="1185732"/>
    <x v="242"/>
    <x v="3"/>
    <s v="South Dakota"/>
    <x v="39"/>
    <x v="2"/>
    <x v="39"/>
    <n v="2250"/>
    <x v="469"/>
    <n v="168.75000000000003"/>
    <x v="1"/>
    <n v="7.5000000000000011E-2"/>
  </r>
  <r>
    <x v="0"/>
    <n v="1185732"/>
    <x v="242"/>
    <x v="3"/>
    <s v="South Dakota"/>
    <x v="39"/>
    <x v="3"/>
    <x v="21"/>
    <n v="1000"/>
    <x v="309"/>
    <n v="90.000000000000014"/>
    <x v="1"/>
    <n v="9.0000000000000011E-2"/>
  </r>
  <r>
    <x v="0"/>
    <n v="1185732"/>
    <x v="242"/>
    <x v="3"/>
    <s v="South Dakota"/>
    <x v="39"/>
    <x v="4"/>
    <x v="35"/>
    <n v="1750"/>
    <x v="474"/>
    <n v="275.62499999999994"/>
    <x v="2"/>
    <n v="0.15749999999999997"/>
  </r>
  <r>
    <x v="0"/>
    <n v="1185732"/>
    <x v="242"/>
    <x v="3"/>
    <s v="South Dakota"/>
    <x v="39"/>
    <x v="5"/>
    <x v="22"/>
    <n v="2750"/>
    <x v="179"/>
    <n v="274.99999999999994"/>
    <x v="8"/>
    <n v="9.9999999999999978E-2"/>
  </r>
  <r>
    <x v="0"/>
    <n v="1185732"/>
    <x v="80"/>
    <x v="3"/>
    <s v="South Dakota"/>
    <x v="39"/>
    <x v="0"/>
    <x v="21"/>
    <n v="4950"/>
    <x v="691"/>
    <n v="519.75"/>
    <x v="2"/>
    <n v="0.105"/>
  </r>
  <r>
    <x v="0"/>
    <n v="1185732"/>
    <x v="80"/>
    <x v="3"/>
    <s v="South Dakota"/>
    <x v="39"/>
    <x v="1"/>
    <x v="21"/>
    <n v="2000"/>
    <x v="399"/>
    <n v="180.00000000000003"/>
    <x v="1"/>
    <n v="9.0000000000000011E-2"/>
  </r>
  <r>
    <x v="0"/>
    <n v="1185732"/>
    <x v="80"/>
    <x v="3"/>
    <s v="South Dakota"/>
    <x v="39"/>
    <x v="2"/>
    <x v="47"/>
    <n v="2250"/>
    <x v="692"/>
    <n v="135.00000000000003"/>
    <x v="1"/>
    <n v="6.0000000000000012E-2"/>
  </r>
  <r>
    <x v="0"/>
    <n v="1185732"/>
    <x v="80"/>
    <x v="3"/>
    <s v="South Dakota"/>
    <x v="39"/>
    <x v="3"/>
    <x v="22"/>
    <n v="750"/>
    <x v="693"/>
    <n v="56.249999999999993"/>
    <x v="1"/>
    <n v="7.4999999999999997E-2"/>
  </r>
  <r>
    <x v="0"/>
    <n v="1185732"/>
    <x v="80"/>
    <x v="3"/>
    <s v="South Dakota"/>
    <x v="39"/>
    <x v="4"/>
    <x v="1"/>
    <n v="1250"/>
    <x v="118"/>
    <n v="175"/>
    <x v="2"/>
    <n v="0.14000000000000001"/>
  </r>
  <r>
    <x v="0"/>
    <n v="1185732"/>
    <x v="80"/>
    <x v="3"/>
    <s v="South Dakota"/>
    <x v="39"/>
    <x v="5"/>
    <x v="21"/>
    <n v="2250"/>
    <x v="318"/>
    <n v="270.00000000000006"/>
    <x v="8"/>
    <n v="0.12000000000000002"/>
  </r>
  <r>
    <x v="0"/>
    <n v="1185732"/>
    <x v="81"/>
    <x v="3"/>
    <s v="South Dakota"/>
    <x v="39"/>
    <x v="0"/>
    <x v="21"/>
    <n v="4500"/>
    <x v="139"/>
    <n v="472.50000000000006"/>
    <x v="2"/>
    <n v="0.10500000000000001"/>
  </r>
  <r>
    <x v="0"/>
    <n v="1185732"/>
    <x v="81"/>
    <x v="3"/>
    <s v="South Dakota"/>
    <x v="39"/>
    <x v="1"/>
    <x v="21"/>
    <n v="1500"/>
    <x v="362"/>
    <n v="135"/>
    <x v="1"/>
    <n v="0.09"/>
  </r>
  <r>
    <x v="0"/>
    <n v="1185732"/>
    <x v="81"/>
    <x v="3"/>
    <s v="South Dakota"/>
    <x v="39"/>
    <x v="2"/>
    <x v="47"/>
    <n v="1500"/>
    <x v="309"/>
    <n v="90.000000000000014"/>
    <x v="1"/>
    <n v="6.0000000000000012E-2"/>
  </r>
  <r>
    <x v="0"/>
    <n v="1185732"/>
    <x v="81"/>
    <x v="3"/>
    <s v="South Dakota"/>
    <x v="39"/>
    <x v="3"/>
    <x v="22"/>
    <n v="750"/>
    <x v="693"/>
    <n v="56.249999999999993"/>
    <x v="1"/>
    <n v="7.4999999999999997E-2"/>
  </r>
  <r>
    <x v="0"/>
    <n v="1185732"/>
    <x v="81"/>
    <x v="3"/>
    <s v="South Dakota"/>
    <x v="39"/>
    <x v="4"/>
    <x v="3"/>
    <n v="1000"/>
    <x v="128"/>
    <n v="210"/>
    <x v="2"/>
    <n v="0.21"/>
  </r>
  <r>
    <x v="0"/>
    <n v="1185732"/>
    <x v="81"/>
    <x v="3"/>
    <s v="South Dakota"/>
    <x v="39"/>
    <x v="5"/>
    <x v="0"/>
    <n v="2250"/>
    <x v="127"/>
    <n v="450"/>
    <x v="8"/>
    <n v="0.2"/>
  </r>
  <r>
    <x v="0"/>
    <n v="1185732"/>
    <x v="4"/>
    <x v="3"/>
    <s v="South Dakota"/>
    <x v="39"/>
    <x v="0"/>
    <x v="3"/>
    <n v="4950"/>
    <x v="129"/>
    <n v="1039.5"/>
    <x v="2"/>
    <n v="0.21"/>
  </r>
  <r>
    <x v="0"/>
    <n v="1185732"/>
    <x v="4"/>
    <x v="3"/>
    <s v="South Dakota"/>
    <x v="39"/>
    <x v="1"/>
    <x v="2"/>
    <n v="2000"/>
    <x v="124"/>
    <n v="270"/>
    <x v="1"/>
    <n v="0.13500000000000001"/>
  </r>
  <r>
    <x v="0"/>
    <n v="1185732"/>
    <x v="4"/>
    <x v="3"/>
    <s v="South Dakota"/>
    <x v="39"/>
    <x v="2"/>
    <x v="1"/>
    <n v="1750"/>
    <x v="135"/>
    <n v="210"/>
    <x v="1"/>
    <n v="0.12"/>
  </r>
  <r>
    <x v="0"/>
    <n v="1185732"/>
    <x v="4"/>
    <x v="3"/>
    <s v="South Dakota"/>
    <x v="39"/>
    <x v="3"/>
    <x v="1"/>
    <n v="1000"/>
    <x v="122"/>
    <n v="120"/>
    <x v="1"/>
    <n v="0.12"/>
  </r>
  <r>
    <x v="0"/>
    <n v="1185732"/>
    <x v="4"/>
    <x v="3"/>
    <s v="South Dakota"/>
    <x v="39"/>
    <x v="4"/>
    <x v="25"/>
    <n v="1250"/>
    <x v="694"/>
    <n v="218.74999999999994"/>
    <x v="2"/>
    <n v="0.17499999999999996"/>
  </r>
  <r>
    <x v="0"/>
    <n v="1185732"/>
    <x v="4"/>
    <x v="3"/>
    <s v="South Dakota"/>
    <x v="39"/>
    <x v="5"/>
    <x v="16"/>
    <n v="2500"/>
    <x v="695"/>
    <n v="549.99999999999989"/>
    <x v="8"/>
    <n v="0.21999999999999995"/>
  </r>
  <r>
    <x v="0"/>
    <n v="1185732"/>
    <x v="243"/>
    <x v="3"/>
    <s v="South Dakota"/>
    <x v="39"/>
    <x v="0"/>
    <x v="1"/>
    <n v="5000"/>
    <x v="47"/>
    <n v="700"/>
    <x v="2"/>
    <n v="0.14000000000000001"/>
  </r>
  <r>
    <x v="0"/>
    <n v="1185732"/>
    <x v="243"/>
    <x v="3"/>
    <s v="South Dakota"/>
    <x v="39"/>
    <x v="1"/>
    <x v="42"/>
    <n v="2500"/>
    <x v="504"/>
    <n v="262.50000000000006"/>
    <x v="1"/>
    <n v="0.10500000000000002"/>
  </r>
  <r>
    <x v="0"/>
    <n v="1185732"/>
    <x v="243"/>
    <x v="3"/>
    <s v="South Dakota"/>
    <x v="39"/>
    <x v="2"/>
    <x v="21"/>
    <n v="2000"/>
    <x v="399"/>
    <n v="180.00000000000003"/>
    <x v="1"/>
    <n v="9.0000000000000011E-2"/>
  </r>
  <r>
    <x v="0"/>
    <n v="1185732"/>
    <x v="243"/>
    <x v="3"/>
    <s v="South Dakota"/>
    <x v="39"/>
    <x v="3"/>
    <x v="21"/>
    <n v="1750"/>
    <x v="314"/>
    <n v="157.50000000000003"/>
    <x v="1"/>
    <n v="9.0000000000000011E-2"/>
  </r>
  <r>
    <x v="0"/>
    <n v="1185732"/>
    <x v="243"/>
    <x v="3"/>
    <s v="South Dakota"/>
    <x v="39"/>
    <x v="4"/>
    <x v="1"/>
    <n v="1750"/>
    <x v="135"/>
    <n v="244.99999999999997"/>
    <x v="2"/>
    <n v="0.13999999999999999"/>
  </r>
  <r>
    <x v="0"/>
    <n v="1185732"/>
    <x v="243"/>
    <x v="3"/>
    <s v="South Dakota"/>
    <x v="39"/>
    <x v="5"/>
    <x v="4"/>
    <n v="3250"/>
    <x v="255"/>
    <n v="715.00000000000011"/>
    <x v="8"/>
    <n v="0.22000000000000003"/>
  </r>
  <r>
    <x v="0"/>
    <n v="1185732"/>
    <x v="84"/>
    <x v="3"/>
    <s v="South Dakota"/>
    <x v="39"/>
    <x v="0"/>
    <x v="0"/>
    <n v="5500"/>
    <x v="80"/>
    <n v="962.49999999999989"/>
    <x v="2"/>
    <n v="0.17499999999999999"/>
  </r>
  <r>
    <x v="0"/>
    <n v="1185732"/>
    <x v="84"/>
    <x v="3"/>
    <s v="South Dakota"/>
    <x v="39"/>
    <x v="1"/>
    <x v="17"/>
    <n v="3000"/>
    <x v="139"/>
    <n v="405.00000000000006"/>
    <x v="1"/>
    <n v="0.13500000000000001"/>
  </r>
  <r>
    <x v="0"/>
    <n v="1185732"/>
    <x v="84"/>
    <x v="3"/>
    <s v="South Dakota"/>
    <x v="39"/>
    <x v="2"/>
    <x v="1"/>
    <n v="2250"/>
    <x v="124"/>
    <n v="270"/>
    <x v="1"/>
    <n v="0.12"/>
  </r>
  <r>
    <x v="0"/>
    <n v="1185732"/>
    <x v="84"/>
    <x v="3"/>
    <s v="South Dakota"/>
    <x v="39"/>
    <x v="3"/>
    <x v="1"/>
    <n v="1750"/>
    <x v="135"/>
    <n v="210"/>
    <x v="1"/>
    <n v="0.12"/>
  </r>
  <r>
    <x v="0"/>
    <n v="1185732"/>
    <x v="84"/>
    <x v="3"/>
    <s v="South Dakota"/>
    <x v="39"/>
    <x v="4"/>
    <x v="0"/>
    <n v="2000"/>
    <x v="123"/>
    <n v="350"/>
    <x v="2"/>
    <n v="0.17499999999999999"/>
  </r>
  <r>
    <x v="0"/>
    <n v="1185732"/>
    <x v="84"/>
    <x v="3"/>
    <s v="South Dakota"/>
    <x v="39"/>
    <x v="5"/>
    <x v="4"/>
    <n v="3750"/>
    <x v="138"/>
    <n v="825"/>
    <x v="8"/>
    <n v="0.22"/>
  </r>
  <r>
    <x v="0"/>
    <n v="1185732"/>
    <x v="85"/>
    <x v="3"/>
    <s v="South Dakota"/>
    <x v="39"/>
    <x v="0"/>
    <x v="0"/>
    <n v="5250"/>
    <x v="48"/>
    <n v="918.74999999999989"/>
    <x v="2"/>
    <n v="0.17499999999999999"/>
  </r>
  <r>
    <x v="0"/>
    <n v="1185732"/>
    <x v="85"/>
    <x v="3"/>
    <s v="South Dakota"/>
    <x v="39"/>
    <x v="1"/>
    <x v="17"/>
    <n v="3000"/>
    <x v="139"/>
    <n v="405.00000000000006"/>
    <x v="1"/>
    <n v="0.13500000000000001"/>
  </r>
  <r>
    <x v="0"/>
    <n v="1185732"/>
    <x v="85"/>
    <x v="3"/>
    <s v="South Dakota"/>
    <x v="39"/>
    <x v="2"/>
    <x v="1"/>
    <n v="2250"/>
    <x v="124"/>
    <n v="270"/>
    <x v="1"/>
    <n v="0.12"/>
  </r>
  <r>
    <x v="0"/>
    <n v="1185732"/>
    <x v="85"/>
    <x v="3"/>
    <s v="South Dakota"/>
    <x v="39"/>
    <x v="3"/>
    <x v="1"/>
    <n v="2000"/>
    <x v="134"/>
    <n v="240"/>
    <x v="1"/>
    <n v="0.12"/>
  </r>
  <r>
    <x v="0"/>
    <n v="1185732"/>
    <x v="85"/>
    <x v="3"/>
    <s v="South Dakota"/>
    <x v="39"/>
    <x v="4"/>
    <x v="0"/>
    <n v="1750"/>
    <x v="131"/>
    <n v="306.25"/>
    <x v="2"/>
    <n v="0.17499999999999999"/>
  </r>
  <r>
    <x v="0"/>
    <n v="1185732"/>
    <x v="85"/>
    <x v="3"/>
    <s v="South Dakota"/>
    <x v="39"/>
    <x v="5"/>
    <x v="4"/>
    <n v="3500"/>
    <x v="136"/>
    <n v="770.00000000000011"/>
    <x v="8"/>
    <n v="0.22000000000000003"/>
  </r>
  <r>
    <x v="0"/>
    <n v="1185732"/>
    <x v="8"/>
    <x v="3"/>
    <s v="South Dakota"/>
    <x v="39"/>
    <x v="0"/>
    <x v="1"/>
    <n v="4750"/>
    <x v="235"/>
    <n v="665"/>
    <x v="2"/>
    <n v="0.14000000000000001"/>
  </r>
  <r>
    <x v="0"/>
    <n v="1185732"/>
    <x v="8"/>
    <x v="3"/>
    <s v="South Dakota"/>
    <x v="39"/>
    <x v="1"/>
    <x v="42"/>
    <n v="2750"/>
    <x v="623"/>
    <n v="288.75000000000006"/>
    <x v="1"/>
    <n v="0.10500000000000002"/>
  </r>
  <r>
    <x v="0"/>
    <n v="1185732"/>
    <x v="8"/>
    <x v="3"/>
    <s v="South Dakota"/>
    <x v="39"/>
    <x v="2"/>
    <x v="21"/>
    <n v="1750"/>
    <x v="314"/>
    <n v="157.50000000000003"/>
    <x v="1"/>
    <n v="9.0000000000000011E-2"/>
  </r>
  <r>
    <x v="0"/>
    <n v="1185732"/>
    <x v="8"/>
    <x v="3"/>
    <s v="South Dakota"/>
    <x v="39"/>
    <x v="3"/>
    <x v="21"/>
    <n v="1500"/>
    <x v="362"/>
    <n v="135"/>
    <x v="1"/>
    <n v="0.09"/>
  </r>
  <r>
    <x v="0"/>
    <n v="1185732"/>
    <x v="8"/>
    <x v="3"/>
    <s v="South Dakota"/>
    <x v="39"/>
    <x v="4"/>
    <x v="1"/>
    <n v="1500"/>
    <x v="128"/>
    <n v="210"/>
    <x v="2"/>
    <n v="0.14000000000000001"/>
  </r>
  <r>
    <x v="0"/>
    <n v="1185732"/>
    <x v="8"/>
    <x v="3"/>
    <s v="South Dakota"/>
    <x v="39"/>
    <x v="5"/>
    <x v="2"/>
    <n v="2250"/>
    <x v="177"/>
    <n v="405"/>
    <x v="8"/>
    <n v="0.18"/>
  </r>
  <r>
    <x v="0"/>
    <n v="1185732"/>
    <x v="244"/>
    <x v="3"/>
    <s v="South Dakota"/>
    <x v="39"/>
    <x v="0"/>
    <x v="25"/>
    <n v="4000"/>
    <x v="236"/>
    <n v="699.99999999999989"/>
    <x v="2"/>
    <n v="0.17499999999999996"/>
  </r>
  <r>
    <x v="0"/>
    <n v="1185732"/>
    <x v="244"/>
    <x v="3"/>
    <s v="South Dakota"/>
    <x v="39"/>
    <x v="1"/>
    <x v="1"/>
    <n v="2500"/>
    <x v="123"/>
    <n v="300"/>
    <x v="1"/>
    <n v="0.12"/>
  </r>
  <r>
    <x v="0"/>
    <n v="1185732"/>
    <x v="244"/>
    <x v="3"/>
    <s v="South Dakota"/>
    <x v="39"/>
    <x v="2"/>
    <x v="1"/>
    <n v="1500"/>
    <x v="128"/>
    <n v="180"/>
    <x v="1"/>
    <n v="0.12"/>
  </r>
  <r>
    <x v="0"/>
    <n v="1185732"/>
    <x v="244"/>
    <x v="3"/>
    <s v="South Dakota"/>
    <x v="39"/>
    <x v="3"/>
    <x v="1"/>
    <n v="1250"/>
    <x v="118"/>
    <n v="150"/>
    <x v="1"/>
    <n v="0.12"/>
  </r>
  <r>
    <x v="0"/>
    <n v="1185732"/>
    <x v="244"/>
    <x v="3"/>
    <s v="South Dakota"/>
    <x v="39"/>
    <x v="4"/>
    <x v="25"/>
    <n v="1250"/>
    <x v="694"/>
    <n v="218.74999999999994"/>
    <x v="2"/>
    <n v="0.17499999999999996"/>
  </r>
  <r>
    <x v="0"/>
    <n v="1185732"/>
    <x v="244"/>
    <x v="3"/>
    <s v="South Dakota"/>
    <x v="39"/>
    <x v="5"/>
    <x v="44"/>
    <n v="2500"/>
    <x v="383"/>
    <n v="549.99999999999989"/>
    <x v="8"/>
    <n v="0.21999999999999995"/>
  </r>
  <r>
    <x v="0"/>
    <n v="1185732"/>
    <x v="88"/>
    <x v="3"/>
    <s v="South Dakota"/>
    <x v="39"/>
    <x v="0"/>
    <x v="25"/>
    <n v="4000"/>
    <x v="236"/>
    <n v="699.99999999999989"/>
    <x v="2"/>
    <n v="0.17499999999999996"/>
  </r>
  <r>
    <x v="0"/>
    <n v="1185732"/>
    <x v="88"/>
    <x v="3"/>
    <s v="South Dakota"/>
    <x v="39"/>
    <x v="1"/>
    <x v="1"/>
    <n v="2500"/>
    <x v="123"/>
    <n v="300"/>
    <x v="1"/>
    <n v="0.12"/>
  </r>
  <r>
    <x v="0"/>
    <n v="1185732"/>
    <x v="88"/>
    <x v="3"/>
    <s v="South Dakota"/>
    <x v="39"/>
    <x v="2"/>
    <x v="1"/>
    <n v="1950"/>
    <x v="696"/>
    <n v="234"/>
    <x v="1"/>
    <n v="0.12"/>
  </r>
  <r>
    <x v="0"/>
    <n v="1185732"/>
    <x v="88"/>
    <x v="3"/>
    <s v="South Dakota"/>
    <x v="39"/>
    <x v="3"/>
    <x v="1"/>
    <n v="1750"/>
    <x v="135"/>
    <n v="210"/>
    <x v="1"/>
    <n v="0.12"/>
  </r>
  <r>
    <x v="0"/>
    <n v="1185732"/>
    <x v="88"/>
    <x v="3"/>
    <s v="South Dakota"/>
    <x v="39"/>
    <x v="4"/>
    <x v="3"/>
    <n v="1500"/>
    <x v="124"/>
    <n v="315"/>
    <x v="2"/>
    <n v="0.21"/>
  </r>
  <r>
    <x v="0"/>
    <n v="1185732"/>
    <x v="88"/>
    <x v="3"/>
    <s v="South Dakota"/>
    <x v="39"/>
    <x v="5"/>
    <x v="18"/>
    <n v="2500"/>
    <x v="144"/>
    <n v="650"/>
    <x v="8"/>
    <n v="0.26"/>
  </r>
  <r>
    <x v="0"/>
    <n v="1185732"/>
    <x v="89"/>
    <x v="3"/>
    <s v="South Dakota"/>
    <x v="39"/>
    <x v="0"/>
    <x v="3"/>
    <n v="5000"/>
    <x v="61"/>
    <n v="1050"/>
    <x v="2"/>
    <n v="0.21"/>
  </r>
  <r>
    <x v="0"/>
    <n v="1185732"/>
    <x v="89"/>
    <x v="3"/>
    <s v="South Dakota"/>
    <x v="39"/>
    <x v="1"/>
    <x v="0"/>
    <n v="3000"/>
    <x v="146"/>
    <n v="450"/>
    <x v="1"/>
    <n v="0.15"/>
  </r>
  <r>
    <x v="0"/>
    <n v="1185732"/>
    <x v="89"/>
    <x v="3"/>
    <s v="South Dakota"/>
    <x v="39"/>
    <x v="2"/>
    <x v="0"/>
    <n v="2500"/>
    <x v="142"/>
    <n v="375"/>
    <x v="1"/>
    <n v="0.15"/>
  </r>
  <r>
    <x v="0"/>
    <n v="1185732"/>
    <x v="89"/>
    <x v="3"/>
    <s v="South Dakota"/>
    <x v="39"/>
    <x v="3"/>
    <x v="0"/>
    <n v="2000"/>
    <x v="123"/>
    <n v="300"/>
    <x v="1"/>
    <n v="0.15"/>
  </r>
  <r>
    <x v="0"/>
    <n v="1185732"/>
    <x v="89"/>
    <x v="3"/>
    <s v="South Dakota"/>
    <x v="39"/>
    <x v="4"/>
    <x v="3"/>
    <n v="2000"/>
    <x v="147"/>
    <n v="420"/>
    <x v="2"/>
    <n v="0.21"/>
  </r>
  <r>
    <x v="0"/>
    <n v="1185732"/>
    <x v="89"/>
    <x v="3"/>
    <s v="South Dakota"/>
    <x v="39"/>
    <x v="5"/>
    <x v="18"/>
    <n v="3000"/>
    <x v="148"/>
    <n v="780"/>
    <x v="8"/>
    <n v="0.26"/>
  </r>
  <r>
    <x v="0"/>
    <n v="1185732"/>
    <x v="212"/>
    <x v="3"/>
    <s v="North Dakota"/>
    <x v="40"/>
    <x v="0"/>
    <x v="21"/>
    <n v="4500"/>
    <x v="139"/>
    <n v="405.00000000000006"/>
    <x v="1"/>
    <n v="9.0000000000000011E-2"/>
  </r>
  <r>
    <x v="0"/>
    <n v="1185732"/>
    <x v="212"/>
    <x v="3"/>
    <s v="North Dakota"/>
    <x v="40"/>
    <x v="1"/>
    <x v="21"/>
    <n v="2500"/>
    <x v="398"/>
    <n v="262.5"/>
    <x v="2"/>
    <n v="0.105"/>
  </r>
  <r>
    <x v="0"/>
    <n v="1185732"/>
    <x v="212"/>
    <x v="3"/>
    <s v="North Dakota"/>
    <x v="40"/>
    <x v="2"/>
    <x v="45"/>
    <n v="2500"/>
    <x v="697"/>
    <n v="150.00000000000006"/>
    <x v="1"/>
    <n v="6.0000000000000026E-2"/>
  </r>
  <r>
    <x v="0"/>
    <n v="1185732"/>
    <x v="212"/>
    <x v="3"/>
    <s v="North Dakota"/>
    <x v="40"/>
    <x v="3"/>
    <x v="39"/>
    <n v="1000"/>
    <x v="677"/>
    <n v="75.000000000000014"/>
    <x v="1"/>
    <n v="7.5000000000000011E-2"/>
  </r>
  <r>
    <x v="0"/>
    <n v="1185732"/>
    <x v="212"/>
    <x v="3"/>
    <s v="North Dakota"/>
    <x v="40"/>
    <x v="4"/>
    <x v="10"/>
    <n v="1500"/>
    <x v="128"/>
    <n v="300"/>
    <x v="0"/>
    <n v="0.2"/>
  </r>
  <r>
    <x v="0"/>
    <n v="1185732"/>
    <x v="212"/>
    <x v="3"/>
    <s v="North Dakota"/>
    <x v="40"/>
    <x v="5"/>
    <x v="21"/>
    <n v="2500"/>
    <x v="398"/>
    <n v="300.00000000000006"/>
    <x v="8"/>
    <n v="0.12000000000000002"/>
  </r>
  <r>
    <x v="0"/>
    <n v="1185732"/>
    <x v="245"/>
    <x v="3"/>
    <s v="North Dakota"/>
    <x v="40"/>
    <x v="0"/>
    <x v="21"/>
    <n v="5000"/>
    <x v="192"/>
    <n v="450.00000000000006"/>
    <x v="1"/>
    <n v="9.0000000000000011E-2"/>
  </r>
  <r>
    <x v="0"/>
    <n v="1185732"/>
    <x v="245"/>
    <x v="3"/>
    <s v="North Dakota"/>
    <x v="40"/>
    <x v="1"/>
    <x v="21"/>
    <n v="1500"/>
    <x v="362"/>
    <n v="157.5"/>
    <x v="2"/>
    <n v="0.105"/>
  </r>
  <r>
    <x v="0"/>
    <n v="1185732"/>
    <x v="245"/>
    <x v="3"/>
    <s v="North Dakota"/>
    <x v="40"/>
    <x v="2"/>
    <x v="45"/>
    <n v="2000"/>
    <x v="698"/>
    <n v="120.00000000000003"/>
    <x v="1"/>
    <n v="6.0000000000000012E-2"/>
  </r>
  <r>
    <x v="0"/>
    <n v="1185732"/>
    <x v="245"/>
    <x v="3"/>
    <s v="North Dakota"/>
    <x v="40"/>
    <x v="3"/>
    <x v="39"/>
    <n v="750"/>
    <x v="364"/>
    <n v="56.250000000000007"/>
    <x v="1"/>
    <n v="7.5000000000000011E-2"/>
  </r>
  <r>
    <x v="0"/>
    <n v="1185732"/>
    <x v="245"/>
    <x v="3"/>
    <s v="North Dakota"/>
    <x v="40"/>
    <x v="4"/>
    <x v="10"/>
    <n v="1500"/>
    <x v="128"/>
    <n v="300"/>
    <x v="0"/>
    <n v="0.2"/>
  </r>
  <r>
    <x v="0"/>
    <n v="1185732"/>
    <x v="245"/>
    <x v="3"/>
    <s v="North Dakota"/>
    <x v="40"/>
    <x v="5"/>
    <x v="41"/>
    <n v="2500"/>
    <x v="699"/>
    <n v="149.99999999999997"/>
    <x v="8"/>
    <n v="5.9999999999999991E-2"/>
  </r>
  <r>
    <x v="0"/>
    <n v="1185732"/>
    <x v="115"/>
    <x v="3"/>
    <s v="North Dakota"/>
    <x v="40"/>
    <x v="0"/>
    <x v="47"/>
    <n v="4700"/>
    <x v="700"/>
    <n v="282.00000000000006"/>
    <x v="1"/>
    <n v="6.0000000000000012E-2"/>
  </r>
  <r>
    <x v="0"/>
    <n v="1185732"/>
    <x v="115"/>
    <x v="3"/>
    <s v="North Dakota"/>
    <x v="40"/>
    <x v="1"/>
    <x v="47"/>
    <n v="1750"/>
    <x v="367"/>
    <n v="122.50000000000001"/>
    <x v="2"/>
    <n v="7.0000000000000007E-2"/>
  </r>
  <r>
    <x v="0"/>
    <n v="1185732"/>
    <x v="115"/>
    <x v="3"/>
    <s v="North Dakota"/>
    <x v="40"/>
    <x v="2"/>
    <x v="77"/>
    <n v="2250"/>
    <x v="701"/>
    <n v="67.500000000000028"/>
    <x v="1"/>
    <n v="3.0000000000000013E-2"/>
  </r>
  <r>
    <x v="0"/>
    <n v="1185732"/>
    <x v="115"/>
    <x v="3"/>
    <s v="North Dakota"/>
    <x v="40"/>
    <x v="3"/>
    <x v="41"/>
    <n v="1000"/>
    <x v="702"/>
    <n v="44.999999999999993"/>
    <x v="1"/>
    <n v="4.4999999999999991E-2"/>
  </r>
  <r>
    <x v="0"/>
    <n v="1185732"/>
    <x v="115"/>
    <x v="3"/>
    <s v="North Dakota"/>
    <x v="40"/>
    <x v="4"/>
    <x v="21"/>
    <n v="1500"/>
    <x v="362"/>
    <n v="225.00000000000003"/>
    <x v="0"/>
    <n v="0.15000000000000002"/>
  </r>
  <r>
    <x v="0"/>
    <n v="1185732"/>
    <x v="115"/>
    <x v="3"/>
    <s v="North Dakota"/>
    <x v="40"/>
    <x v="5"/>
    <x v="47"/>
    <n v="2500"/>
    <x v="366"/>
    <n v="200.00000000000006"/>
    <x v="8"/>
    <n v="8.0000000000000029E-2"/>
  </r>
  <r>
    <x v="0"/>
    <n v="1185732"/>
    <x v="206"/>
    <x v="3"/>
    <s v="North Dakota"/>
    <x v="40"/>
    <x v="0"/>
    <x v="47"/>
    <n v="4750"/>
    <x v="703"/>
    <n v="285.00000000000006"/>
    <x v="1"/>
    <n v="6.0000000000000012E-2"/>
  </r>
  <r>
    <x v="0"/>
    <n v="1185732"/>
    <x v="206"/>
    <x v="3"/>
    <s v="North Dakota"/>
    <x v="40"/>
    <x v="1"/>
    <x v="47"/>
    <n v="1750"/>
    <x v="367"/>
    <n v="122.50000000000001"/>
    <x v="2"/>
    <n v="7.0000000000000007E-2"/>
  </r>
  <r>
    <x v="0"/>
    <n v="1185732"/>
    <x v="206"/>
    <x v="3"/>
    <s v="North Dakota"/>
    <x v="40"/>
    <x v="2"/>
    <x v="77"/>
    <n v="1750"/>
    <x v="704"/>
    <n v="52.500000000000014"/>
    <x v="1"/>
    <n v="3.0000000000000009E-2"/>
  </r>
  <r>
    <x v="0"/>
    <n v="1185732"/>
    <x v="206"/>
    <x v="3"/>
    <s v="North Dakota"/>
    <x v="40"/>
    <x v="3"/>
    <x v="41"/>
    <n v="1000"/>
    <x v="702"/>
    <n v="44.999999999999993"/>
    <x v="1"/>
    <n v="4.4999999999999991E-2"/>
  </r>
  <r>
    <x v="0"/>
    <n v="1185732"/>
    <x v="206"/>
    <x v="3"/>
    <s v="North Dakota"/>
    <x v="40"/>
    <x v="4"/>
    <x v="3"/>
    <n v="1250"/>
    <x v="126"/>
    <n v="375"/>
    <x v="0"/>
    <n v="0.3"/>
  </r>
  <r>
    <x v="0"/>
    <n v="1185732"/>
    <x v="206"/>
    <x v="3"/>
    <s v="North Dakota"/>
    <x v="40"/>
    <x v="5"/>
    <x v="0"/>
    <n v="2500"/>
    <x v="142"/>
    <n v="500"/>
    <x v="8"/>
    <n v="0.2"/>
  </r>
  <r>
    <x v="0"/>
    <n v="1185732"/>
    <x v="246"/>
    <x v="3"/>
    <s v="North Dakota"/>
    <x v="40"/>
    <x v="0"/>
    <x v="3"/>
    <n v="5200"/>
    <x v="705"/>
    <n v="936"/>
    <x v="1"/>
    <n v="0.18"/>
  </r>
  <r>
    <x v="0"/>
    <n v="1185732"/>
    <x v="246"/>
    <x v="3"/>
    <s v="North Dakota"/>
    <x v="40"/>
    <x v="1"/>
    <x v="1"/>
    <n v="2250"/>
    <x v="124"/>
    <n v="315"/>
    <x v="2"/>
    <n v="0.14000000000000001"/>
  </r>
  <r>
    <x v="0"/>
    <n v="1185732"/>
    <x v="246"/>
    <x v="3"/>
    <s v="North Dakota"/>
    <x v="40"/>
    <x v="2"/>
    <x v="15"/>
    <n v="2000"/>
    <x v="320"/>
    <n v="210.00000000000003"/>
    <x v="1"/>
    <n v="0.10500000000000001"/>
  </r>
  <r>
    <x v="0"/>
    <n v="1185732"/>
    <x v="246"/>
    <x v="3"/>
    <s v="North Dakota"/>
    <x v="40"/>
    <x v="3"/>
    <x v="15"/>
    <n v="1250"/>
    <x v="620"/>
    <n v="131.25"/>
    <x v="1"/>
    <n v="0.105"/>
  </r>
  <r>
    <x v="0"/>
    <n v="1185732"/>
    <x v="246"/>
    <x v="3"/>
    <s v="North Dakota"/>
    <x v="40"/>
    <x v="4"/>
    <x v="35"/>
    <n v="1500"/>
    <x v="310"/>
    <n v="337.49999999999994"/>
    <x v="0"/>
    <n v="0.22499999999999995"/>
  </r>
  <r>
    <x v="0"/>
    <n v="1185732"/>
    <x v="246"/>
    <x v="3"/>
    <s v="North Dakota"/>
    <x v="40"/>
    <x v="5"/>
    <x v="25"/>
    <n v="2750"/>
    <x v="695"/>
    <n v="549.99999999999989"/>
    <x v="8"/>
    <n v="0.19999999999999996"/>
  </r>
  <r>
    <x v="0"/>
    <n v="1185732"/>
    <x v="247"/>
    <x v="3"/>
    <s v="North Dakota"/>
    <x v="40"/>
    <x v="0"/>
    <x v="15"/>
    <n v="5250"/>
    <x v="450"/>
    <n v="551.25"/>
    <x v="1"/>
    <n v="0.105"/>
  </r>
  <r>
    <x v="0"/>
    <n v="1185732"/>
    <x v="247"/>
    <x v="3"/>
    <s v="North Dakota"/>
    <x v="40"/>
    <x v="1"/>
    <x v="58"/>
    <n v="2750"/>
    <x v="651"/>
    <n v="288.75000000000006"/>
    <x v="2"/>
    <n v="0.10500000000000002"/>
  </r>
  <r>
    <x v="0"/>
    <n v="1185732"/>
    <x v="247"/>
    <x v="3"/>
    <s v="North Dakota"/>
    <x v="40"/>
    <x v="2"/>
    <x v="39"/>
    <n v="2000"/>
    <x v="366"/>
    <n v="150.00000000000003"/>
    <x v="1"/>
    <n v="7.5000000000000011E-2"/>
  </r>
  <r>
    <x v="0"/>
    <n v="1185732"/>
    <x v="247"/>
    <x v="3"/>
    <s v="North Dakota"/>
    <x v="40"/>
    <x v="3"/>
    <x v="39"/>
    <n v="1750"/>
    <x v="706"/>
    <n v="131.25000000000003"/>
    <x v="1"/>
    <n v="7.5000000000000011E-2"/>
  </r>
  <r>
    <x v="0"/>
    <n v="1185732"/>
    <x v="247"/>
    <x v="3"/>
    <s v="North Dakota"/>
    <x v="40"/>
    <x v="4"/>
    <x v="15"/>
    <n v="1750"/>
    <x v="181"/>
    <n v="306.25000000000006"/>
    <x v="0"/>
    <n v="0.17500000000000004"/>
  </r>
  <r>
    <x v="0"/>
    <n v="1185732"/>
    <x v="247"/>
    <x v="3"/>
    <s v="North Dakota"/>
    <x v="40"/>
    <x v="5"/>
    <x v="4"/>
    <n v="3250"/>
    <x v="255"/>
    <n v="715.00000000000011"/>
    <x v="8"/>
    <n v="0.22000000000000003"/>
  </r>
  <r>
    <x v="0"/>
    <n v="1185732"/>
    <x v="116"/>
    <x v="3"/>
    <s v="North Dakota"/>
    <x v="40"/>
    <x v="0"/>
    <x v="0"/>
    <n v="5500"/>
    <x v="80"/>
    <n v="825"/>
    <x v="1"/>
    <n v="0.15"/>
  </r>
  <r>
    <x v="0"/>
    <n v="1185732"/>
    <x v="116"/>
    <x v="3"/>
    <s v="North Dakota"/>
    <x v="40"/>
    <x v="1"/>
    <x v="17"/>
    <n v="3000"/>
    <x v="139"/>
    <n v="472.50000000000006"/>
    <x v="2"/>
    <n v="0.15750000000000003"/>
  </r>
  <r>
    <x v="0"/>
    <n v="1185732"/>
    <x v="116"/>
    <x v="3"/>
    <s v="North Dakota"/>
    <x v="40"/>
    <x v="2"/>
    <x v="1"/>
    <n v="2250"/>
    <x v="124"/>
    <n v="270"/>
    <x v="1"/>
    <n v="0.12"/>
  </r>
  <r>
    <x v="0"/>
    <n v="1185732"/>
    <x v="116"/>
    <x v="3"/>
    <s v="North Dakota"/>
    <x v="40"/>
    <x v="3"/>
    <x v="1"/>
    <n v="1750"/>
    <x v="135"/>
    <n v="210"/>
    <x v="1"/>
    <n v="0.12"/>
  </r>
  <r>
    <x v="0"/>
    <n v="1185732"/>
    <x v="116"/>
    <x v="3"/>
    <s v="North Dakota"/>
    <x v="40"/>
    <x v="4"/>
    <x v="0"/>
    <n v="2000"/>
    <x v="123"/>
    <n v="500"/>
    <x v="0"/>
    <n v="0.25"/>
  </r>
  <r>
    <x v="0"/>
    <n v="1185732"/>
    <x v="116"/>
    <x v="3"/>
    <s v="North Dakota"/>
    <x v="40"/>
    <x v="5"/>
    <x v="4"/>
    <n v="3750"/>
    <x v="138"/>
    <n v="825"/>
    <x v="8"/>
    <n v="0.22"/>
  </r>
  <r>
    <x v="0"/>
    <n v="1185732"/>
    <x v="208"/>
    <x v="3"/>
    <s v="North Dakota"/>
    <x v="40"/>
    <x v="0"/>
    <x v="0"/>
    <n v="5250"/>
    <x v="48"/>
    <n v="787.5"/>
    <x v="1"/>
    <n v="0.15"/>
  </r>
  <r>
    <x v="0"/>
    <n v="1185732"/>
    <x v="208"/>
    <x v="3"/>
    <s v="North Dakota"/>
    <x v="40"/>
    <x v="1"/>
    <x v="17"/>
    <n v="3000"/>
    <x v="139"/>
    <n v="472.50000000000006"/>
    <x v="2"/>
    <n v="0.15750000000000003"/>
  </r>
  <r>
    <x v="0"/>
    <n v="1185732"/>
    <x v="208"/>
    <x v="3"/>
    <s v="North Dakota"/>
    <x v="40"/>
    <x v="2"/>
    <x v="1"/>
    <n v="2250"/>
    <x v="124"/>
    <n v="270"/>
    <x v="1"/>
    <n v="0.12"/>
  </r>
  <r>
    <x v="0"/>
    <n v="1185732"/>
    <x v="208"/>
    <x v="3"/>
    <s v="North Dakota"/>
    <x v="40"/>
    <x v="3"/>
    <x v="1"/>
    <n v="2000"/>
    <x v="134"/>
    <n v="240"/>
    <x v="1"/>
    <n v="0.12"/>
  </r>
  <r>
    <x v="0"/>
    <n v="1185732"/>
    <x v="208"/>
    <x v="3"/>
    <s v="North Dakota"/>
    <x v="40"/>
    <x v="4"/>
    <x v="0"/>
    <n v="1750"/>
    <x v="131"/>
    <n v="437.5"/>
    <x v="0"/>
    <n v="0.25"/>
  </r>
  <r>
    <x v="0"/>
    <n v="1185732"/>
    <x v="208"/>
    <x v="3"/>
    <s v="North Dakota"/>
    <x v="40"/>
    <x v="5"/>
    <x v="4"/>
    <n v="3500"/>
    <x v="136"/>
    <n v="770.00000000000011"/>
    <x v="8"/>
    <n v="0.22000000000000003"/>
  </r>
  <r>
    <x v="0"/>
    <n v="1185732"/>
    <x v="248"/>
    <x v="3"/>
    <s v="North Dakota"/>
    <x v="40"/>
    <x v="0"/>
    <x v="15"/>
    <n v="4750"/>
    <x v="394"/>
    <n v="498.75000000000006"/>
    <x v="1"/>
    <n v="0.10500000000000001"/>
  </r>
  <r>
    <x v="0"/>
    <n v="1185732"/>
    <x v="248"/>
    <x v="3"/>
    <s v="North Dakota"/>
    <x v="40"/>
    <x v="1"/>
    <x v="58"/>
    <n v="2750"/>
    <x v="651"/>
    <n v="288.75000000000006"/>
    <x v="2"/>
    <n v="0.10500000000000002"/>
  </r>
  <r>
    <x v="0"/>
    <n v="1185732"/>
    <x v="248"/>
    <x v="3"/>
    <s v="North Dakota"/>
    <x v="40"/>
    <x v="2"/>
    <x v="39"/>
    <n v="1750"/>
    <x v="706"/>
    <n v="131.25000000000003"/>
    <x v="1"/>
    <n v="7.5000000000000011E-2"/>
  </r>
  <r>
    <x v="0"/>
    <n v="1185732"/>
    <x v="248"/>
    <x v="3"/>
    <s v="North Dakota"/>
    <x v="40"/>
    <x v="3"/>
    <x v="39"/>
    <n v="1500"/>
    <x v="372"/>
    <n v="112.50000000000001"/>
    <x v="1"/>
    <n v="7.5000000000000011E-2"/>
  </r>
  <r>
    <x v="0"/>
    <n v="1185732"/>
    <x v="248"/>
    <x v="3"/>
    <s v="North Dakota"/>
    <x v="40"/>
    <x v="4"/>
    <x v="15"/>
    <n v="1500"/>
    <x v="311"/>
    <n v="262.5"/>
    <x v="0"/>
    <n v="0.17499999999999999"/>
  </r>
  <r>
    <x v="0"/>
    <n v="1185732"/>
    <x v="248"/>
    <x v="3"/>
    <s v="North Dakota"/>
    <x v="40"/>
    <x v="5"/>
    <x v="1"/>
    <n v="2250"/>
    <x v="124"/>
    <n v="360"/>
    <x v="8"/>
    <n v="0.16"/>
  </r>
  <r>
    <x v="0"/>
    <n v="1185732"/>
    <x v="249"/>
    <x v="3"/>
    <s v="North Dakota"/>
    <x v="40"/>
    <x v="0"/>
    <x v="35"/>
    <n v="4000"/>
    <x v="451"/>
    <n v="539.99999999999989"/>
    <x v="1"/>
    <n v="0.13499999999999998"/>
  </r>
  <r>
    <x v="0"/>
    <n v="1185732"/>
    <x v="249"/>
    <x v="3"/>
    <s v="North Dakota"/>
    <x v="40"/>
    <x v="1"/>
    <x v="15"/>
    <n v="2500"/>
    <x v="622"/>
    <n v="306.25"/>
    <x v="2"/>
    <n v="0.1225"/>
  </r>
  <r>
    <x v="0"/>
    <n v="1185732"/>
    <x v="249"/>
    <x v="3"/>
    <s v="North Dakota"/>
    <x v="40"/>
    <x v="2"/>
    <x v="15"/>
    <n v="1500"/>
    <x v="311"/>
    <n v="157.5"/>
    <x v="1"/>
    <n v="0.105"/>
  </r>
  <r>
    <x v="0"/>
    <n v="1185732"/>
    <x v="249"/>
    <x v="3"/>
    <s v="North Dakota"/>
    <x v="40"/>
    <x v="3"/>
    <x v="15"/>
    <n v="1250"/>
    <x v="620"/>
    <n v="131.25"/>
    <x v="1"/>
    <n v="0.105"/>
  </r>
  <r>
    <x v="0"/>
    <n v="1185732"/>
    <x v="249"/>
    <x v="3"/>
    <s v="North Dakota"/>
    <x v="40"/>
    <x v="4"/>
    <x v="35"/>
    <n v="1250"/>
    <x v="180"/>
    <n v="281.25"/>
    <x v="0"/>
    <n v="0.22500000000000001"/>
  </r>
  <r>
    <x v="0"/>
    <n v="1185732"/>
    <x v="249"/>
    <x v="3"/>
    <s v="North Dakota"/>
    <x v="40"/>
    <x v="5"/>
    <x v="61"/>
    <n v="2500"/>
    <x v="707"/>
    <n v="499.99999999999983"/>
    <x v="8"/>
    <n v="0.19999999999999993"/>
  </r>
  <r>
    <x v="0"/>
    <n v="1185732"/>
    <x v="210"/>
    <x v="3"/>
    <s v="North Dakota"/>
    <x v="40"/>
    <x v="0"/>
    <x v="35"/>
    <n v="4000"/>
    <x v="451"/>
    <n v="539.99999999999989"/>
    <x v="1"/>
    <n v="0.13499999999999998"/>
  </r>
  <r>
    <x v="0"/>
    <n v="1185732"/>
    <x v="210"/>
    <x v="3"/>
    <s v="North Dakota"/>
    <x v="40"/>
    <x v="1"/>
    <x v="15"/>
    <n v="2750"/>
    <x v="117"/>
    <n v="336.875"/>
    <x v="2"/>
    <n v="0.1225"/>
  </r>
  <r>
    <x v="0"/>
    <n v="1185732"/>
    <x v="210"/>
    <x v="3"/>
    <s v="North Dakota"/>
    <x v="40"/>
    <x v="2"/>
    <x v="15"/>
    <n v="2200"/>
    <x v="708"/>
    <n v="231.00000000000003"/>
    <x v="1"/>
    <n v="0.10500000000000001"/>
  </r>
  <r>
    <x v="0"/>
    <n v="1185732"/>
    <x v="210"/>
    <x v="3"/>
    <s v="North Dakota"/>
    <x v="40"/>
    <x v="3"/>
    <x v="15"/>
    <n v="2000"/>
    <x v="320"/>
    <n v="210.00000000000003"/>
    <x v="1"/>
    <n v="0.10500000000000001"/>
  </r>
  <r>
    <x v="0"/>
    <n v="1185732"/>
    <x v="210"/>
    <x v="3"/>
    <s v="North Dakota"/>
    <x v="40"/>
    <x v="4"/>
    <x v="3"/>
    <n v="1750"/>
    <x v="202"/>
    <n v="525"/>
    <x v="0"/>
    <n v="0.3"/>
  </r>
  <r>
    <x v="0"/>
    <n v="1185732"/>
    <x v="210"/>
    <x v="3"/>
    <s v="North Dakota"/>
    <x v="40"/>
    <x v="5"/>
    <x v="18"/>
    <n v="2750"/>
    <x v="410"/>
    <n v="715"/>
    <x v="8"/>
    <n v="0.26"/>
  </r>
  <r>
    <x v="0"/>
    <n v="1185732"/>
    <x v="211"/>
    <x v="3"/>
    <s v="North Dakota"/>
    <x v="40"/>
    <x v="0"/>
    <x v="3"/>
    <n v="5250"/>
    <x v="40"/>
    <n v="945"/>
    <x v="1"/>
    <n v="0.18"/>
  </r>
  <r>
    <x v="0"/>
    <n v="1185732"/>
    <x v="211"/>
    <x v="3"/>
    <s v="North Dakota"/>
    <x v="40"/>
    <x v="1"/>
    <x v="0"/>
    <n v="3250"/>
    <x v="132"/>
    <n v="568.75"/>
    <x v="2"/>
    <n v="0.17499999999999999"/>
  </r>
  <r>
    <x v="0"/>
    <n v="1185732"/>
    <x v="211"/>
    <x v="3"/>
    <s v="North Dakota"/>
    <x v="40"/>
    <x v="2"/>
    <x v="0"/>
    <n v="2750"/>
    <x v="140"/>
    <n v="412.5"/>
    <x v="1"/>
    <n v="0.15"/>
  </r>
  <r>
    <x v="0"/>
    <n v="1185732"/>
    <x v="211"/>
    <x v="3"/>
    <s v="North Dakota"/>
    <x v="40"/>
    <x v="3"/>
    <x v="0"/>
    <n v="2250"/>
    <x v="127"/>
    <n v="337.5"/>
    <x v="1"/>
    <n v="0.15"/>
  </r>
  <r>
    <x v="0"/>
    <n v="1185732"/>
    <x v="211"/>
    <x v="3"/>
    <s v="North Dakota"/>
    <x v="40"/>
    <x v="4"/>
    <x v="3"/>
    <n v="2250"/>
    <x v="198"/>
    <n v="675"/>
    <x v="0"/>
    <n v="0.3"/>
  </r>
  <r>
    <x v="0"/>
    <n v="1185732"/>
    <x v="211"/>
    <x v="3"/>
    <s v="North Dakota"/>
    <x v="40"/>
    <x v="5"/>
    <x v="18"/>
    <n v="3250"/>
    <x v="262"/>
    <n v="844.99999999999989"/>
    <x v="8"/>
    <n v="0.25999999999999995"/>
  </r>
  <r>
    <x v="0"/>
    <n v="1185732"/>
    <x v="66"/>
    <x v="3"/>
    <s v="Iowa"/>
    <x v="41"/>
    <x v="0"/>
    <x v="21"/>
    <n v="4500"/>
    <x v="139"/>
    <n v="405.00000000000006"/>
    <x v="1"/>
    <n v="9.0000000000000011E-2"/>
  </r>
  <r>
    <x v="0"/>
    <n v="1185732"/>
    <x v="66"/>
    <x v="3"/>
    <s v="Iowa"/>
    <x v="41"/>
    <x v="1"/>
    <x v="21"/>
    <n v="2500"/>
    <x v="398"/>
    <n v="262.5"/>
    <x v="2"/>
    <n v="0.105"/>
  </r>
  <r>
    <x v="0"/>
    <n v="1185732"/>
    <x v="66"/>
    <x v="3"/>
    <s v="Iowa"/>
    <x v="41"/>
    <x v="2"/>
    <x v="45"/>
    <n v="2500"/>
    <x v="697"/>
    <n v="150.00000000000006"/>
    <x v="1"/>
    <n v="6.0000000000000026E-2"/>
  </r>
  <r>
    <x v="0"/>
    <n v="1185732"/>
    <x v="66"/>
    <x v="3"/>
    <s v="Iowa"/>
    <x v="41"/>
    <x v="3"/>
    <x v="39"/>
    <n v="1000"/>
    <x v="677"/>
    <n v="75.000000000000014"/>
    <x v="1"/>
    <n v="7.5000000000000011E-2"/>
  </r>
  <r>
    <x v="0"/>
    <n v="1185732"/>
    <x v="66"/>
    <x v="3"/>
    <s v="Iowa"/>
    <x v="41"/>
    <x v="4"/>
    <x v="10"/>
    <n v="1500"/>
    <x v="128"/>
    <n v="300"/>
    <x v="0"/>
    <n v="0.2"/>
  </r>
  <r>
    <x v="0"/>
    <n v="1185732"/>
    <x v="66"/>
    <x v="3"/>
    <s v="Iowa"/>
    <x v="41"/>
    <x v="5"/>
    <x v="21"/>
    <n v="2500"/>
    <x v="398"/>
    <n v="300.00000000000006"/>
    <x v="8"/>
    <n v="0.12000000000000002"/>
  </r>
  <r>
    <x v="0"/>
    <n v="1185732"/>
    <x v="67"/>
    <x v="3"/>
    <s v="Iowa"/>
    <x v="41"/>
    <x v="0"/>
    <x v="21"/>
    <n v="5000"/>
    <x v="192"/>
    <n v="450.00000000000006"/>
    <x v="1"/>
    <n v="9.0000000000000011E-2"/>
  </r>
  <r>
    <x v="0"/>
    <n v="1185732"/>
    <x v="67"/>
    <x v="3"/>
    <s v="Iowa"/>
    <x v="41"/>
    <x v="1"/>
    <x v="21"/>
    <n v="1500"/>
    <x v="362"/>
    <n v="157.5"/>
    <x v="2"/>
    <n v="0.105"/>
  </r>
  <r>
    <x v="0"/>
    <n v="1185732"/>
    <x v="67"/>
    <x v="3"/>
    <s v="Iowa"/>
    <x v="41"/>
    <x v="2"/>
    <x v="45"/>
    <n v="2000"/>
    <x v="698"/>
    <n v="120.00000000000003"/>
    <x v="1"/>
    <n v="6.0000000000000012E-2"/>
  </r>
  <r>
    <x v="0"/>
    <n v="1185732"/>
    <x v="67"/>
    <x v="3"/>
    <s v="Iowa"/>
    <x v="41"/>
    <x v="3"/>
    <x v="39"/>
    <n v="750"/>
    <x v="364"/>
    <n v="56.250000000000007"/>
    <x v="1"/>
    <n v="7.5000000000000011E-2"/>
  </r>
  <r>
    <x v="0"/>
    <n v="1185732"/>
    <x v="67"/>
    <x v="3"/>
    <s v="Iowa"/>
    <x v="41"/>
    <x v="4"/>
    <x v="10"/>
    <n v="1500"/>
    <x v="128"/>
    <n v="300"/>
    <x v="0"/>
    <n v="0.2"/>
  </r>
  <r>
    <x v="0"/>
    <n v="1185732"/>
    <x v="67"/>
    <x v="3"/>
    <s v="Iowa"/>
    <x v="41"/>
    <x v="5"/>
    <x v="41"/>
    <n v="2500"/>
    <x v="699"/>
    <n v="149.99999999999997"/>
    <x v="8"/>
    <n v="5.9999999999999991E-2"/>
  </r>
  <r>
    <x v="0"/>
    <n v="1185732"/>
    <x v="68"/>
    <x v="3"/>
    <s v="Iowa"/>
    <x v="41"/>
    <x v="0"/>
    <x v="47"/>
    <n v="4700"/>
    <x v="700"/>
    <n v="282.00000000000006"/>
    <x v="1"/>
    <n v="6.0000000000000012E-2"/>
  </r>
  <r>
    <x v="0"/>
    <n v="1185732"/>
    <x v="68"/>
    <x v="3"/>
    <s v="Iowa"/>
    <x v="41"/>
    <x v="1"/>
    <x v="47"/>
    <n v="1750"/>
    <x v="367"/>
    <n v="122.50000000000001"/>
    <x v="2"/>
    <n v="7.0000000000000007E-2"/>
  </r>
  <r>
    <x v="0"/>
    <n v="1185732"/>
    <x v="68"/>
    <x v="3"/>
    <s v="Iowa"/>
    <x v="41"/>
    <x v="2"/>
    <x v="77"/>
    <n v="2250"/>
    <x v="701"/>
    <n v="67.500000000000028"/>
    <x v="1"/>
    <n v="3.0000000000000013E-2"/>
  </r>
  <r>
    <x v="0"/>
    <n v="1185732"/>
    <x v="68"/>
    <x v="3"/>
    <s v="Iowa"/>
    <x v="41"/>
    <x v="3"/>
    <x v="41"/>
    <n v="750"/>
    <x v="709"/>
    <n v="33.749999999999993"/>
    <x v="1"/>
    <n v="4.4999999999999991E-2"/>
  </r>
  <r>
    <x v="0"/>
    <n v="1185732"/>
    <x v="68"/>
    <x v="3"/>
    <s v="Iowa"/>
    <x v="41"/>
    <x v="4"/>
    <x v="21"/>
    <n v="1250"/>
    <x v="372"/>
    <n v="187.50000000000003"/>
    <x v="0"/>
    <n v="0.15000000000000002"/>
  </r>
  <r>
    <x v="0"/>
    <n v="1185732"/>
    <x v="68"/>
    <x v="3"/>
    <s v="Iowa"/>
    <x v="41"/>
    <x v="5"/>
    <x v="47"/>
    <n v="2250"/>
    <x v="692"/>
    <n v="180.00000000000006"/>
    <x v="8"/>
    <n v="8.0000000000000029E-2"/>
  </r>
  <r>
    <x v="0"/>
    <n v="1185732"/>
    <x v="69"/>
    <x v="3"/>
    <s v="Iowa"/>
    <x v="41"/>
    <x v="0"/>
    <x v="47"/>
    <n v="4500"/>
    <x v="710"/>
    <n v="270.00000000000006"/>
    <x v="1"/>
    <n v="6.0000000000000012E-2"/>
  </r>
  <r>
    <x v="0"/>
    <n v="1185732"/>
    <x v="69"/>
    <x v="3"/>
    <s v="Iowa"/>
    <x v="41"/>
    <x v="1"/>
    <x v="47"/>
    <n v="1500"/>
    <x v="309"/>
    <n v="105.00000000000001"/>
    <x v="2"/>
    <n v="7.0000000000000007E-2"/>
  </r>
  <r>
    <x v="0"/>
    <n v="1185732"/>
    <x v="69"/>
    <x v="3"/>
    <s v="Iowa"/>
    <x v="41"/>
    <x v="2"/>
    <x v="77"/>
    <n v="1500"/>
    <x v="711"/>
    <n v="45.000000000000014"/>
    <x v="1"/>
    <n v="3.0000000000000009E-2"/>
  </r>
  <r>
    <x v="0"/>
    <n v="1185732"/>
    <x v="69"/>
    <x v="3"/>
    <s v="Iowa"/>
    <x v="41"/>
    <x v="3"/>
    <x v="41"/>
    <n v="750"/>
    <x v="709"/>
    <n v="33.749999999999993"/>
    <x v="1"/>
    <n v="4.4999999999999991E-2"/>
  </r>
  <r>
    <x v="0"/>
    <n v="1185732"/>
    <x v="69"/>
    <x v="3"/>
    <s v="Iowa"/>
    <x v="41"/>
    <x v="4"/>
    <x v="3"/>
    <n v="1000"/>
    <x v="128"/>
    <n v="300"/>
    <x v="0"/>
    <n v="0.3"/>
  </r>
  <r>
    <x v="0"/>
    <n v="1185732"/>
    <x v="69"/>
    <x v="3"/>
    <s v="Iowa"/>
    <x v="41"/>
    <x v="5"/>
    <x v="0"/>
    <n v="2250"/>
    <x v="127"/>
    <n v="450"/>
    <x v="8"/>
    <n v="0.2"/>
  </r>
  <r>
    <x v="0"/>
    <n v="1185732"/>
    <x v="70"/>
    <x v="3"/>
    <s v="Iowa"/>
    <x v="41"/>
    <x v="0"/>
    <x v="3"/>
    <n v="4950"/>
    <x v="129"/>
    <n v="891"/>
    <x v="1"/>
    <n v="0.18"/>
  </r>
  <r>
    <x v="0"/>
    <n v="1185732"/>
    <x v="70"/>
    <x v="3"/>
    <s v="Iowa"/>
    <x v="41"/>
    <x v="1"/>
    <x v="1"/>
    <n v="2000"/>
    <x v="134"/>
    <n v="280"/>
    <x v="2"/>
    <n v="0.14000000000000001"/>
  </r>
  <r>
    <x v="0"/>
    <n v="1185732"/>
    <x v="70"/>
    <x v="3"/>
    <s v="Iowa"/>
    <x v="41"/>
    <x v="2"/>
    <x v="15"/>
    <n v="1750"/>
    <x v="181"/>
    <n v="183.75000000000003"/>
    <x v="1"/>
    <n v="0.10500000000000001"/>
  </r>
  <r>
    <x v="0"/>
    <n v="1185732"/>
    <x v="70"/>
    <x v="3"/>
    <s v="Iowa"/>
    <x v="41"/>
    <x v="3"/>
    <x v="15"/>
    <n v="1500"/>
    <x v="311"/>
    <n v="157.5"/>
    <x v="1"/>
    <n v="0.105"/>
  </r>
  <r>
    <x v="0"/>
    <n v="1185732"/>
    <x v="70"/>
    <x v="3"/>
    <s v="Iowa"/>
    <x v="41"/>
    <x v="4"/>
    <x v="35"/>
    <n v="1750"/>
    <x v="474"/>
    <n v="393.74999999999994"/>
    <x v="0"/>
    <n v="0.22499999999999998"/>
  </r>
  <r>
    <x v="0"/>
    <n v="1185732"/>
    <x v="70"/>
    <x v="3"/>
    <s v="Iowa"/>
    <x v="41"/>
    <x v="5"/>
    <x v="25"/>
    <n v="3000"/>
    <x v="167"/>
    <n v="599.99999999999989"/>
    <x v="8"/>
    <n v="0.19999999999999996"/>
  </r>
  <r>
    <x v="0"/>
    <n v="1185732"/>
    <x v="71"/>
    <x v="3"/>
    <s v="Iowa"/>
    <x v="41"/>
    <x v="0"/>
    <x v="15"/>
    <n v="5500"/>
    <x v="136"/>
    <n v="577.5"/>
    <x v="1"/>
    <n v="0.105"/>
  </r>
  <r>
    <x v="0"/>
    <n v="1185732"/>
    <x v="71"/>
    <x v="3"/>
    <s v="Iowa"/>
    <x v="41"/>
    <x v="1"/>
    <x v="58"/>
    <n v="3000"/>
    <x v="712"/>
    <n v="315.00000000000011"/>
    <x v="2"/>
    <n v="0.10500000000000004"/>
  </r>
  <r>
    <x v="0"/>
    <n v="1185732"/>
    <x v="71"/>
    <x v="3"/>
    <s v="Iowa"/>
    <x v="41"/>
    <x v="2"/>
    <x v="39"/>
    <n v="2000"/>
    <x v="366"/>
    <n v="150.00000000000003"/>
    <x v="1"/>
    <n v="7.5000000000000011E-2"/>
  </r>
  <r>
    <x v="0"/>
    <n v="1185732"/>
    <x v="71"/>
    <x v="3"/>
    <s v="Iowa"/>
    <x v="41"/>
    <x v="3"/>
    <x v="39"/>
    <n v="1750"/>
    <x v="706"/>
    <n v="131.25000000000003"/>
    <x v="1"/>
    <n v="7.5000000000000011E-2"/>
  </r>
  <r>
    <x v="0"/>
    <n v="1185732"/>
    <x v="71"/>
    <x v="3"/>
    <s v="Iowa"/>
    <x v="41"/>
    <x v="4"/>
    <x v="15"/>
    <n v="1750"/>
    <x v="181"/>
    <n v="306.25000000000006"/>
    <x v="0"/>
    <n v="0.17500000000000004"/>
  </r>
  <r>
    <x v="0"/>
    <n v="1185732"/>
    <x v="71"/>
    <x v="3"/>
    <s v="Iowa"/>
    <x v="41"/>
    <x v="5"/>
    <x v="4"/>
    <n v="3250"/>
    <x v="255"/>
    <n v="715.00000000000011"/>
    <x v="8"/>
    <n v="0.22000000000000003"/>
  </r>
  <r>
    <x v="0"/>
    <n v="1185732"/>
    <x v="72"/>
    <x v="3"/>
    <s v="Iowa"/>
    <x v="41"/>
    <x v="0"/>
    <x v="0"/>
    <n v="5500"/>
    <x v="80"/>
    <n v="825"/>
    <x v="1"/>
    <n v="0.15"/>
  </r>
  <r>
    <x v="0"/>
    <n v="1185732"/>
    <x v="72"/>
    <x v="3"/>
    <s v="Iowa"/>
    <x v="41"/>
    <x v="1"/>
    <x v="17"/>
    <n v="3000"/>
    <x v="139"/>
    <n v="472.50000000000006"/>
    <x v="2"/>
    <n v="0.15750000000000003"/>
  </r>
  <r>
    <x v="0"/>
    <n v="1185732"/>
    <x v="72"/>
    <x v="3"/>
    <s v="Iowa"/>
    <x v="41"/>
    <x v="2"/>
    <x v="1"/>
    <n v="2250"/>
    <x v="124"/>
    <n v="270"/>
    <x v="1"/>
    <n v="0.12"/>
  </r>
  <r>
    <x v="0"/>
    <n v="1185732"/>
    <x v="72"/>
    <x v="3"/>
    <s v="Iowa"/>
    <x v="41"/>
    <x v="3"/>
    <x v="1"/>
    <n v="1750"/>
    <x v="135"/>
    <n v="210"/>
    <x v="1"/>
    <n v="0.12"/>
  </r>
  <r>
    <x v="0"/>
    <n v="1185732"/>
    <x v="72"/>
    <x v="3"/>
    <s v="Iowa"/>
    <x v="41"/>
    <x v="4"/>
    <x v="0"/>
    <n v="2000"/>
    <x v="123"/>
    <n v="500"/>
    <x v="0"/>
    <n v="0.25"/>
  </r>
  <r>
    <x v="0"/>
    <n v="1185732"/>
    <x v="72"/>
    <x v="3"/>
    <s v="Iowa"/>
    <x v="41"/>
    <x v="5"/>
    <x v="4"/>
    <n v="3750"/>
    <x v="138"/>
    <n v="825"/>
    <x v="8"/>
    <n v="0.22"/>
  </r>
  <r>
    <x v="0"/>
    <n v="1185732"/>
    <x v="73"/>
    <x v="3"/>
    <s v="Iowa"/>
    <x v="41"/>
    <x v="0"/>
    <x v="0"/>
    <n v="5250"/>
    <x v="48"/>
    <n v="787.5"/>
    <x v="1"/>
    <n v="0.15"/>
  </r>
  <r>
    <x v="0"/>
    <n v="1185732"/>
    <x v="73"/>
    <x v="3"/>
    <s v="Iowa"/>
    <x v="41"/>
    <x v="1"/>
    <x v="17"/>
    <n v="3000"/>
    <x v="139"/>
    <n v="472.50000000000006"/>
    <x v="2"/>
    <n v="0.15750000000000003"/>
  </r>
  <r>
    <x v="0"/>
    <n v="1185732"/>
    <x v="73"/>
    <x v="3"/>
    <s v="Iowa"/>
    <x v="41"/>
    <x v="2"/>
    <x v="1"/>
    <n v="2250"/>
    <x v="124"/>
    <n v="270"/>
    <x v="1"/>
    <n v="0.12"/>
  </r>
  <r>
    <x v="0"/>
    <n v="1185732"/>
    <x v="73"/>
    <x v="3"/>
    <s v="Iowa"/>
    <x v="41"/>
    <x v="3"/>
    <x v="1"/>
    <n v="2000"/>
    <x v="134"/>
    <n v="240"/>
    <x v="1"/>
    <n v="0.12"/>
  </r>
  <r>
    <x v="0"/>
    <n v="1185732"/>
    <x v="73"/>
    <x v="3"/>
    <s v="Iowa"/>
    <x v="41"/>
    <x v="4"/>
    <x v="0"/>
    <n v="1750"/>
    <x v="131"/>
    <n v="437.5"/>
    <x v="0"/>
    <n v="0.25"/>
  </r>
  <r>
    <x v="0"/>
    <n v="1185732"/>
    <x v="73"/>
    <x v="3"/>
    <s v="Iowa"/>
    <x v="41"/>
    <x v="5"/>
    <x v="4"/>
    <n v="3500"/>
    <x v="136"/>
    <n v="770.00000000000011"/>
    <x v="8"/>
    <n v="0.22000000000000003"/>
  </r>
  <r>
    <x v="0"/>
    <n v="1185732"/>
    <x v="74"/>
    <x v="3"/>
    <s v="Iowa"/>
    <x v="41"/>
    <x v="0"/>
    <x v="15"/>
    <n v="4750"/>
    <x v="394"/>
    <n v="498.75000000000006"/>
    <x v="1"/>
    <n v="0.10500000000000001"/>
  </r>
  <r>
    <x v="0"/>
    <n v="1185732"/>
    <x v="74"/>
    <x v="3"/>
    <s v="Iowa"/>
    <x v="41"/>
    <x v="1"/>
    <x v="58"/>
    <n v="2500"/>
    <x v="388"/>
    <n v="262.50000000000006"/>
    <x v="2"/>
    <n v="0.10500000000000002"/>
  </r>
  <r>
    <x v="0"/>
    <n v="1185732"/>
    <x v="74"/>
    <x v="3"/>
    <s v="Iowa"/>
    <x v="41"/>
    <x v="2"/>
    <x v="39"/>
    <n v="1500"/>
    <x v="372"/>
    <n v="112.50000000000001"/>
    <x v="1"/>
    <n v="7.5000000000000011E-2"/>
  </r>
  <r>
    <x v="0"/>
    <n v="1185732"/>
    <x v="74"/>
    <x v="3"/>
    <s v="Iowa"/>
    <x v="41"/>
    <x v="3"/>
    <x v="39"/>
    <n v="1250"/>
    <x v="713"/>
    <n v="93.750000000000014"/>
    <x v="1"/>
    <n v="7.5000000000000011E-2"/>
  </r>
  <r>
    <x v="0"/>
    <n v="1185732"/>
    <x v="74"/>
    <x v="3"/>
    <s v="Iowa"/>
    <x v="41"/>
    <x v="4"/>
    <x v="15"/>
    <n v="1250"/>
    <x v="620"/>
    <n v="218.75000000000003"/>
    <x v="0"/>
    <n v="0.17500000000000002"/>
  </r>
  <r>
    <x v="0"/>
    <n v="1185732"/>
    <x v="74"/>
    <x v="3"/>
    <s v="Iowa"/>
    <x v="41"/>
    <x v="5"/>
    <x v="1"/>
    <n v="2000"/>
    <x v="134"/>
    <n v="320"/>
    <x v="8"/>
    <n v="0.16"/>
  </r>
  <r>
    <x v="0"/>
    <n v="1185732"/>
    <x v="75"/>
    <x v="3"/>
    <s v="Iowa"/>
    <x v="41"/>
    <x v="0"/>
    <x v="35"/>
    <n v="3750"/>
    <x v="325"/>
    <n v="506.24999999999989"/>
    <x v="1"/>
    <n v="0.13499999999999998"/>
  </r>
  <r>
    <x v="0"/>
    <n v="1185732"/>
    <x v="75"/>
    <x v="3"/>
    <s v="Iowa"/>
    <x v="41"/>
    <x v="1"/>
    <x v="15"/>
    <n v="2250"/>
    <x v="121"/>
    <n v="275.625"/>
    <x v="2"/>
    <n v="0.1225"/>
  </r>
  <r>
    <x v="0"/>
    <n v="1185732"/>
    <x v="75"/>
    <x v="3"/>
    <s v="Iowa"/>
    <x v="41"/>
    <x v="2"/>
    <x v="15"/>
    <n v="1250"/>
    <x v="620"/>
    <n v="131.25"/>
    <x v="1"/>
    <n v="0.105"/>
  </r>
  <r>
    <x v="0"/>
    <n v="1185732"/>
    <x v="75"/>
    <x v="3"/>
    <s v="Iowa"/>
    <x v="41"/>
    <x v="3"/>
    <x v="15"/>
    <n v="1250"/>
    <x v="620"/>
    <n v="131.25"/>
    <x v="1"/>
    <n v="0.105"/>
  </r>
  <r>
    <x v="0"/>
    <n v="1185732"/>
    <x v="75"/>
    <x v="3"/>
    <s v="Iowa"/>
    <x v="41"/>
    <x v="4"/>
    <x v="35"/>
    <n v="1250"/>
    <x v="180"/>
    <n v="281.25"/>
    <x v="0"/>
    <n v="0.22500000000000001"/>
  </r>
  <r>
    <x v="0"/>
    <n v="1185732"/>
    <x v="75"/>
    <x v="3"/>
    <s v="Iowa"/>
    <x v="41"/>
    <x v="5"/>
    <x v="61"/>
    <n v="2500"/>
    <x v="707"/>
    <n v="499.99999999999983"/>
    <x v="8"/>
    <n v="0.19999999999999993"/>
  </r>
  <r>
    <x v="0"/>
    <n v="1185732"/>
    <x v="76"/>
    <x v="3"/>
    <s v="Iowa"/>
    <x v="41"/>
    <x v="0"/>
    <x v="35"/>
    <n v="4000"/>
    <x v="451"/>
    <n v="539.99999999999989"/>
    <x v="1"/>
    <n v="0.13499999999999998"/>
  </r>
  <r>
    <x v="0"/>
    <n v="1185732"/>
    <x v="76"/>
    <x v="3"/>
    <s v="Iowa"/>
    <x v="41"/>
    <x v="1"/>
    <x v="15"/>
    <n v="3000"/>
    <x v="202"/>
    <n v="367.5"/>
    <x v="2"/>
    <n v="0.1225"/>
  </r>
  <r>
    <x v="0"/>
    <n v="1185732"/>
    <x v="76"/>
    <x v="3"/>
    <s v="Iowa"/>
    <x v="41"/>
    <x v="2"/>
    <x v="15"/>
    <n v="2450"/>
    <x v="714"/>
    <n v="257.25"/>
    <x v="1"/>
    <n v="0.105"/>
  </r>
  <r>
    <x v="0"/>
    <n v="1185732"/>
    <x v="76"/>
    <x v="3"/>
    <s v="Iowa"/>
    <x v="41"/>
    <x v="3"/>
    <x v="15"/>
    <n v="2250"/>
    <x v="121"/>
    <n v="236.25000000000003"/>
    <x v="1"/>
    <n v="0.10500000000000001"/>
  </r>
  <r>
    <x v="0"/>
    <n v="1185732"/>
    <x v="76"/>
    <x v="3"/>
    <s v="Iowa"/>
    <x v="41"/>
    <x v="4"/>
    <x v="3"/>
    <n v="2000"/>
    <x v="147"/>
    <n v="600"/>
    <x v="0"/>
    <n v="0.3"/>
  </r>
  <r>
    <x v="0"/>
    <n v="1185732"/>
    <x v="76"/>
    <x v="3"/>
    <s v="Iowa"/>
    <x v="41"/>
    <x v="5"/>
    <x v="18"/>
    <n v="3000"/>
    <x v="148"/>
    <n v="780"/>
    <x v="8"/>
    <n v="0.26"/>
  </r>
  <r>
    <x v="0"/>
    <n v="1185732"/>
    <x v="77"/>
    <x v="3"/>
    <s v="Iowa"/>
    <x v="41"/>
    <x v="0"/>
    <x v="3"/>
    <n v="5500"/>
    <x v="211"/>
    <n v="990"/>
    <x v="1"/>
    <n v="0.18"/>
  </r>
  <r>
    <x v="0"/>
    <n v="1185732"/>
    <x v="77"/>
    <x v="3"/>
    <s v="Iowa"/>
    <x v="41"/>
    <x v="1"/>
    <x v="0"/>
    <n v="3500"/>
    <x v="157"/>
    <n v="612.5"/>
    <x v="2"/>
    <n v="0.17499999999999999"/>
  </r>
  <r>
    <x v="0"/>
    <n v="1185732"/>
    <x v="77"/>
    <x v="3"/>
    <s v="Iowa"/>
    <x v="41"/>
    <x v="2"/>
    <x v="0"/>
    <n v="3000"/>
    <x v="146"/>
    <n v="450"/>
    <x v="1"/>
    <n v="0.15"/>
  </r>
  <r>
    <x v="0"/>
    <n v="1185732"/>
    <x v="77"/>
    <x v="3"/>
    <s v="Iowa"/>
    <x v="41"/>
    <x v="3"/>
    <x v="0"/>
    <n v="2500"/>
    <x v="142"/>
    <n v="375"/>
    <x v="1"/>
    <n v="0.15"/>
  </r>
  <r>
    <x v="0"/>
    <n v="1185732"/>
    <x v="77"/>
    <x v="3"/>
    <s v="Iowa"/>
    <x v="41"/>
    <x v="4"/>
    <x v="3"/>
    <n v="2500"/>
    <x v="146"/>
    <n v="750"/>
    <x v="0"/>
    <n v="0.3"/>
  </r>
  <r>
    <x v="0"/>
    <n v="1185732"/>
    <x v="77"/>
    <x v="3"/>
    <s v="Iowa"/>
    <x v="41"/>
    <x v="5"/>
    <x v="18"/>
    <n v="3500"/>
    <x v="715"/>
    <n v="909.99999999999989"/>
    <x v="8"/>
    <n v="0.25999999999999995"/>
  </r>
  <r>
    <x v="0"/>
    <n v="1185732"/>
    <x v="136"/>
    <x v="3"/>
    <s v="Wisconsin"/>
    <x v="42"/>
    <x v="0"/>
    <x v="15"/>
    <n v="5000"/>
    <x v="191"/>
    <n v="700.00000000000011"/>
    <x v="8"/>
    <n v="0.14000000000000001"/>
  </r>
  <r>
    <x v="0"/>
    <n v="1185732"/>
    <x v="136"/>
    <x v="3"/>
    <s v="Wisconsin"/>
    <x v="42"/>
    <x v="1"/>
    <x v="15"/>
    <n v="3000"/>
    <x v="202"/>
    <n v="420"/>
    <x v="8"/>
    <n v="0.14000000000000001"/>
  </r>
  <r>
    <x v="0"/>
    <n v="1185732"/>
    <x v="136"/>
    <x v="3"/>
    <s v="Wisconsin"/>
    <x v="42"/>
    <x v="2"/>
    <x v="39"/>
    <n v="3000"/>
    <x v="398"/>
    <n v="262.5"/>
    <x v="2"/>
    <n v="8.7499999999999994E-2"/>
  </r>
  <r>
    <x v="0"/>
    <n v="1185732"/>
    <x v="136"/>
    <x v="3"/>
    <s v="Wisconsin"/>
    <x v="42"/>
    <x v="3"/>
    <x v="21"/>
    <n v="1500"/>
    <x v="362"/>
    <n v="157.5"/>
    <x v="2"/>
    <n v="0.105"/>
  </r>
  <r>
    <x v="0"/>
    <n v="1185732"/>
    <x v="136"/>
    <x v="3"/>
    <s v="Wisconsin"/>
    <x v="42"/>
    <x v="4"/>
    <x v="35"/>
    <n v="2000"/>
    <x v="546"/>
    <n v="269.99999999999994"/>
    <x v="1"/>
    <n v="0.13499999999999998"/>
  </r>
  <r>
    <x v="0"/>
    <n v="1185732"/>
    <x v="136"/>
    <x v="3"/>
    <s v="Wisconsin"/>
    <x v="42"/>
    <x v="5"/>
    <x v="15"/>
    <n v="3000"/>
    <x v="202"/>
    <n v="420"/>
    <x v="8"/>
    <n v="0.14000000000000001"/>
  </r>
  <r>
    <x v="0"/>
    <n v="1185732"/>
    <x v="79"/>
    <x v="3"/>
    <s v="Wisconsin"/>
    <x v="42"/>
    <x v="0"/>
    <x v="15"/>
    <n v="5500"/>
    <x v="136"/>
    <n v="770.00000000000011"/>
    <x v="8"/>
    <n v="0.14000000000000001"/>
  </r>
  <r>
    <x v="0"/>
    <n v="1185732"/>
    <x v="79"/>
    <x v="3"/>
    <s v="Wisconsin"/>
    <x v="42"/>
    <x v="1"/>
    <x v="15"/>
    <n v="2000"/>
    <x v="320"/>
    <n v="280.00000000000006"/>
    <x v="8"/>
    <n v="0.14000000000000004"/>
  </r>
  <r>
    <x v="0"/>
    <n v="1185732"/>
    <x v="79"/>
    <x v="3"/>
    <s v="Wisconsin"/>
    <x v="42"/>
    <x v="2"/>
    <x v="39"/>
    <n v="2500"/>
    <x v="472"/>
    <n v="218.75000000000003"/>
    <x v="2"/>
    <n v="8.7500000000000008E-2"/>
  </r>
  <r>
    <x v="0"/>
    <n v="1185732"/>
    <x v="79"/>
    <x v="3"/>
    <s v="Wisconsin"/>
    <x v="42"/>
    <x v="3"/>
    <x v="21"/>
    <n v="1250"/>
    <x v="372"/>
    <n v="131.25"/>
    <x v="2"/>
    <n v="0.105"/>
  </r>
  <r>
    <x v="0"/>
    <n v="1185732"/>
    <x v="79"/>
    <x v="3"/>
    <s v="Wisconsin"/>
    <x v="42"/>
    <x v="4"/>
    <x v="35"/>
    <n v="2000"/>
    <x v="546"/>
    <n v="269.99999999999994"/>
    <x v="1"/>
    <n v="0.13499999999999998"/>
  </r>
  <r>
    <x v="0"/>
    <n v="1185732"/>
    <x v="79"/>
    <x v="3"/>
    <s v="Wisconsin"/>
    <x v="42"/>
    <x v="5"/>
    <x v="40"/>
    <n v="3000"/>
    <x v="628"/>
    <n v="239.99999999999997"/>
    <x v="8"/>
    <n v="7.9999999999999988E-2"/>
  </r>
  <r>
    <x v="0"/>
    <n v="1185732"/>
    <x v="137"/>
    <x v="3"/>
    <s v="Wisconsin"/>
    <x v="42"/>
    <x v="0"/>
    <x v="39"/>
    <n v="5200"/>
    <x v="716"/>
    <n v="520.00000000000011"/>
    <x v="8"/>
    <n v="0.10000000000000002"/>
  </r>
  <r>
    <x v="0"/>
    <n v="1185732"/>
    <x v="137"/>
    <x v="3"/>
    <s v="Wisconsin"/>
    <x v="42"/>
    <x v="1"/>
    <x v="39"/>
    <n v="2250"/>
    <x v="469"/>
    <n v="225.00000000000006"/>
    <x v="8"/>
    <n v="0.10000000000000002"/>
  </r>
  <r>
    <x v="0"/>
    <n v="1185732"/>
    <x v="137"/>
    <x v="3"/>
    <s v="Wisconsin"/>
    <x v="42"/>
    <x v="2"/>
    <x v="59"/>
    <n v="2750"/>
    <x v="514"/>
    <n v="144.375"/>
    <x v="2"/>
    <n v="5.2499999999999998E-2"/>
  </r>
  <r>
    <x v="0"/>
    <n v="1185732"/>
    <x v="137"/>
    <x v="3"/>
    <s v="Wisconsin"/>
    <x v="42"/>
    <x v="3"/>
    <x v="40"/>
    <n v="1250"/>
    <x v="660"/>
    <n v="87.499999999999972"/>
    <x v="2"/>
    <n v="6.9999999999999979E-2"/>
  </r>
  <r>
    <x v="0"/>
    <n v="1185732"/>
    <x v="137"/>
    <x v="3"/>
    <s v="Wisconsin"/>
    <x v="42"/>
    <x v="4"/>
    <x v="15"/>
    <n v="1750"/>
    <x v="181"/>
    <n v="183.75000000000003"/>
    <x v="1"/>
    <n v="0.10500000000000001"/>
  </r>
  <r>
    <x v="0"/>
    <n v="1185732"/>
    <x v="137"/>
    <x v="3"/>
    <s v="Wisconsin"/>
    <x v="42"/>
    <x v="5"/>
    <x v="39"/>
    <n v="2750"/>
    <x v="502"/>
    <n v="275.00000000000006"/>
    <x v="8"/>
    <n v="0.10000000000000002"/>
  </r>
  <r>
    <x v="0"/>
    <n v="1185732"/>
    <x v="138"/>
    <x v="3"/>
    <s v="Wisconsin"/>
    <x v="42"/>
    <x v="0"/>
    <x v="39"/>
    <n v="5000"/>
    <x v="396"/>
    <n v="500.00000000000011"/>
    <x v="8"/>
    <n v="0.10000000000000002"/>
  </r>
  <r>
    <x v="0"/>
    <n v="1185732"/>
    <x v="138"/>
    <x v="3"/>
    <s v="Wisconsin"/>
    <x v="42"/>
    <x v="1"/>
    <x v="39"/>
    <n v="2000"/>
    <x v="366"/>
    <n v="200.00000000000006"/>
    <x v="8"/>
    <n v="0.10000000000000003"/>
  </r>
  <r>
    <x v="0"/>
    <n v="1185732"/>
    <x v="138"/>
    <x v="3"/>
    <s v="Wisconsin"/>
    <x v="42"/>
    <x v="2"/>
    <x v="59"/>
    <n v="2000"/>
    <x v="309"/>
    <n v="105.00000000000001"/>
    <x v="2"/>
    <n v="5.2500000000000005E-2"/>
  </r>
  <r>
    <x v="0"/>
    <n v="1185732"/>
    <x v="138"/>
    <x v="3"/>
    <s v="Wisconsin"/>
    <x v="42"/>
    <x v="3"/>
    <x v="40"/>
    <n v="1250"/>
    <x v="660"/>
    <n v="87.499999999999972"/>
    <x v="2"/>
    <n v="6.9999999999999979E-2"/>
  </r>
  <r>
    <x v="0"/>
    <n v="1185732"/>
    <x v="138"/>
    <x v="3"/>
    <s v="Wisconsin"/>
    <x v="42"/>
    <x v="4"/>
    <x v="5"/>
    <n v="1500"/>
    <x v="145"/>
    <n v="292.5"/>
    <x v="1"/>
    <n v="0.19500000000000001"/>
  </r>
  <r>
    <x v="0"/>
    <n v="1185732"/>
    <x v="138"/>
    <x v="3"/>
    <s v="Wisconsin"/>
    <x v="42"/>
    <x v="5"/>
    <x v="0"/>
    <n v="2750"/>
    <x v="140"/>
    <n v="550"/>
    <x v="8"/>
    <n v="0.2"/>
  </r>
  <r>
    <x v="0"/>
    <n v="1185732"/>
    <x v="139"/>
    <x v="3"/>
    <s v="Wisconsin"/>
    <x v="42"/>
    <x v="0"/>
    <x v="3"/>
    <n v="5450"/>
    <x v="717"/>
    <n v="1308"/>
    <x v="8"/>
    <n v="0.24"/>
  </r>
  <r>
    <x v="0"/>
    <n v="1185732"/>
    <x v="139"/>
    <x v="3"/>
    <s v="Wisconsin"/>
    <x v="42"/>
    <x v="1"/>
    <x v="1"/>
    <n v="2500"/>
    <x v="123"/>
    <n v="400"/>
    <x v="8"/>
    <n v="0.16"/>
  </r>
  <r>
    <x v="0"/>
    <n v="1185732"/>
    <x v="139"/>
    <x v="3"/>
    <s v="Wisconsin"/>
    <x v="42"/>
    <x v="2"/>
    <x v="15"/>
    <n v="2250"/>
    <x v="121"/>
    <n v="275.625"/>
    <x v="2"/>
    <n v="0.1225"/>
  </r>
  <r>
    <x v="0"/>
    <n v="1185732"/>
    <x v="139"/>
    <x v="3"/>
    <s v="Wisconsin"/>
    <x v="42"/>
    <x v="3"/>
    <x v="15"/>
    <n v="1750"/>
    <x v="181"/>
    <n v="214.37500000000003"/>
    <x v="2"/>
    <n v="0.12250000000000001"/>
  </r>
  <r>
    <x v="0"/>
    <n v="1185732"/>
    <x v="139"/>
    <x v="3"/>
    <s v="Wisconsin"/>
    <x v="42"/>
    <x v="4"/>
    <x v="35"/>
    <n v="2000"/>
    <x v="546"/>
    <n v="269.99999999999994"/>
    <x v="1"/>
    <n v="0.13499999999999998"/>
  </r>
  <r>
    <x v="0"/>
    <n v="1185732"/>
    <x v="139"/>
    <x v="3"/>
    <s v="Wisconsin"/>
    <x v="42"/>
    <x v="5"/>
    <x v="16"/>
    <n v="3250"/>
    <x v="410"/>
    <n v="715"/>
    <x v="8"/>
    <n v="0.22"/>
  </r>
  <r>
    <x v="0"/>
    <n v="1185732"/>
    <x v="83"/>
    <x v="3"/>
    <s v="Wisconsin"/>
    <x v="42"/>
    <x v="0"/>
    <x v="1"/>
    <n v="5750"/>
    <x v="336"/>
    <n v="920"/>
    <x v="8"/>
    <n v="0.16"/>
  </r>
  <r>
    <x v="0"/>
    <n v="1185732"/>
    <x v="83"/>
    <x v="3"/>
    <s v="Wisconsin"/>
    <x v="42"/>
    <x v="1"/>
    <x v="42"/>
    <n v="3250"/>
    <x v="507"/>
    <n v="455.00000000000011"/>
    <x v="8"/>
    <n v="0.14000000000000004"/>
  </r>
  <r>
    <x v="0"/>
    <n v="1185732"/>
    <x v="83"/>
    <x v="3"/>
    <s v="Wisconsin"/>
    <x v="42"/>
    <x v="2"/>
    <x v="21"/>
    <n v="2000"/>
    <x v="399"/>
    <n v="210.00000000000003"/>
    <x v="2"/>
    <n v="0.10500000000000001"/>
  </r>
  <r>
    <x v="0"/>
    <n v="1185732"/>
    <x v="83"/>
    <x v="3"/>
    <s v="Wisconsin"/>
    <x v="42"/>
    <x v="3"/>
    <x v="21"/>
    <n v="1750"/>
    <x v="314"/>
    <n v="183.75000000000003"/>
    <x v="2"/>
    <n v="0.10500000000000001"/>
  </r>
  <r>
    <x v="0"/>
    <n v="1185732"/>
    <x v="83"/>
    <x v="3"/>
    <s v="Wisconsin"/>
    <x v="42"/>
    <x v="4"/>
    <x v="1"/>
    <n v="1750"/>
    <x v="135"/>
    <n v="210"/>
    <x v="1"/>
    <n v="0.12"/>
  </r>
  <r>
    <x v="0"/>
    <n v="1185732"/>
    <x v="83"/>
    <x v="3"/>
    <s v="Wisconsin"/>
    <x v="42"/>
    <x v="5"/>
    <x v="14"/>
    <n v="3250"/>
    <x v="470"/>
    <n v="780.00000000000011"/>
    <x v="8"/>
    <n v="0.24000000000000005"/>
  </r>
  <r>
    <x v="0"/>
    <n v="1185732"/>
    <x v="140"/>
    <x v="3"/>
    <s v="Wisconsin"/>
    <x v="42"/>
    <x v="0"/>
    <x v="4"/>
    <n v="5500"/>
    <x v="446"/>
    <n v="1210.0000000000002"/>
    <x v="8"/>
    <n v="0.22000000000000003"/>
  </r>
  <r>
    <x v="0"/>
    <n v="1185732"/>
    <x v="140"/>
    <x v="3"/>
    <s v="Wisconsin"/>
    <x v="42"/>
    <x v="1"/>
    <x v="34"/>
    <n v="3000"/>
    <x v="192"/>
    <n v="600.00000000000011"/>
    <x v="8"/>
    <n v="0.20000000000000004"/>
  </r>
  <r>
    <x v="0"/>
    <n v="1185732"/>
    <x v="140"/>
    <x v="3"/>
    <s v="Wisconsin"/>
    <x v="42"/>
    <x v="2"/>
    <x v="2"/>
    <n v="2250"/>
    <x v="177"/>
    <n v="354.375"/>
    <x v="2"/>
    <n v="0.1575"/>
  </r>
  <r>
    <x v="0"/>
    <n v="1185732"/>
    <x v="140"/>
    <x v="3"/>
    <s v="Wisconsin"/>
    <x v="42"/>
    <x v="3"/>
    <x v="2"/>
    <n v="1750"/>
    <x v="120"/>
    <n v="275.625"/>
    <x v="2"/>
    <n v="0.1575"/>
  </r>
  <r>
    <x v="0"/>
    <n v="1185732"/>
    <x v="140"/>
    <x v="3"/>
    <s v="Wisconsin"/>
    <x v="42"/>
    <x v="4"/>
    <x v="4"/>
    <n v="2000"/>
    <x v="130"/>
    <n v="330"/>
    <x v="1"/>
    <n v="0.16500000000000001"/>
  </r>
  <r>
    <x v="0"/>
    <n v="1185732"/>
    <x v="140"/>
    <x v="3"/>
    <s v="Wisconsin"/>
    <x v="42"/>
    <x v="5"/>
    <x v="14"/>
    <n v="3750"/>
    <x v="223"/>
    <n v="900.00000000000023"/>
    <x v="8"/>
    <n v="0.24000000000000007"/>
  </r>
  <r>
    <x v="0"/>
    <n v="1185732"/>
    <x v="141"/>
    <x v="3"/>
    <s v="Wisconsin"/>
    <x v="42"/>
    <x v="0"/>
    <x v="0"/>
    <n v="5250"/>
    <x v="48"/>
    <n v="1050"/>
    <x v="8"/>
    <n v="0.2"/>
  </r>
  <r>
    <x v="0"/>
    <n v="1185732"/>
    <x v="141"/>
    <x v="3"/>
    <s v="Wisconsin"/>
    <x v="42"/>
    <x v="1"/>
    <x v="17"/>
    <n v="3000"/>
    <x v="139"/>
    <n v="540.00000000000011"/>
    <x v="8"/>
    <n v="0.18000000000000005"/>
  </r>
  <r>
    <x v="0"/>
    <n v="1185732"/>
    <x v="141"/>
    <x v="3"/>
    <s v="Wisconsin"/>
    <x v="42"/>
    <x v="2"/>
    <x v="1"/>
    <n v="2250"/>
    <x v="124"/>
    <n v="315"/>
    <x v="2"/>
    <n v="0.14000000000000001"/>
  </r>
  <r>
    <x v="0"/>
    <n v="1185732"/>
    <x v="141"/>
    <x v="3"/>
    <s v="Wisconsin"/>
    <x v="42"/>
    <x v="3"/>
    <x v="1"/>
    <n v="2000"/>
    <x v="134"/>
    <n v="280"/>
    <x v="2"/>
    <n v="0.14000000000000001"/>
  </r>
  <r>
    <x v="0"/>
    <n v="1185732"/>
    <x v="141"/>
    <x v="3"/>
    <s v="Wisconsin"/>
    <x v="42"/>
    <x v="4"/>
    <x v="0"/>
    <n v="1750"/>
    <x v="131"/>
    <n v="262.5"/>
    <x v="1"/>
    <n v="0.15"/>
  </r>
  <r>
    <x v="0"/>
    <n v="1185732"/>
    <x v="141"/>
    <x v="3"/>
    <s v="Wisconsin"/>
    <x v="42"/>
    <x v="5"/>
    <x v="4"/>
    <n v="3500"/>
    <x v="136"/>
    <n v="770.00000000000011"/>
    <x v="8"/>
    <n v="0.22000000000000003"/>
  </r>
  <r>
    <x v="0"/>
    <n v="1185732"/>
    <x v="142"/>
    <x v="3"/>
    <s v="Wisconsin"/>
    <x v="42"/>
    <x v="0"/>
    <x v="15"/>
    <n v="4750"/>
    <x v="394"/>
    <n v="665.00000000000011"/>
    <x v="8"/>
    <n v="0.14000000000000001"/>
  </r>
  <r>
    <x v="0"/>
    <n v="1185732"/>
    <x v="142"/>
    <x v="3"/>
    <s v="Wisconsin"/>
    <x v="42"/>
    <x v="1"/>
    <x v="58"/>
    <n v="2750"/>
    <x v="651"/>
    <n v="330.00000000000011"/>
    <x v="8"/>
    <n v="0.12000000000000004"/>
  </r>
  <r>
    <x v="0"/>
    <n v="1185732"/>
    <x v="142"/>
    <x v="3"/>
    <s v="Wisconsin"/>
    <x v="42"/>
    <x v="2"/>
    <x v="39"/>
    <n v="1750"/>
    <x v="706"/>
    <n v="153.12500000000003"/>
    <x v="2"/>
    <n v="8.7500000000000022E-2"/>
  </r>
  <r>
    <x v="0"/>
    <n v="1185732"/>
    <x v="142"/>
    <x v="3"/>
    <s v="Wisconsin"/>
    <x v="42"/>
    <x v="3"/>
    <x v="39"/>
    <n v="1500"/>
    <x v="372"/>
    <n v="131.25"/>
    <x v="2"/>
    <n v="8.7499999999999994E-2"/>
  </r>
  <r>
    <x v="0"/>
    <n v="1185732"/>
    <x v="142"/>
    <x v="3"/>
    <s v="Wisconsin"/>
    <x v="42"/>
    <x v="4"/>
    <x v="15"/>
    <n v="1500"/>
    <x v="311"/>
    <n v="157.5"/>
    <x v="1"/>
    <n v="0.105"/>
  </r>
  <r>
    <x v="0"/>
    <n v="1185732"/>
    <x v="142"/>
    <x v="3"/>
    <s v="Wisconsin"/>
    <x v="42"/>
    <x v="5"/>
    <x v="1"/>
    <n v="2250"/>
    <x v="124"/>
    <n v="360"/>
    <x v="8"/>
    <n v="0.16"/>
  </r>
  <r>
    <x v="0"/>
    <n v="1185732"/>
    <x v="87"/>
    <x v="3"/>
    <s v="Wisconsin"/>
    <x v="42"/>
    <x v="0"/>
    <x v="35"/>
    <n v="4000"/>
    <x v="451"/>
    <n v="720"/>
    <x v="8"/>
    <n v="0.18"/>
  </r>
  <r>
    <x v="0"/>
    <n v="1185732"/>
    <x v="87"/>
    <x v="3"/>
    <s v="Wisconsin"/>
    <x v="42"/>
    <x v="1"/>
    <x v="15"/>
    <n v="2500"/>
    <x v="622"/>
    <n v="350.00000000000006"/>
    <x v="8"/>
    <n v="0.14000000000000001"/>
  </r>
  <r>
    <x v="0"/>
    <n v="1185732"/>
    <x v="87"/>
    <x v="3"/>
    <s v="Wisconsin"/>
    <x v="42"/>
    <x v="2"/>
    <x v="15"/>
    <n v="1500"/>
    <x v="311"/>
    <n v="183.75"/>
    <x v="2"/>
    <n v="0.1225"/>
  </r>
  <r>
    <x v="0"/>
    <n v="1185732"/>
    <x v="87"/>
    <x v="3"/>
    <s v="Wisconsin"/>
    <x v="42"/>
    <x v="3"/>
    <x v="15"/>
    <n v="1500"/>
    <x v="311"/>
    <n v="183.75"/>
    <x v="2"/>
    <n v="0.1225"/>
  </r>
  <r>
    <x v="0"/>
    <n v="1185732"/>
    <x v="87"/>
    <x v="3"/>
    <s v="Wisconsin"/>
    <x v="42"/>
    <x v="4"/>
    <x v="35"/>
    <n v="1500"/>
    <x v="310"/>
    <n v="202.49999999999997"/>
    <x v="1"/>
    <n v="0.13499999999999998"/>
  </r>
  <r>
    <x v="0"/>
    <n v="1185732"/>
    <x v="87"/>
    <x v="3"/>
    <s v="Wisconsin"/>
    <x v="42"/>
    <x v="5"/>
    <x v="61"/>
    <n v="2750"/>
    <x v="383"/>
    <n v="549.99999999999989"/>
    <x v="8"/>
    <n v="0.19999999999999996"/>
  </r>
  <r>
    <x v="0"/>
    <n v="1185732"/>
    <x v="143"/>
    <x v="3"/>
    <s v="Wisconsin"/>
    <x v="42"/>
    <x v="0"/>
    <x v="35"/>
    <n v="4250"/>
    <x v="646"/>
    <n v="765"/>
    <x v="8"/>
    <n v="0.18"/>
  </r>
  <r>
    <x v="0"/>
    <n v="1185732"/>
    <x v="143"/>
    <x v="3"/>
    <s v="Wisconsin"/>
    <x v="42"/>
    <x v="1"/>
    <x v="15"/>
    <n v="3250"/>
    <x v="165"/>
    <n v="455"/>
    <x v="8"/>
    <n v="0.14000000000000001"/>
  </r>
  <r>
    <x v="0"/>
    <n v="1185732"/>
    <x v="143"/>
    <x v="3"/>
    <s v="Wisconsin"/>
    <x v="42"/>
    <x v="2"/>
    <x v="15"/>
    <n v="2700"/>
    <x v="718"/>
    <n v="330.75"/>
    <x v="2"/>
    <n v="0.1225"/>
  </r>
  <r>
    <x v="0"/>
    <n v="1185732"/>
    <x v="143"/>
    <x v="3"/>
    <s v="Wisconsin"/>
    <x v="42"/>
    <x v="3"/>
    <x v="15"/>
    <n v="2750"/>
    <x v="117"/>
    <n v="336.875"/>
    <x v="2"/>
    <n v="0.1225"/>
  </r>
  <r>
    <x v="0"/>
    <n v="1185732"/>
    <x v="143"/>
    <x v="3"/>
    <s v="Wisconsin"/>
    <x v="42"/>
    <x v="4"/>
    <x v="3"/>
    <n v="2500"/>
    <x v="146"/>
    <n v="450"/>
    <x v="1"/>
    <n v="0.18"/>
  </r>
  <r>
    <x v="0"/>
    <n v="1185732"/>
    <x v="143"/>
    <x v="3"/>
    <s v="Wisconsin"/>
    <x v="42"/>
    <x v="5"/>
    <x v="18"/>
    <n v="3500"/>
    <x v="715"/>
    <n v="909.99999999999989"/>
    <x v="8"/>
    <n v="0.25999999999999995"/>
  </r>
  <r>
    <x v="0"/>
    <n v="1185732"/>
    <x v="144"/>
    <x v="3"/>
    <s v="Wisconsin"/>
    <x v="42"/>
    <x v="0"/>
    <x v="3"/>
    <n v="6000"/>
    <x v="11"/>
    <n v="1440"/>
    <x v="8"/>
    <n v="0.24"/>
  </r>
  <r>
    <x v="0"/>
    <n v="1185732"/>
    <x v="144"/>
    <x v="3"/>
    <s v="Wisconsin"/>
    <x v="42"/>
    <x v="1"/>
    <x v="0"/>
    <n v="4000"/>
    <x v="47"/>
    <n v="800"/>
    <x v="8"/>
    <n v="0.2"/>
  </r>
  <r>
    <x v="0"/>
    <n v="1185732"/>
    <x v="144"/>
    <x v="3"/>
    <s v="Wisconsin"/>
    <x v="42"/>
    <x v="2"/>
    <x v="0"/>
    <n v="3500"/>
    <x v="157"/>
    <n v="612.5"/>
    <x v="2"/>
    <n v="0.17499999999999999"/>
  </r>
  <r>
    <x v="0"/>
    <n v="1185732"/>
    <x v="144"/>
    <x v="3"/>
    <s v="Wisconsin"/>
    <x v="42"/>
    <x v="3"/>
    <x v="0"/>
    <n v="3000"/>
    <x v="146"/>
    <n v="525"/>
    <x v="2"/>
    <n v="0.17499999999999999"/>
  </r>
  <r>
    <x v="0"/>
    <n v="1185732"/>
    <x v="144"/>
    <x v="3"/>
    <s v="Wisconsin"/>
    <x v="42"/>
    <x v="4"/>
    <x v="3"/>
    <n v="3000"/>
    <x v="207"/>
    <n v="540"/>
    <x v="1"/>
    <n v="0.18"/>
  </r>
  <r>
    <x v="0"/>
    <n v="1185732"/>
    <x v="144"/>
    <x v="3"/>
    <s v="Wisconsin"/>
    <x v="42"/>
    <x v="5"/>
    <x v="18"/>
    <n v="4000"/>
    <x v="719"/>
    <n v="1039.9999999999998"/>
    <x v="8"/>
    <n v="0.25999999999999995"/>
  </r>
  <r>
    <x v="0"/>
    <n v="1185732"/>
    <x v="102"/>
    <x v="3"/>
    <s v="Indiana"/>
    <x v="43"/>
    <x v="0"/>
    <x v="15"/>
    <n v="5000"/>
    <x v="191"/>
    <n v="700.00000000000011"/>
    <x v="8"/>
    <n v="0.14000000000000001"/>
  </r>
  <r>
    <x v="0"/>
    <n v="1185732"/>
    <x v="102"/>
    <x v="3"/>
    <s v="Indiana"/>
    <x v="43"/>
    <x v="1"/>
    <x v="15"/>
    <n v="3000"/>
    <x v="202"/>
    <n v="420"/>
    <x v="8"/>
    <n v="0.14000000000000001"/>
  </r>
  <r>
    <x v="0"/>
    <n v="1185732"/>
    <x v="102"/>
    <x v="3"/>
    <s v="Indiana"/>
    <x v="43"/>
    <x v="2"/>
    <x v="39"/>
    <n v="3000"/>
    <x v="398"/>
    <n v="300.00000000000006"/>
    <x v="8"/>
    <n v="0.10000000000000002"/>
  </r>
  <r>
    <x v="0"/>
    <n v="1185732"/>
    <x v="102"/>
    <x v="3"/>
    <s v="Indiana"/>
    <x v="43"/>
    <x v="3"/>
    <x v="21"/>
    <n v="1500"/>
    <x v="362"/>
    <n v="180.00000000000003"/>
    <x v="8"/>
    <n v="0.12000000000000002"/>
  </r>
  <r>
    <x v="0"/>
    <n v="1185732"/>
    <x v="102"/>
    <x v="3"/>
    <s v="Indiana"/>
    <x v="43"/>
    <x v="4"/>
    <x v="35"/>
    <n v="2000"/>
    <x v="546"/>
    <n v="360"/>
    <x v="8"/>
    <n v="0.18"/>
  </r>
  <r>
    <x v="0"/>
    <n v="1185732"/>
    <x v="102"/>
    <x v="3"/>
    <s v="Indiana"/>
    <x v="43"/>
    <x v="5"/>
    <x v="15"/>
    <n v="3000"/>
    <x v="202"/>
    <n v="420"/>
    <x v="8"/>
    <n v="0.14000000000000001"/>
  </r>
  <r>
    <x v="0"/>
    <n v="1185732"/>
    <x v="103"/>
    <x v="3"/>
    <s v="Indiana"/>
    <x v="43"/>
    <x v="0"/>
    <x v="15"/>
    <n v="5500"/>
    <x v="136"/>
    <n v="770.00000000000011"/>
    <x v="8"/>
    <n v="0.14000000000000001"/>
  </r>
  <r>
    <x v="0"/>
    <n v="1185732"/>
    <x v="103"/>
    <x v="3"/>
    <s v="Indiana"/>
    <x v="43"/>
    <x v="1"/>
    <x v="1"/>
    <n v="2000"/>
    <x v="134"/>
    <n v="320"/>
    <x v="8"/>
    <n v="0.16"/>
  </r>
  <r>
    <x v="0"/>
    <n v="1185732"/>
    <x v="103"/>
    <x v="3"/>
    <s v="Indiana"/>
    <x v="43"/>
    <x v="2"/>
    <x v="21"/>
    <n v="3000"/>
    <x v="395"/>
    <n v="360.00000000000006"/>
    <x v="8"/>
    <n v="0.12000000000000002"/>
  </r>
  <r>
    <x v="0"/>
    <n v="1185732"/>
    <x v="103"/>
    <x v="3"/>
    <s v="Indiana"/>
    <x v="43"/>
    <x v="3"/>
    <x v="15"/>
    <n v="1750"/>
    <x v="181"/>
    <n v="245.00000000000006"/>
    <x v="8"/>
    <n v="0.14000000000000004"/>
  </r>
  <r>
    <x v="0"/>
    <n v="1185732"/>
    <x v="103"/>
    <x v="3"/>
    <s v="Indiana"/>
    <x v="43"/>
    <x v="4"/>
    <x v="25"/>
    <n v="2500"/>
    <x v="589"/>
    <n v="499.99999999999994"/>
    <x v="8"/>
    <n v="0.19999999999999998"/>
  </r>
  <r>
    <x v="0"/>
    <n v="1185732"/>
    <x v="103"/>
    <x v="3"/>
    <s v="Indiana"/>
    <x v="43"/>
    <x v="5"/>
    <x v="69"/>
    <n v="3500"/>
    <x v="605"/>
    <n v="349.99999999999994"/>
    <x v="8"/>
    <n v="9.9999999999999978E-2"/>
  </r>
  <r>
    <x v="0"/>
    <n v="1185732"/>
    <x v="104"/>
    <x v="3"/>
    <s v="Indiana"/>
    <x v="43"/>
    <x v="0"/>
    <x v="21"/>
    <n v="5700"/>
    <x v="720"/>
    <n v="684.00000000000011"/>
    <x v="8"/>
    <n v="0.12000000000000002"/>
  </r>
  <r>
    <x v="0"/>
    <n v="1185732"/>
    <x v="104"/>
    <x v="3"/>
    <s v="Indiana"/>
    <x v="43"/>
    <x v="1"/>
    <x v="21"/>
    <n v="2750"/>
    <x v="188"/>
    <n v="330.00000000000006"/>
    <x v="8"/>
    <n v="0.12000000000000002"/>
  </r>
  <r>
    <x v="0"/>
    <n v="1185732"/>
    <x v="104"/>
    <x v="3"/>
    <s v="Indiana"/>
    <x v="43"/>
    <x v="2"/>
    <x v="19"/>
    <n v="3250"/>
    <x v="406"/>
    <n v="260"/>
    <x v="8"/>
    <n v="0.08"/>
  </r>
  <r>
    <x v="0"/>
    <n v="1185732"/>
    <x v="104"/>
    <x v="3"/>
    <s v="Indiana"/>
    <x v="43"/>
    <x v="3"/>
    <x v="69"/>
    <n v="1750"/>
    <x v="721"/>
    <n v="174.99999999999997"/>
    <x v="8"/>
    <n v="9.9999999999999978E-2"/>
  </r>
  <r>
    <x v="0"/>
    <n v="1185732"/>
    <x v="104"/>
    <x v="3"/>
    <s v="Indiana"/>
    <x v="43"/>
    <x v="4"/>
    <x v="1"/>
    <n v="2250"/>
    <x v="124"/>
    <n v="360"/>
    <x v="8"/>
    <n v="0.16"/>
  </r>
  <r>
    <x v="0"/>
    <n v="1185732"/>
    <x v="104"/>
    <x v="3"/>
    <s v="Indiana"/>
    <x v="43"/>
    <x v="5"/>
    <x v="21"/>
    <n v="3250"/>
    <x v="663"/>
    <n v="390.00000000000006"/>
    <x v="8"/>
    <n v="0.12000000000000002"/>
  </r>
  <r>
    <x v="0"/>
    <n v="1185732"/>
    <x v="105"/>
    <x v="3"/>
    <s v="Indiana"/>
    <x v="43"/>
    <x v="0"/>
    <x v="21"/>
    <n v="5500"/>
    <x v="205"/>
    <n v="660.00000000000011"/>
    <x v="8"/>
    <n v="0.12000000000000002"/>
  </r>
  <r>
    <x v="0"/>
    <n v="1185732"/>
    <x v="105"/>
    <x v="3"/>
    <s v="Indiana"/>
    <x v="43"/>
    <x v="1"/>
    <x v="21"/>
    <n v="2500"/>
    <x v="398"/>
    <n v="300.00000000000006"/>
    <x v="8"/>
    <n v="0.12000000000000002"/>
  </r>
  <r>
    <x v="0"/>
    <n v="1185732"/>
    <x v="105"/>
    <x v="3"/>
    <s v="Indiana"/>
    <x v="43"/>
    <x v="2"/>
    <x v="19"/>
    <n v="2500"/>
    <x v="118"/>
    <n v="200"/>
    <x v="8"/>
    <n v="0.08"/>
  </r>
  <r>
    <x v="0"/>
    <n v="1185732"/>
    <x v="105"/>
    <x v="3"/>
    <s v="Indiana"/>
    <x v="43"/>
    <x v="3"/>
    <x v="69"/>
    <n v="1750"/>
    <x v="721"/>
    <n v="174.99999999999997"/>
    <x v="8"/>
    <n v="9.9999999999999978E-2"/>
  </r>
  <r>
    <x v="0"/>
    <n v="1185732"/>
    <x v="105"/>
    <x v="3"/>
    <s v="Indiana"/>
    <x v="43"/>
    <x v="4"/>
    <x v="5"/>
    <n v="2000"/>
    <x v="194"/>
    <n v="520"/>
    <x v="8"/>
    <n v="0.26"/>
  </r>
  <r>
    <x v="0"/>
    <n v="1185732"/>
    <x v="105"/>
    <x v="3"/>
    <s v="Indiana"/>
    <x v="43"/>
    <x v="5"/>
    <x v="0"/>
    <n v="3250"/>
    <x v="132"/>
    <n v="650"/>
    <x v="8"/>
    <n v="0.2"/>
  </r>
  <r>
    <x v="0"/>
    <n v="1185732"/>
    <x v="106"/>
    <x v="3"/>
    <s v="Indiana"/>
    <x v="43"/>
    <x v="0"/>
    <x v="3"/>
    <n v="5950"/>
    <x v="573"/>
    <n v="1428"/>
    <x v="8"/>
    <n v="0.24"/>
  </r>
  <r>
    <x v="0"/>
    <n v="1185732"/>
    <x v="106"/>
    <x v="3"/>
    <s v="Indiana"/>
    <x v="43"/>
    <x v="1"/>
    <x v="1"/>
    <n v="3000"/>
    <x v="147"/>
    <n v="480"/>
    <x v="8"/>
    <n v="0.16"/>
  </r>
  <r>
    <x v="0"/>
    <n v="1185732"/>
    <x v="106"/>
    <x v="3"/>
    <s v="Indiana"/>
    <x v="43"/>
    <x v="2"/>
    <x v="15"/>
    <n v="2750"/>
    <x v="117"/>
    <n v="385.00000000000006"/>
    <x v="8"/>
    <n v="0.14000000000000001"/>
  </r>
  <r>
    <x v="0"/>
    <n v="1185732"/>
    <x v="106"/>
    <x v="3"/>
    <s v="Indiana"/>
    <x v="43"/>
    <x v="3"/>
    <x v="15"/>
    <n v="2000"/>
    <x v="320"/>
    <n v="280.00000000000006"/>
    <x v="8"/>
    <n v="0.14000000000000004"/>
  </r>
  <r>
    <x v="0"/>
    <n v="1185732"/>
    <x v="106"/>
    <x v="3"/>
    <s v="Indiana"/>
    <x v="43"/>
    <x v="4"/>
    <x v="35"/>
    <n v="2250"/>
    <x v="680"/>
    <n v="405"/>
    <x v="8"/>
    <n v="0.18"/>
  </r>
  <r>
    <x v="0"/>
    <n v="1185732"/>
    <x v="106"/>
    <x v="3"/>
    <s v="Indiana"/>
    <x v="43"/>
    <x v="5"/>
    <x v="16"/>
    <n v="3500"/>
    <x v="237"/>
    <n v="770"/>
    <x v="8"/>
    <n v="0.22"/>
  </r>
  <r>
    <x v="0"/>
    <n v="1185732"/>
    <x v="107"/>
    <x v="3"/>
    <s v="Indiana"/>
    <x v="43"/>
    <x v="0"/>
    <x v="2"/>
    <n v="6000"/>
    <x v="52"/>
    <n v="1080"/>
    <x v="8"/>
    <n v="0.18"/>
  </r>
  <r>
    <x v="0"/>
    <n v="1185732"/>
    <x v="107"/>
    <x v="3"/>
    <s v="Indiana"/>
    <x v="43"/>
    <x v="1"/>
    <x v="36"/>
    <n v="4250"/>
    <x v="722"/>
    <n v="680.00000000000011"/>
    <x v="8"/>
    <n v="0.16000000000000003"/>
  </r>
  <r>
    <x v="0"/>
    <n v="1185732"/>
    <x v="107"/>
    <x v="3"/>
    <s v="Indiana"/>
    <x v="43"/>
    <x v="2"/>
    <x v="15"/>
    <n v="3000"/>
    <x v="202"/>
    <n v="420"/>
    <x v="8"/>
    <n v="0.14000000000000001"/>
  </r>
  <r>
    <x v="0"/>
    <n v="1185732"/>
    <x v="107"/>
    <x v="3"/>
    <s v="Indiana"/>
    <x v="43"/>
    <x v="3"/>
    <x v="15"/>
    <n v="2750"/>
    <x v="117"/>
    <n v="385.00000000000006"/>
    <x v="8"/>
    <n v="0.14000000000000001"/>
  </r>
  <r>
    <x v="0"/>
    <n v="1185732"/>
    <x v="107"/>
    <x v="3"/>
    <s v="Indiana"/>
    <x v="43"/>
    <x v="4"/>
    <x v="2"/>
    <n v="2750"/>
    <x v="116"/>
    <n v="495"/>
    <x v="8"/>
    <n v="0.18"/>
  </r>
  <r>
    <x v="0"/>
    <n v="1185732"/>
    <x v="107"/>
    <x v="3"/>
    <s v="Indiana"/>
    <x v="43"/>
    <x v="5"/>
    <x v="23"/>
    <n v="4250"/>
    <x v="723"/>
    <n v="1105.0000000000002"/>
    <x v="8"/>
    <n v="0.26000000000000006"/>
  </r>
  <r>
    <x v="0"/>
    <n v="1185732"/>
    <x v="108"/>
    <x v="3"/>
    <s v="Indiana"/>
    <x v="43"/>
    <x v="0"/>
    <x v="14"/>
    <n v="6500"/>
    <x v="608"/>
    <n v="1560.0000000000002"/>
    <x v="8"/>
    <n v="0.24000000000000005"/>
  </r>
  <r>
    <x v="0"/>
    <n v="1185732"/>
    <x v="108"/>
    <x v="3"/>
    <s v="Indiana"/>
    <x v="43"/>
    <x v="1"/>
    <x v="54"/>
    <n v="4000"/>
    <x v="609"/>
    <n v="880.00000000000023"/>
    <x v="8"/>
    <n v="0.22000000000000006"/>
  </r>
  <r>
    <x v="0"/>
    <n v="1185732"/>
    <x v="108"/>
    <x v="3"/>
    <s v="Indiana"/>
    <x v="43"/>
    <x v="2"/>
    <x v="0"/>
    <n v="3250"/>
    <x v="132"/>
    <n v="650"/>
    <x v="8"/>
    <n v="0.2"/>
  </r>
  <r>
    <x v="0"/>
    <n v="1185732"/>
    <x v="108"/>
    <x v="3"/>
    <s v="Indiana"/>
    <x v="43"/>
    <x v="3"/>
    <x v="0"/>
    <n v="2750"/>
    <x v="140"/>
    <n v="550"/>
    <x v="8"/>
    <n v="0.2"/>
  </r>
  <r>
    <x v="0"/>
    <n v="1185732"/>
    <x v="108"/>
    <x v="3"/>
    <s v="Indiana"/>
    <x v="43"/>
    <x v="4"/>
    <x v="14"/>
    <n v="3000"/>
    <x v="166"/>
    <n v="720.00000000000011"/>
    <x v="8"/>
    <n v="0.24000000000000005"/>
  </r>
  <r>
    <x v="0"/>
    <n v="1185732"/>
    <x v="108"/>
    <x v="3"/>
    <s v="Indiana"/>
    <x v="43"/>
    <x v="5"/>
    <x v="23"/>
    <n v="4750"/>
    <x v="422"/>
    <n v="1235.0000000000002"/>
    <x v="8"/>
    <n v="0.26000000000000006"/>
  </r>
  <r>
    <x v="0"/>
    <n v="1185732"/>
    <x v="109"/>
    <x v="3"/>
    <s v="Indiana"/>
    <x v="43"/>
    <x v="0"/>
    <x v="0"/>
    <n v="5250"/>
    <x v="48"/>
    <n v="1050"/>
    <x v="8"/>
    <n v="0.2"/>
  </r>
  <r>
    <x v="0"/>
    <n v="1185732"/>
    <x v="109"/>
    <x v="3"/>
    <s v="Indiana"/>
    <x v="43"/>
    <x v="1"/>
    <x v="17"/>
    <n v="3000"/>
    <x v="139"/>
    <n v="540.00000000000011"/>
    <x v="8"/>
    <n v="0.18000000000000005"/>
  </r>
  <r>
    <x v="0"/>
    <n v="1185732"/>
    <x v="109"/>
    <x v="3"/>
    <s v="Indiana"/>
    <x v="43"/>
    <x v="2"/>
    <x v="1"/>
    <n v="3000"/>
    <x v="147"/>
    <n v="480"/>
    <x v="8"/>
    <n v="0.16"/>
  </r>
  <r>
    <x v="0"/>
    <n v="1185732"/>
    <x v="109"/>
    <x v="3"/>
    <s v="Indiana"/>
    <x v="43"/>
    <x v="3"/>
    <x v="1"/>
    <n v="2750"/>
    <x v="130"/>
    <n v="440"/>
    <x v="8"/>
    <n v="0.16"/>
  </r>
  <r>
    <x v="0"/>
    <n v="1185732"/>
    <x v="109"/>
    <x v="3"/>
    <s v="Indiana"/>
    <x v="43"/>
    <x v="4"/>
    <x v="0"/>
    <n v="2500"/>
    <x v="142"/>
    <n v="500"/>
    <x v="8"/>
    <n v="0.2"/>
  </r>
  <r>
    <x v="0"/>
    <n v="1185732"/>
    <x v="109"/>
    <x v="3"/>
    <s v="Indiana"/>
    <x v="43"/>
    <x v="5"/>
    <x v="4"/>
    <n v="4250"/>
    <x v="256"/>
    <n v="935"/>
    <x v="8"/>
    <n v="0.22"/>
  </r>
  <r>
    <x v="0"/>
    <n v="1185732"/>
    <x v="110"/>
    <x v="3"/>
    <s v="Indiana"/>
    <x v="43"/>
    <x v="0"/>
    <x v="15"/>
    <n v="5500"/>
    <x v="136"/>
    <n v="770.00000000000011"/>
    <x v="8"/>
    <n v="0.14000000000000001"/>
  </r>
  <r>
    <x v="0"/>
    <n v="1185732"/>
    <x v="110"/>
    <x v="3"/>
    <s v="Indiana"/>
    <x v="43"/>
    <x v="1"/>
    <x v="58"/>
    <n v="3500"/>
    <x v="509"/>
    <n v="420.00000000000023"/>
    <x v="8"/>
    <n v="0.12000000000000006"/>
  </r>
  <r>
    <x v="0"/>
    <n v="1185732"/>
    <x v="110"/>
    <x v="3"/>
    <s v="Indiana"/>
    <x v="43"/>
    <x v="2"/>
    <x v="39"/>
    <n v="2500"/>
    <x v="472"/>
    <n v="250.00000000000006"/>
    <x v="8"/>
    <n v="0.10000000000000002"/>
  </r>
  <r>
    <x v="0"/>
    <n v="1185732"/>
    <x v="110"/>
    <x v="3"/>
    <s v="Indiana"/>
    <x v="43"/>
    <x v="3"/>
    <x v="39"/>
    <n v="2250"/>
    <x v="469"/>
    <n v="225.00000000000006"/>
    <x v="8"/>
    <n v="0.10000000000000002"/>
  </r>
  <r>
    <x v="0"/>
    <n v="1185732"/>
    <x v="110"/>
    <x v="3"/>
    <s v="Indiana"/>
    <x v="43"/>
    <x v="4"/>
    <x v="15"/>
    <n v="2250"/>
    <x v="121"/>
    <n v="315.00000000000006"/>
    <x v="8"/>
    <n v="0.14000000000000001"/>
  </r>
  <r>
    <x v="0"/>
    <n v="1185732"/>
    <x v="110"/>
    <x v="3"/>
    <s v="Indiana"/>
    <x v="43"/>
    <x v="5"/>
    <x v="1"/>
    <n v="3000"/>
    <x v="147"/>
    <n v="480"/>
    <x v="8"/>
    <n v="0.16"/>
  </r>
  <r>
    <x v="0"/>
    <n v="1185732"/>
    <x v="111"/>
    <x v="3"/>
    <s v="Indiana"/>
    <x v="43"/>
    <x v="0"/>
    <x v="35"/>
    <n v="4250"/>
    <x v="646"/>
    <n v="765"/>
    <x v="8"/>
    <n v="0.18"/>
  </r>
  <r>
    <x v="0"/>
    <n v="1185732"/>
    <x v="111"/>
    <x v="3"/>
    <s v="Indiana"/>
    <x v="43"/>
    <x v="1"/>
    <x v="15"/>
    <n v="2750"/>
    <x v="117"/>
    <n v="385.00000000000006"/>
    <x v="8"/>
    <n v="0.14000000000000001"/>
  </r>
  <r>
    <x v="0"/>
    <n v="1185732"/>
    <x v="111"/>
    <x v="3"/>
    <s v="Indiana"/>
    <x v="43"/>
    <x v="2"/>
    <x v="15"/>
    <n v="1750"/>
    <x v="181"/>
    <n v="245.00000000000006"/>
    <x v="8"/>
    <n v="0.14000000000000004"/>
  </r>
  <r>
    <x v="0"/>
    <n v="1185732"/>
    <x v="111"/>
    <x v="3"/>
    <s v="Indiana"/>
    <x v="43"/>
    <x v="3"/>
    <x v="15"/>
    <n v="1750"/>
    <x v="181"/>
    <n v="245.00000000000006"/>
    <x v="8"/>
    <n v="0.14000000000000004"/>
  </r>
  <r>
    <x v="0"/>
    <n v="1185732"/>
    <x v="111"/>
    <x v="3"/>
    <s v="Indiana"/>
    <x v="43"/>
    <x v="4"/>
    <x v="35"/>
    <n v="1750"/>
    <x v="474"/>
    <n v="315"/>
    <x v="8"/>
    <n v="0.18"/>
  </r>
  <r>
    <x v="0"/>
    <n v="1185732"/>
    <x v="111"/>
    <x v="3"/>
    <s v="Indiana"/>
    <x v="43"/>
    <x v="5"/>
    <x v="61"/>
    <n v="3000"/>
    <x v="724"/>
    <n v="599.99999999999989"/>
    <x v="8"/>
    <n v="0.19999999999999996"/>
  </r>
  <r>
    <x v="0"/>
    <n v="1185732"/>
    <x v="112"/>
    <x v="3"/>
    <s v="Indiana"/>
    <x v="43"/>
    <x v="0"/>
    <x v="35"/>
    <n v="4500"/>
    <x v="725"/>
    <n v="810"/>
    <x v="8"/>
    <n v="0.18"/>
  </r>
  <r>
    <x v="0"/>
    <n v="1185732"/>
    <x v="112"/>
    <x v="3"/>
    <s v="Indiana"/>
    <x v="43"/>
    <x v="1"/>
    <x v="15"/>
    <n v="3500"/>
    <x v="206"/>
    <n v="490.00000000000011"/>
    <x v="8"/>
    <n v="0.14000000000000004"/>
  </r>
  <r>
    <x v="0"/>
    <n v="1185732"/>
    <x v="112"/>
    <x v="3"/>
    <s v="Indiana"/>
    <x v="43"/>
    <x v="2"/>
    <x v="15"/>
    <n v="2950"/>
    <x v="726"/>
    <n v="413"/>
    <x v="8"/>
    <n v="0.14000000000000001"/>
  </r>
  <r>
    <x v="0"/>
    <n v="1185732"/>
    <x v="112"/>
    <x v="3"/>
    <s v="Indiana"/>
    <x v="43"/>
    <x v="3"/>
    <x v="1"/>
    <n v="3250"/>
    <x v="194"/>
    <n v="520"/>
    <x v="8"/>
    <n v="0.16"/>
  </r>
  <r>
    <x v="0"/>
    <n v="1185732"/>
    <x v="112"/>
    <x v="3"/>
    <s v="Indiana"/>
    <x v="43"/>
    <x v="4"/>
    <x v="5"/>
    <n v="3000"/>
    <x v="212"/>
    <n v="780"/>
    <x v="8"/>
    <n v="0.26"/>
  </r>
  <r>
    <x v="0"/>
    <n v="1185732"/>
    <x v="112"/>
    <x v="3"/>
    <s v="Indiana"/>
    <x v="43"/>
    <x v="5"/>
    <x v="6"/>
    <n v="4000"/>
    <x v="59"/>
    <n v="1120"/>
    <x v="8"/>
    <n v="0.28000000000000003"/>
  </r>
  <r>
    <x v="0"/>
    <n v="1185732"/>
    <x v="113"/>
    <x v="3"/>
    <s v="Indiana"/>
    <x v="43"/>
    <x v="0"/>
    <x v="5"/>
    <n v="6500"/>
    <x v="106"/>
    <n v="1690"/>
    <x v="8"/>
    <n v="0.26"/>
  </r>
  <r>
    <x v="0"/>
    <n v="1185732"/>
    <x v="113"/>
    <x v="3"/>
    <s v="Indiana"/>
    <x v="43"/>
    <x v="1"/>
    <x v="4"/>
    <n v="4500"/>
    <x v="111"/>
    <n v="990"/>
    <x v="8"/>
    <n v="0.22"/>
  </r>
  <r>
    <x v="0"/>
    <n v="1185732"/>
    <x v="113"/>
    <x v="3"/>
    <s v="Indiana"/>
    <x v="43"/>
    <x v="2"/>
    <x v="4"/>
    <n v="4000"/>
    <x v="42"/>
    <n v="880"/>
    <x v="8"/>
    <n v="0.22"/>
  </r>
  <r>
    <x v="0"/>
    <n v="1185732"/>
    <x v="113"/>
    <x v="3"/>
    <s v="Indiana"/>
    <x v="43"/>
    <x v="3"/>
    <x v="4"/>
    <n v="3500"/>
    <x v="136"/>
    <n v="770.00000000000011"/>
    <x v="8"/>
    <n v="0.22000000000000003"/>
  </r>
  <r>
    <x v="0"/>
    <n v="1185732"/>
    <x v="113"/>
    <x v="3"/>
    <s v="Indiana"/>
    <x v="43"/>
    <x v="4"/>
    <x v="5"/>
    <n v="3500"/>
    <x v="154"/>
    <n v="910"/>
    <x v="8"/>
    <n v="0.26"/>
  </r>
  <r>
    <x v="0"/>
    <n v="1185732"/>
    <x v="113"/>
    <x v="3"/>
    <s v="Indiana"/>
    <x v="43"/>
    <x v="5"/>
    <x v="6"/>
    <n v="4500"/>
    <x v="40"/>
    <n v="1260"/>
    <x v="8"/>
    <n v="0.28000000000000003"/>
  </r>
  <r>
    <x v="0"/>
    <n v="1185732"/>
    <x v="145"/>
    <x v="0"/>
    <s v="West Virginia"/>
    <x v="31"/>
    <x v="0"/>
    <x v="15"/>
    <n v="4250"/>
    <x v="343"/>
    <n v="595.00000000000011"/>
    <x v="8"/>
    <n v="0.14000000000000001"/>
  </r>
  <r>
    <x v="0"/>
    <n v="1185732"/>
    <x v="145"/>
    <x v="0"/>
    <s v="West Virginia"/>
    <x v="31"/>
    <x v="1"/>
    <x v="15"/>
    <n v="2250"/>
    <x v="121"/>
    <n v="275.625"/>
    <x v="2"/>
    <n v="0.1225"/>
  </r>
  <r>
    <x v="0"/>
    <n v="1185732"/>
    <x v="145"/>
    <x v="0"/>
    <s v="West Virginia"/>
    <x v="31"/>
    <x v="2"/>
    <x v="39"/>
    <n v="2250"/>
    <x v="469"/>
    <n v="196.87500000000003"/>
    <x v="2"/>
    <n v="8.7500000000000008E-2"/>
  </r>
  <r>
    <x v="0"/>
    <n v="1185732"/>
    <x v="145"/>
    <x v="0"/>
    <s v="West Virginia"/>
    <x v="31"/>
    <x v="3"/>
    <x v="9"/>
    <n v="750"/>
    <x v="375"/>
    <n v="78.75"/>
    <x v="2"/>
    <n v="0.105"/>
  </r>
  <r>
    <x v="0"/>
    <n v="1185732"/>
    <x v="145"/>
    <x v="0"/>
    <s v="West Virginia"/>
    <x v="31"/>
    <x v="4"/>
    <x v="2"/>
    <n v="1250"/>
    <x v="180"/>
    <n v="168.75"/>
    <x v="1"/>
    <n v="0.13500000000000001"/>
  </r>
  <r>
    <x v="0"/>
    <n v="1185732"/>
    <x v="145"/>
    <x v="0"/>
    <s v="West Virginia"/>
    <x v="31"/>
    <x v="5"/>
    <x v="15"/>
    <n v="2250"/>
    <x v="121"/>
    <n v="236.25000000000003"/>
    <x v="1"/>
    <n v="0.10500000000000001"/>
  </r>
  <r>
    <x v="0"/>
    <n v="1185732"/>
    <x v="216"/>
    <x v="0"/>
    <s v="West Virginia"/>
    <x v="31"/>
    <x v="0"/>
    <x v="15"/>
    <n v="4750"/>
    <x v="394"/>
    <n v="665.00000000000011"/>
    <x v="8"/>
    <n v="0.14000000000000001"/>
  </r>
  <r>
    <x v="0"/>
    <n v="1185732"/>
    <x v="216"/>
    <x v="0"/>
    <s v="West Virginia"/>
    <x v="31"/>
    <x v="1"/>
    <x v="15"/>
    <n v="1250"/>
    <x v="620"/>
    <n v="153.125"/>
    <x v="2"/>
    <n v="0.1225"/>
  </r>
  <r>
    <x v="0"/>
    <n v="1185732"/>
    <x v="216"/>
    <x v="0"/>
    <s v="West Virginia"/>
    <x v="31"/>
    <x v="2"/>
    <x v="39"/>
    <n v="1750"/>
    <x v="706"/>
    <n v="153.12500000000003"/>
    <x v="2"/>
    <n v="8.7500000000000022E-2"/>
  </r>
  <r>
    <x v="0"/>
    <n v="1185732"/>
    <x v="216"/>
    <x v="0"/>
    <s v="West Virginia"/>
    <x v="31"/>
    <x v="3"/>
    <x v="9"/>
    <n v="500"/>
    <x v="374"/>
    <n v="52.5"/>
    <x v="2"/>
    <n v="0.105"/>
  </r>
  <r>
    <x v="0"/>
    <n v="1185732"/>
    <x v="216"/>
    <x v="0"/>
    <s v="West Virginia"/>
    <x v="31"/>
    <x v="4"/>
    <x v="2"/>
    <n v="1250"/>
    <x v="180"/>
    <n v="168.75"/>
    <x v="1"/>
    <n v="0.13500000000000001"/>
  </r>
  <r>
    <x v="0"/>
    <n v="1185732"/>
    <x v="216"/>
    <x v="0"/>
    <s v="West Virginia"/>
    <x v="31"/>
    <x v="5"/>
    <x v="15"/>
    <n v="2250"/>
    <x v="121"/>
    <n v="236.25000000000003"/>
    <x v="1"/>
    <n v="0.10500000000000001"/>
  </r>
  <r>
    <x v="0"/>
    <n v="1185732"/>
    <x v="250"/>
    <x v="0"/>
    <s v="West Virginia"/>
    <x v="31"/>
    <x v="0"/>
    <x v="15"/>
    <n v="4450"/>
    <x v="727"/>
    <n v="623.00000000000011"/>
    <x v="8"/>
    <n v="0.14000000000000001"/>
  </r>
  <r>
    <x v="0"/>
    <n v="1185732"/>
    <x v="250"/>
    <x v="0"/>
    <s v="West Virginia"/>
    <x v="31"/>
    <x v="1"/>
    <x v="15"/>
    <n v="1500"/>
    <x v="311"/>
    <n v="183.75"/>
    <x v="2"/>
    <n v="0.1225"/>
  </r>
  <r>
    <x v="0"/>
    <n v="1185732"/>
    <x v="250"/>
    <x v="0"/>
    <s v="West Virginia"/>
    <x v="31"/>
    <x v="2"/>
    <x v="39"/>
    <n v="1750"/>
    <x v="706"/>
    <n v="153.12500000000003"/>
    <x v="2"/>
    <n v="8.7500000000000022E-2"/>
  </r>
  <r>
    <x v="0"/>
    <n v="1185732"/>
    <x v="250"/>
    <x v="0"/>
    <s v="West Virginia"/>
    <x v="31"/>
    <x v="3"/>
    <x v="9"/>
    <n v="250"/>
    <x v="376"/>
    <n v="26.25"/>
    <x v="2"/>
    <n v="0.105"/>
  </r>
  <r>
    <x v="0"/>
    <n v="1185732"/>
    <x v="250"/>
    <x v="0"/>
    <s v="West Virginia"/>
    <x v="31"/>
    <x v="4"/>
    <x v="2"/>
    <n v="750"/>
    <x v="125"/>
    <n v="101.25"/>
    <x v="1"/>
    <n v="0.13500000000000001"/>
  </r>
  <r>
    <x v="0"/>
    <n v="1185732"/>
    <x v="250"/>
    <x v="0"/>
    <s v="West Virginia"/>
    <x v="31"/>
    <x v="5"/>
    <x v="15"/>
    <n v="1750"/>
    <x v="181"/>
    <n v="183.75000000000003"/>
    <x v="1"/>
    <n v="0.10500000000000001"/>
  </r>
  <r>
    <x v="0"/>
    <n v="1185732"/>
    <x v="251"/>
    <x v="0"/>
    <s v="West Virginia"/>
    <x v="31"/>
    <x v="0"/>
    <x v="15"/>
    <n v="4250"/>
    <x v="343"/>
    <n v="595.00000000000011"/>
    <x v="8"/>
    <n v="0.14000000000000001"/>
  </r>
  <r>
    <x v="0"/>
    <n v="1185732"/>
    <x v="251"/>
    <x v="0"/>
    <s v="West Virginia"/>
    <x v="31"/>
    <x v="1"/>
    <x v="15"/>
    <n v="1250"/>
    <x v="620"/>
    <n v="153.125"/>
    <x v="2"/>
    <n v="0.1225"/>
  </r>
  <r>
    <x v="0"/>
    <n v="1185732"/>
    <x v="251"/>
    <x v="0"/>
    <s v="West Virginia"/>
    <x v="31"/>
    <x v="2"/>
    <x v="39"/>
    <n v="1250"/>
    <x v="713"/>
    <n v="109.37500000000001"/>
    <x v="2"/>
    <n v="8.7500000000000008E-2"/>
  </r>
  <r>
    <x v="0"/>
    <n v="1185732"/>
    <x v="251"/>
    <x v="0"/>
    <s v="West Virginia"/>
    <x v="31"/>
    <x v="3"/>
    <x v="9"/>
    <n v="500"/>
    <x v="374"/>
    <n v="52.5"/>
    <x v="2"/>
    <n v="0.105"/>
  </r>
  <r>
    <x v="0"/>
    <n v="1185732"/>
    <x v="251"/>
    <x v="0"/>
    <s v="West Virginia"/>
    <x v="31"/>
    <x v="4"/>
    <x v="2"/>
    <n v="500"/>
    <x v="375"/>
    <n v="67.5"/>
    <x v="1"/>
    <n v="0.13500000000000001"/>
  </r>
  <r>
    <x v="0"/>
    <n v="1185732"/>
    <x v="251"/>
    <x v="0"/>
    <s v="West Virginia"/>
    <x v="31"/>
    <x v="5"/>
    <x v="15"/>
    <n v="2000"/>
    <x v="320"/>
    <n v="210.00000000000003"/>
    <x v="1"/>
    <n v="0.10500000000000001"/>
  </r>
  <r>
    <x v="0"/>
    <n v="1185732"/>
    <x v="252"/>
    <x v="0"/>
    <s v="West Virginia"/>
    <x v="31"/>
    <x v="0"/>
    <x v="25"/>
    <n v="4700"/>
    <x v="728"/>
    <n v="939.99999999999989"/>
    <x v="8"/>
    <n v="0.19999999999999998"/>
  </r>
  <r>
    <x v="0"/>
    <n v="1185732"/>
    <x v="252"/>
    <x v="0"/>
    <s v="West Virginia"/>
    <x v="31"/>
    <x v="1"/>
    <x v="2"/>
    <n v="1750"/>
    <x v="120"/>
    <n v="275.625"/>
    <x v="2"/>
    <n v="0.1575"/>
  </r>
  <r>
    <x v="0"/>
    <n v="1185732"/>
    <x v="252"/>
    <x v="0"/>
    <s v="West Virginia"/>
    <x v="31"/>
    <x v="2"/>
    <x v="1"/>
    <n v="1500"/>
    <x v="128"/>
    <n v="210"/>
    <x v="2"/>
    <n v="0.14000000000000001"/>
  </r>
  <r>
    <x v="0"/>
    <n v="1185732"/>
    <x v="252"/>
    <x v="0"/>
    <s v="West Virginia"/>
    <x v="31"/>
    <x v="3"/>
    <x v="1"/>
    <n v="1000"/>
    <x v="122"/>
    <n v="140"/>
    <x v="2"/>
    <n v="0.14000000000000001"/>
  </r>
  <r>
    <x v="0"/>
    <n v="1185732"/>
    <x v="252"/>
    <x v="0"/>
    <s v="West Virginia"/>
    <x v="31"/>
    <x v="4"/>
    <x v="25"/>
    <n v="1250"/>
    <x v="694"/>
    <n v="187.49999999999997"/>
    <x v="1"/>
    <n v="0.14999999999999997"/>
  </r>
  <r>
    <x v="0"/>
    <n v="1185732"/>
    <x v="252"/>
    <x v="0"/>
    <s v="West Virginia"/>
    <x v="31"/>
    <x v="5"/>
    <x v="16"/>
    <n v="2500"/>
    <x v="695"/>
    <n v="412.49999999999994"/>
    <x v="1"/>
    <n v="0.16499999999999998"/>
  </r>
  <r>
    <x v="0"/>
    <n v="1185732"/>
    <x v="220"/>
    <x v="0"/>
    <s v="West Virginia"/>
    <x v="31"/>
    <x v="0"/>
    <x v="25"/>
    <n v="5000"/>
    <x v="631"/>
    <n v="999.99999999999989"/>
    <x v="8"/>
    <n v="0.19999999999999998"/>
  </r>
  <r>
    <x v="0"/>
    <n v="1185732"/>
    <x v="220"/>
    <x v="0"/>
    <s v="West Virginia"/>
    <x v="31"/>
    <x v="1"/>
    <x v="2"/>
    <n v="2500"/>
    <x v="127"/>
    <n v="393.75"/>
    <x v="2"/>
    <n v="0.1575"/>
  </r>
  <r>
    <x v="0"/>
    <n v="1185732"/>
    <x v="220"/>
    <x v="0"/>
    <s v="West Virginia"/>
    <x v="31"/>
    <x v="2"/>
    <x v="1"/>
    <n v="1750"/>
    <x v="135"/>
    <n v="244.99999999999997"/>
    <x v="2"/>
    <n v="0.13999999999999999"/>
  </r>
  <r>
    <x v="0"/>
    <n v="1185732"/>
    <x v="220"/>
    <x v="0"/>
    <s v="West Virginia"/>
    <x v="31"/>
    <x v="3"/>
    <x v="1"/>
    <n v="1500"/>
    <x v="128"/>
    <n v="210"/>
    <x v="2"/>
    <n v="0.14000000000000001"/>
  </r>
  <r>
    <x v="0"/>
    <n v="1185732"/>
    <x v="220"/>
    <x v="0"/>
    <s v="West Virginia"/>
    <x v="31"/>
    <x v="4"/>
    <x v="25"/>
    <n v="1500"/>
    <x v="382"/>
    <n v="224.99999999999997"/>
    <x v="1"/>
    <n v="0.15"/>
  </r>
  <r>
    <x v="0"/>
    <n v="1185732"/>
    <x v="220"/>
    <x v="0"/>
    <s v="West Virginia"/>
    <x v="31"/>
    <x v="5"/>
    <x v="16"/>
    <n v="3000"/>
    <x v="209"/>
    <n v="494.99999999999989"/>
    <x v="1"/>
    <n v="0.16499999999999995"/>
  </r>
  <r>
    <x v="0"/>
    <n v="1185732"/>
    <x v="253"/>
    <x v="0"/>
    <s v="West Virginia"/>
    <x v="31"/>
    <x v="0"/>
    <x v="25"/>
    <n v="5250"/>
    <x v="729"/>
    <n v="1049.9999999999998"/>
    <x v="8"/>
    <n v="0.19999999999999996"/>
  </r>
  <r>
    <x v="0"/>
    <n v="1185732"/>
    <x v="253"/>
    <x v="0"/>
    <s v="West Virginia"/>
    <x v="31"/>
    <x v="1"/>
    <x v="2"/>
    <n v="2750"/>
    <x v="116"/>
    <n v="433.125"/>
    <x v="2"/>
    <n v="0.1575"/>
  </r>
  <r>
    <x v="0"/>
    <n v="1185732"/>
    <x v="253"/>
    <x v="0"/>
    <s v="West Virginia"/>
    <x v="31"/>
    <x v="2"/>
    <x v="1"/>
    <n v="2000"/>
    <x v="134"/>
    <n v="280"/>
    <x v="2"/>
    <n v="0.14000000000000001"/>
  </r>
  <r>
    <x v="0"/>
    <n v="1185732"/>
    <x v="253"/>
    <x v="0"/>
    <s v="West Virginia"/>
    <x v="31"/>
    <x v="3"/>
    <x v="1"/>
    <n v="1500"/>
    <x v="128"/>
    <n v="210"/>
    <x v="2"/>
    <n v="0.14000000000000001"/>
  </r>
  <r>
    <x v="0"/>
    <n v="1185732"/>
    <x v="253"/>
    <x v="0"/>
    <s v="West Virginia"/>
    <x v="31"/>
    <x v="4"/>
    <x v="25"/>
    <n v="1750"/>
    <x v="688"/>
    <n v="262.49999999999994"/>
    <x v="1"/>
    <n v="0.14999999999999997"/>
  </r>
  <r>
    <x v="0"/>
    <n v="1185732"/>
    <x v="253"/>
    <x v="0"/>
    <s v="West Virginia"/>
    <x v="31"/>
    <x v="5"/>
    <x v="16"/>
    <n v="3500"/>
    <x v="237"/>
    <n v="577.49999999999989"/>
    <x v="1"/>
    <n v="0.16499999999999998"/>
  </r>
  <r>
    <x v="0"/>
    <n v="1185732"/>
    <x v="254"/>
    <x v="0"/>
    <s v="West Virginia"/>
    <x v="31"/>
    <x v="0"/>
    <x v="25"/>
    <n v="5000"/>
    <x v="631"/>
    <n v="999.99999999999989"/>
    <x v="8"/>
    <n v="0.19999999999999998"/>
  </r>
  <r>
    <x v="0"/>
    <n v="1185732"/>
    <x v="254"/>
    <x v="0"/>
    <s v="West Virginia"/>
    <x v="31"/>
    <x v="1"/>
    <x v="2"/>
    <n v="2750"/>
    <x v="116"/>
    <n v="433.125"/>
    <x v="2"/>
    <n v="0.1575"/>
  </r>
  <r>
    <x v="0"/>
    <n v="1185732"/>
    <x v="254"/>
    <x v="0"/>
    <s v="West Virginia"/>
    <x v="31"/>
    <x v="2"/>
    <x v="1"/>
    <n v="2000"/>
    <x v="134"/>
    <n v="280"/>
    <x v="2"/>
    <n v="0.14000000000000001"/>
  </r>
  <r>
    <x v="0"/>
    <n v="1185732"/>
    <x v="254"/>
    <x v="0"/>
    <s v="West Virginia"/>
    <x v="31"/>
    <x v="3"/>
    <x v="1"/>
    <n v="1500"/>
    <x v="128"/>
    <n v="210"/>
    <x v="2"/>
    <n v="0.14000000000000001"/>
  </r>
  <r>
    <x v="0"/>
    <n v="1185732"/>
    <x v="254"/>
    <x v="0"/>
    <s v="West Virginia"/>
    <x v="31"/>
    <x v="4"/>
    <x v="25"/>
    <n v="1250"/>
    <x v="694"/>
    <n v="187.49999999999997"/>
    <x v="1"/>
    <n v="0.14999999999999997"/>
  </r>
  <r>
    <x v="0"/>
    <n v="1185732"/>
    <x v="254"/>
    <x v="0"/>
    <s v="West Virginia"/>
    <x v="31"/>
    <x v="5"/>
    <x v="16"/>
    <n v="3000"/>
    <x v="209"/>
    <n v="494.99999999999989"/>
    <x v="1"/>
    <n v="0.16499999999999995"/>
  </r>
  <r>
    <x v="0"/>
    <n v="1185732"/>
    <x v="255"/>
    <x v="0"/>
    <s v="West Virginia"/>
    <x v="31"/>
    <x v="0"/>
    <x v="25"/>
    <n v="4250"/>
    <x v="397"/>
    <n v="849.99999999999989"/>
    <x v="8"/>
    <n v="0.19999999999999998"/>
  </r>
  <r>
    <x v="0"/>
    <n v="1185732"/>
    <x v="255"/>
    <x v="0"/>
    <s v="West Virginia"/>
    <x v="31"/>
    <x v="1"/>
    <x v="2"/>
    <n v="2250"/>
    <x v="177"/>
    <n v="354.375"/>
    <x v="2"/>
    <n v="0.1575"/>
  </r>
  <r>
    <x v="0"/>
    <n v="1185732"/>
    <x v="255"/>
    <x v="0"/>
    <s v="West Virginia"/>
    <x v="31"/>
    <x v="2"/>
    <x v="1"/>
    <n v="1250"/>
    <x v="118"/>
    <n v="175"/>
    <x v="2"/>
    <n v="0.14000000000000001"/>
  </r>
  <r>
    <x v="0"/>
    <n v="1185732"/>
    <x v="255"/>
    <x v="0"/>
    <s v="West Virginia"/>
    <x v="31"/>
    <x v="3"/>
    <x v="1"/>
    <n v="1000"/>
    <x v="122"/>
    <n v="140"/>
    <x v="2"/>
    <n v="0.14000000000000001"/>
  </r>
  <r>
    <x v="0"/>
    <n v="1185732"/>
    <x v="255"/>
    <x v="0"/>
    <s v="West Virginia"/>
    <x v="31"/>
    <x v="4"/>
    <x v="25"/>
    <n v="1000"/>
    <x v="379"/>
    <n v="149.99999999999997"/>
    <x v="1"/>
    <n v="0.14999999999999997"/>
  </r>
  <r>
    <x v="0"/>
    <n v="1185732"/>
    <x v="255"/>
    <x v="0"/>
    <s v="West Virginia"/>
    <x v="31"/>
    <x v="5"/>
    <x v="16"/>
    <n v="2000"/>
    <x v="405"/>
    <n v="329.99999999999994"/>
    <x v="1"/>
    <n v="0.16499999999999998"/>
  </r>
  <r>
    <x v="0"/>
    <n v="1185732"/>
    <x v="224"/>
    <x v="0"/>
    <s v="West Virginia"/>
    <x v="31"/>
    <x v="0"/>
    <x v="16"/>
    <n v="3750"/>
    <x v="210"/>
    <n v="824.99999999999989"/>
    <x v="8"/>
    <n v="0.21999999999999997"/>
  </r>
  <r>
    <x v="0"/>
    <n v="1185732"/>
    <x v="224"/>
    <x v="0"/>
    <s v="West Virginia"/>
    <x v="31"/>
    <x v="1"/>
    <x v="0"/>
    <n v="2000"/>
    <x v="123"/>
    <n v="350"/>
    <x v="2"/>
    <n v="0.17499999999999999"/>
  </r>
  <r>
    <x v="0"/>
    <n v="1185732"/>
    <x v="224"/>
    <x v="0"/>
    <s v="West Virginia"/>
    <x v="31"/>
    <x v="2"/>
    <x v="0"/>
    <n v="1000"/>
    <x v="118"/>
    <n v="175"/>
    <x v="2"/>
    <n v="0.17499999999999999"/>
  </r>
  <r>
    <x v="0"/>
    <n v="1185732"/>
    <x v="224"/>
    <x v="0"/>
    <s v="West Virginia"/>
    <x v="31"/>
    <x v="3"/>
    <x v="0"/>
    <n v="750"/>
    <x v="316"/>
    <n v="131.25"/>
    <x v="2"/>
    <n v="0.17499999999999999"/>
  </r>
  <r>
    <x v="0"/>
    <n v="1185732"/>
    <x v="224"/>
    <x v="0"/>
    <s v="West Virginia"/>
    <x v="31"/>
    <x v="4"/>
    <x v="3"/>
    <n v="750"/>
    <x v="185"/>
    <n v="135"/>
    <x v="1"/>
    <n v="0.18"/>
  </r>
  <r>
    <x v="0"/>
    <n v="1185732"/>
    <x v="224"/>
    <x v="0"/>
    <s v="West Virginia"/>
    <x v="31"/>
    <x v="5"/>
    <x v="18"/>
    <n v="2000"/>
    <x v="730"/>
    <n v="389.99999999999994"/>
    <x v="1"/>
    <n v="0.19499999999999998"/>
  </r>
  <r>
    <x v="0"/>
    <n v="1185732"/>
    <x v="256"/>
    <x v="0"/>
    <s v="West Virginia"/>
    <x v="31"/>
    <x v="0"/>
    <x v="3"/>
    <n v="3500"/>
    <x v="193"/>
    <n v="840"/>
    <x v="8"/>
    <n v="0.24"/>
  </r>
  <r>
    <x v="0"/>
    <n v="1185732"/>
    <x v="256"/>
    <x v="0"/>
    <s v="West Virginia"/>
    <x v="31"/>
    <x v="1"/>
    <x v="0"/>
    <n v="1750"/>
    <x v="131"/>
    <n v="306.25"/>
    <x v="2"/>
    <n v="0.17499999999999999"/>
  </r>
  <r>
    <x v="0"/>
    <n v="1185732"/>
    <x v="256"/>
    <x v="0"/>
    <s v="West Virginia"/>
    <x v="31"/>
    <x v="2"/>
    <x v="0"/>
    <n v="1700"/>
    <x v="501"/>
    <n v="297.5"/>
    <x v="2"/>
    <n v="0.17499999999999999"/>
  </r>
  <r>
    <x v="0"/>
    <n v="1185732"/>
    <x v="256"/>
    <x v="0"/>
    <s v="West Virginia"/>
    <x v="31"/>
    <x v="3"/>
    <x v="0"/>
    <n v="1500"/>
    <x v="126"/>
    <n v="262.5"/>
    <x v="2"/>
    <n v="0.17499999999999999"/>
  </r>
  <r>
    <x v="0"/>
    <n v="1185732"/>
    <x v="256"/>
    <x v="0"/>
    <s v="West Virginia"/>
    <x v="31"/>
    <x v="4"/>
    <x v="3"/>
    <n v="1250"/>
    <x v="126"/>
    <n v="225"/>
    <x v="1"/>
    <n v="0.18"/>
  </r>
  <r>
    <x v="0"/>
    <n v="1185732"/>
    <x v="256"/>
    <x v="0"/>
    <s v="West Virginia"/>
    <x v="31"/>
    <x v="5"/>
    <x v="18"/>
    <n v="2250"/>
    <x v="199"/>
    <n v="438.74999999999994"/>
    <x v="1"/>
    <n v="0.19499999999999998"/>
  </r>
  <r>
    <x v="0"/>
    <n v="1185732"/>
    <x v="257"/>
    <x v="0"/>
    <s v="West Virginia"/>
    <x v="31"/>
    <x v="0"/>
    <x v="3"/>
    <n v="4500"/>
    <x v="52"/>
    <n v="1080"/>
    <x v="8"/>
    <n v="0.24"/>
  </r>
  <r>
    <x v="0"/>
    <n v="1185732"/>
    <x v="257"/>
    <x v="0"/>
    <s v="West Virginia"/>
    <x v="31"/>
    <x v="1"/>
    <x v="0"/>
    <n v="2500"/>
    <x v="142"/>
    <n v="437.5"/>
    <x v="2"/>
    <n v="0.17499999999999999"/>
  </r>
  <r>
    <x v="0"/>
    <n v="1185732"/>
    <x v="257"/>
    <x v="0"/>
    <s v="West Virginia"/>
    <x v="31"/>
    <x v="2"/>
    <x v="0"/>
    <n v="2250"/>
    <x v="127"/>
    <n v="393.75"/>
    <x v="2"/>
    <n v="0.17499999999999999"/>
  </r>
  <r>
    <x v="0"/>
    <n v="1185732"/>
    <x v="257"/>
    <x v="0"/>
    <s v="West Virginia"/>
    <x v="31"/>
    <x v="3"/>
    <x v="0"/>
    <n v="1750"/>
    <x v="131"/>
    <n v="306.25"/>
    <x v="2"/>
    <n v="0.17499999999999999"/>
  </r>
  <r>
    <x v="0"/>
    <n v="1185732"/>
    <x v="257"/>
    <x v="0"/>
    <s v="West Virginia"/>
    <x v="31"/>
    <x v="4"/>
    <x v="3"/>
    <n v="1750"/>
    <x v="202"/>
    <n v="315"/>
    <x v="1"/>
    <n v="0.18"/>
  </r>
  <r>
    <x v="0"/>
    <n v="1185732"/>
    <x v="257"/>
    <x v="0"/>
    <s v="West Virginia"/>
    <x v="31"/>
    <x v="5"/>
    <x v="18"/>
    <n v="2750"/>
    <x v="410"/>
    <n v="536.24999999999989"/>
    <x v="1"/>
    <n v="0.19499999999999995"/>
  </r>
  <r>
    <x v="0"/>
    <n v="1185732"/>
    <x v="102"/>
    <x v="0"/>
    <s v="Maryland"/>
    <x v="44"/>
    <x v="0"/>
    <x v="1"/>
    <n v="5250"/>
    <x v="193"/>
    <n v="735"/>
    <x v="2"/>
    <n v="0.14000000000000001"/>
  </r>
  <r>
    <x v="0"/>
    <n v="1185732"/>
    <x v="102"/>
    <x v="0"/>
    <s v="Maryland"/>
    <x v="44"/>
    <x v="1"/>
    <x v="1"/>
    <n v="3250"/>
    <x v="194"/>
    <n v="454.99999999999994"/>
    <x v="2"/>
    <n v="0.13999999999999999"/>
  </r>
  <r>
    <x v="0"/>
    <n v="1185732"/>
    <x v="102"/>
    <x v="0"/>
    <s v="Maryland"/>
    <x v="44"/>
    <x v="2"/>
    <x v="21"/>
    <n v="3250"/>
    <x v="663"/>
    <n v="390.00000000000006"/>
    <x v="8"/>
    <n v="0.12000000000000002"/>
  </r>
  <r>
    <x v="0"/>
    <n v="1185732"/>
    <x v="102"/>
    <x v="0"/>
    <s v="Maryland"/>
    <x v="44"/>
    <x v="3"/>
    <x v="8"/>
    <n v="1750"/>
    <x v="731"/>
    <n v="245"/>
    <x v="8"/>
    <n v="0.14000000000000001"/>
  </r>
  <r>
    <x v="0"/>
    <n v="1185732"/>
    <x v="102"/>
    <x v="0"/>
    <s v="Maryland"/>
    <x v="44"/>
    <x v="4"/>
    <x v="0"/>
    <n v="2250"/>
    <x v="127"/>
    <n v="337.5"/>
    <x v="1"/>
    <n v="0.15"/>
  </r>
  <r>
    <x v="0"/>
    <n v="1185732"/>
    <x v="102"/>
    <x v="0"/>
    <s v="Maryland"/>
    <x v="44"/>
    <x v="5"/>
    <x v="1"/>
    <n v="3250"/>
    <x v="194"/>
    <n v="520"/>
    <x v="8"/>
    <n v="0.16"/>
  </r>
  <r>
    <x v="0"/>
    <n v="1185732"/>
    <x v="37"/>
    <x v="0"/>
    <s v="Maryland"/>
    <x v="44"/>
    <x v="0"/>
    <x v="1"/>
    <n v="5750"/>
    <x v="336"/>
    <n v="805"/>
    <x v="2"/>
    <n v="0.14000000000000001"/>
  </r>
  <r>
    <x v="0"/>
    <n v="1185732"/>
    <x v="37"/>
    <x v="0"/>
    <s v="Maryland"/>
    <x v="44"/>
    <x v="1"/>
    <x v="1"/>
    <n v="2250"/>
    <x v="124"/>
    <n v="315"/>
    <x v="2"/>
    <n v="0.14000000000000001"/>
  </r>
  <r>
    <x v="0"/>
    <n v="1185732"/>
    <x v="37"/>
    <x v="0"/>
    <s v="Maryland"/>
    <x v="44"/>
    <x v="2"/>
    <x v="21"/>
    <n v="2750"/>
    <x v="188"/>
    <n v="330.00000000000006"/>
    <x v="8"/>
    <n v="0.12000000000000002"/>
  </r>
  <r>
    <x v="0"/>
    <n v="1185732"/>
    <x v="37"/>
    <x v="0"/>
    <s v="Maryland"/>
    <x v="44"/>
    <x v="3"/>
    <x v="8"/>
    <n v="1500"/>
    <x v="311"/>
    <n v="210"/>
    <x v="8"/>
    <n v="0.14000000000000001"/>
  </r>
  <r>
    <x v="0"/>
    <n v="1185732"/>
    <x v="37"/>
    <x v="0"/>
    <s v="Maryland"/>
    <x v="44"/>
    <x v="4"/>
    <x v="0"/>
    <n v="2250"/>
    <x v="127"/>
    <n v="337.5"/>
    <x v="1"/>
    <n v="0.15"/>
  </r>
  <r>
    <x v="0"/>
    <n v="1185732"/>
    <x v="37"/>
    <x v="0"/>
    <s v="Maryland"/>
    <x v="44"/>
    <x v="5"/>
    <x v="1"/>
    <n v="3250"/>
    <x v="194"/>
    <n v="520"/>
    <x v="8"/>
    <n v="0.16"/>
  </r>
  <r>
    <x v="0"/>
    <n v="1185732"/>
    <x v="258"/>
    <x v="0"/>
    <s v="Maryland"/>
    <x v="44"/>
    <x v="0"/>
    <x v="1"/>
    <n v="5450"/>
    <x v="732"/>
    <n v="763"/>
    <x v="2"/>
    <n v="0.14000000000000001"/>
  </r>
  <r>
    <x v="0"/>
    <n v="1185732"/>
    <x v="258"/>
    <x v="0"/>
    <s v="Maryland"/>
    <x v="44"/>
    <x v="1"/>
    <x v="1"/>
    <n v="2500"/>
    <x v="123"/>
    <n v="350"/>
    <x v="2"/>
    <n v="0.14000000000000001"/>
  </r>
  <r>
    <x v="0"/>
    <n v="1185732"/>
    <x v="258"/>
    <x v="0"/>
    <s v="Maryland"/>
    <x v="44"/>
    <x v="2"/>
    <x v="21"/>
    <n v="2750"/>
    <x v="188"/>
    <n v="330.00000000000006"/>
    <x v="8"/>
    <n v="0.12000000000000002"/>
  </r>
  <r>
    <x v="0"/>
    <n v="1185732"/>
    <x v="258"/>
    <x v="0"/>
    <s v="Maryland"/>
    <x v="44"/>
    <x v="3"/>
    <x v="8"/>
    <n v="1250"/>
    <x v="324"/>
    <n v="175"/>
    <x v="8"/>
    <n v="0.14000000000000001"/>
  </r>
  <r>
    <x v="0"/>
    <n v="1185732"/>
    <x v="258"/>
    <x v="0"/>
    <s v="Maryland"/>
    <x v="44"/>
    <x v="4"/>
    <x v="0"/>
    <n v="1750"/>
    <x v="131"/>
    <n v="262.5"/>
    <x v="1"/>
    <n v="0.15"/>
  </r>
  <r>
    <x v="0"/>
    <n v="1185732"/>
    <x v="258"/>
    <x v="0"/>
    <s v="Maryland"/>
    <x v="44"/>
    <x v="5"/>
    <x v="1"/>
    <n v="2750"/>
    <x v="130"/>
    <n v="440"/>
    <x v="8"/>
    <n v="0.16"/>
  </r>
  <r>
    <x v="0"/>
    <n v="1185732"/>
    <x v="259"/>
    <x v="0"/>
    <s v="Maryland"/>
    <x v="44"/>
    <x v="0"/>
    <x v="1"/>
    <n v="5250"/>
    <x v="193"/>
    <n v="735"/>
    <x v="2"/>
    <n v="0.14000000000000001"/>
  </r>
  <r>
    <x v="0"/>
    <n v="1185732"/>
    <x v="259"/>
    <x v="0"/>
    <s v="Maryland"/>
    <x v="44"/>
    <x v="1"/>
    <x v="1"/>
    <n v="2250"/>
    <x v="124"/>
    <n v="315"/>
    <x v="2"/>
    <n v="0.14000000000000001"/>
  </r>
  <r>
    <x v="0"/>
    <n v="1185732"/>
    <x v="259"/>
    <x v="0"/>
    <s v="Maryland"/>
    <x v="44"/>
    <x v="2"/>
    <x v="21"/>
    <n v="2250"/>
    <x v="318"/>
    <n v="270.00000000000006"/>
    <x v="8"/>
    <n v="0.12000000000000002"/>
  </r>
  <r>
    <x v="0"/>
    <n v="1185732"/>
    <x v="259"/>
    <x v="0"/>
    <s v="Maryland"/>
    <x v="44"/>
    <x v="3"/>
    <x v="8"/>
    <n v="1500"/>
    <x v="311"/>
    <n v="210"/>
    <x v="8"/>
    <n v="0.14000000000000001"/>
  </r>
  <r>
    <x v="0"/>
    <n v="1185732"/>
    <x v="259"/>
    <x v="0"/>
    <s v="Maryland"/>
    <x v="44"/>
    <x v="4"/>
    <x v="0"/>
    <n v="1500"/>
    <x v="126"/>
    <n v="225"/>
    <x v="1"/>
    <n v="0.15"/>
  </r>
  <r>
    <x v="0"/>
    <n v="1185732"/>
    <x v="259"/>
    <x v="0"/>
    <s v="Maryland"/>
    <x v="44"/>
    <x v="5"/>
    <x v="1"/>
    <n v="3000"/>
    <x v="147"/>
    <n v="480"/>
    <x v="8"/>
    <n v="0.16"/>
  </r>
  <r>
    <x v="0"/>
    <n v="1185732"/>
    <x v="236"/>
    <x v="0"/>
    <s v="Maryland"/>
    <x v="44"/>
    <x v="0"/>
    <x v="16"/>
    <n v="5700"/>
    <x v="733"/>
    <n v="1097.2499999999998"/>
    <x v="2"/>
    <n v="0.19249999999999995"/>
  </r>
  <r>
    <x v="0"/>
    <n v="1185732"/>
    <x v="236"/>
    <x v="0"/>
    <s v="Maryland"/>
    <x v="44"/>
    <x v="1"/>
    <x v="0"/>
    <n v="2750"/>
    <x v="140"/>
    <n v="481.24999999999994"/>
    <x v="2"/>
    <n v="0.17499999999999999"/>
  </r>
  <r>
    <x v="0"/>
    <n v="1185732"/>
    <x v="236"/>
    <x v="0"/>
    <s v="Maryland"/>
    <x v="44"/>
    <x v="2"/>
    <x v="2"/>
    <n v="3000"/>
    <x v="198"/>
    <n v="540"/>
    <x v="8"/>
    <n v="0.18"/>
  </r>
  <r>
    <x v="0"/>
    <n v="1185732"/>
    <x v="236"/>
    <x v="0"/>
    <s v="Maryland"/>
    <x v="44"/>
    <x v="3"/>
    <x v="2"/>
    <n v="2500"/>
    <x v="127"/>
    <n v="450"/>
    <x v="8"/>
    <n v="0.18"/>
  </r>
  <r>
    <x v="0"/>
    <n v="1185732"/>
    <x v="236"/>
    <x v="0"/>
    <s v="Maryland"/>
    <x v="44"/>
    <x v="4"/>
    <x v="16"/>
    <n v="2750"/>
    <x v="409"/>
    <n v="453.74999999999994"/>
    <x v="1"/>
    <n v="0.16499999999999998"/>
  </r>
  <r>
    <x v="0"/>
    <n v="1185732"/>
    <x v="236"/>
    <x v="0"/>
    <s v="Maryland"/>
    <x v="44"/>
    <x v="5"/>
    <x v="3"/>
    <n v="4000"/>
    <x v="50"/>
    <n v="960"/>
    <x v="8"/>
    <n v="0.24"/>
  </r>
  <r>
    <x v="0"/>
    <n v="1185732"/>
    <x v="41"/>
    <x v="0"/>
    <s v="Maryland"/>
    <x v="44"/>
    <x v="0"/>
    <x v="16"/>
    <n v="6500"/>
    <x v="734"/>
    <n v="1251.2499999999998"/>
    <x v="2"/>
    <n v="0.19249999999999998"/>
  </r>
  <r>
    <x v="0"/>
    <n v="1185732"/>
    <x v="41"/>
    <x v="0"/>
    <s v="Maryland"/>
    <x v="44"/>
    <x v="1"/>
    <x v="0"/>
    <n v="4000"/>
    <x v="47"/>
    <n v="700"/>
    <x v="2"/>
    <n v="0.17499999999999999"/>
  </r>
  <r>
    <x v="0"/>
    <n v="1185732"/>
    <x v="41"/>
    <x v="0"/>
    <s v="Maryland"/>
    <x v="44"/>
    <x v="2"/>
    <x v="2"/>
    <n v="3250"/>
    <x v="334"/>
    <n v="585"/>
    <x v="8"/>
    <n v="0.18"/>
  </r>
  <r>
    <x v="0"/>
    <n v="1185732"/>
    <x v="41"/>
    <x v="0"/>
    <s v="Maryland"/>
    <x v="44"/>
    <x v="3"/>
    <x v="2"/>
    <n v="3000"/>
    <x v="198"/>
    <n v="540"/>
    <x v="8"/>
    <n v="0.18"/>
  </r>
  <r>
    <x v="0"/>
    <n v="1185732"/>
    <x v="41"/>
    <x v="0"/>
    <s v="Maryland"/>
    <x v="44"/>
    <x v="4"/>
    <x v="16"/>
    <n v="3000"/>
    <x v="209"/>
    <n v="494.99999999999989"/>
    <x v="1"/>
    <n v="0.16499999999999995"/>
  </r>
  <r>
    <x v="0"/>
    <n v="1185732"/>
    <x v="41"/>
    <x v="0"/>
    <s v="Maryland"/>
    <x v="44"/>
    <x v="5"/>
    <x v="3"/>
    <n v="4500"/>
    <x v="52"/>
    <n v="1080"/>
    <x v="8"/>
    <n v="0.24"/>
  </r>
  <r>
    <x v="0"/>
    <n v="1185732"/>
    <x v="260"/>
    <x v="0"/>
    <s v="Maryland"/>
    <x v="44"/>
    <x v="0"/>
    <x v="16"/>
    <n v="6750"/>
    <x v="353"/>
    <n v="1299.3749999999998"/>
    <x v="2"/>
    <n v="0.19249999999999998"/>
  </r>
  <r>
    <x v="0"/>
    <n v="1185732"/>
    <x v="260"/>
    <x v="0"/>
    <s v="Maryland"/>
    <x v="44"/>
    <x v="1"/>
    <x v="0"/>
    <n v="4250"/>
    <x v="43"/>
    <n v="743.75"/>
    <x v="2"/>
    <n v="0.17499999999999999"/>
  </r>
  <r>
    <x v="0"/>
    <n v="1185732"/>
    <x v="260"/>
    <x v="0"/>
    <s v="Maryland"/>
    <x v="44"/>
    <x v="2"/>
    <x v="2"/>
    <n v="3500"/>
    <x v="151"/>
    <n v="630"/>
    <x v="8"/>
    <n v="0.18"/>
  </r>
  <r>
    <x v="0"/>
    <n v="1185732"/>
    <x v="260"/>
    <x v="0"/>
    <s v="Maryland"/>
    <x v="44"/>
    <x v="3"/>
    <x v="2"/>
    <n v="3000"/>
    <x v="198"/>
    <n v="540"/>
    <x v="8"/>
    <n v="0.18"/>
  </r>
  <r>
    <x v="0"/>
    <n v="1185732"/>
    <x v="260"/>
    <x v="0"/>
    <s v="Maryland"/>
    <x v="44"/>
    <x v="4"/>
    <x v="16"/>
    <n v="3250"/>
    <x v="410"/>
    <n v="536.24999999999989"/>
    <x v="1"/>
    <n v="0.16499999999999995"/>
  </r>
  <r>
    <x v="0"/>
    <n v="1185732"/>
    <x v="260"/>
    <x v="0"/>
    <s v="Maryland"/>
    <x v="44"/>
    <x v="5"/>
    <x v="3"/>
    <n v="5000"/>
    <x v="61"/>
    <n v="1200"/>
    <x v="8"/>
    <n v="0.24"/>
  </r>
  <r>
    <x v="0"/>
    <n v="1185732"/>
    <x v="261"/>
    <x v="0"/>
    <s v="Maryland"/>
    <x v="44"/>
    <x v="0"/>
    <x v="16"/>
    <n v="6500"/>
    <x v="734"/>
    <n v="1251.2499999999998"/>
    <x v="2"/>
    <n v="0.19249999999999998"/>
  </r>
  <r>
    <x v="0"/>
    <n v="1185732"/>
    <x v="261"/>
    <x v="0"/>
    <s v="Maryland"/>
    <x v="44"/>
    <x v="1"/>
    <x v="0"/>
    <n v="4250"/>
    <x v="43"/>
    <n v="743.75"/>
    <x v="2"/>
    <n v="0.17499999999999999"/>
  </r>
  <r>
    <x v="0"/>
    <n v="1185732"/>
    <x v="261"/>
    <x v="0"/>
    <s v="Maryland"/>
    <x v="44"/>
    <x v="2"/>
    <x v="2"/>
    <n v="3500"/>
    <x v="151"/>
    <n v="630"/>
    <x v="8"/>
    <n v="0.18"/>
  </r>
  <r>
    <x v="0"/>
    <n v="1185732"/>
    <x v="261"/>
    <x v="0"/>
    <s v="Maryland"/>
    <x v="44"/>
    <x v="3"/>
    <x v="2"/>
    <n v="2500"/>
    <x v="127"/>
    <n v="450"/>
    <x v="8"/>
    <n v="0.18"/>
  </r>
  <r>
    <x v="0"/>
    <n v="1185732"/>
    <x v="261"/>
    <x v="0"/>
    <s v="Maryland"/>
    <x v="44"/>
    <x v="4"/>
    <x v="16"/>
    <n v="2250"/>
    <x v="427"/>
    <n v="371.24999999999994"/>
    <x v="1"/>
    <n v="0.16499999999999998"/>
  </r>
  <r>
    <x v="0"/>
    <n v="1185732"/>
    <x v="261"/>
    <x v="0"/>
    <s v="Maryland"/>
    <x v="44"/>
    <x v="5"/>
    <x v="3"/>
    <n v="4000"/>
    <x v="50"/>
    <n v="960"/>
    <x v="8"/>
    <n v="0.24"/>
  </r>
  <r>
    <x v="0"/>
    <n v="1185732"/>
    <x v="239"/>
    <x v="0"/>
    <s v="Maryland"/>
    <x v="44"/>
    <x v="0"/>
    <x v="16"/>
    <n v="5250"/>
    <x v="403"/>
    <n v="1010.6249999999998"/>
    <x v="2"/>
    <n v="0.19249999999999995"/>
  </r>
  <r>
    <x v="0"/>
    <n v="1185732"/>
    <x v="239"/>
    <x v="0"/>
    <s v="Maryland"/>
    <x v="44"/>
    <x v="1"/>
    <x v="0"/>
    <n v="3250"/>
    <x v="132"/>
    <n v="568.75"/>
    <x v="2"/>
    <n v="0.17499999999999999"/>
  </r>
  <r>
    <x v="0"/>
    <n v="1185732"/>
    <x v="239"/>
    <x v="0"/>
    <s v="Maryland"/>
    <x v="44"/>
    <x v="2"/>
    <x v="2"/>
    <n v="2250"/>
    <x v="177"/>
    <n v="405"/>
    <x v="8"/>
    <n v="0.18"/>
  </r>
  <r>
    <x v="0"/>
    <n v="1185732"/>
    <x v="239"/>
    <x v="0"/>
    <s v="Maryland"/>
    <x v="44"/>
    <x v="3"/>
    <x v="2"/>
    <n v="2000"/>
    <x v="124"/>
    <n v="360"/>
    <x v="8"/>
    <n v="0.18"/>
  </r>
  <r>
    <x v="0"/>
    <n v="1185732"/>
    <x v="239"/>
    <x v="0"/>
    <s v="Maryland"/>
    <x v="44"/>
    <x v="4"/>
    <x v="16"/>
    <n v="2000"/>
    <x v="405"/>
    <n v="329.99999999999994"/>
    <x v="1"/>
    <n v="0.16499999999999998"/>
  </r>
  <r>
    <x v="0"/>
    <n v="1185732"/>
    <x v="239"/>
    <x v="0"/>
    <s v="Maryland"/>
    <x v="44"/>
    <x v="5"/>
    <x v="3"/>
    <n v="3000"/>
    <x v="207"/>
    <n v="720"/>
    <x v="8"/>
    <n v="0.24"/>
  </r>
  <r>
    <x v="0"/>
    <n v="1185732"/>
    <x v="45"/>
    <x v="0"/>
    <s v="Maryland"/>
    <x v="44"/>
    <x v="0"/>
    <x v="3"/>
    <n v="4750"/>
    <x v="175"/>
    <n v="997.49999999999989"/>
    <x v="2"/>
    <n v="0.20999999999999996"/>
  </r>
  <r>
    <x v="0"/>
    <n v="1185732"/>
    <x v="45"/>
    <x v="0"/>
    <s v="Maryland"/>
    <x v="44"/>
    <x v="1"/>
    <x v="4"/>
    <n v="3000"/>
    <x v="205"/>
    <n v="577.5"/>
    <x v="2"/>
    <n v="0.1925"/>
  </r>
  <r>
    <x v="0"/>
    <n v="1185732"/>
    <x v="45"/>
    <x v="0"/>
    <s v="Maryland"/>
    <x v="44"/>
    <x v="2"/>
    <x v="4"/>
    <n v="2000"/>
    <x v="130"/>
    <n v="440"/>
    <x v="8"/>
    <n v="0.22"/>
  </r>
  <r>
    <x v="0"/>
    <n v="1185732"/>
    <x v="45"/>
    <x v="0"/>
    <s v="Maryland"/>
    <x v="44"/>
    <x v="3"/>
    <x v="4"/>
    <n v="1750"/>
    <x v="117"/>
    <n v="385.00000000000006"/>
    <x v="8"/>
    <n v="0.22000000000000003"/>
  </r>
  <r>
    <x v="0"/>
    <n v="1185732"/>
    <x v="45"/>
    <x v="0"/>
    <s v="Maryland"/>
    <x v="44"/>
    <x v="4"/>
    <x v="5"/>
    <n v="1750"/>
    <x v="165"/>
    <n v="341.25"/>
    <x v="1"/>
    <n v="0.19500000000000001"/>
  </r>
  <r>
    <x v="0"/>
    <n v="1185732"/>
    <x v="45"/>
    <x v="0"/>
    <s v="Maryland"/>
    <x v="44"/>
    <x v="5"/>
    <x v="6"/>
    <n v="3000"/>
    <x v="193"/>
    <n v="840"/>
    <x v="8"/>
    <n v="0.28000000000000003"/>
  </r>
  <r>
    <x v="0"/>
    <n v="1185732"/>
    <x v="262"/>
    <x v="0"/>
    <s v="Maryland"/>
    <x v="44"/>
    <x v="0"/>
    <x v="5"/>
    <n v="4500"/>
    <x v="62"/>
    <n v="1023.7499999999999"/>
    <x v="2"/>
    <n v="0.22749999999999998"/>
  </r>
  <r>
    <x v="0"/>
    <n v="1185732"/>
    <x v="262"/>
    <x v="0"/>
    <s v="Maryland"/>
    <x v="44"/>
    <x v="1"/>
    <x v="4"/>
    <n v="3250"/>
    <x v="255"/>
    <n v="625.625"/>
    <x v="2"/>
    <n v="0.1925"/>
  </r>
  <r>
    <x v="0"/>
    <n v="1185732"/>
    <x v="262"/>
    <x v="0"/>
    <s v="Maryland"/>
    <x v="44"/>
    <x v="2"/>
    <x v="4"/>
    <n v="3200"/>
    <x v="735"/>
    <n v="704.00000000000011"/>
    <x v="8"/>
    <n v="0.22000000000000003"/>
  </r>
  <r>
    <x v="0"/>
    <n v="1185732"/>
    <x v="262"/>
    <x v="0"/>
    <s v="Maryland"/>
    <x v="44"/>
    <x v="3"/>
    <x v="4"/>
    <n v="3000"/>
    <x v="205"/>
    <n v="660.00000000000011"/>
    <x v="8"/>
    <n v="0.22000000000000003"/>
  </r>
  <r>
    <x v="0"/>
    <n v="1185732"/>
    <x v="262"/>
    <x v="0"/>
    <s v="Maryland"/>
    <x v="44"/>
    <x v="4"/>
    <x v="5"/>
    <n v="2750"/>
    <x v="736"/>
    <n v="536.25"/>
    <x v="1"/>
    <n v="0.19500000000000001"/>
  </r>
  <r>
    <x v="0"/>
    <n v="1185732"/>
    <x v="262"/>
    <x v="0"/>
    <s v="Maryland"/>
    <x v="44"/>
    <x v="5"/>
    <x v="6"/>
    <n v="3750"/>
    <x v="48"/>
    <n v="1050"/>
    <x v="8"/>
    <n v="0.28000000000000003"/>
  </r>
  <r>
    <x v="0"/>
    <n v="1185732"/>
    <x v="263"/>
    <x v="0"/>
    <s v="Maryland"/>
    <x v="44"/>
    <x v="0"/>
    <x v="5"/>
    <n v="6000"/>
    <x v="87"/>
    <n v="1365"/>
    <x v="2"/>
    <n v="0.22750000000000001"/>
  </r>
  <r>
    <x v="0"/>
    <n v="1185732"/>
    <x v="263"/>
    <x v="0"/>
    <s v="Maryland"/>
    <x v="44"/>
    <x v="1"/>
    <x v="4"/>
    <n v="4000"/>
    <x v="42"/>
    <n v="770"/>
    <x v="2"/>
    <n v="0.1925"/>
  </r>
  <r>
    <x v="0"/>
    <n v="1185732"/>
    <x v="263"/>
    <x v="0"/>
    <s v="Maryland"/>
    <x v="44"/>
    <x v="2"/>
    <x v="4"/>
    <n v="3750"/>
    <x v="138"/>
    <n v="825"/>
    <x v="8"/>
    <n v="0.22"/>
  </r>
  <r>
    <x v="0"/>
    <n v="1185732"/>
    <x v="263"/>
    <x v="0"/>
    <s v="Maryland"/>
    <x v="44"/>
    <x v="3"/>
    <x v="4"/>
    <n v="3250"/>
    <x v="255"/>
    <n v="715.00000000000011"/>
    <x v="8"/>
    <n v="0.22000000000000003"/>
  </r>
  <r>
    <x v="0"/>
    <n v="1185732"/>
    <x v="263"/>
    <x v="0"/>
    <s v="Maryland"/>
    <x v="44"/>
    <x v="4"/>
    <x v="5"/>
    <n v="3250"/>
    <x v="238"/>
    <n v="633.75"/>
    <x v="1"/>
    <n v="0.19500000000000001"/>
  </r>
  <r>
    <x v="0"/>
    <n v="1185732"/>
    <x v="263"/>
    <x v="0"/>
    <s v="Maryland"/>
    <x v="44"/>
    <x v="5"/>
    <x v="6"/>
    <n v="4250"/>
    <x v="44"/>
    <n v="1190"/>
    <x v="8"/>
    <n v="0.28000000000000003"/>
  </r>
  <r>
    <x v="0"/>
    <n v="1185732"/>
    <x v="136"/>
    <x v="0"/>
    <s v="Delaware"/>
    <x v="45"/>
    <x v="0"/>
    <x v="15"/>
    <n v="4750"/>
    <x v="394"/>
    <n v="581.875"/>
    <x v="2"/>
    <n v="0.1225"/>
  </r>
  <r>
    <x v="0"/>
    <n v="1185732"/>
    <x v="136"/>
    <x v="0"/>
    <s v="Delaware"/>
    <x v="45"/>
    <x v="1"/>
    <x v="15"/>
    <n v="2750"/>
    <x v="117"/>
    <n v="336.875"/>
    <x v="2"/>
    <n v="0.1225"/>
  </r>
  <r>
    <x v="0"/>
    <n v="1185732"/>
    <x v="136"/>
    <x v="0"/>
    <s v="Delaware"/>
    <x v="45"/>
    <x v="2"/>
    <x v="39"/>
    <n v="2750"/>
    <x v="502"/>
    <n v="275.00000000000006"/>
    <x v="8"/>
    <n v="0.10000000000000002"/>
  </r>
  <r>
    <x v="0"/>
    <n v="1185732"/>
    <x v="136"/>
    <x v="0"/>
    <s v="Delaware"/>
    <x v="45"/>
    <x v="3"/>
    <x v="9"/>
    <n v="1250"/>
    <x v="316"/>
    <n v="150"/>
    <x v="8"/>
    <n v="0.12"/>
  </r>
  <r>
    <x v="0"/>
    <n v="1185732"/>
    <x v="136"/>
    <x v="0"/>
    <s v="Delaware"/>
    <x v="45"/>
    <x v="4"/>
    <x v="2"/>
    <n v="1750"/>
    <x v="120"/>
    <n v="236.25"/>
    <x v="1"/>
    <n v="0.13500000000000001"/>
  </r>
  <r>
    <x v="0"/>
    <n v="1185732"/>
    <x v="136"/>
    <x v="0"/>
    <s v="Delaware"/>
    <x v="45"/>
    <x v="5"/>
    <x v="15"/>
    <n v="2750"/>
    <x v="117"/>
    <n v="385.00000000000006"/>
    <x v="8"/>
    <n v="0.14000000000000001"/>
  </r>
  <r>
    <x v="0"/>
    <n v="1185732"/>
    <x v="264"/>
    <x v="0"/>
    <s v="Delaware"/>
    <x v="45"/>
    <x v="0"/>
    <x v="15"/>
    <n v="5250"/>
    <x v="450"/>
    <n v="643.125"/>
    <x v="2"/>
    <n v="0.1225"/>
  </r>
  <r>
    <x v="0"/>
    <n v="1185732"/>
    <x v="264"/>
    <x v="0"/>
    <s v="Delaware"/>
    <x v="45"/>
    <x v="1"/>
    <x v="15"/>
    <n v="1750"/>
    <x v="181"/>
    <n v="214.37500000000003"/>
    <x v="2"/>
    <n v="0.12250000000000001"/>
  </r>
  <r>
    <x v="0"/>
    <n v="1185732"/>
    <x v="264"/>
    <x v="0"/>
    <s v="Delaware"/>
    <x v="45"/>
    <x v="2"/>
    <x v="39"/>
    <n v="2250"/>
    <x v="469"/>
    <n v="225.00000000000006"/>
    <x v="8"/>
    <n v="0.10000000000000002"/>
  </r>
  <r>
    <x v="0"/>
    <n v="1185732"/>
    <x v="264"/>
    <x v="0"/>
    <s v="Delaware"/>
    <x v="45"/>
    <x v="3"/>
    <x v="9"/>
    <n v="1000"/>
    <x v="178"/>
    <n v="120"/>
    <x v="8"/>
    <n v="0.12"/>
  </r>
  <r>
    <x v="0"/>
    <n v="1185732"/>
    <x v="264"/>
    <x v="0"/>
    <s v="Delaware"/>
    <x v="45"/>
    <x v="4"/>
    <x v="2"/>
    <n v="1750"/>
    <x v="120"/>
    <n v="236.25"/>
    <x v="1"/>
    <n v="0.13500000000000001"/>
  </r>
  <r>
    <x v="0"/>
    <n v="1185732"/>
    <x v="264"/>
    <x v="0"/>
    <s v="Delaware"/>
    <x v="45"/>
    <x v="5"/>
    <x v="15"/>
    <n v="2750"/>
    <x v="117"/>
    <n v="385.00000000000006"/>
    <x v="8"/>
    <n v="0.14000000000000001"/>
  </r>
  <r>
    <x v="0"/>
    <n v="1185732"/>
    <x v="173"/>
    <x v="0"/>
    <s v="Delaware"/>
    <x v="45"/>
    <x v="0"/>
    <x v="15"/>
    <n v="4950"/>
    <x v="737"/>
    <n v="606.375"/>
    <x v="2"/>
    <n v="0.1225"/>
  </r>
  <r>
    <x v="0"/>
    <n v="1185732"/>
    <x v="173"/>
    <x v="0"/>
    <s v="Delaware"/>
    <x v="45"/>
    <x v="1"/>
    <x v="15"/>
    <n v="2000"/>
    <x v="320"/>
    <n v="245.00000000000003"/>
    <x v="2"/>
    <n v="0.12250000000000001"/>
  </r>
  <r>
    <x v="0"/>
    <n v="1185732"/>
    <x v="173"/>
    <x v="0"/>
    <s v="Delaware"/>
    <x v="45"/>
    <x v="2"/>
    <x v="39"/>
    <n v="2250"/>
    <x v="469"/>
    <n v="225.00000000000006"/>
    <x v="8"/>
    <n v="0.10000000000000002"/>
  </r>
  <r>
    <x v="0"/>
    <n v="1185732"/>
    <x v="173"/>
    <x v="0"/>
    <s v="Delaware"/>
    <x v="45"/>
    <x v="3"/>
    <x v="9"/>
    <n v="750"/>
    <x v="375"/>
    <n v="90"/>
    <x v="8"/>
    <n v="0.12"/>
  </r>
  <r>
    <x v="0"/>
    <n v="1185732"/>
    <x v="173"/>
    <x v="0"/>
    <s v="Delaware"/>
    <x v="45"/>
    <x v="4"/>
    <x v="2"/>
    <n v="1250"/>
    <x v="180"/>
    <n v="168.75"/>
    <x v="1"/>
    <n v="0.13500000000000001"/>
  </r>
  <r>
    <x v="0"/>
    <n v="1185732"/>
    <x v="173"/>
    <x v="0"/>
    <s v="Delaware"/>
    <x v="45"/>
    <x v="5"/>
    <x v="15"/>
    <n v="2250"/>
    <x v="121"/>
    <n v="315.00000000000006"/>
    <x v="8"/>
    <n v="0.14000000000000001"/>
  </r>
  <r>
    <x v="0"/>
    <n v="1185732"/>
    <x v="265"/>
    <x v="0"/>
    <s v="Delaware"/>
    <x v="45"/>
    <x v="0"/>
    <x v="15"/>
    <n v="4750"/>
    <x v="394"/>
    <n v="581.875"/>
    <x v="2"/>
    <n v="0.1225"/>
  </r>
  <r>
    <x v="0"/>
    <n v="1185732"/>
    <x v="265"/>
    <x v="0"/>
    <s v="Delaware"/>
    <x v="45"/>
    <x v="1"/>
    <x v="15"/>
    <n v="1750"/>
    <x v="181"/>
    <n v="214.37500000000003"/>
    <x v="2"/>
    <n v="0.12250000000000001"/>
  </r>
  <r>
    <x v="0"/>
    <n v="1185732"/>
    <x v="265"/>
    <x v="0"/>
    <s v="Delaware"/>
    <x v="45"/>
    <x v="2"/>
    <x v="39"/>
    <n v="1750"/>
    <x v="706"/>
    <n v="175.00000000000006"/>
    <x v="8"/>
    <n v="0.10000000000000003"/>
  </r>
  <r>
    <x v="0"/>
    <n v="1185732"/>
    <x v="265"/>
    <x v="0"/>
    <s v="Delaware"/>
    <x v="45"/>
    <x v="3"/>
    <x v="9"/>
    <n v="1000"/>
    <x v="178"/>
    <n v="120"/>
    <x v="8"/>
    <n v="0.12"/>
  </r>
  <r>
    <x v="0"/>
    <n v="1185732"/>
    <x v="265"/>
    <x v="0"/>
    <s v="Delaware"/>
    <x v="45"/>
    <x v="4"/>
    <x v="2"/>
    <n v="1000"/>
    <x v="185"/>
    <n v="135"/>
    <x v="1"/>
    <n v="0.13500000000000001"/>
  </r>
  <r>
    <x v="0"/>
    <n v="1185732"/>
    <x v="265"/>
    <x v="0"/>
    <s v="Delaware"/>
    <x v="45"/>
    <x v="5"/>
    <x v="15"/>
    <n v="2500"/>
    <x v="622"/>
    <n v="350.00000000000006"/>
    <x v="8"/>
    <n v="0.14000000000000001"/>
  </r>
  <r>
    <x v="0"/>
    <n v="1185732"/>
    <x v="61"/>
    <x v="0"/>
    <s v="Delaware"/>
    <x v="45"/>
    <x v="0"/>
    <x v="25"/>
    <n v="5200"/>
    <x v="719"/>
    <n v="909.99999999999977"/>
    <x v="2"/>
    <n v="0.17499999999999996"/>
  </r>
  <r>
    <x v="0"/>
    <n v="1185732"/>
    <x v="61"/>
    <x v="0"/>
    <s v="Delaware"/>
    <x v="45"/>
    <x v="1"/>
    <x v="2"/>
    <n v="2250"/>
    <x v="177"/>
    <n v="354.375"/>
    <x v="2"/>
    <n v="0.1575"/>
  </r>
  <r>
    <x v="0"/>
    <n v="1185732"/>
    <x v="61"/>
    <x v="0"/>
    <s v="Delaware"/>
    <x v="45"/>
    <x v="2"/>
    <x v="1"/>
    <n v="2500"/>
    <x v="123"/>
    <n v="400"/>
    <x v="8"/>
    <n v="0.16"/>
  </r>
  <r>
    <x v="0"/>
    <n v="1185732"/>
    <x v="61"/>
    <x v="0"/>
    <s v="Delaware"/>
    <x v="45"/>
    <x v="3"/>
    <x v="1"/>
    <n v="2000"/>
    <x v="134"/>
    <n v="320"/>
    <x v="8"/>
    <n v="0.16"/>
  </r>
  <r>
    <x v="0"/>
    <n v="1185732"/>
    <x v="61"/>
    <x v="0"/>
    <s v="Delaware"/>
    <x v="45"/>
    <x v="4"/>
    <x v="25"/>
    <n v="2250"/>
    <x v="486"/>
    <n v="337.49999999999994"/>
    <x v="1"/>
    <n v="0.14999999999999997"/>
  </r>
  <r>
    <x v="0"/>
    <n v="1185732"/>
    <x v="61"/>
    <x v="0"/>
    <s v="Delaware"/>
    <x v="45"/>
    <x v="5"/>
    <x v="16"/>
    <n v="3500"/>
    <x v="237"/>
    <n v="770"/>
    <x v="8"/>
    <n v="0.22"/>
  </r>
  <r>
    <x v="0"/>
    <n v="1185732"/>
    <x v="266"/>
    <x v="0"/>
    <s v="Delaware"/>
    <x v="45"/>
    <x v="0"/>
    <x v="25"/>
    <n v="6000"/>
    <x v="591"/>
    <n v="1049.9999999999998"/>
    <x v="2"/>
    <n v="0.17499999999999996"/>
  </r>
  <r>
    <x v="0"/>
    <n v="1185732"/>
    <x v="266"/>
    <x v="0"/>
    <s v="Delaware"/>
    <x v="45"/>
    <x v="1"/>
    <x v="2"/>
    <n v="3500"/>
    <x v="151"/>
    <n v="551.25"/>
    <x v="2"/>
    <n v="0.1575"/>
  </r>
  <r>
    <x v="0"/>
    <n v="1185732"/>
    <x v="266"/>
    <x v="0"/>
    <s v="Delaware"/>
    <x v="45"/>
    <x v="2"/>
    <x v="1"/>
    <n v="2750"/>
    <x v="130"/>
    <n v="440"/>
    <x v="8"/>
    <n v="0.16"/>
  </r>
  <r>
    <x v="0"/>
    <n v="1185732"/>
    <x v="266"/>
    <x v="0"/>
    <s v="Delaware"/>
    <x v="45"/>
    <x v="3"/>
    <x v="1"/>
    <n v="2500"/>
    <x v="123"/>
    <n v="400"/>
    <x v="8"/>
    <n v="0.16"/>
  </r>
  <r>
    <x v="0"/>
    <n v="1185732"/>
    <x v="266"/>
    <x v="0"/>
    <s v="Delaware"/>
    <x v="45"/>
    <x v="4"/>
    <x v="25"/>
    <n v="2500"/>
    <x v="589"/>
    <n v="374.99999999999994"/>
    <x v="1"/>
    <n v="0.14999999999999997"/>
  </r>
  <r>
    <x v="0"/>
    <n v="1185732"/>
    <x v="266"/>
    <x v="0"/>
    <s v="Delaware"/>
    <x v="45"/>
    <x v="5"/>
    <x v="16"/>
    <n v="4000"/>
    <x v="208"/>
    <n v="879.99999999999989"/>
    <x v="8"/>
    <n v="0.21999999999999997"/>
  </r>
  <r>
    <x v="0"/>
    <n v="1185732"/>
    <x v="176"/>
    <x v="0"/>
    <s v="Delaware"/>
    <x v="45"/>
    <x v="0"/>
    <x v="25"/>
    <n v="6250"/>
    <x v="738"/>
    <n v="1093.7499999999998"/>
    <x v="2"/>
    <n v="0.17499999999999996"/>
  </r>
  <r>
    <x v="0"/>
    <n v="1185732"/>
    <x v="176"/>
    <x v="0"/>
    <s v="Delaware"/>
    <x v="45"/>
    <x v="1"/>
    <x v="2"/>
    <n v="3750"/>
    <x v="153"/>
    <n v="590.625"/>
    <x v="2"/>
    <n v="0.1575"/>
  </r>
  <r>
    <x v="0"/>
    <n v="1185732"/>
    <x v="176"/>
    <x v="0"/>
    <s v="Delaware"/>
    <x v="45"/>
    <x v="2"/>
    <x v="1"/>
    <n v="3000"/>
    <x v="147"/>
    <n v="480"/>
    <x v="8"/>
    <n v="0.16"/>
  </r>
  <r>
    <x v="0"/>
    <n v="1185732"/>
    <x v="176"/>
    <x v="0"/>
    <s v="Delaware"/>
    <x v="45"/>
    <x v="3"/>
    <x v="1"/>
    <n v="2500"/>
    <x v="123"/>
    <n v="400"/>
    <x v="8"/>
    <n v="0.16"/>
  </r>
  <r>
    <x v="0"/>
    <n v="1185732"/>
    <x v="176"/>
    <x v="0"/>
    <s v="Delaware"/>
    <x v="45"/>
    <x v="4"/>
    <x v="25"/>
    <n v="2750"/>
    <x v="695"/>
    <n v="412.49999999999994"/>
    <x v="1"/>
    <n v="0.14999999999999997"/>
  </r>
  <r>
    <x v="0"/>
    <n v="1185732"/>
    <x v="176"/>
    <x v="0"/>
    <s v="Delaware"/>
    <x v="45"/>
    <x v="5"/>
    <x v="16"/>
    <n v="4500"/>
    <x v="357"/>
    <n v="989.99999999999989"/>
    <x v="8"/>
    <n v="0.21999999999999997"/>
  </r>
  <r>
    <x v="0"/>
    <n v="1185732"/>
    <x v="117"/>
    <x v="0"/>
    <s v="Delaware"/>
    <x v="45"/>
    <x v="0"/>
    <x v="25"/>
    <n v="6000"/>
    <x v="591"/>
    <n v="1049.9999999999998"/>
    <x v="2"/>
    <n v="0.17499999999999996"/>
  </r>
  <r>
    <x v="0"/>
    <n v="1185732"/>
    <x v="117"/>
    <x v="0"/>
    <s v="Delaware"/>
    <x v="45"/>
    <x v="1"/>
    <x v="2"/>
    <n v="3750"/>
    <x v="153"/>
    <n v="590.625"/>
    <x v="2"/>
    <n v="0.1575"/>
  </r>
  <r>
    <x v="0"/>
    <n v="1185732"/>
    <x v="117"/>
    <x v="0"/>
    <s v="Delaware"/>
    <x v="45"/>
    <x v="2"/>
    <x v="1"/>
    <n v="3000"/>
    <x v="147"/>
    <n v="480"/>
    <x v="8"/>
    <n v="0.16"/>
  </r>
  <r>
    <x v="0"/>
    <n v="1185732"/>
    <x v="117"/>
    <x v="0"/>
    <s v="Delaware"/>
    <x v="45"/>
    <x v="3"/>
    <x v="1"/>
    <n v="2000"/>
    <x v="134"/>
    <n v="320"/>
    <x v="8"/>
    <n v="0.16"/>
  </r>
  <r>
    <x v="0"/>
    <n v="1185732"/>
    <x v="117"/>
    <x v="0"/>
    <s v="Delaware"/>
    <x v="45"/>
    <x v="4"/>
    <x v="25"/>
    <n v="1750"/>
    <x v="688"/>
    <n v="262.49999999999994"/>
    <x v="1"/>
    <n v="0.14999999999999997"/>
  </r>
  <r>
    <x v="0"/>
    <n v="1185732"/>
    <x v="117"/>
    <x v="0"/>
    <s v="Delaware"/>
    <x v="45"/>
    <x v="5"/>
    <x v="16"/>
    <n v="3500"/>
    <x v="237"/>
    <n v="770"/>
    <x v="8"/>
    <n v="0.22"/>
  </r>
  <r>
    <x v="0"/>
    <n v="1185732"/>
    <x v="63"/>
    <x v="0"/>
    <s v="Delaware"/>
    <x v="45"/>
    <x v="0"/>
    <x v="25"/>
    <n v="4750"/>
    <x v="739"/>
    <n v="831.24999999999977"/>
    <x v="2"/>
    <n v="0.17499999999999996"/>
  </r>
  <r>
    <x v="0"/>
    <n v="1185732"/>
    <x v="63"/>
    <x v="0"/>
    <s v="Delaware"/>
    <x v="45"/>
    <x v="1"/>
    <x v="2"/>
    <n v="2750"/>
    <x v="116"/>
    <n v="433.125"/>
    <x v="2"/>
    <n v="0.1575"/>
  </r>
  <r>
    <x v="0"/>
    <n v="1185732"/>
    <x v="63"/>
    <x v="0"/>
    <s v="Delaware"/>
    <x v="45"/>
    <x v="2"/>
    <x v="1"/>
    <n v="1750"/>
    <x v="135"/>
    <n v="280"/>
    <x v="8"/>
    <n v="0.16"/>
  </r>
  <r>
    <x v="0"/>
    <n v="1185732"/>
    <x v="63"/>
    <x v="0"/>
    <s v="Delaware"/>
    <x v="45"/>
    <x v="3"/>
    <x v="1"/>
    <n v="1500"/>
    <x v="128"/>
    <n v="240"/>
    <x v="8"/>
    <n v="0.16"/>
  </r>
  <r>
    <x v="0"/>
    <n v="1185732"/>
    <x v="63"/>
    <x v="0"/>
    <s v="Delaware"/>
    <x v="45"/>
    <x v="4"/>
    <x v="25"/>
    <n v="1500"/>
    <x v="382"/>
    <n v="224.99999999999997"/>
    <x v="1"/>
    <n v="0.15"/>
  </r>
  <r>
    <x v="0"/>
    <n v="1185732"/>
    <x v="63"/>
    <x v="0"/>
    <s v="Delaware"/>
    <x v="45"/>
    <x v="5"/>
    <x v="16"/>
    <n v="2500"/>
    <x v="695"/>
    <n v="549.99999999999989"/>
    <x v="8"/>
    <n v="0.21999999999999995"/>
  </r>
  <r>
    <x v="0"/>
    <n v="1185732"/>
    <x v="267"/>
    <x v="0"/>
    <s v="Delaware"/>
    <x v="45"/>
    <x v="0"/>
    <x v="16"/>
    <n v="4250"/>
    <x v="338"/>
    <n v="818.12499999999977"/>
    <x v="2"/>
    <n v="0.19249999999999995"/>
  </r>
  <r>
    <x v="0"/>
    <n v="1185732"/>
    <x v="267"/>
    <x v="0"/>
    <s v="Delaware"/>
    <x v="45"/>
    <x v="1"/>
    <x v="0"/>
    <n v="2500"/>
    <x v="142"/>
    <n v="437.5"/>
    <x v="2"/>
    <n v="0.17499999999999999"/>
  </r>
  <r>
    <x v="0"/>
    <n v="1185732"/>
    <x v="267"/>
    <x v="0"/>
    <s v="Delaware"/>
    <x v="45"/>
    <x v="2"/>
    <x v="0"/>
    <n v="1500"/>
    <x v="126"/>
    <n v="300"/>
    <x v="8"/>
    <n v="0.2"/>
  </r>
  <r>
    <x v="0"/>
    <n v="1185732"/>
    <x v="267"/>
    <x v="0"/>
    <s v="Delaware"/>
    <x v="45"/>
    <x v="3"/>
    <x v="0"/>
    <n v="1250"/>
    <x v="143"/>
    <n v="250"/>
    <x v="8"/>
    <n v="0.2"/>
  </r>
  <r>
    <x v="0"/>
    <n v="1185732"/>
    <x v="267"/>
    <x v="0"/>
    <s v="Delaware"/>
    <x v="45"/>
    <x v="4"/>
    <x v="3"/>
    <n v="1250"/>
    <x v="126"/>
    <n v="225"/>
    <x v="1"/>
    <n v="0.18"/>
  </r>
  <r>
    <x v="0"/>
    <n v="1185732"/>
    <x v="267"/>
    <x v="0"/>
    <s v="Delaware"/>
    <x v="45"/>
    <x v="5"/>
    <x v="18"/>
    <n v="2500"/>
    <x v="144"/>
    <n v="650"/>
    <x v="8"/>
    <n v="0.26"/>
  </r>
  <r>
    <x v="0"/>
    <n v="1185732"/>
    <x v="268"/>
    <x v="0"/>
    <s v="Delaware"/>
    <x v="45"/>
    <x v="0"/>
    <x v="3"/>
    <n v="4000"/>
    <x v="50"/>
    <n v="840"/>
    <x v="2"/>
    <n v="0.21"/>
  </r>
  <r>
    <x v="0"/>
    <n v="1185732"/>
    <x v="268"/>
    <x v="0"/>
    <s v="Delaware"/>
    <x v="45"/>
    <x v="1"/>
    <x v="0"/>
    <n v="2750"/>
    <x v="140"/>
    <n v="481.24999999999994"/>
    <x v="2"/>
    <n v="0.17499999999999999"/>
  </r>
  <r>
    <x v="0"/>
    <n v="1185732"/>
    <x v="268"/>
    <x v="0"/>
    <s v="Delaware"/>
    <x v="45"/>
    <x v="2"/>
    <x v="0"/>
    <n v="2700"/>
    <x v="198"/>
    <n v="540"/>
    <x v="8"/>
    <n v="0.2"/>
  </r>
  <r>
    <x v="0"/>
    <n v="1185732"/>
    <x v="268"/>
    <x v="0"/>
    <s v="Delaware"/>
    <x v="45"/>
    <x v="3"/>
    <x v="0"/>
    <n v="2500"/>
    <x v="142"/>
    <n v="500"/>
    <x v="8"/>
    <n v="0.2"/>
  </r>
  <r>
    <x v="0"/>
    <n v="1185732"/>
    <x v="268"/>
    <x v="0"/>
    <s v="Delaware"/>
    <x v="45"/>
    <x v="4"/>
    <x v="3"/>
    <n v="2250"/>
    <x v="198"/>
    <n v="405"/>
    <x v="1"/>
    <n v="0.18"/>
  </r>
  <r>
    <x v="0"/>
    <n v="1185732"/>
    <x v="268"/>
    <x v="0"/>
    <s v="Delaware"/>
    <x v="45"/>
    <x v="5"/>
    <x v="18"/>
    <n v="3250"/>
    <x v="262"/>
    <n v="844.99999999999989"/>
    <x v="8"/>
    <n v="0.25999999999999995"/>
  </r>
  <r>
    <x v="0"/>
    <n v="1185732"/>
    <x v="269"/>
    <x v="0"/>
    <s v="Delaware"/>
    <x v="45"/>
    <x v="0"/>
    <x v="3"/>
    <n v="5500"/>
    <x v="211"/>
    <n v="1155"/>
    <x v="2"/>
    <n v="0.21"/>
  </r>
  <r>
    <x v="0"/>
    <n v="1185732"/>
    <x v="269"/>
    <x v="0"/>
    <s v="Delaware"/>
    <x v="45"/>
    <x v="1"/>
    <x v="0"/>
    <n v="3500"/>
    <x v="157"/>
    <n v="612.5"/>
    <x v="2"/>
    <n v="0.17499999999999999"/>
  </r>
  <r>
    <x v="0"/>
    <n v="1185732"/>
    <x v="269"/>
    <x v="0"/>
    <s v="Delaware"/>
    <x v="45"/>
    <x v="2"/>
    <x v="0"/>
    <n v="3250"/>
    <x v="132"/>
    <n v="650"/>
    <x v="8"/>
    <n v="0.2"/>
  </r>
  <r>
    <x v="0"/>
    <n v="1185732"/>
    <x v="269"/>
    <x v="0"/>
    <s v="Delaware"/>
    <x v="45"/>
    <x v="3"/>
    <x v="0"/>
    <n v="2750"/>
    <x v="140"/>
    <n v="550"/>
    <x v="8"/>
    <n v="0.2"/>
  </r>
  <r>
    <x v="0"/>
    <n v="1185732"/>
    <x v="269"/>
    <x v="0"/>
    <s v="Delaware"/>
    <x v="45"/>
    <x v="4"/>
    <x v="3"/>
    <n v="2750"/>
    <x v="240"/>
    <n v="495"/>
    <x v="1"/>
    <n v="0.18"/>
  </r>
  <r>
    <x v="0"/>
    <n v="1185732"/>
    <x v="269"/>
    <x v="0"/>
    <s v="Delaware"/>
    <x v="45"/>
    <x v="5"/>
    <x v="18"/>
    <n v="3750"/>
    <x v="264"/>
    <n v="974.99999999999989"/>
    <x v="8"/>
    <n v="0.25999999999999995"/>
  </r>
  <r>
    <x v="0"/>
    <n v="1185732"/>
    <x v="48"/>
    <x v="0"/>
    <s v="New Jersey"/>
    <x v="46"/>
    <x v="0"/>
    <x v="1"/>
    <n v="5000"/>
    <x v="47"/>
    <n v="800"/>
    <x v="8"/>
    <n v="0.16"/>
  </r>
  <r>
    <x v="0"/>
    <n v="1185732"/>
    <x v="48"/>
    <x v="0"/>
    <s v="New Jersey"/>
    <x v="46"/>
    <x v="1"/>
    <x v="1"/>
    <n v="3000"/>
    <x v="147"/>
    <n v="480"/>
    <x v="8"/>
    <n v="0.16"/>
  </r>
  <r>
    <x v="0"/>
    <n v="1185732"/>
    <x v="48"/>
    <x v="0"/>
    <s v="New Jersey"/>
    <x v="46"/>
    <x v="2"/>
    <x v="21"/>
    <n v="3000"/>
    <x v="395"/>
    <n v="270"/>
    <x v="1"/>
    <n v="0.09"/>
  </r>
  <r>
    <x v="0"/>
    <n v="1185732"/>
    <x v="48"/>
    <x v="0"/>
    <s v="New Jersey"/>
    <x v="46"/>
    <x v="3"/>
    <x v="8"/>
    <n v="1500"/>
    <x v="311"/>
    <n v="157.5"/>
    <x v="1"/>
    <n v="0.105"/>
  </r>
  <r>
    <x v="0"/>
    <n v="1185732"/>
    <x v="48"/>
    <x v="0"/>
    <s v="New Jersey"/>
    <x v="46"/>
    <x v="4"/>
    <x v="0"/>
    <n v="2000"/>
    <x v="123"/>
    <n v="300"/>
    <x v="1"/>
    <n v="0.15"/>
  </r>
  <r>
    <x v="0"/>
    <n v="1185732"/>
    <x v="48"/>
    <x v="0"/>
    <s v="New Jersey"/>
    <x v="46"/>
    <x v="5"/>
    <x v="1"/>
    <n v="3000"/>
    <x v="147"/>
    <n v="420"/>
    <x v="2"/>
    <n v="0.14000000000000001"/>
  </r>
  <r>
    <x v="0"/>
    <n v="1185732"/>
    <x v="49"/>
    <x v="0"/>
    <s v="New Jersey"/>
    <x v="46"/>
    <x v="0"/>
    <x v="1"/>
    <n v="5500"/>
    <x v="42"/>
    <n v="880"/>
    <x v="8"/>
    <n v="0.16"/>
  </r>
  <r>
    <x v="0"/>
    <n v="1185732"/>
    <x v="49"/>
    <x v="0"/>
    <s v="New Jersey"/>
    <x v="46"/>
    <x v="1"/>
    <x v="1"/>
    <n v="2000"/>
    <x v="134"/>
    <n v="320"/>
    <x v="8"/>
    <n v="0.16"/>
  </r>
  <r>
    <x v="0"/>
    <n v="1185732"/>
    <x v="49"/>
    <x v="0"/>
    <s v="New Jersey"/>
    <x v="46"/>
    <x v="2"/>
    <x v="21"/>
    <n v="2500"/>
    <x v="398"/>
    <n v="225.00000000000003"/>
    <x v="1"/>
    <n v="9.0000000000000011E-2"/>
  </r>
  <r>
    <x v="0"/>
    <n v="1185732"/>
    <x v="49"/>
    <x v="0"/>
    <s v="New Jersey"/>
    <x v="46"/>
    <x v="3"/>
    <x v="8"/>
    <n v="1250"/>
    <x v="324"/>
    <n v="131.25"/>
    <x v="1"/>
    <n v="0.105"/>
  </r>
  <r>
    <x v="0"/>
    <n v="1185732"/>
    <x v="49"/>
    <x v="0"/>
    <s v="New Jersey"/>
    <x v="46"/>
    <x v="4"/>
    <x v="0"/>
    <n v="2000"/>
    <x v="123"/>
    <n v="300"/>
    <x v="1"/>
    <n v="0.15"/>
  </r>
  <r>
    <x v="0"/>
    <n v="1185732"/>
    <x v="49"/>
    <x v="0"/>
    <s v="New Jersey"/>
    <x v="46"/>
    <x v="5"/>
    <x v="1"/>
    <n v="3000"/>
    <x v="147"/>
    <n v="420"/>
    <x v="2"/>
    <n v="0.14000000000000001"/>
  </r>
  <r>
    <x v="0"/>
    <n v="1185732"/>
    <x v="14"/>
    <x v="0"/>
    <s v="New Jersey"/>
    <x v="46"/>
    <x v="0"/>
    <x v="1"/>
    <n v="5200"/>
    <x v="740"/>
    <n v="832"/>
    <x v="8"/>
    <n v="0.16"/>
  </r>
  <r>
    <x v="0"/>
    <n v="1185732"/>
    <x v="14"/>
    <x v="0"/>
    <s v="New Jersey"/>
    <x v="46"/>
    <x v="1"/>
    <x v="1"/>
    <n v="2250"/>
    <x v="124"/>
    <n v="360"/>
    <x v="8"/>
    <n v="0.16"/>
  </r>
  <r>
    <x v="0"/>
    <n v="1185732"/>
    <x v="14"/>
    <x v="0"/>
    <s v="New Jersey"/>
    <x v="46"/>
    <x v="2"/>
    <x v="21"/>
    <n v="2500"/>
    <x v="398"/>
    <n v="225.00000000000003"/>
    <x v="1"/>
    <n v="9.0000000000000011E-2"/>
  </r>
  <r>
    <x v="0"/>
    <n v="1185732"/>
    <x v="14"/>
    <x v="0"/>
    <s v="New Jersey"/>
    <x v="46"/>
    <x v="3"/>
    <x v="8"/>
    <n v="1000"/>
    <x v="326"/>
    <n v="105"/>
    <x v="1"/>
    <n v="0.105"/>
  </r>
  <r>
    <x v="0"/>
    <n v="1185732"/>
    <x v="14"/>
    <x v="0"/>
    <s v="New Jersey"/>
    <x v="46"/>
    <x v="4"/>
    <x v="0"/>
    <n v="1500"/>
    <x v="126"/>
    <n v="225"/>
    <x v="1"/>
    <n v="0.15"/>
  </r>
  <r>
    <x v="0"/>
    <n v="1185732"/>
    <x v="14"/>
    <x v="0"/>
    <s v="New Jersey"/>
    <x v="46"/>
    <x v="5"/>
    <x v="1"/>
    <n v="2500"/>
    <x v="123"/>
    <n v="350"/>
    <x v="2"/>
    <n v="0.14000000000000001"/>
  </r>
  <r>
    <x v="0"/>
    <n v="1185732"/>
    <x v="50"/>
    <x v="0"/>
    <s v="New Jersey"/>
    <x v="46"/>
    <x v="0"/>
    <x v="1"/>
    <n v="5000"/>
    <x v="47"/>
    <n v="800"/>
    <x v="8"/>
    <n v="0.16"/>
  </r>
  <r>
    <x v="0"/>
    <n v="1185732"/>
    <x v="50"/>
    <x v="0"/>
    <s v="New Jersey"/>
    <x v="46"/>
    <x v="1"/>
    <x v="1"/>
    <n v="2000"/>
    <x v="134"/>
    <n v="320"/>
    <x v="8"/>
    <n v="0.16"/>
  </r>
  <r>
    <x v="0"/>
    <n v="1185732"/>
    <x v="50"/>
    <x v="0"/>
    <s v="New Jersey"/>
    <x v="46"/>
    <x v="2"/>
    <x v="21"/>
    <n v="2000"/>
    <x v="399"/>
    <n v="180.00000000000003"/>
    <x v="1"/>
    <n v="9.0000000000000011E-2"/>
  </r>
  <r>
    <x v="0"/>
    <n v="1185732"/>
    <x v="50"/>
    <x v="0"/>
    <s v="New Jersey"/>
    <x v="46"/>
    <x v="3"/>
    <x v="8"/>
    <n v="1250"/>
    <x v="324"/>
    <n v="131.25"/>
    <x v="1"/>
    <n v="0.105"/>
  </r>
  <r>
    <x v="0"/>
    <n v="1185732"/>
    <x v="50"/>
    <x v="0"/>
    <s v="New Jersey"/>
    <x v="46"/>
    <x v="4"/>
    <x v="0"/>
    <n v="1250"/>
    <x v="143"/>
    <n v="187.5"/>
    <x v="1"/>
    <n v="0.15"/>
  </r>
  <r>
    <x v="0"/>
    <n v="1185732"/>
    <x v="50"/>
    <x v="0"/>
    <s v="New Jersey"/>
    <x v="46"/>
    <x v="5"/>
    <x v="1"/>
    <n v="2750"/>
    <x v="130"/>
    <n v="385"/>
    <x v="2"/>
    <n v="0.14000000000000001"/>
  </r>
  <r>
    <x v="0"/>
    <n v="1185732"/>
    <x v="51"/>
    <x v="0"/>
    <s v="New Jersey"/>
    <x v="46"/>
    <x v="0"/>
    <x v="16"/>
    <n v="5450"/>
    <x v="741"/>
    <n v="1198.9999999999998"/>
    <x v="8"/>
    <n v="0.21999999999999995"/>
  </r>
  <r>
    <x v="0"/>
    <n v="1185732"/>
    <x v="51"/>
    <x v="0"/>
    <s v="New Jersey"/>
    <x v="46"/>
    <x v="1"/>
    <x v="0"/>
    <n v="2500"/>
    <x v="142"/>
    <n v="500"/>
    <x v="8"/>
    <n v="0.2"/>
  </r>
  <r>
    <x v="0"/>
    <n v="1185732"/>
    <x v="51"/>
    <x v="0"/>
    <s v="New Jersey"/>
    <x v="46"/>
    <x v="2"/>
    <x v="2"/>
    <n v="2750"/>
    <x v="116"/>
    <n v="371.25"/>
    <x v="1"/>
    <n v="0.13500000000000001"/>
  </r>
  <r>
    <x v="0"/>
    <n v="1185732"/>
    <x v="51"/>
    <x v="0"/>
    <s v="New Jersey"/>
    <x v="46"/>
    <x v="3"/>
    <x v="2"/>
    <n v="2250"/>
    <x v="177"/>
    <n v="303.75"/>
    <x v="1"/>
    <n v="0.13500000000000001"/>
  </r>
  <r>
    <x v="0"/>
    <n v="1185732"/>
    <x v="51"/>
    <x v="0"/>
    <s v="New Jersey"/>
    <x v="46"/>
    <x v="4"/>
    <x v="16"/>
    <n v="2500"/>
    <x v="695"/>
    <n v="412.49999999999994"/>
    <x v="1"/>
    <n v="0.16499999999999998"/>
  </r>
  <r>
    <x v="0"/>
    <n v="1185732"/>
    <x v="51"/>
    <x v="0"/>
    <s v="New Jersey"/>
    <x v="46"/>
    <x v="5"/>
    <x v="3"/>
    <n v="3750"/>
    <x v="39"/>
    <n v="787.5"/>
    <x v="2"/>
    <n v="0.21"/>
  </r>
  <r>
    <x v="0"/>
    <n v="1185732"/>
    <x v="52"/>
    <x v="0"/>
    <s v="New Jersey"/>
    <x v="46"/>
    <x v="0"/>
    <x v="16"/>
    <n v="6250"/>
    <x v="742"/>
    <n v="1375"/>
    <x v="8"/>
    <n v="0.22"/>
  </r>
  <r>
    <x v="0"/>
    <n v="1185732"/>
    <x v="52"/>
    <x v="0"/>
    <s v="New Jersey"/>
    <x v="46"/>
    <x v="1"/>
    <x v="0"/>
    <n v="3750"/>
    <x v="203"/>
    <n v="750"/>
    <x v="8"/>
    <n v="0.2"/>
  </r>
  <r>
    <x v="0"/>
    <n v="1185732"/>
    <x v="52"/>
    <x v="0"/>
    <s v="New Jersey"/>
    <x v="46"/>
    <x v="2"/>
    <x v="2"/>
    <n v="3000"/>
    <x v="198"/>
    <n v="405"/>
    <x v="1"/>
    <n v="0.13500000000000001"/>
  </r>
  <r>
    <x v="0"/>
    <n v="1185732"/>
    <x v="52"/>
    <x v="0"/>
    <s v="New Jersey"/>
    <x v="46"/>
    <x v="3"/>
    <x v="2"/>
    <n v="2750"/>
    <x v="116"/>
    <n v="371.25"/>
    <x v="1"/>
    <n v="0.13500000000000001"/>
  </r>
  <r>
    <x v="0"/>
    <n v="1185732"/>
    <x v="52"/>
    <x v="0"/>
    <s v="New Jersey"/>
    <x v="46"/>
    <x v="4"/>
    <x v="16"/>
    <n v="2750"/>
    <x v="409"/>
    <n v="453.74999999999994"/>
    <x v="1"/>
    <n v="0.16499999999999998"/>
  </r>
  <r>
    <x v="0"/>
    <n v="1185732"/>
    <x v="52"/>
    <x v="0"/>
    <s v="New Jersey"/>
    <x v="46"/>
    <x v="5"/>
    <x v="3"/>
    <n v="4250"/>
    <x v="141"/>
    <n v="892.5"/>
    <x v="2"/>
    <n v="0.21"/>
  </r>
  <r>
    <x v="0"/>
    <n v="1185732"/>
    <x v="18"/>
    <x v="0"/>
    <s v="New Jersey"/>
    <x v="46"/>
    <x v="0"/>
    <x v="16"/>
    <n v="6500"/>
    <x v="734"/>
    <n v="1430"/>
    <x v="8"/>
    <n v="0.22"/>
  </r>
  <r>
    <x v="0"/>
    <n v="1185732"/>
    <x v="18"/>
    <x v="0"/>
    <s v="New Jersey"/>
    <x v="46"/>
    <x v="1"/>
    <x v="0"/>
    <n v="4000"/>
    <x v="47"/>
    <n v="800"/>
    <x v="8"/>
    <n v="0.2"/>
  </r>
  <r>
    <x v="0"/>
    <n v="1185732"/>
    <x v="18"/>
    <x v="0"/>
    <s v="New Jersey"/>
    <x v="46"/>
    <x v="2"/>
    <x v="2"/>
    <n v="3250"/>
    <x v="334"/>
    <n v="438.75"/>
    <x v="1"/>
    <n v="0.13500000000000001"/>
  </r>
  <r>
    <x v="0"/>
    <n v="1185732"/>
    <x v="18"/>
    <x v="0"/>
    <s v="New Jersey"/>
    <x v="46"/>
    <x v="3"/>
    <x v="2"/>
    <n v="2750"/>
    <x v="116"/>
    <n v="371.25"/>
    <x v="1"/>
    <n v="0.13500000000000001"/>
  </r>
  <r>
    <x v="0"/>
    <n v="1185732"/>
    <x v="18"/>
    <x v="0"/>
    <s v="New Jersey"/>
    <x v="46"/>
    <x v="4"/>
    <x v="16"/>
    <n v="3000"/>
    <x v="209"/>
    <n v="494.99999999999989"/>
    <x v="1"/>
    <n v="0.16499999999999995"/>
  </r>
  <r>
    <x v="0"/>
    <n v="1185732"/>
    <x v="18"/>
    <x v="0"/>
    <s v="New Jersey"/>
    <x v="46"/>
    <x v="5"/>
    <x v="3"/>
    <n v="4750"/>
    <x v="175"/>
    <n v="997.49999999999989"/>
    <x v="2"/>
    <n v="0.20999999999999996"/>
  </r>
  <r>
    <x v="0"/>
    <n v="1185732"/>
    <x v="53"/>
    <x v="0"/>
    <s v="New Jersey"/>
    <x v="46"/>
    <x v="0"/>
    <x v="16"/>
    <n v="6250"/>
    <x v="742"/>
    <n v="1375"/>
    <x v="8"/>
    <n v="0.22"/>
  </r>
  <r>
    <x v="0"/>
    <n v="1185732"/>
    <x v="53"/>
    <x v="0"/>
    <s v="New Jersey"/>
    <x v="46"/>
    <x v="1"/>
    <x v="0"/>
    <n v="4000"/>
    <x v="47"/>
    <n v="800"/>
    <x v="8"/>
    <n v="0.2"/>
  </r>
  <r>
    <x v="0"/>
    <n v="1185732"/>
    <x v="53"/>
    <x v="0"/>
    <s v="New Jersey"/>
    <x v="46"/>
    <x v="2"/>
    <x v="2"/>
    <n v="3250"/>
    <x v="334"/>
    <n v="438.75"/>
    <x v="1"/>
    <n v="0.13500000000000001"/>
  </r>
  <r>
    <x v="0"/>
    <n v="1185732"/>
    <x v="53"/>
    <x v="0"/>
    <s v="New Jersey"/>
    <x v="46"/>
    <x v="3"/>
    <x v="2"/>
    <n v="2250"/>
    <x v="177"/>
    <n v="303.75"/>
    <x v="1"/>
    <n v="0.13500000000000001"/>
  </r>
  <r>
    <x v="0"/>
    <n v="1185732"/>
    <x v="53"/>
    <x v="0"/>
    <s v="New Jersey"/>
    <x v="46"/>
    <x v="4"/>
    <x v="16"/>
    <n v="2000"/>
    <x v="405"/>
    <n v="329.99999999999994"/>
    <x v="1"/>
    <n v="0.16499999999999998"/>
  </r>
  <r>
    <x v="0"/>
    <n v="1185732"/>
    <x v="53"/>
    <x v="0"/>
    <s v="New Jersey"/>
    <x v="46"/>
    <x v="5"/>
    <x v="3"/>
    <n v="3750"/>
    <x v="39"/>
    <n v="787.5"/>
    <x v="2"/>
    <n v="0.21"/>
  </r>
  <r>
    <x v="0"/>
    <n v="1185732"/>
    <x v="54"/>
    <x v="0"/>
    <s v="New Jersey"/>
    <x v="46"/>
    <x v="0"/>
    <x v="16"/>
    <n v="5000"/>
    <x v="359"/>
    <n v="1099.9999999999998"/>
    <x v="8"/>
    <n v="0.21999999999999995"/>
  </r>
  <r>
    <x v="0"/>
    <n v="1185732"/>
    <x v="54"/>
    <x v="0"/>
    <s v="New Jersey"/>
    <x v="46"/>
    <x v="1"/>
    <x v="0"/>
    <n v="3000"/>
    <x v="146"/>
    <n v="600"/>
    <x v="8"/>
    <n v="0.2"/>
  </r>
  <r>
    <x v="0"/>
    <n v="1185732"/>
    <x v="54"/>
    <x v="0"/>
    <s v="New Jersey"/>
    <x v="46"/>
    <x v="2"/>
    <x v="2"/>
    <n v="2000"/>
    <x v="124"/>
    <n v="270"/>
    <x v="1"/>
    <n v="0.13500000000000001"/>
  </r>
  <r>
    <x v="0"/>
    <n v="1185732"/>
    <x v="54"/>
    <x v="0"/>
    <s v="New Jersey"/>
    <x v="46"/>
    <x v="3"/>
    <x v="2"/>
    <n v="1750"/>
    <x v="120"/>
    <n v="236.25"/>
    <x v="1"/>
    <n v="0.13500000000000001"/>
  </r>
  <r>
    <x v="0"/>
    <n v="1185732"/>
    <x v="54"/>
    <x v="0"/>
    <s v="New Jersey"/>
    <x v="46"/>
    <x v="4"/>
    <x v="16"/>
    <n v="1750"/>
    <x v="119"/>
    <n v="288.74999999999994"/>
    <x v="1"/>
    <n v="0.16499999999999998"/>
  </r>
  <r>
    <x v="0"/>
    <n v="1185732"/>
    <x v="54"/>
    <x v="0"/>
    <s v="New Jersey"/>
    <x v="46"/>
    <x v="5"/>
    <x v="3"/>
    <n v="2750"/>
    <x v="240"/>
    <n v="577.5"/>
    <x v="2"/>
    <n v="0.21"/>
  </r>
  <r>
    <x v="0"/>
    <n v="1185732"/>
    <x v="55"/>
    <x v="0"/>
    <s v="New Jersey"/>
    <x v="46"/>
    <x v="0"/>
    <x v="3"/>
    <n v="4500"/>
    <x v="52"/>
    <n v="1080"/>
    <x v="8"/>
    <n v="0.24"/>
  </r>
  <r>
    <x v="0"/>
    <n v="1185732"/>
    <x v="55"/>
    <x v="0"/>
    <s v="New Jersey"/>
    <x v="46"/>
    <x v="1"/>
    <x v="4"/>
    <n v="2750"/>
    <x v="408"/>
    <n v="605.00000000000011"/>
    <x v="8"/>
    <n v="0.22000000000000003"/>
  </r>
  <r>
    <x v="0"/>
    <n v="1185732"/>
    <x v="55"/>
    <x v="0"/>
    <s v="New Jersey"/>
    <x v="46"/>
    <x v="2"/>
    <x v="4"/>
    <n v="1750"/>
    <x v="117"/>
    <n v="288.75"/>
    <x v="1"/>
    <n v="0.16500000000000001"/>
  </r>
  <r>
    <x v="0"/>
    <n v="1185732"/>
    <x v="55"/>
    <x v="0"/>
    <s v="New Jersey"/>
    <x v="46"/>
    <x v="3"/>
    <x v="4"/>
    <n v="1500"/>
    <x v="188"/>
    <n v="247.50000000000003"/>
    <x v="1"/>
    <n v="0.16500000000000001"/>
  </r>
  <r>
    <x v="0"/>
    <n v="1185732"/>
    <x v="55"/>
    <x v="0"/>
    <s v="New Jersey"/>
    <x v="46"/>
    <x v="4"/>
    <x v="5"/>
    <n v="1500"/>
    <x v="145"/>
    <n v="292.5"/>
    <x v="1"/>
    <n v="0.19500000000000001"/>
  </r>
  <r>
    <x v="0"/>
    <n v="1185732"/>
    <x v="55"/>
    <x v="0"/>
    <s v="New Jersey"/>
    <x v="46"/>
    <x v="5"/>
    <x v="6"/>
    <n v="2750"/>
    <x v="237"/>
    <n v="673.74999999999989"/>
    <x v="2"/>
    <n v="0.24499999999999997"/>
  </r>
  <r>
    <x v="0"/>
    <n v="1185732"/>
    <x v="56"/>
    <x v="0"/>
    <s v="New Jersey"/>
    <x v="46"/>
    <x v="0"/>
    <x v="5"/>
    <n v="4250"/>
    <x v="426"/>
    <n v="1105"/>
    <x v="8"/>
    <n v="0.26"/>
  </r>
  <r>
    <x v="0"/>
    <n v="1185732"/>
    <x v="56"/>
    <x v="0"/>
    <s v="New Jersey"/>
    <x v="46"/>
    <x v="1"/>
    <x v="4"/>
    <n v="3000"/>
    <x v="205"/>
    <n v="660.00000000000011"/>
    <x v="8"/>
    <n v="0.22000000000000003"/>
  </r>
  <r>
    <x v="0"/>
    <n v="1185732"/>
    <x v="56"/>
    <x v="0"/>
    <s v="New Jersey"/>
    <x v="46"/>
    <x v="2"/>
    <x v="4"/>
    <n v="2950"/>
    <x v="743"/>
    <n v="486.75000000000006"/>
    <x v="1"/>
    <n v="0.16500000000000001"/>
  </r>
  <r>
    <x v="0"/>
    <n v="1185732"/>
    <x v="56"/>
    <x v="0"/>
    <s v="New Jersey"/>
    <x v="46"/>
    <x v="3"/>
    <x v="4"/>
    <n v="2750"/>
    <x v="408"/>
    <n v="453.75000000000006"/>
    <x v="1"/>
    <n v="0.16500000000000001"/>
  </r>
  <r>
    <x v="0"/>
    <n v="1185732"/>
    <x v="56"/>
    <x v="0"/>
    <s v="New Jersey"/>
    <x v="46"/>
    <x v="4"/>
    <x v="5"/>
    <n v="2500"/>
    <x v="132"/>
    <n v="487.5"/>
    <x v="1"/>
    <n v="0.19500000000000001"/>
  </r>
  <r>
    <x v="0"/>
    <n v="1185732"/>
    <x v="56"/>
    <x v="0"/>
    <s v="New Jersey"/>
    <x v="46"/>
    <x v="5"/>
    <x v="6"/>
    <n v="3500"/>
    <x v="41"/>
    <n v="857.5"/>
    <x v="2"/>
    <n v="0.245"/>
  </r>
  <r>
    <x v="0"/>
    <n v="1185732"/>
    <x v="57"/>
    <x v="0"/>
    <s v="New Jersey"/>
    <x v="46"/>
    <x v="0"/>
    <x v="5"/>
    <n v="5750"/>
    <x v="90"/>
    <n v="1495"/>
    <x v="8"/>
    <n v="0.26"/>
  </r>
  <r>
    <x v="0"/>
    <n v="1185732"/>
    <x v="57"/>
    <x v="0"/>
    <s v="New Jersey"/>
    <x v="46"/>
    <x v="1"/>
    <x v="4"/>
    <n v="3750"/>
    <x v="138"/>
    <n v="825"/>
    <x v="8"/>
    <n v="0.22"/>
  </r>
  <r>
    <x v="0"/>
    <n v="1185732"/>
    <x v="57"/>
    <x v="0"/>
    <s v="New Jersey"/>
    <x v="46"/>
    <x v="2"/>
    <x v="4"/>
    <n v="3500"/>
    <x v="136"/>
    <n v="577.5"/>
    <x v="1"/>
    <n v="0.16500000000000001"/>
  </r>
  <r>
    <x v="0"/>
    <n v="1185732"/>
    <x v="57"/>
    <x v="0"/>
    <s v="New Jersey"/>
    <x v="46"/>
    <x v="3"/>
    <x v="4"/>
    <n v="3000"/>
    <x v="205"/>
    <n v="495.00000000000006"/>
    <x v="1"/>
    <n v="0.16500000000000001"/>
  </r>
  <r>
    <x v="0"/>
    <n v="1185732"/>
    <x v="57"/>
    <x v="0"/>
    <s v="New Jersey"/>
    <x v="46"/>
    <x v="4"/>
    <x v="5"/>
    <n v="3000"/>
    <x v="212"/>
    <n v="585"/>
    <x v="1"/>
    <n v="0.19500000000000001"/>
  </r>
  <r>
    <x v="0"/>
    <n v="1185732"/>
    <x v="57"/>
    <x v="0"/>
    <s v="New Jersey"/>
    <x v="46"/>
    <x v="5"/>
    <x v="6"/>
    <n v="4000"/>
    <x v="59"/>
    <n v="979.99999999999989"/>
    <x v="2"/>
    <n v="0.24499999999999997"/>
  </r>
  <r>
    <x v="0"/>
    <n v="1185732"/>
    <x v="136"/>
    <x v="0"/>
    <s v="Connecticut"/>
    <x v="47"/>
    <x v="0"/>
    <x v="15"/>
    <n v="4250"/>
    <x v="343"/>
    <n v="520.625"/>
    <x v="2"/>
    <n v="0.1225"/>
  </r>
  <r>
    <x v="0"/>
    <n v="1185732"/>
    <x v="136"/>
    <x v="0"/>
    <s v="Connecticut"/>
    <x v="47"/>
    <x v="1"/>
    <x v="15"/>
    <n v="2250"/>
    <x v="121"/>
    <n v="275.625"/>
    <x v="2"/>
    <n v="0.1225"/>
  </r>
  <r>
    <x v="0"/>
    <n v="1185732"/>
    <x v="136"/>
    <x v="0"/>
    <s v="Connecticut"/>
    <x v="47"/>
    <x v="2"/>
    <x v="39"/>
    <n v="2250"/>
    <x v="469"/>
    <n v="225.00000000000006"/>
    <x v="8"/>
    <n v="0.10000000000000002"/>
  </r>
  <r>
    <x v="0"/>
    <n v="1185732"/>
    <x v="136"/>
    <x v="0"/>
    <s v="Connecticut"/>
    <x v="47"/>
    <x v="3"/>
    <x v="9"/>
    <n v="750"/>
    <x v="375"/>
    <n v="90"/>
    <x v="8"/>
    <n v="0.12"/>
  </r>
  <r>
    <x v="0"/>
    <n v="1185732"/>
    <x v="136"/>
    <x v="0"/>
    <s v="Connecticut"/>
    <x v="47"/>
    <x v="4"/>
    <x v="2"/>
    <n v="1250"/>
    <x v="180"/>
    <n v="168.75"/>
    <x v="1"/>
    <n v="0.13500000000000001"/>
  </r>
  <r>
    <x v="0"/>
    <n v="1185732"/>
    <x v="136"/>
    <x v="0"/>
    <s v="Connecticut"/>
    <x v="47"/>
    <x v="5"/>
    <x v="15"/>
    <n v="2250"/>
    <x v="121"/>
    <n v="315.00000000000006"/>
    <x v="8"/>
    <n v="0.14000000000000001"/>
  </r>
  <r>
    <x v="0"/>
    <n v="1185732"/>
    <x v="264"/>
    <x v="0"/>
    <s v="Connecticut"/>
    <x v="47"/>
    <x v="0"/>
    <x v="15"/>
    <n v="4750"/>
    <x v="394"/>
    <n v="581.875"/>
    <x v="2"/>
    <n v="0.1225"/>
  </r>
  <r>
    <x v="0"/>
    <n v="1185732"/>
    <x v="264"/>
    <x v="0"/>
    <s v="Connecticut"/>
    <x v="47"/>
    <x v="1"/>
    <x v="15"/>
    <n v="1250"/>
    <x v="620"/>
    <n v="153.125"/>
    <x v="2"/>
    <n v="0.1225"/>
  </r>
  <r>
    <x v="0"/>
    <n v="1185732"/>
    <x v="264"/>
    <x v="0"/>
    <s v="Connecticut"/>
    <x v="47"/>
    <x v="2"/>
    <x v="39"/>
    <n v="1750"/>
    <x v="706"/>
    <n v="175.00000000000006"/>
    <x v="8"/>
    <n v="0.10000000000000003"/>
  </r>
  <r>
    <x v="0"/>
    <n v="1185732"/>
    <x v="264"/>
    <x v="0"/>
    <s v="Connecticut"/>
    <x v="47"/>
    <x v="3"/>
    <x v="9"/>
    <n v="500"/>
    <x v="374"/>
    <n v="60"/>
    <x v="8"/>
    <n v="0.12"/>
  </r>
  <r>
    <x v="0"/>
    <n v="1185732"/>
    <x v="264"/>
    <x v="0"/>
    <s v="Connecticut"/>
    <x v="47"/>
    <x v="4"/>
    <x v="2"/>
    <n v="1250"/>
    <x v="180"/>
    <n v="168.75"/>
    <x v="1"/>
    <n v="0.13500000000000001"/>
  </r>
  <r>
    <x v="0"/>
    <n v="1185732"/>
    <x v="264"/>
    <x v="0"/>
    <s v="Connecticut"/>
    <x v="47"/>
    <x v="5"/>
    <x v="15"/>
    <n v="2250"/>
    <x v="121"/>
    <n v="315.00000000000006"/>
    <x v="8"/>
    <n v="0.14000000000000001"/>
  </r>
  <r>
    <x v="0"/>
    <n v="1185732"/>
    <x v="173"/>
    <x v="0"/>
    <s v="Connecticut"/>
    <x v="47"/>
    <x v="0"/>
    <x v="15"/>
    <n v="4450"/>
    <x v="727"/>
    <n v="545.125"/>
    <x v="2"/>
    <n v="0.1225"/>
  </r>
  <r>
    <x v="0"/>
    <n v="1185732"/>
    <x v="173"/>
    <x v="0"/>
    <s v="Connecticut"/>
    <x v="47"/>
    <x v="1"/>
    <x v="15"/>
    <n v="1500"/>
    <x v="311"/>
    <n v="183.75"/>
    <x v="2"/>
    <n v="0.1225"/>
  </r>
  <r>
    <x v="0"/>
    <n v="1185732"/>
    <x v="173"/>
    <x v="0"/>
    <s v="Connecticut"/>
    <x v="47"/>
    <x v="2"/>
    <x v="39"/>
    <n v="1750"/>
    <x v="706"/>
    <n v="175.00000000000006"/>
    <x v="8"/>
    <n v="0.10000000000000003"/>
  </r>
  <r>
    <x v="0"/>
    <n v="1185732"/>
    <x v="173"/>
    <x v="0"/>
    <s v="Connecticut"/>
    <x v="47"/>
    <x v="3"/>
    <x v="9"/>
    <n v="250"/>
    <x v="376"/>
    <n v="30"/>
    <x v="8"/>
    <n v="0.12"/>
  </r>
  <r>
    <x v="0"/>
    <n v="1185732"/>
    <x v="173"/>
    <x v="0"/>
    <s v="Connecticut"/>
    <x v="47"/>
    <x v="4"/>
    <x v="2"/>
    <n v="750"/>
    <x v="125"/>
    <n v="101.25"/>
    <x v="1"/>
    <n v="0.13500000000000001"/>
  </r>
  <r>
    <x v="0"/>
    <n v="1185732"/>
    <x v="173"/>
    <x v="0"/>
    <s v="Connecticut"/>
    <x v="47"/>
    <x v="5"/>
    <x v="15"/>
    <n v="1750"/>
    <x v="181"/>
    <n v="245.00000000000006"/>
    <x v="8"/>
    <n v="0.14000000000000004"/>
  </r>
  <r>
    <x v="0"/>
    <n v="1185732"/>
    <x v="265"/>
    <x v="0"/>
    <s v="Connecticut"/>
    <x v="47"/>
    <x v="0"/>
    <x v="15"/>
    <n v="4250"/>
    <x v="343"/>
    <n v="520.625"/>
    <x v="2"/>
    <n v="0.1225"/>
  </r>
  <r>
    <x v="0"/>
    <n v="1185732"/>
    <x v="265"/>
    <x v="0"/>
    <s v="Connecticut"/>
    <x v="47"/>
    <x v="1"/>
    <x v="15"/>
    <n v="1250"/>
    <x v="620"/>
    <n v="153.125"/>
    <x v="2"/>
    <n v="0.1225"/>
  </r>
  <r>
    <x v="0"/>
    <n v="1185732"/>
    <x v="265"/>
    <x v="0"/>
    <s v="Connecticut"/>
    <x v="47"/>
    <x v="2"/>
    <x v="39"/>
    <n v="1250"/>
    <x v="713"/>
    <n v="125.00000000000003"/>
    <x v="8"/>
    <n v="0.10000000000000002"/>
  </r>
  <r>
    <x v="0"/>
    <n v="1185732"/>
    <x v="265"/>
    <x v="0"/>
    <s v="Connecticut"/>
    <x v="47"/>
    <x v="3"/>
    <x v="9"/>
    <n v="500"/>
    <x v="374"/>
    <n v="60"/>
    <x v="8"/>
    <n v="0.12"/>
  </r>
  <r>
    <x v="0"/>
    <n v="1185732"/>
    <x v="265"/>
    <x v="0"/>
    <s v="Connecticut"/>
    <x v="47"/>
    <x v="4"/>
    <x v="2"/>
    <n v="500"/>
    <x v="375"/>
    <n v="67.5"/>
    <x v="1"/>
    <n v="0.13500000000000001"/>
  </r>
  <r>
    <x v="0"/>
    <n v="1185732"/>
    <x v="265"/>
    <x v="0"/>
    <s v="Connecticut"/>
    <x v="47"/>
    <x v="5"/>
    <x v="15"/>
    <n v="2000"/>
    <x v="320"/>
    <n v="280.00000000000006"/>
    <x v="8"/>
    <n v="0.14000000000000004"/>
  </r>
  <r>
    <x v="0"/>
    <n v="1185732"/>
    <x v="61"/>
    <x v="0"/>
    <s v="Connecticut"/>
    <x v="47"/>
    <x v="0"/>
    <x v="25"/>
    <n v="4700"/>
    <x v="728"/>
    <n v="822.49999999999977"/>
    <x v="2"/>
    <n v="0.17499999999999996"/>
  </r>
  <r>
    <x v="0"/>
    <n v="1185732"/>
    <x v="61"/>
    <x v="0"/>
    <s v="Connecticut"/>
    <x v="47"/>
    <x v="1"/>
    <x v="2"/>
    <n v="1750"/>
    <x v="120"/>
    <n v="275.625"/>
    <x v="2"/>
    <n v="0.1575"/>
  </r>
  <r>
    <x v="0"/>
    <n v="1185732"/>
    <x v="61"/>
    <x v="0"/>
    <s v="Connecticut"/>
    <x v="47"/>
    <x v="2"/>
    <x v="1"/>
    <n v="2000"/>
    <x v="134"/>
    <n v="320"/>
    <x v="8"/>
    <n v="0.16"/>
  </r>
  <r>
    <x v="0"/>
    <n v="1185732"/>
    <x v="61"/>
    <x v="0"/>
    <s v="Connecticut"/>
    <x v="47"/>
    <x v="3"/>
    <x v="1"/>
    <n v="1500"/>
    <x v="128"/>
    <n v="240"/>
    <x v="8"/>
    <n v="0.16"/>
  </r>
  <r>
    <x v="0"/>
    <n v="1185732"/>
    <x v="61"/>
    <x v="0"/>
    <s v="Connecticut"/>
    <x v="47"/>
    <x v="4"/>
    <x v="25"/>
    <n v="1750"/>
    <x v="688"/>
    <n v="262.49999999999994"/>
    <x v="1"/>
    <n v="0.14999999999999997"/>
  </r>
  <r>
    <x v="0"/>
    <n v="1185732"/>
    <x v="61"/>
    <x v="0"/>
    <s v="Connecticut"/>
    <x v="47"/>
    <x v="5"/>
    <x v="16"/>
    <n v="3000"/>
    <x v="209"/>
    <n v="660"/>
    <x v="8"/>
    <n v="0.22"/>
  </r>
  <r>
    <x v="0"/>
    <n v="1185732"/>
    <x v="266"/>
    <x v="0"/>
    <s v="Connecticut"/>
    <x v="47"/>
    <x v="0"/>
    <x v="25"/>
    <n v="5500"/>
    <x v="359"/>
    <n v="962.49999999999977"/>
    <x v="2"/>
    <n v="0.17499999999999996"/>
  </r>
  <r>
    <x v="0"/>
    <n v="1185732"/>
    <x v="266"/>
    <x v="0"/>
    <s v="Connecticut"/>
    <x v="47"/>
    <x v="1"/>
    <x v="2"/>
    <n v="3000"/>
    <x v="198"/>
    <n v="472.49999999999994"/>
    <x v="2"/>
    <n v="0.15749999999999997"/>
  </r>
  <r>
    <x v="0"/>
    <n v="1185732"/>
    <x v="266"/>
    <x v="0"/>
    <s v="Connecticut"/>
    <x v="47"/>
    <x v="2"/>
    <x v="1"/>
    <n v="2250"/>
    <x v="124"/>
    <n v="360"/>
    <x v="8"/>
    <n v="0.16"/>
  </r>
  <r>
    <x v="0"/>
    <n v="1185732"/>
    <x v="266"/>
    <x v="0"/>
    <s v="Connecticut"/>
    <x v="47"/>
    <x v="3"/>
    <x v="1"/>
    <n v="2000"/>
    <x v="134"/>
    <n v="320"/>
    <x v="8"/>
    <n v="0.16"/>
  </r>
  <r>
    <x v="0"/>
    <n v="1185732"/>
    <x v="266"/>
    <x v="0"/>
    <s v="Connecticut"/>
    <x v="47"/>
    <x v="4"/>
    <x v="25"/>
    <n v="2000"/>
    <x v="619"/>
    <n v="299.99999999999994"/>
    <x v="1"/>
    <n v="0.14999999999999997"/>
  </r>
  <r>
    <x v="0"/>
    <n v="1185732"/>
    <x v="266"/>
    <x v="0"/>
    <s v="Connecticut"/>
    <x v="47"/>
    <x v="5"/>
    <x v="16"/>
    <n v="3500"/>
    <x v="237"/>
    <n v="770"/>
    <x v="8"/>
    <n v="0.22"/>
  </r>
  <r>
    <x v="0"/>
    <n v="1185732"/>
    <x v="176"/>
    <x v="0"/>
    <s v="Connecticut"/>
    <x v="47"/>
    <x v="0"/>
    <x v="25"/>
    <n v="5750"/>
    <x v="744"/>
    <n v="1006.2499999999998"/>
    <x v="2"/>
    <n v="0.17499999999999996"/>
  </r>
  <r>
    <x v="0"/>
    <n v="1185732"/>
    <x v="176"/>
    <x v="0"/>
    <s v="Connecticut"/>
    <x v="47"/>
    <x v="1"/>
    <x v="2"/>
    <n v="3250"/>
    <x v="334"/>
    <n v="511.87499999999994"/>
    <x v="2"/>
    <n v="0.15749999999999997"/>
  </r>
  <r>
    <x v="0"/>
    <n v="1185732"/>
    <x v="176"/>
    <x v="0"/>
    <s v="Connecticut"/>
    <x v="47"/>
    <x v="2"/>
    <x v="1"/>
    <n v="2500"/>
    <x v="123"/>
    <n v="400"/>
    <x v="8"/>
    <n v="0.16"/>
  </r>
  <r>
    <x v="0"/>
    <n v="1185732"/>
    <x v="176"/>
    <x v="0"/>
    <s v="Connecticut"/>
    <x v="47"/>
    <x v="3"/>
    <x v="1"/>
    <n v="2000"/>
    <x v="134"/>
    <n v="320"/>
    <x v="8"/>
    <n v="0.16"/>
  </r>
  <r>
    <x v="0"/>
    <n v="1185732"/>
    <x v="176"/>
    <x v="0"/>
    <s v="Connecticut"/>
    <x v="47"/>
    <x v="4"/>
    <x v="25"/>
    <n v="2250"/>
    <x v="486"/>
    <n v="337.49999999999994"/>
    <x v="1"/>
    <n v="0.14999999999999997"/>
  </r>
  <r>
    <x v="0"/>
    <n v="1185732"/>
    <x v="176"/>
    <x v="0"/>
    <s v="Connecticut"/>
    <x v="47"/>
    <x v="5"/>
    <x v="16"/>
    <n v="4000"/>
    <x v="208"/>
    <n v="879.99999999999989"/>
    <x v="8"/>
    <n v="0.21999999999999997"/>
  </r>
  <r>
    <x v="0"/>
    <n v="1185732"/>
    <x v="117"/>
    <x v="0"/>
    <s v="Connecticut"/>
    <x v="47"/>
    <x v="0"/>
    <x v="25"/>
    <n v="5500"/>
    <x v="359"/>
    <n v="962.49999999999977"/>
    <x v="2"/>
    <n v="0.17499999999999996"/>
  </r>
  <r>
    <x v="0"/>
    <n v="1185732"/>
    <x v="117"/>
    <x v="0"/>
    <s v="Connecticut"/>
    <x v="47"/>
    <x v="1"/>
    <x v="2"/>
    <n v="3250"/>
    <x v="334"/>
    <n v="511.87499999999994"/>
    <x v="2"/>
    <n v="0.15749999999999997"/>
  </r>
  <r>
    <x v="0"/>
    <n v="1185732"/>
    <x v="117"/>
    <x v="0"/>
    <s v="Connecticut"/>
    <x v="47"/>
    <x v="2"/>
    <x v="1"/>
    <n v="2500"/>
    <x v="123"/>
    <n v="400"/>
    <x v="8"/>
    <n v="0.16"/>
  </r>
  <r>
    <x v="0"/>
    <n v="1185732"/>
    <x v="117"/>
    <x v="0"/>
    <s v="Connecticut"/>
    <x v="47"/>
    <x v="3"/>
    <x v="1"/>
    <n v="1500"/>
    <x v="128"/>
    <n v="240"/>
    <x v="8"/>
    <n v="0.16"/>
  </r>
  <r>
    <x v="0"/>
    <n v="1185732"/>
    <x v="117"/>
    <x v="0"/>
    <s v="Connecticut"/>
    <x v="47"/>
    <x v="4"/>
    <x v="25"/>
    <n v="1250"/>
    <x v="694"/>
    <n v="187.49999999999997"/>
    <x v="1"/>
    <n v="0.14999999999999997"/>
  </r>
  <r>
    <x v="0"/>
    <n v="1185732"/>
    <x v="117"/>
    <x v="0"/>
    <s v="Connecticut"/>
    <x v="47"/>
    <x v="5"/>
    <x v="16"/>
    <n v="3000"/>
    <x v="209"/>
    <n v="660"/>
    <x v="8"/>
    <n v="0.22"/>
  </r>
  <r>
    <x v="0"/>
    <n v="1185732"/>
    <x v="63"/>
    <x v="0"/>
    <s v="Connecticut"/>
    <x v="47"/>
    <x v="0"/>
    <x v="25"/>
    <n v="4250"/>
    <x v="397"/>
    <n v="743.74999999999977"/>
    <x v="2"/>
    <n v="0.17499999999999993"/>
  </r>
  <r>
    <x v="0"/>
    <n v="1185732"/>
    <x v="63"/>
    <x v="0"/>
    <s v="Connecticut"/>
    <x v="47"/>
    <x v="1"/>
    <x v="2"/>
    <n v="2250"/>
    <x v="177"/>
    <n v="354.375"/>
    <x v="2"/>
    <n v="0.1575"/>
  </r>
  <r>
    <x v="0"/>
    <n v="1185732"/>
    <x v="63"/>
    <x v="0"/>
    <s v="Connecticut"/>
    <x v="47"/>
    <x v="2"/>
    <x v="1"/>
    <n v="1250"/>
    <x v="118"/>
    <n v="200"/>
    <x v="8"/>
    <n v="0.16"/>
  </r>
  <r>
    <x v="0"/>
    <n v="1185732"/>
    <x v="63"/>
    <x v="0"/>
    <s v="Connecticut"/>
    <x v="47"/>
    <x v="3"/>
    <x v="1"/>
    <n v="1000"/>
    <x v="122"/>
    <n v="160"/>
    <x v="8"/>
    <n v="0.16"/>
  </r>
  <r>
    <x v="0"/>
    <n v="1185732"/>
    <x v="63"/>
    <x v="0"/>
    <s v="Connecticut"/>
    <x v="47"/>
    <x v="4"/>
    <x v="25"/>
    <n v="1000"/>
    <x v="379"/>
    <n v="149.99999999999997"/>
    <x v="1"/>
    <n v="0.14999999999999997"/>
  </r>
  <r>
    <x v="0"/>
    <n v="1185732"/>
    <x v="63"/>
    <x v="0"/>
    <s v="Connecticut"/>
    <x v="47"/>
    <x v="5"/>
    <x v="16"/>
    <n v="2000"/>
    <x v="405"/>
    <n v="439.99999999999994"/>
    <x v="8"/>
    <n v="0.21999999999999997"/>
  </r>
  <r>
    <x v="0"/>
    <n v="1185732"/>
    <x v="267"/>
    <x v="0"/>
    <s v="Connecticut"/>
    <x v="47"/>
    <x v="0"/>
    <x v="16"/>
    <n v="3750"/>
    <x v="210"/>
    <n v="721.87499999999977"/>
    <x v="2"/>
    <n v="0.19249999999999995"/>
  </r>
  <r>
    <x v="0"/>
    <n v="1185732"/>
    <x v="267"/>
    <x v="0"/>
    <s v="Connecticut"/>
    <x v="47"/>
    <x v="1"/>
    <x v="0"/>
    <n v="2000"/>
    <x v="123"/>
    <n v="350"/>
    <x v="2"/>
    <n v="0.17499999999999999"/>
  </r>
  <r>
    <x v="0"/>
    <n v="1185732"/>
    <x v="267"/>
    <x v="0"/>
    <s v="Connecticut"/>
    <x v="47"/>
    <x v="2"/>
    <x v="0"/>
    <n v="1000"/>
    <x v="118"/>
    <n v="200"/>
    <x v="8"/>
    <n v="0.2"/>
  </r>
  <r>
    <x v="0"/>
    <n v="1185732"/>
    <x v="267"/>
    <x v="0"/>
    <s v="Connecticut"/>
    <x v="47"/>
    <x v="3"/>
    <x v="0"/>
    <n v="750"/>
    <x v="316"/>
    <n v="150"/>
    <x v="8"/>
    <n v="0.2"/>
  </r>
  <r>
    <x v="0"/>
    <n v="1185732"/>
    <x v="267"/>
    <x v="0"/>
    <s v="Connecticut"/>
    <x v="47"/>
    <x v="4"/>
    <x v="3"/>
    <n v="750"/>
    <x v="185"/>
    <n v="135"/>
    <x v="1"/>
    <n v="0.18"/>
  </r>
  <r>
    <x v="0"/>
    <n v="1185732"/>
    <x v="267"/>
    <x v="0"/>
    <s v="Connecticut"/>
    <x v="47"/>
    <x v="5"/>
    <x v="18"/>
    <n v="2000"/>
    <x v="730"/>
    <n v="519.99999999999989"/>
    <x v="8"/>
    <n v="0.25999999999999995"/>
  </r>
  <r>
    <x v="0"/>
    <n v="1185732"/>
    <x v="268"/>
    <x v="0"/>
    <s v="Connecticut"/>
    <x v="47"/>
    <x v="0"/>
    <x v="3"/>
    <n v="3500"/>
    <x v="193"/>
    <n v="735"/>
    <x v="2"/>
    <n v="0.21"/>
  </r>
  <r>
    <x v="0"/>
    <n v="1185732"/>
    <x v="268"/>
    <x v="0"/>
    <s v="Connecticut"/>
    <x v="47"/>
    <x v="1"/>
    <x v="0"/>
    <n v="2250"/>
    <x v="127"/>
    <n v="393.75"/>
    <x v="2"/>
    <n v="0.17499999999999999"/>
  </r>
  <r>
    <x v="0"/>
    <n v="1185732"/>
    <x v="268"/>
    <x v="0"/>
    <s v="Connecticut"/>
    <x v="47"/>
    <x v="2"/>
    <x v="0"/>
    <n v="2200"/>
    <x v="130"/>
    <n v="440"/>
    <x v="8"/>
    <n v="0.2"/>
  </r>
  <r>
    <x v="0"/>
    <n v="1185732"/>
    <x v="268"/>
    <x v="0"/>
    <s v="Connecticut"/>
    <x v="47"/>
    <x v="3"/>
    <x v="0"/>
    <n v="2000"/>
    <x v="123"/>
    <n v="400"/>
    <x v="8"/>
    <n v="0.2"/>
  </r>
  <r>
    <x v="0"/>
    <n v="1185732"/>
    <x v="268"/>
    <x v="0"/>
    <s v="Connecticut"/>
    <x v="47"/>
    <x v="4"/>
    <x v="3"/>
    <n v="1750"/>
    <x v="202"/>
    <n v="315"/>
    <x v="1"/>
    <n v="0.18"/>
  </r>
  <r>
    <x v="0"/>
    <n v="1185732"/>
    <x v="268"/>
    <x v="0"/>
    <s v="Connecticut"/>
    <x v="47"/>
    <x v="5"/>
    <x v="18"/>
    <n v="2750"/>
    <x v="410"/>
    <n v="715"/>
    <x v="8"/>
    <n v="0.26"/>
  </r>
  <r>
    <x v="0"/>
    <n v="1185732"/>
    <x v="269"/>
    <x v="0"/>
    <s v="Connecticut"/>
    <x v="47"/>
    <x v="0"/>
    <x v="3"/>
    <n v="5000"/>
    <x v="61"/>
    <n v="1050"/>
    <x v="2"/>
    <n v="0.21"/>
  </r>
  <r>
    <x v="0"/>
    <n v="1185732"/>
    <x v="269"/>
    <x v="0"/>
    <s v="Connecticut"/>
    <x v="47"/>
    <x v="1"/>
    <x v="0"/>
    <n v="3000"/>
    <x v="146"/>
    <n v="525"/>
    <x v="2"/>
    <n v="0.17499999999999999"/>
  </r>
  <r>
    <x v="0"/>
    <n v="1185732"/>
    <x v="269"/>
    <x v="0"/>
    <s v="Connecticut"/>
    <x v="47"/>
    <x v="2"/>
    <x v="0"/>
    <n v="2750"/>
    <x v="140"/>
    <n v="550"/>
    <x v="8"/>
    <n v="0.2"/>
  </r>
  <r>
    <x v="0"/>
    <n v="1185732"/>
    <x v="269"/>
    <x v="0"/>
    <s v="Connecticut"/>
    <x v="47"/>
    <x v="3"/>
    <x v="0"/>
    <n v="2250"/>
    <x v="127"/>
    <n v="450"/>
    <x v="8"/>
    <n v="0.2"/>
  </r>
  <r>
    <x v="0"/>
    <n v="1185732"/>
    <x v="269"/>
    <x v="0"/>
    <s v="Connecticut"/>
    <x v="47"/>
    <x v="4"/>
    <x v="3"/>
    <n v="2250"/>
    <x v="198"/>
    <n v="405"/>
    <x v="1"/>
    <n v="0.18"/>
  </r>
  <r>
    <x v="0"/>
    <n v="1185732"/>
    <x v="269"/>
    <x v="0"/>
    <s v="Connecticut"/>
    <x v="47"/>
    <x v="5"/>
    <x v="18"/>
    <n v="3250"/>
    <x v="262"/>
    <n v="844.99999999999989"/>
    <x v="8"/>
    <n v="0.25999999999999995"/>
  </r>
  <r>
    <x v="0"/>
    <n v="1185732"/>
    <x v="102"/>
    <x v="0"/>
    <s v="Rhode Island"/>
    <x v="48"/>
    <x v="0"/>
    <x v="1"/>
    <n v="4500"/>
    <x v="207"/>
    <n v="540"/>
    <x v="1"/>
    <n v="0.12"/>
  </r>
  <r>
    <x v="0"/>
    <n v="1185732"/>
    <x v="102"/>
    <x v="0"/>
    <s v="Rhode Island"/>
    <x v="48"/>
    <x v="1"/>
    <x v="1"/>
    <n v="2500"/>
    <x v="123"/>
    <n v="300"/>
    <x v="1"/>
    <n v="0.12"/>
  </r>
  <r>
    <x v="0"/>
    <n v="1185732"/>
    <x v="102"/>
    <x v="0"/>
    <s v="Rhode Island"/>
    <x v="48"/>
    <x v="2"/>
    <x v="21"/>
    <n v="2500"/>
    <x v="398"/>
    <n v="187.50000000000003"/>
    <x v="3"/>
    <n v="7.5000000000000011E-2"/>
  </r>
  <r>
    <x v="0"/>
    <n v="1185732"/>
    <x v="102"/>
    <x v="0"/>
    <s v="Rhode Island"/>
    <x v="48"/>
    <x v="3"/>
    <x v="8"/>
    <n v="1000"/>
    <x v="326"/>
    <n v="87.5"/>
    <x v="3"/>
    <n v="8.7499999999999994E-2"/>
  </r>
  <r>
    <x v="0"/>
    <n v="1185732"/>
    <x v="102"/>
    <x v="0"/>
    <s v="Rhode Island"/>
    <x v="48"/>
    <x v="4"/>
    <x v="0"/>
    <n v="1500"/>
    <x v="126"/>
    <n v="187.5"/>
    <x v="3"/>
    <n v="0.125"/>
  </r>
  <r>
    <x v="0"/>
    <n v="1185732"/>
    <x v="102"/>
    <x v="0"/>
    <s v="Rhode Island"/>
    <x v="48"/>
    <x v="5"/>
    <x v="1"/>
    <n v="2500"/>
    <x v="123"/>
    <n v="300"/>
    <x v="1"/>
    <n v="0.12"/>
  </r>
  <r>
    <x v="0"/>
    <n v="1185732"/>
    <x v="37"/>
    <x v="0"/>
    <s v="Rhode Island"/>
    <x v="48"/>
    <x v="0"/>
    <x v="1"/>
    <n v="5000"/>
    <x v="47"/>
    <n v="600"/>
    <x v="1"/>
    <n v="0.12"/>
  </r>
  <r>
    <x v="0"/>
    <n v="1185732"/>
    <x v="37"/>
    <x v="0"/>
    <s v="Rhode Island"/>
    <x v="48"/>
    <x v="1"/>
    <x v="1"/>
    <n v="1500"/>
    <x v="128"/>
    <n v="180"/>
    <x v="1"/>
    <n v="0.12"/>
  </r>
  <r>
    <x v="0"/>
    <n v="1185732"/>
    <x v="37"/>
    <x v="0"/>
    <s v="Rhode Island"/>
    <x v="48"/>
    <x v="2"/>
    <x v="21"/>
    <n v="2000"/>
    <x v="399"/>
    <n v="150.00000000000003"/>
    <x v="3"/>
    <n v="7.5000000000000011E-2"/>
  </r>
  <r>
    <x v="0"/>
    <n v="1185732"/>
    <x v="37"/>
    <x v="0"/>
    <s v="Rhode Island"/>
    <x v="48"/>
    <x v="3"/>
    <x v="8"/>
    <n v="2500"/>
    <x v="131"/>
    <n v="218.75"/>
    <x v="3"/>
    <n v="8.7499999999999994E-2"/>
  </r>
  <r>
    <x v="0"/>
    <n v="1185732"/>
    <x v="37"/>
    <x v="0"/>
    <s v="Rhode Island"/>
    <x v="48"/>
    <x v="4"/>
    <x v="0"/>
    <n v="1500"/>
    <x v="126"/>
    <n v="187.5"/>
    <x v="3"/>
    <n v="0.125"/>
  </r>
  <r>
    <x v="0"/>
    <n v="1185732"/>
    <x v="37"/>
    <x v="0"/>
    <s v="Rhode Island"/>
    <x v="48"/>
    <x v="5"/>
    <x v="1"/>
    <n v="2500"/>
    <x v="123"/>
    <n v="300"/>
    <x v="1"/>
    <n v="0.12"/>
  </r>
  <r>
    <x v="0"/>
    <n v="1185732"/>
    <x v="258"/>
    <x v="0"/>
    <s v="Rhode Island"/>
    <x v="48"/>
    <x v="0"/>
    <x v="1"/>
    <n v="4700"/>
    <x v="400"/>
    <n v="564"/>
    <x v="1"/>
    <n v="0.12"/>
  </r>
  <r>
    <x v="0"/>
    <n v="1185732"/>
    <x v="258"/>
    <x v="0"/>
    <s v="Rhode Island"/>
    <x v="48"/>
    <x v="1"/>
    <x v="1"/>
    <n v="1750"/>
    <x v="135"/>
    <n v="210"/>
    <x v="1"/>
    <n v="0.12"/>
  </r>
  <r>
    <x v="0"/>
    <n v="1185732"/>
    <x v="258"/>
    <x v="0"/>
    <s v="Rhode Island"/>
    <x v="48"/>
    <x v="2"/>
    <x v="21"/>
    <n v="2000"/>
    <x v="399"/>
    <n v="150.00000000000003"/>
    <x v="3"/>
    <n v="7.5000000000000011E-2"/>
  </r>
  <r>
    <x v="0"/>
    <n v="1185732"/>
    <x v="258"/>
    <x v="0"/>
    <s v="Rhode Island"/>
    <x v="48"/>
    <x v="3"/>
    <x v="8"/>
    <n v="3000"/>
    <x v="202"/>
    <n v="262.5"/>
    <x v="3"/>
    <n v="8.7499999999999994E-2"/>
  </r>
  <r>
    <x v="0"/>
    <n v="1185732"/>
    <x v="258"/>
    <x v="0"/>
    <s v="Rhode Island"/>
    <x v="48"/>
    <x v="4"/>
    <x v="0"/>
    <n v="1000"/>
    <x v="118"/>
    <n v="125"/>
    <x v="3"/>
    <n v="0.125"/>
  </r>
  <r>
    <x v="0"/>
    <n v="1185732"/>
    <x v="258"/>
    <x v="0"/>
    <s v="Rhode Island"/>
    <x v="48"/>
    <x v="5"/>
    <x v="1"/>
    <n v="2000"/>
    <x v="134"/>
    <n v="240"/>
    <x v="1"/>
    <n v="0.12"/>
  </r>
  <r>
    <x v="0"/>
    <n v="1185732"/>
    <x v="259"/>
    <x v="0"/>
    <s v="Rhode Island"/>
    <x v="48"/>
    <x v="0"/>
    <x v="1"/>
    <n v="4500"/>
    <x v="207"/>
    <n v="540"/>
    <x v="1"/>
    <n v="0.12"/>
  </r>
  <r>
    <x v="0"/>
    <n v="1185732"/>
    <x v="259"/>
    <x v="0"/>
    <s v="Rhode Island"/>
    <x v="48"/>
    <x v="1"/>
    <x v="1"/>
    <n v="1500"/>
    <x v="128"/>
    <n v="180"/>
    <x v="1"/>
    <n v="0.12"/>
  </r>
  <r>
    <x v="0"/>
    <n v="1185732"/>
    <x v="259"/>
    <x v="0"/>
    <s v="Rhode Island"/>
    <x v="48"/>
    <x v="2"/>
    <x v="21"/>
    <n v="1500"/>
    <x v="362"/>
    <n v="112.50000000000001"/>
    <x v="3"/>
    <n v="7.5000000000000011E-2"/>
  </r>
  <r>
    <x v="0"/>
    <n v="1185732"/>
    <x v="259"/>
    <x v="0"/>
    <s v="Rhode Island"/>
    <x v="48"/>
    <x v="3"/>
    <x v="8"/>
    <n v="1250"/>
    <x v="324"/>
    <n v="109.375"/>
    <x v="3"/>
    <n v="8.7499999999999994E-2"/>
  </r>
  <r>
    <x v="0"/>
    <n v="1185732"/>
    <x v="259"/>
    <x v="0"/>
    <s v="Rhode Island"/>
    <x v="48"/>
    <x v="4"/>
    <x v="0"/>
    <n v="1250"/>
    <x v="143"/>
    <n v="156.25"/>
    <x v="3"/>
    <n v="0.125"/>
  </r>
  <r>
    <x v="0"/>
    <n v="1185732"/>
    <x v="259"/>
    <x v="0"/>
    <s v="Rhode Island"/>
    <x v="48"/>
    <x v="5"/>
    <x v="1"/>
    <n v="2750"/>
    <x v="130"/>
    <n v="330"/>
    <x v="1"/>
    <n v="0.12"/>
  </r>
  <r>
    <x v="0"/>
    <n v="1185732"/>
    <x v="236"/>
    <x v="0"/>
    <s v="Rhode Island"/>
    <x v="48"/>
    <x v="0"/>
    <x v="16"/>
    <n v="4950"/>
    <x v="402"/>
    <n v="816.74999999999989"/>
    <x v="1"/>
    <n v="0.16499999999999998"/>
  </r>
  <r>
    <x v="0"/>
    <n v="1185732"/>
    <x v="236"/>
    <x v="0"/>
    <s v="Rhode Island"/>
    <x v="48"/>
    <x v="1"/>
    <x v="0"/>
    <n v="2000"/>
    <x v="123"/>
    <n v="300"/>
    <x v="1"/>
    <n v="0.15"/>
  </r>
  <r>
    <x v="0"/>
    <n v="1185732"/>
    <x v="236"/>
    <x v="0"/>
    <s v="Rhode Island"/>
    <x v="48"/>
    <x v="2"/>
    <x v="2"/>
    <n v="2250"/>
    <x v="177"/>
    <n v="253.125"/>
    <x v="3"/>
    <n v="0.1125"/>
  </r>
  <r>
    <x v="0"/>
    <n v="1185732"/>
    <x v="236"/>
    <x v="0"/>
    <s v="Rhode Island"/>
    <x v="48"/>
    <x v="3"/>
    <x v="2"/>
    <n v="1750"/>
    <x v="120"/>
    <n v="196.875"/>
    <x v="3"/>
    <n v="0.1125"/>
  </r>
  <r>
    <x v="0"/>
    <n v="1185732"/>
    <x v="236"/>
    <x v="0"/>
    <s v="Rhode Island"/>
    <x v="48"/>
    <x v="4"/>
    <x v="16"/>
    <n v="2000"/>
    <x v="405"/>
    <n v="274.99999999999994"/>
    <x v="3"/>
    <n v="0.13749999999999998"/>
  </r>
  <r>
    <x v="0"/>
    <n v="1185732"/>
    <x v="236"/>
    <x v="0"/>
    <s v="Rhode Island"/>
    <x v="48"/>
    <x v="5"/>
    <x v="3"/>
    <n v="3250"/>
    <x v="212"/>
    <n v="585"/>
    <x v="1"/>
    <n v="0.18"/>
  </r>
  <r>
    <x v="0"/>
    <n v="1185732"/>
    <x v="41"/>
    <x v="0"/>
    <s v="Rhode Island"/>
    <x v="48"/>
    <x v="0"/>
    <x v="16"/>
    <n v="5750"/>
    <x v="745"/>
    <n v="948.74999999999977"/>
    <x v="1"/>
    <n v="0.16499999999999995"/>
  </r>
  <r>
    <x v="0"/>
    <n v="1185732"/>
    <x v="41"/>
    <x v="0"/>
    <s v="Rhode Island"/>
    <x v="48"/>
    <x v="1"/>
    <x v="0"/>
    <n v="3250"/>
    <x v="132"/>
    <n v="487.5"/>
    <x v="1"/>
    <n v="0.15"/>
  </r>
  <r>
    <x v="0"/>
    <n v="1185732"/>
    <x v="41"/>
    <x v="0"/>
    <s v="Rhode Island"/>
    <x v="48"/>
    <x v="2"/>
    <x v="2"/>
    <n v="2500"/>
    <x v="127"/>
    <n v="281.25"/>
    <x v="3"/>
    <n v="0.1125"/>
  </r>
  <r>
    <x v="0"/>
    <n v="1185732"/>
    <x v="41"/>
    <x v="0"/>
    <s v="Rhode Island"/>
    <x v="48"/>
    <x v="3"/>
    <x v="2"/>
    <n v="2250"/>
    <x v="177"/>
    <n v="253.125"/>
    <x v="3"/>
    <n v="0.1125"/>
  </r>
  <r>
    <x v="0"/>
    <n v="1185732"/>
    <x v="41"/>
    <x v="0"/>
    <s v="Rhode Island"/>
    <x v="48"/>
    <x v="4"/>
    <x v="16"/>
    <n v="2250"/>
    <x v="427"/>
    <n v="309.37499999999994"/>
    <x v="3"/>
    <n v="0.13749999999999998"/>
  </r>
  <r>
    <x v="0"/>
    <n v="1185732"/>
    <x v="41"/>
    <x v="0"/>
    <s v="Rhode Island"/>
    <x v="48"/>
    <x v="5"/>
    <x v="3"/>
    <n v="3750"/>
    <x v="39"/>
    <n v="675"/>
    <x v="1"/>
    <n v="0.18"/>
  </r>
  <r>
    <x v="0"/>
    <n v="1185732"/>
    <x v="260"/>
    <x v="0"/>
    <s v="Rhode Island"/>
    <x v="48"/>
    <x v="0"/>
    <x v="16"/>
    <n v="6000"/>
    <x v="77"/>
    <n v="989.99999999999977"/>
    <x v="1"/>
    <n v="0.16499999999999995"/>
  </r>
  <r>
    <x v="0"/>
    <n v="1185732"/>
    <x v="260"/>
    <x v="0"/>
    <s v="Rhode Island"/>
    <x v="48"/>
    <x v="1"/>
    <x v="0"/>
    <n v="3500"/>
    <x v="157"/>
    <n v="525"/>
    <x v="1"/>
    <n v="0.15"/>
  </r>
  <r>
    <x v="0"/>
    <n v="1185732"/>
    <x v="260"/>
    <x v="0"/>
    <s v="Rhode Island"/>
    <x v="48"/>
    <x v="2"/>
    <x v="2"/>
    <n v="2750"/>
    <x v="116"/>
    <n v="309.375"/>
    <x v="3"/>
    <n v="0.1125"/>
  </r>
  <r>
    <x v="0"/>
    <n v="1185732"/>
    <x v="260"/>
    <x v="0"/>
    <s v="Rhode Island"/>
    <x v="48"/>
    <x v="3"/>
    <x v="2"/>
    <n v="2250"/>
    <x v="177"/>
    <n v="253.125"/>
    <x v="3"/>
    <n v="0.1125"/>
  </r>
  <r>
    <x v="0"/>
    <n v="1185732"/>
    <x v="260"/>
    <x v="0"/>
    <s v="Rhode Island"/>
    <x v="48"/>
    <x v="4"/>
    <x v="16"/>
    <n v="2500"/>
    <x v="695"/>
    <n v="343.74999999999994"/>
    <x v="3"/>
    <n v="0.13749999999999998"/>
  </r>
  <r>
    <x v="0"/>
    <n v="1185732"/>
    <x v="260"/>
    <x v="0"/>
    <s v="Rhode Island"/>
    <x v="48"/>
    <x v="5"/>
    <x v="3"/>
    <n v="4250"/>
    <x v="141"/>
    <n v="765"/>
    <x v="1"/>
    <n v="0.18"/>
  </r>
  <r>
    <x v="0"/>
    <n v="1185732"/>
    <x v="261"/>
    <x v="0"/>
    <s v="Rhode Island"/>
    <x v="48"/>
    <x v="0"/>
    <x v="16"/>
    <n v="5750"/>
    <x v="745"/>
    <n v="948.74999999999977"/>
    <x v="1"/>
    <n v="0.16499999999999995"/>
  </r>
  <r>
    <x v="0"/>
    <n v="1185732"/>
    <x v="261"/>
    <x v="0"/>
    <s v="Rhode Island"/>
    <x v="48"/>
    <x v="1"/>
    <x v="0"/>
    <n v="3500"/>
    <x v="157"/>
    <n v="525"/>
    <x v="1"/>
    <n v="0.15"/>
  </r>
  <r>
    <x v="0"/>
    <n v="1185732"/>
    <x v="261"/>
    <x v="0"/>
    <s v="Rhode Island"/>
    <x v="48"/>
    <x v="2"/>
    <x v="2"/>
    <n v="2750"/>
    <x v="116"/>
    <n v="309.375"/>
    <x v="3"/>
    <n v="0.1125"/>
  </r>
  <r>
    <x v="0"/>
    <n v="1185732"/>
    <x v="261"/>
    <x v="0"/>
    <s v="Rhode Island"/>
    <x v="48"/>
    <x v="3"/>
    <x v="2"/>
    <n v="1750"/>
    <x v="120"/>
    <n v="196.875"/>
    <x v="3"/>
    <n v="0.1125"/>
  </r>
  <r>
    <x v="0"/>
    <n v="1185732"/>
    <x v="261"/>
    <x v="0"/>
    <s v="Rhode Island"/>
    <x v="48"/>
    <x v="4"/>
    <x v="16"/>
    <n v="1500"/>
    <x v="370"/>
    <n v="206.24999999999997"/>
    <x v="3"/>
    <n v="0.13749999999999998"/>
  </r>
  <r>
    <x v="0"/>
    <n v="1185732"/>
    <x v="261"/>
    <x v="0"/>
    <s v="Rhode Island"/>
    <x v="48"/>
    <x v="5"/>
    <x v="3"/>
    <n v="3250"/>
    <x v="212"/>
    <n v="585"/>
    <x v="1"/>
    <n v="0.18"/>
  </r>
  <r>
    <x v="0"/>
    <n v="1185732"/>
    <x v="239"/>
    <x v="0"/>
    <s v="Rhode Island"/>
    <x v="48"/>
    <x v="0"/>
    <x v="16"/>
    <n v="4500"/>
    <x v="357"/>
    <n v="742.49999999999989"/>
    <x v="1"/>
    <n v="0.16499999999999998"/>
  </r>
  <r>
    <x v="0"/>
    <n v="1185732"/>
    <x v="239"/>
    <x v="0"/>
    <s v="Rhode Island"/>
    <x v="48"/>
    <x v="1"/>
    <x v="0"/>
    <n v="2500"/>
    <x v="142"/>
    <n v="375"/>
    <x v="1"/>
    <n v="0.15"/>
  </r>
  <r>
    <x v="0"/>
    <n v="1185732"/>
    <x v="239"/>
    <x v="0"/>
    <s v="Rhode Island"/>
    <x v="48"/>
    <x v="2"/>
    <x v="2"/>
    <n v="1500"/>
    <x v="321"/>
    <n v="168.75"/>
    <x v="3"/>
    <n v="0.1125"/>
  </r>
  <r>
    <x v="0"/>
    <n v="1185732"/>
    <x v="239"/>
    <x v="0"/>
    <s v="Rhode Island"/>
    <x v="48"/>
    <x v="3"/>
    <x v="2"/>
    <n v="1250"/>
    <x v="180"/>
    <n v="140.625"/>
    <x v="3"/>
    <n v="0.1125"/>
  </r>
  <r>
    <x v="0"/>
    <n v="1185732"/>
    <x v="239"/>
    <x v="0"/>
    <s v="Rhode Island"/>
    <x v="48"/>
    <x v="4"/>
    <x v="16"/>
    <n v="1250"/>
    <x v="179"/>
    <n v="171.87499999999997"/>
    <x v="3"/>
    <n v="0.13749999999999998"/>
  </r>
  <r>
    <x v="0"/>
    <n v="1185732"/>
    <x v="239"/>
    <x v="0"/>
    <s v="Rhode Island"/>
    <x v="48"/>
    <x v="5"/>
    <x v="3"/>
    <n v="2250"/>
    <x v="198"/>
    <n v="405"/>
    <x v="1"/>
    <n v="0.18"/>
  </r>
  <r>
    <x v="0"/>
    <n v="1185732"/>
    <x v="45"/>
    <x v="0"/>
    <s v="Rhode Island"/>
    <x v="48"/>
    <x v="0"/>
    <x v="3"/>
    <n v="4000"/>
    <x v="50"/>
    <n v="720"/>
    <x v="1"/>
    <n v="0.18"/>
  </r>
  <r>
    <x v="0"/>
    <n v="1185732"/>
    <x v="45"/>
    <x v="0"/>
    <s v="Rhode Island"/>
    <x v="48"/>
    <x v="1"/>
    <x v="4"/>
    <n v="2250"/>
    <x v="116"/>
    <n v="371.25"/>
    <x v="1"/>
    <n v="0.16500000000000001"/>
  </r>
  <r>
    <x v="0"/>
    <n v="1185732"/>
    <x v="45"/>
    <x v="0"/>
    <s v="Rhode Island"/>
    <x v="48"/>
    <x v="2"/>
    <x v="4"/>
    <n v="1250"/>
    <x v="389"/>
    <n v="171.875"/>
    <x v="3"/>
    <n v="0.13750000000000001"/>
  </r>
  <r>
    <x v="0"/>
    <n v="1185732"/>
    <x v="45"/>
    <x v="0"/>
    <s v="Rhode Island"/>
    <x v="48"/>
    <x v="3"/>
    <x v="4"/>
    <n v="1000"/>
    <x v="189"/>
    <n v="137.5"/>
    <x v="3"/>
    <n v="0.13750000000000001"/>
  </r>
  <r>
    <x v="0"/>
    <n v="1185732"/>
    <x v="45"/>
    <x v="0"/>
    <s v="Rhode Island"/>
    <x v="48"/>
    <x v="4"/>
    <x v="5"/>
    <n v="1000"/>
    <x v="406"/>
    <n v="162.5"/>
    <x v="3"/>
    <n v="0.16250000000000001"/>
  </r>
  <r>
    <x v="0"/>
    <n v="1185732"/>
    <x v="45"/>
    <x v="0"/>
    <s v="Rhode Island"/>
    <x v="48"/>
    <x v="5"/>
    <x v="6"/>
    <n v="2250"/>
    <x v="151"/>
    <n v="472.5"/>
    <x v="1"/>
    <n v="0.21"/>
  </r>
  <r>
    <x v="0"/>
    <n v="1185732"/>
    <x v="262"/>
    <x v="0"/>
    <s v="Rhode Island"/>
    <x v="48"/>
    <x v="0"/>
    <x v="5"/>
    <n v="3750"/>
    <x v="239"/>
    <n v="731.25"/>
    <x v="1"/>
    <n v="0.19500000000000001"/>
  </r>
  <r>
    <x v="0"/>
    <n v="1185732"/>
    <x v="262"/>
    <x v="0"/>
    <s v="Rhode Island"/>
    <x v="48"/>
    <x v="1"/>
    <x v="4"/>
    <n v="3000"/>
    <x v="205"/>
    <n v="495.00000000000006"/>
    <x v="1"/>
    <n v="0.16500000000000001"/>
  </r>
  <r>
    <x v="0"/>
    <n v="1185732"/>
    <x v="262"/>
    <x v="0"/>
    <s v="Rhode Island"/>
    <x v="48"/>
    <x v="2"/>
    <x v="4"/>
    <n v="2950"/>
    <x v="743"/>
    <n v="405.62500000000006"/>
    <x v="3"/>
    <n v="0.13750000000000001"/>
  </r>
  <r>
    <x v="0"/>
    <n v="1185732"/>
    <x v="262"/>
    <x v="0"/>
    <s v="Rhode Island"/>
    <x v="48"/>
    <x v="3"/>
    <x v="4"/>
    <n v="2750"/>
    <x v="408"/>
    <n v="378.12500000000006"/>
    <x v="3"/>
    <n v="0.13750000000000001"/>
  </r>
  <r>
    <x v="0"/>
    <n v="1185732"/>
    <x v="262"/>
    <x v="0"/>
    <s v="Rhode Island"/>
    <x v="48"/>
    <x v="4"/>
    <x v="5"/>
    <n v="2500"/>
    <x v="132"/>
    <n v="406.25"/>
    <x v="3"/>
    <n v="0.16250000000000001"/>
  </r>
  <r>
    <x v="0"/>
    <n v="1185732"/>
    <x v="262"/>
    <x v="0"/>
    <s v="Rhode Island"/>
    <x v="48"/>
    <x v="5"/>
    <x v="6"/>
    <n v="3500"/>
    <x v="41"/>
    <n v="735"/>
    <x v="1"/>
    <n v="0.21"/>
  </r>
  <r>
    <x v="0"/>
    <n v="1185732"/>
    <x v="263"/>
    <x v="0"/>
    <s v="Rhode Island"/>
    <x v="48"/>
    <x v="0"/>
    <x v="5"/>
    <n v="5750"/>
    <x v="90"/>
    <n v="1121.25"/>
    <x v="1"/>
    <n v="0.19500000000000001"/>
  </r>
  <r>
    <x v="0"/>
    <n v="1185732"/>
    <x v="263"/>
    <x v="0"/>
    <s v="Rhode Island"/>
    <x v="48"/>
    <x v="1"/>
    <x v="4"/>
    <n v="3750"/>
    <x v="138"/>
    <n v="618.75"/>
    <x v="1"/>
    <n v="0.16500000000000001"/>
  </r>
  <r>
    <x v="0"/>
    <n v="1185732"/>
    <x v="263"/>
    <x v="0"/>
    <s v="Rhode Island"/>
    <x v="48"/>
    <x v="2"/>
    <x v="4"/>
    <n v="3500"/>
    <x v="136"/>
    <n v="481.25000000000006"/>
    <x v="3"/>
    <n v="0.13750000000000001"/>
  </r>
  <r>
    <x v="0"/>
    <n v="1185732"/>
    <x v="263"/>
    <x v="0"/>
    <s v="Rhode Island"/>
    <x v="48"/>
    <x v="3"/>
    <x v="4"/>
    <n v="3000"/>
    <x v="205"/>
    <n v="412.50000000000006"/>
    <x v="3"/>
    <n v="0.13750000000000001"/>
  </r>
  <r>
    <x v="0"/>
    <n v="1185732"/>
    <x v="263"/>
    <x v="0"/>
    <s v="Rhode Island"/>
    <x v="48"/>
    <x v="4"/>
    <x v="5"/>
    <n v="3000"/>
    <x v="212"/>
    <n v="487.5"/>
    <x v="3"/>
    <n v="0.16250000000000001"/>
  </r>
  <r>
    <x v="0"/>
    <n v="1185732"/>
    <x v="263"/>
    <x v="0"/>
    <s v="Rhode Island"/>
    <x v="48"/>
    <x v="5"/>
    <x v="6"/>
    <n v="4000"/>
    <x v="59"/>
    <n v="840"/>
    <x v="1"/>
    <n v="0.21"/>
  </r>
  <r>
    <x v="0"/>
    <n v="1185732"/>
    <x v="0"/>
    <x v="0"/>
    <s v="Massachusetts"/>
    <x v="49"/>
    <x v="0"/>
    <x v="2"/>
    <n v="5250"/>
    <x v="45"/>
    <n v="1063.125"/>
    <x v="4"/>
    <n v="0.20250000000000001"/>
  </r>
  <r>
    <x v="0"/>
    <n v="1185732"/>
    <x v="0"/>
    <x v="0"/>
    <s v="Massachusetts"/>
    <x v="49"/>
    <x v="1"/>
    <x v="2"/>
    <n v="3250"/>
    <x v="334"/>
    <n v="658.125"/>
    <x v="4"/>
    <n v="0.20250000000000001"/>
  </r>
  <r>
    <x v="0"/>
    <n v="1185732"/>
    <x v="0"/>
    <x v="0"/>
    <s v="Massachusetts"/>
    <x v="49"/>
    <x v="2"/>
    <x v="15"/>
    <n v="3250"/>
    <x v="165"/>
    <n v="398.125"/>
    <x v="2"/>
    <n v="0.1225"/>
  </r>
  <r>
    <x v="0"/>
    <n v="1185732"/>
    <x v="0"/>
    <x v="0"/>
    <s v="Massachusetts"/>
    <x v="49"/>
    <x v="3"/>
    <x v="10"/>
    <n v="1750"/>
    <x v="746"/>
    <n v="244.99999999999994"/>
    <x v="2"/>
    <n v="0.13999999999999996"/>
  </r>
  <r>
    <x v="0"/>
    <n v="1185732"/>
    <x v="0"/>
    <x v="0"/>
    <s v="Massachusetts"/>
    <x v="49"/>
    <x v="4"/>
    <x v="4"/>
    <n v="2250"/>
    <x v="116"/>
    <n v="433.125"/>
    <x v="2"/>
    <n v="0.1925"/>
  </r>
  <r>
    <x v="0"/>
    <n v="1185732"/>
    <x v="0"/>
    <x v="0"/>
    <s v="Massachusetts"/>
    <x v="49"/>
    <x v="5"/>
    <x v="2"/>
    <n v="3250"/>
    <x v="334"/>
    <n v="585"/>
    <x v="15"/>
    <n v="0.18"/>
  </r>
  <r>
    <x v="0"/>
    <n v="1185732"/>
    <x v="1"/>
    <x v="0"/>
    <s v="Massachusetts"/>
    <x v="49"/>
    <x v="0"/>
    <x v="2"/>
    <n v="5750"/>
    <x v="70"/>
    <n v="1164.375"/>
    <x v="4"/>
    <n v="0.20250000000000001"/>
  </r>
  <r>
    <x v="0"/>
    <n v="1185732"/>
    <x v="1"/>
    <x v="0"/>
    <s v="Massachusetts"/>
    <x v="49"/>
    <x v="1"/>
    <x v="2"/>
    <n v="2250"/>
    <x v="177"/>
    <n v="455.625"/>
    <x v="4"/>
    <n v="0.20250000000000001"/>
  </r>
  <r>
    <x v="0"/>
    <n v="1185732"/>
    <x v="1"/>
    <x v="0"/>
    <s v="Massachusetts"/>
    <x v="49"/>
    <x v="2"/>
    <x v="15"/>
    <n v="2750"/>
    <x v="117"/>
    <n v="336.875"/>
    <x v="2"/>
    <n v="0.1225"/>
  </r>
  <r>
    <x v="0"/>
    <n v="1185732"/>
    <x v="1"/>
    <x v="0"/>
    <s v="Massachusetts"/>
    <x v="49"/>
    <x v="3"/>
    <x v="10"/>
    <n v="1500"/>
    <x v="128"/>
    <n v="210"/>
    <x v="2"/>
    <n v="0.14000000000000001"/>
  </r>
  <r>
    <x v="0"/>
    <n v="1185732"/>
    <x v="1"/>
    <x v="0"/>
    <s v="Massachusetts"/>
    <x v="49"/>
    <x v="4"/>
    <x v="4"/>
    <n v="2250"/>
    <x v="116"/>
    <n v="433.125"/>
    <x v="2"/>
    <n v="0.1925"/>
  </r>
  <r>
    <x v="0"/>
    <n v="1185732"/>
    <x v="1"/>
    <x v="0"/>
    <s v="Massachusetts"/>
    <x v="49"/>
    <x v="5"/>
    <x v="2"/>
    <n v="3250"/>
    <x v="334"/>
    <n v="585"/>
    <x v="15"/>
    <n v="0.18"/>
  </r>
  <r>
    <x v="0"/>
    <n v="1185732"/>
    <x v="2"/>
    <x v="0"/>
    <s v="Massachusetts"/>
    <x v="49"/>
    <x v="0"/>
    <x v="2"/>
    <n v="5450"/>
    <x v="747"/>
    <n v="1103.625"/>
    <x v="4"/>
    <n v="0.20250000000000001"/>
  </r>
  <r>
    <x v="0"/>
    <n v="1185732"/>
    <x v="2"/>
    <x v="0"/>
    <s v="Massachusetts"/>
    <x v="49"/>
    <x v="1"/>
    <x v="2"/>
    <n v="2500"/>
    <x v="127"/>
    <n v="506.25"/>
    <x v="4"/>
    <n v="0.20250000000000001"/>
  </r>
  <r>
    <x v="0"/>
    <n v="1185732"/>
    <x v="2"/>
    <x v="0"/>
    <s v="Massachusetts"/>
    <x v="49"/>
    <x v="2"/>
    <x v="15"/>
    <n v="2750"/>
    <x v="117"/>
    <n v="336.875"/>
    <x v="2"/>
    <n v="0.1225"/>
  </r>
  <r>
    <x v="0"/>
    <n v="1185732"/>
    <x v="2"/>
    <x v="0"/>
    <s v="Massachusetts"/>
    <x v="49"/>
    <x v="3"/>
    <x v="10"/>
    <n v="1250"/>
    <x v="379"/>
    <n v="174.99999999999997"/>
    <x v="2"/>
    <n v="0.13999999999999999"/>
  </r>
  <r>
    <x v="0"/>
    <n v="1185732"/>
    <x v="2"/>
    <x v="0"/>
    <s v="Massachusetts"/>
    <x v="49"/>
    <x v="4"/>
    <x v="4"/>
    <n v="1750"/>
    <x v="117"/>
    <n v="336.875"/>
    <x v="2"/>
    <n v="0.1925"/>
  </r>
  <r>
    <x v="0"/>
    <n v="1185732"/>
    <x v="2"/>
    <x v="0"/>
    <s v="Massachusetts"/>
    <x v="49"/>
    <x v="5"/>
    <x v="2"/>
    <n v="2750"/>
    <x v="116"/>
    <n v="494.99999999999994"/>
    <x v="15"/>
    <n v="0.17999999999999997"/>
  </r>
  <r>
    <x v="0"/>
    <n v="1185732"/>
    <x v="3"/>
    <x v="0"/>
    <s v="Massachusetts"/>
    <x v="49"/>
    <x v="0"/>
    <x v="2"/>
    <n v="5250"/>
    <x v="45"/>
    <n v="1063.125"/>
    <x v="4"/>
    <n v="0.20250000000000001"/>
  </r>
  <r>
    <x v="0"/>
    <n v="1185732"/>
    <x v="3"/>
    <x v="0"/>
    <s v="Massachusetts"/>
    <x v="49"/>
    <x v="1"/>
    <x v="2"/>
    <n v="2250"/>
    <x v="177"/>
    <n v="455.625"/>
    <x v="4"/>
    <n v="0.20250000000000001"/>
  </r>
  <r>
    <x v="0"/>
    <n v="1185732"/>
    <x v="3"/>
    <x v="0"/>
    <s v="Massachusetts"/>
    <x v="49"/>
    <x v="2"/>
    <x v="15"/>
    <n v="2250"/>
    <x v="121"/>
    <n v="275.625"/>
    <x v="2"/>
    <n v="0.1225"/>
  </r>
  <r>
    <x v="0"/>
    <n v="1185732"/>
    <x v="3"/>
    <x v="0"/>
    <s v="Massachusetts"/>
    <x v="49"/>
    <x v="3"/>
    <x v="10"/>
    <n v="1500"/>
    <x v="128"/>
    <n v="210"/>
    <x v="2"/>
    <n v="0.14000000000000001"/>
  </r>
  <r>
    <x v="0"/>
    <n v="1185732"/>
    <x v="3"/>
    <x v="0"/>
    <s v="Massachusetts"/>
    <x v="49"/>
    <x v="4"/>
    <x v="4"/>
    <n v="1500"/>
    <x v="188"/>
    <n v="288.75"/>
    <x v="2"/>
    <n v="0.1925"/>
  </r>
  <r>
    <x v="0"/>
    <n v="1185732"/>
    <x v="3"/>
    <x v="0"/>
    <s v="Massachusetts"/>
    <x v="49"/>
    <x v="5"/>
    <x v="2"/>
    <n v="3000"/>
    <x v="198"/>
    <n v="540"/>
    <x v="15"/>
    <n v="0.18"/>
  </r>
  <r>
    <x v="0"/>
    <n v="1185732"/>
    <x v="4"/>
    <x v="0"/>
    <s v="Massachusetts"/>
    <x v="49"/>
    <x v="0"/>
    <x v="3"/>
    <n v="5700"/>
    <x v="748"/>
    <n v="1539"/>
    <x v="4"/>
    <n v="0.27"/>
  </r>
  <r>
    <x v="0"/>
    <n v="1185732"/>
    <x v="4"/>
    <x v="0"/>
    <s v="Massachusetts"/>
    <x v="49"/>
    <x v="1"/>
    <x v="4"/>
    <n v="2750"/>
    <x v="408"/>
    <n v="680.62500000000011"/>
    <x v="4"/>
    <n v="0.24750000000000005"/>
  </r>
  <r>
    <x v="0"/>
    <n v="1185732"/>
    <x v="4"/>
    <x v="0"/>
    <s v="Massachusetts"/>
    <x v="49"/>
    <x v="2"/>
    <x v="0"/>
    <n v="3000"/>
    <x v="146"/>
    <n v="525"/>
    <x v="2"/>
    <n v="0.17499999999999999"/>
  </r>
  <r>
    <x v="0"/>
    <n v="1185732"/>
    <x v="4"/>
    <x v="0"/>
    <s v="Massachusetts"/>
    <x v="49"/>
    <x v="3"/>
    <x v="0"/>
    <n v="2500"/>
    <x v="142"/>
    <n v="437.5"/>
    <x v="2"/>
    <n v="0.17499999999999999"/>
  </r>
  <r>
    <x v="0"/>
    <n v="1185732"/>
    <x v="4"/>
    <x v="0"/>
    <s v="Massachusetts"/>
    <x v="49"/>
    <x v="4"/>
    <x v="3"/>
    <n v="2750"/>
    <x v="240"/>
    <n v="577.5"/>
    <x v="2"/>
    <n v="0.21"/>
  </r>
  <r>
    <x v="0"/>
    <n v="1185732"/>
    <x v="4"/>
    <x v="0"/>
    <s v="Massachusetts"/>
    <x v="49"/>
    <x v="5"/>
    <x v="5"/>
    <n v="4000"/>
    <x v="51"/>
    <n v="1040"/>
    <x v="15"/>
    <n v="0.26"/>
  </r>
  <r>
    <x v="0"/>
    <n v="1185732"/>
    <x v="5"/>
    <x v="0"/>
    <s v="Massachusetts"/>
    <x v="49"/>
    <x v="0"/>
    <x v="3"/>
    <n v="6500"/>
    <x v="87"/>
    <n v="1755"/>
    <x v="4"/>
    <n v="0.27"/>
  </r>
  <r>
    <x v="0"/>
    <n v="1185732"/>
    <x v="5"/>
    <x v="0"/>
    <s v="Massachusetts"/>
    <x v="49"/>
    <x v="1"/>
    <x v="4"/>
    <n v="4000"/>
    <x v="42"/>
    <n v="990"/>
    <x v="4"/>
    <n v="0.2475"/>
  </r>
  <r>
    <x v="0"/>
    <n v="1185732"/>
    <x v="5"/>
    <x v="0"/>
    <s v="Massachusetts"/>
    <x v="49"/>
    <x v="2"/>
    <x v="0"/>
    <n v="3250"/>
    <x v="132"/>
    <n v="568.75"/>
    <x v="2"/>
    <n v="0.17499999999999999"/>
  </r>
  <r>
    <x v="0"/>
    <n v="1185732"/>
    <x v="5"/>
    <x v="0"/>
    <s v="Massachusetts"/>
    <x v="49"/>
    <x v="3"/>
    <x v="0"/>
    <n v="3000"/>
    <x v="146"/>
    <n v="525"/>
    <x v="2"/>
    <n v="0.17499999999999999"/>
  </r>
  <r>
    <x v="0"/>
    <n v="1185732"/>
    <x v="5"/>
    <x v="0"/>
    <s v="Massachusetts"/>
    <x v="49"/>
    <x v="4"/>
    <x v="3"/>
    <n v="3000"/>
    <x v="207"/>
    <n v="630"/>
    <x v="2"/>
    <n v="0.21"/>
  </r>
  <r>
    <x v="0"/>
    <n v="1185732"/>
    <x v="5"/>
    <x v="0"/>
    <s v="Massachusetts"/>
    <x v="49"/>
    <x v="5"/>
    <x v="5"/>
    <n v="4500"/>
    <x v="62"/>
    <n v="1170"/>
    <x v="15"/>
    <n v="0.26"/>
  </r>
  <r>
    <x v="0"/>
    <n v="1185732"/>
    <x v="6"/>
    <x v="0"/>
    <s v="Massachusetts"/>
    <x v="49"/>
    <x v="0"/>
    <x v="3"/>
    <n v="6750"/>
    <x v="72"/>
    <n v="1822.5"/>
    <x v="4"/>
    <n v="0.27"/>
  </r>
  <r>
    <x v="0"/>
    <n v="1185732"/>
    <x v="6"/>
    <x v="0"/>
    <s v="Massachusetts"/>
    <x v="49"/>
    <x v="1"/>
    <x v="4"/>
    <n v="4250"/>
    <x v="256"/>
    <n v="1051.875"/>
    <x v="4"/>
    <n v="0.2475"/>
  </r>
  <r>
    <x v="0"/>
    <n v="1185732"/>
    <x v="6"/>
    <x v="0"/>
    <s v="Massachusetts"/>
    <x v="49"/>
    <x v="2"/>
    <x v="0"/>
    <n v="3500"/>
    <x v="157"/>
    <n v="612.5"/>
    <x v="2"/>
    <n v="0.17499999999999999"/>
  </r>
  <r>
    <x v="0"/>
    <n v="1185732"/>
    <x v="6"/>
    <x v="0"/>
    <s v="Massachusetts"/>
    <x v="49"/>
    <x v="3"/>
    <x v="0"/>
    <n v="3000"/>
    <x v="146"/>
    <n v="525"/>
    <x v="2"/>
    <n v="0.17499999999999999"/>
  </r>
  <r>
    <x v="0"/>
    <n v="1185732"/>
    <x v="6"/>
    <x v="0"/>
    <s v="Massachusetts"/>
    <x v="49"/>
    <x v="4"/>
    <x v="3"/>
    <n v="3250"/>
    <x v="212"/>
    <n v="682.5"/>
    <x v="2"/>
    <n v="0.21"/>
  </r>
  <r>
    <x v="0"/>
    <n v="1185732"/>
    <x v="6"/>
    <x v="0"/>
    <s v="Massachusetts"/>
    <x v="49"/>
    <x v="5"/>
    <x v="5"/>
    <n v="5000"/>
    <x v="82"/>
    <n v="1300"/>
    <x v="15"/>
    <n v="0.26"/>
  </r>
  <r>
    <x v="0"/>
    <n v="1185732"/>
    <x v="7"/>
    <x v="0"/>
    <s v="Massachusetts"/>
    <x v="49"/>
    <x v="0"/>
    <x v="3"/>
    <n v="6500"/>
    <x v="87"/>
    <n v="1755"/>
    <x v="4"/>
    <n v="0.27"/>
  </r>
  <r>
    <x v="0"/>
    <n v="1185732"/>
    <x v="7"/>
    <x v="0"/>
    <s v="Massachusetts"/>
    <x v="49"/>
    <x v="1"/>
    <x v="4"/>
    <n v="4250"/>
    <x v="256"/>
    <n v="1051.875"/>
    <x v="4"/>
    <n v="0.2475"/>
  </r>
  <r>
    <x v="0"/>
    <n v="1185732"/>
    <x v="7"/>
    <x v="0"/>
    <s v="Massachusetts"/>
    <x v="49"/>
    <x v="2"/>
    <x v="0"/>
    <n v="3500"/>
    <x v="157"/>
    <n v="612.5"/>
    <x v="2"/>
    <n v="0.17499999999999999"/>
  </r>
  <r>
    <x v="0"/>
    <n v="1185732"/>
    <x v="7"/>
    <x v="0"/>
    <s v="Massachusetts"/>
    <x v="49"/>
    <x v="3"/>
    <x v="0"/>
    <n v="2500"/>
    <x v="142"/>
    <n v="437.5"/>
    <x v="2"/>
    <n v="0.17499999999999999"/>
  </r>
  <r>
    <x v="0"/>
    <n v="1185732"/>
    <x v="7"/>
    <x v="0"/>
    <s v="Massachusetts"/>
    <x v="49"/>
    <x v="4"/>
    <x v="3"/>
    <n v="2250"/>
    <x v="198"/>
    <n v="472.49999999999994"/>
    <x v="2"/>
    <n v="0.20999999999999996"/>
  </r>
  <r>
    <x v="0"/>
    <n v="1185732"/>
    <x v="7"/>
    <x v="0"/>
    <s v="Massachusetts"/>
    <x v="49"/>
    <x v="5"/>
    <x v="5"/>
    <n v="4000"/>
    <x v="51"/>
    <n v="1040"/>
    <x v="15"/>
    <n v="0.26"/>
  </r>
  <r>
    <x v="0"/>
    <n v="1185732"/>
    <x v="8"/>
    <x v="0"/>
    <s v="Massachusetts"/>
    <x v="49"/>
    <x v="0"/>
    <x v="3"/>
    <n v="5250"/>
    <x v="40"/>
    <n v="1417.5"/>
    <x v="4"/>
    <n v="0.27"/>
  </r>
  <r>
    <x v="0"/>
    <n v="1185732"/>
    <x v="8"/>
    <x v="0"/>
    <s v="Massachusetts"/>
    <x v="49"/>
    <x v="1"/>
    <x v="4"/>
    <n v="3250"/>
    <x v="255"/>
    <n v="804.37500000000011"/>
    <x v="4"/>
    <n v="0.24750000000000003"/>
  </r>
  <r>
    <x v="0"/>
    <n v="1185732"/>
    <x v="8"/>
    <x v="0"/>
    <s v="Massachusetts"/>
    <x v="49"/>
    <x v="2"/>
    <x v="0"/>
    <n v="2250"/>
    <x v="127"/>
    <n v="393.75"/>
    <x v="2"/>
    <n v="0.17499999999999999"/>
  </r>
  <r>
    <x v="0"/>
    <n v="1185732"/>
    <x v="8"/>
    <x v="0"/>
    <s v="Massachusetts"/>
    <x v="49"/>
    <x v="3"/>
    <x v="0"/>
    <n v="2000"/>
    <x v="123"/>
    <n v="350"/>
    <x v="2"/>
    <n v="0.17499999999999999"/>
  </r>
  <r>
    <x v="0"/>
    <n v="1185732"/>
    <x v="8"/>
    <x v="0"/>
    <s v="Massachusetts"/>
    <x v="49"/>
    <x v="4"/>
    <x v="3"/>
    <n v="2000"/>
    <x v="147"/>
    <n v="420"/>
    <x v="2"/>
    <n v="0.21"/>
  </r>
  <r>
    <x v="0"/>
    <n v="1185732"/>
    <x v="8"/>
    <x v="0"/>
    <s v="Massachusetts"/>
    <x v="49"/>
    <x v="5"/>
    <x v="5"/>
    <n v="3000"/>
    <x v="212"/>
    <n v="779.99999999999989"/>
    <x v="15"/>
    <n v="0.25999999999999995"/>
  </r>
  <r>
    <x v="0"/>
    <n v="1185732"/>
    <x v="9"/>
    <x v="0"/>
    <s v="Massachusetts"/>
    <x v="49"/>
    <x v="0"/>
    <x v="5"/>
    <n v="4750"/>
    <x v="197"/>
    <n v="1389.375"/>
    <x v="4"/>
    <n v="0.29249999999999998"/>
  </r>
  <r>
    <x v="0"/>
    <n v="1185732"/>
    <x v="9"/>
    <x v="0"/>
    <s v="Massachusetts"/>
    <x v="49"/>
    <x v="1"/>
    <x v="14"/>
    <n v="3000"/>
    <x v="166"/>
    <n v="810.00000000000011"/>
    <x v="4"/>
    <n v="0.27"/>
  </r>
  <r>
    <x v="0"/>
    <n v="1185732"/>
    <x v="9"/>
    <x v="0"/>
    <s v="Massachusetts"/>
    <x v="49"/>
    <x v="2"/>
    <x v="14"/>
    <n v="2000"/>
    <x v="200"/>
    <n v="420.00000000000006"/>
    <x v="2"/>
    <n v="0.21000000000000002"/>
  </r>
  <r>
    <x v="0"/>
    <n v="1185732"/>
    <x v="9"/>
    <x v="0"/>
    <s v="Massachusetts"/>
    <x v="49"/>
    <x v="3"/>
    <x v="14"/>
    <n v="1750"/>
    <x v="187"/>
    <n v="367.50000000000006"/>
    <x v="2"/>
    <n v="0.21000000000000002"/>
  </r>
  <r>
    <x v="0"/>
    <n v="1185732"/>
    <x v="9"/>
    <x v="0"/>
    <s v="Massachusetts"/>
    <x v="49"/>
    <x v="4"/>
    <x v="12"/>
    <n v="1750"/>
    <x v="206"/>
    <n v="428.75000000000006"/>
    <x v="2"/>
    <n v="0.24500000000000002"/>
  </r>
  <r>
    <x v="0"/>
    <n v="1185732"/>
    <x v="9"/>
    <x v="0"/>
    <s v="Massachusetts"/>
    <x v="49"/>
    <x v="5"/>
    <x v="13"/>
    <n v="3000"/>
    <x v="39"/>
    <n v="899.99999999999989"/>
    <x v="15"/>
    <n v="0.3"/>
  </r>
  <r>
    <x v="0"/>
    <n v="1185732"/>
    <x v="10"/>
    <x v="0"/>
    <s v="Massachusetts"/>
    <x v="49"/>
    <x v="0"/>
    <x v="12"/>
    <n v="4500"/>
    <x v="254"/>
    <n v="1417.5000000000002"/>
    <x v="4"/>
    <n v="0.31500000000000006"/>
  </r>
  <r>
    <x v="0"/>
    <n v="1185732"/>
    <x v="10"/>
    <x v="0"/>
    <s v="Massachusetts"/>
    <x v="49"/>
    <x v="1"/>
    <x v="14"/>
    <n v="3250"/>
    <x v="470"/>
    <n v="877.50000000000011"/>
    <x v="4"/>
    <n v="0.27"/>
  </r>
  <r>
    <x v="0"/>
    <n v="1185732"/>
    <x v="10"/>
    <x v="0"/>
    <s v="Massachusetts"/>
    <x v="49"/>
    <x v="2"/>
    <x v="14"/>
    <n v="3200"/>
    <x v="749"/>
    <n v="672"/>
    <x v="2"/>
    <n v="0.21"/>
  </r>
  <r>
    <x v="0"/>
    <n v="1185732"/>
    <x v="10"/>
    <x v="0"/>
    <s v="Massachusetts"/>
    <x v="49"/>
    <x v="3"/>
    <x v="14"/>
    <n v="3000"/>
    <x v="166"/>
    <n v="630"/>
    <x v="2"/>
    <n v="0.21"/>
  </r>
  <r>
    <x v="0"/>
    <n v="1185732"/>
    <x v="10"/>
    <x v="0"/>
    <s v="Massachusetts"/>
    <x v="49"/>
    <x v="4"/>
    <x v="12"/>
    <n v="2750"/>
    <x v="136"/>
    <n v="673.75"/>
    <x v="2"/>
    <n v="0.245"/>
  </r>
  <r>
    <x v="0"/>
    <n v="1185732"/>
    <x v="10"/>
    <x v="0"/>
    <s v="Massachusetts"/>
    <x v="49"/>
    <x v="5"/>
    <x v="13"/>
    <n v="3750"/>
    <x v="67"/>
    <n v="1125"/>
    <x v="15"/>
    <n v="0.3"/>
  </r>
  <r>
    <x v="0"/>
    <n v="1185732"/>
    <x v="11"/>
    <x v="0"/>
    <s v="Massachusetts"/>
    <x v="49"/>
    <x v="0"/>
    <x v="12"/>
    <n v="6000"/>
    <x v="81"/>
    <n v="1890"/>
    <x v="4"/>
    <n v="0.315"/>
  </r>
  <r>
    <x v="0"/>
    <n v="1185732"/>
    <x v="11"/>
    <x v="0"/>
    <s v="Massachusetts"/>
    <x v="49"/>
    <x v="1"/>
    <x v="14"/>
    <n v="4000"/>
    <x v="218"/>
    <n v="1080.0000000000002"/>
    <x v="4"/>
    <n v="0.27000000000000007"/>
  </r>
  <r>
    <x v="0"/>
    <n v="1185732"/>
    <x v="11"/>
    <x v="0"/>
    <s v="Massachusetts"/>
    <x v="49"/>
    <x v="2"/>
    <x v="14"/>
    <n v="3750"/>
    <x v="223"/>
    <n v="787.50000000000011"/>
    <x v="2"/>
    <n v="0.21000000000000002"/>
  </r>
  <r>
    <x v="0"/>
    <n v="1185732"/>
    <x v="11"/>
    <x v="0"/>
    <s v="Massachusetts"/>
    <x v="49"/>
    <x v="3"/>
    <x v="14"/>
    <n v="3250"/>
    <x v="470"/>
    <n v="682.5"/>
    <x v="2"/>
    <n v="0.21"/>
  </r>
  <r>
    <x v="0"/>
    <n v="1185732"/>
    <x v="11"/>
    <x v="0"/>
    <s v="Massachusetts"/>
    <x v="49"/>
    <x v="4"/>
    <x v="12"/>
    <n v="3250"/>
    <x v="154"/>
    <n v="796.25"/>
    <x v="2"/>
    <n v="0.245"/>
  </r>
  <r>
    <x v="0"/>
    <n v="1185732"/>
    <x v="11"/>
    <x v="0"/>
    <s v="Massachusetts"/>
    <x v="49"/>
    <x v="5"/>
    <x v="13"/>
    <n v="4250"/>
    <x v="674"/>
    <n v="1275"/>
    <x v="15"/>
    <n v="0.3"/>
  </r>
  <r>
    <x v="0"/>
    <n v="1185732"/>
    <x v="124"/>
    <x v="0"/>
    <s v="Vermont"/>
    <x v="50"/>
    <x v="0"/>
    <x v="0"/>
    <n v="5250"/>
    <x v="48"/>
    <n v="1050"/>
    <x v="8"/>
    <n v="0.2"/>
  </r>
  <r>
    <x v="0"/>
    <n v="1185732"/>
    <x v="124"/>
    <x v="0"/>
    <s v="Vermont"/>
    <x v="50"/>
    <x v="1"/>
    <x v="0"/>
    <n v="3250"/>
    <x v="132"/>
    <n v="650"/>
    <x v="8"/>
    <n v="0.2"/>
  </r>
  <r>
    <x v="0"/>
    <n v="1185732"/>
    <x v="124"/>
    <x v="0"/>
    <s v="Vermont"/>
    <x v="50"/>
    <x v="2"/>
    <x v="1"/>
    <n v="3250"/>
    <x v="194"/>
    <n v="390"/>
    <x v="1"/>
    <n v="0.12"/>
  </r>
  <r>
    <x v="0"/>
    <n v="1185732"/>
    <x v="124"/>
    <x v="0"/>
    <s v="Vermont"/>
    <x v="50"/>
    <x v="3"/>
    <x v="35"/>
    <n v="1750"/>
    <x v="474"/>
    <n v="236.24999999999994"/>
    <x v="1"/>
    <n v="0.13499999999999998"/>
  </r>
  <r>
    <x v="0"/>
    <n v="1185732"/>
    <x v="124"/>
    <x v="0"/>
    <s v="Vermont"/>
    <x v="50"/>
    <x v="4"/>
    <x v="14"/>
    <n v="2250"/>
    <x v="139"/>
    <n v="405.00000000000006"/>
    <x v="1"/>
    <n v="0.18000000000000002"/>
  </r>
  <r>
    <x v="0"/>
    <n v="1185732"/>
    <x v="124"/>
    <x v="0"/>
    <s v="Vermont"/>
    <x v="50"/>
    <x v="5"/>
    <x v="0"/>
    <n v="3250"/>
    <x v="132"/>
    <n v="568.75"/>
    <x v="2"/>
    <n v="0.17499999999999999"/>
  </r>
  <r>
    <x v="0"/>
    <n v="1185732"/>
    <x v="125"/>
    <x v="0"/>
    <s v="Vermont"/>
    <x v="50"/>
    <x v="0"/>
    <x v="0"/>
    <n v="6000"/>
    <x v="61"/>
    <n v="1200"/>
    <x v="8"/>
    <n v="0.2"/>
  </r>
  <r>
    <x v="0"/>
    <n v="1185732"/>
    <x v="125"/>
    <x v="0"/>
    <s v="Vermont"/>
    <x v="50"/>
    <x v="1"/>
    <x v="0"/>
    <n v="2500"/>
    <x v="142"/>
    <n v="500"/>
    <x v="8"/>
    <n v="0.2"/>
  </r>
  <r>
    <x v="0"/>
    <n v="1185732"/>
    <x v="125"/>
    <x v="0"/>
    <s v="Vermont"/>
    <x v="50"/>
    <x v="2"/>
    <x v="1"/>
    <n v="3000"/>
    <x v="147"/>
    <n v="360"/>
    <x v="1"/>
    <n v="0.12"/>
  </r>
  <r>
    <x v="0"/>
    <n v="1185732"/>
    <x v="125"/>
    <x v="0"/>
    <s v="Vermont"/>
    <x v="50"/>
    <x v="3"/>
    <x v="35"/>
    <n v="2000"/>
    <x v="546"/>
    <n v="269.99999999999994"/>
    <x v="1"/>
    <n v="0.13499999999999998"/>
  </r>
  <r>
    <x v="0"/>
    <n v="1185732"/>
    <x v="125"/>
    <x v="0"/>
    <s v="Vermont"/>
    <x v="50"/>
    <x v="4"/>
    <x v="14"/>
    <n v="2750"/>
    <x v="205"/>
    <n v="495.00000000000006"/>
    <x v="1"/>
    <n v="0.18000000000000002"/>
  </r>
  <r>
    <x v="0"/>
    <n v="1185732"/>
    <x v="125"/>
    <x v="0"/>
    <s v="Vermont"/>
    <x v="50"/>
    <x v="5"/>
    <x v="0"/>
    <n v="3750"/>
    <x v="203"/>
    <n v="656.25"/>
    <x v="2"/>
    <n v="0.17499999999999999"/>
  </r>
  <r>
    <x v="0"/>
    <n v="1185732"/>
    <x v="126"/>
    <x v="0"/>
    <s v="Vermont"/>
    <x v="50"/>
    <x v="0"/>
    <x v="0"/>
    <n v="5700"/>
    <x v="175"/>
    <n v="1140"/>
    <x v="8"/>
    <n v="0.2"/>
  </r>
  <r>
    <x v="0"/>
    <n v="1185732"/>
    <x v="126"/>
    <x v="0"/>
    <s v="Vermont"/>
    <x v="50"/>
    <x v="1"/>
    <x v="0"/>
    <n v="2750"/>
    <x v="140"/>
    <n v="550"/>
    <x v="8"/>
    <n v="0.2"/>
  </r>
  <r>
    <x v="0"/>
    <n v="1185732"/>
    <x v="126"/>
    <x v="0"/>
    <s v="Vermont"/>
    <x v="50"/>
    <x v="2"/>
    <x v="1"/>
    <n v="3000"/>
    <x v="147"/>
    <n v="360"/>
    <x v="1"/>
    <n v="0.12"/>
  </r>
  <r>
    <x v="0"/>
    <n v="1185732"/>
    <x v="126"/>
    <x v="0"/>
    <s v="Vermont"/>
    <x v="50"/>
    <x v="3"/>
    <x v="35"/>
    <n v="1500"/>
    <x v="310"/>
    <n v="202.49999999999997"/>
    <x v="1"/>
    <n v="0.13499999999999998"/>
  </r>
  <r>
    <x v="0"/>
    <n v="1185732"/>
    <x v="126"/>
    <x v="0"/>
    <s v="Vermont"/>
    <x v="50"/>
    <x v="4"/>
    <x v="14"/>
    <n v="2000"/>
    <x v="200"/>
    <n v="360.00000000000006"/>
    <x v="1"/>
    <n v="0.18000000000000002"/>
  </r>
  <r>
    <x v="0"/>
    <n v="1185732"/>
    <x v="126"/>
    <x v="0"/>
    <s v="Vermont"/>
    <x v="50"/>
    <x v="5"/>
    <x v="0"/>
    <n v="3000"/>
    <x v="146"/>
    <n v="525"/>
    <x v="2"/>
    <n v="0.17499999999999999"/>
  </r>
  <r>
    <x v="0"/>
    <n v="1185732"/>
    <x v="127"/>
    <x v="0"/>
    <s v="Vermont"/>
    <x v="50"/>
    <x v="0"/>
    <x v="0"/>
    <n v="5500"/>
    <x v="80"/>
    <n v="1100"/>
    <x v="8"/>
    <n v="0.2"/>
  </r>
  <r>
    <x v="0"/>
    <n v="1185732"/>
    <x v="127"/>
    <x v="0"/>
    <s v="Vermont"/>
    <x v="50"/>
    <x v="1"/>
    <x v="0"/>
    <n v="2500"/>
    <x v="142"/>
    <n v="500"/>
    <x v="8"/>
    <n v="0.2"/>
  </r>
  <r>
    <x v="0"/>
    <n v="1185732"/>
    <x v="127"/>
    <x v="0"/>
    <s v="Vermont"/>
    <x v="50"/>
    <x v="2"/>
    <x v="1"/>
    <n v="2500"/>
    <x v="123"/>
    <n v="300"/>
    <x v="1"/>
    <n v="0.12"/>
  </r>
  <r>
    <x v="0"/>
    <n v="1185732"/>
    <x v="127"/>
    <x v="0"/>
    <s v="Vermont"/>
    <x v="50"/>
    <x v="3"/>
    <x v="35"/>
    <n v="1750"/>
    <x v="474"/>
    <n v="236.24999999999994"/>
    <x v="1"/>
    <n v="0.13499999999999998"/>
  </r>
  <r>
    <x v="0"/>
    <n v="1185732"/>
    <x v="127"/>
    <x v="0"/>
    <s v="Vermont"/>
    <x v="50"/>
    <x v="4"/>
    <x v="14"/>
    <n v="1750"/>
    <x v="187"/>
    <n v="315.00000000000006"/>
    <x v="1"/>
    <n v="0.18000000000000002"/>
  </r>
  <r>
    <x v="0"/>
    <n v="1185732"/>
    <x v="127"/>
    <x v="0"/>
    <s v="Vermont"/>
    <x v="50"/>
    <x v="5"/>
    <x v="0"/>
    <n v="3250"/>
    <x v="132"/>
    <n v="568.75"/>
    <x v="2"/>
    <n v="0.17499999999999999"/>
  </r>
  <r>
    <x v="0"/>
    <n v="1185732"/>
    <x v="128"/>
    <x v="0"/>
    <s v="Vermont"/>
    <x v="50"/>
    <x v="0"/>
    <x v="5"/>
    <n v="5950"/>
    <x v="750"/>
    <n v="1547"/>
    <x v="8"/>
    <n v="0.26"/>
  </r>
  <r>
    <x v="0"/>
    <n v="1185732"/>
    <x v="128"/>
    <x v="0"/>
    <s v="Vermont"/>
    <x v="50"/>
    <x v="1"/>
    <x v="14"/>
    <n v="3000"/>
    <x v="166"/>
    <n v="720.00000000000011"/>
    <x v="8"/>
    <n v="0.24000000000000005"/>
  </r>
  <r>
    <x v="0"/>
    <n v="1185732"/>
    <x v="128"/>
    <x v="0"/>
    <s v="Vermont"/>
    <x v="50"/>
    <x v="2"/>
    <x v="4"/>
    <n v="3250"/>
    <x v="255"/>
    <n v="536.25"/>
    <x v="1"/>
    <n v="0.16500000000000001"/>
  </r>
  <r>
    <x v="0"/>
    <n v="1185732"/>
    <x v="128"/>
    <x v="0"/>
    <s v="Vermont"/>
    <x v="50"/>
    <x v="3"/>
    <x v="4"/>
    <n v="2750"/>
    <x v="408"/>
    <n v="453.75000000000006"/>
    <x v="1"/>
    <n v="0.16500000000000001"/>
  </r>
  <r>
    <x v="0"/>
    <n v="1185732"/>
    <x v="128"/>
    <x v="0"/>
    <s v="Vermont"/>
    <x v="50"/>
    <x v="4"/>
    <x v="5"/>
    <n v="3000"/>
    <x v="212"/>
    <n v="585"/>
    <x v="1"/>
    <n v="0.19500000000000001"/>
  </r>
  <r>
    <x v="0"/>
    <n v="1185732"/>
    <x v="128"/>
    <x v="0"/>
    <s v="Vermont"/>
    <x v="50"/>
    <x v="5"/>
    <x v="12"/>
    <n v="4250"/>
    <x v="253"/>
    <n v="1041.25"/>
    <x v="2"/>
    <n v="0.245"/>
  </r>
  <r>
    <x v="0"/>
    <n v="1185732"/>
    <x v="129"/>
    <x v="0"/>
    <s v="Vermont"/>
    <x v="50"/>
    <x v="0"/>
    <x v="5"/>
    <n v="6750"/>
    <x v="83"/>
    <n v="1755"/>
    <x v="8"/>
    <n v="0.26"/>
  </r>
  <r>
    <x v="0"/>
    <n v="1185732"/>
    <x v="129"/>
    <x v="0"/>
    <s v="Vermont"/>
    <x v="50"/>
    <x v="1"/>
    <x v="14"/>
    <n v="4250"/>
    <x v="227"/>
    <n v="1020.0000000000002"/>
    <x v="8"/>
    <n v="0.24000000000000005"/>
  </r>
  <r>
    <x v="0"/>
    <n v="1185732"/>
    <x v="129"/>
    <x v="0"/>
    <s v="Vermont"/>
    <x v="50"/>
    <x v="2"/>
    <x v="4"/>
    <n v="3500"/>
    <x v="136"/>
    <n v="577.5"/>
    <x v="1"/>
    <n v="0.16500000000000001"/>
  </r>
  <r>
    <x v="0"/>
    <n v="1185732"/>
    <x v="129"/>
    <x v="0"/>
    <s v="Vermont"/>
    <x v="50"/>
    <x v="3"/>
    <x v="4"/>
    <n v="3250"/>
    <x v="255"/>
    <n v="536.25"/>
    <x v="1"/>
    <n v="0.16500000000000001"/>
  </r>
  <r>
    <x v="0"/>
    <n v="1185732"/>
    <x v="129"/>
    <x v="0"/>
    <s v="Vermont"/>
    <x v="50"/>
    <x v="4"/>
    <x v="5"/>
    <n v="3250"/>
    <x v="238"/>
    <n v="633.75"/>
    <x v="1"/>
    <n v="0.19500000000000001"/>
  </r>
  <r>
    <x v="0"/>
    <n v="1185732"/>
    <x v="129"/>
    <x v="0"/>
    <s v="Vermont"/>
    <x v="50"/>
    <x v="5"/>
    <x v="12"/>
    <n v="4750"/>
    <x v="204"/>
    <n v="1163.75"/>
    <x v="2"/>
    <n v="0.245"/>
  </r>
  <r>
    <x v="0"/>
    <n v="1185732"/>
    <x v="130"/>
    <x v="0"/>
    <s v="Vermont"/>
    <x v="50"/>
    <x v="0"/>
    <x v="5"/>
    <n v="7000"/>
    <x v="109"/>
    <n v="1820"/>
    <x v="8"/>
    <n v="0.26"/>
  </r>
  <r>
    <x v="0"/>
    <n v="1185732"/>
    <x v="130"/>
    <x v="0"/>
    <s v="Vermont"/>
    <x v="50"/>
    <x v="1"/>
    <x v="14"/>
    <n v="4500"/>
    <x v="217"/>
    <n v="1080.0000000000002"/>
    <x v="8"/>
    <n v="0.24000000000000005"/>
  </r>
  <r>
    <x v="0"/>
    <n v="1185732"/>
    <x v="130"/>
    <x v="0"/>
    <s v="Vermont"/>
    <x v="50"/>
    <x v="2"/>
    <x v="4"/>
    <n v="3750"/>
    <x v="138"/>
    <n v="618.75"/>
    <x v="1"/>
    <n v="0.16500000000000001"/>
  </r>
  <r>
    <x v="0"/>
    <n v="1185732"/>
    <x v="130"/>
    <x v="0"/>
    <s v="Vermont"/>
    <x v="50"/>
    <x v="3"/>
    <x v="4"/>
    <n v="3250"/>
    <x v="255"/>
    <n v="536.25"/>
    <x v="1"/>
    <n v="0.16500000000000001"/>
  </r>
  <r>
    <x v="0"/>
    <n v="1185732"/>
    <x v="130"/>
    <x v="0"/>
    <s v="Vermont"/>
    <x v="50"/>
    <x v="4"/>
    <x v="5"/>
    <n v="3500"/>
    <x v="154"/>
    <n v="682.5"/>
    <x v="1"/>
    <n v="0.19500000000000001"/>
  </r>
  <r>
    <x v="0"/>
    <n v="1185732"/>
    <x v="130"/>
    <x v="0"/>
    <s v="Vermont"/>
    <x v="50"/>
    <x v="5"/>
    <x v="12"/>
    <n v="5250"/>
    <x v="244"/>
    <n v="1286.25"/>
    <x v="2"/>
    <n v="0.245"/>
  </r>
  <r>
    <x v="0"/>
    <n v="1185732"/>
    <x v="131"/>
    <x v="0"/>
    <s v="Vermont"/>
    <x v="50"/>
    <x v="0"/>
    <x v="5"/>
    <n v="6750"/>
    <x v="83"/>
    <n v="1755"/>
    <x v="8"/>
    <n v="0.26"/>
  </r>
  <r>
    <x v="0"/>
    <n v="1185732"/>
    <x v="131"/>
    <x v="0"/>
    <s v="Vermont"/>
    <x v="50"/>
    <x v="1"/>
    <x v="14"/>
    <n v="4500"/>
    <x v="217"/>
    <n v="1080.0000000000002"/>
    <x v="8"/>
    <n v="0.24000000000000005"/>
  </r>
  <r>
    <x v="0"/>
    <n v="1185732"/>
    <x v="131"/>
    <x v="0"/>
    <s v="Vermont"/>
    <x v="50"/>
    <x v="2"/>
    <x v="4"/>
    <n v="3750"/>
    <x v="138"/>
    <n v="618.75"/>
    <x v="1"/>
    <n v="0.16500000000000001"/>
  </r>
  <r>
    <x v="0"/>
    <n v="1185732"/>
    <x v="131"/>
    <x v="0"/>
    <s v="Vermont"/>
    <x v="50"/>
    <x v="3"/>
    <x v="4"/>
    <n v="2750"/>
    <x v="408"/>
    <n v="453.75000000000006"/>
    <x v="1"/>
    <n v="0.16500000000000001"/>
  </r>
  <r>
    <x v="0"/>
    <n v="1185732"/>
    <x v="131"/>
    <x v="0"/>
    <s v="Vermont"/>
    <x v="50"/>
    <x v="4"/>
    <x v="5"/>
    <n v="2500"/>
    <x v="132"/>
    <n v="487.5"/>
    <x v="1"/>
    <n v="0.19500000000000001"/>
  </r>
  <r>
    <x v="0"/>
    <n v="1185732"/>
    <x v="131"/>
    <x v="0"/>
    <s v="Vermont"/>
    <x v="50"/>
    <x v="5"/>
    <x v="12"/>
    <n v="4250"/>
    <x v="253"/>
    <n v="1041.25"/>
    <x v="2"/>
    <n v="0.245"/>
  </r>
  <r>
    <x v="0"/>
    <n v="1185732"/>
    <x v="132"/>
    <x v="0"/>
    <s v="Vermont"/>
    <x v="50"/>
    <x v="0"/>
    <x v="5"/>
    <n v="5500"/>
    <x v="88"/>
    <n v="1430"/>
    <x v="8"/>
    <n v="0.26"/>
  </r>
  <r>
    <x v="0"/>
    <n v="1185732"/>
    <x v="132"/>
    <x v="0"/>
    <s v="Vermont"/>
    <x v="50"/>
    <x v="1"/>
    <x v="14"/>
    <n v="3500"/>
    <x v="162"/>
    <n v="840.00000000000023"/>
    <x v="8"/>
    <n v="0.24000000000000007"/>
  </r>
  <r>
    <x v="0"/>
    <n v="1185732"/>
    <x v="132"/>
    <x v="0"/>
    <s v="Vermont"/>
    <x v="50"/>
    <x v="2"/>
    <x v="4"/>
    <n v="2500"/>
    <x v="140"/>
    <n v="412.5"/>
    <x v="1"/>
    <n v="0.16500000000000001"/>
  </r>
  <r>
    <x v="0"/>
    <n v="1185732"/>
    <x v="132"/>
    <x v="0"/>
    <s v="Vermont"/>
    <x v="50"/>
    <x v="3"/>
    <x v="4"/>
    <n v="2250"/>
    <x v="116"/>
    <n v="371.25"/>
    <x v="1"/>
    <n v="0.16500000000000001"/>
  </r>
  <r>
    <x v="0"/>
    <n v="1185732"/>
    <x v="132"/>
    <x v="0"/>
    <s v="Vermont"/>
    <x v="50"/>
    <x v="4"/>
    <x v="5"/>
    <n v="2250"/>
    <x v="334"/>
    <n v="438.75"/>
    <x v="1"/>
    <n v="0.19500000000000001"/>
  </r>
  <r>
    <x v="0"/>
    <n v="1185732"/>
    <x v="132"/>
    <x v="0"/>
    <s v="Vermont"/>
    <x v="50"/>
    <x v="5"/>
    <x v="12"/>
    <n v="3250"/>
    <x v="154"/>
    <n v="796.25"/>
    <x v="2"/>
    <n v="0.245"/>
  </r>
  <r>
    <x v="0"/>
    <n v="1185732"/>
    <x v="133"/>
    <x v="0"/>
    <s v="Vermont"/>
    <x v="50"/>
    <x v="0"/>
    <x v="12"/>
    <n v="4750"/>
    <x v="204"/>
    <n v="1330.0000000000002"/>
    <x v="8"/>
    <n v="0.28000000000000003"/>
  </r>
  <r>
    <x v="0"/>
    <n v="1185732"/>
    <x v="133"/>
    <x v="0"/>
    <s v="Vermont"/>
    <x v="50"/>
    <x v="1"/>
    <x v="23"/>
    <n v="3000"/>
    <x v="473"/>
    <n v="780.00000000000023"/>
    <x v="8"/>
    <n v="0.26000000000000006"/>
  </r>
  <r>
    <x v="0"/>
    <n v="1185732"/>
    <x v="133"/>
    <x v="0"/>
    <s v="Vermont"/>
    <x v="50"/>
    <x v="2"/>
    <x v="23"/>
    <n v="2000"/>
    <x v="716"/>
    <n v="390.00000000000006"/>
    <x v="1"/>
    <n v="0.19500000000000003"/>
  </r>
  <r>
    <x v="0"/>
    <n v="1185732"/>
    <x v="133"/>
    <x v="0"/>
    <s v="Vermont"/>
    <x v="50"/>
    <x v="3"/>
    <x v="23"/>
    <n v="1750"/>
    <x v="507"/>
    <n v="341.25000000000006"/>
    <x v="1"/>
    <n v="0.19500000000000003"/>
  </r>
  <r>
    <x v="0"/>
    <n v="1185732"/>
    <x v="133"/>
    <x v="0"/>
    <s v="Vermont"/>
    <x v="50"/>
    <x v="4"/>
    <x v="24"/>
    <n v="1750"/>
    <x v="342"/>
    <n v="393.75000000000006"/>
    <x v="1"/>
    <n v="0.22500000000000003"/>
  </r>
  <r>
    <x v="0"/>
    <n v="1185732"/>
    <x v="133"/>
    <x v="0"/>
    <s v="Vermont"/>
    <x v="50"/>
    <x v="5"/>
    <x v="11"/>
    <n v="3000"/>
    <x v="50"/>
    <n v="840"/>
    <x v="2"/>
    <n v="0.28000000000000003"/>
  </r>
  <r>
    <x v="0"/>
    <n v="1185732"/>
    <x v="134"/>
    <x v="0"/>
    <s v="Vermont"/>
    <x v="50"/>
    <x v="0"/>
    <x v="24"/>
    <n v="4500"/>
    <x v="220"/>
    <n v="1350.0000000000002"/>
    <x v="8"/>
    <n v="0.30000000000000004"/>
  </r>
  <r>
    <x v="0"/>
    <n v="1185732"/>
    <x v="134"/>
    <x v="0"/>
    <s v="Vermont"/>
    <x v="50"/>
    <x v="1"/>
    <x v="23"/>
    <n v="3250"/>
    <x v="421"/>
    <n v="845.00000000000023"/>
    <x v="8"/>
    <n v="0.26000000000000006"/>
  </r>
  <r>
    <x v="0"/>
    <n v="1185732"/>
    <x v="134"/>
    <x v="0"/>
    <s v="Vermont"/>
    <x v="50"/>
    <x v="2"/>
    <x v="23"/>
    <n v="3450"/>
    <x v="751"/>
    <n v="672.75000000000011"/>
    <x v="1"/>
    <n v="0.19500000000000003"/>
  </r>
  <r>
    <x v="0"/>
    <n v="1185732"/>
    <x v="134"/>
    <x v="0"/>
    <s v="Vermont"/>
    <x v="50"/>
    <x v="3"/>
    <x v="23"/>
    <n v="3250"/>
    <x v="421"/>
    <n v="633.75000000000011"/>
    <x v="1"/>
    <n v="0.19500000000000003"/>
  </r>
  <r>
    <x v="0"/>
    <n v="1185732"/>
    <x v="134"/>
    <x v="0"/>
    <s v="Vermont"/>
    <x v="50"/>
    <x v="4"/>
    <x v="24"/>
    <n v="3000"/>
    <x v="223"/>
    <n v="675.00000000000011"/>
    <x v="1"/>
    <n v="0.22500000000000003"/>
  </r>
  <r>
    <x v="0"/>
    <n v="1185732"/>
    <x v="134"/>
    <x v="0"/>
    <s v="Vermont"/>
    <x v="50"/>
    <x v="5"/>
    <x v="11"/>
    <n v="4000"/>
    <x v="55"/>
    <n v="1120"/>
    <x v="2"/>
    <n v="0.28000000000000003"/>
  </r>
  <r>
    <x v="0"/>
    <n v="1185732"/>
    <x v="135"/>
    <x v="0"/>
    <s v="Vermont"/>
    <x v="50"/>
    <x v="0"/>
    <x v="24"/>
    <n v="6250"/>
    <x v="273"/>
    <n v="1875.0000000000005"/>
    <x v="8"/>
    <n v="0.3000000000000001"/>
  </r>
  <r>
    <x v="0"/>
    <n v="1185732"/>
    <x v="135"/>
    <x v="0"/>
    <s v="Vermont"/>
    <x v="50"/>
    <x v="1"/>
    <x v="23"/>
    <n v="4250"/>
    <x v="723"/>
    <n v="1105.0000000000002"/>
    <x v="8"/>
    <n v="0.26000000000000006"/>
  </r>
  <r>
    <x v="0"/>
    <n v="1185732"/>
    <x v="135"/>
    <x v="0"/>
    <s v="Vermont"/>
    <x v="50"/>
    <x v="2"/>
    <x v="23"/>
    <n v="4000"/>
    <x v="251"/>
    <n v="780.00000000000011"/>
    <x v="1"/>
    <n v="0.19500000000000003"/>
  </r>
  <r>
    <x v="0"/>
    <n v="1185732"/>
    <x v="135"/>
    <x v="0"/>
    <s v="Vermont"/>
    <x v="50"/>
    <x v="3"/>
    <x v="23"/>
    <n v="3500"/>
    <x v="597"/>
    <n v="682.50000000000011"/>
    <x v="1"/>
    <n v="0.19500000000000003"/>
  </r>
  <r>
    <x v="0"/>
    <n v="1185732"/>
    <x v="135"/>
    <x v="0"/>
    <s v="Vermont"/>
    <x v="50"/>
    <x v="4"/>
    <x v="24"/>
    <n v="3500"/>
    <x v="195"/>
    <n v="787.50000000000011"/>
    <x v="1"/>
    <n v="0.22500000000000003"/>
  </r>
  <r>
    <x v="0"/>
    <n v="1185732"/>
    <x v="135"/>
    <x v="0"/>
    <s v="Vermont"/>
    <x v="50"/>
    <x v="5"/>
    <x v="11"/>
    <n v="4500"/>
    <x v="11"/>
    <n v="1260"/>
    <x v="2"/>
    <n v="0.28000000000000003"/>
  </r>
  <r>
    <x v="0"/>
    <n v="1185732"/>
    <x v="145"/>
    <x v="0"/>
    <s v="New Hampshire"/>
    <x v="51"/>
    <x v="0"/>
    <x v="4"/>
    <n v="5000"/>
    <x v="80"/>
    <n v="962.50000000000011"/>
    <x v="5"/>
    <n v="0.19250000000000003"/>
  </r>
  <r>
    <x v="0"/>
    <n v="1185732"/>
    <x v="145"/>
    <x v="0"/>
    <s v="New Hampshire"/>
    <x v="51"/>
    <x v="1"/>
    <x v="4"/>
    <n v="3000"/>
    <x v="205"/>
    <n v="577.50000000000011"/>
    <x v="5"/>
    <n v="0.19250000000000003"/>
  </r>
  <r>
    <x v="0"/>
    <n v="1185732"/>
    <x v="145"/>
    <x v="0"/>
    <s v="New Hampshire"/>
    <x v="51"/>
    <x v="2"/>
    <x v="2"/>
    <n v="3000"/>
    <x v="198"/>
    <n v="337.5"/>
    <x v="3"/>
    <n v="0.1125"/>
  </r>
  <r>
    <x v="0"/>
    <n v="1185732"/>
    <x v="145"/>
    <x v="0"/>
    <s v="New Hampshire"/>
    <x v="51"/>
    <x v="3"/>
    <x v="25"/>
    <n v="1500"/>
    <x v="382"/>
    <n v="187.49999999999997"/>
    <x v="3"/>
    <n v="0.12499999999999999"/>
  </r>
  <r>
    <x v="0"/>
    <n v="1185732"/>
    <x v="145"/>
    <x v="0"/>
    <s v="New Hampshire"/>
    <x v="51"/>
    <x v="4"/>
    <x v="23"/>
    <n v="2000"/>
    <x v="716"/>
    <n v="325.00000000000006"/>
    <x v="3"/>
    <n v="0.16250000000000003"/>
  </r>
  <r>
    <x v="0"/>
    <n v="1185732"/>
    <x v="145"/>
    <x v="0"/>
    <s v="New Hampshire"/>
    <x v="51"/>
    <x v="5"/>
    <x v="4"/>
    <n v="3000"/>
    <x v="205"/>
    <n v="495.00000000000006"/>
    <x v="1"/>
    <n v="0.16500000000000001"/>
  </r>
  <r>
    <x v="0"/>
    <n v="1185732"/>
    <x v="216"/>
    <x v="0"/>
    <s v="New Hampshire"/>
    <x v="51"/>
    <x v="0"/>
    <x v="4"/>
    <n v="5750"/>
    <x v="76"/>
    <n v="1106.8750000000002"/>
    <x v="5"/>
    <n v="0.19250000000000003"/>
  </r>
  <r>
    <x v="0"/>
    <n v="1185732"/>
    <x v="216"/>
    <x v="0"/>
    <s v="New Hampshire"/>
    <x v="51"/>
    <x v="1"/>
    <x v="4"/>
    <n v="2250"/>
    <x v="116"/>
    <n v="433.12500000000006"/>
    <x v="5"/>
    <n v="0.19250000000000003"/>
  </r>
  <r>
    <x v="0"/>
    <n v="1185732"/>
    <x v="216"/>
    <x v="0"/>
    <s v="New Hampshire"/>
    <x v="51"/>
    <x v="2"/>
    <x v="2"/>
    <n v="2750"/>
    <x v="116"/>
    <n v="309.375"/>
    <x v="3"/>
    <n v="0.1125"/>
  </r>
  <r>
    <x v="0"/>
    <n v="1185732"/>
    <x v="216"/>
    <x v="0"/>
    <s v="New Hampshire"/>
    <x v="51"/>
    <x v="3"/>
    <x v="25"/>
    <n v="1750"/>
    <x v="688"/>
    <n v="218.74999999999997"/>
    <x v="3"/>
    <n v="0.12499999999999999"/>
  </r>
  <r>
    <x v="0"/>
    <n v="1185732"/>
    <x v="216"/>
    <x v="0"/>
    <s v="New Hampshire"/>
    <x v="51"/>
    <x v="4"/>
    <x v="23"/>
    <n v="2500"/>
    <x v="752"/>
    <n v="406.25000000000006"/>
    <x v="3"/>
    <n v="0.16250000000000003"/>
  </r>
  <r>
    <x v="0"/>
    <n v="1185732"/>
    <x v="216"/>
    <x v="0"/>
    <s v="New Hampshire"/>
    <x v="51"/>
    <x v="5"/>
    <x v="4"/>
    <n v="3500"/>
    <x v="136"/>
    <n v="577.5"/>
    <x v="1"/>
    <n v="0.16500000000000001"/>
  </r>
  <r>
    <x v="0"/>
    <n v="1185732"/>
    <x v="250"/>
    <x v="0"/>
    <s v="New Hampshire"/>
    <x v="51"/>
    <x v="0"/>
    <x v="4"/>
    <n v="5450"/>
    <x v="753"/>
    <n v="1049.1250000000002"/>
    <x v="5"/>
    <n v="0.19250000000000003"/>
  </r>
  <r>
    <x v="0"/>
    <n v="1185732"/>
    <x v="250"/>
    <x v="0"/>
    <s v="New Hampshire"/>
    <x v="51"/>
    <x v="1"/>
    <x v="4"/>
    <n v="2500"/>
    <x v="140"/>
    <n v="481.25000000000006"/>
    <x v="5"/>
    <n v="0.19250000000000003"/>
  </r>
  <r>
    <x v="0"/>
    <n v="1185732"/>
    <x v="250"/>
    <x v="0"/>
    <s v="New Hampshire"/>
    <x v="51"/>
    <x v="2"/>
    <x v="2"/>
    <n v="2750"/>
    <x v="116"/>
    <n v="309.375"/>
    <x v="3"/>
    <n v="0.1125"/>
  </r>
  <r>
    <x v="0"/>
    <n v="1185732"/>
    <x v="250"/>
    <x v="0"/>
    <s v="New Hampshire"/>
    <x v="51"/>
    <x v="3"/>
    <x v="25"/>
    <n v="1250"/>
    <x v="694"/>
    <n v="156.24999999999997"/>
    <x v="3"/>
    <n v="0.12499999999999997"/>
  </r>
  <r>
    <x v="0"/>
    <n v="1185732"/>
    <x v="250"/>
    <x v="0"/>
    <s v="New Hampshire"/>
    <x v="51"/>
    <x v="4"/>
    <x v="23"/>
    <n v="1750"/>
    <x v="507"/>
    <n v="284.37500000000006"/>
    <x v="3"/>
    <n v="0.16250000000000003"/>
  </r>
  <r>
    <x v="0"/>
    <n v="1185732"/>
    <x v="250"/>
    <x v="0"/>
    <s v="New Hampshire"/>
    <x v="51"/>
    <x v="5"/>
    <x v="4"/>
    <n v="2750"/>
    <x v="408"/>
    <n v="453.75000000000006"/>
    <x v="1"/>
    <n v="0.16500000000000001"/>
  </r>
  <r>
    <x v="0"/>
    <n v="1185732"/>
    <x v="251"/>
    <x v="0"/>
    <s v="New Hampshire"/>
    <x v="51"/>
    <x v="0"/>
    <x v="4"/>
    <n v="5250"/>
    <x v="170"/>
    <n v="1010.6250000000002"/>
    <x v="5"/>
    <n v="0.19250000000000003"/>
  </r>
  <r>
    <x v="0"/>
    <n v="1185732"/>
    <x v="251"/>
    <x v="0"/>
    <s v="New Hampshire"/>
    <x v="51"/>
    <x v="1"/>
    <x v="4"/>
    <n v="2250"/>
    <x v="116"/>
    <n v="433.12500000000006"/>
    <x v="5"/>
    <n v="0.19250000000000003"/>
  </r>
  <r>
    <x v="0"/>
    <n v="1185732"/>
    <x v="251"/>
    <x v="0"/>
    <s v="New Hampshire"/>
    <x v="51"/>
    <x v="2"/>
    <x v="2"/>
    <n v="2250"/>
    <x v="177"/>
    <n v="253.125"/>
    <x v="3"/>
    <n v="0.1125"/>
  </r>
  <r>
    <x v="0"/>
    <n v="1185732"/>
    <x v="251"/>
    <x v="0"/>
    <s v="New Hampshire"/>
    <x v="51"/>
    <x v="3"/>
    <x v="25"/>
    <n v="1500"/>
    <x v="382"/>
    <n v="187.49999999999997"/>
    <x v="3"/>
    <n v="0.12499999999999999"/>
  </r>
  <r>
    <x v="0"/>
    <n v="1185732"/>
    <x v="251"/>
    <x v="0"/>
    <s v="New Hampshire"/>
    <x v="51"/>
    <x v="4"/>
    <x v="14"/>
    <n v="1500"/>
    <x v="395"/>
    <n v="225.00000000000003"/>
    <x v="3"/>
    <n v="0.15000000000000002"/>
  </r>
  <r>
    <x v="0"/>
    <n v="1185732"/>
    <x v="251"/>
    <x v="0"/>
    <s v="New Hampshire"/>
    <x v="51"/>
    <x v="5"/>
    <x v="0"/>
    <n v="3000"/>
    <x v="146"/>
    <n v="450"/>
    <x v="1"/>
    <n v="0.15"/>
  </r>
  <r>
    <x v="0"/>
    <n v="1185732"/>
    <x v="252"/>
    <x v="0"/>
    <s v="New Hampshire"/>
    <x v="51"/>
    <x v="0"/>
    <x v="5"/>
    <n v="5700"/>
    <x v="754"/>
    <n v="1296.7500000000002"/>
    <x v="5"/>
    <n v="0.22750000000000004"/>
  </r>
  <r>
    <x v="0"/>
    <n v="1185732"/>
    <x v="252"/>
    <x v="0"/>
    <s v="New Hampshire"/>
    <x v="51"/>
    <x v="1"/>
    <x v="14"/>
    <n v="2750"/>
    <x v="205"/>
    <n v="577.50000000000011"/>
    <x v="5"/>
    <n v="0.21000000000000005"/>
  </r>
  <r>
    <x v="0"/>
    <n v="1185732"/>
    <x v="252"/>
    <x v="0"/>
    <s v="New Hampshire"/>
    <x v="51"/>
    <x v="2"/>
    <x v="4"/>
    <n v="3000"/>
    <x v="205"/>
    <n v="412.50000000000006"/>
    <x v="3"/>
    <n v="0.13750000000000001"/>
  </r>
  <r>
    <x v="0"/>
    <n v="1185732"/>
    <x v="252"/>
    <x v="0"/>
    <s v="New Hampshire"/>
    <x v="51"/>
    <x v="3"/>
    <x v="4"/>
    <n v="2500"/>
    <x v="140"/>
    <n v="343.75"/>
    <x v="3"/>
    <n v="0.13750000000000001"/>
  </r>
  <r>
    <x v="0"/>
    <n v="1185732"/>
    <x v="252"/>
    <x v="0"/>
    <s v="New Hampshire"/>
    <x v="51"/>
    <x v="4"/>
    <x v="5"/>
    <n v="2750"/>
    <x v="736"/>
    <n v="446.875"/>
    <x v="3"/>
    <n v="0.16250000000000001"/>
  </r>
  <r>
    <x v="0"/>
    <n v="1185732"/>
    <x v="252"/>
    <x v="0"/>
    <s v="New Hampshire"/>
    <x v="51"/>
    <x v="5"/>
    <x v="12"/>
    <n v="4000"/>
    <x v="219"/>
    <n v="840.00000000000011"/>
    <x v="1"/>
    <n v="0.21000000000000002"/>
  </r>
  <r>
    <x v="0"/>
    <n v="1185732"/>
    <x v="220"/>
    <x v="0"/>
    <s v="New Hampshire"/>
    <x v="51"/>
    <x v="0"/>
    <x v="5"/>
    <n v="6500"/>
    <x v="106"/>
    <n v="1478.7500000000002"/>
    <x v="5"/>
    <n v="0.22750000000000004"/>
  </r>
  <r>
    <x v="0"/>
    <n v="1185732"/>
    <x v="220"/>
    <x v="0"/>
    <s v="New Hampshire"/>
    <x v="51"/>
    <x v="1"/>
    <x v="14"/>
    <n v="4000"/>
    <x v="218"/>
    <n v="840.00000000000023"/>
    <x v="5"/>
    <n v="0.21000000000000005"/>
  </r>
  <r>
    <x v="0"/>
    <n v="1185732"/>
    <x v="220"/>
    <x v="0"/>
    <s v="New Hampshire"/>
    <x v="51"/>
    <x v="2"/>
    <x v="4"/>
    <n v="3250"/>
    <x v="255"/>
    <n v="446.87500000000006"/>
    <x v="3"/>
    <n v="0.13750000000000001"/>
  </r>
  <r>
    <x v="0"/>
    <n v="1185732"/>
    <x v="220"/>
    <x v="0"/>
    <s v="New Hampshire"/>
    <x v="51"/>
    <x v="3"/>
    <x v="4"/>
    <n v="3000"/>
    <x v="205"/>
    <n v="412.50000000000006"/>
    <x v="3"/>
    <n v="0.13750000000000001"/>
  </r>
  <r>
    <x v="0"/>
    <n v="1185732"/>
    <x v="220"/>
    <x v="0"/>
    <s v="New Hampshire"/>
    <x v="51"/>
    <x v="4"/>
    <x v="5"/>
    <n v="3000"/>
    <x v="212"/>
    <n v="487.5"/>
    <x v="3"/>
    <n v="0.16250000000000001"/>
  </r>
  <r>
    <x v="0"/>
    <n v="1185732"/>
    <x v="220"/>
    <x v="0"/>
    <s v="New Hampshire"/>
    <x v="51"/>
    <x v="5"/>
    <x v="12"/>
    <n v="4500"/>
    <x v="254"/>
    <n v="945.00000000000011"/>
    <x v="1"/>
    <n v="0.21000000000000002"/>
  </r>
  <r>
    <x v="0"/>
    <n v="1185732"/>
    <x v="253"/>
    <x v="0"/>
    <s v="New Hampshire"/>
    <x v="51"/>
    <x v="0"/>
    <x v="5"/>
    <n v="6750"/>
    <x v="83"/>
    <n v="1535.6250000000002"/>
    <x v="5"/>
    <n v="0.22750000000000004"/>
  </r>
  <r>
    <x v="0"/>
    <n v="1185732"/>
    <x v="253"/>
    <x v="0"/>
    <s v="New Hampshire"/>
    <x v="51"/>
    <x v="1"/>
    <x v="14"/>
    <n v="4250"/>
    <x v="227"/>
    <n v="892.50000000000023"/>
    <x v="5"/>
    <n v="0.21000000000000005"/>
  </r>
  <r>
    <x v="0"/>
    <n v="1185732"/>
    <x v="253"/>
    <x v="0"/>
    <s v="New Hampshire"/>
    <x v="51"/>
    <x v="2"/>
    <x v="4"/>
    <n v="3500"/>
    <x v="136"/>
    <n v="481.25000000000006"/>
    <x v="3"/>
    <n v="0.13750000000000001"/>
  </r>
  <r>
    <x v="0"/>
    <n v="1185732"/>
    <x v="253"/>
    <x v="0"/>
    <s v="New Hampshire"/>
    <x v="51"/>
    <x v="3"/>
    <x v="4"/>
    <n v="3000"/>
    <x v="205"/>
    <n v="412.50000000000006"/>
    <x v="3"/>
    <n v="0.13750000000000001"/>
  </r>
  <r>
    <x v="0"/>
    <n v="1185732"/>
    <x v="253"/>
    <x v="0"/>
    <s v="New Hampshire"/>
    <x v="51"/>
    <x v="4"/>
    <x v="5"/>
    <n v="3250"/>
    <x v="238"/>
    <n v="528.125"/>
    <x v="3"/>
    <n v="0.16250000000000001"/>
  </r>
  <r>
    <x v="0"/>
    <n v="1185732"/>
    <x v="253"/>
    <x v="0"/>
    <s v="New Hampshire"/>
    <x v="51"/>
    <x v="5"/>
    <x v="12"/>
    <n v="5000"/>
    <x v="248"/>
    <n v="1050"/>
    <x v="1"/>
    <n v="0.21"/>
  </r>
  <r>
    <x v="0"/>
    <n v="1185732"/>
    <x v="254"/>
    <x v="0"/>
    <s v="New Hampshire"/>
    <x v="51"/>
    <x v="0"/>
    <x v="5"/>
    <n v="6500"/>
    <x v="106"/>
    <n v="1478.7500000000002"/>
    <x v="5"/>
    <n v="0.22750000000000004"/>
  </r>
  <r>
    <x v="0"/>
    <n v="1185732"/>
    <x v="254"/>
    <x v="0"/>
    <s v="New Hampshire"/>
    <x v="51"/>
    <x v="1"/>
    <x v="14"/>
    <n v="4250"/>
    <x v="227"/>
    <n v="892.50000000000023"/>
    <x v="5"/>
    <n v="0.21000000000000005"/>
  </r>
  <r>
    <x v="0"/>
    <n v="1185732"/>
    <x v="254"/>
    <x v="0"/>
    <s v="New Hampshire"/>
    <x v="51"/>
    <x v="2"/>
    <x v="4"/>
    <n v="3500"/>
    <x v="136"/>
    <n v="481.25000000000006"/>
    <x v="3"/>
    <n v="0.13750000000000001"/>
  </r>
  <r>
    <x v="0"/>
    <n v="1185732"/>
    <x v="254"/>
    <x v="0"/>
    <s v="New Hampshire"/>
    <x v="51"/>
    <x v="3"/>
    <x v="4"/>
    <n v="2500"/>
    <x v="140"/>
    <n v="343.75"/>
    <x v="3"/>
    <n v="0.13750000000000001"/>
  </r>
  <r>
    <x v="0"/>
    <n v="1185732"/>
    <x v="254"/>
    <x v="0"/>
    <s v="New Hampshire"/>
    <x v="51"/>
    <x v="4"/>
    <x v="5"/>
    <n v="2250"/>
    <x v="334"/>
    <n v="365.625"/>
    <x v="3"/>
    <n v="0.16250000000000001"/>
  </r>
  <r>
    <x v="0"/>
    <n v="1185732"/>
    <x v="254"/>
    <x v="0"/>
    <s v="New Hampshire"/>
    <x v="51"/>
    <x v="5"/>
    <x v="12"/>
    <n v="4000"/>
    <x v="219"/>
    <n v="840.00000000000011"/>
    <x v="1"/>
    <n v="0.21000000000000002"/>
  </r>
  <r>
    <x v="0"/>
    <n v="1185732"/>
    <x v="255"/>
    <x v="0"/>
    <s v="New Hampshire"/>
    <x v="51"/>
    <x v="0"/>
    <x v="5"/>
    <n v="5250"/>
    <x v="85"/>
    <n v="1194.375"/>
    <x v="5"/>
    <n v="0.22750000000000001"/>
  </r>
  <r>
    <x v="0"/>
    <n v="1185732"/>
    <x v="255"/>
    <x v="0"/>
    <s v="New Hampshire"/>
    <x v="51"/>
    <x v="1"/>
    <x v="14"/>
    <n v="3250"/>
    <x v="470"/>
    <n v="682.50000000000011"/>
    <x v="5"/>
    <n v="0.21000000000000005"/>
  </r>
  <r>
    <x v="0"/>
    <n v="1185732"/>
    <x v="255"/>
    <x v="0"/>
    <s v="New Hampshire"/>
    <x v="51"/>
    <x v="2"/>
    <x v="4"/>
    <n v="2250"/>
    <x v="116"/>
    <n v="309.375"/>
    <x v="3"/>
    <n v="0.13750000000000001"/>
  </r>
  <r>
    <x v="0"/>
    <n v="1185732"/>
    <x v="255"/>
    <x v="0"/>
    <s v="New Hampshire"/>
    <x v="51"/>
    <x v="3"/>
    <x v="4"/>
    <n v="2000"/>
    <x v="130"/>
    <n v="275"/>
    <x v="3"/>
    <n v="0.13750000000000001"/>
  </r>
  <r>
    <x v="0"/>
    <n v="1185732"/>
    <x v="255"/>
    <x v="0"/>
    <s v="New Hampshire"/>
    <x v="51"/>
    <x v="4"/>
    <x v="5"/>
    <n v="2000"/>
    <x v="194"/>
    <n v="325"/>
    <x v="3"/>
    <n v="0.16250000000000001"/>
  </r>
  <r>
    <x v="0"/>
    <n v="1185732"/>
    <x v="255"/>
    <x v="0"/>
    <s v="New Hampshire"/>
    <x v="51"/>
    <x v="5"/>
    <x v="12"/>
    <n v="3000"/>
    <x v="193"/>
    <n v="630"/>
    <x v="1"/>
    <n v="0.21"/>
  </r>
  <r>
    <x v="0"/>
    <n v="1185732"/>
    <x v="224"/>
    <x v="0"/>
    <s v="New Hampshire"/>
    <x v="51"/>
    <x v="0"/>
    <x v="12"/>
    <n v="4500"/>
    <x v="254"/>
    <n v="1102.5000000000002"/>
    <x v="5"/>
    <n v="0.24500000000000005"/>
  </r>
  <r>
    <x v="0"/>
    <n v="1185732"/>
    <x v="224"/>
    <x v="0"/>
    <s v="New Hampshire"/>
    <x v="51"/>
    <x v="1"/>
    <x v="23"/>
    <n v="2750"/>
    <x v="755"/>
    <n v="625.62500000000023"/>
    <x v="5"/>
    <n v="0.22750000000000009"/>
  </r>
  <r>
    <x v="0"/>
    <n v="1185732"/>
    <x v="224"/>
    <x v="0"/>
    <s v="New Hampshire"/>
    <x v="51"/>
    <x v="2"/>
    <x v="23"/>
    <n v="1750"/>
    <x v="507"/>
    <n v="284.37500000000006"/>
    <x v="3"/>
    <n v="0.16250000000000003"/>
  </r>
  <r>
    <x v="0"/>
    <n v="1185732"/>
    <x v="224"/>
    <x v="0"/>
    <s v="New Hampshire"/>
    <x v="51"/>
    <x v="3"/>
    <x v="23"/>
    <n v="1500"/>
    <x v="756"/>
    <n v="243.75000000000006"/>
    <x v="3"/>
    <n v="0.16250000000000003"/>
  </r>
  <r>
    <x v="0"/>
    <n v="1185732"/>
    <x v="224"/>
    <x v="0"/>
    <s v="New Hampshire"/>
    <x v="51"/>
    <x v="4"/>
    <x v="24"/>
    <n v="1500"/>
    <x v="133"/>
    <n v="281.25000000000006"/>
    <x v="3"/>
    <n v="0.18750000000000003"/>
  </r>
  <r>
    <x v="0"/>
    <n v="1185732"/>
    <x v="224"/>
    <x v="0"/>
    <s v="New Hampshire"/>
    <x v="51"/>
    <x v="5"/>
    <x v="11"/>
    <n v="2750"/>
    <x v="42"/>
    <n v="660"/>
    <x v="1"/>
    <n v="0.24"/>
  </r>
  <r>
    <x v="0"/>
    <n v="1185732"/>
    <x v="256"/>
    <x v="0"/>
    <s v="New Hampshire"/>
    <x v="51"/>
    <x v="0"/>
    <x v="24"/>
    <n v="4250"/>
    <x v="260"/>
    <n v="1115.6250000000002"/>
    <x v="5"/>
    <n v="0.26250000000000007"/>
  </r>
  <r>
    <x v="0"/>
    <n v="1185732"/>
    <x v="256"/>
    <x v="0"/>
    <s v="New Hampshire"/>
    <x v="51"/>
    <x v="1"/>
    <x v="23"/>
    <n v="3000"/>
    <x v="473"/>
    <n v="682.50000000000023"/>
    <x v="5"/>
    <n v="0.22750000000000006"/>
  </r>
  <r>
    <x v="0"/>
    <n v="1185732"/>
    <x v="256"/>
    <x v="0"/>
    <s v="New Hampshire"/>
    <x v="51"/>
    <x v="2"/>
    <x v="23"/>
    <n v="3200"/>
    <x v="757"/>
    <n v="520.00000000000011"/>
    <x v="3"/>
    <n v="0.16250000000000003"/>
  </r>
  <r>
    <x v="0"/>
    <n v="1185732"/>
    <x v="256"/>
    <x v="0"/>
    <s v="New Hampshire"/>
    <x v="51"/>
    <x v="3"/>
    <x v="23"/>
    <n v="3000"/>
    <x v="473"/>
    <n v="487.50000000000011"/>
    <x v="3"/>
    <n v="0.16250000000000003"/>
  </r>
  <r>
    <x v="0"/>
    <n v="1185732"/>
    <x v="256"/>
    <x v="0"/>
    <s v="New Hampshire"/>
    <x v="51"/>
    <x v="4"/>
    <x v="24"/>
    <n v="2750"/>
    <x v="655"/>
    <n v="515.62500000000011"/>
    <x v="3"/>
    <n v="0.18750000000000003"/>
  </r>
  <r>
    <x v="0"/>
    <n v="1185732"/>
    <x v="256"/>
    <x v="0"/>
    <s v="New Hampshire"/>
    <x v="51"/>
    <x v="5"/>
    <x v="11"/>
    <n v="3750"/>
    <x v="61"/>
    <n v="900"/>
    <x v="1"/>
    <n v="0.24"/>
  </r>
  <r>
    <x v="0"/>
    <n v="1185732"/>
    <x v="257"/>
    <x v="0"/>
    <s v="New Hampshire"/>
    <x v="51"/>
    <x v="0"/>
    <x v="24"/>
    <n v="6000"/>
    <x v="276"/>
    <n v="1575.0000000000005"/>
    <x v="5"/>
    <n v="0.26250000000000007"/>
  </r>
  <r>
    <x v="0"/>
    <n v="1185732"/>
    <x v="257"/>
    <x v="0"/>
    <s v="New Hampshire"/>
    <x v="51"/>
    <x v="1"/>
    <x v="23"/>
    <n v="4000"/>
    <x v="251"/>
    <n v="910.00000000000023"/>
    <x v="5"/>
    <n v="0.22750000000000006"/>
  </r>
  <r>
    <x v="0"/>
    <n v="1185732"/>
    <x v="257"/>
    <x v="0"/>
    <s v="New Hampshire"/>
    <x v="51"/>
    <x v="2"/>
    <x v="23"/>
    <n v="3750"/>
    <x v="420"/>
    <n v="609.37500000000011"/>
    <x v="3"/>
    <n v="0.16250000000000003"/>
  </r>
  <r>
    <x v="0"/>
    <n v="1185732"/>
    <x v="257"/>
    <x v="0"/>
    <s v="New Hampshire"/>
    <x v="51"/>
    <x v="3"/>
    <x v="23"/>
    <n v="3250"/>
    <x v="421"/>
    <n v="528.12500000000011"/>
    <x v="3"/>
    <n v="0.16250000000000003"/>
  </r>
  <r>
    <x v="0"/>
    <n v="1185732"/>
    <x v="257"/>
    <x v="0"/>
    <s v="New Hampshire"/>
    <x v="51"/>
    <x v="4"/>
    <x v="24"/>
    <n v="3250"/>
    <x v="420"/>
    <n v="609.37500000000011"/>
    <x v="3"/>
    <n v="0.18750000000000003"/>
  </r>
  <r>
    <x v="0"/>
    <n v="1185732"/>
    <x v="257"/>
    <x v="0"/>
    <s v="New Hampshire"/>
    <x v="51"/>
    <x v="5"/>
    <x v="11"/>
    <n v="4250"/>
    <x v="461"/>
    <n v="1020"/>
    <x v="1"/>
    <n v="0.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8">
  <r>
    <x v="0"/>
    <n v="1185732"/>
    <x v="0"/>
    <x v="0"/>
    <x v="0"/>
    <s v="New York"/>
    <x v="0"/>
    <n v="0.5"/>
    <n v="12000"/>
    <n v="6000"/>
    <n v="3000"/>
    <n v="0.5"/>
  </r>
  <r>
    <x v="0"/>
    <n v="1185732"/>
    <x v="0"/>
    <x v="0"/>
    <x v="0"/>
    <s v="New York"/>
    <x v="1"/>
    <n v="0.5"/>
    <n v="10000"/>
    <n v="5000"/>
    <n v="1500"/>
    <n v="0.3"/>
  </r>
  <r>
    <x v="0"/>
    <n v="1185732"/>
    <x v="0"/>
    <x v="0"/>
    <x v="0"/>
    <s v="New York"/>
    <x v="2"/>
    <n v="0.4"/>
    <n v="10000"/>
    <n v="4000"/>
    <n v="1400"/>
    <n v="0.35"/>
  </r>
  <r>
    <x v="0"/>
    <n v="1185732"/>
    <x v="0"/>
    <x v="0"/>
    <x v="0"/>
    <s v="New York"/>
    <x v="3"/>
    <n v="0.45"/>
    <n v="8500"/>
    <n v="3825"/>
    <n v="1338.75"/>
    <n v="0.35"/>
  </r>
  <r>
    <x v="0"/>
    <n v="1185732"/>
    <x v="0"/>
    <x v="0"/>
    <x v="0"/>
    <s v="New York"/>
    <x v="4"/>
    <n v="0.6"/>
    <n v="9000"/>
    <n v="5400"/>
    <n v="1620"/>
    <n v="0.3"/>
  </r>
  <r>
    <x v="0"/>
    <n v="1185732"/>
    <x v="0"/>
    <x v="0"/>
    <x v="0"/>
    <s v="New York"/>
    <x v="5"/>
    <n v="0.5"/>
    <n v="10000"/>
    <n v="5000"/>
    <n v="1250"/>
    <n v="0.25"/>
  </r>
  <r>
    <x v="0"/>
    <n v="1185732"/>
    <x v="1"/>
    <x v="0"/>
    <x v="0"/>
    <s v="New York"/>
    <x v="0"/>
    <n v="0.5"/>
    <n v="12500"/>
    <n v="6250"/>
    <n v="3125"/>
    <n v="0.5"/>
  </r>
  <r>
    <x v="0"/>
    <n v="1185732"/>
    <x v="1"/>
    <x v="0"/>
    <x v="0"/>
    <s v="New York"/>
    <x v="1"/>
    <n v="0.5"/>
    <n v="9000"/>
    <n v="4500"/>
    <n v="1350"/>
    <n v="0.3"/>
  </r>
  <r>
    <x v="0"/>
    <n v="1185732"/>
    <x v="1"/>
    <x v="0"/>
    <x v="0"/>
    <s v="New York"/>
    <x v="2"/>
    <n v="0.4"/>
    <n v="9500"/>
    <n v="3800"/>
    <n v="1330"/>
    <n v="0.35"/>
  </r>
  <r>
    <x v="0"/>
    <n v="1185732"/>
    <x v="1"/>
    <x v="0"/>
    <x v="0"/>
    <s v="New York"/>
    <x v="3"/>
    <n v="0.45"/>
    <n v="8250"/>
    <n v="3712.5"/>
    <n v="1299.375"/>
    <n v="0.35"/>
  </r>
  <r>
    <x v="0"/>
    <n v="1185732"/>
    <x v="1"/>
    <x v="0"/>
    <x v="0"/>
    <s v="New York"/>
    <x v="4"/>
    <n v="0.6"/>
    <n v="9000"/>
    <n v="5400"/>
    <n v="1620"/>
    <n v="0.3"/>
  </r>
  <r>
    <x v="0"/>
    <n v="1185732"/>
    <x v="1"/>
    <x v="0"/>
    <x v="0"/>
    <s v="New York"/>
    <x v="5"/>
    <n v="0.5"/>
    <n v="10000"/>
    <n v="5000"/>
    <n v="1250"/>
    <n v="0.25"/>
  </r>
  <r>
    <x v="0"/>
    <n v="1185732"/>
    <x v="2"/>
    <x v="0"/>
    <x v="0"/>
    <s v="New York"/>
    <x v="0"/>
    <n v="0.5"/>
    <n v="12200"/>
    <n v="6100"/>
    <n v="3050"/>
    <n v="0.5"/>
  </r>
  <r>
    <x v="0"/>
    <n v="1185732"/>
    <x v="2"/>
    <x v="0"/>
    <x v="0"/>
    <s v="New York"/>
    <x v="1"/>
    <n v="0.5"/>
    <n v="9250"/>
    <n v="4625"/>
    <n v="1387.5"/>
    <n v="0.3"/>
  </r>
  <r>
    <x v="0"/>
    <n v="1185732"/>
    <x v="2"/>
    <x v="0"/>
    <x v="0"/>
    <s v="New York"/>
    <x v="2"/>
    <n v="0.4"/>
    <n v="9500"/>
    <n v="3800"/>
    <n v="1330"/>
    <n v="0.35"/>
  </r>
  <r>
    <x v="0"/>
    <n v="1185732"/>
    <x v="2"/>
    <x v="0"/>
    <x v="0"/>
    <s v="New York"/>
    <x v="3"/>
    <n v="0.45"/>
    <n v="8000"/>
    <n v="3600"/>
    <n v="1260"/>
    <n v="0.35"/>
  </r>
  <r>
    <x v="0"/>
    <n v="1185732"/>
    <x v="2"/>
    <x v="0"/>
    <x v="0"/>
    <s v="New York"/>
    <x v="4"/>
    <n v="0.6"/>
    <n v="8500"/>
    <n v="5100"/>
    <n v="1530"/>
    <n v="0.3"/>
  </r>
  <r>
    <x v="0"/>
    <n v="1185732"/>
    <x v="2"/>
    <x v="0"/>
    <x v="0"/>
    <s v="New York"/>
    <x v="5"/>
    <n v="0.5"/>
    <n v="9500"/>
    <n v="4750"/>
    <n v="1187.5"/>
    <n v="0.25"/>
  </r>
  <r>
    <x v="0"/>
    <n v="1185732"/>
    <x v="3"/>
    <x v="0"/>
    <x v="0"/>
    <s v="New York"/>
    <x v="0"/>
    <n v="0.5"/>
    <n v="12000"/>
    <n v="6000"/>
    <n v="3000"/>
    <n v="0.5"/>
  </r>
  <r>
    <x v="0"/>
    <n v="1185732"/>
    <x v="3"/>
    <x v="0"/>
    <x v="0"/>
    <s v="New York"/>
    <x v="1"/>
    <n v="0.5"/>
    <n v="9000"/>
    <n v="4500"/>
    <n v="1350"/>
    <n v="0.3"/>
  </r>
  <r>
    <x v="0"/>
    <n v="1185732"/>
    <x v="3"/>
    <x v="0"/>
    <x v="0"/>
    <s v="New York"/>
    <x v="2"/>
    <n v="0.4"/>
    <n v="9000"/>
    <n v="3600"/>
    <n v="1260"/>
    <n v="0.35"/>
  </r>
  <r>
    <x v="0"/>
    <n v="1185732"/>
    <x v="3"/>
    <x v="0"/>
    <x v="0"/>
    <s v="New York"/>
    <x v="3"/>
    <n v="0.45"/>
    <n v="8250"/>
    <n v="3712.5"/>
    <n v="1299.375"/>
    <n v="0.35"/>
  </r>
  <r>
    <x v="0"/>
    <n v="1185732"/>
    <x v="3"/>
    <x v="0"/>
    <x v="0"/>
    <s v="New York"/>
    <x v="4"/>
    <n v="0.6"/>
    <n v="8250"/>
    <n v="4950"/>
    <n v="1485"/>
    <n v="0.3"/>
  </r>
  <r>
    <x v="0"/>
    <n v="1185732"/>
    <x v="3"/>
    <x v="0"/>
    <x v="0"/>
    <s v="New York"/>
    <x v="5"/>
    <n v="0.5"/>
    <n v="9500"/>
    <n v="4750"/>
    <n v="1187.5"/>
    <n v="0.25"/>
  </r>
  <r>
    <x v="0"/>
    <n v="1185732"/>
    <x v="4"/>
    <x v="0"/>
    <x v="0"/>
    <s v="New York"/>
    <x v="0"/>
    <n v="0.6"/>
    <n v="12200"/>
    <n v="7320"/>
    <n v="3660"/>
    <n v="0.5"/>
  </r>
  <r>
    <x v="0"/>
    <n v="1185732"/>
    <x v="4"/>
    <x v="0"/>
    <x v="0"/>
    <s v="New York"/>
    <x v="1"/>
    <n v="0.55000000000000004"/>
    <n v="9250"/>
    <n v="5087.5"/>
    <n v="1526.25"/>
    <n v="0.3"/>
  </r>
  <r>
    <x v="0"/>
    <n v="1185732"/>
    <x v="4"/>
    <x v="0"/>
    <x v="0"/>
    <s v="New York"/>
    <x v="2"/>
    <n v="0.5"/>
    <n v="9000"/>
    <n v="4500"/>
    <n v="1575"/>
    <n v="0.35"/>
  </r>
  <r>
    <x v="0"/>
    <n v="1185732"/>
    <x v="4"/>
    <x v="0"/>
    <x v="0"/>
    <s v="New York"/>
    <x v="3"/>
    <n v="0.5"/>
    <n v="8500"/>
    <n v="4250"/>
    <n v="1487.5"/>
    <n v="0.35"/>
  </r>
  <r>
    <x v="0"/>
    <n v="1185732"/>
    <x v="4"/>
    <x v="0"/>
    <x v="0"/>
    <s v="New York"/>
    <x v="4"/>
    <n v="0.6"/>
    <n v="8750"/>
    <n v="5250"/>
    <n v="1575"/>
    <n v="0.3"/>
  </r>
  <r>
    <x v="0"/>
    <n v="1185732"/>
    <x v="4"/>
    <x v="0"/>
    <x v="0"/>
    <s v="New York"/>
    <x v="5"/>
    <n v="0.65"/>
    <n v="10000"/>
    <n v="6500"/>
    <n v="1625"/>
    <n v="0.25"/>
  </r>
  <r>
    <x v="0"/>
    <n v="1185732"/>
    <x v="5"/>
    <x v="0"/>
    <x v="0"/>
    <s v="New York"/>
    <x v="0"/>
    <n v="0.6"/>
    <n v="12500"/>
    <n v="7500"/>
    <n v="3750"/>
    <n v="0.5"/>
  </r>
  <r>
    <x v="0"/>
    <n v="1185732"/>
    <x v="5"/>
    <x v="0"/>
    <x v="0"/>
    <s v="New York"/>
    <x v="1"/>
    <n v="0.55000000000000004"/>
    <n v="10000"/>
    <n v="5500"/>
    <n v="1650"/>
    <n v="0.3"/>
  </r>
  <r>
    <x v="0"/>
    <n v="1185732"/>
    <x v="5"/>
    <x v="0"/>
    <x v="0"/>
    <s v="New York"/>
    <x v="2"/>
    <n v="0.5"/>
    <n v="9250"/>
    <n v="4625"/>
    <n v="1618.75"/>
    <n v="0.35"/>
  </r>
  <r>
    <x v="0"/>
    <n v="1185732"/>
    <x v="5"/>
    <x v="0"/>
    <x v="0"/>
    <s v="New York"/>
    <x v="3"/>
    <n v="0.5"/>
    <n v="9000"/>
    <n v="4500"/>
    <n v="1575"/>
    <n v="0.35"/>
  </r>
  <r>
    <x v="0"/>
    <n v="1185732"/>
    <x v="5"/>
    <x v="0"/>
    <x v="0"/>
    <s v="New York"/>
    <x v="4"/>
    <n v="0.6"/>
    <n v="9000"/>
    <n v="5400"/>
    <n v="1620"/>
    <n v="0.3"/>
  </r>
  <r>
    <x v="0"/>
    <n v="1185732"/>
    <x v="5"/>
    <x v="0"/>
    <x v="0"/>
    <s v="New York"/>
    <x v="5"/>
    <n v="0.65"/>
    <n v="10500"/>
    <n v="6825"/>
    <n v="1706.25"/>
    <n v="0.25"/>
  </r>
  <r>
    <x v="0"/>
    <n v="1185732"/>
    <x v="6"/>
    <x v="0"/>
    <x v="0"/>
    <s v="New York"/>
    <x v="0"/>
    <n v="0.6"/>
    <n v="12750"/>
    <n v="7650"/>
    <n v="3825"/>
    <n v="0.5"/>
  </r>
  <r>
    <x v="0"/>
    <n v="1185732"/>
    <x v="6"/>
    <x v="0"/>
    <x v="0"/>
    <s v="New York"/>
    <x v="1"/>
    <n v="0.55000000000000004"/>
    <n v="10250"/>
    <n v="5637.5000000000009"/>
    <n v="1691.2500000000002"/>
    <n v="0.3"/>
  </r>
  <r>
    <x v="0"/>
    <n v="1185732"/>
    <x v="6"/>
    <x v="0"/>
    <x v="0"/>
    <s v="New York"/>
    <x v="2"/>
    <n v="0.5"/>
    <n v="9500"/>
    <n v="4750"/>
    <n v="1662.5"/>
    <n v="0.35"/>
  </r>
  <r>
    <x v="0"/>
    <n v="1185732"/>
    <x v="6"/>
    <x v="0"/>
    <x v="0"/>
    <s v="New York"/>
    <x v="3"/>
    <n v="0.5"/>
    <n v="9000"/>
    <n v="4500"/>
    <n v="1575"/>
    <n v="0.35"/>
  </r>
  <r>
    <x v="0"/>
    <n v="1185732"/>
    <x v="6"/>
    <x v="0"/>
    <x v="0"/>
    <s v="New York"/>
    <x v="4"/>
    <n v="0.6"/>
    <n v="9250"/>
    <n v="5550"/>
    <n v="1665"/>
    <n v="0.3"/>
  </r>
  <r>
    <x v="0"/>
    <n v="1185732"/>
    <x v="6"/>
    <x v="0"/>
    <x v="0"/>
    <s v="New York"/>
    <x v="5"/>
    <n v="0.65"/>
    <n v="11000"/>
    <n v="7150"/>
    <n v="1787.5"/>
    <n v="0.25"/>
  </r>
  <r>
    <x v="0"/>
    <n v="1185732"/>
    <x v="7"/>
    <x v="0"/>
    <x v="0"/>
    <s v="New York"/>
    <x v="0"/>
    <n v="0.6"/>
    <n v="12500"/>
    <n v="7500"/>
    <n v="3750"/>
    <n v="0.5"/>
  </r>
  <r>
    <x v="0"/>
    <n v="1185732"/>
    <x v="7"/>
    <x v="0"/>
    <x v="0"/>
    <s v="New York"/>
    <x v="1"/>
    <n v="0.55000000000000004"/>
    <n v="10250"/>
    <n v="5637.5000000000009"/>
    <n v="1691.2500000000002"/>
    <n v="0.3"/>
  </r>
  <r>
    <x v="0"/>
    <n v="1185732"/>
    <x v="7"/>
    <x v="0"/>
    <x v="0"/>
    <s v="New York"/>
    <x v="2"/>
    <n v="0.5"/>
    <n v="9500"/>
    <n v="4750"/>
    <n v="1662.5"/>
    <n v="0.35"/>
  </r>
  <r>
    <x v="0"/>
    <n v="1185732"/>
    <x v="7"/>
    <x v="0"/>
    <x v="0"/>
    <s v="New York"/>
    <x v="3"/>
    <n v="0.5"/>
    <n v="9250"/>
    <n v="4625"/>
    <n v="1618.75"/>
    <n v="0.35"/>
  </r>
  <r>
    <x v="0"/>
    <n v="1185732"/>
    <x v="7"/>
    <x v="0"/>
    <x v="0"/>
    <s v="New York"/>
    <x v="4"/>
    <n v="0.6"/>
    <n v="9000"/>
    <n v="5400"/>
    <n v="1620"/>
    <n v="0.3"/>
  </r>
  <r>
    <x v="0"/>
    <n v="1185732"/>
    <x v="7"/>
    <x v="0"/>
    <x v="0"/>
    <s v="New York"/>
    <x v="5"/>
    <n v="0.65"/>
    <n v="10750"/>
    <n v="6987.5"/>
    <n v="1746.875"/>
    <n v="0.25"/>
  </r>
  <r>
    <x v="0"/>
    <n v="1185732"/>
    <x v="8"/>
    <x v="0"/>
    <x v="0"/>
    <s v="New York"/>
    <x v="0"/>
    <n v="0.6"/>
    <n v="12000"/>
    <n v="7200"/>
    <n v="3600"/>
    <n v="0.5"/>
  </r>
  <r>
    <x v="0"/>
    <n v="1185732"/>
    <x v="8"/>
    <x v="0"/>
    <x v="0"/>
    <s v="New York"/>
    <x v="1"/>
    <n v="0.55000000000000004"/>
    <n v="10000"/>
    <n v="5500"/>
    <n v="1650"/>
    <n v="0.3"/>
  </r>
  <r>
    <x v="0"/>
    <n v="1185732"/>
    <x v="8"/>
    <x v="0"/>
    <x v="0"/>
    <s v="New York"/>
    <x v="2"/>
    <n v="0.5"/>
    <n v="9250"/>
    <n v="4625"/>
    <n v="1618.75"/>
    <n v="0.35"/>
  </r>
  <r>
    <x v="0"/>
    <n v="1185732"/>
    <x v="8"/>
    <x v="0"/>
    <x v="0"/>
    <s v="New York"/>
    <x v="3"/>
    <n v="0.5"/>
    <n v="9000"/>
    <n v="4500"/>
    <n v="1575"/>
    <n v="0.35"/>
  </r>
  <r>
    <x v="0"/>
    <n v="1185732"/>
    <x v="8"/>
    <x v="0"/>
    <x v="0"/>
    <s v="New York"/>
    <x v="4"/>
    <n v="0.6"/>
    <n v="9000"/>
    <n v="5400"/>
    <n v="1620"/>
    <n v="0.3"/>
  </r>
  <r>
    <x v="0"/>
    <n v="1185732"/>
    <x v="8"/>
    <x v="0"/>
    <x v="0"/>
    <s v="New York"/>
    <x v="5"/>
    <n v="0.65"/>
    <n v="10000"/>
    <n v="6500"/>
    <n v="1625"/>
    <n v="0.25"/>
  </r>
  <r>
    <x v="0"/>
    <n v="1185732"/>
    <x v="9"/>
    <x v="0"/>
    <x v="0"/>
    <s v="New York"/>
    <x v="0"/>
    <n v="0.65"/>
    <n v="11750"/>
    <n v="7637.5"/>
    <n v="3818.75"/>
    <n v="0.5"/>
  </r>
  <r>
    <x v="0"/>
    <n v="1185732"/>
    <x v="9"/>
    <x v="0"/>
    <x v="0"/>
    <s v="New York"/>
    <x v="1"/>
    <n v="0.55000000000000004"/>
    <n v="10000"/>
    <n v="5500"/>
    <n v="1650"/>
    <n v="0.3"/>
  </r>
  <r>
    <x v="0"/>
    <n v="1185732"/>
    <x v="9"/>
    <x v="0"/>
    <x v="0"/>
    <s v="New York"/>
    <x v="2"/>
    <n v="0.55000000000000004"/>
    <n v="9000"/>
    <n v="4950"/>
    <n v="1732.5"/>
    <n v="0.35"/>
  </r>
  <r>
    <x v="0"/>
    <n v="1185732"/>
    <x v="9"/>
    <x v="0"/>
    <x v="0"/>
    <s v="New York"/>
    <x v="3"/>
    <n v="0.55000000000000004"/>
    <n v="8750"/>
    <n v="4812.5"/>
    <n v="1684.375"/>
    <n v="0.35"/>
  </r>
  <r>
    <x v="0"/>
    <n v="1185732"/>
    <x v="9"/>
    <x v="0"/>
    <x v="0"/>
    <s v="New York"/>
    <x v="4"/>
    <n v="0.65"/>
    <n v="8750"/>
    <n v="5687.5"/>
    <n v="1706.25"/>
    <n v="0.3"/>
  </r>
  <r>
    <x v="0"/>
    <n v="1185732"/>
    <x v="9"/>
    <x v="0"/>
    <x v="0"/>
    <s v="New York"/>
    <x v="5"/>
    <n v="0.7"/>
    <n v="10000"/>
    <n v="7000"/>
    <n v="1750"/>
    <n v="0.25"/>
  </r>
  <r>
    <x v="0"/>
    <n v="1185732"/>
    <x v="10"/>
    <x v="0"/>
    <x v="0"/>
    <s v="New York"/>
    <x v="0"/>
    <n v="0.65"/>
    <n v="11500"/>
    <n v="7475"/>
    <n v="3737.5"/>
    <n v="0.5"/>
  </r>
  <r>
    <x v="0"/>
    <n v="1185732"/>
    <x v="10"/>
    <x v="0"/>
    <x v="0"/>
    <s v="New York"/>
    <x v="1"/>
    <n v="0.55000000000000004"/>
    <n v="9750"/>
    <n v="5362.5"/>
    <n v="1608.75"/>
    <n v="0.3"/>
  </r>
  <r>
    <x v="0"/>
    <n v="1185732"/>
    <x v="10"/>
    <x v="0"/>
    <x v="0"/>
    <s v="New York"/>
    <x v="2"/>
    <n v="0.55000000000000004"/>
    <n v="9200"/>
    <n v="5060"/>
    <n v="1771"/>
    <n v="0.35"/>
  </r>
  <r>
    <x v="0"/>
    <n v="1185732"/>
    <x v="10"/>
    <x v="0"/>
    <x v="0"/>
    <s v="New York"/>
    <x v="3"/>
    <n v="0.55000000000000004"/>
    <n v="9000"/>
    <n v="4950"/>
    <n v="1732.5"/>
    <n v="0.35"/>
  </r>
  <r>
    <x v="0"/>
    <n v="1185732"/>
    <x v="10"/>
    <x v="0"/>
    <x v="0"/>
    <s v="New York"/>
    <x v="4"/>
    <n v="0.65"/>
    <n v="8750"/>
    <n v="5687.5"/>
    <n v="1706.25"/>
    <n v="0.3"/>
  </r>
  <r>
    <x v="0"/>
    <n v="1185732"/>
    <x v="10"/>
    <x v="0"/>
    <x v="0"/>
    <s v="New York"/>
    <x v="5"/>
    <n v="0.7"/>
    <n v="9750"/>
    <n v="6825"/>
    <n v="1706.25"/>
    <n v="0.25"/>
  </r>
  <r>
    <x v="0"/>
    <n v="1185732"/>
    <x v="11"/>
    <x v="0"/>
    <x v="0"/>
    <s v="New York"/>
    <x v="0"/>
    <n v="0.65"/>
    <n v="12000"/>
    <n v="7800"/>
    <n v="3900"/>
    <n v="0.5"/>
  </r>
  <r>
    <x v="0"/>
    <n v="1185732"/>
    <x v="11"/>
    <x v="0"/>
    <x v="0"/>
    <s v="New York"/>
    <x v="1"/>
    <n v="0.55000000000000004"/>
    <n v="10000"/>
    <n v="5500"/>
    <n v="1650"/>
    <n v="0.3"/>
  </r>
  <r>
    <x v="0"/>
    <n v="1185732"/>
    <x v="11"/>
    <x v="0"/>
    <x v="0"/>
    <s v="New York"/>
    <x v="2"/>
    <n v="0.55000000000000004"/>
    <n v="9500"/>
    <n v="5225"/>
    <n v="1828.7499999999998"/>
    <n v="0.35"/>
  </r>
  <r>
    <x v="0"/>
    <n v="1185732"/>
    <x v="11"/>
    <x v="0"/>
    <x v="0"/>
    <s v="New York"/>
    <x v="3"/>
    <n v="0.55000000000000004"/>
    <n v="9000"/>
    <n v="4950"/>
    <n v="1732.5"/>
    <n v="0.35"/>
  </r>
  <r>
    <x v="0"/>
    <n v="1185732"/>
    <x v="11"/>
    <x v="0"/>
    <x v="0"/>
    <s v="New York"/>
    <x v="4"/>
    <n v="0.65"/>
    <n v="9000"/>
    <n v="5850"/>
    <n v="1755"/>
    <n v="0.3"/>
  </r>
  <r>
    <x v="0"/>
    <n v="1185732"/>
    <x v="11"/>
    <x v="0"/>
    <x v="0"/>
    <s v="New York"/>
    <x v="5"/>
    <n v="0.7"/>
    <n v="10000"/>
    <n v="7000"/>
    <n v="1750"/>
    <n v="0.25"/>
  </r>
  <r>
    <x v="1"/>
    <n v="1197831"/>
    <x v="12"/>
    <x v="1"/>
    <x v="1"/>
    <s v="Houston"/>
    <x v="0"/>
    <n v="0.25"/>
    <n v="9000"/>
    <n v="2250"/>
    <n v="787.5"/>
    <n v="0.35"/>
  </r>
  <r>
    <x v="1"/>
    <n v="1197831"/>
    <x v="12"/>
    <x v="1"/>
    <x v="1"/>
    <s v="Houston"/>
    <x v="1"/>
    <n v="0.35"/>
    <n v="9000"/>
    <n v="3150"/>
    <n v="1102.5"/>
    <n v="0.35"/>
  </r>
  <r>
    <x v="1"/>
    <n v="1197831"/>
    <x v="12"/>
    <x v="1"/>
    <x v="1"/>
    <s v="Houston"/>
    <x v="2"/>
    <n v="0.35"/>
    <n v="7000"/>
    <n v="2450"/>
    <n v="857.5"/>
    <n v="0.35"/>
  </r>
  <r>
    <x v="1"/>
    <n v="1197831"/>
    <x v="12"/>
    <x v="1"/>
    <x v="1"/>
    <s v="Houston"/>
    <x v="3"/>
    <n v="0.35"/>
    <n v="7000"/>
    <n v="2450"/>
    <n v="1102.5"/>
    <n v="0.45"/>
  </r>
  <r>
    <x v="1"/>
    <n v="1197831"/>
    <x v="12"/>
    <x v="1"/>
    <x v="1"/>
    <s v="Houston"/>
    <x v="4"/>
    <n v="0.4"/>
    <n v="5500"/>
    <n v="2200"/>
    <n v="660"/>
    <n v="0.3"/>
  </r>
  <r>
    <x v="1"/>
    <n v="1197831"/>
    <x v="12"/>
    <x v="1"/>
    <x v="1"/>
    <s v="Houston"/>
    <x v="5"/>
    <n v="0.35"/>
    <n v="7000"/>
    <n v="2450"/>
    <n v="1225"/>
    <n v="0.5"/>
  </r>
  <r>
    <x v="1"/>
    <n v="1197831"/>
    <x v="13"/>
    <x v="1"/>
    <x v="1"/>
    <s v="Houston"/>
    <x v="0"/>
    <n v="0.25"/>
    <n v="8500"/>
    <n v="2125"/>
    <n v="743.75"/>
    <n v="0.35"/>
  </r>
  <r>
    <x v="1"/>
    <n v="1197831"/>
    <x v="13"/>
    <x v="1"/>
    <x v="1"/>
    <s v="Houston"/>
    <x v="1"/>
    <n v="0.35"/>
    <n v="8500"/>
    <n v="2975"/>
    <n v="1041.25"/>
    <n v="0.35"/>
  </r>
  <r>
    <x v="1"/>
    <n v="1197831"/>
    <x v="13"/>
    <x v="1"/>
    <x v="1"/>
    <s v="Houston"/>
    <x v="2"/>
    <n v="0.35"/>
    <n v="6750"/>
    <n v="2362.5"/>
    <n v="826.875"/>
    <n v="0.35"/>
  </r>
  <r>
    <x v="1"/>
    <n v="1197831"/>
    <x v="13"/>
    <x v="1"/>
    <x v="1"/>
    <s v="Houston"/>
    <x v="3"/>
    <n v="0.35"/>
    <n v="6250"/>
    <n v="2187.5"/>
    <n v="984.375"/>
    <n v="0.45"/>
  </r>
  <r>
    <x v="1"/>
    <n v="1197831"/>
    <x v="13"/>
    <x v="1"/>
    <x v="1"/>
    <s v="Houston"/>
    <x v="4"/>
    <n v="0.4"/>
    <n v="5000"/>
    <n v="2000"/>
    <n v="600"/>
    <n v="0.3"/>
  </r>
  <r>
    <x v="1"/>
    <n v="1197831"/>
    <x v="13"/>
    <x v="1"/>
    <x v="1"/>
    <s v="Houston"/>
    <x v="5"/>
    <n v="0.35"/>
    <n v="7000"/>
    <n v="2450"/>
    <n v="1225"/>
    <n v="0.5"/>
  </r>
  <r>
    <x v="1"/>
    <n v="1197831"/>
    <x v="14"/>
    <x v="1"/>
    <x v="1"/>
    <s v="Houston"/>
    <x v="0"/>
    <n v="0.3"/>
    <n v="8750"/>
    <n v="2625"/>
    <n v="918.74999999999989"/>
    <n v="0.35"/>
  </r>
  <r>
    <x v="1"/>
    <n v="1197831"/>
    <x v="14"/>
    <x v="1"/>
    <x v="1"/>
    <s v="Houston"/>
    <x v="1"/>
    <n v="0.4"/>
    <n v="8750"/>
    <n v="3500"/>
    <n v="1225"/>
    <n v="0.35"/>
  </r>
  <r>
    <x v="1"/>
    <n v="1197831"/>
    <x v="14"/>
    <x v="1"/>
    <x v="1"/>
    <s v="Houston"/>
    <x v="2"/>
    <n v="0.35"/>
    <n v="7000"/>
    <n v="2450"/>
    <n v="857.5"/>
    <n v="0.35"/>
  </r>
  <r>
    <x v="1"/>
    <n v="1197831"/>
    <x v="14"/>
    <x v="1"/>
    <x v="1"/>
    <s v="Houston"/>
    <x v="3"/>
    <n v="0.4"/>
    <n v="6000"/>
    <n v="2400"/>
    <n v="1080"/>
    <n v="0.45"/>
  </r>
  <r>
    <x v="1"/>
    <n v="1197831"/>
    <x v="14"/>
    <x v="1"/>
    <x v="1"/>
    <s v="Houston"/>
    <x v="4"/>
    <n v="0.45"/>
    <n v="5000"/>
    <n v="2250"/>
    <n v="675"/>
    <n v="0.3"/>
  </r>
  <r>
    <x v="1"/>
    <n v="1197831"/>
    <x v="14"/>
    <x v="1"/>
    <x v="1"/>
    <s v="Houston"/>
    <x v="5"/>
    <n v="0.4"/>
    <n v="6500"/>
    <n v="2600"/>
    <n v="1300"/>
    <n v="0.5"/>
  </r>
  <r>
    <x v="1"/>
    <n v="1197831"/>
    <x v="15"/>
    <x v="1"/>
    <x v="1"/>
    <s v="Houston"/>
    <x v="0"/>
    <n v="0.3"/>
    <n v="9000"/>
    <n v="2700"/>
    <n v="944.99999999999989"/>
    <n v="0.35"/>
  </r>
  <r>
    <x v="1"/>
    <n v="1197831"/>
    <x v="15"/>
    <x v="1"/>
    <x v="1"/>
    <s v="Houston"/>
    <x v="1"/>
    <n v="0.4"/>
    <n v="9000"/>
    <n v="3600"/>
    <n v="1260"/>
    <n v="0.35"/>
  </r>
  <r>
    <x v="1"/>
    <n v="1197831"/>
    <x v="15"/>
    <x v="1"/>
    <x v="1"/>
    <s v="Houston"/>
    <x v="2"/>
    <n v="0.35"/>
    <n v="7250"/>
    <n v="2537.5"/>
    <n v="888.125"/>
    <n v="0.35"/>
  </r>
  <r>
    <x v="1"/>
    <n v="1197831"/>
    <x v="15"/>
    <x v="1"/>
    <x v="1"/>
    <s v="Houston"/>
    <x v="3"/>
    <n v="0.4"/>
    <n v="6250"/>
    <n v="2500"/>
    <n v="1125"/>
    <n v="0.45"/>
  </r>
  <r>
    <x v="1"/>
    <n v="1197831"/>
    <x v="15"/>
    <x v="1"/>
    <x v="1"/>
    <s v="Houston"/>
    <x v="4"/>
    <n v="0.45"/>
    <n v="5250"/>
    <n v="2362.5"/>
    <n v="708.75"/>
    <n v="0.3"/>
  </r>
  <r>
    <x v="1"/>
    <n v="1197831"/>
    <x v="15"/>
    <x v="1"/>
    <x v="1"/>
    <s v="Houston"/>
    <x v="5"/>
    <n v="0.4"/>
    <n v="8000"/>
    <n v="3200"/>
    <n v="1600"/>
    <n v="0.5"/>
  </r>
  <r>
    <x v="1"/>
    <n v="1197831"/>
    <x v="16"/>
    <x v="1"/>
    <x v="1"/>
    <s v="Houston"/>
    <x v="0"/>
    <n v="0.3"/>
    <n v="9250"/>
    <n v="2775"/>
    <n v="971.24999999999989"/>
    <n v="0.35"/>
  </r>
  <r>
    <x v="1"/>
    <n v="1197831"/>
    <x v="16"/>
    <x v="1"/>
    <x v="1"/>
    <s v="Houston"/>
    <x v="1"/>
    <n v="0.4"/>
    <n v="9250"/>
    <n v="3700"/>
    <n v="1295"/>
    <n v="0.35"/>
  </r>
  <r>
    <x v="1"/>
    <n v="1197831"/>
    <x v="16"/>
    <x v="1"/>
    <x v="1"/>
    <s v="Houston"/>
    <x v="2"/>
    <n v="0.35"/>
    <n v="7750"/>
    <n v="2712.5"/>
    <n v="949.37499999999989"/>
    <n v="0.35"/>
  </r>
  <r>
    <x v="1"/>
    <n v="1197831"/>
    <x v="16"/>
    <x v="1"/>
    <x v="1"/>
    <s v="Houston"/>
    <x v="3"/>
    <n v="0.4"/>
    <n v="7000"/>
    <n v="2800"/>
    <n v="1260"/>
    <n v="0.45"/>
  </r>
  <r>
    <x v="1"/>
    <n v="1197831"/>
    <x v="16"/>
    <x v="1"/>
    <x v="1"/>
    <s v="Houston"/>
    <x v="4"/>
    <n v="0.45"/>
    <n v="6000"/>
    <n v="2700"/>
    <n v="810"/>
    <n v="0.3"/>
  </r>
  <r>
    <x v="1"/>
    <n v="1197831"/>
    <x v="16"/>
    <x v="1"/>
    <x v="1"/>
    <s v="Houston"/>
    <x v="5"/>
    <n v="0.4"/>
    <n v="9500"/>
    <n v="3800"/>
    <n v="1900"/>
    <n v="0.5"/>
  </r>
  <r>
    <x v="1"/>
    <n v="1197831"/>
    <x v="17"/>
    <x v="1"/>
    <x v="1"/>
    <s v="Houston"/>
    <x v="0"/>
    <n v="0.4"/>
    <n v="9500"/>
    <n v="3800"/>
    <n v="1330"/>
    <n v="0.35"/>
  </r>
  <r>
    <x v="1"/>
    <n v="1197831"/>
    <x v="17"/>
    <x v="1"/>
    <x v="1"/>
    <s v="Houston"/>
    <x v="1"/>
    <n v="0.45"/>
    <n v="9500"/>
    <n v="4275"/>
    <n v="1496.25"/>
    <n v="0.35"/>
  </r>
  <r>
    <x v="1"/>
    <n v="1197831"/>
    <x v="17"/>
    <x v="1"/>
    <x v="1"/>
    <s v="Houston"/>
    <x v="2"/>
    <n v="0.4"/>
    <n v="8000"/>
    <n v="3200"/>
    <n v="1120"/>
    <n v="0.35"/>
  </r>
  <r>
    <x v="1"/>
    <n v="1197831"/>
    <x v="17"/>
    <x v="1"/>
    <x v="1"/>
    <s v="Houston"/>
    <x v="3"/>
    <n v="0.4"/>
    <n v="7500"/>
    <n v="3000"/>
    <n v="1350"/>
    <n v="0.45"/>
  </r>
  <r>
    <x v="1"/>
    <n v="1197831"/>
    <x v="17"/>
    <x v="1"/>
    <x v="1"/>
    <s v="Houston"/>
    <x v="4"/>
    <n v="0.45"/>
    <n v="6500"/>
    <n v="2925"/>
    <n v="877.5"/>
    <n v="0.3"/>
  </r>
  <r>
    <x v="1"/>
    <n v="1197831"/>
    <x v="17"/>
    <x v="1"/>
    <x v="1"/>
    <s v="Houston"/>
    <x v="5"/>
    <n v="0.5"/>
    <n v="10000"/>
    <n v="5000"/>
    <n v="2500"/>
    <n v="0.5"/>
  </r>
  <r>
    <x v="1"/>
    <n v="1197831"/>
    <x v="18"/>
    <x v="1"/>
    <x v="1"/>
    <s v="Houston"/>
    <x v="0"/>
    <n v="0.4"/>
    <n v="9500"/>
    <n v="3800"/>
    <n v="1330"/>
    <n v="0.35"/>
  </r>
  <r>
    <x v="1"/>
    <n v="1197831"/>
    <x v="18"/>
    <x v="1"/>
    <x v="1"/>
    <s v="Houston"/>
    <x v="1"/>
    <n v="0.45"/>
    <n v="9500"/>
    <n v="4275"/>
    <n v="1496.25"/>
    <n v="0.35"/>
  </r>
  <r>
    <x v="1"/>
    <n v="1197831"/>
    <x v="18"/>
    <x v="1"/>
    <x v="1"/>
    <s v="Houston"/>
    <x v="2"/>
    <n v="0.4"/>
    <n v="11000"/>
    <n v="4400"/>
    <n v="1540"/>
    <n v="0.35"/>
  </r>
  <r>
    <x v="1"/>
    <n v="1197831"/>
    <x v="18"/>
    <x v="1"/>
    <x v="1"/>
    <s v="Houston"/>
    <x v="3"/>
    <n v="0.4"/>
    <n v="7000"/>
    <n v="2800"/>
    <n v="1260"/>
    <n v="0.45"/>
  </r>
  <r>
    <x v="1"/>
    <n v="1197831"/>
    <x v="18"/>
    <x v="1"/>
    <x v="1"/>
    <s v="Houston"/>
    <x v="4"/>
    <n v="0.45"/>
    <n v="7000"/>
    <n v="3150"/>
    <n v="945"/>
    <n v="0.3"/>
  </r>
  <r>
    <x v="1"/>
    <n v="1197831"/>
    <x v="18"/>
    <x v="1"/>
    <x v="1"/>
    <s v="Houston"/>
    <x v="5"/>
    <n v="0.5"/>
    <n v="9750"/>
    <n v="4875"/>
    <n v="2437.5"/>
    <n v="0.5"/>
  </r>
  <r>
    <x v="1"/>
    <n v="1197831"/>
    <x v="19"/>
    <x v="1"/>
    <x v="1"/>
    <s v="Houston"/>
    <x v="0"/>
    <n v="0.4"/>
    <n v="9250"/>
    <n v="3700"/>
    <n v="1295"/>
    <n v="0.35"/>
  </r>
  <r>
    <x v="1"/>
    <n v="1197831"/>
    <x v="19"/>
    <x v="1"/>
    <x v="1"/>
    <s v="Houston"/>
    <x v="1"/>
    <n v="0.45"/>
    <n v="9250"/>
    <n v="4162.5"/>
    <n v="1456.875"/>
    <n v="0.35"/>
  </r>
  <r>
    <x v="1"/>
    <n v="1197831"/>
    <x v="19"/>
    <x v="1"/>
    <x v="1"/>
    <s v="Houston"/>
    <x v="2"/>
    <n v="0.4"/>
    <n v="11000"/>
    <n v="4400"/>
    <n v="1540"/>
    <n v="0.35"/>
  </r>
  <r>
    <x v="1"/>
    <n v="1197831"/>
    <x v="19"/>
    <x v="1"/>
    <x v="1"/>
    <s v="Houston"/>
    <x v="3"/>
    <n v="0.4"/>
    <n v="6500"/>
    <n v="2600"/>
    <n v="1170"/>
    <n v="0.45"/>
  </r>
  <r>
    <x v="1"/>
    <n v="1197831"/>
    <x v="19"/>
    <x v="1"/>
    <x v="1"/>
    <s v="Houston"/>
    <x v="4"/>
    <n v="0.45"/>
    <n v="6500"/>
    <n v="2925"/>
    <n v="877.5"/>
    <n v="0.3"/>
  </r>
  <r>
    <x v="1"/>
    <n v="1197831"/>
    <x v="19"/>
    <x v="1"/>
    <x v="1"/>
    <s v="Houston"/>
    <x v="5"/>
    <n v="0.5"/>
    <n v="9000"/>
    <n v="4500"/>
    <n v="2250"/>
    <n v="0.5"/>
  </r>
  <r>
    <x v="1"/>
    <n v="1197831"/>
    <x v="20"/>
    <x v="1"/>
    <x v="1"/>
    <s v="Houston"/>
    <x v="0"/>
    <n v="0.45"/>
    <n v="8500"/>
    <n v="3825"/>
    <n v="1338.75"/>
    <n v="0.35"/>
  </r>
  <r>
    <x v="1"/>
    <n v="1197831"/>
    <x v="20"/>
    <x v="1"/>
    <x v="1"/>
    <s v="Houston"/>
    <x v="1"/>
    <n v="0.45"/>
    <n v="8500"/>
    <n v="3825"/>
    <n v="1338.75"/>
    <n v="0.35"/>
  </r>
  <r>
    <x v="1"/>
    <n v="1197831"/>
    <x v="20"/>
    <x v="1"/>
    <x v="1"/>
    <s v="Houston"/>
    <x v="2"/>
    <n v="0.5"/>
    <n v="9000"/>
    <n v="4500"/>
    <n v="1575"/>
    <n v="0.35"/>
  </r>
  <r>
    <x v="1"/>
    <n v="1197831"/>
    <x v="20"/>
    <x v="1"/>
    <x v="1"/>
    <s v="Houston"/>
    <x v="3"/>
    <n v="0.5"/>
    <n v="6250"/>
    <n v="3125"/>
    <n v="1406.25"/>
    <n v="0.45"/>
  </r>
  <r>
    <x v="1"/>
    <n v="1197831"/>
    <x v="20"/>
    <x v="1"/>
    <x v="1"/>
    <s v="Houston"/>
    <x v="4"/>
    <n v="0.45"/>
    <n v="6250"/>
    <n v="2812.5"/>
    <n v="843.75"/>
    <n v="0.3"/>
  </r>
  <r>
    <x v="1"/>
    <n v="1197831"/>
    <x v="20"/>
    <x v="1"/>
    <x v="1"/>
    <s v="Houston"/>
    <x v="5"/>
    <n v="0.55000000000000004"/>
    <n v="8500"/>
    <n v="4675"/>
    <n v="2337.5"/>
    <n v="0.5"/>
  </r>
  <r>
    <x v="1"/>
    <n v="1197831"/>
    <x v="21"/>
    <x v="1"/>
    <x v="1"/>
    <s v="Houston"/>
    <x v="0"/>
    <n v="0.45"/>
    <n v="8000"/>
    <n v="3600"/>
    <n v="1260"/>
    <n v="0.35"/>
  </r>
  <r>
    <x v="1"/>
    <n v="1197831"/>
    <x v="21"/>
    <x v="1"/>
    <x v="1"/>
    <s v="Houston"/>
    <x v="1"/>
    <n v="0.45"/>
    <n v="8000"/>
    <n v="3600"/>
    <n v="1260"/>
    <n v="0.35"/>
  </r>
  <r>
    <x v="1"/>
    <n v="1197831"/>
    <x v="21"/>
    <x v="1"/>
    <x v="1"/>
    <s v="Houston"/>
    <x v="2"/>
    <n v="0.5"/>
    <n v="7500"/>
    <n v="3750"/>
    <n v="1312.5"/>
    <n v="0.35"/>
  </r>
  <r>
    <x v="1"/>
    <n v="1197831"/>
    <x v="21"/>
    <x v="1"/>
    <x v="1"/>
    <s v="Houston"/>
    <x v="3"/>
    <n v="0.5"/>
    <n v="6000"/>
    <n v="3000"/>
    <n v="1350"/>
    <n v="0.45"/>
  </r>
  <r>
    <x v="1"/>
    <n v="1197831"/>
    <x v="21"/>
    <x v="1"/>
    <x v="1"/>
    <s v="Houston"/>
    <x v="4"/>
    <n v="0.45"/>
    <n v="5750"/>
    <n v="2587.5"/>
    <n v="776.25"/>
    <n v="0.3"/>
  </r>
  <r>
    <x v="1"/>
    <n v="1197831"/>
    <x v="21"/>
    <x v="1"/>
    <x v="1"/>
    <s v="Houston"/>
    <x v="5"/>
    <n v="0.55000000000000004"/>
    <n v="7500"/>
    <n v="4125"/>
    <n v="2062.5"/>
    <n v="0.5"/>
  </r>
  <r>
    <x v="1"/>
    <n v="1197831"/>
    <x v="22"/>
    <x v="1"/>
    <x v="1"/>
    <s v="Houston"/>
    <x v="0"/>
    <n v="0.45"/>
    <n v="9000"/>
    <n v="4050"/>
    <n v="1417.5"/>
    <n v="0.35"/>
  </r>
  <r>
    <x v="1"/>
    <n v="1197831"/>
    <x v="22"/>
    <x v="1"/>
    <x v="1"/>
    <s v="Houston"/>
    <x v="1"/>
    <n v="0.45"/>
    <n v="9000"/>
    <n v="4050"/>
    <n v="1417.5"/>
    <n v="0.35"/>
  </r>
  <r>
    <x v="1"/>
    <n v="1197831"/>
    <x v="22"/>
    <x v="1"/>
    <x v="1"/>
    <s v="Houston"/>
    <x v="2"/>
    <n v="0.5"/>
    <n v="8250"/>
    <n v="4125"/>
    <n v="1443.75"/>
    <n v="0.35"/>
  </r>
  <r>
    <x v="1"/>
    <n v="1197831"/>
    <x v="22"/>
    <x v="1"/>
    <x v="1"/>
    <s v="Houston"/>
    <x v="3"/>
    <n v="0.5"/>
    <n v="6750"/>
    <n v="3375"/>
    <n v="1518.75"/>
    <n v="0.45"/>
  </r>
  <r>
    <x v="1"/>
    <n v="1197831"/>
    <x v="22"/>
    <x v="1"/>
    <x v="1"/>
    <s v="Houston"/>
    <x v="4"/>
    <n v="0.45"/>
    <n v="6500"/>
    <n v="2925"/>
    <n v="877.5"/>
    <n v="0.3"/>
  </r>
  <r>
    <x v="1"/>
    <n v="1197831"/>
    <x v="22"/>
    <x v="1"/>
    <x v="1"/>
    <s v="Houston"/>
    <x v="5"/>
    <n v="0.55000000000000004"/>
    <n v="8500"/>
    <n v="4675"/>
    <n v="2337.5"/>
    <n v="0.5"/>
  </r>
  <r>
    <x v="1"/>
    <n v="1197831"/>
    <x v="23"/>
    <x v="1"/>
    <x v="1"/>
    <s v="Houston"/>
    <x v="0"/>
    <n v="0.45"/>
    <n v="9500"/>
    <n v="4275"/>
    <n v="1496.25"/>
    <n v="0.35"/>
  </r>
  <r>
    <x v="1"/>
    <n v="1197831"/>
    <x v="23"/>
    <x v="1"/>
    <x v="1"/>
    <s v="Houston"/>
    <x v="1"/>
    <n v="0.45"/>
    <n v="9500"/>
    <n v="4275"/>
    <n v="1496.25"/>
    <n v="0.35"/>
  </r>
  <r>
    <x v="1"/>
    <n v="1197831"/>
    <x v="23"/>
    <x v="1"/>
    <x v="1"/>
    <s v="Houston"/>
    <x v="2"/>
    <n v="0.5"/>
    <n v="8500"/>
    <n v="4250"/>
    <n v="1487.5"/>
    <n v="0.35"/>
  </r>
  <r>
    <x v="1"/>
    <n v="1197831"/>
    <x v="23"/>
    <x v="1"/>
    <x v="1"/>
    <s v="Houston"/>
    <x v="3"/>
    <n v="0.5"/>
    <n v="7000"/>
    <n v="3500"/>
    <n v="1575"/>
    <n v="0.45"/>
  </r>
  <r>
    <x v="1"/>
    <n v="1197831"/>
    <x v="23"/>
    <x v="1"/>
    <x v="1"/>
    <s v="Houston"/>
    <x v="4"/>
    <n v="0.45"/>
    <n v="6500"/>
    <n v="2925"/>
    <n v="877.5"/>
    <n v="0.3"/>
  </r>
  <r>
    <x v="1"/>
    <n v="1197831"/>
    <x v="23"/>
    <x v="1"/>
    <x v="1"/>
    <s v="Houston"/>
    <x v="5"/>
    <n v="0.55000000000000004"/>
    <n v="9000"/>
    <n v="4950"/>
    <n v="2475"/>
    <n v="0.5"/>
  </r>
  <r>
    <x v="2"/>
    <n v="1128299"/>
    <x v="24"/>
    <x v="2"/>
    <x v="2"/>
    <s v="San Francisco"/>
    <x v="0"/>
    <n v="0.39999999999999997"/>
    <n v="7750"/>
    <n v="3099.9999999999995"/>
    <n v="1085"/>
    <n v="0.35000000000000003"/>
  </r>
  <r>
    <x v="2"/>
    <n v="1128299"/>
    <x v="24"/>
    <x v="2"/>
    <x v="2"/>
    <s v="San Francisco"/>
    <x v="1"/>
    <n v="0.5"/>
    <n v="7750"/>
    <n v="3875"/>
    <n v="775"/>
    <n v="0.2"/>
  </r>
  <r>
    <x v="2"/>
    <n v="1128299"/>
    <x v="24"/>
    <x v="2"/>
    <x v="2"/>
    <s v="San Francisco"/>
    <x v="2"/>
    <n v="0.5"/>
    <n v="7750"/>
    <n v="3875"/>
    <n v="1356.2500000000002"/>
    <n v="0.35000000000000003"/>
  </r>
  <r>
    <x v="2"/>
    <n v="1128299"/>
    <x v="24"/>
    <x v="2"/>
    <x v="2"/>
    <s v="San Francisco"/>
    <x v="3"/>
    <n v="0.5"/>
    <n v="6250"/>
    <n v="3125"/>
    <n v="937.5"/>
    <n v="0.3"/>
  </r>
  <r>
    <x v="2"/>
    <n v="1128299"/>
    <x v="24"/>
    <x v="2"/>
    <x v="2"/>
    <s v="San Francisco"/>
    <x v="4"/>
    <n v="0.55000000000000004"/>
    <n v="5750"/>
    <n v="3162.5000000000005"/>
    <n v="1581.2500000000002"/>
    <n v="0.5"/>
  </r>
  <r>
    <x v="2"/>
    <n v="1128299"/>
    <x v="24"/>
    <x v="2"/>
    <x v="2"/>
    <s v="San Francisco"/>
    <x v="5"/>
    <n v="0.5"/>
    <n v="7750"/>
    <n v="3875"/>
    <n v="581.25000000000011"/>
    <n v="0.15000000000000002"/>
  </r>
  <r>
    <x v="2"/>
    <n v="1128299"/>
    <x v="25"/>
    <x v="2"/>
    <x v="2"/>
    <s v="San Francisco"/>
    <x v="0"/>
    <n v="0.39999999999999997"/>
    <n v="8250"/>
    <n v="3299.9999999999995"/>
    <n v="1155"/>
    <n v="0.35000000000000003"/>
  </r>
  <r>
    <x v="2"/>
    <n v="1128299"/>
    <x v="25"/>
    <x v="2"/>
    <x v="2"/>
    <s v="San Francisco"/>
    <x v="1"/>
    <n v="0.5"/>
    <n v="7250"/>
    <n v="3625"/>
    <n v="725"/>
    <n v="0.2"/>
  </r>
  <r>
    <x v="2"/>
    <n v="1128299"/>
    <x v="25"/>
    <x v="2"/>
    <x v="2"/>
    <s v="San Francisco"/>
    <x v="2"/>
    <n v="0.5"/>
    <n v="7250"/>
    <n v="3625"/>
    <n v="1268.7500000000002"/>
    <n v="0.35000000000000003"/>
  </r>
  <r>
    <x v="2"/>
    <n v="1128299"/>
    <x v="25"/>
    <x v="2"/>
    <x v="2"/>
    <s v="San Francisco"/>
    <x v="3"/>
    <n v="0.5"/>
    <n v="5750"/>
    <n v="2875"/>
    <n v="862.5"/>
    <n v="0.3"/>
  </r>
  <r>
    <x v="2"/>
    <n v="1128299"/>
    <x v="25"/>
    <x v="2"/>
    <x v="2"/>
    <s v="San Francisco"/>
    <x v="4"/>
    <n v="0.55000000000000004"/>
    <n v="5000"/>
    <n v="2750"/>
    <n v="1375"/>
    <n v="0.5"/>
  </r>
  <r>
    <x v="2"/>
    <n v="1128299"/>
    <x v="25"/>
    <x v="2"/>
    <x v="2"/>
    <s v="San Francisco"/>
    <x v="5"/>
    <n v="0.5"/>
    <n v="7000"/>
    <n v="3500"/>
    <n v="525.00000000000011"/>
    <n v="0.15000000000000002"/>
  </r>
  <r>
    <x v="2"/>
    <n v="1128299"/>
    <x v="26"/>
    <x v="2"/>
    <x v="2"/>
    <s v="San Francisco"/>
    <x v="0"/>
    <n v="0.5"/>
    <n v="8500"/>
    <n v="4250"/>
    <n v="1487.5000000000002"/>
    <n v="0.35000000000000003"/>
  </r>
  <r>
    <x v="2"/>
    <n v="1128299"/>
    <x v="26"/>
    <x v="2"/>
    <x v="2"/>
    <s v="San Francisco"/>
    <x v="1"/>
    <n v="0.6"/>
    <n v="7000"/>
    <n v="4200"/>
    <n v="840"/>
    <n v="0.2"/>
  </r>
  <r>
    <x v="2"/>
    <n v="1128299"/>
    <x v="26"/>
    <x v="2"/>
    <x v="2"/>
    <s v="San Francisco"/>
    <x v="2"/>
    <n v="0.6"/>
    <n v="7000"/>
    <n v="4200"/>
    <n v="1470.0000000000002"/>
    <n v="0.35000000000000003"/>
  </r>
  <r>
    <x v="2"/>
    <n v="1128299"/>
    <x v="26"/>
    <x v="2"/>
    <x v="2"/>
    <s v="San Francisco"/>
    <x v="3"/>
    <n v="0.6"/>
    <n v="6000"/>
    <n v="3600"/>
    <n v="1080"/>
    <n v="0.3"/>
  </r>
  <r>
    <x v="2"/>
    <n v="1128299"/>
    <x v="26"/>
    <x v="2"/>
    <x v="2"/>
    <s v="San Francisco"/>
    <x v="4"/>
    <n v="0.65"/>
    <n v="5000"/>
    <n v="3250"/>
    <n v="1625"/>
    <n v="0.5"/>
  </r>
  <r>
    <x v="2"/>
    <n v="1128299"/>
    <x v="26"/>
    <x v="2"/>
    <x v="2"/>
    <s v="San Francisco"/>
    <x v="5"/>
    <n v="0.6"/>
    <n v="7000"/>
    <n v="4200"/>
    <n v="630.00000000000011"/>
    <n v="0.15000000000000002"/>
  </r>
  <r>
    <x v="2"/>
    <n v="1128299"/>
    <x v="27"/>
    <x v="2"/>
    <x v="2"/>
    <s v="San Francisco"/>
    <x v="0"/>
    <n v="0.6"/>
    <n v="8750"/>
    <n v="5250"/>
    <n v="1837.5000000000002"/>
    <n v="0.35000000000000003"/>
  </r>
  <r>
    <x v="2"/>
    <n v="1128299"/>
    <x v="27"/>
    <x v="2"/>
    <x v="2"/>
    <s v="San Francisco"/>
    <x v="1"/>
    <n v="0.65"/>
    <n v="6750"/>
    <n v="4387.5"/>
    <n v="877.5"/>
    <n v="0.2"/>
  </r>
  <r>
    <x v="2"/>
    <n v="1128299"/>
    <x v="27"/>
    <x v="2"/>
    <x v="2"/>
    <s v="San Francisco"/>
    <x v="2"/>
    <n v="0.65"/>
    <n v="7250"/>
    <n v="4712.5"/>
    <n v="1649.3750000000002"/>
    <n v="0.35000000000000003"/>
  </r>
  <r>
    <x v="2"/>
    <n v="1128299"/>
    <x v="27"/>
    <x v="2"/>
    <x v="2"/>
    <s v="San Francisco"/>
    <x v="3"/>
    <n v="0.6"/>
    <n v="6250"/>
    <n v="3750"/>
    <n v="1125"/>
    <n v="0.3"/>
  </r>
  <r>
    <x v="2"/>
    <n v="1128299"/>
    <x v="27"/>
    <x v="2"/>
    <x v="2"/>
    <s v="San Francisco"/>
    <x v="4"/>
    <n v="0.65"/>
    <n v="5250"/>
    <n v="3412.5"/>
    <n v="1706.25"/>
    <n v="0.5"/>
  </r>
  <r>
    <x v="2"/>
    <n v="1128299"/>
    <x v="27"/>
    <x v="2"/>
    <x v="2"/>
    <s v="San Francisco"/>
    <x v="5"/>
    <n v="0.8"/>
    <n v="7000"/>
    <n v="5600"/>
    <n v="840.00000000000011"/>
    <n v="0.15000000000000002"/>
  </r>
  <r>
    <x v="2"/>
    <n v="1128299"/>
    <x v="28"/>
    <x v="2"/>
    <x v="2"/>
    <s v="San Francisco"/>
    <x v="0"/>
    <n v="0.6"/>
    <n v="9000"/>
    <n v="5400"/>
    <n v="2160"/>
    <n v="0.4"/>
  </r>
  <r>
    <x v="2"/>
    <n v="1128299"/>
    <x v="28"/>
    <x v="2"/>
    <x v="2"/>
    <s v="San Francisco"/>
    <x v="1"/>
    <n v="0.65"/>
    <n v="7500"/>
    <n v="4875"/>
    <n v="1218.75"/>
    <n v="0.25"/>
  </r>
  <r>
    <x v="2"/>
    <n v="1128299"/>
    <x v="28"/>
    <x v="2"/>
    <x v="2"/>
    <s v="San Francisco"/>
    <x v="2"/>
    <n v="0.65"/>
    <n v="7500"/>
    <n v="4875"/>
    <n v="1950"/>
    <n v="0.4"/>
  </r>
  <r>
    <x v="2"/>
    <n v="1128299"/>
    <x v="28"/>
    <x v="2"/>
    <x v="2"/>
    <s v="San Francisco"/>
    <x v="3"/>
    <n v="0.6"/>
    <n v="6500"/>
    <n v="3900"/>
    <n v="1365"/>
    <n v="0.35"/>
  </r>
  <r>
    <x v="2"/>
    <n v="1128299"/>
    <x v="28"/>
    <x v="2"/>
    <x v="2"/>
    <s v="San Francisco"/>
    <x v="4"/>
    <n v="0.65"/>
    <n v="5500"/>
    <n v="3575"/>
    <n v="1966.2500000000002"/>
    <n v="0.55000000000000004"/>
  </r>
  <r>
    <x v="2"/>
    <n v="1128299"/>
    <x v="28"/>
    <x v="2"/>
    <x v="2"/>
    <s v="San Francisco"/>
    <x v="5"/>
    <n v="0.8"/>
    <n v="7250"/>
    <n v="5800"/>
    <n v="1160"/>
    <n v="0.2"/>
  </r>
  <r>
    <x v="2"/>
    <n v="1128299"/>
    <x v="29"/>
    <x v="2"/>
    <x v="2"/>
    <s v="San Francisco"/>
    <x v="0"/>
    <n v="0.6"/>
    <n v="9750"/>
    <n v="5850"/>
    <n v="2340"/>
    <n v="0.4"/>
  </r>
  <r>
    <x v="2"/>
    <n v="1128299"/>
    <x v="29"/>
    <x v="2"/>
    <x v="2"/>
    <s v="San Francisco"/>
    <x v="1"/>
    <n v="0.65"/>
    <n v="8250"/>
    <n v="5362.5"/>
    <n v="1340.625"/>
    <n v="0.25"/>
  </r>
  <r>
    <x v="2"/>
    <n v="1128299"/>
    <x v="29"/>
    <x v="2"/>
    <x v="2"/>
    <s v="San Francisco"/>
    <x v="2"/>
    <n v="0.65"/>
    <n v="8250"/>
    <n v="5362.5"/>
    <n v="2145"/>
    <n v="0.4"/>
  </r>
  <r>
    <x v="2"/>
    <n v="1128299"/>
    <x v="29"/>
    <x v="2"/>
    <x v="2"/>
    <s v="San Francisco"/>
    <x v="3"/>
    <n v="0.6"/>
    <n v="7000"/>
    <n v="4200"/>
    <n v="1470"/>
    <n v="0.35"/>
  </r>
  <r>
    <x v="2"/>
    <n v="1128299"/>
    <x v="29"/>
    <x v="2"/>
    <x v="2"/>
    <s v="San Francisco"/>
    <x v="4"/>
    <n v="0.65"/>
    <n v="5750"/>
    <n v="3737.5"/>
    <n v="2055.625"/>
    <n v="0.55000000000000004"/>
  </r>
  <r>
    <x v="2"/>
    <n v="1128299"/>
    <x v="29"/>
    <x v="2"/>
    <x v="2"/>
    <s v="San Francisco"/>
    <x v="5"/>
    <n v="0.8"/>
    <n v="8750"/>
    <n v="7000"/>
    <n v="1400"/>
    <n v="0.2"/>
  </r>
  <r>
    <x v="2"/>
    <n v="1128299"/>
    <x v="30"/>
    <x v="2"/>
    <x v="2"/>
    <s v="San Francisco"/>
    <x v="0"/>
    <n v="0.6"/>
    <n v="10250"/>
    <n v="6150"/>
    <n v="2152.5"/>
    <n v="0.35000000000000003"/>
  </r>
  <r>
    <x v="2"/>
    <n v="1128299"/>
    <x v="30"/>
    <x v="2"/>
    <x v="2"/>
    <s v="San Francisco"/>
    <x v="1"/>
    <n v="0.65"/>
    <n v="8750"/>
    <n v="5687.5"/>
    <n v="1137.5"/>
    <n v="0.2"/>
  </r>
  <r>
    <x v="2"/>
    <n v="1128299"/>
    <x v="30"/>
    <x v="2"/>
    <x v="2"/>
    <s v="San Francisco"/>
    <x v="2"/>
    <n v="0.65"/>
    <n v="8250"/>
    <n v="5362.5"/>
    <n v="1876.8750000000002"/>
    <n v="0.35000000000000003"/>
  </r>
  <r>
    <x v="2"/>
    <n v="1128299"/>
    <x v="30"/>
    <x v="2"/>
    <x v="2"/>
    <s v="San Francisco"/>
    <x v="3"/>
    <n v="0.6"/>
    <n v="7250"/>
    <n v="4350"/>
    <n v="1305"/>
    <n v="0.3"/>
  </r>
  <r>
    <x v="2"/>
    <n v="1128299"/>
    <x v="30"/>
    <x v="2"/>
    <x v="2"/>
    <s v="San Francisco"/>
    <x v="4"/>
    <n v="0.65"/>
    <n v="7750"/>
    <n v="5037.5"/>
    <n v="2518.75"/>
    <n v="0.5"/>
  </r>
  <r>
    <x v="2"/>
    <n v="1128299"/>
    <x v="30"/>
    <x v="2"/>
    <x v="2"/>
    <s v="San Francisco"/>
    <x v="5"/>
    <n v="0.8"/>
    <n v="7750"/>
    <n v="6200"/>
    <n v="930.00000000000011"/>
    <n v="0.15000000000000002"/>
  </r>
  <r>
    <x v="2"/>
    <n v="1128299"/>
    <x v="31"/>
    <x v="2"/>
    <x v="2"/>
    <s v="San Francisco"/>
    <x v="0"/>
    <n v="0.65"/>
    <n v="9750"/>
    <n v="6337.5"/>
    <n v="2218.125"/>
    <n v="0.35000000000000003"/>
  </r>
  <r>
    <x v="2"/>
    <n v="1128299"/>
    <x v="31"/>
    <x v="2"/>
    <x v="2"/>
    <s v="San Francisco"/>
    <x v="1"/>
    <n v="0.70000000000000007"/>
    <n v="9250"/>
    <n v="6475.0000000000009"/>
    <n v="1295.0000000000002"/>
    <n v="0.2"/>
  </r>
  <r>
    <x v="2"/>
    <n v="1128299"/>
    <x v="31"/>
    <x v="2"/>
    <x v="2"/>
    <s v="San Francisco"/>
    <x v="2"/>
    <n v="0.65"/>
    <n v="8000"/>
    <n v="5200"/>
    <n v="1820.0000000000002"/>
    <n v="0.35000000000000003"/>
  </r>
  <r>
    <x v="2"/>
    <n v="1128299"/>
    <x v="31"/>
    <x v="2"/>
    <x v="2"/>
    <s v="San Francisco"/>
    <x v="3"/>
    <n v="0.65"/>
    <n v="7500"/>
    <n v="4875"/>
    <n v="1462.5"/>
    <n v="0.3"/>
  </r>
  <r>
    <x v="2"/>
    <n v="1128299"/>
    <x v="31"/>
    <x v="2"/>
    <x v="2"/>
    <s v="San Francisco"/>
    <x v="4"/>
    <n v="0.75"/>
    <n v="7500"/>
    <n v="5625"/>
    <n v="2812.5"/>
    <n v="0.5"/>
  </r>
  <r>
    <x v="2"/>
    <n v="1128299"/>
    <x v="31"/>
    <x v="2"/>
    <x v="2"/>
    <s v="San Francisco"/>
    <x v="5"/>
    <n v="0.8"/>
    <n v="7250"/>
    <n v="5800"/>
    <n v="870.00000000000011"/>
    <n v="0.15000000000000002"/>
  </r>
  <r>
    <x v="2"/>
    <n v="1128299"/>
    <x v="32"/>
    <x v="2"/>
    <x v="2"/>
    <s v="San Francisco"/>
    <x v="0"/>
    <n v="0.55000000000000004"/>
    <n v="9250"/>
    <n v="5087.5"/>
    <n v="1526.2500000000002"/>
    <n v="0.30000000000000004"/>
  </r>
  <r>
    <x v="2"/>
    <n v="1128299"/>
    <x v="32"/>
    <x v="2"/>
    <x v="2"/>
    <s v="San Francisco"/>
    <x v="1"/>
    <n v="0.60000000000000009"/>
    <n v="9250"/>
    <n v="5550.0000000000009"/>
    <n v="832.50000000000011"/>
    <n v="0.15"/>
  </r>
  <r>
    <x v="2"/>
    <n v="1128299"/>
    <x v="32"/>
    <x v="2"/>
    <x v="2"/>
    <s v="San Francisco"/>
    <x v="2"/>
    <n v="0.55000000000000004"/>
    <n v="7750"/>
    <n v="4262.5"/>
    <n v="1278.7500000000002"/>
    <n v="0.30000000000000004"/>
  </r>
  <r>
    <x v="2"/>
    <n v="1128299"/>
    <x v="32"/>
    <x v="2"/>
    <x v="2"/>
    <s v="San Francisco"/>
    <x v="3"/>
    <n v="0.55000000000000004"/>
    <n v="7250"/>
    <n v="3987.5000000000005"/>
    <n v="996.875"/>
    <n v="0.24999999999999997"/>
  </r>
  <r>
    <x v="2"/>
    <n v="1128299"/>
    <x v="32"/>
    <x v="2"/>
    <x v="2"/>
    <s v="San Francisco"/>
    <x v="4"/>
    <n v="0.65"/>
    <n v="7250"/>
    <n v="4712.5"/>
    <n v="2120.6250000000005"/>
    <n v="0.45000000000000007"/>
  </r>
  <r>
    <x v="2"/>
    <n v="1128299"/>
    <x v="32"/>
    <x v="2"/>
    <x v="2"/>
    <s v="San Francisco"/>
    <x v="5"/>
    <n v="0.70000000000000007"/>
    <n v="7750"/>
    <n v="5425.0000000000009"/>
    <n v="542.50000000000011"/>
    <n v="0.1"/>
  </r>
  <r>
    <x v="2"/>
    <n v="1128299"/>
    <x v="33"/>
    <x v="2"/>
    <x v="2"/>
    <s v="San Francisco"/>
    <x v="0"/>
    <n v="0.55000000000000004"/>
    <n v="8750"/>
    <n v="4812.5"/>
    <n v="1443.7500000000002"/>
    <n v="0.30000000000000004"/>
  </r>
  <r>
    <x v="2"/>
    <n v="1128299"/>
    <x v="33"/>
    <x v="2"/>
    <x v="2"/>
    <s v="San Francisco"/>
    <x v="1"/>
    <n v="0.60000000000000009"/>
    <n v="8750"/>
    <n v="5250.0000000000009"/>
    <n v="787.50000000000011"/>
    <n v="0.15"/>
  </r>
  <r>
    <x v="2"/>
    <n v="1128299"/>
    <x v="33"/>
    <x v="2"/>
    <x v="2"/>
    <s v="San Francisco"/>
    <x v="2"/>
    <n v="0.55000000000000004"/>
    <n v="7000"/>
    <n v="3850.0000000000005"/>
    <n v="1155.0000000000002"/>
    <n v="0.30000000000000004"/>
  </r>
  <r>
    <x v="2"/>
    <n v="1128299"/>
    <x v="33"/>
    <x v="2"/>
    <x v="2"/>
    <s v="San Francisco"/>
    <x v="3"/>
    <n v="0.55000000000000004"/>
    <n v="6750"/>
    <n v="3712.5000000000005"/>
    <n v="928.125"/>
    <n v="0.24999999999999997"/>
  </r>
  <r>
    <x v="2"/>
    <n v="1128299"/>
    <x v="33"/>
    <x v="2"/>
    <x v="2"/>
    <s v="San Francisco"/>
    <x v="4"/>
    <n v="0.65"/>
    <n v="6500"/>
    <n v="4225"/>
    <n v="1901.2500000000002"/>
    <n v="0.45000000000000007"/>
  </r>
  <r>
    <x v="2"/>
    <n v="1128299"/>
    <x v="33"/>
    <x v="2"/>
    <x v="2"/>
    <s v="San Francisco"/>
    <x v="5"/>
    <n v="0.70000000000000007"/>
    <n v="7000"/>
    <n v="4900.0000000000009"/>
    <n v="490.00000000000011"/>
    <n v="0.1"/>
  </r>
  <r>
    <x v="2"/>
    <n v="1128299"/>
    <x v="34"/>
    <x v="2"/>
    <x v="2"/>
    <s v="San Francisco"/>
    <x v="0"/>
    <n v="0.55000000000000004"/>
    <n v="8750"/>
    <n v="4812.5"/>
    <n v="1443.7500000000002"/>
    <n v="0.30000000000000004"/>
  </r>
  <r>
    <x v="2"/>
    <n v="1128299"/>
    <x v="34"/>
    <x v="2"/>
    <x v="2"/>
    <s v="San Francisco"/>
    <x v="1"/>
    <n v="0.60000000000000009"/>
    <n v="8750"/>
    <n v="5250.0000000000009"/>
    <n v="787.50000000000011"/>
    <n v="0.15"/>
  </r>
  <r>
    <x v="2"/>
    <n v="1128299"/>
    <x v="34"/>
    <x v="2"/>
    <x v="2"/>
    <s v="San Francisco"/>
    <x v="2"/>
    <n v="0.55000000000000004"/>
    <n v="7250"/>
    <n v="3987.5000000000005"/>
    <n v="1196.2500000000002"/>
    <n v="0.30000000000000004"/>
  </r>
  <r>
    <x v="2"/>
    <n v="1128299"/>
    <x v="34"/>
    <x v="2"/>
    <x v="2"/>
    <s v="San Francisco"/>
    <x v="3"/>
    <n v="0.55000000000000004"/>
    <n v="7000"/>
    <n v="3850.0000000000005"/>
    <n v="962.5"/>
    <n v="0.24999999999999997"/>
  </r>
  <r>
    <x v="2"/>
    <n v="1128299"/>
    <x v="34"/>
    <x v="2"/>
    <x v="2"/>
    <s v="San Francisco"/>
    <x v="4"/>
    <n v="0.65"/>
    <n v="6500"/>
    <n v="4225"/>
    <n v="1901.2500000000002"/>
    <n v="0.45000000000000007"/>
  </r>
  <r>
    <x v="2"/>
    <n v="1128299"/>
    <x v="34"/>
    <x v="2"/>
    <x v="2"/>
    <s v="San Francisco"/>
    <x v="5"/>
    <n v="0.70000000000000007"/>
    <n v="7750"/>
    <n v="5425.0000000000009"/>
    <n v="542.50000000000011"/>
    <n v="0.1"/>
  </r>
  <r>
    <x v="2"/>
    <n v="1128299"/>
    <x v="35"/>
    <x v="2"/>
    <x v="2"/>
    <s v="San Francisco"/>
    <x v="0"/>
    <n v="0.55000000000000004"/>
    <n v="9750"/>
    <n v="5362.5"/>
    <n v="1608.7500000000002"/>
    <n v="0.30000000000000004"/>
  </r>
  <r>
    <x v="2"/>
    <n v="1128299"/>
    <x v="35"/>
    <x v="2"/>
    <x v="2"/>
    <s v="San Francisco"/>
    <x v="1"/>
    <n v="0.60000000000000009"/>
    <n v="9750"/>
    <n v="5850.0000000000009"/>
    <n v="877.50000000000011"/>
    <n v="0.15"/>
  </r>
  <r>
    <x v="2"/>
    <n v="1128299"/>
    <x v="35"/>
    <x v="2"/>
    <x v="2"/>
    <s v="San Francisco"/>
    <x v="2"/>
    <n v="0.55000000000000004"/>
    <n v="7750"/>
    <n v="4262.5"/>
    <n v="1278.7500000000002"/>
    <n v="0.30000000000000004"/>
  </r>
  <r>
    <x v="2"/>
    <n v="1128299"/>
    <x v="35"/>
    <x v="2"/>
    <x v="2"/>
    <s v="San Francisco"/>
    <x v="3"/>
    <n v="0.55000000000000004"/>
    <n v="7750"/>
    <n v="4262.5"/>
    <n v="1065.6249999999998"/>
    <n v="0.24999999999999997"/>
  </r>
  <r>
    <x v="2"/>
    <n v="1128299"/>
    <x v="35"/>
    <x v="2"/>
    <x v="2"/>
    <s v="San Francisco"/>
    <x v="4"/>
    <n v="0.65"/>
    <n v="7000"/>
    <n v="4550"/>
    <n v="2047.5000000000002"/>
    <n v="0.45000000000000007"/>
  </r>
  <r>
    <x v="2"/>
    <n v="1128299"/>
    <x v="35"/>
    <x v="2"/>
    <x v="2"/>
    <s v="San Francisco"/>
    <x v="5"/>
    <n v="0.70000000000000007"/>
    <n v="8000"/>
    <n v="5600.0000000000009"/>
    <n v="560.00000000000011"/>
    <n v="0.1"/>
  </r>
  <r>
    <x v="3"/>
    <n v="1189833"/>
    <x v="36"/>
    <x v="2"/>
    <x v="2"/>
    <s v="Los Angeles"/>
    <x v="0"/>
    <n v="0.35"/>
    <n v="7000"/>
    <n v="2450"/>
    <n v="980"/>
    <n v="0.4"/>
  </r>
  <r>
    <x v="3"/>
    <n v="1189833"/>
    <x v="36"/>
    <x v="2"/>
    <x v="2"/>
    <s v="Los Angeles"/>
    <x v="1"/>
    <n v="0.45"/>
    <n v="7000"/>
    <n v="3150"/>
    <n v="787.5"/>
    <n v="0.25"/>
  </r>
  <r>
    <x v="3"/>
    <n v="1189833"/>
    <x v="36"/>
    <x v="2"/>
    <x v="2"/>
    <s v="Los Angeles"/>
    <x v="2"/>
    <n v="0.45"/>
    <n v="7000"/>
    <n v="3150"/>
    <n v="1260"/>
    <n v="0.4"/>
  </r>
  <r>
    <x v="3"/>
    <n v="1189833"/>
    <x v="36"/>
    <x v="2"/>
    <x v="2"/>
    <s v="Los Angeles"/>
    <x v="3"/>
    <n v="0.45"/>
    <n v="5500"/>
    <n v="2475"/>
    <n v="866.25"/>
    <n v="0.35"/>
  </r>
  <r>
    <x v="3"/>
    <n v="1189833"/>
    <x v="36"/>
    <x v="2"/>
    <x v="2"/>
    <s v="Los Angeles"/>
    <x v="4"/>
    <n v="0.5"/>
    <n v="5000"/>
    <n v="2500"/>
    <n v="1375"/>
    <n v="0.55000000000000004"/>
  </r>
  <r>
    <x v="3"/>
    <n v="1189833"/>
    <x v="36"/>
    <x v="2"/>
    <x v="2"/>
    <s v="Los Angeles"/>
    <x v="5"/>
    <n v="0.45"/>
    <n v="7000"/>
    <n v="3150"/>
    <n v="630"/>
    <n v="0.2"/>
  </r>
  <r>
    <x v="3"/>
    <n v="1189833"/>
    <x v="37"/>
    <x v="2"/>
    <x v="2"/>
    <s v="Los Angeles"/>
    <x v="0"/>
    <n v="0.35"/>
    <n v="7500"/>
    <n v="2625"/>
    <n v="1050"/>
    <n v="0.4"/>
  </r>
  <r>
    <x v="3"/>
    <n v="1189833"/>
    <x v="37"/>
    <x v="2"/>
    <x v="2"/>
    <s v="Los Angeles"/>
    <x v="1"/>
    <n v="0.45"/>
    <n v="6500"/>
    <n v="2925"/>
    <n v="731.25"/>
    <n v="0.25"/>
  </r>
  <r>
    <x v="3"/>
    <n v="1189833"/>
    <x v="37"/>
    <x v="2"/>
    <x v="2"/>
    <s v="Los Angeles"/>
    <x v="2"/>
    <n v="0.45"/>
    <n v="6750"/>
    <n v="3037.5"/>
    <n v="1215"/>
    <n v="0.4"/>
  </r>
  <r>
    <x v="3"/>
    <n v="1189833"/>
    <x v="37"/>
    <x v="2"/>
    <x v="2"/>
    <s v="Los Angeles"/>
    <x v="3"/>
    <n v="0.45"/>
    <n v="5250"/>
    <n v="2362.5"/>
    <n v="826.875"/>
    <n v="0.35"/>
  </r>
  <r>
    <x v="3"/>
    <n v="1189833"/>
    <x v="37"/>
    <x v="2"/>
    <x v="2"/>
    <s v="Los Angeles"/>
    <x v="4"/>
    <n v="0.5"/>
    <n v="4500"/>
    <n v="2250"/>
    <n v="1237.5"/>
    <n v="0.55000000000000004"/>
  </r>
  <r>
    <x v="3"/>
    <n v="1189833"/>
    <x v="37"/>
    <x v="2"/>
    <x v="2"/>
    <s v="Los Angeles"/>
    <x v="5"/>
    <n v="0.45"/>
    <n v="6500"/>
    <n v="2925"/>
    <n v="585"/>
    <n v="0.2"/>
  </r>
  <r>
    <x v="3"/>
    <n v="1189833"/>
    <x v="38"/>
    <x v="2"/>
    <x v="2"/>
    <s v="Los Angeles"/>
    <x v="0"/>
    <n v="0.35"/>
    <n v="8000"/>
    <n v="2800"/>
    <n v="1120"/>
    <n v="0.4"/>
  </r>
  <r>
    <x v="3"/>
    <n v="1189833"/>
    <x v="38"/>
    <x v="2"/>
    <x v="2"/>
    <s v="Los Angeles"/>
    <x v="1"/>
    <n v="0.45"/>
    <n v="6500"/>
    <n v="2925"/>
    <n v="731.25"/>
    <n v="0.25"/>
  </r>
  <r>
    <x v="3"/>
    <n v="1189833"/>
    <x v="38"/>
    <x v="2"/>
    <x v="2"/>
    <s v="Los Angeles"/>
    <x v="2"/>
    <n v="0.45"/>
    <n v="6500"/>
    <n v="2925"/>
    <n v="1170"/>
    <n v="0.4"/>
  </r>
  <r>
    <x v="3"/>
    <n v="1189833"/>
    <x v="38"/>
    <x v="2"/>
    <x v="2"/>
    <s v="Los Angeles"/>
    <x v="3"/>
    <n v="0.45"/>
    <n v="5500"/>
    <n v="2475"/>
    <n v="866.25"/>
    <n v="0.35"/>
  </r>
  <r>
    <x v="3"/>
    <n v="1189833"/>
    <x v="38"/>
    <x v="2"/>
    <x v="2"/>
    <s v="Los Angeles"/>
    <x v="4"/>
    <n v="0.5"/>
    <n v="4250"/>
    <n v="2125"/>
    <n v="1168.75"/>
    <n v="0.55000000000000004"/>
  </r>
  <r>
    <x v="3"/>
    <n v="1189833"/>
    <x v="38"/>
    <x v="2"/>
    <x v="2"/>
    <s v="Los Angeles"/>
    <x v="5"/>
    <n v="0.45"/>
    <n v="6250"/>
    <n v="2812.5"/>
    <n v="562.5"/>
    <n v="0.2"/>
  </r>
  <r>
    <x v="3"/>
    <n v="1189833"/>
    <x v="39"/>
    <x v="2"/>
    <x v="2"/>
    <s v="Los Angeles"/>
    <x v="0"/>
    <n v="0.45"/>
    <n v="8000"/>
    <n v="3600"/>
    <n v="1440"/>
    <n v="0.4"/>
  </r>
  <r>
    <x v="3"/>
    <n v="1189833"/>
    <x v="39"/>
    <x v="2"/>
    <x v="2"/>
    <s v="Los Angeles"/>
    <x v="1"/>
    <n v="0.5"/>
    <n v="6000"/>
    <n v="3000"/>
    <n v="750"/>
    <n v="0.25"/>
  </r>
  <r>
    <x v="3"/>
    <n v="1189833"/>
    <x v="39"/>
    <x v="2"/>
    <x v="2"/>
    <s v="Los Angeles"/>
    <x v="2"/>
    <n v="0.5"/>
    <n v="6250"/>
    <n v="3125"/>
    <n v="1250"/>
    <n v="0.4"/>
  </r>
  <r>
    <x v="3"/>
    <n v="1189833"/>
    <x v="39"/>
    <x v="2"/>
    <x v="2"/>
    <s v="Los Angeles"/>
    <x v="3"/>
    <n v="0.45"/>
    <n v="5250"/>
    <n v="2362.5"/>
    <n v="826.875"/>
    <n v="0.35"/>
  </r>
  <r>
    <x v="3"/>
    <n v="1189833"/>
    <x v="39"/>
    <x v="2"/>
    <x v="2"/>
    <s v="Los Angeles"/>
    <x v="4"/>
    <n v="0.5"/>
    <n v="4250"/>
    <n v="2125"/>
    <n v="1168.75"/>
    <n v="0.55000000000000004"/>
  </r>
  <r>
    <x v="3"/>
    <n v="1189833"/>
    <x v="39"/>
    <x v="2"/>
    <x v="2"/>
    <s v="Los Angeles"/>
    <x v="5"/>
    <n v="0.65"/>
    <n v="6000"/>
    <n v="3900"/>
    <n v="780"/>
    <n v="0.2"/>
  </r>
  <r>
    <x v="3"/>
    <n v="1189833"/>
    <x v="40"/>
    <x v="2"/>
    <x v="2"/>
    <s v="Los Angeles"/>
    <x v="0"/>
    <n v="0.45"/>
    <n v="8000"/>
    <n v="3600"/>
    <n v="1440"/>
    <n v="0.4"/>
  </r>
  <r>
    <x v="3"/>
    <n v="1189833"/>
    <x v="40"/>
    <x v="2"/>
    <x v="2"/>
    <s v="Los Angeles"/>
    <x v="1"/>
    <n v="0.5"/>
    <n v="6500"/>
    <n v="3250"/>
    <n v="812.5"/>
    <n v="0.25"/>
  </r>
  <r>
    <x v="3"/>
    <n v="1189833"/>
    <x v="40"/>
    <x v="2"/>
    <x v="2"/>
    <s v="Los Angeles"/>
    <x v="2"/>
    <n v="0.5"/>
    <n v="6500"/>
    <n v="3250"/>
    <n v="1300"/>
    <n v="0.4"/>
  </r>
  <r>
    <x v="3"/>
    <n v="1189833"/>
    <x v="40"/>
    <x v="2"/>
    <x v="2"/>
    <s v="Los Angeles"/>
    <x v="3"/>
    <n v="0.45"/>
    <n v="5500"/>
    <n v="2475"/>
    <n v="866.25"/>
    <n v="0.35"/>
  </r>
  <r>
    <x v="3"/>
    <n v="1189833"/>
    <x v="40"/>
    <x v="2"/>
    <x v="2"/>
    <s v="Los Angeles"/>
    <x v="4"/>
    <n v="0.5"/>
    <n v="4500"/>
    <n v="2250"/>
    <n v="1237.5"/>
    <n v="0.55000000000000004"/>
  </r>
  <r>
    <x v="3"/>
    <n v="1189833"/>
    <x v="40"/>
    <x v="2"/>
    <x v="2"/>
    <s v="Los Angeles"/>
    <x v="5"/>
    <n v="0.65"/>
    <n v="6250"/>
    <n v="4062.5"/>
    <n v="812.5"/>
    <n v="0.2"/>
  </r>
  <r>
    <x v="3"/>
    <n v="1189833"/>
    <x v="41"/>
    <x v="2"/>
    <x v="2"/>
    <s v="Los Angeles"/>
    <x v="0"/>
    <n v="0.45"/>
    <n v="9000"/>
    <n v="4050"/>
    <n v="1620"/>
    <n v="0.4"/>
  </r>
  <r>
    <x v="3"/>
    <n v="1189833"/>
    <x v="41"/>
    <x v="2"/>
    <x v="2"/>
    <s v="Los Angeles"/>
    <x v="1"/>
    <n v="0.5"/>
    <n v="7500"/>
    <n v="3750"/>
    <n v="937.5"/>
    <n v="0.25"/>
  </r>
  <r>
    <x v="3"/>
    <n v="1189833"/>
    <x v="41"/>
    <x v="2"/>
    <x v="2"/>
    <s v="Los Angeles"/>
    <x v="2"/>
    <n v="0.5"/>
    <n v="7500"/>
    <n v="3750"/>
    <n v="1500"/>
    <n v="0.4"/>
  </r>
  <r>
    <x v="3"/>
    <n v="1189833"/>
    <x v="41"/>
    <x v="2"/>
    <x v="2"/>
    <s v="Los Angeles"/>
    <x v="3"/>
    <n v="0.45"/>
    <n v="6250"/>
    <n v="2812.5"/>
    <n v="984.37499999999989"/>
    <n v="0.35"/>
  </r>
  <r>
    <x v="3"/>
    <n v="1189833"/>
    <x v="41"/>
    <x v="2"/>
    <x v="2"/>
    <s v="Los Angeles"/>
    <x v="4"/>
    <n v="0.5"/>
    <n v="5000"/>
    <n v="2500"/>
    <n v="1375"/>
    <n v="0.55000000000000004"/>
  </r>
  <r>
    <x v="3"/>
    <n v="1189833"/>
    <x v="41"/>
    <x v="2"/>
    <x v="2"/>
    <s v="Los Angeles"/>
    <x v="5"/>
    <n v="0.65"/>
    <n v="8000"/>
    <n v="5200"/>
    <n v="1040"/>
    <n v="0.2"/>
  </r>
  <r>
    <x v="3"/>
    <n v="1189833"/>
    <x v="42"/>
    <x v="2"/>
    <x v="2"/>
    <s v="Los Angeles"/>
    <x v="0"/>
    <n v="0.45"/>
    <n v="9500"/>
    <n v="4275"/>
    <n v="1710"/>
    <n v="0.4"/>
  </r>
  <r>
    <x v="3"/>
    <n v="1189833"/>
    <x v="42"/>
    <x v="2"/>
    <x v="2"/>
    <s v="Los Angeles"/>
    <x v="1"/>
    <n v="0.5"/>
    <n v="8000"/>
    <n v="4000"/>
    <n v="1000"/>
    <n v="0.25"/>
  </r>
  <r>
    <x v="3"/>
    <n v="1189833"/>
    <x v="42"/>
    <x v="2"/>
    <x v="2"/>
    <s v="Los Angeles"/>
    <x v="2"/>
    <n v="0.5"/>
    <n v="7500"/>
    <n v="3750"/>
    <n v="1500"/>
    <n v="0.4"/>
  </r>
  <r>
    <x v="3"/>
    <n v="1189833"/>
    <x v="42"/>
    <x v="2"/>
    <x v="2"/>
    <s v="Los Angeles"/>
    <x v="3"/>
    <n v="0.45"/>
    <n v="6500"/>
    <n v="2925"/>
    <n v="1023.7499999999999"/>
    <n v="0.35"/>
  </r>
  <r>
    <x v="3"/>
    <n v="1189833"/>
    <x v="42"/>
    <x v="2"/>
    <x v="2"/>
    <s v="Los Angeles"/>
    <x v="4"/>
    <n v="0.5"/>
    <n v="7000"/>
    <n v="3500"/>
    <n v="1925.0000000000002"/>
    <n v="0.55000000000000004"/>
  </r>
  <r>
    <x v="3"/>
    <n v="1189833"/>
    <x v="42"/>
    <x v="2"/>
    <x v="2"/>
    <s v="Los Angeles"/>
    <x v="5"/>
    <n v="0.65"/>
    <n v="7000"/>
    <n v="4550"/>
    <n v="910"/>
    <n v="0.2"/>
  </r>
  <r>
    <x v="3"/>
    <n v="1189833"/>
    <x v="43"/>
    <x v="2"/>
    <x v="2"/>
    <s v="Los Angeles"/>
    <x v="0"/>
    <n v="0.5"/>
    <n v="9000"/>
    <n v="4500"/>
    <n v="1800"/>
    <n v="0.4"/>
  </r>
  <r>
    <x v="3"/>
    <n v="1189833"/>
    <x v="43"/>
    <x v="2"/>
    <x v="2"/>
    <s v="Los Angeles"/>
    <x v="1"/>
    <n v="0.55000000000000004"/>
    <n v="8500"/>
    <n v="4675"/>
    <n v="1168.75"/>
    <n v="0.25"/>
  </r>
  <r>
    <x v="3"/>
    <n v="1189833"/>
    <x v="43"/>
    <x v="2"/>
    <x v="2"/>
    <s v="Los Angeles"/>
    <x v="2"/>
    <n v="0.5"/>
    <n v="7250"/>
    <n v="3625"/>
    <n v="1450"/>
    <n v="0.4"/>
  </r>
  <r>
    <x v="3"/>
    <n v="1189833"/>
    <x v="43"/>
    <x v="2"/>
    <x v="2"/>
    <s v="Los Angeles"/>
    <x v="3"/>
    <n v="0.5"/>
    <n v="6750"/>
    <n v="3375"/>
    <n v="1181.25"/>
    <n v="0.35"/>
  </r>
  <r>
    <x v="3"/>
    <n v="1189833"/>
    <x v="43"/>
    <x v="2"/>
    <x v="2"/>
    <s v="Los Angeles"/>
    <x v="4"/>
    <n v="0.6"/>
    <n v="6750"/>
    <n v="4050"/>
    <n v="2227.5"/>
    <n v="0.55000000000000004"/>
  </r>
  <r>
    <x v="3"/>
    <n v="1189833"/>
    <x v="43"/>
    <x v="2"/>
    <x v="2"/>
    <s v="Los Angeles"/>
    <x v="5"/>
    <n v="0.65"/>
    <n v="6500"/>
    <n v="4225"/>
    <n v="845"/>
    <n v="0.2"/>
  </r>
  <r>
    <x v="3"/>
    <n v="1189833"/>
    <x v="44"/>
    <x v="2"/>
    <x v="2"/>
    <s v="Los Angeles"/>
    <x v="0"/>
    <n v="0.5"/>
    <n v="8500"/>
    <n v="4250"/>
    <n v="1700"/>
    <n v="0.4"/>
  </r>
  <r>
    <x v="3"/>
    <n v="1189833"/>
    <x v="44"/>
    <x v="2"/>
    <x v="2"/>
    <s v="Los Angeles"/>
    <x v="1"/>
    <n v="0.55000000000000004"/>
    <n v="8500"/>
    <n v="4675"/>
    <n v="1168.75"/>
    <n v="0.25"/>
  </r>
  <r>
    <x v="3"/>
    <n v="1189833"/>
    <x v="44"/>
    <x v="2"/>
    <x v="2"/>
    <s v="Los Angeles"/>
    <x v="2"/>
    <n v="0.5"/>
    <n v="7000"/>
    <n v="3500"/>
    <n v="1400"/>
    <n v="0.4"/>
  </r>
  <r>
    <x v="3"/>
    <n v="1189833"/>
    <x v="44"/>
    <x v="2"/>
    <x v="2"/>
    <s v="Los Angeles"/>
    <x v="3"/>
    <n v="0.5"/>
    <n v="6500"/>
    <n v="3250"/>
    <n v="1137.5"/>
    <n v="0.35"/>
  </r>
  <r>
    <x v="3"/>
    <n v="1189833"/>
    <x v="44"/>
    <x v="2"/>
    <x v="2"/>
    <s v="Los Angeles"/>
    <x v="4"/>
    <n v="0.6"/>
    <n v="6500"/>
    <n v="3900"/>
    <n v="2145"/>
    <n v="0.55000000000000004"/>
  </r>
  <r>
    <x v="3"/>
    <n v="1189833"/>
    <x v="44"/>
    <x v="2"/>
    <x v="2"/>
    <s v="Los Angeles"/>
    <x v="5"/>
    <n v="0.65"/>
    <n v="7000"/>
    <n v="4550"/>
    <n v="910"/>
    <n v="0.2"/>
  </r>
  <r>
    <x v="3"/>
    <n v="1189833"/>
    <x v="45"/>
    <x v="2"/>
    <x v="2"/>
    <s v="Los Angeles"/>
    <x v="0"/>
    <n v="0.5"/>
    <n v="8000"/>
    <n v="4000"/>
    <n v="1600"/>
    <n v="0.4"/>
  </r>
  <r>
    <x v="3"/>
    <n v="1189833"/>
    <x v="45"/>
    <x v="2"/>
    <x v="2"/>
    <s v="Los Angeles"/>
    <x v="1"/>
    <n v="0.55000000000000004"/>
    <n v="8000"/>
    <n v="4400"/>
    <n v="1100"/>
    <n v="0.25"/>
  </r>
  <r>
    <x v="3"/>
    <n v="1189833"/>
    <x v="45"/>
    <x v="2"/>
    <x v="2"/>
    <s v="Los Angeles"/>
    <x v="2"/>
    <n v="0.5"/>
    <n v="6500"/>
    <n v="3250"/>
    <n v="1300"/>
    <n v="0.4"/>
  </r>
  <r>
    <x v="3"/>
    <n v="1189833"/>
    <x v="45"/>
    <x v="2"/>
    <x v="2"/>
    <s v="Los Angeles"/>
    <x v="3"/>
    <n v="0.5"/>
    <n v="6250"/>
    <n v="3125"/>
    <n v="1093.75"/>
    <n v="0.35"/>
  </r>
  <r>
    <x v="3"/>
    <n v="1189833"/>
    <x v="45"/>
    <x v="2"/>
    <x v="2"/>
    <s v="Los Angeles"/>
    <x v="4"/>
    <n v="0.6"/>
    <n v="6000"/>
    <n v="3600"/>
    <n v="1980.0000000000002"/>
    <n v="0.55000000000000004"/>
  </r>
  <r>
    <x v="3"/>
    <n v="1189833"/>
    <x v="45"/>
    <x v="2"/>
    <x v="2"/>
    <s v="Los Angeles"/>
    <x v="5"/>
    <n v="0.65"/>
    <n v="6500"/>
    <n v="4225"/>
    <n v="845"/>
    <n v="0.2"/>
  </r>
  <r>
    <x v="3"/>
    <n v="1189833"/>
    <x v="46"/>
    <x v="2"/>
    <x v="2"/>
    <s v="Los Angeles"/>
    <x v="0"/>
    <n v="0.5"/>
    <n v="8250"/>
    <n v="4125"/>
    <n v="1650"/>
    <n v="0.4"/>
  </r>
  <r>
    <x v="3"/>
    <n v="1189833"/>
    <x v="46"/>
    <x v="2"/>
    <x v="2"/>
    <s v="Los Angeles"/>
    <x v="1"/>
    <n v="0.55000000000000004"/>
    <n v="8250"/>
    <n v="4537.5"/>
    <n v="1134.375"/>
    <n v="0.25"/>
  </r>
  <r>
    <x v="3"/>
    <n v="1189833"/>
    <x v="46"/>
    <x v="2"/>
    <x v="2"/>
    <s v="Los Angeles"/>
    <x v="2"/>
    <n v="0.5"/>
    <n v="6750"/>
    <n v="3375"/>
    <n v="1350"/>
    <n v="0.4"/>
  </r>
  <r>
    <x v="3"/>
    <n v="1189833"/>
    <x v="46"/>
    <x v="2"/>
    <x v="2"/>
    <s v="Los Angeles"/>
    <x v="3"/>
    <n v="0.5"/>
    <n v="6500"/>
    <n v="3250"/>
    <n v="1137.5"/>
    <n v="0.35"/>
  </r>
  <r>
    <x v="3"/>
    <n v="1189833"/>
    <x v="46"/>
    <x v="2"/>
    <x v="2"/>
    <s v="Los Angeles"/>
    <x v="4"/>
    <n v="0.6"/>
    <n v="6000"/>
    <n v="3600"/>
    <n v="1980.0000000000002"/>
    <n v="0.55000000000000004"/>
  </r>
  <r>
    <x v="3"/>
    <n v="1189833"/>
    <x v="46"/>
    <x v="2"/>
    <x v="2"/>
    <s v="Los Angeles"/>
    <x v="5"/>
    <n v="0.65"/>
    <n v="7000"/>
    <n v="4550"/>
    <n v="910"/>
    <n v="0.2"/>
  </r>
  <r>
    <x v="3"/>
    <n v="1189833"/>
    <x v="47"/>
    <x v="2"/>
    <x v="2"/>
    <s v="Los Angeles"/>
    <x v="0"/>
    <n v="0.5"/>
    <n v="9000"/>
    <n v="4500"/>
    <n v="1800"/>
    <n v="0.4"/>
  </r>
  <r>
    <x v="3"/>
    <n v="1189833"/>
    <x v="47"/>
    <x v="2"/>
    <x v="2"/>
    <s v="Los Angeles"/>
    <x v="1"/>
    <n v="0.55000000000000004"/>
    <n v="9000"/>
    <n v="4950"/>
    <n v="1237.5"/>
    <n v="0.25"/>
  </r>
  <r>
    <x v="3"/>
    <n v="1189833"/>
    <x v="47"/>
    <x v="2"/>
    <x v="2"/>
    <s v="Los Angeles"/>
    <x v="2"/>
    <n v="0.5"/>
    <n v="7000"/>
    <n v="3500"/>
    <n v="1400"/>
    <n v="0.4"/>
  </r>
  <r>
    <x v="3"/>
    <n v="1189833"/>
    <x v="47"/>
    <x v="2"/>
    <x v="2"/>
    <s v="Los Angeles"/>
    <x v="3"/>
    <n v="0.5"/>
    <n v="7000"/>
    <n v="3500"/>
    <n v="1225"/>
    <n v="0.35"/>
  </r>
  <r>
    <x v="3"/>
    <n v="1189833"/>
    <x v="47"/>
    <x v="2"/>
    <x v="2"/>
    <s v="Los Angeles"/>
    <x v="4"/>
    <n v="0.6"/>
    <n v="6250"/>
    <n v="3750"/>
    <n v="2062.5"/>
    <n v="0.55000000000000004"/>
  </r>
  <r>
    <x v="3"/>
    <n v="1189833"/>
    <x v="47"/>
    <x v="2"/>
    <x v="2"/>
    <s v="Los Angeles"/>
    <x v="5"/>
    <n v="0.65"/>
    <n v="7250"/>
    <n v="4712.5"/>
    <n v="942.5"/>
    <n v="0.2"/>
  </r>
  <r>
    <x v="0"/>
    <n v="1185732"/>
    <x v="36"/>
    <x v="3"/>
    <x v="3"/>
    <s v="Chicago"/>
    <x v="0"/>
    <n v="0.45"/>
    <n v="4750"/>
    <n v="2137.5"/>
    <n v="855"/>
    <n v="0.4"/>
  </r>
  <r>
    <x v="0"/>
    <n v="1185732"/>
    <x v="36"/>
    <x v="3"/>
    <x v="3"/>
    <s v="Chicago"/>
    <x v="1"/>
    <n v="0.45"/>
    <n v="2750"/>
    <n v="1237.5"/>
    <n v="433.125"/>
    <n v="0.35"/>
  </r>
  <r>
    <x v="0"/>
    <n v="1185732"/>
    <x v="36"/>
    <x v="3"/>
    <x v="3"/>
    <s v="Chicago"/>
    <x v="2"/>
    <n v="0.35000000000000003"/>
    <n v="2750"/>
    <n v="962.50000000000011"/>
    <n v="336.875"/>
    <n v="0.35"/>
  </r>
  <r>
    <x v="0"/>
    <n v="1185732"/>
    <x v="36"/>
    <x v="3"/>
    <x v="3"/>
    <s v="Chicago"/>
    <x v="3"/>
    <n v="0.4"/>
    <n v="1250"/>
    <n v="500"/>
    <n v="200"/>
    <n v="0.4"/>
  </r>
  <r>
    <x v="0"/>
    <n v="1185732"/>
    <x v="36"/>
    <x v="3"/>
    <x v="3"/>
    <s v="Chicago"/>
    <x v="4"/>
    <n v="0.54999999999999993"/>
    <n v="1750"/>
    <n v="962.49999999999989"/>
    <n v="336.87499999999994"/>
    <n v="0.35"/>
  </r>
  <r>
    <x v="0"/>
    <n v="1185732"/>
    <x v="36"/>
    <x v="3"/>
    <x v="3"/>
    <s v="Chicago"/>
    <x v="5"/>
    <n v="0.45"/>
    <n v="2750"/>
    <n v="1237.5"/>
    <n v="618.75"/>
    <n v="0.5"/>
  </r>
  <r>
    <x v="0"/>
    <n v="1185732"/>
    <x v="37"/>
    <x v="3"/>
    <x v="3"/>
    <s v="Chicago"/>
    <x v="0"/>
    <n v="0.45"/>
    <n v="5250"/>
    <n v="2362.5"/>
    <n v="945"/>
    <n v="0.4"/>
  </r>
  <r>
    <x v="0"/>
    <n v="1185732"/>
    <x v="37"/>
    <x v="3"/>
    <x v="3"/>
    <s v="Chicago"/>
    <x v="1"/>
    <n v="0.45"/>
    <n v="1750"/>
    <n v="787.5"/>
    <n v="275.625"/>
    <n v="0.35"/>
  </r>
  <r>
    <x v="0"/>
    <n v="1185732"/>
    <x v="37"/>
    <x v="3"/>
    <x v="3"/>
    <s v="Chicago"/>
    <x v="2"/>
    <n v="0.35000000000000003"/>
    <n v="2250"/>
    <n v="787.50000000000011"/>
    <n v="275.625"/>
    <n v="0.35"/>
  </r>
  <r>
    <x v="0"/>
    <n v="1185732"/>
    <x v="37"/>
    <x v="3"/>
    <x v="3"/>
    <s v="Chicago"/>
    <x v="3"/>
    <n v="0.4"/>
    <n v="1000"/>
    <n v="400"/>
    <n v="160"/>
    <n v="0.4"/>
  </r>
  <r>
    <x v="0"/>
    <n v="1185732"/>
    <x v="37"/>
    <x v="3"/>
    <x v="3"/>
    <s v="Chicago"/>
    <x v="4"/>
    <n v="0.54999999999999993"/>
    <n v="1750"/>
    <n v="962.49999999999989"/>
    <n v="336.87499999999994"/>
    <n v="0.35"/>
  </r>
  <r>
    <x v="0"/>
    <n v="1185732"/>
    <x v="37"/>
    <x v="3"/>
    <x v="3"/>
    <s v="Chicago"/>
    <x v="5"/>
    <n v="0.45"/>
    <n v="2750"/>
    <n v="1237.5"/>
    <n v="618.75"/>
    <n v="0.5"/>
  </r>
  <r>
    <x v="0"/>
    <n v="1185732"/>
    <x v="38"/>
    <x v="3"/>
    <x v="3"/>
    <s v="Chicago"/>
    <x v="0"/>
    <n v="0.5"/>
    <n v="4950"/>
    <n v="2475"/>
    <n v="990"/>
    <n v="0.4"/>
  </r>
  <r>
    <x v="0"/>
    <n v="1185732"/>
    <x v="38"/>
    <x v="3"/>
    <x v="3"/>
    <s v="Chicago"/>
    <x v="1"/>
    <n v="0.5"/>
    <n v="2000"/>
    <n v="1000"/>
    <n v="350"/>
    <n v="0.35"/>
  </r>
  <r>
    <x v="0"/>
    <n v="1185732"/>
    <x v="38"/>
    <x v="3"/>
    <x v="3"/>
    <s v="Chicago"/>
    <x v="2"/>
    <n v="0.4"/>
    <n v="2250"/>
    <n v="900"/>
    <n v="315"/>
    <n v="0.35"/>
  </r>
  <r>
    <x v="0"/>
    <n v="1185732"/>
    <x v="38"/>
    <x v="3"/>
    <x v="3"/>
    <s v="Chicago"/>
    <x v="3"/>
    <n v="0.45"/>
    <n v="750"/>
    <n v="337.5"/>
    <n v="135"/>
    <n v="0.4"/>
  </r>
  <r>
    <x v="0"/>
    <n v="1185732"/>
    <x v="38"/>
    <x v="3"/>
    <x v="3"/>
    <s v="Chicago"/>
    <x v="4"/>
    <n v="0.6"/>
    <n v="1250"/>
    <n v="750"/>
    <n v="262.5"/>
    <n v="0.35"/>
  </r>
  <r>
    <x v="0"/>
    <n v="1185732"/>
    <x v="38"/>
    <x v="3"/>
    <x v="3"/>
    <s v="Chicago"/>
    <x v="5"/>
    <n v="0.5"/>
    <n v="2250"/>
    <n v="1125"/>
    <n v="562.5"/>
    <n v="0.5"/>
  </r>
  <r>
    <x v="0"/>
    <n v="1185732"/>
    <x v="39"/>
    <x v="3"/>
    <x v="3"/>
    <s v="Chicago"/>
    <x v="0"/>
    <n v="0.5"/>
    <n v="4500"/>
    <n v="2250"/>
    <n v="900"/>
    <n v="0.4"/>
  </r>
  <r>
    <x v="0"/>
    <n v="1185732"/>
    <x v="39"/>
    <x v="3"/>
    <x v="3"/>
    <s v="Chicago"/>
    <x v="1"/>
    <n v="0.5"/>
    <n v="1500"/>
    <n v="750"/>
    <n v="262.5"/>
    <n v="0.35"/>
  </r>
  <r>
    <x v="0"/>
    <n v="1185732"/>
    <x v="39"/>
    <x v="3"/>
    <x v="3"/>
    <s v="Chicago"/>
    <x v="2"/>
    <n v="0.4"/>
    <n v="1500"/>
    <n v="600"/>
    <n v="210"/>
    <n v="0.35"/>
  </r>
  <r>
    <x v="0"/>
    <n v="1185732"/>
    <x v="39"/>
    <x v="3"/>
    <x v="3"/>
    <s v="Chicago"/>
    <x v="3"/>
    <n v="0.45"/>
    <n v="750"/>
    <n v="337.5"/>
    <n v="135"/>
    <n v="0.4"/>
  </r>
  <r>
    <x v="0"/>
    <n v="1185732"/>
    <x v="39"/>
    <x v="3"/>
    <x v="3"/>
    <s v="Chicago"/>
    <x v="4"/>
    <n v="0.6"/>
    <n v="1000"/>
    <n v="600"/>
    <n v="210"/>
    <n v="0.35"/>
  </r>
  <r>
    <x v="0"/>
    <n v="1185732"/>
    <x v="39"/>
    <x v="3"/>
    <x v="3"/>
    <s v="Chicago"/>
    <x v="5"/>
    <n v="0.5"/>
    <n v="2250"/>
    <n v="1125"/>
    <n v="562.5"/>
    <n v="0.5"/>
  </r>
  <r>
    <x v="0"/>
    <n v="1185732"/>
    <x v="40"/>
    <x v="3"/>
    <x v="3"/>
    <s v="Chicago"/>
    <x v="0"/>
    <n v="0.6"/>
    <n v="4950"/>
    <n v="2970"/>
    <n v="1188"/>
    <n v="0.4"/>
  </r>
  <r>
    <x v="0"/>
    <n v="1185732"/>
    <x v="40"/>
    <x v="3"/>
    <x v="3"/>
    <s v="Chicago"/>
    <x v="1"/>
    <n v="0.55000000000000004"/>
    <n v="2000"/>
    <n v="1100"/>
    <n v="385"/>
    <n v="0.35"/>
  </r>
  <r>
    <x v="0"/>
    <n v="1185732"/>
    <x v="40"/>
    <x v="3"/>
    <x v="3"/>
    <s v="Chicago"/>
    <x v="2"/>
    <n v="0.5"/>
    <n v="1750"/>
    <n v="875"/>
    <n v="306.25"/>
    <n v="0.35"/>
  </r>
  <r>
    <x v="0"/>
    <n v="1185732"/>
    <x v="40"/>
    <x v="3"/>
    <x v="3"/>
    <s v="Chicago"/>
    <x v="3"/>
    <n v="0.5"/>
    <n v="1000"/>
    <n v="500"/>
    <n v="200"/>
    <n v="0.4"/>
  </r>
  <r>
    <x v="0"/>
    <n v="1185732"/>
    <x v="40"/>
    <x v="3"/>
    <x v="3"/>
    <s v="Chicago"/>
    <x v="4"/>
    <n v="0.6"/>
    <n v="1250"/>
    <n v="750"/>
    <n v="262.5"/>
    <n v="0.35"/>
  </r>
  <r>
    <x v="0"/>
    <n v="1185732"/>
    <x v="40"/>
    <x v="3"/>
    <x v="3"/>
    <s v="Chicago"/>
    <x v="5"/>
    <n v="0.65"/>
    <n v="2500"/>
    <n v="1625"/>
    <n v="812.5"/>
    <n v="0.5"/>
  </r>
  <r>
    <x v="0"/>
    <n v="1185732"/>
    <x v="41"/>
    <x v="3"/>
    <x v="3"/>
    <s v="Chicago"/>
    <x v="0"/>
    <n v="0.5"/>
    <n v="5000"/>
    <n v="2500"/>
    <n v="1000"/>
    <n v="0.4"/>
  </r>
  <r>
    <x v="0"/>
    <n v="1185732"/>
    <x v="41"/>
    <x v="3"/>
    <x v="3"/>
    <s v="Chicago"/>
    <x v="1"/>
    <n v="0.45000000000000007"/>
    <n v="2500"/>
    <n v="1125.0000000000002"/>
    <n v="393.75000000000006"/>
    <n v="0.35"/>
  </r>
  <r>
    <x v="0"/>
    <n v="1185732"/>
    <x v="41"/>
    <x v="3"/>
    <x v="3"/>
    <s v="Chicago"/>
    <x v="2"/>
    <n v="0.4"/>
    <n v="2000"/>
    <n v="800"/>
    <n v="280"/>
    <n v="0.35"/>
  </r>
  <r>
    <x v="0"/>
    <n v="1185732"/>
    <x v="41"/>
    <x v="3"/>
    <x v="3"/>
    <s v="Chicago"/>
    <x v="3"/>
    <n v="0.4"/>
    <n v="1750"/>
    <n v="700"/>
    <n v="280"/>
    <n v="0.4"/>
  </r>
  <r>
    <x v="0"/>
    <n v="1185732"/>
    <x v="41"/>
    <x v="3"/>
    <x v="3"/>
    <s v="Chicago"/>
    <x v="4"/>
    <n v="0.5"/>
    <n v="1750"/>
    <n v="875"/>
    <n v="306.25"/>
    <n v="0.35"/>
  </r>
  <r>
    <x v="0"/>
    <n v="1185732"/>
    <x v="41"/>
    <x v="3"/>
    <x v="3"/>
    <s v="Chicago"/>
    <x v="5"/>
    <n v="0.55000000000000004"/>
    <n v="3500"/>
    <n v="1925.0000000000002"/>
    <n v="962.50000000000011"/>
    <n v="0.5"/>
  </r>
  <r>
    <x v="0"/>
    <n v="1185732"/>
    <x v="42"/>
    <x v="3"/>
    <x v="3"/>
    <s v="Chicago"/>
    <x v="0"/>
    <n v="0.5"/>
    <n v="5750"/>
    <n v="2875"/>
    <n v="1150"/>
    <n v="0.4"/>
  </r>
  <r>
    <x v="0"/>
    <n v="1185732"/>
    <x v="42"/>
    <x v="3"/>
    <x v="3"/>
    <s v="Chicago"/>
    <x v="1"/>
    <n v="0.45000000000000007"/>
    <n v="3250"/>
    <n v="1462.5000000000002"/>
    <n v="511.87500000000006"/>
    <n v="0.35"/>
  </r>
  <r>
    <x v="0"/>
    <n v="1185732"/>
    <x v="42"/>
    <x v="3"/>
    <x v="3"/>
    <s v="Chicago"/>
    <x v="2"/>
    <n v="0.4"/>
    <n v="2500"/>
    <n v="1000"/>
    <n v="350"/>
    <n v="0.35"/>
  </r>
  <r>
    <x v="0"/>
    <n v="1185732"/>
    <x v="42"/>
    <x v="3"/>
    <x v="3"/>
    <s v="Chicago"/>
    <x v="3"/>
    <n v="0.4"/>
    <n v="2000"/>
    <n v="800"/>
    <n v="320"/>
    <n v="0.4"/>
  </r>
  <r>
    <x v="0"/>
    <n v="1185732"/>
    <x v="42"/>
    <x v="3"/>
    <x v="3"/>
    <s v="Chicago"/>
    <x v="4"/>
    <n v="0.5"/>
    <n v="2250"/>
    <n v="1125"/>
    <n v="393.75"/>
    <n v="0.35"/>
  </r>
  <r>
    <x v="0"/>
    <n v="1185732"/>
    <x v="42"/>
    <x v="3"/>
    <x v="3"/>
    <s v="Chicago"/>
    <x v="5"/>
    <n v="0.55000000000000004"/>
    <n v="4000"/>
    <n v="2200"/>
    <n v="1100"/>
    <n v="0.5"/>
  </r>
  <r>
    <x v="0"/>
    <n v="1185732"/>
    <x v="43"/>
    <x v="3"/>
    <x v="3"/>
    <s v="Chicago"/>
    <x v="0"/>
    <n v="0.5"/>
    <n v="5500"/>
    <n v="2750"/>
    <n v="1100"/>
    <n v="0.4"/>
  </r>
  <r>
    <x v="0"/>
    <n v="1185732"/>
    <x v="43"/>
    <x v="3"/>
    <x v="3"/>
    <s v="Chicago"/>
    <x v="1"/>
    <n v="0.45000000000000007"/>
    <n v="3250"/>
    <n v="1462.5000000000002"/>
    <n v="511.87500000000006"/>
    <n v="0.35"/>
  </r>
  <r>
    <x v="0"/>
    <n v="1185732"/>
    <x v="43"/>
    <x v="3"/>
    <x v="3"/>
    <s v="Chicago"/>
    <x v="2"/>
    <n v="0.4"/>
    <n v="2500"/>
    <n v="1000"/>
    <n v="350"/>
    <n v="0.35"/>
  </r>
  <r>
    <x v="0"/>
    <n v="1185732"/>
    <x v="43"/>
    <x v="3"/>
    <x v="3"/>
    <s v="Chicago"/>
    <x v="3"/>
    <n v="0.4"/>
    <n v="2250"/>
    <n v="900"/>
    <n v="360"/>
    <n v="0.4"/>
  </r>
  <r>
    <x v="0"/>
    <n v="1185732"/>
    <x v="43"/>
    <x v="3"/>
    <x v="3"/>
    <s v="Chicago"/>
    <x v="4"/>
    <n v="0.5"/>
    <n v="2000"/>
    <n v="1000"/>
    <n v="350"/>
    <n v="0.35"/>
  </r>
  <r>
    <x v="0"/>
    <n v="1185732"/>
    <x v="43"/>
    <x v="3"/>
    <x v="3"/>
    <s v="Chicago"/>
    <x v="5"/>
    <n v="0.55000000000000004"/>
    <n v="3750"/>
    <n v="2062.5"/>
    <n v="1031.25"/>
    <n v="0.5"/>
  </r>
  <r>
    <x v="0"/>
    <n v="1185732"/>
    <x v="44"/>
    <x v="3"/>
    <x v="3"/>
    <s v="Chicago"/>
    <x v="0"/>
    <n v="0.5"/>
    <n v="5000"/>
    <n v="2500"/>
    <n v="1000"/>
    <n v="0.4"/>
  </r>
  <r>
    <x v="0"/>
    <n v="1185732"/>
    <x v="44"/>
    <x v="3"/>
    <x v="3"/>
    <s v="Chicago"/>
    <x v="1"/>
    <n v="0.45000000000000007"/>
    <n v="3000"/>
    <n v="1350.0000000000002"/>
    <n v="472.50000000000006"/>
    <n v="0.35"/>
  </r>
  <r>
    <x v="0"/>
    <n v="1185732"/>
    <x v="44"/>
    <x v="3"/>
    <x v="3"/>
    <s v="Chicago"/>
    <x v="2"/>
    <n v="0.4"/>
    <n v="2000"/>
    <n v="800"/>
    <n v="280"/>
    <n v="0.35"/>
  </r>
  <r>
    <x v="0"/>
    <n v="1185732"/>
    <x v="44"/>
    <x v="3"/>
    <x v="3"/>
    <s v="Chicago"/>
    <x v="3"/>
    <n v="0.4"/>
    <n v="1750"/>
    <n v="700"/>
    <n v="280"/>
    <n v="0.4"/>
  </r>
  <r>
    <x v="0"/>
    <n v="1185732"/>
    <x v="44"/>
    <x v="3"/>
    <x v="3"/>
    <s v="Chicago"/>
    <x v="4"/>
    <n v="0.5"/>
    <n v="1750"/>
    <n v="875"/>
    <n v="306.25"/>
    <n v="0.35"/>
  </r>
  <r>
    <x v="0"/>
    <n v="1185732"/>
    <x v="44"/>
    <x v="3"/>
    <x v="3"/>
    <s v="Chicago"/>
    <x v="5"/>
    <n v="0.55000000000000004"/>
    <n v="2500"/>
    <n v="1375"/>
    <n v="687.5"/>
    <n v="0.5"/>
  </r>
  <r>
    <x v="0"/>
    <n v="1185732"/>
    <x v="45"/>
    <x v="3"/>
    <x v="3"/>
    <s v="Chicago"/>
    <x v="0"/>
    <n v="0.6"/>
    <n v="4250"/>
    <n v="2550"/>
    <n v="1020"/>
    <n v="0.4"/>
  </r>
  <r>
    <x v="0"/>
    <n v="1185732"/>
    <x v="45"/>
    <x v="3"/>
    <x v="3"/>
    <s v="Chicago"/>
    <x v="1"/>
    <n v="0.5"/>
    <n v="2500"/>
    <n v="1250"/>
    <n v="437.5"/>
    <n v="0.35"/>
  </r>
  <r>
    <x v="0"/>
    <n v="1185732"/>
    <x v="45"/>
    <x v="3"/>
    <x v="3"/>
    <s v="Chicago"/>
    <x v="2"/>
    <n v="0.5"/>
    <n v="1500"/>
    <n v="750"/>
    <n v="262.5"/>
    <n v="0.35"/>
  </r>
  <r>
    <x v="0"/>
    <n v="1185732"/>
    <x v="45"/>
    <x v="3"/>
    <x v="3"/>
    <s v="Chicago"/>
    <x v="3"/>
    <n v="0.5"/>
    <n v="1250"/>
    <n v="625"/>
    <n v="250"/>
    <n v="0.4"/>
  </r>
  <r>
    <x v="0"/>
    <n v="1185732"/>
    <x v="45"/>
    <x v="3"/>
    <x v="3"/>
    <s v="Chicago"/>
    <x v="4"/>
    <n v="0.6"/>
    <n v="1250"/>
    <n v="750"/>
    <n v="262.5"/>
    <n v="0.35"/>
  </r>
  <r>
    <x v="0"/>
    <n v="1185732"/>
    <x v="45"/>
    <x v="3"/>
    <x v="3"/>
    <s v="Chicago"/>
    <x v="5"/>
    <n v="0.64999999999999991"/>
    <n v="2500"/>
    <n v="1624.9999999999998"/>
    <n v="812.49999999999989"/>
    <n v="0.5"/>
  </r>
  <r>
    <x v="0"/>
    <n v="1185732"/>
    <x v="46"/>
    <x v="3"/>
    <x v="3"/>
    <s v="Chicago"/>
    <x v="0"/>
    <n v="0.6"/>
    <n v="4000"/>
    <n v="2400"/>
    <n v="960"/>
    <n v="0.4"/>
  </r>
  <r>
    <x v="0"/>
    <n v="1185732"/>
    <x v="46"/>
    <x v="3"/>
    <x v="3"/>
    <s v="Chicago"/>
    <x v="1"/>
    <n v="0.5"/>
    <n v="2500"/>
    <n v="1250"/>
    <n v="437.5"/>
    <n v="0.35"/>
  </r>
  <r>
    <x v="0"/>
    <n v="1185732"/>
    <x v="46"/>
    <x v="3"/>
    <x v="3"/>
    <s v="Chicago"/>
    <x v="2"/>
    <n v="0.5"/>
    <n v="1950"/>
    <n v="975"/>
    <n v="341.25"/>
    <n v="0.35"/>
  </r>
  <r>
    <x v="0"/>
    <n v="1185732"/>
    <x v="46"/>
    <x v="3"/>
    <x v="3"/>
    <s v="Chicago"/>
    <x v="3"/>
    <n v="0.5"/>
    <n v="1750"/>
    <n v="875"/>
    <n v="350"/>
    <n v="0.4"/>
  </r>
  <r>
    <x v="0"/>
    <n v="1185732"/>
    <x v="46"/>
    <x v="3"/>
    <x v="3"/>
    <s v="Chicago"/>
    <x v="4"/>
    <n v="0.6"/>
    <n v="1500"/>
    <n v="900"/>
    <n v="315"/>
    <n v="0.35"/>
  </r>
  <r>
    <x v="0"/>
    <n v="1185732"/>
    <x v="46"/>
    <x v="3"/>
    <x v="3"/>
    <s v="Chicago"/>
    <x v="5"/>
    <n v="0.64999999999999991"/>
    <n v="2500"/>
    <n v="1624.9999999999998"/>
    <n v="812.49999999999989"/>
    <n v="0.5"/>
  </r>
  <r>
    <x v="0"/>
    <n v="1185732"/>
    <x v="47"/>
    <x v="3"/>
    <x v="3"/>
    <s v="Chicago"/>
    <x v="0"/>
    <n v="0.6"/>
    <n v="5000"/>
    <n v="3000"/>
    <n v="1200"/>
    <n v="0.4"/>
  </r>
  <r>
    <x v="0"/>
    <n v="1185732"/>
    <x v="47"/>
    <x v="3"/>
    <x v="3"/>
    <s v="Chicago"/>
    <x v="1"/>
    <n v="0.5"/>
    <n v="3000"/>
    <n v="1500"/>
    <n v="525"/>
    <n v="0.35"/>
  </r>
  <r>
    <x v="0"/>
    <n v="1185732"/>
    <x v="47"/>
    <x v="3"/>
    <x v="3"/>
    <s v="Chicago"/>
    <x v="2"/>
    <n v="0.5"/>
    <n v="2500"/>
    <n v="1250"/>
    <n v="437.5"/>
    <n v="0.35"/>
  </r>
  <r>
    <x v="0"/>
    <n v="1185732"/>
    <x v="47"/>
    <x v="3"/>
    <x v="3"/>
    <s v="Chicago"/>
    <x v="3"/>
    <n v="0.5"/>
    <n v="2000"/>
    <n v="1000"/>
    <n v="400"/>
    <n v="0.4"/>
  </r>
  <r>
    <x v="0"/>
    <n v="1185732"/>
    <x v="47"/>
    <x v="3"/>
    <x v="3"/>
    <s v="Chicago"/>
    <x v="4"/>
    <n v="0.6"/>
    <n v="2000"/>
    <n v="1200"/>
    <n v="420"/>
    <n v="0.35"/>
  </r>
  <r>
    <x v="0"/>
    <n v="1185732"/>
    <x v="47"/>
    <x v="3"/>
    <x v="3"/>
    <s v="Chicago"/>
    <x v="5"/>
    <n v="0.64999999999999991"/>
    <n v="3000"/>
    <n v="1949.9999999999998"/>
    <n v="974.99999999999989"/>
    <n v="0.5"/>
  </r>
  <r>
    <x v="1"/>
    <n v="1197831"/>
    <x v="12"/>
    <x v="1"/>
    <x v="1"/>
    <s v="Dallas"/>
    <x v="0"/>
    <n v="0.2"/>
    <n v="7250"/>
    <n v="1450"/>
    <n v="435"/>
    <n v="0.3"/>
  </r>
  <r>
    <x v="1"/>
    <n v="1197831"/>
    <x v="12"/>
    <x v="1"/>
    <x v="1"/>
    <s v="Dallas"/>
    <x v="1"/>
    <n v="0.3"/>
    <n v="7250"/>
    <n v="2175"/>
    <n v="652.5"/>
    <n v="0.3"/>
  </r>
  <r>
    <x v="1"/>
    <n v="1197831"/>
    <x v="12"/>
    <x v="1"/>
    <x v="1"/>
    <s v="Dallas"/>
    <x v="2"/>
    <n v="0.3"/>
    <n v="5250"/>
    <n v="1575"/>
    <n v="472.5"/>
    <n v="0.3"/>
  </r>
  <r>
    <x v="1"/>
    <n v="1197831"/>
    <x v="12"/>
    <x v="1"/>
    <x v="1"/>
    <s v="Dallas"/>
    <x v="3"/>
    <n v="0.35"/>
    <n v="5250"/>
    <n v="1837.4999999999998"/>
    <n v="735"/>
    <n v="0.4"/>
  </r>
  <r>
    <x v="1"/>
    <n v="1197831"/>
    <x v="12"/>
    <x v="1"/>
    <x v="1"/>
    <s v="Dallas"/>
    <x v="4"/>
    <n v="0.4"/>
    <n v="3750"/>
    <n v="1500"/>
    <n v="375"/>
    <n v="0.25"/>
  </r>
  <r>
    <x v="1"/>
    <n v="1197831"/>
    <x v="12"/>
    <x v="1"/>
    <x v="1"/>
    <s v="Dallas"/>
    <x v="5"/>
    <n v="0.35"/>
    <n v="5250"/>
    <n v="1837.4999999999998"/>
    <n v="826.87499999999989"/>
    <n v="0.45"/>
  </r>
  <r>
    <x v="1"/>
    <n v="1197831"/>
    <x v="13"/>
    <x v="1"/>
    <x v="1"/>
    <s v="Dallas"/>
    <x v="0"/>
    <n v="0.25"/>
    <n v="6750"/>
    <n v="1687.5"/>
    <n v="506.25"/>
    <n v="0.3"/>
  </r>
  <r>
    <x v="1"/>
    <n v="1197831"/>
    <x v="13"/>
    <x v="1"/>
    <x v="1"/>
    <s v="Dallas"/>
    <x v="1"/>
    <n v="0.35"/>
    <n v="6500"/>
    <n v="2275"/>
    <n v="682.5"/>
    <n v="0.3"/>
  </r>
  <r>
    <x v="1"/>
    <n v="1197831"/>
    <x v="13"/>
    <x v="1"/>
    <x v="1"/>
    <s v="Dallas"/>
    <x v="2"/>
    <n v="0.35"/>
    <n v="4750"/>
    <n v="1662.5"/>
    <n v="498.75"/>
    <n v="0.3"/>
  </r>
  <r>
    <x v="1"/>
    <n v="1197831"/>
    <x v="13"/>
    <x v="1"/>
    <x v="1"/>
    <s v="Dallas"/>
    <x v="3"/>
    <n v="0.35"/>
    <n v="4250"/>
    <n v="1487.5"/>
    <n v="595"/>
    <n v="0.4"/>
  </r>
  <r>
    <x v="1"/>
    <n v="1197831"/>
    <x v="13"/>
    <x v="1"/>
    <x v="1"/>
    <s v="Dallas"/>
    <x v="4"/>
    <n v="0.4"/>
    <n v="3000"/>
    <n v="1200"/>
    <n v="300"/>
    <n v="0.25"/>
  </r>
  <r>
    <x v="1"/>
    <n v="1197831"/>
    <x v="13"/>
    <x v="1"/>
    <x v="1"/>
    <s v="Dallas"/>
    <x v="5"/>
    <n v="0.35"/>
    <n v="5000"/>
    <n v="1750"/>
    <n v="787.5"/>
    <n v="0.45"/>
  </r>
  <r>
    <x v="1"/>
    <n v="1197831"/>
    <x v="14"/>
    <x v="1"/>
    <x v="1"/>
    <s v="Dallas"/>
    <x v="0"/>
    <n v="0.3"/>
    <n v="6750"/>
    <n v="2025"/>
    <n v="708.75"/>
    <n v="0.35"/>
  </r>
  <r>
    <x v="1"/>
    <n v="1197831"/>
    <x v="14"/>
    <x v="1"/>
    <x v="1"/>
    <s v="Dallas"/>
    <x v="1"/>
    <n v="0.4"/>
    <n v="6750"/>
    <n v="2700"/>
    <n v="944.99999999999989"/>
    <n v="0.35"/>
  </r>
  <r>
    <x v="1"/>
    <n v="1197831"/>
    <x v="14"/>
    <x v="1"/>
    <x v="1"/>
    <s v="Dallas"/>
    <x v="2"/>
    <n v="0.3"/>
    <n v="5000"/>
    <n v="1500"/>
    <n v="525"/>
    <n v="0.35"/>
  </r>
  <r>
    <x v="1"/>
    <n v="1197831"/>
    <x v="14"/>
    <x v="1"/>
    <x v="1"/>
    <s v="Dallas"/>
    <x v="3"/>
    <n v="0.35000000000000003"/>
    <n v="4000"/>
    <n v="1400.0000000000002"/>
    <n v="630.00000000000011"/>
    <n v="0.45"/>
  </r>
  <r>
    <x v="1"/>
    <n v="1197831"/>
    <x v="14"/>
    <x v="1"/>
    <x v="1"/>
    <s v="Dallas"/>
    <x v="4"/>
    <n v="0.4"/>
    <n v="3000"/>
    <n v="1200"/>
    <n v="360"/>
    <n v="0.3"/>
  </r>
  <r>
    <x v="1"/>
    <n v="1197831"/>
    <x v="14"/>
    <x v="1"/>
    <x v="1"/>
    <s v="Dallas"/>
    <x v="5"/>
    <n v="0.35000000000000003"/>
    <n v="4500"/>
    <n v="1575.0000000000002"/>
    <n v="787.50000000000011"/>
    <n v="0.5"/>
  </r>
  <r>
    <x v="1"/>
    <n v="1197831"/>
    <x v="15"/>
    <x v="1"/>
    <x v="1"/>
    <s v="Dallas"/>
    <x v="0"/>
    <n v="0.19999999999999998"/>
    <n v="7000"/>
    <n v="1399.9999999999998"/>
    <n v="489.99999999999989"/>
    <n v="0.35"/>
  </r>
  <r>
    <x v="1"/>
    <n v="1197831"/>
    <x v="15"/>
    <x v="1"/>
    <x v="1"/>
    <s v="Dallas"/>
    <x v="1"/>
    <n v="0.30000000000000004"/>
    <n v="7000"/>
    <n v="2100.0000000000005"/>
    <n v="735.00000000000011"/>
    <n v="0.35"/>
  </r>
  <r>
    <x v="1"/>
    <n v="1197831"/>
    <x v="15"/>
    <x v="1"/>
    <x v="1"/>
    <s v="Dallas"/>
    <x v="2"/>
    <n v="0.24999999999999997"/>
    <n v="5250"/>
    <n v="1312.4999999999998"/>
    <n v="459.37499999999989"/>
    <n v="0.35"/>
  </r>
  <r>
    <x v="1"/>
    <n v="1197831"/>
    <x v="15"/>
    <x v="1"/>
    <x v="1"/>
    <s v="Dallas"/>
    <x v="3"/>
    <n v="0.30000000000000004"/>
    <n v="4250"/>
    <n v="1275.0000000000002"/>
    <n v="573.75000000000011"/>
    <n v="0.45"/>
  </r>
  <r>
    <x v="1"/>
    <n v="1197831"/>
    <x v="15"/>
    <x v="1"/>
    <x v="1"/>
    <s v="Dallas"/>
    <x v="4"/>
    <n v="0.35"/>
    <n v="3250"/>
    <n v="1137.5"/>
    <n v="341.25"/>
    <n v="0.3"/>
  </r>
  <r>
    <x v="1"/>
    <n v="1197831"/>
    <x v="15"/>
    <x v="1"/>
    <x v="1"/>
    <s v="Dallas"/>
    <x v="5"/>
    <n v="0.30000000000000004"/>
    <n v="6000"/>
    <n v="1800.0000000000002"/>
    <n v="900.00000000000011"/>
    <n v="0.5"/>
  </r>
  <r>
    <x v="1"/>
    <n v="1197831"/>
    <x v="16"/>
    <x v="1"/>
    <x v="1"/>
    <s v="Dallas"/>
    <x v="0"/>
    <n v="0.19999999999999998"/>
    <n v="7500"/>
    <n v="1499.9999999999998"/>
    <n v="524.99999999999989"/>
    <n v="0.35"/>
  </r>
  <r>
    <x v="1"/>
    <n v="1197831"/>
    <x v="16"/>
    <x v="1"/>
    <x v="1"/>
    <s v="Dallas"/>
    <x v="1"/>
    <n v="0.30000000000000004"/>
    <n v="7750"/>
    <n v="2325.0000000000005"/>
    <n v="813.75000000000011"/>
    <n v="0.35"/>
  </r>
  <r>
    <x v="1"/>
    <n v="1197831"/>
    <x v="16"/>
    <x v="1"/>
    <x v="1"/>
    <s v="Dallas"/>
    <x v="2"/>
    <n v="0.24999999999999997"/>
    <n v="6250"/>
    <n v="1562.4999999999998"/>
    <n v="546.87499999999989"/>
    <n v="0.35"/>
  </r>
  <r>
    <x v="1"/>
    <n v="1197831"/>
    <x v="16"/>
    <x v="1"/>
    <x v="1"/>
    <s v="Dallas"/>
    <x v="3"/>
    <n v="0.35000000000000003"/>
    <n v="5500"/>
    <n v="1925.0000000000002"/>
    <n v="866.25000000000011"/>
    <n v="0.45"/>
  </r>
  <r>
    <x v="1"/>
    <n v="1197831"/>
    <x v="16"/>
    <x v="1"/>
    <x v="1"/>
    <s v="Dallas"/>
    <x v="4"/>
    <n v="0.5"/>
    <n v="4500"/>
    <n v="2250"/>
    <n v="675"/>
    <n v="0.3"/>
  </r>
  <r>
    <x v="1"/>
    <n v="1197831"/>
    <x v="16"/>
    <x v="1"/>
    <x v="1"/>
    <s v="Dallas"/>
    <x v="5"/>
    <n v="0.45"/>
    <n v="8000"/>
    <n v="3600"/>
    <n v="1800"/>
    <n v="0.5"/>
  </r>
  <r>
    <x v="1"/>
    <n v="1197831"/>
    <x v="17"/>
    <x v="1"/>
    <x v="1"/>
    <s v="Dallas"/>
    <x v="0"/>
    <n v="0.45"/>
    <n v="8000"/>
    <n v="3600"/>
    <n v="1260"/>
    <n v="0.35"/>
  </r>
  <r>
    <x v="1"/>
    <n v="1197831"/>
    <x v="17"/>
    <x v="1"/>
    <x v="1"/>
    <s v="Dallas"/>
    <x v="1"/>
    <n v="0.5"/>
    <n v="8000"/>
    <n v="4000"/>
    <n v="1400"/>
    <n v="0.35"/>
  </r>
  <r>
    <x v="1"/>
    <n v="1197831"/>
    <x v="17"/>
    <x v="1"/>
    <x v="1"/>
    <s v="Dallas"/>
    <x v="2"/>
    <n v="0.45"/>
    <n v="6500"/>
    <n v="2925"/>
    <n v="1023.7499999999999"/>
    <n v="0.35"/>
  </r>
  <r>
    <x v="1"/>
    <n v="1197831"/>
    <x v="17"/>
    <x v="1"/>
    <x v="1"/>
    <s v="Dallas"/>
    <x v="3"/>
    <n v="0.45"/>
    <n v="6000"/>
    <n v="2700"/>
    <n v="1215"/>
    <n v="0.45"/>
  </r>
  <r>
    <x v="1"/>
    <n v="1197831"/>
    <x v="17"/>
    <x v="1"/>
    <x v="1"/>
    <s v="Dallas"/>
    <x v="4"/>
    <n v="0.5"/>
    <n v="5000"/>
    <n v="2500"/>
    <n v="750"/>
    <n v="0.3"/>
  </r>
  <r>
    <x v="1"/>
    <n v="1197831"/>
    <x v="17"/>
    <x v="1"/>
    <x v="1"/>
    <s v="Dallas"/>
    <x v="5"/>
    <n v="0.55000000000000004"/>
    <n v="8750"/>
    <n v="4812.5"/>
    <n v="2406.25"/>
    <n v="0.5"/>
  </r>
  <r>
    <x v="1"/>
    <n v="1197831"/>
    <x v="18"/>
    <x v="1"/>
    <x v="1"/>
    <s v="Dallas"/>
    <x v="0"/>
    <n v="0.45"/>
    <n v="8250"/>
    <n v="3712.5"/>
    <n v="1484.9999999999998"/>
    <n v="0.39999999999999997"/>
  </r>
  <r>
    <x v="1"/>
    <n v="1197831"/>
    <x v="18"/>
    <x v="1"/>
    <x v="1"/>
    <s v="Dallas"/>
    <x v="1"/>
    <n v="0.5"/>
    <n v="8250"/>
    <n v="4125"/>
    <n v="1649.9999999999998"/>
    <n v="0.39999999999999997"/>
  </r>
  <r>
    <x v="1"/>
    <n v="1197831"/>
    <x v="18"/>
    <x v="1"/>
    <x v="1"/>
    <s v="Dallas"/>
    <x v="2"/>
    <n v="0.45"/>
    <n v="9750"/>
    <n v="4387.5"/>
    <n v="1754.9999999999998"/>
    <n v="0.39999999999999997"/>
  </r>
  <r>
    <x v="1"/>
    <n v="1197831"/>
    <x v="18"/>
    <x v="1"/>
    <x v="1"/>
    <s v="Dallas"/>
    <x v="3"/>
    <n v="0.45"/>
    <n v="5750"/>
    <n v="2587.5"/>
    <n v="1293.75"/>
    <n v="0.5"/>
  </r>
  <r>
    <x v="1"/>
    <n v="1197831"/>
    <x v="18"/>
    <x v="1"/>
    <x v="1"/>
    <s v="Dallas"/>
    <x v="4"/>
    <n v="0.5"/>
    <n v="5750"/>
    <n v="2875"/>
    <n v="1006.2499999999999"/>
    <n v="0.35"/>
  </r>
  <r>
    <x v="1"/>
    <n v="1197831"/>
    <x v="18"/>
    <x v="1"/>
    <x v="1"/>
    <s v="Dallas"/>
    <x v="5"/>
    <n v="0.6"/>
    <n v="8500"/>
    <n v="5100"/>
    <n v="2805"/>
    <n v="0.55000000000000004"/>
  </r>
  <r>
    <x v="1"/>
    <n v="1197831"/>
    <x v="19"/>
    <x v="1"/>
    <x v="1"/>
    <s v="Dallas"/>
    <x v="0"/>
    <n v="0.5"/>
    <n v="8000"/>
    <n v="4000"/>
    <n v="1599.9999999999998"/>
    <n v="0.39999999999999997"/>
  </r>
  <r>
    <x v="1"/>
    <n v="1197831"/>
    <x v="19"/>
    <x v="1"/>
    <x v="1"/>
    <s v="Dallas"/>
    <x v="1"/>
    <n v="0.55000000000000004"/>
    <n v="8000"/>
    <n v="4400"/>
    <n v="1759.9999999999998"/>
    <n v="0.39999999999999997"/>
  </r>
  <r>
    <x v="1"/>
    <n v="1197831"/>
    <x v="19"/>
    <x v="1"/>
    <x v="1"/>
    <s v="Dallas"/>
    <x v="2"/>
    <n v="0.5"/>
    <n v="9750"/>
    <n v="4875"/>
    <n v="1949.9999999999998"/>
    <n v="0.39999999999999997"/>
  </r>
  <r>
    <x v="1"/>
    <n v="1197831"/>
    <x v="19"/>
    <x v="1"/>
    <x v="1"/>
    <s v="Dallas"/>
    <x v="3"/>
    <n v="0.5"/>
    <n v="5250"/>
    <n v="2625"/>
    <n v="1312.5"/>
    <n v="0.5"/>
  </r>
  <r>
    <x v="1"/>
    <n v="1197831"/>
    <x v="19"/>
    <x v="1"/>
    <x v="1"/>
    <s v="Dallas"/>
    <x v="4"/>
    <n v="0.55000000000000004"/>
    <n v="5250"/>
    <n v="2887.5000000000005"/>
    <n v="1010.6250000000001"/>
    <n v="0.35"/>
  </r>
  <r>
    <x v="1"/>
    <n v="1197831"/>
    <x v="19"/>
    <x v="1"/>
    <x v="1"/>
    <s v="Dallas"/>
    <x v="5"/>
    <n v="0.6"/>
    <n v="7750"/>
    <n v="4650"/>
    <n v="2557.5"/>
    <n v="0.55000000000000004"/>
  </r>
  <r>
    <x v="1"/>
    <n v="1197831"/>
    <x v="20"/>
    <x v="1"/>
    <x v="1"/>
    <s v="Dallas"/>
    <x v="0"/>
    <n v="0.55000000000000004"/>
    <n v="7250"/>
    <n v="3987.5000000000005"/>
    <n v="1595"/>
    <n v="0.39999999999999997"/>
  </r>
  <r>
    <x v="1"/>
    <n v="1197831"/>
    <x v="20"/>
    <x v="1"/>
    <x v="1"/>
    <s v="Dallas"/>
    <x v="1"/>
    <n v="0.55000000000000004"/>
    <n v="6750"/>
    <n v="3712.5000000000005"/>
    <n v="1485"/>
    <n v="0.39999999999999997"/>
  </r>
  <r>
    <x v="1"/>
    <n v="1197831"/>
    <x v="20"/>
    <x v="1"/>
    <x v="1"/>
    <s v="Dallas"/>
    <x v="2"/>
    <n v="0.6"/>
    <n v="7250"/>
    <n v="4350"/>
    <n v="1739.9999999999998"/>
    <n v="0.39999999999999997"/>
  </r>
  <r>
    <x v="1"/>
    <n v="1197831"/>
    <x v="20"/>
    <x v="1"/>
    <x v="1"/>
    <s v="Dallas"/>
    <x v="3"/>
    <n v="0.6"/>
    <n v="4500"/>
    <n v="2700"/>
    <n v="1350"/>
    <n v="0.5"/>
  </r>
  <r>
    <x v="1"/>
    <n v="1197831"/>
    <x v="20"/>
    <x v="1"/>
    <x v="1"/>
    <s v="Dallas"/>
    <x v="4"/>
    <n v="0.55000000000000004"/>
    <n v="4500"/>
    <n v="2475"/>
    <n v="866.25"/>
    <n v="0.35"/>
  </r>
  <r>
    <x v="1"/>
    <n v="1197831"/>
    <x v="20"/>
    <x v="1"/>
    <x v="1"/>
    <s v="Dallas"/>
    <x v="5"/>
    <n v="0.5"/>
    <n v="6750"/>
    <n v="3375"/>
    <n v="1856.2500000000002"/>
    <n v="0.55000000000000004"/>
  </r>
  <r>
    <x v="1"/>
    <n v="1197831"/>
    <x v="21"/>
    <x v="1"/>
    <x v="1"/>
    <s v="Dallas"/>
    <x v="0"/>
    <n v="0.4"/>
    <n v="6250"/>
    <n v="2500"/>
    <n v="999.99999999999989"/>
    <n v="0.39999999999999997"/>
  </r>
  <r>
    <x v="1"/>
    <n v="1197831"/>
    <x v="21"/>
    <x v="1"/>
    <x v="1"/>
    <s v="Dallas"/>
    <x v="1"/>
    <n v="0.4"/>
    <n v="6250"/>
    <n v="2500"/>
    <n v="999.99999999999989"/>
    <n v="0.39999999999999997"/>
  </r>
  <r>
    <x v="1"/>
    <n v="1197831"/>
    <x v="21"/>
    <x v="1"/>
    <x v="1"/>
    <s v="Dallas"/>
    <x v="2"/>
    <n v="0.45"/>
    <n v="5750"/>
    <n v="2587.5"/>
    <n v="1035"/>
    <n v="0.39999999999999997"/>
  </r>
  <r>
    <x v="1"/>
    <n v="1197831"/>
    <x v="21"/>
    <x v="1"/>
    <x v="1"/>
    <s v="Dallas"/>
    <x v="3"/>
    <n v="0.45"/>
    <n v="4250"/>
    <n v="1912.5"/>
    <n v="956.25"/>
    <n v="0.5"/>
  </r>
  <r>
    <x v="1"/>
    <n v="1197831"/>
    <x v="21"/>
    <x v="1"/>
    <x v="1"/>
    <s v="Dallas"/>
    <x v="4"/>
    <n v="0.4"/>
    <n v="4000"/>
    <n v="1600"/>
    <n v="560"/>
    <n v="0.35"/>
  </r>
  <r>
    <x v="1"/>
    <n v="1197831"/>
    <x v="21"/>
    <x v="1"/>
    <x v="1"/>
    <s v="Dallas"/>
    <x v="5"/>
    <n v="0.5"/>
    <n v="5750"/>
    <n v="2875"/>
    <n v="1581.2500000000002"/>
    <n v="0.55000000000000004"/>
  </r>
  <r>
    <x v="1"/>
    <n v="1197831"/>
    <x v="22"/>
    <x v="1"/>
    <x v="1"/>
    <s v="Dallas"/>
    <x v="0"/>
    <n v="0.4"/>
    <n v="7250"/>
    <n v="2900"/>
    <n v="1160"/>
    <n v="0.39999999999999997"/>
  </r>
  <r>
    <x v="1"/>
    <n v="1197831"/>
    <x v="22"/>
    <x v="1"/>
    <x v="1"/>
    <s v="Dallas"/>
    <x v="1"/>
    <n v="0.4"/>
    <n v="7250"/>
    <n v="2900"/>
    <n v="1160"/>
    <n v="0.39999999999999997"/>
  </r>
  <r>
    <x v="1"/>
    <n v="1197831"/>
    <x v="22"/>
    <x v="1"/>
    <x v="1"/>
    <s v="Dallas"/>
    <x v="2"/>
    <n v="0.65"/>
    <n v="6500"/>
    <n v="4225"/>
    <n v="1689.9999999999998"/>
    <n v="0.39999999999999997"/>
  </r>
  <r>
    <x v="1"/>
    <n v="1197831"/>
    <x v="22"/>
    <x v="1"/>
    <x v="1"/>
    <s v="Dallas"/>
    <x v="3"/>
    <n v="0.65"/>
    <n v="5000"/>
    <n v="3250"/>
    <n v="1625"/>
    <n v="0.5"/>
  </r>
  <r>
    <x v="1"/>
    <n v="1197831"/>
    <x v="22"/>
    <x v="1"/>
    <x v="1"/>
    <s v="Dallas"/>
    <x v="4"/>
    <n v="0.6"/>
    <n v="4750"/>
    <n v="2850"/>
    <n v="997.49999999999989"/>
    <n v="0.35"/>
  </r>
  <r>
    <x v="1"/>
    <n v="1197831"/>
    <x v="22"/>
    <x v="1"/>
    <x v="1"/>
    <s v="Dallas"/>
    <x v="5"/>
    <n v="0.70000000000000007"/>
    <n v="6750"/>
    <n v="4725"/>
    <n v="2598.75"/>
    <n v="0.55000000000000004"/>
  </r>
  <r>
    <x v="1"/>
    <n v="1197831"/>
    <x v="23"/>
    <x v="1"/>
    <x v="1"/>
    <s v="Dallas"/>
    <x v="0"/>
    <n v="0.6"/>
    <n v="8250"/>
    <n v="4950"/>
    <n v="1979.9999999999998"/>
    <n v="0.39999999999999997"/>
  </r>
  <r>
    <x v="1"/>
    <n v="1197831"/>
    <x v="23"/>
    <x v="1"/>
    <x v="1"/>
    <s v="Dallas"/>
    <x v="1"/>
    <n v="0.6"/>
    <n v="8250"/>
    <n v="4950"/>
    <n v="1979.9999999999998"/>
    <n v="0.39999999999999997"/>
  </r>
  <r>
    <x v="1"/>
    <n v="1197831"/>
    <x v="23"/>
    <x v="1"/>
    <x v="1"/>
    <s v="Dallas"/>
    <x v="2"/>
    <n v="0.65"/>
    <n v="7250"/>
    <n v="4712.5"/>
    <n v="1884.9999999999998"/>
    <n v="0.39999999999999997"/>
  </r>
  <r>
    <x v="1"/>
    <n v="1197831"/>
    <x v="23"/>
    <x v="1"/>
    <x v="1"/>
    <s v="Dallas"/>
    <x v="3"/>
    <n v="0.65"/>
    <n v="5750"/>
    <n v="3737.5"/>
    <n v="1868.75"/>
    <n v="0.5"/>
  </r>
  <r>
    <x v="1"/>
    <n v="1197831"/>
    <x v="23"/>
    <x v="1"/>
    <x v="1"/>
    <s v="Dallas"/>
    <x v="4"/>
    <n v="0.6"/>
    <n v="5250"/>
    <n v="3150"/>
    <n v="1102.5"/>
    <n v="0.35"/>
  </r>
  <r>
    <x v="1"/>
    <n v="1197831"/>
    <x v="23"/>
    <x v="1"/>
    <x v="1"/>
    <s v="Dallas"/>
    <x v="5"/>
    <n v="0.70000000000000007"/>
    <n v="7750"/>
    <n v="5425.0000000000009"/>
    <n v="2983.7500000000009"/>
    <n v="0.55000000000000004"/>
  </r>
  <r>
    <x v="0"/>
    <n v="1185732"/>
    <x v="48"/>
    <x v="0"/>
    <x v="4"/>
    <s v="Philadelphia"/>
    <x v="0"/>
    <n v="0.45"/>
    <n v="4250"/>
    <n v="1912.5"/>
    <n v="1051.875"/>
    <n v="0.55000000000000004"/>
  </r>
  <r>
    <x v="0"/>
    <n v="1185732"/>
    <x v="48"/>
    <x v="0"/>
    <x v="4"/>
    <s v="Philadelphia"/>
    <x v="1"/>
    <n v="0.45"/>
    <n v="2250"/>
    <n v="1012.5"/>
    <n v="354.375"/>
    <n v="0.35"/>
  </r>
  <r>
    <x v="0"/>
    <n v="1185732"/>
    <x v="48"/>
    <x v="0"/>
    <x v="4"/>
    <s v="Philadelphia"/>
    <x v="2"/>
    <n v="0.35000000000000003"/>
    <n v="2250"/>
    <n v="787.50000000000011"/>
    <n v="315"/>
    <n v="0.39999999999999997"/>
  </r>
  <r>
    <x v="0"/>
    <n v="1185732"/>
    <x v="48"/>
    <x v="0"/>
    <x v="4"/>
    <s v="Philadelphia"/>
    <x v="3"/>
    <n v="0.4"/>
    <n v="750"/>
    <n v="300"/>
    <n v="119.99999999999999"/>
    <n v="0.39999999999999997"/>
  </r>
  <r>
    <x v="0"/>
    <n v="1185732"/>
    <x v="48"/>
    <x v="0"/>
    <x v="4"/>
    <s v="Philadelphia"/>
    <x v="4"/>
    <n v="0.54999999999999993"/>
    <n v="1250"/>
    <n v="687.49999999999989"/>
    <n v="240.62499999999994"/>
    <n v="0.35"/>
  </r>
  <r>
    <x v="0"/>
    <n v="1185732"/>
    <x v="48"/>
    <x v="0"/>
    <x v="4"/>
    <s v="Philadelphia"/>
    <x v="5"/>
    <n v="0.45"/>
    <n v="2250"/>
    <n v="1012.5"/>
    <n v="303.75"/>
    <n v="0.3"/>
  </r>
  <r>
    <x v="0"/>
    <n v="1185732"/>
    <x v="49"/>
    <x v="0"/>
    <x v="4"/>
    <s v="Philadelphia"/>
    <x v="0"/>
    <n v="0.45"/>
    <n v="4750"/>
    <n v="2137.5"/>
    <n v="1175.625"/>
    <n v="0.55000000000000004"/>
  </r>
  <r>
    <x v="0"/>
    <n v="1185732"/>
    <x v="49"/>
    <x v="0"/>
    <x v="4"/>
    <s v="Philadelphia"/>
    <x v="1"/>
    <n v="0.45"/>
    <n v="1250"/>
    <n v="562.5"/>
    <n v="196.875"/>
    <n v="0.35"/>
  </r>
  <r>
    <x v="0"/>
    <n v="1185732"/>
    <x v="49"/>
    <x v="0"/>
    <x v="4"/>
    <s v="Philadelphia"/>
    <x v="2"/>
    <n v="0.35000000000000003"/>
    <n v="1750"/>
    <n v="612.50000000000011"/>
    <n v="245.00000000000003"/>
    <n v="0.39999999999999997"/>
  </r>
  <r>
    <x v="0"/>
    <n v="1185732"/>
    <x v="49"/>
    <x v="0"/>
    <x v="4"/>
    <s v="Philadelphia"/>
    <x v="3"/>
    <n v="0.4"/>
    <n v="500"/>
    <n v="200"/>
    <n v="80"/>
    <n v="0.39999999999999997"/>
  </r>
  <r>
    <x v="0"/>
    <n v="1185732"/>
    <x v="49"/>
    <x v="0"/>
    <x v="4"/>
    <s v="Philadelphia"/>
    <x v="4"/>
    <n v="0.54999999999999993"/>
    <n v="1250"/>
    <n v="687.49999999999989"/>
    <n v="240.62499999999994"/>
    <n v="0.35"/>
  </r>
  <r>
    <x v="0"/>
    <n v="1185732"/>
    <x v="49"/>
    <x v="0"/>
    <x v="4"/>
    <s v="Philadelphia"/>
    <x v="5"/>
    <n v="0.45"/>
    <n v="2250"/>
    <n v="1012.5"/>
    <n v="303.75"/>
    <n v="0.3"/>
  </r>
  <r>
    <x v="0"/>
    <n v="1185732"/>
    <x v="14"/>
    <x v="0"/>
    <x v="4"/>
    <s v="Philadelphia"/>
    <x v="0"/>
    <n v="0.5"/>
    <n v="4450"/>
    <n v="2225"/>
    <n v="1223.75"/>
    <n v="0.55000000000000004"/>
  </r>
  <r>
    <x v="0"/>
    <n v="1185732"/>
    <x v="14"/>
    <x v="0"/>
    <x v="4"/>
    <s v="Philadelphia"/>
    <x v="1"/>
    <n v="0.5"/>
    <n v="1500"/>
    <n v="750"/>
    <n v="262.5"/>
    <n v="0.35"/>
  </r>
  <r>
    <x v="0"/>
    <n v="1185732"/>
    <x v="14"/>
    <x v="0"/>
    <x v="4"/>
    <s v="Philadelphia"/>
    <x v="2"/>
    <n v="0.4"/>
    <n v="1750"/>
    <n v="700"/>
    <n v="280"/>
    <n v="0.39999999999999997"/>
  </r>
  <r>
    <x v="0"/>
    <n v="1185732"/>
    <x v="14"/>
    <x v="0"/>
    <x v="4"/>
    <s v="Philadelphia"/>
    <x v="3"/>
    <n v="0.45"/>
    <n v="250"/>
    <n v="112.5"/>
    <n v="44.999999999999993"/>
    <n v="0.39999999999999997"/>
  </r>
  <r>
    <x v="0"/>
    <n v="1185732"/>
    <x v="14"/>
    <x v="0"/>
    <x v="4"/>
    <s v="Philadelphia"/>
    <x v="4"/>
    <n v="0.6"/>
    <n v="750"/>
    <n v="450"/>
    <n v="135"/>
    <n v="0.3"/>
  </r>
  <r>
    <x v="0"/>
    <n v="1185732"/>
    <x v="14"/>
    <x v="0"/>
    <x v="4"/>
    <s v="Philadelphia"/>
    <x v="5"/>
    <n v="0.5"/>
    <n v="1750"/>
    <n v="875"/>
    <n v="218.75"/>
    <n v="0.25"/>
  </r>
  <r>
    <x v="0"/>
    <n v="1185732"/>
    <x v="50"/>
    <x v="0"/>
    <x v="4"/>
    <s v="Philadelphia"/>
    <x v="0"/>
    <n v="0.5"/>
    <n v="4500"/>
    <n v="2250"/>
    <n v="1125"/>
    <n v="0.5"/>
  </r>
  <r>
    <x v="0"/>
    <n v="1185732"/>
    <x v="50"/>
    <x v="0"/>
    <x v="4"/>
    <s v="Philadelphia"/>
    <x v="1"/>
    <n v="0.5"/>
    <n v="1500"/>
    <n v="750"/>
    <n v="225"/>
    <n v="0.3"/>
  </r>
  <r>
    <x v="0"/>
    <n v="1185732"/>
    <x v="50"/>
    <x v="0"/>
    <x v="4"/>
    <s v="Philadelphia"/>
    <x v="2"/>
    <n v="0.4"/>
    <n v="1500"/>
    <n v="600"/>
    <n v="210"/>
    <n v="0.35"/>
  </r>
  <r>
    <x v="0"/>
    <n v="1185732"/>
    <x v="50"/>
    <x v="0"/>
    <x v="4"/>
    <s v="Philadelphia"/>
    <x v="3"/>
    <n v="0.45"/>
    <n v="750"/>
    <n v="337.5"/>
    <n v="118.12499999999999"/>
    <n v="0.35"/>
  </r>
  <r>
    <x v="0"/>
    <n v="1185732"/>
    <x v="50"/>
    <x v="0"/>
    <x v="4"/>
    <s v="Philadelphia"/>
    <x v="4"/>
    <n v="0.6"/>
    <n v="750"/>
    <n v="450"/>
    <n v="135"/>
    <n v="0.3"/>
  </r>
  <r>
    <x v="0"/>
    <n v="1185732"/>
    <x v="50"/>
    <x v="0"/>
    <x v="4"/>
    <s v="Philadelphia"/>
    <x v="5"/>
    <n v="0.5"/>
    <n v="2000"/>
    <n v="1000"/>
    <n v="250"/>
    <n v="0.25"/>
  </r>
  <r>
    <x v="0"/>
    <n v="1185732"/>
    <x v="51"/>
    <x v="0"/>
    <x v="4"/>
    <s v="Philadelphia"/>
    <x v="0"/>
    <n v="0.6"/>
    <n v="4700"/>
    <n v="2820"/>
    <n v="1410"/>
    <n v="0.5"/>
  </r>
  <r>
    <x v="0"/>
    <n v="1185732"/>
    <x v="51"/>
    <x v="0"/>
    <x v="4"/>
    <s v="Philadelphia"/>
    <x v="1"/>
    <n v="0.60000000000000009"/>
    <n v="1750"/>
    <n v="1050.0000000000002"/>
    <n v="315.00000000000006"/>
    <n v="0.3"/>
  </r>
  <r>
    <x v="0"/>
    <n v="1185732"/>
    <x v="51"/>
    <x v="0"/>
    <x v="4"/>
    <s v="Philadelphia"/>
    <x v="2"/>
    <n v="0.55000000000000004"/>
    <n v="1500"/>
    <n v="825.00000000000011"/>
    <n v="288.75"/>
    <n v="0.35"/>
  </r>
  <r>
    <x v="0"/>
    <n v="1185732"/>
    <x v="51"/>
    <x v="0"/>
    <x v="4"/>
    <s v="Philadelphia"/>
    <x v="3"/>
    <n v="0.55000000000000004"/>
    <n v="1000"/>
    <n v="550"/>
    <n v="192.5"/>
    <n v="0.35"/>
  </r>
  <r>
    <x v="0"/>
    <n v="1185732"/>
    <x v="51"/>
    <x v="0"/>
    <x v="4"/>
    <s v="Philadelphia"/>
    <x v="4"/>
    <n v="0.65"/>
    <n v="1250"/>
    <n v="812.5"/>
    <n v="243.75"/>
    <n v="0.3"/>
  </r>
  <r>
    <x v="0"/>
    <n v="1185732"/>
    <x v="51"/>
    <x v="0"/>
    <x v="4"/>
    <s v="Philadelphia"/>
    <x v="5"/>
    <n v="0.70000000000000007"/>
    <n v="2500"/>
    <n v="1750.0000000000002"/>
    <n v="525"/>
    <n v="0.3"/>
  </r>
  <r>
    <x v="0"/>
    <n v="1185732"/>
    <x v="52"/>
    <x v="0"/>
    <x v="4"/>
    <s v="Philadelphia"/>
    <x v="0"/>
    <n v="0.65"/>
    <n v="5000"/>
    <n v="3250"/>
    <n v="1787.5000000000002"/>
    <n v="0.55000000000000004"/>
  </r>
  <r>
    <x v="0"/>
    <n v="1185732"/>
    <x v="52"/>
    <x v="0"/>
    <x v="4"/>
    <s v="Philadelphia"/>
    <x v="1"/>
    <n v="0.60000000000000009"/>
    <n v="2500"/>
    <n v="1500.0000000000002"/>
    <n v="525"/>
    <n v="0.35"/>
  </r>
  <r>
    <x v="0"/>
    <n v="1185732"/>
    <x v="52"/>
    <x v="0"/>
    <x v="4"/>
    <s v="Philadelphia"/>
    <x v="2"/>
    <n v="0.55000000000000004"/>
    <n v="1750"/>
    <n v="962.50000000000011"/>
    <n v="385"/>
    <n v="0.39999999999999997"/>
  </r>
  <r>
    <x v="0"/>
    <n v="1185732"/>
    <x v="52"/>
    <x v="0"/>
    <x v="4"/>
    <s v="Philadelphia"/>
    <x v="3"/>
    <n v="0.55000000000000004"/>
    <n v="1500"/>
    <n v="825.00000000000011"/>
    <n v="330"/>
    <n v="0.39999999999999997"/>
  </r>
  <r>
    <x v="0"/>
    <n v="1185732"/>
    <x v="52"/>
    <x v="0"/>
    <x v="4"/>
    <s v="Philadelphia"/>
    <x v="4"/>
    <n v="0.65"/>
    <n v="1500"/>
    <n v="975"/>
    <n v="341.25"/>
    <n v="0.35"/>
  </r>
  <r>
    <x v="0"/>
    <n v="1185732"/>
    <x v="52"/>
    <x v="0"/>
    <x v="4"/>
    <s v="Philadelphia"/>
    <x v="5"/>
    <n v="0.70000000000000007"/>
    <n v="3000"/>
    <n v="2100"/>
    <n v="630"/>
    <n v="0.3"/>
  </r>
  <r>
    <x v="0"/>
    <n v="1185732"/>
    <x v="18"/>
    <x v="0"/>
    <x v="4"/>
    <s v="Philadelphia"/>
    <x v="0"/>
    <n v="0.65"/>
    <n v="5000"/>
    <n v="3250"/>
    <n v="1787.5000000000002"/>
    <n v="0.55000000000000004"/>
  </r>
  <r>
    <x v="0"/>
    <n v="1185732"/>
    <x v="18"/>
    <x v="0"/>
    <x v="4"/>
    <s v="Philadelphia"/>
    <x v="1"/>
    <n v="0.60000000000000009"/>
    <n v="3000"/>
    <n v="1800.0000000000002"/>
    <n v="630"/>
    <n v="0.35"/>
  </r>
  <r>
    <x v="0"/>
    <n v="1185732"/>
    <x v="18"/>
    <x v="0"/>
    <x v="4"/>
    <s v="Philadelphia"/>
    <x v="2"/>
    <n v="0.55000000000000004"/>
    <n v="2250"/>
    <n v="1237.5"/>
    <n v="494.99999999999994"/>
    <n v="0.39999999999999997"/>
  </r>
  <r>
    <x v="0"/>
    <n v="1185732"/>
    <x v="18"/>
    <x v="0"/>
    <x v="4"/>
    <s v="Philadelphia"/>
    <x v="3"/>
    <n v="0.55000000000000004"/>
    <n v="1750"/>
    <n v="962.50000000000011"/>
    <n v="385"/>
    <n v="0.39999999999999997"/>
  </r>
  <r>
    <x v="0"/>
    <n v="1185732"/>
    <x v="18"/>
    <x v="0"/>
    <x v="4"/>
    <s v="Philadelphia"/>
    <x v="4"/>
    <n v="0.65"/>
    <n v="2000"/>
    <n v="1300"/>
    <n v="454.99999999999994"/>
    <n v="0.35"/>
  </r>
  <r>
    <x v="0"/>
    <n v="1185732"/>
    <x v="18"/>
    <x v="0"/>
    <x v="4"/>
    <s v="Philadelphia"/>
    <x v="5"/>
    <n v="0.70000000000000007"/>
    <n v="3750"/>
    <n v="2625.0000000000005"/>
    <n v="787.50000000000011"/>
    <n v="0.3"/>
  </r>
  <r>
    <x v="0"/>
    <n v="1185732"/>
    <x v="53"/>
    <x v="0"/>
    <x v="4"/>
    <s v="Philadelphia"/>
    <x v="0"/>
    <n v="0.65"/>
    <n v="5250"/>
    <n v="3412.5"/>
    <n v="1876.8750000000002"/>
    <n v="0.55000000000000004"/>
  </r>
  <r>
    <x v="0"/>
    <n v="1185732"/>
    <x v="53"/>
    <x v="0"/>
    <x v="4"/>
    <s v="Philadelphia"/>
    <x v="1"/>
    <n v="0.60000000000000009"/>
    <n v="3000"/>
    <n v="1800.0000000000002"/>
    <n v="630"/>
    <n v="0.35"/>
  </r>
  <r>
    <x v="0"/>
    <n v="1185732"/>
    <x v="53"/>
    <x v="0"/>
    <x v="4"/>
    <s v="Philadelphia"/>
    <x v="2"/>
    <n v="0.55000000000000004"/>
    <n v="2250"/>
    <n v="1237.5"/>
    <n v="494.99999999999994"/>
    <n v="0.39999999999999997"/>
  </r>
  <r>
    <x v="0"/>
    <n v="1185732"/>
    <x v="53"/>
    <x v="0"/>
    <x v="4"/>
    <s v="Philadelphia"/>
    <x v="3"/>
    <n v="0.55000000000000004"/>
    <n v="2000"/>
    <n v="1100"/>
    <n v="439.99999999999994"/>
    <n v="0.39999999999999997"/>
  </r>
  <r>
    <x v="0"/>
    <n v="1185732"/>
    <x v="53"/>
    <x v="0"/>
    <x v="4"/>
    <s v="Philadelphia"/>
    <x v="4"/>
    <n v="0.65"/>
    <n v="1750"/>
    <n v="1137.5"/>
    <n v="398.125"/>
    <n v="0.35"/>
  </r>
  <r>
    <x v="0"/>
    <n v="1185732"/>
    <x v="53"/>
    <x v="0"/>
    <x v="4"/>
    <s v="Philadelphia"/>
    <x v="5"/>
    <n v="0.70000000000000007"/>
    <n v="3500"/>
    <n v="2450.0000000000005"/>
    <n v="735.00000000000011"/>
    <n v="0.3"/>
  </r>
  <r>
    <x v="0"/>
    <n v="1185732"/>
    <x v="54"/>
    <x v="0"/>
    <x v="4"/>
    <s v="Philadelphia"/>
    <x v="0"/>
    <n v="0.65"/>
    <n v="4750"/>
    <n v="3087.5"/>
    <n v="1543.75"/>
    <n v="0.5"/>
  </r>
  <r>
    <x v="0"/>
    <n v="1185732"/>
    <x v="54"/>
    <x v="0"/>
    <x v="4"/>
    <s v="Philadelphia"/>
    <x v="1"/>
    <n v="0.5"/>
    <n v="2750"/>
    <n v="1375"/>
    <n v="412.5"/>
    <n v="0.3"/>
  </r>
  <r>
    <x v="0"/>
    <n v="1185732"/>
    <x v="54"/>
    <x v="0"/>
    <x v="4"/>
    <s v="Philadelphia"/>
    <x v="2"/>
    <n v="0.45"/>
    <n v="2000"/>
    <n v="900"/>
    <n v="315"/>
    <n v="0.35"/>
  </r>
  <r>
    <x v="0"/>
    <n v="1185732"/>
    <x v="54"/>
    <x v="0"/>
    <x v="4"/>
    <s v="Philadelphia"/>
    <x v="3"/>
    <n v="0.45"/>
    <n v="1750"/>
    <n v="787.5"/>
    <n v="275.625"/>
    <n v="0.35"/>
  </r>
  <r>
    <x v="0"/>
    <n v="1185732"/>
    <x v="54"/>
    <x v="0"/>
    <x v="4"/>
    <s v="Philadelphia"/>
    <x v="4"/>
    <n v="0.54999999999999993"/>
    <n v="1250"/>
    <n v="687.49999999999989"/>
    <n v="206.24999999999997"/>
    <n v="0.3"/>
  </r>
  <r>
    <x v="0"/>
    <n v="1185732"/>
    <x v="54"/>
    <x v="0"/>
    <x v="4"/>
    <s v="Philadelphia"/>
    <x v="5"/>
    <n v="0.6"/>
    <n v="2250"/>
    <n v="1350"/>
    <n v="337.5"/>
    <n v="0.25"/>
  </r>
  <r>
    <x v="0"/>
    <n v="1185732"/>
    <x v="55"/>
    <x v="0"/>
    <x v="4"/>
    <s v="Philadelphia"/>
    <x v="0"/>
    <n v="0.6"/>
    <n v="4000"/>
    <n v="2400"/>
    <n v="1200"/>
    <n v="0.5"/>
  </r>
  <r>
    <x v="0"/>
    <n v="1185732"/>
    <x v="55"/>
    <x v="0"/>
    <x v="4"/>
    <s v="Philadelphia"/>
    <x v="1"/>
    <n v="0.5"/>
    <n v="2250"/>
    <n v="1125"/>
    <n v="337.5"/>
    <n v="0.3"/>
  </r>
  <r>
    <x v="0"/>
    <n v="1185732"/>
    <x v="55"/>
    <x v="0"/>
    <x v="4"/>
    <s v="Philadelphia"/>
    <x v="2"/>
    <n v="0.5"/>
    <n v="1250"/>
    <n v="625"/>
    <n v="218.75"/>
    <n v="0.35"/>
  </r>
  <r>
    <x v="0"/>
    <n v="1185732"/>
    <x v="55"/>
    <x v="0"/>
    <x v="4"/>
    <s v="Philadelphia"/>
    <x v="3"/>
    <n v="0.5"/>
    <n v="1000"/>
    <n v="500"/>
    <n v="175"/>
    <n v="0.35"/>
  </r>
  <r>
    <x v="0"/>
    <n v="1185732"/>
    <x v="55"/>
    <x v="0"/>
    <x v="4"/>
    <s v="Philadelphia"/>
    <x v="4"/>
    <n v="0.6"/>
    <n v="1000"/>
    <n v="600"/>
    <n v="180"/>
    <n v="0.3"/>
  </r>
  <r>
    <x v="0"/>
    <n v="1185732"/>
    <x v="55"/>
    <x v="0"/>
    <x v="4"/>
    <s v="Philadelphia"/>
    <x v="5"/>
    <n v="0.64999999999999991"/>
    <n v="2250"/>
    <n v="1462.4999999999998"/>
    <n v="365.62499999999994"/>
    <n v="0.25"/>
  </r>
  <r>
    <x v="0"/>
    <n v="1185732"/>
    <x v="56"/>
    <x v="0"/>
    <x v="4"/>
    <s v="Philadelphia"/>
    <x v="0"/>
    <n v="0.70000000000000007"/>
    <n v="3750"/>
    <n v="2625.0000000000005"/>
    <n v="1443.7500000000005"/>
    <n v="0.55000000000000004"/>
  </r>
  <r>
    <x v="0"/>
    <n v="1185732"/>
    <x v="56"/>
    <x v="0"/>
    <x v="4"/>
    <s v="Philadelphia"/>
    <x v="1"/>
    <n v="0.60000000000000009"/>
    <n v="2000"/>
    <n v="1200.0000000000002"/>
    <n v="420.00000000000006"/>
    <n v="0.35"/>
  </r>
  <r>
    <x v="0"/>
    <n v="1185732"/>
    <x v="56"/>
    <x v="0"/>
    <x v="4"/>
    <s v="Philadelphia"/>
    <x v="2"/>
    <n v="0.60000000000000009"/>
    <n v="1950"/>
    <n v="1170.0000000000002"/>
    <n v="468.00000000000006"/>
    <n v="0.39999999999999997"/>
  </r>
  <r>
    <x v="0"/>
    <n v="1185732"/>
    <x v="56"/>
    <x v="0"/>
    <x v="4"/>
    <s v="Philadelphia"/>
    <x v="3"/>
    <n v="0.60000000000000009"/>
    <n v="1750"/>
    <n v="1050.0000000000002"/>
    <n v="420.00000000000006"/>
    <n v="0.39999999999999997"/>
  </r>
  <r>
    <x v="0"/>
    <n v="1185732"/>
    <x v="56"/>
    <x v="0"/>
    <x v="4"/>
    <s v="Philadelphia"/>
    <x v="4"/>
    <n v="0.70000000000000007"/>
    <n v="1500"/>
    <n v="1050"/>
    <n v="367.5"/>
    <n v="0.35"/>
  </r>
  <r>
    <x v="0"/>
    <n v="1185732"/>
    <x v="56"/>
    <x v="0"/>
    <x v="4"/>
    <s v="Philadelphia"/>
    <x v="5"/>
    <n v="0.75"/>
    <n v="2500"/>
    <n v="1875"/>
    <n v="562.5"/>
    <n v="0.3"/>
  </r>
  <r>
    <x v="0"/>
    <n v="1185732"/>
    <x v="57"/>
    <x v="0"/>
    <x v="4"/>
    <s v="Philadelphia"/>
    <x v="0"/>
    <n v="0.70000000000000007"/>
    <n v="4750"/>
    <n v="3325.0000000000005"/>
    <n v="1828.7500000000005"/>
    <n v="0.55000000000000004"/>
  </r>
  <r>
    <x v="0"/>
    <n v="1185732"/>
    <x v="57"/>
    <x v="0"/>
    <x v="4"/>
    <s v="Philadelphia"/>
    <x v="1"/>
    <n v="0.60000000000000009"/>
    <n v="2750"/>
    <n v="1650.0000000000002"/>
    <n v="577.5"/>
    <n v="0.35"/>
  </r>
  <r>
    <x v="0"/>
    <n v="1185732"/>
    <x v="57"/>
    <x v="0"/>
    <x v="4"/>
    <s v="Philadelphia"/>
    <x v="2"/>
    <n v="0.60000000000000009"/>
    <n v="2250"/>
    <n v="1350.0000000000002"/>
    <n v="540"/>
    <n v="0.39999999999999997"/>
  </r>
  <r>
    <x v="0"/>
    <n v="1185732"/>
    <x v="57"/>
    <x v="0"/>
    <x v="4"/>
    <s v="Philadelphia"/>
    <x v="3"/>
    <n v="0.60000000000000009"/>
    <n v="1750"/>
    <n v="1050.0000000000002"/>
    <n v="420.00000000000006"/>
    <n v="0.39999999999999997"/>
  </r>
  <r>
    <x v="0"/>
    <n v="1185732"/>
    <x v="57"/>
    <x v="0"/>
    <x v="4"/>
    <s v="Philadelphia"/>
    <x v="4"/>
    <n v="0.70000000000000007"/>
    <n v="1750"/>
    <n v="1225.0000000000002"/>
    <n v="428.75000000000006"/>
    <n v="0.35"/>
  </r>
  <r>
    <x v="0"/>
    <n v="1185732"/>
    <x v="57"/>
    <x v="0"/>
    <x v="4"/>
    <s v="Philadelphia"/>
    <x v="5"/>
    <n v="0.75"/>
    <n v="2750"/>
    <n v="2062.5"/>
    <n v="618.75"/>
    <n v="0.3"/>
  </r>
  <r>
    <x v="2"/>
    <n v="1128299"/>
    <x v="36"/>
    <x v="2"/>
    <x v="5"/>
    <s v="Las Vegas"/>
    <x v="0"/>
    <n v="0.35"/>
    <n v="4500"/>
    <n v="1575"/>
    <n v="630"/>
    <n v="0.4"/>
  </r>
  <r>
    <x v="2"/>
    <n v="1128299"/>
    <x v="36"/>
    <x v="2"/>
    <x v="5"/>
    <s v="Las Vegas"/>
    <x v="1"/>
    <n v="0.45"/>
    <n v="4500"/>
    <n v="2025"/>
    <n v="506.25"/>
    <n v="0.25"/>
  </r>
  <r>
    <x v="2"/>
    <n v="1128299"/>
    <x v="36"/>
    <x v="2"/>
    <x v="5"/>
    <s v="Las Vegas"/>
    <x v="2"/>
    <n v="0.45"/>
    <n v="4500"/>
    <n v="2025"/>
    <n v="810"/>
    <n v="0.4"/>
  </r>
  <r>
    <x v="2"/>
    <n v="1128299"/>
    <x v="36"/>
    <x v="2"/>
    <x v="5"/>
    <s v="Las Vegas"/>
    <x v="3"/>
    <n v="0.45"/>
    <n v="3000"/>
    <n v="1350"/>
    <n v="472.49999999999994"/>
    <n v="0.35"/>
  </r>
  <r>
    <x v="2"/>
    <n v="1128299"/>
    <x v="36"/>
    <x v="2"/>
    <x v="5"/>
    <s v="Las Vegas"/>
    <x v="4"/>
    <n v="0.5"/>
    <n v="2500"/>
    <n v="1250"/>
    <n v="687.5"/>
    <n v="0.55000000000000004"/>
  </r>
  <r>
    <x v="2"/>
    <n v="1128299"/>
    <x v="36"/>
    <x v="2"/>
    <x v="5"/>
    <s v="Las Vegas"/>
    <x v="5"/>
    <n v="0.45"/>
    <n v="4750"/>
    <n v="2137.5"/>
    <n v="427.5"/>
    <n v="0.2"/>
  </r>
  <r>
    <x v="2"/>
    <n v="1128299"/>
    <x v="37"/>
    <x v="2"/>
    <x v="5"/>
    <s v="Las Vegas"/>
    <x v="0"/>
    <n v="0.35"/>
    <n v="5250"/>
    <n v="1837.4999999999998"/>
    <n v="735"/>
    <n v="0.4"/>
  </r>
  <r>
    <x v="2"/>
    <n v="1128299"/>
    <x v="37"/>
    <x v="2"/>
    <x v="5"/>
    <s v="Las Vegas"/>
    <x v="1"/>
    <n v="0.45"/>
    <n v="4250"/>
    <n v="1912.5"/>
    <n v="478.125"/>
    <n v="0.25"/>
  </r>
  <r>
    <x v="2"/>
    <n v="1128299"/>
    <x v="37"/>
    <x v="2"/>
    <x v="5"/>
    <s v="Las Vegas"/>
    <x v="2"/>
    <n v="0.45"/>
    <n v="4250"/>
    <n v="1912.5"/>
    <n v="765"/>
    <n v="0.4"/>
  </r>
  <r>
    <x v="2"/>
    <n v="1128299"/>
    <x v="37"/>
    <x v="2"/>
    <x v="5"/>
    <s v="Las Vegas"/>
    <x v="3"/>
    <n v="0.45"/>
    <n v="2750"/>
    <n v="1237.5"/>
    <n v="433.125"/>
    <n v="0.35"/>
  </r>
  <r>
    <x v="2"/>
    <n v="1128299"/>
    <x v="37"/>
    <x v="2"/>
    <x v="5"/>
    <s v="Las Vegas"/>
    <x v="4"/>
    <n v="0.5"/>
    <n v="2000"/>
    <n v="1000"/>
    <n v="550"/>
    <n v="0.55000000000000004"/>
  </r>
  <r>
    <x v="2"/>
    <n v="1128299"/>
    <x v="37"/>
    <x v="2"/>
    <x v="5"/>
    <s v="Las Vegas"/>
    <x v="5"/>
    <n v="0.45"/>
    <n v="4000"/>
    <n v="1800"/>
    <n v="360"/>
    <n v="0.2"/>
  </r>
  <r>
    <x v="2"/>
    <n v="1128299"/>
    <x v="38"/>
    <x v="2"/>
    <x v="5"/>
    <s v="Las Vegas"/>
    <x v="0"/>
    <n v="0.45"/>
    <n v="5500"/>
    <n v="2475"/>
    <n v="990"/>
    <n v="0.4"/>
  </r>
  <r>
    <x v="2"/>
    <n v="1128299"/>
    <x v="38"/>
    <x v="2"/>
    <x v="5"/>
    <s v="Las Vegas"/>
    <x v="1"/>
    <n v="0.54999999999999993"/>
    <n v="4000"/>
    <n v="2199.9999999999995"/>
    <n v="549.99999999999989"/>
    <n v="0.25"/>
  </r>
  <r>
    <x v="2"/>
    <n v="1128299"/>
    <x v="38"/>
    <x v="2"/>
    <x v="5"/>
    <s v="Las Vegas"/>
    <x v="2"/>
    <n v="0.54999999999999993"/>
    <n v="4000"/>
    <n v="2199.9999999999995"/>
    <n v="879.99999999999989"/>
    <n v="0.4"/>
  </r>
  <r>
    <x v="2"/>
    <n v="1128299"/>
    <x v="38"/>
    <x v="2"/>
    <x v="5"/>
    <s v="Las Vegas"/>
    <x v="3"/>
    <n v="0.54999999999999993"/>
    <n v="3000"/>
    <n v="1649.9999999999998"/>
    <n v="577.49999999999989"/>
    <n v="0.35"/>
  </r>
  <r>
    <x v="2"/>
    <n v="1128299"/>
    <x v="38"/>
    <x v="2"/>
    <x v="5"/>
    <s v="Las Vegas"/>
    <x v="4"/>
    <n v="0.6"/>
    <n v="1750"/>
    <n v="1050"/>
    <n v="577.5"/>
    <n v="0.55000000000000004"/>
  </r>
  <r>
    <x v="2"/>
    <n v="1128299"/>
    <x v="38"/>
    <x v="2"/>
    <x v="5"/>
    <s v="Las Vegas"/>
    <x v="5"/>
    <n v="0.54999999999999993"/>
    <n v="3750"/>
    <n v="2062.4999999999995"/>
    <n v="412.49999999999994"/>
    <n v="0.2"/>
  </r>
  <r>
    <x v="2"/>
    <n v="1128299"/>
    <x v="39"/>
    <x v="2"/>
    <x v="5"/>
    <s v="Las Vegas"/>
    <x v="0"/>
    <n v="0.6"/>
    <n v="5500"/>
    <n v="3300"/>
    <n v="1320"/>
    <n v="0.4"/>
  </r>
  <r>
    <x v="2"/>
    <n v="1128299"/>
    <x v="39"/>
    <x v="2"/>
    <x v="5"/>
    <s v="Las Vegas"/>
    <x v="1"/>
    <n v="0.65"/>
    <n v="3500"/>
    <n v="2275"/>
    <n v="568.75"/>
    <n v="0.25"/>
  </r>
  <r>
    <x v="2"/>
    <n v="1128299"/>
    <x v="39"/>
    <x v="2"/>
    <x v="5"/>
    <s v="Las Vegas"/>
    <x v="2"/>
    <n v="0.65"/>
    <n v="4000"/>
    <n v="2600"/>
    <n v="1040"/>
    <n v="0.4"/>
  </r>
  <r>
    <x v="2"/>
    <n v="1128299"/>
    <x v="39"/>
    <x v="2"/>
    <x v="5"/>
    <s v="Las Vegas"/>
    <x v="3"/>
    <n v="0.6"/>
    <n v="3000"/>
    <n v="1800"/>
    <n v="630"/>
    <n v="0.35"/>
  </r>
  <r>
    <x v="2"/>
    <n v="1128299"/>
    <x v="39"/>
    <x v="2"/>
    <x v="5"/>
    <s v="Las Vegas"/>
    <x v="4"/>
    <n v="0.65"/>
    <n v="2000"/>
    <n v="1300"/>
    <n v="715.00000000000011"/>
    <n v="0.55000000000000004"/>
  </r>
  <r>
    <x v="2"/>
    <n v="1128299"/>
    <x v="39"/>
    <x v="2"/>
    <x v="5"/>
    <s v="Las Vegas"/>
    <x v="5"/>
    <n v="0.8"/>
    <n v="3500"/>
    <n v="2800"/>
    <n v="560"/>
    <n v="0.2"/>
  </r>
  <r>
    <x v="2"/>
    <n v="1128299"/>
    <x v="40"/>
    <x v="2"/>
    <x v="5"/>
    <s v="Las Vegas"/>
    <x v="0"/>
    <n v="0.6"/>
    <n v="5500"/>
    <n v="3300"/>
    <n v="1485"/>
    <n v="0.45"/>
  </r>
  <r>
    <x v="2"/>
    <n v="1128299"/>
    <x v="40"/>
    <x v="2"/>
    <x v="5"/>
    <s v="Las Vegas"/>
    <x v="1"/>
    <n v="0.65"/>
    <n v="4000"/>
    <n v="2600"/>
    <n v="780"/>
    <n v="0.3"/>
  </r>
  <r>
    <x v="2"/>
    <n v="1128299"/>
    <x v="40"/>
    <x v="2"/>
    <x v="5"/>
    <s v="Las Vegas"/>
    <x v="2"/>
    <n v="0.65"/>
    <n v="4000"/>
    <n v="2600"/>
    <n v="1170"/>
    <n v="0.45"/>
  </r>
  <r>
    <x v="2"/>
    <n v="1128299"/>
    <x v="40"/>
    <x v="2"/>
    <x v="5"/>
    <s v="Las Vegas"/>
    <x v="3"/>
    <n v="0.6"/>
    <n v="3000"/>
    <n v="1800"/>
    <n v="719.99999999999989"/>
    <n v="0.39999999999999997"/>
  </r>
  <r>
    <x v="2"/>
    <n v="1128299"/>
    <x v="40"/>
    <x v="2"/>
    <x v="5"/>
    <s v="Las Vegas"/>
    <x v="4"/>
    <n v="0.65"/>
    <n v="2000"/>
    <n v="1300"/>
    <n v="780.00000000000011"/>
    <n v="0.60000000000000009"/>
  </r>
  <r>
    <x v="2"/>
    <n v="1128299"/>
    <x v="40"/>
    <x v="2"/>
    <x v="5"/>
    <s v="Las Vegas"/>
    <x v="5"/>
    <n v="0.8"/>
    <n v="4500"/>
    <n v="3600"/>
    <n v="900"/>
    <n v="0.25"/>
  </r>
  <r>
    <x v="2"/>
    <n v="1128299"/>
    <x v="41"/>
    <x v="2"/>
    <x v="5"/>
    <s v="Las Vegas"/>
    <x v="0"/>
    <n v="0.6"/>
    <n v="7000"/>
    <n v="4200"/>
    <n v="1890"/>
    <n v="0.45"/>
  </r>
  <r>
    <x v="2"/>
    <n v="1128299"/>
    <x v="41"/>
    <x v="2"/>
    <x v="5"/>
    <s v="Las Vegas"/>
    <x v="1"/>
    <n v="0.65"/>
    <n v="5500"/>
    <n v="3575"/>
    <n v="1072.5"/>
    <n v="0.3"/>
  </r>
  <r>
    <x v="2"/>
    <n v="1128299"/>
    <x v="41"/>
    <x v="2"/>
    <x v="5"/>
    <s v="Las Vegas"/>
    <x v="2"/>
    <n v="0.65"/>
    <n v="5500"/>
    <n v="3575"/>
    <n v="1608.75"/>
    <n v="0.45"/>
  </r>
  <r>
    <x v="2"/>
    <n v="1128299"/>
    <x v="41"/>
    <x v="2"/>
    <x v="5"/>
    <s v="Las Vegas"/>
    <x v="3"/>
    <n v="0.6"/>
    <n v="4250"/>
    <n v="2550"/>
    <n v="1019.9999999999999"/>
    <n v="0.39999999999999997"/>
  </r>
  <r>
    <x v="2"/>
    <n v="1128299"/>
    <x v="41"/>
    <x v="2"/>
    <x v="5"/>
    <s v="Las Vegas"/>
    <x v="4"/>
    <n v="0.65"/>
    <n v="3000"/>
    <n v="1950"/>
    <n v="1170.0000000000002"/>
    <n v="0.60000000000000009"/>
  </r>
  <r>
    <x v="2"/>
    <n v="1128299"/>
    <x v="41"/>
    <x v="2"/>
    <x v="5"/>
    <s v="Las Vegas"/>
    <x v="5"/>
    <n v="0.8"/>
    <n v="6000"/>
    <n v="4800"/>
    <n v="1200"/>
    <n v="0.25"/>
  </r>
  <r>
    <x v="2"/>
    <n v="1128299"/>
    <x v="42"/>
    <x v="2"/>
    <x v="5"/>
    <s v="Las Vegas"/>
    <x v="0"/>
    <n v="0.6"/>
    <n v="7500"/>
    <n v="4500"/>
    <n v="1800"/>
    <n v="0.4"/>
  </r>
  <r>
    <x v="2"/>
    <n v="1128299"/>
    <x v="42"/>
    <x v="2"/>
    <x v="5"/>
    <s v="Las Vegas"/>
    <x v="1"/>
    <n v="0.65"/>
    <n v="6000"/>
    <n v="3900"/>
    <n v="975"/>
    <n v="0.25"/>
  </r>
  <r>
    <x v="2"/>
    <n v="1128299"/>
    <x v="42"/>
    <x v="2"/>
    <x v="5"/>
    <s v="Las Vegas"/>
    <x v="2"/>
    <n v="0.65"/>
    <n v="5500"/>
    <n v="3575"/>
    <n v="1430"/>
    <n v="0.4"/>
  </r>
  <r>
    <x v="2"/>
    <n v="1128299"/>
    <x v="42"/>
    <x v="2"/>
    <x v="5"/>
    <s v="Las Vegas"/>
    <x v="3"/>
    <n v="0.6"/>
    <n v="4500"/>
    <n v="2700"/>
    <n v="944.99999999999989"/>
    <n v="0.35"/>
  </r>
  <r>
    <x v="2"/>
    <n v="1128299"/>
    <x v="42"/>
    <x v="2"/>
    <x v="5"/>
    <s v="Las Vegas"/>
    <x v="4"/>
    <n v="0.65"/>
    <n v="5000"/>
    <n v="3250"/>
    <n v="1787.5000000000002"/>
    <n v="0.55000000000000004"/>
  </r>
  <r>
    <x v="2"/>
    <n v="1128299"/>
    <x v="42"/>
    <x v="2"/>
    <x v="5"/>
    <s v="Las Vegas"/>
    <x v="5"/>
    <n v="0.8"/>
    <n v="5000"/>
    <n v="4000"/>
    <n v="800"/>
    <n v="0.2"/>
  </r>
  <r>
    <x v="2"/>
    <n v="1128299"/>
    <x v="43"/>
    <x v="2"/>
    <x v="5"/>
    <s v="Las Vegas"/>
    <x v="0"/>
    <n v="0.65"/>
    <n v="7000"/>
    <n v="4550"/>
    <n v="1820"/>
    <n v="0.4"/>
  </r>
  <r>
    <x v="2"/>
    <n v="1128299"/>
    <x v="43"/>
    <x v="2"/>
    <x v="5"/>
    <s v="Las Vegas"/>
    <x v="1"/>
    <n v="0.70000000000000007"/>
    <n v="6500"/>
    <n v="4550"/>
    <n v="1137.5"/>
    <n v="0.25"/>
  </r>
  <r>
    <x v="2"/>
    <n v="1128299"/>
    <x v="43"/>
    <x v="2"/>
    <x v="5"/>
    <s v="Las Vegas"/>
    <x v="2"/>
    <n v="0.65"/>
    <n v="5250"/>
    <n v="3412.5"/>
    <n v="1365"/>
    <n v="0.4"/>
  </r>
  <r>
    <x v="2"/>
    <n v="1128299"/>
    <x v="43"/>
    <x v="2"/>
    <x v="5"/>
    <s v="Las Vegas"/>
    <x v="3"/>
    <n v="0.65"/>
    <n v="4750"/>
    <n v="3087.5"/>
    <n v="1080.625"/>
    <n v="0.35"/>
  </r>
  <r>
    <x v="2"/>
    <n v="1128299"/>
    <x v="43"/>
    <x v="2"/>
    <x v="5"/>
    <s v="Las Vegas"/>
    <x v="4"/>
    <n v="0.75"/>
    <n v="4750"/>
    <n v="3562.5"/>
    <n v="1959.3750000000002"/>
    <n v="0.55000000000000004"/>
  </r>
  <r>
    <x v="2"/>
    <n v="1128299"/>
    <x v="43"/>
    <x v="2"/>
    <x v="5"/>
    <s v="Las Vegas"/>
    <x v="5"/>
    <n v="0.8"/>
    <n v="4000"/>
    <n v="3200"/>
    <n v="640"/>
    <n v="0.2"/>
  </r>
  <r>
    <x v="2"/>
    <n v="1128299"/>
    <x v="44"/>
    <x v="2"/>
    <x v="5"/>
    <s v="Las Vegas"/>
    <x v="0"/>
    <n v="0.60000000000000009"/>
    <n v="6000"/>
    <n v="3600.0000000000005"/>
    <n v="1260.0000000000002"/>
    <n v="0.35000000000000003"/>
  </r>
  <r>
    <x v="2"/>
    <n v="1128299"/>
    <x v="44"/>
    <x v="2"/>
    <x v="5"/>
    <s v="Las Vegas"/>
    <x v="1"/>
    <n v="0.65000000000000013"/>
    <n v="6000"/>
    <n v="3900.0000000000009"/>
    <n v="780.00000000000023"/>
    <n v="0.2"/>
  </r>
  <r>
    <x v="2"/>
    <n v="1128299"/>
    <x v="44"/>
    <x v="2"/>
    <x v="5"/>
    <s v="Las Vegas"/>
    <x v="2"/>
    <n v="0.60000000000000009"/>
    <n v="4500"/>
    <n v="2700.0000000000005"/>
    <n v="945.00000000000023"/>
    <n v="0.35000000000000003"/>
  </r>
  <r>
    <x v="2"/>
    <n v="1128299"/>
    <x v="44"/>
    <x v="2"/>
    <x v="5"/>
    <s v="Las Vegas"/>
    <x v="3"/>
    <n v="0.60000000000000009"/>
    <n v="4000"/>
    <n v="2400.0000000000005"/>
    <n v="720.00000000000011"/>
    <n v="0.3"/>
  </r>
  <r>
    <x v="2"/>
    <n v="1128299"/>
    <x v="44"/>
    <x v="2"/>
    <x v="5"/>
    <s v="Las Vegas"/>
    <x v="4"/>
    <n v="0.70000000000000007"/>
    <n v="4000"/>
    <n v="2800.0000000000005"/>
    <n v="1400.0000000000005"/>
    <n v="0.50000000000000011"/>
  </r>
  <r>
    <x v="2"/>
    <n v="1128299"/>
    <x v="44"/>
    <x v="2"/>
    <x v="5"/>
    <s v="Las Vegas"/>
    <x v="5"/>
    <n v="0.75000000000000011"/>
    <n v="4500"/>
    <n v="3375.0000000000005"/>
    <n v="506.25000000000017"/>
    <n v="0.15000000000000002"/>
  </r>
  <r>
    <x v="2"/>
    <n v="1128299"/>
    <x v="45"/>
    <x v="2"/>
    <x v="5"/>
    <s v="Las Vegas"/>
    <x v="0"/>
    <n v="0.60000000000000009"/>
    <n v="5500"/>
    <n v="3300.0000000000005"/>
    <n v="1155.0000000000002"/>
    <n v="0.35000000000000003"/>
  </r>
  <r>
    <x v="2"/>
    <n v="1128299"/>
    <x v="45"/>
    <x v="2"/>
    <x v="5"/>
    <s v="Las Vegas"/>
    <x v="1"/>
    <n v="0.65000000000000013"/>
    <n v="5500"/>
    <n v="3575.0000000000009"/>
    <n v="715.00000000000023"/>
    <n v="0.2"/>
  </r>
  <r>
    <x v="2"/>
    <n v="1128299"/>
    <x v="45"/>
    <x v="2"/>
    <x v="5"/>
    <s v="Las Vegas"/>
    <x v="2"/>
    <n v="0.60000000000000009"/>
    <n v="3750"/>
    <n v="2250.0000000000005"/>
    <n v="787.50000000000023"/>
    <n v="0.35000000000000003"/>
  </r>
  <r>
    <x v="2"/>
    <n v="1128299"/>
    <x v="45"/>
    <x v="2"/>
    <x v="5"/>
    <s v="Las Vegas"/>
    <x v="3"/>
    <n v="0.60000000000000009"/>
    <n v="3500"/>
    <n v="2100.0000000000005"/>
    <n v="630.00000000000011"/>
    <n v="0.3"/>
  </r>
  <r>
    <x v="2"/>
    <n v="1128299"/>
    <x v="45"/>
    <x v="2"/>
    <x v="5"/>
    <s v="Las Vegas"/>
    <x v="4"/>
    <n v="0.70000000000000007"/>
    <n v="3250"/>
    <n v="2275"/>
    <n v="1137.5000000000002"/>
    <n v="0.50000000000000011"/>
  </r>
  <r>
    <x v="2"/>
    <n v="1128299"/>
    <x v="45"/>
    <x v="2"/>
    <x v="5"/>
    <s v="Las Vegas"/>
    <x v="5"/>
    <n v="0.75000000000000011"/>
    <n v="3750"/>
    <n v="2812.5000000000005"/>
    <n v="421.87500000000011"/>
    <n v="0.15000000000000002"/>
  </r>
  <r>
    <x v="2"/>
    <n v="1128299"/>
    <x v="46"/>
    <x v="2"/>
    <x v="5"/>
    <s v="Las Vegas"/>
    <x v="0"/>
    <n v="0.60000000000000009"/>
    <n v="5750"/>
    <n v="3450.0000000000005"/>
    <n v="1207.5000000000002"/>
    <n v="0.35000000000000003"/>
  </r>
  <r>
    <x v="2"/>
    <n v="1128299"/>
    <x v="46"/>
    <x v="2"/>
    <x v="5"/>
    <s v="Las Vegas"/>
    <x v="1"/>
    <n v="0.65000000000000013"/>
    <n v="5750"/>
    <n v="3737.5000000000009"/>
    <n v="747.50000000000023"/>
    <n v="0.2"/>
  </r>
  <r>
    <x v="2"/>
    <n v="1128299"/>
    <x v="46"/>
    <x v="2"/>
    <x v="5"/>
    <s v="Las Vegas"/>
    <x v="2"/>
    <n v="0.60000000000000009"/>
    <n v="4250"/>
    <n v="2550.0000000000005"/>
    <n v="892.50000000000023"/>
    <n v="0.35000000000000003"/>
  </r>
  <r>
    <x v="2"/>
    <n v="1128299"/>
    <x v="46"/>
    <x v="2"/>
    <x v="5"/>
    <s v="Las Vegas"/>
    <x v="3"/>
    <n v="0.60000000000000009"/>
    <n v="4000"/>
    <n v="2400.0000000000005"/>
    <n v="720.00000000000011"/>
    <n v="0.3"/>
  </r>
  <r>
    <x v="2"/>
    <n v="1128299"/>
    <x v="46"/>
    <x v="2"/>
    <x v="5"/>
    <s v="Las Vegas"/>
    <x v="4"/>
    <n v="0.70000000000000007"/>
    <n v="3500"/>
    <n v="2450.0000000000005"/>
    <n v="1225.0000000000005"/>
    <n v="0.50000000000000011"/>
  </r>
  <r>
    <x v="2"/>
    <n v="1128299"/>
    <x v="46"/>
    <x v="2"/>
    <x v="5"/>
    <s v="Las Vegas"/>
    <x v="5"/>
    <n v="0.75000000000000011"/>
    <n v="4750"/>
    <n v="3562.5000000000005"/>
    <n v="534.37500000000011"/>
    <n v="0.15000000000000002"/>
  </r>
  <r>
    <x v="2"/>
    <n v="1128299"/>
    <x v="47"/>
    <x v="2"/>
    <x v="5"/>
    <s v="Las Vegas"/>
    <x v="0"/>
    <n v="0.60000000000000009"/>
    <n v="6750"/>
    <n v="4050.0000000000005"/>
    <n v="1417.5000000000002"/>
    <n v="0.35000000000000003"/>
  </r>
  <r>
    <x v="2"/>
    <n v="1128299"/>
    <x v="47"/>
    <x v="2"/>
    <x v="5"/>
    <s v="Las Vegas"/>
    <x v="1"/>
    <n v="0.65000000000000013"/>
    <n v="6750"/>
    <n v="4387.5000000000009"/>
    <n v="877.50000000000023"/>
    <n v="0.2"/>
  </r>
  <r>
    <x v="2"/>
    <n v="1128299"/>
    <x v="47"/>
    <x v="2"/>
    <x v="5"/>
    <s v="Las Vegas"/>
    <x v="2"/>
    <n v="0.60000000000000009"/>
    <n v="4750"/>
    <n v="2850.0000000000005"/>
    <n v="997.50000000000023"/>
    <n v="0.35000000000000003"/>
  </r>
  <r>
    <x v="2"/>
    <n v="1128299"/>
    <x v="47"/>
    <x v="2"/>
    <x v="5"/>
    <s v="Las Vegas"/>
    <x v="3"/>
    <n v="0.60000000000000009"/>
    <n v="4750"/>
    <n v="2850.0000000000005"/>
    <n v="855.00000000000011"/>
    <n v="0.3"/>
  </r>
  <r>
    <x v="2"/>
    <n v="1128299"/>
    <x v="47"/>
    <x v="2"/>
    <x v="5"/>
    <s v="Las Vegas"/>
    <x v="4"/>
    <n v="0.70000000000000007"/>
    <n v="4000"/>
    <n v="2800.0000000000005"/>
    <n v="1400.0000000000005"/>
    <n v="0.50000000000000011"/>
  </r>
  <r>
    <x v="2"/>
    <n v="1128299"/>
    <x v="47"/>
    <x v="2"/>
    <x v="5"/>
    <s v="Las Vegas"/>
    <x v="5"/>
    <n v="0.75000000000000011"/>
    <n v="5000"/>
    <n v="3750.0000000000005"/>
    <n v="562.50000000000011"/>
    <n v="0.15000000000000002"/>
  </r>
  <r>
    <x v="2"/>
    <n v="1128299"/>
    <x v="58"/>
    <x v="2"/>
    <x v="6"/>
    <s v="Denver"/>
    <x v="0"/>
    <n v="0.3"/>
    <n v="4250"/>
    <n v="1275"/>
    <n v="446.25000000000006"/>
    <n v="0.35000000000000003"/>
  </r>
  <r>
    <x v="2"/>
    <n v="1128299"/>
    <x v="58"/>
    <x v="2"/>
    <x v="6"/>
    <s v="Denver"/>
    <x v="1"/>
    <n v="0.4"/>
    <n v="4250"/>
    <n v="1700"/>
    <n v="340"/>
    <n v="0.2"/>
  </r>
  <r>
    <x v="2"/>
    <n v="1128299"/>
    <x v="58"/>
    <x v="2"/>
    <x v="6"/>
    <s v="Denver"/>
    <x v="2"/>
    <n v="0.4"/>
    <n v="4250"/>
    <n v="1700"/>
    <n v="595"/>
    <n v="0.35000000000000003"/>
  </r>
  <r>
    <x v="2"/>
    <n v="1128299"/>
    <x v="58"/>
    <x v="2"/>
    <x v="6"/>
    <s v="Denver"/>
    <x v="3"/>
    <n v="0.4"/>
    <n v="2750"/>
    <n v="1100"/>
    <n v="330"/>
    <n v="0.3"/>
  </r>
  <r>
    <x v="2"/>
    <n v="1128299"/>
    <x v="58"/>
    <x v="2"/>
    <x v="6"/>
    <s v="Denver"/>
    <x v="4"/>
    <n v="0.45"/>
    <n v="2250"/>
    <n v="1012.5"/>
    <n v="506.25"/>
    <n v="0.5"/>
  </r>
  <r>
    <x v="2"/>
    <n v="1128299"/>
    <x v="58"/>
    <x v="2"/>
    <x v="6"/>
    <s v="Denver"/>
    <x v="5"/>
    <n v="0.4"/>
    <n v="4750"/>
    <n v="1900"/>
    <n v="285.00000000000006"/>
    <n v="0.15000000000000002"/>
  </r>
  <r>
    <x v="2"/>
    <n v="1128299"/>
    <x v="49"/>
    <x v="2"/>
    <x v="6"/>
    <s v="Denver"/>
    <x v="0"/>
    <n v="0.3"/>
    <n v="5250"/>
    <n v="1575"/>
    <n v="551.25"/>
    <n v="0.35000000000000003"/>
  </r>
  <r>
    <x v="2"/>
    <n v="1128299"/>
    <x v="49"/>
    <x v="2"/>
    <x v="6"/>
    <s v="Denver"/>
    <x v="1"/>
    <n v="0.4"/>
    <n v="4250"/>
    <n v="1700"/>
    <n v="340"/>
    <n v="0.2"/>
  </r>
  <r>
    <x v="2"/>
    <n v="1128299"/>
    <x v="49"/>
    <x v="2"/>
    <x v="6"/>
    <s v="Denver"/>
    <x v="2"/>
    <n v="0.4"/>
    <n v="4250"/>
    <n v="1700"/>
    <n v="595"/>
    <n v="0.35000000000000003"/>
  </r>
  <r>
    <x v="2"/>
    <n v="1128299"/>
    <x v="49"/>
    <x v="2"/>
    <x v="6"/>
    <s v="Denver"/>
    <x v="3"/>
    <n v="0.4"/>
    <n v="2750"/>
    <n v="1100"/>
    <n v="330"/>
    <n v="0.3"/>
  </r>
  <r>
    <x v="2"/>
    <n v="1128299"/>
    <x v="49"/>
    <x v="2"/>
    <x v="6"/>
    <s v="Denver"/>
    <x v="4"/>
    <n v="0.45"/>
    <n v="2000"/>
    <n v="900"/>
    <n v="450"/>
    <n v="0.5"/>
  </r>
  <r>
    <x v="2"/>
    <n v="1128299"/>
    <x v="49"/>
    <x v="2"/>
    <x v="6"/>
    <s v="Denver"/>
    <x v="5"/>
    <n v="0.4"/>
    <n v="4000"/>
    <n v="1600"/>
    <n v="240.00000000000003"/>
    <n v="0.15000000000000002"/>
  </r>
  <r>
    <x v="2"/>
    <n v="1128299"/>
    <x v="59"/>
    <x v="2"/>
    <x v="6"/>
    <s v="Denver"/>
    <x v="0"/>
    <n v="0.4"/>
    <n v="5500"/>
    <n v="2200"/>
    <n v="770.00000000000011"/>
    <n v="0.35000000000000003"/>
  </r>
  <r>
    <x v="2"/>
    <n v="1128299"/>
    <x v="59"/>
    <x v="2"/>
    <x v="6"/>
    <s v="Denver"/>
    <x v="1"/>
    <n v="0.49999999999999994"/>
    <n v="4000"/>
    <n v="1999.9999999999998"/>
    <n v="400"/>
    <n v="0.2"/>
  </r>
  <r>
    <x v="2"/>
    <n v="1128299"/>
    <x v="59"/>
    <x v="2"/>
    <x v="6"/>
    <s v="Denver"/>
    <x v="2"/>
    <n v="0.54999999999999993"/>
    <n v="4000"/>
    <n v="2199.9999999999995"/>
    <n v="769.99999999999989"/>
    <n v="0.35000000000000003"/>
  </r>
  <r>
    <x v="2"/>
    <n v="1128299"/>
    <x v="59"/>
    <x v="2"/>
    <x v="6"/>
    <s v="Denver"/>
    <x v="3"/>
    <n v="0.54999999999999993"/>
    <n v="3000"/>
    <n v="1649.9999999999998"/>
    <n v="494.99999999999989"/>
    <n v="0.3"/>
  </r>
  <r>
    <x v="2"/>
    <n v="1128299"/>
    <x v="59"/>
    <x v="2"/>
    <x v="6"/>
    <s v="Denver"/>
    <x v="4"/>
    <n v="0.6"/>
    <n v="1500"/>
    <n v="900"/>
    <n v="450"/>
    <n v="0.5"/>
  </r>
  <r>
    <x v="2"/>
    <n v="1128299"/>
    <x v="59"/>
    <x v="2"/>
    <x v="6"/>
    <s v="Denver"/>
    <x v="5"/>
    <n v="0.54999999999999993"/>
    <n v="3500"/>
    <n v="1924.9999999999998"/>
    <n v="288.75"/>
    <n v="0.15000000000000002"/>
  </r>
  <r>
    <x v="2"/>
    <n v="1128299"/>
    <x v="60"/>
    <x v="2"/>
    <x v="6"/>
    <s v="Denver"/>
    <x v="0"/>
    <n v="0.6"/>
    <n v="5250"/>
    <n v="3150"/>
    <n v="1102.5"/>
    <n v="0.35000000000000003"/>
  </r>
  <r>
    <x v="2"/>
    <n v="1128299"/>
    <x v="60"/>
    <x v="2"/>
    <x v="6"/>
    <s v="Denver"/>
    <x v="1"/>
    <n v="0.65"/>
    <n v="3250"/>
    <n v="2112.5"/>
    <n v="422.5"/>
    <n v="0.2"/>
  </r>
  <r>
    <x v="2"/>
    <n v="1128299"/>
    <x v="60"/>
    <x v="2"/>
    <x v="6"/>
    <s v="Denver"/>
    <x v="2"/>
    <n v="0.65"/>
    <n v="3750"/>
    <n v="2437.5"/>
    <n v="853.12500000000011"/>
    <n v="0.35000000000000003"/>
  </r>
  <r>
    <x v="2"/>
    <n v="1128299"/>
    <x v="60"/>
    <x v="2"/>
    <x v="6"/>
    <s v="Denver"/>
    <x v="3"/>
    <n v="0.6"/>
    <n v="2750"/>
    <n v="1650"/>
    <n v="495"/>
    <n v="0.3"/>
  </r>
  <r>
    <x v="2"/>
    <n v="1128299"/>
    <x v="60"/>
    <x v="2"/>
    <x v="6"/>
    <s v="Denver"/>
    <x v="4"/>
    <n v="0.65"/>
    <n v="1750"/>
    <n v="1137.5"/>
    <n v="568.75"/>
    <n v="0.5"/>
  </r>
  <r>
    <x v="2"/>
    <n v="1128299"/>
    <x v="60"/>
    <x v="2"/>
    <x v="6"/>
    <s v="Denver"/>
    <x v="5"/>
    <n v="0.8"/>
    <n v="3250"/>
    <n v="2600"/>
    <n v="390.00000000000006"/>
    <n v="0.15000000000000002"/>
  </r>
  <r>
    <x v="2"/>
    <n v="1128299"/>
    <x v="61"/>
    <x v="2"/>
    <x v="6"/>
    <s v="Denver"/>
    <x v="0"/>
    <n v="0.6"/>
    <n v="5250"/>
    <n v="3150"/>
    <n v="1575"/>
    <n v="0.5"/>
  </r>
  <r>
    <x v="2"/>
    <n v="1128299"/>
    <x v="61"/>
    <x v="2"/>
    <x v="6"/>
    <s v="Denver"/>
    <x v="1"/>
    <n v="0.65"/>
    <n v="3750"/>
    <n v="2437.5"/>
    <n v="853.125"/>
    <n v="0.35"/>
  </r>
  <r>
    <x v="2"/>
    <n v="1128299"/>
    <x v="61"/>
    <x v="2"/>
    <x v="6"/>
    <s v="Denver"/>
    <x v="2"/>
    <n v="0.65"/>
    <n v="3750"/>
    <n v="2437.5"/>
    <n v="1218.75"/>
    <n v="0.5"/>
  </r>
  <r>
    <x v="2"/>
    <n v="1128299"/>
    <x v="61"/>
    <x v="2"/>
    <x v="6"/>
    <s v="Denver"/>
    <x v="3"/>
    <n v="0.6"/>
    <n v="2750"/>
    <n v="1650"/>
    <n v="742.49999999999989"/>
    <n v="0.44999999999999996"/>
  </r>
  <r>
    <x v="2"/>
    <n v="1128299"/>
    <x v="61"/>
    <x v="2"/>
    <x v="6"/>
    <s v="Denver"/>
    <x v="4"/>
    <n v="0.65"/>
    <n v="1750"/>
    <n v="1137.5"/>
    <n v="739.37500000000011"/>
    <n v="0.65000000000000013"/>
  </r>
  <r>
    <x v="2"/>
    <n v="1128299"/>
    <x v="61"/>
    <x v="2"/>
    <x v="6"/>
    <s v="Denver"/>
    <x v="5"/>
    <n v="0.8"/>
    <n v="4750"/>
    <n v="3800"/>
    <n v="1140"/>
    <n v="0.3"/>
  </r>
  <r>
    <x v="2"/>
    <n v="1128299"/>
    <x v="52"/>
    <x v="2"/>
    <x v="6"/>
    <s v="Denver"/>
    <x v="0"/>
    <n v="0.6"/>
    <n v="7250"/>
    <n v="4350"/>
    <n v="2175"/>
    <n v="0.5"/>
  </r>
  <r>
    <x v="2"/>
    <n v="1128299"/>
    <x v="52"/>
    <x v="2"/>
    <x v="6"/>
    <s v="Denver"/>
    <x v="1"/>
    <n v="0.65"/>
    <n v="5750"/>
    <n v="3737.5"/>
    <n v="1308.125"/>
    <n v="0.35"/>
  </r>
  <r>
    <x v="2"/>
    <n v="1128299"/>
    <x v="52"/>
    <x v="2"/>
    <x v="6"/>
    <s v="Denver"/>
    <x v="2"/>
    <n v="0.65"/>
    <n v="5750"/>
    <n v="3737.5"/>
    <n v="1868.75"/>
    <n v="0.5"/>
  </r>
  <r>
    <x v="2"/>
    <n v="1128299"/>
    <x v="52"/>
    <x v="2"/>
    <x v="6"/>
    <s v="Denver"/>
    <x v="3"/>
    <n v="0.65"/>
    <n v="4500"/>
    <n v="2925"/>
    <n v="1316.2499999999998"/>
    <n v="0.44999999999999996"/>
  </r>
  <r>
    <x v="2"/>
    <n v="1128299"/>
    <x v="52"/>
    <x v="2"/>
    <x v="6"/>
    <s v="Denver"/>
    <x v="4"/>
    <n v="0.70000000000000007"/>
    <n v="3250"/>
    <n v="2275"/>
    <n v="1478.7500000000002"/>
    <n v="0.65000000000000013"/>
  </r>
  <r>
    <x v="2"/>
    <n v="1128299"/>
    <x v="52"/>
    <x v="2"/>
    <x v="6"/>
    <s v="Denver"/>
    <x v="5"/>
    <n v="0.85000000000000009"/>
    <n v="6250"/>
    <n v="5312.5000000000009"/>
    <n v="1593.7500000000002"/>
    <n v="0.3"/>
  </r>
  <r>
    <x v="2"/>
    <n v="1128299"/>
    <x v="62"/>
    <x v="2"/>
    <x v="6"/>
    <s v="Denver"/>
    <x v="0"/>
    <n v="0.65"/>
    <n v="7750"/>
    <n v="5037.5"/>
    <n v="2266.875"/>
    <n v="0.45"/>
  </r>
  <r>
    <x v="2"/>
    <n v="1128299"/>
    <x v="62"/>
    <x v="2"/>
    <x v="6"/>
    <s v="Denver"/>
    <x v="1"/>
    <n v="0.70000000000000007"/>
    <n v="6250"/>
    <n v="4375"/>
    <n v="1312.5"/>
    <n v="0.3"/>
  </r>
  <r>
    <x v="2"/>
    <n v="1128299"/>
    <x v="62"/>
    <x v="2"/>
    <x v="6"/>
    <s v="Denver"/>
    <x v="2"/>
    <n v="0.70000000000000007"/>
    <n v="5750"/>
    <n v="4025.0000000000005"/>
    <n v="1811.2500000000002"/>
    <n v="0.45"/>
  </r>
  <r>
    <x v="2"/>
    <n v="1128299"/>
    <x v="62"/>
    <x v="2"/>
    <x v="6"/>
    <s v="Denver"/>
    <x v="3"/>
    <n v="0.65"/>
    <n v="4750"/>
    <n v="3087.5"/>
    <n v="1235"/>
    <n v="0.39999999999999997"/>
  </r>
  <r>
    <x v="2"/>
    <n v="1128299"/>
    <x v="62"/>
    <x v="2"/>
    <x v="6"/>
    <s v="Denver"/>
    <x v="4"/>
    <n v="0.70000000000000007"/>
    <n v="5250"/>
    <n v="3675.0000000000005"/>
    <n v="2205.0000000000005"/>
    <n v="0.60000000000000009"/>
  </r>
  <r>
    <x v="2"/>
    <n v="1128299"/>
    <x v="62"/>
    <x v="2"/>
    <x v="6"/>
    <s v="Denver"/>
    <x v="5"/>
    <n v="0.85000000000000009"/>
    <n v="5250"/>
    <n v="4462.5000000000009"/>
    <n v="1115.6250000000002"/>
    <n v="0.25"/>
  </r>
  <r>
    <x v="2"/>
    <n v="1128299"/>
    <x v="19"/>
    <x v="2"/>
    <x v="6"/>
    <s v="Denver"/>
    <x v="0"/>
    <n v="0.70000000000000007"/>
    <n v="7250"/>
    <n v="5075.0000000000009"/>
    <n v="2283.7500000000005"/>
    <n v="0.45"/>
  </r>
  <r>
    <x v="2"/>
    <n v="1128299"/>
    <x v="19"/>
    <x v="2"/>
    <x v="6"/>
    <s v="Denver"/>
    <x v="1"/>
    <n v="0.75000000000000011"/>
    <n v="6750"/>
    <n v="5062.5000000000009"/>
    <n v="1518.7500000000002"/>
    <n v="0.3"/>
  </r>
  <r>
    <x v="2"/>
    <n v="1128299"/>
    <x v="19"/>
    <x v="2"/>
    <x v="6"/>
    <s v="Denver"/>
    <x v="2"/>
    <n v="0.70000000000000007"/>
    <n v="5500"/>
    <n v="3850.0000000000005"/>
    <n v="1732.5000000000002"/>
    <n v="0.45"/>
  </r>
  <r>
    <x v="2"/>
    <n v="1128299"/>
    <x v="19"/>
    <x v="2"/>
    <x v="6"/>
    <s v="Denver"/>
    <x v="3"/>
    <n v="0.70000000000000007"/>
    <n v="5000"/>
    <n v="3500.0000000000005"/>
    <n v="1400"/>
    <n v="0.39999999999999997"/>
  </r>
  <r>
    <x v="2"/>
    <n v="1128299"/>
    <x v="19"/>
    <x v="2"/>
    <x v="6"/>
    <s v="Denver"/>
    <x v="4"/>
    <n v="0.75"/>
    <n v="5000"/>
    <n v="3750"/>
    <n v="2250.0000000000005"/>
    <n v="0.60000000000000009"/>
  </r>
  <r>
    <x v="2"/>
    <n v="1128299"/>
    <x v="19"/>
    <x v="2"/>
    <x v="6"/>
    <s v="Denver"/>
    <x v="5"/>
    <n v="0.8"/>
    <n v="4000"/>
    <n v="3200"/>
    <n v="800"/>
    <n v="0.25"/>
  </r>
  <r>
    <x v="2"/>
    <n v="1128299"/>
    <x v="63"/>
    <x v="2"/>
    <x v="6"/>
    <s v="Denver"/>
    <x v="0"/>
    <n v="0.65000000000000013"/>
    <n v="6000"/>
    <n v="3900.0000000000009"/>
    <n v="1560.0000000000005"/>
    <n v="0.4"/>
  </r>
  <r>
    <x v="2"/>
    <n v="1128299"/>
    <x v="63"/>
    <x v="2"/>
    <x v="6"/>
    <s v="Denver"/>
    <x v="1"/>
    <n v="0.70000000000000018"/>
    <n v="6000"/>
    <n v="4200.0000000000009"/>
    <n v="1050.0000000000002"/>
    <n v="0.25"/>
  </r>
  <r>
    <x v="2"/>
    <n v="1128299"/>
    <x v="63"/>
    <x v="2"/>
    <x v="6"/>
    <s v="Denver"/>
    <x v="2"/>
    <n v="0.65000000000000013"/>
    <n v="4500"/>
    <n v="2925.0000000000005"/>
    <n v="1170.0000000000002"/>
    <n v="0.4"/>
  </r>
  <r>
    <x v="2"/>
    <n v="1128299"/>
    <x v="63"/>
    <x v="2"/>
    <x v="6"/>
    <s v="Denver"/>
    <x v="3"/>
    <n v="0.65000000000000013"/>
    <n v="4000"/>
    <n v="2600.0000000000005"/>
    <n v="910.00000000000011"/>
    <n v="0.35"/>
  </r>
  <r>
    <x v="2"/>
    <n v="1128299"/>
    <x v="63"/>
    <x v="2"/>
    <x v="6"/>
    <s v="Denver"/>
    <x v="4"/>
    <n v="0.75000000000000011"/>
    <n v="4000"/>
    <n v="3000.0000000000005"/>
    <n v="1650.0000000000007"/>
    <n v="0.55000000000000016"/>
  </r>
  <r>
    <x v="2"/>
    <n v="1128299"/>
    <x v="63"/>
    <x v="2"/>
    <x v="6"/>
    <s v="Denver"/>
    <x v="5"/>
    <n v="0.70000000000000007"/>
    <n v="4250"/>
    <n v="2975.0000000000005"/>
    <n v="595.00000000000011"/>
    <n v="0.2"/>
  </r>
  <r>
    <x v="2"/>
    <n v="1128299"/>
    <x v="55"/>
    <x v="2"/>
    <x v="6"/>
    <s v="Denver"/>
    <x v="0"/>
    <n v="0.55000000000000004"/>
    <n v="5250"/>
    <n v="2887.5000000000005"/>
    <n v="1155.0000000000002"/>
    <n v="0.4"/>
  </r>
  <r>
    <x v="2"/>
    <n v="1128299"/>
    <x v="55"/>
    <x v="2"/>
    <x v="6"/>
    <s v="Denver"/>
    <x v="1"/>
    <n v="0.60000000000000009"/>
    <n v="5250"/>
    <n v="3150.0000000000005"/>
    <n v="787.50000000000011"/>
    <n v="0.25"/>
  </r>
  <r>
    <x v="2"/>
    <n v="1128299"/>
    <x v="55"/>
    <x v="2"/>
    <x v="6"/>
    <s v="Denver"/>
    <x v="2"/>
    <n v="0.55000000000000004"/>
    <n v="3500"/>
    <n v="1925.0000000000002"/>
    <n v="770.00000000000011"/>
    <n v="0.4"/>
  </r>
  <r>
    <x v="2"/>
    <n v="1128299"/>
    <x v="55"/>
    <x v="2"/>
    <x v="6"/>
    <s v="Denver"/>
    <x v="3"/>
    <n v="0.55000000000000004"/>
    <n v="3250"/>
    <n v="1787.5000000000002"/>
    <n v="625.625"/>
    <n v="0.35"/>
  </r>
  <r>
    <x v="2"/>
    <n v="1128299"/>
    <x v="55"/>
    <x v="2"/>
    <x v="6"/>
    <s v="Denver"/>
    <x v="4"/>
    <n v="0.65"/>
    <n v="3000"/>
    <n v="1950"/>
    <n v="1072.5000000000002"/>
    <n v="0.55000000000000016"/>
  </r>
  <r>
    <x v="2"/>
    <n v="1128299"/>
    <x v="55"/>
    <x v="2"/>
    <x v="6"/>
    <s v="Denver"/>
    <x v="5"/>
    <n v="0.70000000000000007"/>
    <n v="3500"/>
    <n v="2450.0000000000005"/>
    <n v="490.00000000000011"/>
    <n v="0.2"/>
  </r>
  <r>
    <x v="2"/>
    <n v="1128299"/>
    <x v="64"/>
    <x v="2"/>
    <x v="6"/>
    <s v="Denver"/>
    <x v="0"/>
    <n v="0.55000000000000004"/>
    <n v="5750"/>
    <n v="3162.5000000000005"/>
    <n v="1265.0000000000002"/>
    <n v="0.4"/>
  </r>
  <r>
    <x v="2"/>
    <n v="1128299"/>
    <x v="64"/>
    <x v="2"/>
    <x v="6"/>
    <s v="Denver"/>
    <x v="1"/>
    <n v="0.60000000000000009"/>
    <n v="5750"/>
    <n v="3450.0000000000005"/>
    <n v="862.50000000000011"/>
    <n v="0.25"/>
  </r>
  <r>
    <x v="2"/>
    <n v="1128299"/>
    <x v="64"/>
    <x v="2"/>
    <x v="6"/>
    <s v="Denver"/>
    <x v="2"/>
    <n v="0.55000000000000004"/>
    <n v="4250"/>
    <n v="2337.5"/>
    <n v="935"/>
    <n v="0.4"/>
  </r>
  <r>
    <x v="2"/>
    <n v="1128299"/>
    <x v="64"/>
    <x v="2"/>
    <x v="6"/>
    <s v="Denver"/>
    <x v="3"/>
    <n v="0.65000000000000013"/>
    <n v="4000"/>
    <n v="2600.0000000000005"/>
    <n v="910.00000000000011"/>
    <n v="0.35"/>
  </r>
  <r>
    <x v="2"/>
    <n v="1128299"/>
    <x v="64"/>
    <x v="2"/>
    <x v="6"/>
    <s v="Denver"/>
    <x v="4"/>
    <n v="0.75000000000000011"/>
    <n v="3750"/>
    <n v="2812.5000000000005"/>
    <n v="1546.8750000000007"/>
    <n v="0.55000000000000016"/>
  </r>
  <r>
    <x v="2"/>
    <n v="1128299"/>
    <x v="64"/>
    <x v="2"/>
    <x v="6"/>
    <s v="Denver"/>
    <x v="5"/>
    <n v="0.80000000000000016"/>
    <n v="5000"/>
    <n v="4000.0000000000009"/>
    <n v="800.00000000000023"/>
    <n v="0.2"/>
  </r>
  <r>
    <x v="2"/>
    <n v="1128299"/>
    <x v="65"/>
    <x v="2"/>
    <x v="6"/>
    <s v="Denver"/>
    <x v="0"/>
    <n v="0.65000000000000013"/>
    <n v="7000"/>
    <n v="4550.0000000000009"/>
    <n v="1820.0000000000005"/>
    <n v="0.4"/>
  </r>
  <r>
    <x v="2"/>
    <n v="1128299"/>
    <x v="65"/>
    <x v="2"/>
    <x v="6"/>
    <s v="Denver"/>
    <x v="1"/>
    <n v="0.70000000000000018"/>
    <n v="7000"/>
    <n v="4900.0000000000009"/>
    <n v="1225.0000000000002"/>
    <n v="0.25"/>
  </r>
  <r>
    <x v="2"/>
    <n v="1128299"/>
    <x v="65"/>
    <x v="2"/>
    <x v="6"/>
    <s v="Denver"/>
    <x v="2"/>
    <n v="0.65000000000000013"/>
    <n v="5000"/>
    <n v="3250.0000000000005"/>
    <n v="1300.0000000000002"/>
    <n v="0.4"/>
  </r>
  <r>
    <x v="2"/>
    <n v="1128299"/>
    <x v="65"/>
    <x v="2"/>
    <x v="6"/>
    <s v="Denver"/>
    <x v="3"/>
    <n v="0.65000000000000013"/>
    <n v="5000"/>
    <n v="3250.0000000000005"/>
    <n v="1137.5"/>
    <n v="0.35"/>
  </r>
  <r>
    <x v="2"/>
    <n v="1128299"/>
    <x v="65"/>
    <x v="2"/>
    <x v="6"/>
    <s v="Denver"/>
    <x v="4"/>
    <n v="0.75000000000000011"/>
    <n v="4250"/>
    <n v="3187.5000000000005"/>
    <n v="1753.1250000000007"/>
    <n v="0.55000000000000016"/>
  </r>
  <r>
    <x v="2"/>
    <n v="1128299"/>
    <x v="65"/>
    <x v="2"/>
    <x v="6"/>
    <s v="Denver"/>
    <x v="5"/>
    <n v="0.80000000000000016"/>
    <n v="5250"/>
    <n v="4200.0000000000009"/>
    <n v="840.00000000000023"/>
    <n v="0.2"/>
  </r>
  <r>
    <x v="2"/>
    <n v="1128299"/>
    <x v="66"/>
    <x v="2"/>
    <x v="7"/>
    <s v="Seattle"/>
    <x v="0"/>
    <n v="0.4"/>
    <n v="4500"/>
    <n v="1800"/>
    <n v="540"/>
    <n v="0.3"/>
  </r>
  <r>
    <x v="2"/>
    <n v="1128299"/>
    <x v="66"/>
    <x v="2"/>
    <x v="7"/>
    <s v="Seattle"/>
    <x v="1"/>
    <n v="0.5"/>
    <n v="4500"/>
    <n v="2250"/>
    <n v="562.5"/>
    <n v="0.25"/>
  </r>
  <r>
    <x v="2"/>
    <n v="1128299"/>
    <x v="66"/>
    <x v="2"/>
    <x v="7"/>
    <s v="Seattle"/>
    <x v="2"/>
    <n v="0.5"/>
    <n v="4500"/>
    <n v="2250"/>
    <n v="562.5"/>
    <n v="0.25"/>
  </r>
  <r>
    <x v="2"/>
    <n v="1128299"/>
    <x v="66"/>
    <x v="2"/>
    <x v="7"/>
    <s v="Seattle"/>
    <x v="3"/>
    <n v="0.5"/>
    <n v="3000"/>
    <n v="1500"/>
    <n v="450"/>
    <n v="0.3"/>
  </r>
  <r>
    <x v="2"/>
    <n v="1128299"/>
    <x v="66"/>
    <x v="2"/>
    <x v="7"/>
    <s v="Seattle"/>
    <x v="4"/>
    <n v="0.55000000000000004"/>
    <n v="2500"/>
    <n v="1375"/>
    <n v="343.75"/>
    <n v="0.25"/>
  </r>
  <r>
    <x v="2"/>
    <n v="1128299"/>
    <x v="66"/>
    <x v="2"/>
    <x v="7"/>
    <s v="Seattle"/>
    <x v="5"/>
    <n v="0.5"/>
    <n v="5000"/>
    <n v="2500"/>
    <n v="500"/>
    <n v="0.2"/>
  </r>
  <r>
    <x v="2"/>
    <n v="1128299"/>
    <x v="67"/>
    <x v="2"/>
    <x v="7"/>
    <s v="Seattle"/>
    <x v="0"/>
    <n v="0.4"/>
    <n v="5500"/>
    <n v="2200"/>
    <n v="660"/>
    <n v="0.3"/>
  </r>
  <r>
    <x v="2"/>
    <n v="1128299"/>
    <x v="67"/>
    <x v="2"/>
    <x v="7"/>
    <s v="Seattle"/>
    <x v="1"/>
    <n v="0.5"/>
    <n v="4500"/>
    <n v="2250"/>
    <n v="562.5"/>
    <n v="0.25"/>
  </r>
  <r>
    <x v="2"/>
    <n v="1128299"/>
    <x v="67"/>
    <x v="2"/>
    <x v="7"/>
    <s v="Seattle"/>
    <x v="2"/>
    <n v="0.5"/>
    <n v="4500"/>
    <n v="2250"/>
    <n v="562.5"/>
    <n v="0.25"/>
  </r>
  <r>
    <x v="2"/>
    <n v="1128299"/>
    <x v="67"/>
    <x v="2"/>
    <x v="7"/>
    <s v="Seattle"/>
    <x v="3"/>
    <n v="0.5"/>
    <n v="3000"/>
    <n v="1500"/>
    <n v="450"/>
    <n v="0.3"/>
  </r>
  <r>
    <x v="2"/>
    <n v="1128299"/>
    <x v="67"/>
    <x v="2"/>
    <x v="7"/>
    <s v="Seattle"/>
    <x v="4"/>
    <n v="0.55000000000000004"/>
    <n v="2250"/>
    <n v="1237.5"/>
    <n v="309.375"/>
    <n v="0.25"/>
  </r>
  <r>
    <x v="2"/>
    <n v="1128299"/>
    <x v="67"/>
    <x v="2"/>
    <x v="7"/>
    <s v="Seattle"/>
    <x v="5"/>
    <n v="0.5"/>
    <n v="4250"/>
    <n v="2125"/>
    <n v="425"/>
    <n v="0.2"/>
  </r>
  <r>
    <x v="2"/>
    <n v="1128299"/>
    <x v="68"/>
    <x v="2"/>
    <x v="7"/>
    <s v="Seattle"/>
    <x v="0"/>
    <n v="0.5"/>
    <n v="5750"/>
    <n v="2875"/>
    <n v="862.5"/>
    <n v="0.3"/>
  </r>
  <r>
    <x v="2"/>
    <n v="1128299"/>
    <x v="68"/>
    <x v="2"/>
    <x v="7"/>
    <s v="Seattle"/>
    <x v="1"/>
    <n v="0.6"/>
    <n v="4250"/>
    <n v="2550"/>
    <n v="637.5"/>
    <n v="0.25"/>
  </r>
  <r>
    <x v="2"/>
    <n v="1128299"/>
    <x v="68"/>
    <x v="2"/>
    <x v="7"/>
    <s v="Seattle"/>
    <x v="2"/>
    <n v="0.64999999999999991"/>
    <n v="4250"/>
    <n v="2762.4999999999995"/>
    <n v="690.62499999999989"/>
    <n v="0.25"/>
  </r>
  <r>
    <x v="2"/>
    <n v="1128299"/>
    <x v="68"/>
    <x v="2"/>
    <x v="7"/>
    <s v="Seattle"/>
    <x v="3"/>
    <n v="0.64999999999999991"/>
    <n v="3250"/>
    <n v="2112.4999999999995"/>
    <n v="633.74999999999989"/>
    <n v="0.3"/>
  </r>
  <r>
    <x v="2"/>
    <n v="1128299"/>
    <x v="68"/>
    <x v="2"/>
    <x v="7"/>
    <s v="Seattle"/>
    <x v="4"/>
    <n v="0.7"/>
    <n v="1750"/>
    <n v="1225"/>
    <n v="306.25"/>
    <n v="0.25"/>
  </r>
  <r>
    <x v="2"/>
    <n v="1128299"/>
    <x v="68"/>
    <x v="2"/>
    <x v="7"/>
    <s v="Seattle"/>
    <x v="5"/>
    <n v="0.64999999999999991"/>
    <n v="3750"/>
    <n v="2437.4999999999995"/>
    <n v="487.49999999999994"/>
    <n v="0.2"/>
  </r>
  <r>
    <x v="2"/>
    <n v="1128299"/>
    <x v="69"/>
    <x v="2"/>
    <x v="7"/>
    <s v="Seattle"/>
    <x v="0"/>
    <n v="0.7"/>
    <n v="5500"/>
    <n v="3849.9999999999995"/>
    <n v="1154.9999999999998"/>
    <n v="0.3"/>
  </r>
  <r>
    <x v="2"/>
    <n v="1128299"/>
    <x v="69"/>
    <x v="2"/>
    <x v="7"/>
    <s v="Seattle"/>
    <x v="1"/>
    <n v="0.75"/>
    <n v="3500"/>
    <n v="2625"/>
    <n v="656.25"/>
    <n v="0.25"/>
  </r>
  <r>
    <x v="2"/>
    <n v="1128299"/>
    <x v="69"/>
    <x v="2"/>
    <x v="7"/>
    <s v="Seattle"/>
    <x v="2"/>
    <n v="0.75"/>
    <n v="4000"/>
    <n v="3000"/>
    <n v="750"/>
    <n v="0.25"/>
  </r>
  <r>
    <x v="2"/>
    <n v="1128299"/>
    <x v="69"/>
    <x v="2"/>
    <x v="7"/>
    <s v="Seattle"/>
    <x v="3"/>
    <n v="0.6"/>
    <n v="3000"/>
    <n v="1800"/>
    <n v="540"/>
    <n v="0.3"/>
  </r>
  <r>
    <x v="2"/>
    <n v="1128299"/>
    <x v="69"/>
    <x v="2"/>
    <x v="7"/>
    <s v="Seattle"/>
    <x v="4"/>
    <n v="0.65"/>
    <n v="2000"/>
    <n v="1300"/>
    <n v="325"/>
    <n v="0.25"/>
  </r>
  <r>
    <x v="2"/>
    <n v="1128299"/>
    <x v="69"/>
    <x v="2"/>
    <x v="7"/>
    <s v="Seattle"/>
    <x v="5"/>
    <n v="0.8"/>
    <n v="3500"/>
    <n v="2800"/>
    <n v="560"/>
    <n v="0.2"/>
  </r>
  <r>
    <x v="2"/>
    <n v="1128299"/>
    <x v="70"/>
    <x v="2"/>
    <x v="7"/>
    <s v="Seattle"/>
    <x v="0"/>
    <n v="0.6"/>
    <n v="5500"/>
    <n v="3300"/>
    <n v="990"/>
    <n v="0.3"/>
  </r>
  <r>
    <x v="2"/>
    <n v="1128299"/>
    <x v="70"/>
    <x v="2"/>
    <x v="7"/>
    <s v="Seattle"/>
    <x v="1"/>
    <n v="0.65"/>
    <n v="4000"/>
    <n v="2600"/>
    <n v="650"/>
    <n v="0.25"/>
  </r>
  <r>
    <x v="2"/>
    <n v="1128299"/>
    <x v="70"/>
    <x v="2"/>
    <x v="7"/>
    <s v="Seattle"/>
    <x v="2"/>
    <n v="0.65"/>
    <n v="4000"/>
    <n v="2600"/>
    <n v="650"/>
    <n v="0.25"/>
  </r>
  <r>
    <x v="2"/>
    <n v="1128299"/>
    <x v="70"/>
    <x v="2"/>
    <x v="7"/>
    <s v="Seattle"/>
    <x v="3"/>
    <n v="0.6"/>
    <n v="3000"/>
    <n v="1800"/>
    <n v="540"/>
    <n v="0.3"/>
  </r>
  <r>
    <x v="2"/>
    <n v="1128299"/>
    <x v="70"/>
    <x v="2"/>
    <x v="7"/>
    <s v="Seattle"/>
    <x v="4"/>
    <n v="0.65"/>
    <n v="2000"/>
    <n v="1300"/>
    <n v="325"/>
    <n v="0.25"/>
  </r>
  <r>
    <x v="2"/>
    <n v="1128299"/>
    <x v="70"/>
    <x v="2"/>
    <x v="7"/>
    <s v="Seattle"/>
    <x v="5"/>
    <n v="0.8"/>
    <n v="5000"/>
    <n v="4000"/>
    <n v="800"/>
    <n v="0.2"/>
  </r>
  <r>
    <x v="2"/>
    <n v="1128299"/>
    <x v="71"/>
    <x v="2"/>
    <x v="7"/>
    <s v="Seattle"/>
    <x v="0"/>
    <n v="0.75"/>
    <n v="7500"/>
    <n v="5625"/>
    <n v="1687.5"/>
    <n v="0.3"/>
  </r>
  <r>
    <x v="2"/>
    <n v="1128299"/>
    <x v="71"/>
    <x v="2"/>
    <x v="7"/>
    <s v="Seattle"/>
    <x v="1"/>
    <n v="0.8"/>
    <n v="6250"/>
    <n v="5000"/>
    <n v="1250"/>
    <n v="0.25"/>
  </r>
  <r>
    <x v="2"/>
    <n v="1128299"/>
    <x v="71"/>
    <x v="2"/>
    <x v="7"/>
    <s v="Seattle"/>
    <x v="2"/>
    <n v="0.8"/>
    <n v="6250"/>
    <n v="5000"/>
    <n v="1250"/>
    <n v="0.25"/>
  </r>
  <r>
    <x v="2"/>
    <n v="1128299"/>
    <x v="71"/>
    <x v="2"/>
    <x v="7"/>
    <s v="Seattle"/>
    <x v="3"/>
    <n v="0.8"/>
    <n v="5000"/>
    <n v="4000"/>
    <n v="1200"/>
    <n v="0.3"/>
  </r>
  <r>
    <x v="2"/>
    <n v="1128299"/>
    <x v="71"/>
    <x v="2"/>
    <x v="7"/>
    <s v="Seattle"/>
    <x v="4"/>
    <n v="0.85000000000000009"/>
    <n v="3750"/>
    <n v="3187.5000000000005"/>
    <n v="796.87500000000011"/>
    <n v="0.25"/>
  </r>
  <r>
    <x v="2"/>
    <n v="1128299"/>
    <x v="71"/>
    <x v="2"/>
    <x v="7"/>
    <s v="Seattle"/>
    <x v="5"/>
    <n v="1"/>
    <n v="6750"/>
    <n v="6750"/>
    <n v="1350"/>
    <n v="0.2"/>
  </r>
  <r>
    <x v="2"/>
    <n v="1128299"/>
    <x v="72"/>
    <x v="2"/>
    <x v="7"/>
    <s v="Seattle"/>
    <x v="0"/>
    <n v="0.8"/>
    <n v="8250"/>
    <n v="6600"/>
    <n v="1980"/>
    <n v="0.3"/>
  </r>
  <r>
    <x v="2"/>
    <n v="1128299"/>
    <x v="72"/>
    <x v="2"/>
    <x v="7"/>
    <s v="Seattle"/>
    <x v="1"/>
    <n v="0.85000000000000009"/>
    <n v="6750"/>
    <n v="5737.5000000000009"/>
    <n v="1434.3750000000002"/>
    <n v="0.25"/>
  </r>
  <r>
    <x v="2"/>
    <n v="1128299"/>
    <x v="72"/>
    <x v="2"/>
    <x v="7"/>
    <s v="Seattle"/>
    <x v="2"/>
    <n v="0.85000000000000009"/>
    <n v="6250"/>
    <n v="5312.5000000000009"/>
    <n v="1328.1250000000002"/>
    <n v="0.25"/>
  </r>
  <r>
    <x v="2"/>
    <n v="1128299"/>
    <x v="72"/>
    <x v="2"/>
    <x v="7"/>
    <s v="Seattle"/>
    <x v="3"/>
    <n v="0.8"/>
    <n v="5250"/>
    <n v="4200"/>
    <n v="1260"/>
    <n v="0.3"/>
  </r>
  <r>
    <x v="2"/>
    <n v="1128299"/>
    <x v="72"/>
    <x v="2"/>
    <x v="7"/>
    <s v="Seattle"/>
    <x v="4"/>
    <n v="0.85000000000000009"/>
    <n v="5750"/>
    <n v="4887.5000000000009"/>
    <n v="1221.8750000000002"/>
    <n v="0.25"/>
  </r>
  <r>
    <x v="2"/>
    <n v="1128299"/>
    <x v="72"/>
    <x v="2"/>
    <x v="7"/>
    <s v="Seattle"/>
    <x v="5"/>
    <n v="1"/>
    <n v="5750"/>
    <n v="5750"/>
    <n v="1150"/>
    <n v="0.2"/>
  </r>
  <r>
    <x v="2"/>
    <n v="1128299"/>
    <x v="73"/>
    <x v="2"/>
    <x v="7"/>
    <s v="Seattle"/>
    <x v="0"/>
    <n v="0.85000000000000009"/>
    <n v="7750"/>
    <n v="6587.5000000000009"/>
    <n v="1976.2500000000002"/>
    <n v="0.3"/>
  </r>
  <r>
    <x v="2"/>
    <n v="1128299"/>
    <x v="73"/>
    <x v="2"/>
    <x v="7"/>
    <s v="Seattle"/>
    <x v="1"/>
    <n v="0.80000000000000016"/>
    <n v="7500"/>
    <n v="6000.0000000000009"/>
    <n v="1500.0000000000002"/>
    <n v="0.25"/>
  </r>
  <r>
    <x v="2"/>
    <n v="1128299"/>
    <x v="73"/>
    <x v="2"/>
    <x v="7"/>
    <s v="Seattle"/>
    <x v="2"/>
    <n v="0.75000000000000011"/>
    <n v="6250"/>
    <n v="4687.5000000000009"/>
    <n v="1171.8750000000002"/>
    <n v="0.25"/>
  </r>
  <r>
    <x v="2"/>
    <n v="1128299"/>
    <x v="73"/>
    <x v="2"/>
    <x v="7"/>
    <s v="Seattle"/>
    <x v="3"/>
    <n v="0.75000000000000011"/>
    <n v="5750"/>
    <n v="4312.5000000000009"/>
    <n v="1293.7500000000002"/>
    <n v="0.3"/>
  </r>
  <r>
    <x v="2"/>
    <n v="1128299"/>
    <x v="73"/>
    <x v="2"/>
    <x v="7"/>
    <s v="Seattle"/>
    <x v="4"/>
    <n v="0.75"/>
    <n v="5750"/>
    <n v="4312.5"/>
    <n v="1078.125"/>
    <n v="0.25"/>
  </r>
  <r>
    <x v="2"/>
    <n v="1128299"/>
    <x v="73"/>
    <x v="2"/>
    <x v="7"/>
    <s v="Seattle"/>
    <x v="5"/>
    <n v="0.8"/>
    <n v="4000"/>
    <n v="3200"/>
    <n v="640"/>
    <n v="0.2"/>
  </r>
  <r>
    <x v="2"/>
    <n v="1128299"/>
    <x v="74"/>
    <x v="2"/>
    <x v="7"/>
    <s v="Seattle"/>
    <x v="0"/>
    <n v="0.70000000000000018"/>
    <n v="6000"/>
    <n v="4200.0000000000009"/>
    <n v="1260.0000000000002"/>
    <n v="0.3"/>
  </r>
  <r>
    <x v="2"/>
    <n v="1128299"/>
    <x v="74"/>
    <x v="2"/>
    <x v="7"/>
    <s v="Seattle"/>
    <x v="1"/>
    <n v="0.75000000000000022"/>
    <n v="6000"/>
    <n v="4500.0000000000009"/>
    <n v="1125.0000000000002"/>
    <n v="0.25"/>
  </r>
  <r>
    <x v="2"/>
    <n v="1128299"/>
    <x v="74"/>
    <x v="2"/>
    <x v="7"/>
    <s v="Seattle"/>
    <x v="2"/>
    <n v="0.70000000000000018"/>
    <n v="4500"/>
    <n v="3150.0000000000009"/>
    <n v="787.50000000000023"/>
    <n v="0.25"/>
  </r>
  <r>
    <x v="2"/>
    <n v="1128299"/>
    <x v="74"/>
    <x v="2"/>
    <x v="7"/>
    <s v="Seattle"/>
    <x v="3"/>
    <n v="0.70000000000000018"/>
    <n v="4000"/>
    <n v="2800.0000000000009"/>
    <n v="840.00000000000023"/>
    <n v="0.3"/>
  </r>
  <r>
    <x v="2"/>
    <n v="1128299"/>
    <x v="74"/>
    <x v="2"/>
    <x v="7"/>
    <s v="Seattle"/>
    <x v="4"/>
    <n v="0.80000000000000016"/>
    <n v="4250"/>
    <n v="3400.0000000000005"/>
    <n v="850.00000000000011"/>
    <n v="0.25"/>
  </r>
  <r>
    <x v="2"/>
    <n v="1128299"/>
    <x v="74"/>
    <x v="2"/>
    <x v="7"/>
    <s v="Seattle"/>
    <x v="5"/>
    <n v="0.65"/>
    <n v="4500"/>
    <n v="2925"/>
    <n v="585"/>
    <n v="0.2"/>
  </r>
  <r>
    <x v="2"/>
    <n v="1128299"/>
    <x v="75"/>
    <x v="2"/>
    <x v="7"/>
    <s v="Seattle"/>
    <x v="0"/>
    <n v="0.60000000000000009"/>
    <n v="5500"/>
    <n v="3300.0000000000005"/>
    <n v="990.00000000000011"/>
    <n v="0.3"/>
  </r>
  <r>
    <x v="2"/>
    <n v="1128299"/>
    <x v="75"/>
    <x v="2"/>
    <x v="7"/>
    <s v="Seattle"/>
    <x v="1"/>
    <n v="0.65000000000000013"/>
    <n v="5500"/>
    <n v="3575.0000000000009"/>
    <n v="893.75000000000023"/>
    <n v="0.25"/>
  </r>
  <r>
    <x v="2"/>
    <n v="1128299"/>
    <x v="75"/>
    <x v="2"/>
    <x v="7"/>
    <s v="Seattle"/>
    <x v="2"/>
    <n v="0.60000000000000009"/>
    <n v="3750"/>
    <n v="2250.0000000000005"/>
    <n v="562.50000000000011"/>
    <n v="0.25"/>
  </r>
  <r>
    <x v="2"/>
    <n v="1128299"/>
    <x v="75"/>
    <x v="2"/>
    <x v="7"/>
    <s v="Seattle"/>
    <x v="3"/>
    <n v="0.60000000000000009"/>
    <n v="3500"/>
    <n v="2100.0000000000005"/>
    <n v="630.00000000000011"/>
    <n v="0.3"/>
  </r>
  <r>
    <x v="2"/>
    <n v="1128299"/>
    <x v="75"/>
    <x v="2"/>
    <x v="7"/>
    <s v="Seattle"/>
    <x v="4"/>
    <n v="0.70000000000000007"/>
    <n v="3250"/>
    <n v="2275"/>
    <n v="568.75"/>
    <n v="0.25"/>
  </r>
  <r>
    <x v="2"/>
    <n v="1128299"/>
    <x v="75"/>
    <x v="2"/>
    <x v="7"/>
    <s v="Seattle"/>
    <x v="5"/>
    <n v="0.75000000000000011"/>
    <n v="3750"/>
    <n v="2812.5000000000005"/>
    <n v="562.50000000000011"/>
    <n v="0.2"/>
  </r>
  <r>
    <x v="2"/>
    <n v="1128299"/>
    <x v="76"/>
    <x v="2"/>
    <x v="7"/>
    <s v="Seattle"/>
    <x v="0"/>
    <n v="0.60000000000000009"/>
    <n v="6000"/>
    <n v="3600.0000000000005"/>
    <n v="1080"/>
    <n v="0.3"/>
  </r>
  <r>
    <x v="2"/>
    <n v="1128299"/>
    <x v="76"/>
    <x v="2"/>
    <x v="7"/>
    <s v="Seattle"/>
    <x v="1"/>
    <n v="0.65000000000000013"/>
    <n v="6250"/>
    <n v="4062.5000000000009"/>
    <n v="1015.6250000000002"/>
    <n v="0.25"/>
  </r>
  <r>
    <x v="2"/>
    <n v="1128299"/>
    <x v="76"/>
    <x v="2"/>
    <x v="7"/>
    <s v="Seattle"/>
    <x v="2"/>
    <n v="0.60000000000000009"/>
    <n v="4750"/>
    <n v="2850.0000000000005"/>
    <n v="712.50000000000011"/>
    <n v="0.25"/>
  </r>
  <r>
    <x v="2"/>
    <n v="1128299"/>
    <x v="76"/>
    <x v="2"/>
    <x v="7"/>
    <s v="Seattle"/>
    <x v="3"/>
    <n v="0.70000000000000018"/>
    <n v="4500"/>
    <n v="3150.0000000000009"/>
    <n v="945.00000000000023"/>
    <n v="0.3"/>
  </r>
  <r>
    <x v="2"/>
    <n v="1128299"/>
    <x v="76"/>
    <x v="2"/>
    <x v="7"/>
    <s v="Seattle"/>
    <x v="4"/>
    <n v="0.90000000000000013"/>
    <n v="4250"/>
    <n v="3825.0000000000005"/>
    <n v="956.25000000000011"/>
    <n v="0.25"/>
  </r>
  <r>
    <x v="2"/>
    <n v="1128299"/>
    <x v="76"/>
    <x v="2"/>
    <x v="7"/>
    <s v="Seattle"/>
    <x v="5"/>
    <n v="0.95000000000000018"/>
    <n v="5500"/>
    <n v="5225.0000000000009"/>
    <n v="1045.0000000000002"/>
    <n v="0.2"/>
  </r>
  <r>
    <x v="2"/>
    <n v="1128299"/>
    <x v="77"/>
    <x v="2"/>
    <x v="7"/>
    <s v="Seattle"/>
    <x v="0"/>
    <n v="0.80000000000000016"/>
    <n v="7500"/>
    <n v="6000.0000000000009"/>
    <n v="1800.0000000000002"/>
    <n v="0.3"/>
  </r>
  <r>
    <x v="2"/>
    <n v="1128299"/>
    <x v="77"/>
    <x v="2"/>
    <x v="7"/>
    <s v="Seattle"/>
    <x v="1"/>
    <n v="0.8500000000000002"/>
    <n v="7500"/>
    <n v="6375.0000000000018"/>
    <n v="1593.7500000000005"/>
    <n v="0.25"/>
  </r>
  <r>
    <x v="2"/>
    <n v="1128299"/>
    <x v="77"/>
    <x v="2"/>
    <x v="7"/>
    <s v="Seattle"/>
    <x v="2"/>
    <n v="0.80000000000000016"/>
    <n v="5500"/>
    <n v="4400.0000000000009"/>
    <n v="1100.0000000000002"/>
    <n v="0.25"/>
  </r>
  <r>
    <x v="2"/>
    <n v="1128299"/>
    <x v="77"/>
    <x v="2"/>
    <x v="7"/>
    <s v="Seattle"/>
    <x v="3"/>
    <n v="0.80000000000000016"/>
    <n v="5500"/>
    <n v="4400.0000000000009"/>
    <n v="1320.0000000000002"/>
    <n v="0.3"/>
  </r>
  <r>
    <x v="2"/>
    <n v="1128299"/>
    <x v="77"/>
    <x v="2"/>
    <x v="7"/>
    <s v="Seattle"/>
    <x v="4"/>
    <n v="0.90000000000000013"/>
    <n v="4750"/>
    <n v="4275.0000000000009"/>
    <n v="1068.7500000000002"/>
    <n v="0.25"/>
  </r>
  <r>
    <x v="2"/>
    <n v="1128299"/>
    <x v="77"/>
    <x v="2"/>
    <x v="7"/>
    <s v="Seattle"/>
    <x v="5"/>
    <n v="0.95000000000000018"/>
    <n v="5750"/>
    <n v="5462.5000000000009"/>
    <n v="1092.5000000000002"/>
    <n v="0.2"/>
  </r>
  <r>
    <x v="0"/>
    <n v="1185732"/>
    <x v="78"/>
    <x v="4"/>
    <x v="8"/>
    <s v="Miami"/>
    <x v="0"/>
    <n v="0.45"/>
    <n v="10500"/>
    <n v="4725"/>
    <n v="2126.25"/>
    <n v="0.45"/>
  </r>
  <r>
    <x v="0"/>
    <n v="1185732"/>
    <x v="78"/>
    <x v="4"/>
    <x v="8"/>
    <s v="Miami"/>
    <x v="1"/>
    <n v="0.45"/>
    <n v="8500"/>
    <n v="3825"/>
    <n v="1338.75"/>
    <n v="0.35"/>
  </r>
  <r>
    <x v="0"/>
    <n v="1185732"/>
    <x v="78"/>
    <x v="4"/>
    <x v="8"/>
    <s v="Miami"/>
    <x v="2"/>
    <n v="0.35000000000000003"/>
    <n v="8500"/>
    <n v="2975.0000000000005"/>
    <n v="743.75000000000011"/>
    <n v="0.25"/>
  </r>
  <r>
    <x v="0"/>
    <n v="1185732"/>
    <x v="78"/>
    <x v="4"/>
    <x v="8"/>
    <s v="Miami"/>
    <x v="3"/>
    <n v="0.39999999999999997"/>
    <n v="7000"/>
    <n v="2799.9999999999995"/>
    <n v="839.99999999999989"/>
    <n v="0.3"/>
  </r>
  <r>
    <x v="0"/>
    <n v="1185732"/>
    <x v="78"/>
    <x v="4"/>
    <x v="8"/>
    <s v="Miami"/>
    <x v="4"/>
    <n v="0.55000000000000004"/>
    <n v="7500"/>
    <n v="4125"/>
    <n v="1443.75"/>
    <n v="0.35"/>
  </r>
  <r>
    <x v="0"/>
    <n v="1185732"/>
    <x v="78"/>
    <x v="4"/>
    <x v="8"/>
    <s v="Miami"/>
    <x v="5"/>
    <n v="0.45"/>
    <n v="8500"/>
    <n v="3825"/>
    <n v="1912.5"/>
    <n v="0.5"/>
  </r>
  <r>
    <x v="0"/>
    <n v="1185732"/>
    <x v="79"/>
    <x v="4"/>
    <x v="8"/>
    <s v="Miami"/>
    <x v="0"/>
    <n v="0.45"/>
    <n v="11000"/>
    <n v="4950"/>
    <n v="2227.5"/>
    <n v="0.45"/>
  </r>
  <r>
    <x v="0"/>
    <n v="1185732"/>
    <x v="79"/>
    <x v="4"/>
    <x v="8"/>
    <s v="Miami"/>
    <x v="1"/>
    <n v="0.45"/>
    <n v="7500"/>
    <n v="3375"/>
    <n v="1181.25"/>
    <n v="0.35"/>
  </r>
  <r>
    <x v="0"/>
    <n v="1185732"/>
    <x v="79"/>
    <x v="4"/>
    <x v="8"/>
    <s v="Miami"/>
    <x v="2"/>
    <n v="0.35000000000000003"/>
    <n v="8000"/>
    <n v="2800.0000000000005"/>
    <n v="700.00000000000011"/>
    <n v="0.25"/>
  </r>
  <r>
    <x v="0"/>
    <n v="1185732"/>
    <x v="79"/>
    <x v="4"/>
    <x v="8"/>
    <s v="Miami"/>
    <x v="3"/>
    <n v="0.39999999999999997"/>
    <n v="6750"/>
    <n v="2700"/>
    <n v="810"/>
    <n v="0.3"/>
  </r>
  <r>
    <x v="0"/>
    <n v="1185732"/>
    <x v="79"/>
    <x v="4"/>
    <x v="8"/>
    <s v="Miami"/>
    <x v="4"/>
    <n v="0.55000000000000004"/>
    <n v="7500"/>
    <n v="4125"/>
    <n v="1443.75"/>
    <n v="0.35"/>
  </r>
  <r>
    <x v="0"/>
    <n v="1185732"/>
    <x v="79"/>
    <x v="4"/>
    <x v="8"/>
    <s v="Miami"/>
    <x v="5"/>
    <n v="0.45"/>
    <n v="8500"/>
    <n v="3825"/>
    <n v="1912.5"/>
    <n v="0.5"/>
  </r>
  <r>
    <x v="0"/>
    <n v="1185732"/>
    <x v="80"/>
    <x v="4"/>
    <x v="8"/>
    <s v="Miami"/>
    <x v="0"/>
    <n v="0.45"/>
    <n v="10700"/>
    <n v="4815"/>
    <n v="2166.75"/>
    <n v="0.45"/>
  </r>
  <r>
    <x v="0"/>
    <n v="1185732"/>
    <x v="80"/>
    <x v="4"/>
    <x v="8"/>
    <s v="Miami"/>
    <x v="1"/>
    <n v="0.45"/>
    <n v="7500"/>
    <n v="3375"/>
    <n v="1181.25"/>
    <n v="0.35"/>
  </r>
  <r>
    <x v="0"/>
    <n v="1185732"/>
    <x v="80"/>
    <x v="4"/>
    <x v="8"/>
    <s v="Miami"/>
    <x v="2"/>
    <n v="0.35000000000000003"/>
    <n v="7750"/>
    <n v="2712.5000000000005"/>
    <n v="678.12500000000011"/>
    <n v="0.25"/>
  </r>
  <r>
    <x v="0"/>
    <n v="1185732"/>
    <x v="80"/>
    <x v="4"/>
    <x v="8"/>
    <s v="Miami"/>
    <x v="3"/>
    <n v="0.39999999999999997"/>
    <n v="6250"/>
    <n v="2500"/>
    <n v="750"/>
    <n v="0.3"/>
  </r>
  <r>
    <x v="0"/>
    <n v="1185732"/>
    <x v="80"/>
    <x v="4"/>
    <x v="8"/>
    <s v="Miami"/>
    <x v="4"/>
    <n v="0.55000000000000004"/>
    <n v="6750"/>
    <n v="3712.5000000000005"/>
    <n v="1299.375"/>
    <n v="0.35"/>
  </r>
  <r>
    <x v="0"/>
    <n v="1185732"/>
    <x v="80"/>
    <x v="4"/>
    <x v="8"/>
    <s v="Miami"/>
    <x v="5"/>
    <n v="0.45"/>
    <n v="7750"/>
    <n v="3487.5"/>
    <n v="1743.75"/>
    <n v="0.5"/>
  </r>
  <r>
    <x v="0"/>
    <n v="1185732"/>
    <x v="81"/>
    <x v="4"/>
    <x v="8"/>
    <s v="Miami"/>
    <x v="0"/>
    <n v="0.45"/>
    <n v="10250"/>
    <n v="4612.5"/>
    <n v="2075.625"/>
    <n v="0.45"/>
  </r>
  <r>
    <x v="0"/>
    <n v="1185732"/>
    <x v="81"/>
    <x v="4"/>
    <x v="8"/>
    <s v="Miami"/>
    <x v="1"/>
    <n v="0.45"/>
    <n v="7250"/>
    <n v="3262.5"/>
    <n v="1141.875"/>
    <n v="0.35"/>
  </r>
  <r>
    <x v="0"/>
    <n v="1185732"/>
    <x v="81"/>
    <x v="4"/>
    <x v="8"/>
    <s v="Miami"/>
    <x v="2"/>
    <n v="0.35000000000000003"/>
    <n v="7250"/>
    <n v="2537.5000000000005"/>
    <n v="634.37500000000011"/>
    <n v="0.25"/>
  </r>
  <r>
    <x v="0"/>
    <n v="1185732"/>
    <x v="81"/>
    <x v="4"/>
    <x v="8"/>
    <s v="Miami"/>
    <x v="3"/>
    <n v="0.39999999999999997"/>
    <n v="6500"/>
    <n v="2600"/>
    <n v="780"/>
    <n v="0.3"/>
  </r>
  <r>
    <x v="0"/>
    <n v="1185732"/>
    <x v="81"/>
    <x v="4"/>
    <x v="8"/>
    <s v="Miami"/>
    <x v="4"/>
    <n v="0.55000000000000004"/>
    <n v="6750"/>
    <n v="3712.5000000000005"/>
    <n v="1299.375"/>
    <n v="0.35"/>
  </r>
  <r>
    <x v="0"/>
    <n v="1185732"/>
    <x v="81"/>
    <x v="4"/>
    <x v="8"/>
    <s v="Miami"/>
    <x v="5"/>
    <n v="0.45"/>
    <n v="8000"/>
    <n v="3600"/>
    <n v="1800"/>
    <n v="0.5"/>
  </r>
  <r>
    <x v="0"/>
    <n v="1185732"/>
    <x v="82"/>
    <x v="4"/>
    <x v="8"/>
    <s v="Miami"/>
    <x v="0"/>
    <n v="0.55000000000000004"/>
    <n v="10700"/>
    <n v="5885.0000000000009"/>
    <n v="2648.2500000000005"/>
    <n v="0.45"/>
  </r>
  <r>
    <x v="0"/>
    <n v="1185732"/>
    <x v="82"/>
    <x v="4"/>
    <x v="8"/>
    <s v="Miami"/>
    <x v="1"/>
    <n v="0.55000000000000004"/>
    <n v="7750"/>
    <n v="4262.5"/>
    <n v="1491.875"/>
    <n v="0.35"/>
  </r>
  <r>
    <x v="0"/>
    <n v="1185732"/>
    <x v="82"/>
    <x v="4"/>
    <x v="8"/>
    <s v="Miami"/>
    <x v="2"/>
    <n v="0.5"/>
    <n v="7500"/>
    <n v="3750"/>
    <n v="937.5"/>
    <n v="0.25"/>
  </r>
  <r>
    <x v="0"/>
    <n v="1185732"/>
    <x v="82"/>
    <x v="4"/>
    <x v="8"/>
    <s v="Miami"/>
    <x v="3"/>
    <n v="0.5"/>
    <n v="7000"/>
    <n v="3500"/>
    <n v="1050"/>
    <n v="0.3"/>
  </r>
  <r>
    <x v="0"/>
    <n v="1185732"/>
    <x v="82"/>
    <x v="4"/>
    <x v="8"/>
    <s v="Miami"/>
    <x v="4"/>
    <n v="0.6"/>
    <n v="7250"/>
    <n v="4350"/>
    <n v="1522.5"/>
    <n v="0.35"/>
  </r>
  <r>
    <x v="0"/>
    <n v="1185732"/>
    <x v="82"/>
    <x v="4"/>
    <x v="8"/>
    <s v="Miami"/>
    <x v="5"/>
    <n v="0.65"/>
    <n v="8250"/>
    <n v="5362.5"/>
    <n v="2681.25"/>
    <n v="0.5"/>
  </r>
  <r>
    <x v="0"/>
    <n v="1185732"/>
    <x v="83"/>
    <x v="4"/>
    <x v="8"/>
    <s v="Miami"/>
    <x v="0"/>
    <n v="0.6"/>
    <n v="10750"/>
    <n v="6450"/>
    <n v="2902.5"/>
    <n v="0.45"/>
  </r>
  <r>
    <x v="0"/>
    <n v="1185732"/>
    <x v="83"/>
    <x v="4"/>
    <x v="8"/>
    <s v="Miami"/>
    <x v="1"/>
    <n v="0.55000000000000004"/>
    <n v="8250"/>
    <n v="4537.5"/>
    <n v="1588.125"/>
    <n v="0.35"/>
  </r>
  <r>
    <x v="0"/>
    <n v="1185732"/>
    <x v="83"/>
    <x v="4"/>
    <x v="8"/>
    <s v="Miami"/>
    <x v="2"/>
    <n v="0.5"/>
    <n v="8000"/>
    <n v="4000"/>
    <n v="1000"/>
    <n v="0.25"/>
  </r>
  <r>
    <x v="0"/>
    <n v="1185732"/>
    <x v="83"/>
    <x v="4"/>
    <x v="8"/>
    <s v="Miami"/>
    <x v="3"/>
    <n v="0.5"/>
    <n v="7750"/>
    <n v="3875"/>
    <n v="1162.5"/>
    <n v="0.3"/>
  </r>
  <r>
    <x v="0"/>
    <n v="1185732"/>
    <x v="83"/>
    <x v="4"/>
    <x v="8"/>
    <s v="Miami"/>
    <x v="4"/>
    <n v="0.65"/>
    <n v="7750"/>
    <n v="5037.5"/>
    <n v="1763.125"/>
    <n v="0.35"/>
  </r>
  <r>
    <x v="0"/>
    <n v="1185732"/>
    <x v="83"/>
    <x v="4"/>
    <x v="8"/>
    <s v="Miami"/>
    <x v="5"/>
    <n v="0.70000000000000007"/>
    <n v="9250"/>
    <n v="6475.0000000000009"/>
    <n v="3237.5000000000005"/>
    <n v="0.5"/>
  </r>
  <r>
    <x v="0"/>
    <n v="1185732"/>
    <x v="84"/>
    <x v="4"/>
    <x v="8"/>
    <s v="Miami"/>
    <x v="0"/>
    <n v="0.65"/>
    <n v="11500"/>
    <n v="7475"/>
    <n v="3363.75"/>
    <n v="0.45"/>
  </r>
  <r>
    <x v="0"/>
    <n v="1185732"/>
    <x v="84"/>
    <x v="4"/>
    <x v="8"/>
    <s v="Miami"/>
    <x v="1"/>
    <n v="0.60000000000000009"/>
    <n v="9000"/>
    <n v="5400.0000000000009"/>
    <n v="1890.0000000000002"/>
    <n v="0.35"/>
  </r>
  <r>
    <x v="0"/>
    <n v="1185732"/>
    <x v="84"/>
    <x v="4"/>
    <x v="8"/>
    <s v="Miami"/>
    <x v="2"/>
    <n v="0.55000000000000004"/>
    <n v="8250"/>
    <n v="4537.5"/>
    <n v="1134.375"/>
    <n v="0.25"/>
  </r>
  <r>
    <x v="0"/>
    <n v="1185732"/>
    <x v="84"/>
    <x v="4"/>
    <x v="8"/>
    <s v="Miami"/>
    <x v="3"/>
    <n v="0.55000000000000004"/>
    <n v="7750"/>
    <n v="4262.5"/>
    <n v="1278.75"/>
    <n v="0.3"/>
  </r>
  <r>
    <x v="0"/>
    <n v="1185732"/>
    <x v="84"/>
    <x v="4"/>
    <x v="8"/>
    <s v="Miami"/>
    <x v="4"/>
    <n v="0.65"/>
    <n v="8000"/>
    <n v="5200"/>
    <n v="1819.9999999999998"/>
    <n v="0.35"/>
  </r>
  <r>
    <x v="0"/>
    <n v="1185732"/>
    <x v="84"/>
    <x v="4"/>
    <x v="8"/>
    <s v="Miami"/>
    <x v="5"/>
    <n v="0.70000000000000007"/>
    <n v="9750"/>
    <n v="6825.0000000000009"/>
    <n v="3412.5000000000005"/>
    <n v="0.5"/>
  </r>
  <r>
    <x v="0"/>
    <n v="1185732"/>
    <x v="85"/>
    <x v="4"/>
    <x v="8"/>
    <s v="Miami"/>
    <x v="0"/>
    <n v="0.65"/>
    <n v="11250"/>
    <n v="7312.5"/>
    <n v="3290.625"/>
    <n v="0.45"/>
  </r>
  <r>
    <x v="0"/>
    <n v="1185732"/>
    <x v="85"/>
    <x v="4"/>
    <x v="8"/>
    <s v="Miami"/>
    <x v="1"/>
    <n v="0.60000000000000009"/>
    <n v="9000"/>
    <n v="5400.0000000000009"/>
    <n v="1890.0000000000002"/>
    <n v="0.35"/>
  </r>
  <r>
    <x v="0"/>
    <n v="1185732"/>
    <x v="85"/>
    <x v="4"/>
    <x v="8"/>
    <s v="Miami"/>
    <x v="2"/>
    <n v="0.55000000000000004"/>
    <n v="8250"/>
    <n v="4537.5"/>
    <n v="1134.375"/>
    <n v="0.25"/>
  </r>
  <r>
    <x v="0"/>
    <n v="1185732"/>
    <x v="85"/>
    <x v="4"/>
    <x v="8"/>
    <s v="Miami"/>
    <x v="3"/>
    <n v="0.45"/>
    <n v="7750"/>
    <n v="3487.5"/>
    <n v="1046.25"/>
    <n v="0.3"/>
  </r>
  <r>
    <x v="0"/>
    <n v="1185732"/>
    <x v="85"/>
    <x v="4"/>
    <x v="8"/>
    <s v="Miami"/>
    <x v="4"/>
    <n v="0.55000000000000004"/>
    <n v="7500"/>
    <n v="4125"/>
    <n v="1443.75"/>
    <n v="0.35"/>
  </r>
  <r>
    <x v="0"/>
    <n v="1185732"/>
    <x v="85"/>
    <x v="4"/>
    <x v="8"/>
    <s v="Miami"/>
    <x v="5"/>
    <n v="0.60000000000000009"/>
    <n v="9250"/>
    <n v="5550.0000000000009"/>
    <n v="2775.0000000000005"/>
    <n v="0.5"/>
  </r>
  <r>
    <x v="0"/>
    <n v="1185732"/>
    <x v="86"/>
    <x v="4"/>
    <x v="8"/>
    <s v="Miami"/>
    <x v="0"/>
    <n v="0.55000000000000004"/>
    <n v="10500"/>
    <n v="5775.0000000000009"/>
    <n v="2598.7500000000005"/>
    <n v="0.45"/>
  </r>
  <r>
    <x v="0"/>
    <n v="1185732"/>
    <x v="86"/>
    <x v="4"/>
    <x v="8"/>
    <s v="Miami"/>
    <x v="1"/>
    <n v="0.50000000000000011"/>
    <n v="8500"/>
    <n v="4250.0000000000009"/>
    <n v="1487.5000000000002"/>
    <n v="0.35"/>
  </r>
  <r>
    <x v="0"/>
    <n v="1185732"/>
    <x v="86"/>
    <x v="4"/>
    <x v="8"/>
    <s v="Miami"/>
    <x v="2"/>
    <n v="0.45"/>
    <n v="7500"/>
    <n v="3375"/>
    <n v="843.75"/>
    <n v="0.25"/>
  </r>
  <r>
    <x v="0"/>
    <n v="1185732"/>
    <x v="86"/>
    <x v="4"/>
    <x v="8"/>
    <s v="Miami"/>
    <x v="3"/>
    <n v="0.45"/>
    <n v="7250"/>
    <n v="3262.5"/>
    <n v="978.75"/>
    <n v="0.3"/>
  </r>
  <r>
    <x v="0"/>
    <n v="1185732"/>
    <x v="86"/>
    <x v="4"/>
    <x v="8"/>
    <s v="Miami"/>
    <x v="4"/>
    <n v="0.55000000000000004"/>
    <n v="7250"/>
    <n v="3987.5000000000005"/>
    <n v="1395.625"/>
    <n v="0.35"/>
  </r>
  <r>
    <x v="0"/>
    <n v="1185732"/>
    <x v="86"/>
    <x v="4"/>
    <x v="8"/>
    <s v="Miami"/>
    <x v="5"/>
    <n v="0.60000000000000009"/>
    <n v="8250"/>
    <n v="4950.0000000000009"/>
    <n v="2475.0000000000005"/>
    <n v="0.5"/>
  </r>
  <r>
    <x v="0"/>
    <n v="1185732"/>
    <x v="87"/>
    <x v="4"/>
    <x v="8"/>
    <s v="Miami"/>
    <x v="0"/>
    <n v="0.60000000000000009"/>
    <n v="10000"/>
    <n v="6000.0000000000009"/>
    <n v="2700.0000000000005"/>
    <n v="0.45"/>
  </r>
  <r>
    <x v="0"/>
    <n v="1185732"/>
    <x v="87"/>
    <x v="4"/>
    <x v="8"/>
    <s v="Miami"/>
    <x v="1"/>
    <n v="0.50000000000000011"/>
    <n v="8250"/>
    <n v="4125.0000000000009"/>
    <n v="1443.7500000000002"/>
    <n v="0.35"/>
  </r>
  <r>
    <x v="0"/>
    <n v="1185732"/>
    <x v="87"/>
    <x v="4"/>
    <x v="8"/>
    <s v="Miami"/>
    <x v="2"/>
    <n v="0.50000000000000011"/>
    <n v="7250"/>
    <n v="3625.0000000000009"/>
    <n v="906.25000000000023"/>
    <n v="0.25"/>
  </r>
  <r>
    <x v="0"/>
    <n v="1185732"/>
    <x v="87"/>
    <x v="4"/>
    <x v="8"/>
    <s v="Miami"/>
    <x v="3"/>
    <n v="0.50000000000000011"/>
    <n v="7000"/>
    <n v="3500.0000000000009"/>
    <n v="1050.0000000000002"/>
    <n v="0.3"/>
  </r>
  <r>
    <x v="0"/>
    <n v="1185732"/>
    <x v="87"/>
    <x v="4"/>
    <x v="8"/>
    <s v="Miami"/>
    <x v="4"/>
    <n v="0.60000000000000009"/>
    <n v="7000"/>
    <n v="4200.0000000000009"/>
    <n v="1470.0000000000002"/>
    <n v="0.35"/>
  </r>
  <r>
    <x v="0"/>
    <n v="1185732"/>
    <x v="87"/>
    <x v="4"/>
    <x v="8"/>
    <s v="Miami"/>
    <x v="5"/>
    <n v="0.65"/>
    <n v="8250"/>
    <n v="5362.5"/>
    <n v="2681.25"/>
    <n v="0.5"/>
  </r>
  <r>
    <x v="0"/>
    <n v="1185732"/>
    <x v="88"/>
    <x v="4"/>
    <x v="8"/>
    <s v="Miami"/>
    <x v="0"/>
    <n v="0.60000000000000009"/>
    <n v="9750"/>
    <n v="5850.0000000000009"/>
    <n v="2632.5000000000005"/>
    <n v="0.45"/>
  </r>
  <r>
    <x v="0"/>
    <n v="1185732"/>
    <x v="88"/>
    <x v="4"/>
    <x v="8"/>
    <s v="Miami"/>
    <x v="1"/>
    <n v="0.50000000000000011"/>
    <n v="8000"/>
    <n v="4000.0000000000009"/>
    <n v="1400.0000000000002"/>
    <n v="0.35"/>
  </r>
  <r>
    <x v="0"/>
    <n v="1185732"/>
    <x v="88"/>
    <x v="4"/>
    <x v="8"/>
    <s v="Miami"/>
    <x v="2"/>
    <n v="0.50000000000000011"/>
    <n v="7450"/>
    <n v="3725.0000000000009"/>
    <n v="931.25000000000023"/>
    <n v="0.25"/>
  </r>
  <r>
    <x v="0"/>
    <n v="1185732"/>
    <x v="88"/>
    <x v="4"/>
    <x v="8"/>
    <s v="Miami"/>
    <x v="3"/>
    <n v="0.50000000000000011"/>
    <n v="7750"/>
    <n v="3875.0000000000009"/>
    <n v="1162.5000000000002"/>
    <n v="0.3"/>
  </r>
  <r>
    <x v="0"/>
    <n v="1185732"/>
    <x v="88"/>
    <x v="4"/>
    <x v="8"/>
    <s v="Miami"/>
    <x v="4"/>
    <n v="0.65"/>
    <n v="7500"/>
    <n v="4875"/>
    <n v="1706.25"/>
    <n v="0.35"/>
  </r>
  <r>
    <x v="0"/>
    <n v="1185732"/>
    <x v="88"/>
    <x v="4"/>
    <x v="8"/>
    <s v="Miami"/>
    <x v="5"/>
    <n v="0.7"/>
    <n v="8500"/>
    <n v="5950"/>
    <n v="2975"/>
    <n v="0.5"/>
  </r>
  <r>
    <x v="0"/>
    <n v="1185732"/>
    <x v="89"/>
    <x v="4"/>
    <x v="8"/>
    <s v="Miami"/>
    <x v="0"/>
    <n v="0.65"/>
    <n v="10750"/>
    <n v="6987.5"/>
    <n v="3144.375"/>
    <n v="0.45"/>
  </r>
  <r>
    <x v="0"/>
    <n v="1185732"/>
    <x v="89"/>
    <x v="4"/>
    <x v="8"/>
    <s v="Miami"/>
    <x v="1"/>
    <n v="0.55000000000000004"/>
    <n v="8750"/>
    <n v="4812.5"/>
    <n v="1684.375"/>
    <n v="0.35"/>
  </r>
  <r>
    <x v="0"/>
    <n v="1185732"/>
    <x v="89"/>
    <x v="4"/>
    <x v="8"/>
    <s v="Miami"/>
    <x v="2"/>
    <n v="0.55000000000000004"/>
    <n v="8250"/>
    <n v="4537.5"/>
    <n v="1134.375"/>
    <n v="0.25"/>
  </r>
  <r>
    <x v="0"/>
    <n v="1185732"/>
    <x v="89"/>
    <x v="4"/>
    <x v="8"/>
    <s v="Miami"/>
    <x v="3"/>
    <n v="0.55000000000000004"/>
    <n v="7750"/>
    <n v="4262.5"/>
    <n v="1278.75"/>
    <n v="0.3"/>
  </r>
  <r>
    <x v="0"/>
    <n v="1185732"/>
    <x v="89"/>
    <x v="4"/>
    <x v="8"/>
    <s v="Miami"/>
    <x v="4"/>
    <n v="0.65"/>
    <n v="7750"/>
    <n v="5037.5"/>
    <n v="1763.125"/>
    <n v="0.35"/>
  </r>
  <r>
    <x v="0"/>
    <n v="1185732"/>
    <x v="89"/>
    <x v="4"/>
    <x v="8"/>
    <s v="Miami"/>
    <x v="5"/>
    <n v="0.7"/>
    <n v="8750"/>
    <n v="6125"/>
    <n v="3062.5"/>
    <n v="0.5"/>
  </r>
  <r>
    <x v="0"/>
    <n v="1185732"/>
    <x v="90"/>
    <x v="3"/>
    <x v="9"/>
    <s v="Minneapolis"/>
    <x v="0"/>
    <n v="0.35"/>
    <n v="4500"/>
    <n v="1575"/>
    <n v="551.25"/>
    <n v="0.35000000000000003"/>
  </r>
  <r>
    <x v="0"/>
    <n v="1185732"/>
    <x v="90"/>
    <x v="3"/>
    <x v="9"/>
    <s v="Minneapolis"/>
    <x v="1"/>
    <n v="0.35"/>
    <n v="2500"/>
    <n v="875"/>
    <n v="262.5"/>
    <n v="0.3"/>
  </r>
  <r>
    <x v="0"/>
    <n v="1185732"/>
    <x v="90"/>
    <x v="3"/>
    <x v="9"/>
    <s v="Minneapolis"/>
    <x v="2"/>
    <n v="0.25"/>
    <n v="2500"/>
    <n v="625"/>
    <n v="187.5"/>
    <n v="0.3"/>
  </r>
  <r>
    <x v="0"/>
    <n v="1185732"/>
    <x v="90"/>
    <x v="3"/>
    <x v="9"/>
    <s v="Minneapolis"/>
    <x v="3"/>
    <n v="0.30000000000000004"/>
    <n v="1000"/>
    <n v="300.00000000000006"/>
    <n v="105.00000000000003"/>
    <n v="0.35000000000000003"/>
  </r>
  <r>
    <x v="0"/>
    <n v="1185732"/>
    <x v="90"/>
    <x v="3"/>
    <x v="9"/>
    <s v="Minneapolis"/>
    <x v="4"/>
    <n v="0.44999999999999996"/>
    <n v="1500"/>
    <n v="674.99999999999989"/>
    <n v="202.49999999999997"/>
    <n v="0.3"/>
  </r>
  <r>
    <x v="0"/>
    <n v="1185732"/>
    <x v="90"/>
    <x v="3"/>
    <x v="9"/>
    <s v="Minneapolis"/>
    <x v="5"/>
    <n v="0.35"/>
    <n v="2500"/>
    <n v="875"/>
    <n v="393.75"/>
    <n v="0.45"/>
  </r>
  <r>
    <x v="0"/>
    <n v="1185732"/>
    <x v="91"/>
    <x v="3"/>
    <x v="9"/>
    <s v="Minneapolis"/>
    <x v="0"/>
    <n v="0.35"/>
    <n v="5000"/>
    <n v="1750"/>
    <n v="612.50000000000011"/>
    <n v="0.35000000000000003"/>
  </r>
  <r>
    <x v="0"/>
    <n v="1185732"/>
    <x v="91"/>
    <x v="3"/>
    <x v="9"/>
    <s v="Minneapolis"/>
    <x v="1"/>
    <n v="0.35"/>
    <n v="1500"/>
    <n v="525"/>
    <n v="157.5"/>
    <n v="0.3"/>
  </r>
  <r>
    <x v="0"/>
    <n v="1185732"/>
    <x v="91"/>
    <x v="3"/>
    <x v="9"/>
    <s v="Minneapolis"/>
    <x v="2"/>
    <n v="0.25"/>
    <n v="2000"/>
    <n v="500"/>
    <n v="150"/>
    <n v="0.3"/>
  </r>
  <r>
    <x v="0"/>
    <n v="1185732"/>
    <x v="91"/>
    <x v="3"/>
    <x v="9"/>
    <s v="Minneapolis"/>
    <x v="3"/>
    <n v="0.30000000000000004"/>
    <n v="750"/>
    <n v="225.00000000000003"/>
    <n v="78.750000000000014"/>
    <n v="0.35000000000000003"/>
  </r>
  <r>
    <x v="0"/>
    <n v="1185732"/>
    <x v="91"/>
    <x v="3"/>
    <x v="9"/>
    <s v="Minneapolis"/>
    <x v="4"/>
    <n v="0.44999999999999996"/>
    <n v="1500"/>
    <n v="674.99999999999989"/>
    <n v="202.49999999999997"/>
    <n v="0.3"/>
  </r>
  <r>
    <x v="0"/>
    <n v="1185732"/>
    <x v="91"/>
    <x v="3"/>
    <x v="9"/>
    <s v="Minneapolis"/>
    <x v="5"/>
    <n v="0.35"/>
    <n v="2250"/>
    <n v="787.5"/>
    <n v="354.375"/>
    <n v="0.45"/>
  </r>
  <r>
    <x v="0"/>
    <n v="1185732"/>
    <x v="92"/>
    <x v="3"/>
    <x v="9"/>
    <s v="Minneapolis"/>
    <x v="0"/>
    <n v="0.4"/>
    <n v="4450"/>
    <n v="1780"/>
    <n v="623.00000000000011"/>
    <n v="0.35000000000000003"/>
  </r>
  <r>
    <x v="0"/>
    <n v="1185732"/>
    <x v="92"/>
    <x v="3"/>
    <x v="9"/>
    <s v="Minneapolis"/>
    <x v="1"/>
    <n v="0.4"/>
    <n v="1250"/>
    <n v="500"/>
    <n v="150"/>
    <n v="0.3"/>
  </r>
  <r>
    <x v="0"/>
    <n v="1185732"/>
    <x v="92"/>
    <x v="3"/>
    <x v="9"/>
    <s v="Minneapolis"/>
    <x v="2"/>
    <n v="0.30000000000000004"/>
    <n v="1750"/>
    <n v="525.00000000000011"/>
    <n v="157.50000000000003"/>
    <n v="0.3"/>
  </r>
  <r>
    <x v="0"/>
    <n v="1185732"/>
    <x v="92"/>
    <x v="3"/>
    <x v="9"/>
    <s v="Minneapolis"/>
    <x v="3"/>
    <n v="0.35"/>
    <n v="250"/>
    <n v="87.5"/>
    <n v="30.625000000000004"/>
    <n v="0.35000000000000003"/>
  </r>
  <r>
    <x v="0"/>
    <n v="1185732"/>
    <x v="92"/>
    <x v="3"/>
    <x v="9"/>
    <s v="Minneapolis"/>
    <x v="4"/>
    <n v="0.5"/>
    <n v="750"/>
    <n v="375"/>
    <n v="112.5"/>
    <n v="0.3"/>
  </r>
  <r>
    <x v="0"/>
    <n v="1185732"/>
    <x v="92"/>
    <x v="3"/>
    <x v="9"/>
    <s v="Minneapolis"/>
    <x v="5"/>
    <n v="0.4"/>
    <n v="1750"/>
    <n v="700"/>
    <n v="315"/>
    <n v="0.45"/>
  </r>
  <r>
    <x v="0"/>
    <n v="1185732"/>
    <x v="93"/>
    <x v="3"/>
    <x v="9"/>
    <s v="Minneapolis"/>
    <x v="0"/>
    <n v="0.4"/>
    <n v="4000"/>
    <n v="1600"/>
    <n v="560"/>
    <n v="0.35000000000000003"/>
  </r>
  <r>
    <x v="0"/>
    <n v="1185732"/>
    <x v="93"/>
    <x v="3"/>
    <x v="9"/>
    <s v="Minneapolis"/>
    <x v="1"/>
    <n v="0.4"/>
    <n v="1000"/>
    <n v="400"/>
    <n v="120"/>
    <n v="0.3"/>
  </r>
  <r>
    <x v="0"/>
    <n v="1185732"/>
    <x v="93"/>
    <x v="3"/>
    <x v="9"/>
    <s v="Minneapolis"/>
    <x v="2"/>
    <n v="0.30000000000000004"/>
    <n v="1000"/>
    <n v="300.00000000000006"/>
    <n v="90.000000000000014"/>
    <n v="0.3"/>
  </r>
  <r>
    <x v="0"/>
    <n v="1185732"/>
    <x v="93"/>
    <x v="3"/>
    <x v="9"/>
    <s v="Minneapolis"/>
    <x v="3"/>
    <n v="0.35"/>
    <n v="250"/>
    <n v="87.5"/>
    <n v="30.625000000000004"/>
    <n v="0.35000000000000003"/>
  </r>
  <r>
    <x v="0"/>
    <n v="1185732"/>
    <x v="93"/>
    <x v="3"/>
    <x v="9"/>
    <s v="Minneapolis"/>
    <x v="4"/>
    <n v="0.5"/>
    <n v="500"/>
    <n v="250"/>
    <n v="75"/>
    <n v="0.3"/>
  </r>
  <r>
    <x v="0"/>
    <n v="1185732"/>
    <x v="93"/>
    <x v="3"/>
    <x v="9"/>
    <s v="Minneapolis"/>
    <x v="5"/>
    <n v="0.4"/>
    <n v="1750"/>
    <n v="700"/>
    <n v="315"/>
    <n v="0.45"/>
  </r>
  <r>
    <x v="0"/>
    <n v="1185732"/>
    <x v="94"/>
    <x v="3"/>
    <x v="9"/>
    <s v="Minneapolis"/>
    <x v="0"/>
    <n v="0.5"/>
    <n v="4450"/>
    <n v="2225"/>
    <n v="778.75000000000011"/>
    <n v="0.35000000000000003"/>
  </r>
  <r>
    <x v="0"/>
    <n v="1185732"/>
    <x v="94"/>
    <x v="3"/>
    <x v="9"/>
    <s v="Minneapolis"/>
    <x v="1"/>
    <n v="0.45000000000000007"/>
    <n v="1500"/>
    <n v="675.00000000000011"/>
    <n v="202.50000000000003"/>
    <n v="0.3"/>
  </r>
  <r>
    <x v="0"/>
    <n v="1185732"/>
    <x v="94"/>
    <x v="3"/>
    <x v="9"/>
    <s v="Minneapolis"/>
    <x v="2"/>
    <n v="0.4"/>
    <n v="1250"/>
    <n v="500"/>
    <n v="150"/>
    <n v="0.3"/>
  </r>
  <r>
    <x v="0"/>
    <n v="1185732"/>
    <x v="94"/>
    <x v="3"/>
    <x v="9"/>
    <s v="Minneapolis"/>
    <x v="3"/>
    <n v="0.4"/>
    <n v="500"/>
    <n v="200"/>
    <n v="70"/>
    <n v="0.35000000000000003"/>
  </r>
  <r>
    <x v="0"/>
    <n v="1185732"/>
    <x v="94"/>
    <x v="3"/>
    <x v="9"/>
    <s v="Minneapolis"/>
    <x v="4"/>
    <n v="0.54999999999999993"/>
    <n v="750"/>
    <n v="412.49999999999994"/>
    <n v="123.74999999999997"/>
    <n v="0.3"/>
  </r>
  <r>
    <x v="0"/>
    <n v="1185732"/>
    <x v="94"/>
    <x v="3"/>
    <x v="9"/>
    <s v="Minneapolis"/>
    <x v="5"/>
    <n v="0.6"/>
    <n v="1750"/>
    <n v="1050"/>
    <n v="472.5"/>
    <n v="0.45"/>
  </r>
  <r>
    <x v="0"/>
    <n v="1185732"/>
    <x v="95"/>
    <x v="3"/>
    <x v="9"/>
    <s v="Minneapolis"/>
    <x v="0"/>
    <n v="0.45"/>
    <n v="4250"/>
    <n v="1912.5"/>
    <n v="669.37500000000011"/>
    <n v="0.35000000000000003"/>
  </r>
  <r>
    <x v="0"/>
    <n v="1185732"/>
    <x v="95"/>
    <x v="3"/>
    <x v="9"/>
    <s v="Minneapolis"/>
    <x v="1"/>
    <n v="0.40000000000000008"/>
    <n v="1750"/>
    <n v="700.00000000000011"/>
    <n v="210.00000000000003"/>
    <n v="0.3"/>
  </r>
  <r>
    <x v="0"/>
    <n v="1185732"/>
    <x v="95"/>
    <x v="3"/>
    <x v="9"/>
    <s v="Minneapolis"/>
    <x v="2"/>
    <n v="0.35000000000000003"/>
    <n v="1750"/>
    <n v="612.50000000000011"/>
    <n v="183.75000000000003"/>
    <n v="0.3"/>
  </r>
  <r>
    <x v="0"/>
    <n v="1185732"/>
    <x v="95"/>
    <x v="3"/>
    <x v="9"/>
    <s v="Minneapolis"/>
    <x v="3"/>
    <n v="0.35000000000000003"/>
    <n v="1500"/>
    <n v="525"/>
    <n v="183.75000000000003"/>
    <n v="0.35000000000000003"/>
  </r>
  <r>
    <x v="0"/>
    <n v="1185732"/>
    <x v="95"/>
    <x v="3"/>
    <x v="9"/>
    <s v="Minneapolis"/>
    <x v="4"/>
    <n v="0.5"/>
    <n v="1500"/>
    <n v="750"/>
    <n v="225"/>
    <n v="0.3"/>
  </r>
  <r>
    <x v="0"/>
    <n v="1185732"/>
    <x v="95"/>
    <x v="3"/>
    <x v="9"/>
    <s v="Minneapolis"/>
    <x v="5"/>
    <n v="0.55000000000000004"/>
    <n v="3250"/>
    <n v="1787.5000000000002"/>
    <n v="804.37500000000011"/>
    <n v="0.45"/>
  </r>
  <r>
    <x v="0"/>
    <n v="1185732"/>
    <x v="96"/>
    <x v="3"/>
    <x v="9"/>
    <s v="Minneapolis"/>
    <x v="0"/>
    <n v="0.5"/>
    <n v="5500"/>
    <n v="2750"/>
    <n v="962.50000000000011"/>
    <n v="0.35000000000000003"/>
  </r>
  <r>
    <x v="0"/>
    <n v="1185732"/>
    <x v="96"/>
    <x v="3"/>
    <x v="9"/>
    <s v="Minneapolis"/>
    <x v="1"/>
    <n v="0.45000000000000007"/>
    <n v="3000"/>
    <n v="1350.0000000000002"/>
    <n v="405.00000000000006"/>
    <n v="0.3"/>
  </r>
  <r>
    <x v="0"/>
    <n v="1185732"/>
    <x v="96"/>
    <x v="3"/>
    <x v="9"/>
    <s v="Minneapolis"/>
    <x v="2"/>
    <n v="0.4"/>
    <n v="2250"/>
    <n v="900"/>
    <n v="270"/>
    <n v="0.3"/>
  </r>
  <r>
    <x v="0"/>
    <n v="1185732"/>
    <x v="96"/>
    <x v="3"/>
    <x v="9"/>
    <s v="Minneapolis"/>
    <x v="3"/>
    <n v="0.4"/>
    <n v="1750"/>
    <n v="700"/>
    <n v="245.00000000000003"/>
    <n v="0.35000000000000003"/>
  </r>
  <r>
    <x v="0"/>
    <n v="1185732"/>
    <x v="96"/>
    <x v="3"/>
    <x v="9"/>
    <s v="Minneapolis"/>
    <x v="4"/>
    <n v="0.5"/>
    <n v="2000"/>
    <n v="1000"/>
    <n v="300"/>
    <n v="0.3"/>
  </r>
  <r>
    <x v="0"/>
    <n v="1185732"/>
    <x v="96"/>
    <x v="3"/>
    <x v="9"/>
    <s v="Minneapolis"/>
    <x v="5"/>
    <n v="0.55000000000000004"/>
    <n v="3750"/>
    <n v="2062.5"/>
    <n v="928.125"/>
    <n v="0.45"/>
  </r>
  <r>
    <x v="0"/>
    <n v="1185732"/>
    <x v="97"/>
    <x v="3"/>
    <x v="9"/>
    <s v="Minneapolis"/>
    <x v="0"/>
    <n v="0.5"/>
    <n v="5250"/>
    <n v="2625"/>
    <n v="918.75000000000011"/>
    <n v="0.35000000000000003"/>
  </r>
  <r>
    <x v="0"/>
    <n v="1185732"/>
    <x v="97"/>
    <x v="3"/>
    <x v="9"/>
    <s v="Minneapolis"/>
    <x v="1"/>
    <n v="0.45000000000000007"/>
    <n v="3000"/>
    <n v="1350.0000000000002"/>
    <n v="405.00000000000006"/>
    <n v="0.3"/>
  </r>
  <r>
    <x v="0"/>
    <n v="1185732"/>
    <x v="97"/>
    <x v="3"/>
    <x v="9"/>
    <s v="Minneapolis"/>
    <x v="2"/>
    <n v="0.4"/>
    <n v="2250"/>
    <n v="900"/>
    <n v="270"/>
    <n v="0.3"/>
  </r>
  <r>
    <x v="0"/>
    <n v="1185732"/>
    <x v="97"/>
    <x v="3"/>
    <x v="9"/>
    <s v="Minneapolis"/>
    <x v="3"/>
    <n v="0.35000000000000003"/>
    <n v="1750"/>
    <n v="612.50000000000011"/>
    <n v="214.37500000000006"/>
    <n v="0.35000000000000003"/>
  </r>
  <r>
    <x v="0"/>
    <n v="1185732"/>
    <x v="97"/>
    <x v="3"/>
    <x v="9"/>
    <s v="Minneapolis"/>
    <x v="4"/>
    <n v="0.45"/>
    <n v="1500"/>
    <n v="675"/>
    <n v="202.5"/>
    <n v="0.3"/>
  </r>
  <r>
    <x v="0"/>
    <n v="1185732"/>
    <x v="97"/>
    <x v="3"/>
    <x v="9"/>
    <s v="Minneapolis"/>
    <x v="5"/>
    <n v="0.5"/>
    <n v="3250"/>
    <n v="1625"/>
    <n v="731.25"/>
    <n v="0.45"/>
  </r>
  <r>
    <x v="0"/>
    <n v="1185732"/>
    <x v="98"/>
    <x v="3"/>
    <x v="9"/>
    <s v="Minneapolis"/>
    <x v="0"/>
    <n v="0.45"/>
    <n v="4500"/>
    <n v="2025"/>
    <n v="708.75000000000011"/>
    <n v="0.35000000000000003"/>
  </r>
  <r>
    <x v="0"/>
    <n v="1185732"/>
    <x v="98"/>
    <x v="3"/>
    <x v="9"/>
    <s v="Minneapolis"/>
    <x v="1"/>
    <n v="0.40000000000000008"/>
    <n v="2500"/>
    <n v="1000.0000000000002"/>
    <n v="300.00000000000006"/>
    <n v="0.3"/>
  </r>
  <r>
    <x v="0"/>
    <n v="1185732"/>
    <x v="98"/>
    <x v="3"/>
    <x v="9"/>
    <s v="Minneapolis"/>
    <x v="2"/>
    <n v="0.25"/>
    <n v="1500"/>
    <n v="375"/>
    <n v="112.5"/>
    <n v="0.3"/>
  </r>
  <r>
    <x v="0"/>
    <n v="1185732"/>
    <x v="98"/>
    <x v="3"/>
    <x v="9"/>
    <s v="Minneapolis"/>
    <x v="3"/>
    <n v="0.25"/>
    <n v="1250"/>
    <n v="312.5"/>
    <n v="109.37500000000001"/>
    <n v="0.35000000000000003"/>
  </r>
  <r>
    <x v="0"/>
    <n v="1185732"/>
    <x v="98"/>
    <x v="3"/>
    <x v="9"/>
    <s v="Minneapolis"/>
    <x v="4"/>
    <n v="0.35"/>
    <n v="1250"/>
    <n v="437.5"/>
    <n v="131.25"/>
    <n v="0.3"/>
  </r>
  <r>
    <x v="0"/>
    <n v="1185732"/>
    <x v="98"/>
    <x v="3"/>
    <x v="9"/>
    <s v="Minneapolis"/>
    <x v="5"/>
    <n v="0.4"/>
    <n v="2000"/>
    <n v="800"/>
    <n v="360"/>
    <n v="0.45"/>
  </r>
  <r>
    <x v="0"/>
    <n v="1185732"/>
    <x v="99"/>
    <x v="3"/>
    <x v="9"/>
    <s v="Minneapolis"/>
    <x v="0"/>
    <n v="0.44999999999999996"/>
    <n v="3750"/>
    <n v="1687.4999999999998"/>
    <n v="590.625"/>
    <n v="0.35000000000000003"/>
  </r>
  <r>
    <x v="0"/>
    <n v="1185732"/>
    <x v="99"/>
    <x v="3"/>
    <x v="9"/>
    <s v="Minneapolis"/>
    <x v="1"/>
    <n v="0.35"/>
    <n v="2000"/>
    <n v="700"/>
    <n v="210"/>
    <n v="0.3"/>
  </r>
  <r>
    <x v="0"/>
    <n v="1185732"/>
    <x v="99"/>
    <x v="3"/>
    <x v="9"/>
    <s v="Minneapolis"/>
    <x v="2"/>
    <n v="0.35"/>
    <n v="1000"/>
    <n v="350"/>
    <n v="105"/>
    <n v="0.3"/>
  </r>
  <r>
    <x v="0"/>
    <n v="1185732"/>
    <x v="99"/>
    <x v="3"/>
    <x v="9"/>
    <s v="Minneapolis"/>
    <x v="3"/>
    <n v="0.35"/>
    <n v="750"/>
    <n v="262.5"/>
    <n v="91.875000000000014"/>
    <n v="0.35000000000000003"/>
  </r>
  <r>
    <x v="0"/>
    <n v="1185732"/>
    <x v="99"/>
    <x v="3"/>
    <x v="9"/>
    <s v="Minneapolis"/>
    <x v="4"/>
    <n v="0.44999999999999996"/>
    <n v="750"/>
    <n v="337.49999999999994"/>
    <n v="101.24999999999999"/>
    <n v="0.3"/>
  </r>
  <r>
    <x v="0"/>
    <n v="1185732"/>
    <x v="99"/>
    <x v="3"/>
    <x v="9"/>
    <s v="Minneapolis"/>
    <x v="5"/>
    <n v="0.49999999999999989"/>
    <n v="2000"/>
    <n v="999.99999999999977"/>
    <n v="449.99999999999989"/>
    <n v="0.45"/>
  </r>
  <r>
    <x v="0"/>
    <n v="1185732"/>
    <x v="100"/>
    <x v="3"/>
    <x v="9"/>
    <s v="Minneapolis"/>
    <x v="0"/>
    <n v="0.5"/>
    <n v="3500"/>
    <n v="1750"/>
    <n v="612.50000000000011"/>
    <n v="0.35000000000000003"/>
  </r>
  <r>
    <x v="0"/>
    <n v="1185732"/>
    <x v="100"/>
    <x v="3"/>
    <x v="9"/>
    <s v="Minneapolis"/>
    <x v="1"/>
    <n v="0.4"/>
    <n v="2000"/>
    <n v="800"/>
    <n v="240"/>
    <n v="0.3"/>
  </r>
  <r>
    <x v="0"/>
    <n v="1185732"/>
    <x v="100"/>
    <x v="3"/>
    <x v="9"/>
    <s v="Minneapolis"/>
    <x v="2"/>
    <n v="0.4"/>
    <n v="1450"/>
    <n v="580"/>
    <n v="174"/>
    <n v="0.3"/>
  </r>
  <r>
    <x v="0"/>
    <n v="1185732"/>
    <x v="100"/>
    <x v="3"/>
    <x v="9"/>
    <s v="Minneapolis"/>
    <x v="3"/>
    <n v="0.4"/>
    <n v="1500"/>
    <n v="600"/>
    <n v="210.00000000000003"/>
    <n v="0.35000000000000003"/>
  </r>
  <r>
    <x v="0"/>
    <n v="1185732"/>
    <x v="100"/>
    <x v="3"/>
    <x v="9"/>
    <s v="Minneapolis"/>
    <x v="4"/>
    <n v="0.54999999999999993"/>
    <n v="1250"/>
    <n v="687.49999999999989"/>
    <n v="206.24999999999997"/>
    <n v="0.3"/>
  </r>
  <r>
    <x v="0"/>
    <n v="1185732"/>
    <x v="100"/>
    <x v="3"/>
    <x v="9"/>
    <s v="Minneapolis"/>
    <x v="5"/>
    <n v="0.59999999999999987"/>
    <n v="2250"/>
    <n v="1349.9999999999998"/>
    <n v="607.49999999999989"/>
    <n v="0.45"/>
  </r>
  <r>
    <x v="0"/>
    <n v="1185732"/>
    <x v="101"/>
    <x v="3"/>
    <x v="9"/>
    <s v="Minneapolis"/>
    <x v="0"/>
    <n v="0.54999999999999993"/>
    <n v="4750"/>
    <n v="2612.4999999999995"/>
    <n v="914.37499999999989"/>
    <n v="0.35000000000000003"/>
  </r>
  <r>
    <x v="0"/>
    <n v="1185732"/>
    <x v="101"/>
    <x v="3"/>
    <x v="9"/>
    <s v="Minneapolis"/>
    <x v="1"/>
    <n v="0.45"/>
    <n v="2750"/>
    <n v="1237.5"/>
    <n v="371.25"/>
    <n v="0.3"/>
  </r>
  <r>
    <x v="0"/>
    <n v="1185732"/>
    <x v="101"/>
    <x v="3"/>
    <x v="9"/>
    <s v="Minneapolis"/>
    <x v="2"/>
    <n v="0.45"/>
    <n v="2250"/>
    <n v="1012.5"/>
    <n v="303.75"/>
    <n v="0.3"/>
  </r>
  <r>
    <x v="0"/>
    <n v="1185732"/>
    <x v="101"/>
    <x v="3"/>
    <x v="9"/>
    <s v="Minneapolis"/>
    <x v="3"/>
    <n v="0.45"/>
    <n v="1750"/>
    <n v="787.5"/>
    <n v="275.625"/>
    <n v="0.35000000000000003"/>
  </r>
  <r>
    <x v="0"/>
    <n v="1185732"/>
    <x v="101"/>
    <x v="3"/>
    <x v="9"/>
    <s v="Minneapolis"/>
    <x v="4"/>
    <n v="0.54999999999999993"/>
    <n v="1750"/>
    <n v="962.49999999999989"/>
    <n v="288.74999999999994"/>
    <n v="0.3"/>
  </r>
  <r>
    <x v="0"/>
    <n v="1185732"/>
    <x v="101"/>
    <x v="3"/>
    <x v="9"/>
    <s v="Minneapolis"/>
    <x v="5"/>
    <n v="0.59999999999999987"/>
    <n v="2750"/>
    <n v="1649.9999999999995"/>
    <n v="742.49999999999977"/>
    <n v="0.45"/>
  </r>
  <r>
    <x v="3"/>
    <n v="1189833"/>
    <x v="102"/>
    <x v="3"/>
    <x v="10"/>
    <s v="Billings"/>
    <x v="0"/>
    <n v="0.35"/>
    <n v="4750"/>
    <n v="1662.5"/>
    <n v="748.125"/>
    <n v="0.45"/>
  </r>
  <r>
    <x v="3"/>
    <n v="1189833"/>
    <x v="102"/>
    <x v="3"/>
    <x v="10"/>
    <s v="Billings"/>
    <x v="1"/>
    <n v="0.45"/>
    <n v="4750"/>
    <n v="2137.5"/>
    <n v="641.25"/>
    <n v="0.3"/>
  </r>
  <r>
    <x v="3"/>
    <n v="1189833"/>
    <x v="102"/>
    <x v="3"/>
    <x v="10"/>
    <s v="Billings"/>
    <x v="2"/>
    <n v="0.45"/>
    <n v="4750"/>
    <n v="2137.5"/>
    <n v="961.875"/>
    <n v="0.45"/>
  </r>
  <r>
    <x v="3"/>
    <n v="1189833"/>
    <x v="102"/>
    <x v="3"/>
    <x v="10"/>
    <s v="Billings"/>
    <x v="3"/>
    <n v="0.45"/>
    <n v="3250"/>
    <n v="1462.5"/>
    <n v="585"/>
    <n v="0.39999999999999997"/>
  </r>
  <r>
    <x v="3"/>
    <n v="1189833"/>
    <x v="102"/>
    <x v="3"/>
    <x v="10"/>
    <s v="Billings"/>
    <x v="4"/>
    <n v="0.5"/>
    <n v="2750"/>
    <n v="1375"/>
    <n v="825.00000000000011"/>
    <n v="0.60000000000000009"/>
  </r>
  <r>
    <x v="3"/>
    <n v="1189833"/>
    <x v="102"/>
    <x v="3"/>
    <x v="10"/>
    <s v="Billings"/>
    <x v="5"/>
    <n v="0.45"/>
    <n v="4750"/>
    <n v="2137.5"/>
    <n v="534.375"/>
    <n v="0.25"/>
  </r>
  <r>
    <x v="3"/>
    <n v="1189833"/>
    <x v="103"/>
    <x v="3"/>
    <x v="10"/>
    <s v="Billings"/>
    <x v="0"/>
    <n v="0.35"/>
    <n v="5250"/>
    <n v="1837.4999999999998"/>
    <n v="826.87499999999989"/>
    <n v="0.45"/>
  </r>
  <r>
    <x v="3"/>
    <n v="1189833"/>
    <x v="103"/>
    <x v="3"/>
    <x v="10"/>
    <s v="Billings"/>
    <x v="1"/>
    <n v="0.45"/>
    <n v="4250"/>
    <n v="1912.5"/>
    <n v="573.75"/>
    <n v="0.3"/>
  </r>
  <r>
    <x v="3"/>
    <n v="1189833"/>
    <x v="103"/>
    <x v="3"/>
    <x v="10"/>
    <s v="Billings"/>
    <x v="2"/>
    <n v="0.45"/>
    <n v="4500"/>
    <n v="2025"/>
    <n v="911.25"/>
    <n v="0.45"/>
  </r>
  <r>
    <x v="3"/>
    <n v="1189833"/>
    <x v="103"/>
    <x v="3"/>
    <x v="10"/>
    <s v="Billings"/>
    <x v="3"/>
    <n v="0.45"/>
    <n v="3000"/>
    <n v="1350"/>
    <n v="540"/>
    <n v="0.39999999999999997"/>
  </r>
  <r>
    <x v="3"/>
    <n v="1189833"/>
    <x v="103"/>
    <x v="3"/>
    <x v="10"/>
    <s v="Billings"/>
    <x v="4"/>
    <n v="0.5"/>
    <n v="2250"/>
    <n v="1125"/>
    <n v="675.00000000000011"/>
    <n v="0.60000000000000009"/>
  </r>
  <r>
    <x v="3"/>
    <n v="1189833"/>
    <x v="103"/>
    <x v="3"/>
    <x v="10"/>
    <s v="Billings"/>
    <x v="5"/>
    <n v="0.45"/>
    <n v="4250"/>
    <n v="1912.5"/>
    <n v="478.125"/>
    <n v="0.25"/>
  </r>
  <r>
    <x v="3"/>
    <n v="1189833"/>
    <x v="104"/>
    <x v="3"/>
    <x v="10"/>
    <s v="Billings"/>
    <x v="0"/>
    <n v="0.35"/>
    <n v="5750"/>
    <n v="2012.4999999999998"/>
    <n v="905.62499999999989"/>
    <n v="0.45"/>
  </r>
  <r>
    <x v="3"/>
    <n v="1189833"/>
    <x v="104"/>
    <x v="3"/>
    <x v="10"/>
    <s v="Billings"/>
    <x v="1"/>
    <n v="0.45"/>
    <n v="4250"/>
    <n v="1912.5"/>
    <n v="573.75"/>
    <n v="0.3"/>
  </r>
  <r>
    <x v="3"/>
    <n v="1189833"/>
    <x v="104"/>
    <x v="3"/>
    <x v="10"/>
    <s v="Billings"/>
    <x v="2"/>
    <n v="0.45"/>
    <n v="4250"/>
    <n v="1912.5"/>
    <n v="860.625"/>
    <n v="0.45"/>
  </r>
  <r>
    <x v="3"/>
    <n v="1189833"/>
    <x v="104"/>
    <x v="3"/>
    <x v="10"/>
    <s v="Billings"/>
    <x v="3"/>
    <n v="0.45"/>
    <n v="3250"/>
    <n v="1462.5"/>
    <n v="585"/>
    <n v="0.39999999999999997"/>
  </r>
  <r>
    <x v="3"/>
    <n v="1189833"/>
    <x v="104"/>
    <x v="3"/>
    <x v="10"/>
    <s v="Billings"/>
    <x v="4"/>
    <n v="0.5"/>
    <n v="2000"/>
    <n v="1000"/>
    <n v="600.00000000000011"/>
    <n v="0.60000000000000009"/>
  </r>
  <r>
    <x v="3"/>
    <n v="1189833"/>
    <x v="104"/>
    <x v="3"/>
    <x v="10"/>
    <s v="Billings"/>
    <x v="5"/>
    <n v="0.45"/>
    <n v="4000"/>
    <n v="1800"/>
    <n v="450"/>
    <n v="0.25"/>
  </r>
  <r>
    <x v="3"/>
    <n v="1189833"/>
    <x v="105"/>
    <x v="3"/>
    <x v="10"/>
    <s v="Billings"/>
    <x v="0"/>
    <n v="0.45"/>
    <n v="5750"/>
    <n v="2587.5"/>
    <n v="1164.375"/>
    <n v="0.45"/>
  </r>
  <r>
    <x v="3"/>
    <n v="1189833"/>
    <x v="105"/>
    <x v="3"/>
    <x v="10"/>
    <s v="Billings"/>
    <x v="1"/>
    <n v="0.45"/>
    <n v="3750"/>
    <n v="1687.5"/>
    <n v="506.25"/>
    <n v="0.3"/>
  </r>
  <r>
    <x v="3"/>
    <n v="1189833"/>
    <x v="105"/>
    <x v="3"/>
    <x v="10"/>
    <s v="Billings"/>
    <x v="2"/>
    <n v="0.45"/>
    <n v="4000"/>
    <n v="1800"/>
    <n v="810"/>
    <n v="0.45"/>
  </r>
  <r>
    <x v="3"/>
    <n v="1189833"/>
    <x v="105"/>
    <x v="3"/>
    <x v="10"/>
    <s v="Billings"/>
    <x v="3"/>
    <n v="0.4"/>
    <n v="3000"/>
    <n v="1200"/>
    <n v="479.99999999999994"/>
    <n v="0.39999999999999997"/>
  </r>
  <r>
    <x v="3"/>
    <n v="1189833"/>
    <x v="105"/>
    <x v="3"/>
    <x v="10"/>
    <s v="Billings"/>
    <x v="4"/>
    <n v="0.45"/>
    <n v="2000"/>
    <n v="900"/>
    <n v="540.00000000000011"/>
    <n v="0.60000000000000009"/>
  </r>
  <r>
    <x v="3"/>
    <n v="1189833"/>
    <x v="105"/>
    <x v="3"/>
    <x v="10"/>
    <s v="Billings"/>
    <x v="5"/>
    <n v="0.6"/>
    <n v="3750"/>
    <n v="2250"/>
    <n v="562.5"/>
    <n v="0.25"/>
  </r>
  <r>
    <x v="3"/>
    <n v="1189833"/>
    <x v="106"/>
    <x v="3"/>
    <x v="10"/>
    <s v="Billings"/>
    <x v="0"/>
    <n v="0.4"/>
    <n v="5750"/>
    <n v="2300"/>
    <n v="1035"/>
    <n v="0.45"/>
  </r>
  <r>
    <x v="3"/>
    <n v="1189833"/>
    <x v="106"/>
    <x v="3"/>
    <x v="10"/>
    <s v="Billings"/>
    <x v="1"/>
    <n v="0.45"/>
    <n v="4250"/>
    <n v="1912.5"/>
    <n v="573.75"/>
    <n v="0.3"/>
  </r>
  <r>
    <x v="3"/>
    <n v="1189833"/>
    <x v="106"/>
    <x v="3"/>
    <x v="10"/>
    <s v="Billings"/>
    <x v="2"/>
    <n v="0.45"/>
    <n v="4250"/>
    <n v="1912.5"/>
    <n v="860.625"/>
    <n v="0.45"/>
  </r>
  <r>
    <x v="3"/>
    <n v="1189833"/>
    <x v="106"/>
    <x v="3"/>
    <x v="10"/>
    <s v="Billings"/>
    <x v="3"/>
    <n v="0.4"/>
    <n v="3250"/>
    <n v="1300"/>
    <n v="520"/>
    <n v="0.39999999999999997"/>
  </r>
  <r>
    <x v="3"/>
    <n v="1189833"/>
    <x v="106"/>
    <x v="3"/>
    <x v="10"/>
    <s v="Billings"/>
    <x v="4"/>
    <n v="0.45"/>
    <n v="2250"/>
    <n v="1012.5"/>
    <n v="607.50000000000011"/>
    <n v="0.60000000000000009"/>
  </r>
  <r>
    <x v="3"/>
    <n v="1189833"/>
    <x v="106"/>
    <x v="3"/>
    <x v="10"/>
    <s v="Billings"/>
    <x v="5"/>
    <n v="0.6"/>
    <n v="4000"/>
    <n v="2400"/>
    <n v="600"/>
    <n v="0.25"/>
  </r>
  <r>
    <x v="3"/>
    <n v="1189833"/>
    <x v="107"/>
    <x v="3"/>
    <x v="10"/>
    <s v="Billings"/>
    <x v="0"/>
    <n v="0.4"/>
    <n v="6750"/>
    <n v="2700"/>
    <n v="1215"/>
    <n v="0.45"/>
  </r>
  <r>
    <x v="3"/>
    <n v="1189833"/>
    <x v="107"/>
    <x v="3"/>
    <x v="10"/>
    <s v="Billings"/>
    <x v="1"/>
    <n v="0.45"/>
    <n v="5250"/>
    <n v="2362.5"/>
    <n v="708.75"/>
    <n v="0.3"/>
  </r>
  <r>
    <x v="3"/>
    <n v="1189833"/>
    <x v="107"/>
    <x v="3"/>
    <x v="10"/>
    <s v="Billings"/>
    <x v="2"/>
    <n v="0.45"/>
    <n v="5500"/>
    <n v="2475"/>
    <n v="1113.75"/>
    <n v="0.45"/>
  </r>
  <r>
    <x v="3"/>
    <n v="1189833"/>
    <x v="107"/>
    <x v="3"/>
    <x v="10"/>
    <s v="Billings"/>
    <x v="3"/>
    <n v="0.4"/>
    <n v="4250"/>
    <n v="1700"/>
    <n v="680"/>
    <n v="0.39999999999999997"/>
  </r>
  <r>
    <x v="3"/>
    <n v="1189833"/>
    <x v="107"/>
    <x v="3"/>
    <x v="10"/>
    <s v="Billings"/>
    <x v="4"/>
    <n v="0.45"/>
    <n v="3000"/>
    <n v="1350"/>
    <n v="810.00000000000011"/>
    <n v="0.60000000000000009"/>
  </r>
  <r>
    <x v="3"/>
    <n v="1189833"/>
    <x v="107"/>
    <x v="3"/>
    <x v="10"/>
    <s v="Billings"/>
    <x v="5"/>
    <n v="0.6"/>
    <n v="6000"/>
    <n v="3600"/>
    <n v="900"/>
    <n v="0.25"/>
  </r>
  <r>
    <x v="3"/>
    <n v="1189833"/>
    <x v="108"/>
    <x v="3"/>
    <x v="10"/>
    <s v="Billings"/>
    <x v="0"/>
    <n v="0.4"/>
    <n v="7500"/>
    <n v="3000"/>
    <n v="1350"/>
    <n v="0.45"/>
  </r>
  <r>
    <x v="3"/>
    <n v="1189833"/>
    <x v="108"/>
    <x v="3"/>
    <x v="10"/>
    <s v="Billings"/>
    <x v="1"/>
    <n v="0.45"/>
    <n v="6000"/>
    <n v="2700"/>
    <n v="810"/>
    <n v="0.3"/>
  </r>
  <r>
    <x v="3"/>
    <n v="1189833"/>
    <x v="108"/>
    <x v="3"/>
    <x v="10"/>
    <s v="Billings"/>
    <x v="2"/>
    <n v="0.45"/>
    <n v="5500"/>
    <n v="2475"/>
    <n v="1113.75"/>
    <n v="0.45"/>
  </r>
  <r>
    <x v="3"/>
    <n v="1189833"/>
    <x v="108"/>
    <x v="3"/>
    <x v="10"/>
    <s v="Billings"/>
    <x v="3"/>
    <n v="0.4"/>
    <n v="4500"/>
    <n v="1800"/>
    <n v="719.99999999999989"/>
    <n v="0.39999999999999997"/>
  </r>
  <r>
    <x v="3"/>
    <n v="1189833"/>
    <x v="108"/>
    <x v="3"/>
    <x v="10"/>
    <s v="Billings"/>
    <x v="4"/>
    <n v="0.45"/>
    <n v="4750"/>
    <n v="2137.5"/>
    <n v="1282.5000000000002"/>
    <n v="0.60000000000000009"/>
  </r>
  <r>
    <x v="3"/>
    <n v="1189833"/>
    <x v="108"/>
    <x v="3"/>
    <x v="10"/>
    <s v="Billings"/>
    <x v="5"/>
    <n v="0.6"/>
    <n v="4750"/>
    <n v="2850"/>
    <n v="712.5"/>
    <n v="0.25"/>
  </r>
  <r>
    <x v="3"/>
    <n v="1189833"/>
    <x v="109"/>
    <x v="3"/>
    <x v="10"/>
    <s v="Billings"/>
    <x v="0"/>
    <n v="0.45"/>
    <n v="6750"/>
    <n v="3037.5"/>
    <n v="1366.875"/>
    <n v="0.45"/>
  </r>
  <r>
    <x v="3"/>
    <n v="1189833"/>
    <x v="109"/>
    <x v="3"/>
    <x v="10"/>
    <s v="Billings"/>
    <x v="1"/>
    <n v="0.55000000000000004"/>
    <n v="6250"/>
    <n v="3437.5000000000005"/>
    <n v="1031.25"/>
    <n v="0.3"/>
  </r>
  <r>
    <x v="3"/>
    <n v="1189833"/>
    <x v="109"/>
    <x v="3"/>
    <x v="10"/>
    <s v="Billings"/>
    <x v="2"/>
    <n v="0.5"/>
    <n v="5000"/>
    <n v="2500"/>
    <n v="1125"/>
    <n v="0.45"/>
  </r>
  <r>
    <x v="3"/>
    <n v="1189833"/>
    <x v="109"/>
    <x v="3"/>
    <x v="10"/>
    <s v="Billings"/>
    <x v="3"/>
    <n v="0.45"/>
    <n v="4250"/>
    <n v="1912.5"/>
    <n v="764.99999999999989"/>
    <n v="0.39999999999999997"/>
  </r>
  <r>
    <x v="3"/>
    <n v="1189833"/>
    <x v="109"/>
    <x v="3"/>
    <x v="10"/>
    <s v="Billings"/>
    <x v="4"/>
    <n v="0.54999999999999993"/>
    <n v="4250"/>
    <n v="2337.4999999999995"/>
    <n v="1402.5"/>
    <n v="0.60000000000000009"/>
  </r>
  <r>
    <x v="3"/>
    <n v="1189833"/>
    <x v="109"/>
    <x v="3"/>
    <x v="10"/>
    <s v="Billings"/>
    <x v="5"/>
    <n v="0.6"/>
    <n v="4000"/>
    <n v="2400"/>
    <n v="600"/>
    <n v="0.25"/>
  </r>
  <r>
    <x v="3"/>
    <n v="1189833"/>
    <x v="110"/>
    <x v="3"/>
    <x v="10"/>
    <s v="Billings"/>
    <x v="0"/>
    <n v="0.45"/>
    <n v="6000"/>
    <n v="2700"/>
    <n v="1215"/>
    <n v="0.45"/>
  </r>
  <r>
    <x v="3"/>
    <n v="1189833"/>
    <x v="110"/>
    <x v="3"/>
    <x v="10"/>
    <s v="Billings"/>
    <x v="1"/>
    <n v="0.5"/>
    <n v="6000"/>
    <n v="3000"/>
    <n v="900"/>
    <n v="0.3"/>
  </r>
  <r>
    <x v="3"/>
    <n v="1189833"/>
    <x v="110"/>
    <x v="3"/>
    <x v="10"/>
    <s v="Billings"/>
    <x v="2"/>
    <n v="0.45"/>
    <n v="4500"/>
    <n v="2025"/>
    <n v="911.25"/>
    <n v="0.45"/>
  </r>
  <r>
    <x v="3"/>
    <n v="1189833"/>
    <x v="110"/>
    <x v="3"/>
    <x v="10"/>
    <s v="Billings"/>
    <x v="3"/>
    <n v="0.45"/>
    <n v="4000"/>
    <n v="1800"/>
    <n v="719.99999999999989"/>
    <n v="0.39999999999999997"/>
  </r>
  <r>
    <x v="3"/>
    <n v="1189833"/>
    <x v="110"/>
    <x v="3"/>
    <x v="10"/>
    <s v="Billings"/>
    <x v="4"/>
    <n v="0.54999999999999993"/>
    <n v="4000"/>
    <n v="2199.9999999999995"/>
    <n v="1320"/>
    <n v="0.60000000000000009"/>
  </r>
  <r>
    <x v="3"/>
    <n v="1189833"/>
    <x v="110"/>
    <x v="3"/>
    <x v="10"/>
    <s v="Billings"/>
    <x v="5"/>
    <n v="0.6"/>
    <n v="4500"/>
    <n v="2700"/>
    <n v="675"/>
    <n v="0.25"/>
  </r>
  <r>
    <x v="3"/>
    <n v="1189833"/>
    <x v="111"/>
    <x v="3"/>
    <x v="10"/>
    <s v="Billings"/>
    <x v="0"/>
    <n v="0.45"/>
    <n v="5500"/>
    <n v="2475"/>
    <n v="1113.75"/>
    <n v="0.45"/>
  </r>
  <r>
    <x v="3"/>
    <n v="1189833"/>
    <x v="111"/>
    <x v="3"/>
    <x v="10"/>
    <s v="Billings"/>
    <x v="1"/>
    <n v="0.5"/>
    <n v="5500"/>
    <n v="2750"/>
    <n v="825"/>
    <n v="0.3"/>
  </r>
  <r>
    <x v="3"/>
    <n v="1189833"/>
    <x v="111"/>
    <x v="3"/>
    <x v="10"/>
    <s v="Billings"/>
    <x v="2"/>
    <n v="0.45"/>
    <n v="4000"/>
    <n v="1800"/>
    <n v="810"/>
    <n v="0.45"/>
  </r>
  <r>
    <x v="3"/>
    <n v="1189833"/>
    <x v="111"/>
    <x v="3"/>
    <x v="10"/>
    <s v="Billings"/>
    <x v="3"/>
    <n v="0.45"/>
    <n v="3750"/>
    <n v="1687.5"/>
    <n v="675"/>
    <n v="0.39999999999999997"/>
  </r>
  <r>
    <x v="3"/>
    <n v="1189833"/>
    <x v="111"/>
    <x v="3"/>
    <x v="10"/>
    <s v="Billings"/>
    <x v="4"/>
    <n v="0.54999999999999993"/>
    <n v="3500"/>
    <n v="1924.9999999999998"/>
    <n v="1155"/>
    <n v="0.60000000000000009"/>
  </r>
  <r>
    <x v="3"/>
    <n v="1189833"/>
    <x v="111"/>
    <x v="3"/>
    <x v="10"/>
    <s v="Billings"/>
    <x v="5"/>
    <n v="0.6"/>
    <n v="4000"/>
    <n v="2400"/>
    <n v="600"/>
    <n v="0.25"/>
  </r>
  <r>
    <x v="3"/>
    <n v="1189833"/>
    <x v="112"/>
    <x v="3"/>
    <x v="10"/>
    <s v="Billings"/>
    <x v="0"/>
    <n v="0.4"/>
    <n v="5750"/>
    <n v="2300"/>
    <n v="1035"/>
    <n v="0.45"/>
  </r>
  <r>
    <x v="3"/>
    <n v="1189833"/>
    <x v="112"/>
    <x v="3"/>
    <x v="10"/>
    <s v="Billings"/>
    <x v="1"/>
    <n v="0.45000000000000007"/>
    <n v="5750"/>
    <n v="2587.5000000000005"/>
    <n v="776.25000000000011"/>
    <n v="0.3"/>
  </r>
  <r>
    <x v="3"/>
    <n v="1189833"/>
    <x v="112"/>
    <x v="3"/>
    <x v="10"/>
    <s v="Billings"/>
    <x v="2"/>
    <n v="0.4"/>
    <n v="4250"/>
    <n v="1700"/>
    <n v="765"/>
    <n v="0.45"/>
  </r>
  <r>
    <x v="3"/>
    <n v="1189833"/>
    <x v="112"/>
    <x v="3"/>
    <x v="10"/>
    <s v="Billings"/>
    <x v="3"/>
    <n v="0.4"/>
    <n v="4250"/>
    <n v="1700"/>
    <n v="680"/>
    <n v="0.39999999999999997"/>
  </r>
  <r>
    <x v="3"/>
    <n v="1189833"/>
    <x v="112"/>
    <x v="3"/>
    <x v="10"/>
    <s v="Billings"/>
    <x v="4"/>
    <n v="0.54999999999999993"/>
    <n v="3750"/>
    <n v="2062.4999999999995"/>
    <n v="1237.5"/>
    <n v="0.60000000000000009"/>
  </r>
  <r>
    <x v="3"/>
    <n v="1189833"/>
    <x v="112"/>
    <x v="3"/>
    <x v="10"/>
    <s v="Billings"/>
    <x v="5"/>
    <n v="0.6"/>
    <n v="4750"/>
    <n v="2850"/>
    <n v="712.5"/>
    <n v="0.25"/>
  </r>
  <r>
    <x v="3"/>
    <n v="1189833"/>
    <x v="113"/>
    <x v="3"/>
    <x v="10"/>
    <s v="Billings"/>
    <x v="0"/>
    <n v="0.45"/>
    <n v="6750"/>
    <n v="3037.5"/>
    <n v="1366.875"/>
    <n v="0.45"/>
  </r>
  <r>
    <x v="3"/>
    <n v="1189833"/>
    <x v="113"/>
    <x v="3"/>
    <x v="10"/>
    <s v="Billings"/>
    <x v="1"/>
    <n v="0.5"/>
    <n v="6750"/>
    <n v="3375"/>
    <n v="1012.5"/>
    <n v="0.3"/>
  </r>
  <r>
    <x v="3"/>
    <n v="1189833"/>
    <x v="113"/>
    <x v="3"/>
    <x v="10"/>
    <s v="Billings"/>
    <x v="2"/>
    <n v="0.45"/>
    <n v="4750"/>
    <n v="2137.5"/>
    <n v="961.875"/>
    <n v="0.45"/>
  </r>
  <r>
    <x v="3"/>
    <n v="1189833"/>
    <x v="113"/>
    <x v="3"/>
    <x v="10"/>
    <s v="Billings"/>
    <x v="3"/>
    <n v="0.45"/>
    <n v="4750"/>
    <n v="2137.5"/>
    <n v="854.99999999999989"/>
    <n v="0.39999999999999997"/>
  </r>
  <r>
    <x v="3"/>
    <n v="1189833"/>
    <x v="113"/>
    <x v="3"/>
    <x v="10"/>
    <s v="Billings"/>
    <x v="4"/>
    <n v="0.54999999999999993"/>
    <n v="4000"/>
    <n v="2199.9999999999995"/>
    <n v="1320"/>
    <n v="0.60000000000000009"/>
  </r>
  <r>
    <x v="3"/>
    <n v="1189833"/>
    <x v="113"/>
    <x v="3"/>
    <x v="10"/>
    <s v="Billings"/>
    <x v="5"/>
    <n v="0.6"/>
    <n v="5000"/>
    <n v="3000"/>
    <n v="750"/>
    <n v="0.25"/>
  </r>
  <r>
    <x v="1"/>
    <n v="1197831"/>
    <x v="114"/>
    <x v="1"/>
    <x v="11"/>
    <s v="Knoxville"/>
    <x v="0"/>
    <n v="0.2"/>
    <n v="7000"/>
    <n v="1400"/>
    <n v="489.99999999999994"/>
    <n v="0.35"/>
  </r>
  <r>
    <x v="1"/>
    <n v="1197831"/>
    <x v="114"/>
    <x v="1"/>
    <x v="11"/>
    <s v="Knoxville"/>
    <x v="1"/>
    <n v="0.3"/>
    <n v="7000"/>
    <n v="2100"/>
    <n v="735"/>
    <n v="0.35"/>
  </r>
  <r>
    <x v="1"/>
    <n v="1197831"/>
    <x v="114"/>
    <x v="1"/>
    <x v="11"/>
    <s v="Knoxville"/>
    <x v="2"/>
    <n v="0.3"/>
    <n v="5000"/>
    <n v="1500"/>
    <n v="525"/>
    <n v="0.35"/>
  </r>
  <r>
    <x v="1"/>
    <n v="1197831"/>
    <x v="114"/>
    <x v="1"/>
    <x v="11"/>
    <s v="Knoxville"/>
    <x v="3"/>
    <n v="0.35"/>
    <n v="5000"/>
    <n v="1750"/>
    <n v="787.5"/>
    <n v="0.45"/>
  </r>
  <r>
    <x v="1"/>
    <n v="1197831"/>
    <x v="114"/>
    <x v="1"/>
    <x v="11"/>
    <s v="Knoxville"/>
    <x v="4"/>
    <n v="0.4"/>
    <n v="3500"/>
    <n v="1400"/>
    <n v="420"/>
    <n v="0.3"/>
  </r>
  <r>
    <x v="1"/>
    <n v="1197831"/>
    <x v="114"/>
    <x v="1"/>
    <x v="11"/>
    <s v="Knoxville"/>
    <x v="5"/>
    <n v="0.35"/>
    <n v="5000"/>
    <n v="1750"/>
    <n v="875"/>
    <n v="0.5"/>
  </r>
  <r>
    <x v="1"/>
    <n v="1197831"/>
    <x v="67"/>
    <x v="1"/>
    <x v="11"/>
    <s v="Knoxville"/>
    <x v="0"/>
    <n v="0.25"/>
    <n v="6500"/>
    <n v="1625"/>
    <n v="568.75"/>
    <n v="0.35"/>
  </r>
  <r>
    <x v="1"/>
    <n v="1197831"/>
    <x v="67"/>
    <x v="1"/>
    <x v="11"/>
    <s v="Knoxville"/>
    <x v="1"/>
    <n v="0.35"/>
    <n v="6250"/>
    <n v="2187.5"/>
    <n v="765.625"/>
    <n v="0.35"/>
  </r>
  <r>
    <x v="1"/>
    <n v="1197831"/>
    <x v="67"/>
    <x v="1"/>
    <x v="11"/>
    <s v="Knoxville"/>
    <x v="2"/>
    <n v="0.35"/>
    <n v="4500"/>
    <n v="1575"/>
    <n v="551.25"/>
    <n v="0.35"/>
  </r>
  <r>
    <x v="1"/>
    <n v="1197831"/>
    <x v="67"/>
    <x v="1"/>
    <x v="11"/>
    <s v="Knoxville"/>
    <x v="3"/>
    <n v="0.35"/>
    <n v="4000"/>
    <n v="1400"/>
    <n v="630"/>
    <n v="0.45"/>
  </r>
  <r>
    <x v="1"/>
    <n v="1197831"/>
    <x v="67"/>
    <x v="1"/>
    <x v="11"/>
    <s v="Knoxville"/>
    <x v="4"/>
    <n v="0.4"/>
    <n v="2750"/>
    <n v="1100"/>
    <n v="330"/>
    <n v="0.3"/>
  </r>
  <r>
    <x v="1"/>
    <n v="1197831"/>
    <x v="67"/>
    <x v="1"/>
    <x v="11"/>
    <s v="Knoxville"/>
    <x v="5"/>
    <n v="0.35"/>
    <n v="4750"/>
    <n v="1662.5"/>
    <n v="831.25"/>
    <n v="0.5"/>
  </r>
  <r>
    <x v="1"/>
    <n v="1197831"/>
    <x v="115"/>
    <x v="1"/>
    <x v="11"/>
    <s v="Knoxville"/>
    <x v="0"/>
    <n v="0.3"/>
    <n v="6500"/>
    <n v="1950"/>
    <n v="779.99999999999989"/>
    <n v="0.39999999999999997"/>
  </r>
  <r>
    <x v="1"/>
    <n v="1197831"/>
    <x v="115"/>
    <x v="1"/>
    <x v="11"/>
    <s v="Knoxville"/>
    <x v="1"/>
    <n v="0.4"/>
    <n v="6500"/>
    <n v="2600"/>
    <n v="1040"/>
    <n v="0.39999999999999997"/>
  </r>
  <r>
    <x v="1"/>
    <n v="1197831"/>
    <x v="115"/>
    <x v="1"/>
    <x v="11"/>
    <s v="Knoxville"/>
    <x v="2"/>
    <n v="0.3"/>
    <n v="4750"/>
    <n v="1425"/>
    <n v="570"/>
    <n v="0.39999999999999997"/>
  </r>
  <r>
    <x v="1"/>
    <n v="1197831"/>
    <x v="115"/>
    <x v="1"/>
    <x v="11"/>
    <s v="Knoxville"/>
    <x v="3"/>
    <n v="0.35000000000000003"/>
    <n v="3750"/>
    <n v="1312.5000000000002"/>
    <n v="656.25000000000011"/>
    <n v="0.5"/>
  </r>
  <r>
    <x v="1"/>
    <n v="1197831"/>
    <x v="115"/>
    <x v="1"/>
    <x v="11"/>
    <s v="Knoxville"/>
    <x v="4"/>
    <n v="0.4"/>
    <n v="2750"/>
    <n v="1100"/>
    <n v="385"/>
    <n v="0.35"/>
  </r>
  <r>
    <x v="1"/>
    <n v="1197831"/>
    <x v="115"/>
    <x v="1"/>
    <x v="11"/>
    <s v="Knoxville"/>
    <x v="5"/>
    <n v="0.35000000000000003"/>
    <n v="4250"/>
    <n v="1487.5000000000002"/>
    <n v="818.12500000000023"/>
    <n v="0.55000000000000004"/>
  </r>
  <r>
    <x v="1"/>
    <n v="1197831"/>
    <x v="50"/>
    <x v="1"/>
    <x v="11"/>
    <s v="Knoxville"/>
    <x v="0"/>
    <n v="0.19999999999999998"/>
    <n v="6750"/>
    <n v="1350"/>
    <n v="540"/>
    <n v="0.39999999999999997"/>
  </r>
  <r>
    <x v="1"/>
    <n v="1197831"/>
    <x v="50"/>
    <x v="1"/>
    <x v="11"/>
    <s v="Knoxville"/>
    <x v="1"/>
    <n v="0.25000000000000006"/>
    <n v="6750"/>
    <n v="1687.5000000000005"/>
    <n v="675.00000000000011"/>
    <n v="0.39999999999999997"/>
  </r>
  <r>
    <x v="1"/>
    <n v="1197831"/>
    <x v="50"/>
    <x v="1"/>
    <x v="11"/>
    <s v="Knoxville"/>
    <x v="2"/>
    <n v="0.19999999999999996"/>
    <n v="5000"/>
    <n v="999.99999999999977"/>
    <n v="399.99999999999989"/>
    <n v="0.39999999999999997"/>
  </r>
  <r>
    <x v="1"/>
    <n v="1197831"/>
    <x v="50"/>
    <x v="1"/>
    <x v="11"/>
    <s v="Knoxville"/>
    <x v="3"/>
    <n v="0.25000000000000006"/>
    <n v="4000"/>
    <n v="1000.0000000000002"/>
    <n v="500.00000000000011"/>
    <n v="0.5"/>
  </r>
  <r>
    <x v="1"/>
    <n v="1197831"/>
    <x v="50"/>
    <x v="1"/>
    <x v="11"/>
    <s v="Knoxville"/>
    <x v="4"/>
    <n v="0.3"/>
    <n v="3000"/>
    <n v="900"/>
    <n v="315"/>
    <n v="0.35"/>
  </r>
  <r>
    <x v="1"/>
    <n v="1197831"/>
    <x v="50"/>
    <x v="1"/>
    <x v="11"/>
    <s v="Knoxville"/>
    <x v="5"/>
    <n v="0.25000000000000006"/>
    <n v="5750"/>
    <n v="1437.5000000000002"/>
    <n v="790.62500000000023"/>
    <n v="0.55000000000000004"/>
  </r>
  <r>
    <x v="1"/>
    <n v="1197831"/>
    <x v="70"/>
    <x v="1"/>
    <x v="11"/>
    <s v="Knoxville"/>
    <x v="0"/>
    <n v="0.14999999999999997"/>
    <n v="7250"/>
    <n v="1087.4999999999998"/>
    <n v="434.99999999999989"/>
    <n v="0.39999999999999997"/>
  </r>
  <r>
    <x v="1"/>
    <n v="1197831"/>
    <x v="70"/>
    <x v="1"/>
    <x v="11"/>
    <s v="Knoxville"/>
    <x v="1"/>
    <n v="0.25000000000000006"/>
    <n v="7500"/>
    <n v="1875.0000000000005"/>
    <n v="750.00000000000011"/>
    <n v="0.39999999999999997"/>
  </r>
  <r>
    <x v="1"/>
    <n v="1197831"/>
    <x v="70"/>
    <x v="1"/>
    <x v="11"/>
    <s v="Knoxville"/>
    <x v="2"/>
    <n v="0.19999999999999996"/>
    <n v="6000"/>
    <n v="1199.9999999999998"/>
    <n v="479.99999999999989"/>
    <n v="0.39999999999999997"/>
  </r>
  <r>
    <x v="1"/>
    <n v="1197831"/>
    <x v="70"/>
    <x v="1"/>
    <x v="11"/>
    <s v="Knoxville"/>
    <x v="3"/>
    <n v="0.30000000000000004"/>
    <n v="5250"/>
    <n v="1575.0000000000002"/>
    <n v="787.50000000000011"/>
    <n v="0.5"/>
  </r>
  <r>
    <x v="1"/>
    <n v="1197831"/>
    <x v="70"/>
    <x v="1"/>
    <x v="11"/>
    <s v="Knoxville"/>
    <x v="4"/>
    <n v="0.45"/>
    <n v="4250"/>
    <n v="1912.5"/>
    <n v="669.375"/>
    <n v="0.35"/>
  </r>
  <r>
    <x v="1"/>
    <n v="1197831"/>
    <x v="70"/>
    <x v="1"/>
    <x v="11"/>
    <s v="Knoxville"/>
    <x v="5"/>
    <n v="0.4"/>
    <n v="7750"/>
    <n v="3100"/>
    <n v="1705.0000000000002"/>
    <n v="0.55000000000000004"/>
  </r>
  <r>
    <x v="1"/>
    <n v="1197831"/>
    <x v="71"/>
    <x v="1"/>
    <x v="11"/>
    <s v="Knoxville"/>
    <x v="0"/>
    <n v="0.4"/>
    <n v="7750"/>
    <n v="3100"/>
    <n v="1240"/>
    <n v="0.39999999999999997"/>
  </r>
  <r>
    <x v="1"/>
    <n v="1197831"/>
    <x v="71"/>
    <x v="1"/>
    <x v="11"/>
    <s v="Knoxville"/>
    <x v="1"/>
    <n v="0.45"/>
    <n v="7750"/>
    <n v="3487.5"/>
    <n v="1394.9999999999998"/>
    <n v="0.39999999999999997"/>
  </r>
  <r>
    <x v="1"/>
    <n v="1197831"/>
    <x v="71"/>
    <x v="1"/>
    <x v="11"/>
    <s v="Knoxville"/>
    <x v="2"/>
    <n v="0.4"/>
    <n v="6500"/>
    <n v="2600"/>
    <n v="1040"/>
    <n v="0.39999999999999997"/>
  </r>
  <r>
    <x v="1"/>
    <n v="1197831"/>
    <x v="71"/>
    <x v="1"/>
    <x v="11"/>
    <s v="Knoxville"/>
    <x v="3"/>
    <n v="0.4"/>
    <n v="6000"/>
    <n v="2400"/>
    <n v="1200"/>
    <n v="0.5"/>
  </r>
  <r>
    <x v="1"/>
    <n v="1197831"/>
    <x v="71"/>
    <x v="1"/>
    <x v="11"/>
    <s v="Knoxville"/>
    <x v="4"/>
    <n v="0.45"/>
    <n v="5000"/>
    <n v="2250"/>
    <n v="787.5"/>
    <n v="0.35"/>
  </r>
  <r>
    <x v="1"/>
    <n v="1197831"/>
    <x v="71"/>
    <x v="1"/>
    <x v="11"/>
    <s v="Knoxville"/>
    <x v="5"/>
    <n v="0.5"/>
    <n v="8750"/>
    <n v="4375"/>
    <n v="2406.25"/>
    <n v="0.55000000000000004"/>
  </r>
  <r>
    <x v="1"/>
    <n v="1197831"/>
    <x v="116"/>
    <x v="1"/>
    <x v="11"/>
    <s v="Knoxville"/>
    <x v="0"/>
    <n v="0.4"/>
    <n v="8250"/>
    <n v="3300"/>
    <n v="1484.9999999999998"/>
    <n v="0.44999999999999996"/>
  </r>
  <r>
    <x v="1"/>
    <n v="1197831"/>
    <x v="116"/>
    <x v="1"/>
    <x v="11"/>
    <s v="Knoxville"/>
    <x v="1"/>
    <n v="0.45"/>
    <n v="8250"/>
    <n v="3712.5"/>
    <n v="1670.6249999999998"/>
    <n v="0.44999999999999996"/>
  </r>
  <r>
    <x v="1"/>
    <n v="1197831"/>
    <x v="116"/>
    <x v="1"/>
    <x v="11"/>
    <s v="Knoxville"/>
    <x v="2"/>
    <n v="0.4"/>
    <n v="9750"/>
    <n v="3900"/>
    <n v="1754.9999999999998"/>
    <n v="0.44999999999999996"/>
  </r>
  <r>
    <x v="1"/>
    <n v="1197831"/>
    <x v="116"/>
    <x v="1"/>
    <x v="11"/>
    <s v="Knoxville"/>
    <x v="3"/>
    <n v="0.4"/>
    <n v="5750"/>
    <n v="2300"/>
    <n v="1265"/>
    <n v="0.55000000000000004"/>
  </r>
  <r>
    <x v="1"/>
    <n v="1197831"/>
    <x v="116"/>
    <x v="1"/>
    <x v="11"/>
    <s v="Knoxville"/>
    <x v="4"/>
    <n v="0.45"/>
    <n v="5500"/>
    <n v="2475"/>
    <n v="989.99999999999989"/>
    <n v="0.39999999999999997"/>
  </r>
  <r>
    <x v="1"/>
    <n v="1197831"/>
    <x v="116"/>
    <x v="1"/>
    <x v="11"/>
    <s v="Knoxville"/>
    <x v="5"/>
    <n v="0.54999999999999993"/>
    <n v="8250"/>
    <n v="4537.4999999999991"/>
    <n v="2722.5"/>
    <n v="0.60000000000000009"/>
  </r>
  <r>
    <x v="1"/>
    <n v="1197831"/>
    <x v="117"/>
    <x v="1"/>
    <x v="11"/>
    <s v="Knoxville"/>
    <x v="0"/>
    <n v="0.45"/>
    <n v="7750"/>
    <n v="3487.5"/>
    <n v="1569.3749999999998"/>
    <n v="0.44999999999999996"/>
  </r>
  <r>
    <x v="1"/>
    <n v="1197831"/>
    <x v="117"/>
    <x v="1"/>
    <x v="11"/>
    <s v="Knoxville"/>
    <x v="1"/>
    <n v="0.55000000000000004"/>
    <n v="7750"/>
    <n v="4262.5"/>
    <n v="1918.1249999999998"/>
    <n v="0.44999999999999996"/>
  </r>
  <r>
    <x v="1"/>
    <n v="1197831"/>
    <x v="117"/>
    <x v="1"/>
    <x v="11"/>
    <s v="Knoxville"/>
    <x v="2"/>
    <n v="0.5"/>
    <n v="9500"/>
    <n v="4750"/>
    <n v="2137.5"/>
    <n v="0.44999999999999996"/>
  </r>
  <r>
    <x v="1"/>
    <n v="1197831"/>
    <x v="117"/>
    <x v="1"/>
    <x v="11"/>
    <s v="Knoxville"/>
    <x v="3"/>
    <n v="0.45"/>
    <n v="4750"/>
    <n v="2137.5"/>
    <n v="1175.625"/>
    <n v="0.55000000000000004"/>
  </r>
  <r>
    <x v="1"/>
    <n v="1197831"/>
    <x v="117"/>
    <x v="1"/>
    <x v="11"/>
    <s v="Knoxville"/>
    <x v="4"/>
    <n v="0.5"/>
    <n v="4750"/>
    <n v="2375"/>
    <n v="949.99999999999989"/>
    <n v="0.39999999999999997"/>
  </r>
  <r>
    <x v="1"/>
    <n v="1197831"/>
    <x v="117"/>
    <x v="1"/>
    <x v="11"/>
    <s v="Knoxville"/>
    <x v="5"/>
    <n v="0.54999999999999993"/>
    <n v="7250"/>
    <n v="3987.4999999999995"/>
    <n v="2392.5"/>
    <n v="0.60000000000000009"/>
  </r>
  <r>
    <x v="1"/>
    <n v="1197831"/>
    <x v="74"/>
    <x v="1"/>
    <x v="11"/>
    <s v="Knoxville"/>
    <x v="0"/>
    <n v="0.5"/>
    <n v="6750"/>
    <n v="3375"/>
    <n v="1518.7499999999998"/>
    <n v="0.44999999999999996"/>
  </r>
  <r>
    <x v="1"/>
    <n v="1197831"/>
    <x v="74"/>
    <x v="1"/>
    <x v="11"/>
    <s v="Knoxville"/>
    <x v="1"/>
    <n v="0.5"/>
    <n v="6250"/>
    <n v="3125"/>
    <n v="1406.2499999999998"/>
    <n v="0.44999999999999996"/>
  </r>
  <r>
    <x v="1"/>
    <n v="1197831"/>
    <x v="74"/>
    <x v="1"/>
    <x v="11"/>
    <s v="Knoxville"/>
    <x v="2"/>
    <n v="0.54999999999999993"/>
    <n v="6750"/>
    <n v="3712.4999999999995"/>
    <n v="1670.6249999999995"/>
    <n v="0.44999999999999996"/>
  </r>
  <r>
    <x v="1"/>
    <n v="1197831"/>
    <x v="74"/>
    <x v="1"/>
    <x v="11"/>
    <s v="Knoxville"/>
    <x v="3"/>
    <n v="0.54999999999999993"/>
    <n v="4000"/>
    <n v="2199.9999999999995"/>
    <n v="1209.9999999999998"/>
    <n v="0.55000000000000004"/>
  </r>
  <r>
    <x v="1"/>
    <n v="1197831"/>
    <x v="74"/>
    <x v="1"/>
    <x v="11"/>
    <s v="Knoxville"/>
    <x v="4"/>
    <n v="0.5"/>
    <n v="4000"/>
    <n v="2000"/>
    <n v="799.99999999999989"/>
    <n v="0.39999999999999997"/>
  </r>
  <r>
    <x v="1"/>
    <n v="1197831"/>
    <x v="74"/>
    <x v="1"/>
    <x v="11"/>
    <s v="Knoxville"/>
    <x v="5"/>
    <n v="0.45"/>
    <n v="6250"/>
    <n v="2812.5"/>
    <n v="1687.5000000000002"/>
    <n v="0.60000000000000009"/>
  </r>
  <r>
    <x v="1"/>
    <n v="1197831"/>
    <x v="75"/>
    <x v="1"/>
    <x v="11"/>
    <s v="Knoxville"/>
    <x v="0"/>
    <n v="0.35000000000000003"/>
    <n v="5750"/>
    <n v="2012.5000000000002"/>
    <n v="905.625"/>
    <n v="0.44999999999999996"/>
  </r>
  <r>
    <x v="1"/>
    <n v="1197831"/>
    <x v="75"/>
    <x v="1"/>
    <x v="11"/>
    <s v="Knoxville"/>
    <x v="1"/>
    <n v="0.35000000000000003"/>
    <n v="5750"/>
    <n v="2012.5000000000002"/>
    <n v="905.625"/>
    <n v="0.44999999999999996"/>
  </r>
  <r>
    <x v="1"/>
    <n v="1197831"/>
    <x v="75"/>
    <x v="1"/>
    <x v="11"/>
    <s v="Knoxville"/>
    <x v="2"/>
    <n v="0.4"/>
    <n v="5250"/>
    <n v="2100"/>
    <n v="944.99999999999989"/>
    <n v="0.44999999999999996"/>
  </r>
  <r>
    <x v="1"/>
    <n v="1197831"/>
    <x v="75"/>
    <x v="1"/>
    <x v="11"/>
    <s v="Knoxville"/>
    <x v="3"/>
    <n v="0.4"/>
    <n v="3750"/>
    <n v="1500"/>
    <n v="825.00000000000011"/>
    <n v="0.55000000000000004"/>
  </r>
  <r>
    <x v="1"/>
    <n v="1197831"/>
    <x v="75"/>
    <x v="1"/>
    <x v="11"/>
    <s v="Knoxville"/>
    <x v="4"/>
    <n v="0.35000000000000003"/>
    <n v="3500"/>
    <n v="1225.0000000000002"/>
    <n v="490.00000000000006"/>
    <n v="0.39999999999999997"/>
  </r>
  <r>
    <x v="1"/>
    <n v="1197831"/>
    <x v="75"/>
    <x v="1"/>
    <x v="11"/>
    <s v="Knoxville"/>
    <x v="5"/>
    <n v="0.45"/>
    <n v="5250"/>
    <n v="2362.5"/>
    <n v="1417.5000000000002"/>
    <n v="0.60000000000000009"/>
  </r>
  <r>
    <x v="1"/>
    <n v="1197831"/>
    <x v="56"/>
    <x v="1"/>
    <x v="11"/>
    <s v="Knoxville"/>
    <x v="0"/>
    <n v="0.30000000000000004"/>
    <n v="6750"/>
    <n v="2025.0000000000002"/>
    <n v="911.25"/>
    <n v="0.44999999999999996"/>
  </r>
  <r>
    <x v="1"/>
    <n v="1197831"/>
    <x v="56"/>
    <x v="1"/>
    <x v="11"/>
    <s v="Knoxville"/>
    <x v="1"/>
    <n v="0.30000000000000004"/>
    <n v="6750"/>
    <n v="2025.0000000000002"/>
    <n v="911.25"/>
    <n v="0.44999999999999996"/>
  </r>
  <r>
    <x v="1"/>
    <n v="1197831"/>
    <x v="56"/>
    <x v="1"/>
    <x v="11"/>
    <s v="Knoxville"/>
    <x v="2"/>
    <n v="0.55000000000000004"/>
    <n v="6000"/>
    <n v="3300.0000000000005"/>
    <n v="1485"/>
    <n v="0.44999999999999996"/>
  </r>
  <r>
    <x v="1"/>
    <n v="1197831"/>
    <x v="56"/>
    <x v="1"/>
    <x v="11"/>
    <s v="Knoxville"/>
    <x v="3"/>
    <n v="0.55000000000000004"/>
    <n v="4750"/>
    <n v="2612.5"/>
    <n v="1436.8750000000002"/>
    <n v="0.55000000000000004"/>
  </r>
  <r>
    <x v="1"/>
    <n v="1197831"/>
    <x v="56"/>
    <x v="1"/>
    <x v="11"/>
    <s v="Knoxville"/>
    <x v="4"/>
    <n v="0.54999999999999993"/>
    <n v="4500"/>
    <n v="2474.9999999999995"/>
    <n v="989.99999999999977"/>
    <n v="0.39999999999999997"/>
  </r>
  <r>
    <x v="1"/>
    <n v="1197831"/>
    <x v="56"/>
    <x v="1"/>
    <x v="11"/>
    <s v="Knoxville"/>
    <x v="5"/>
    <n v="0.65"/>
    <n v="6500"/>
    <n v="4225"/>
    <n v="2535.0000000000005"/>
    <n v="0.60000000000000009"/>
  </r>
  <r>
    <x v="1"/>
    <n v="1197831"/>
    <x v="57"/>
    <x v="1"/>
    <x v="11"/>
    <s v="Knoxville"/>
    <x v="0"/>
    <n v="0.54999999999999993"/>
    <n v="8000"/>
    <n v="4399.9999999999991"/>
    <n v="1979.9999999999993"/>
    <n v="0.44999999999999996"/>
  </r>
  <r>
    <x v="1"/>
    <n v="1197831"/>
    <x v="57"/>
    <x v="1"/>
    <x v="11"/>
    <s v="Knoxville"/>
    <x v="1"/>
    <n v="0.54999999999999993"/>
    <n v="8000"/>
    <n v="4399.9999999999991"/>
    <n v="1979.9999999999993"/>
    <n v="0.44999999999999996"/>
  </r>
  <r>
    <x v="1"/>
    <n v="1197831"/>
    <x v="57"/>
    <x v="1"/>
    <x v="11"/>
    <s v="Knoxville"/>
    <x v="2"/>
    <n v="0.6"/>
    <n v="7000"/>
    <n v="4200"/>
    <n v="1889.9999999999998"/>
    <n v="0.44999999999999996"/>
  </r>
  <r>
    <x v="1"/>
    <n v="1197831"/>
    <x v="57"/>
    <x v="1"/>
    <x v="11"/>
    <s v="Knoxville"/>
    <x v="3"/>
    <n v="0.6"/>
    <n v="5500"/>
    <n v="3300"/>
    <n v="1815.0000000000002"/>
    <n v="0.55000000000000004"/>
  </r>
  <r>
    <x v="1"/>
    <n v="1197831"/>
    <x v="57"/>
    <x v="1"/>
    <x v="11"/>
    <s v="Knoxville"/>
    <x v="4"/>
    <n v="0.54999999999999993"/>
    <n v="5000"/>
    <n v="2749.9999999999995"/>
    <n v="1099.9999999999998"/>
    <n v="0.39999999999999997"/>
  </r>
  <r>
    <x v="1"/>
    <n v="1197831"/>
    <x v="57"/>
    <x v="1"/>
    <x v="11"/>
    <s v="Knoxville"/>
    <x v="5"/>
    <n v="0.65"/>
    <n v="7500"/>
    <n v="4875"/>
    <n v="2925.0000000000005"/>
    <n v="0.60000000000000009"/>
  </r>
  <r>
    <x v="0"/>
    <n v="1185732"/>
    <x v="118"/>
    <x v="3"/>
    <x v="12"/>
    <s v="Omaha"/>
    <x v="0"/>
    <n v="0.35"/>
    <n v="4250"/>
    <n v="1487.5"/>
    <n v="595"/>
    <n v="0.4"/>
  </r>
  <r>
    <x v="0"/>
    <n v="1185732"/>
    <x v="118"/>
    <x v="3"/>
    <x v="12"/>
    <s v="Omaha"/>
    <x v="1"/>
    <n v="0.35"/>
    <n v="2250"/>
    <n v="787.5"/>
    <n v="275.625"/>
    <n v="0.35"/>
  </r>
  <r>
    <x v="0"/>
    <n v="1185732"/>
    <x v="118"/>
    <x v="3"/>
    <x v="12"/>
    <s v="Omaha"/>
    <x v="2"/>
    <n v="0.25"/>
    <n v="2250"/>
    <n v="562.5"/>
    <n v="196.875"/>
    <n v="0.35"/>
  </r>
  <r>
    <x v="0"/>
    <n v="1185732"/>
    <x v="118"/>
    <x v="3"/>
    <x v="12"/>
    <s v="Omaha"/>
    <x v="3"/>
    <n v="0.30000000000000004"/>
    <n v="750"/>
    <n v="225.00000000000003"/>
    <n v="90.000000000000014"/>
    <n v="0.4"/>
  </r>
  <r>
    <x v="0"/>
    <n v="1185732"/>
    <x v="118"/>
    <x v="3"/>
    <x v="12"/>
    <s v="Omaha"/>
    <x v="4"/>
    <n v="0.44999999999999996"/>
    <n v="1250"/>
    <n v="562.5"/>
    <n v="196.875"/>
    <n v="0.35"/>
  </r>
  <r>
    <x v="0"/>
    <n v="1185732"/>
    <x v="118"/>
    <x v="3"/>
    <x v="12"/>
    <s v="Omaha"/>
    <x v="5"/>
    <n v="0.35"/>
    <n v="2250"/>
    <n v="787.5"/>
    <n v="393.75"/>
    <n v="0.5"/>
  </r>
  <r>
    <x v="0"/>
    <n v="1185732"/>
    <x v="119"/>
    <x v="3"/>
    <x v="12"/>
    <s v="Omaha"/>
    <x v="0"/>
    <n v="0.35"/>
    <n v="4750"/>
    <n v="1662.5"/>
    <n v="665"/>
    <n v="0.4"/>
  </r>
  <r>
    <x v="0"/>
    <n v="1185732"/>
    <x v="119"/>
    <x v="3"/>
    <x v="12"/>
    <s v="Omaha"/>
    <x v="1"/>
    <n v="0.35"/>
    <n v="1250"/>
    <n v="437.5"/>
    <n v="153.125"/>
    <n v="0.35"/>
  </r>
  <r>
    <x v="0"/>
    <n v="1185732"/>
    <x v="119"/>
    <x v="3"/>
    <x v="12"/>
    <s v="Omaha"/>
    <x v="2"/>
    <n v="0.25"/>
    <n v="1750"/>
    <n v="437.5"/>
    <n v="153.125"/>
    <n v="0.35"/>
  </r>
  <r>
    <x v="0"/>
    <n v="1185732"/>
    <x v="119"/>
    <x v="3"/>
    <x v="12"/>
    <s v="Omaha"/>
    <x v="3"/>
    <n v="0.30000000000000004"/>
    <n v="500"/>
    <n v="150.00000000000003"/>
    <n v="60.000000000000014"/>
    <n v="0.4"/>
  </r>
  <r>
    <x v="0"/>
    <n v="1185732"/>
    <x v="119"/>
    <x v="3"/>
    <x v="12"/>
    <s v="Omaha"/>
    <x v="4"/>
    <n v="0.44999999999999996"/>
    <n v="1250"/>
    <n v="562.5"/>
    <n v="196.875"/>
    <n v="0.35"/>
  </r>
  <r>
    <x v="0"/>
    <n v="1185732"/>
    <x v="119"/>
    <x v="3"/>
    <x v="12"/>
    <s v="Omaha"/>
    <x v="5"/>
    <n v="0.35"/>
    <n v="2000"/>
    <n v="700"/>
    <n v="350"/>
    <n v="0.5"/>
  </r>
  <r>
    <x v="0"/>
    <n v="1185732"/>
    <x v="2"/>
    <x v="3"/>
    <x v="12"/>
    <s v="Omaha"/>
    <x v="0"/>
    <n v="0.4"/>
    <n v="4200"/>
    <n v="1680"/>
    <n v="672"/>
    <n v="0.4"/>
  </r>
  <r>
    <x v="0"/>
    <n v="1185732"/>
    <x v="2"/>
    <x v="3"/>
    <x v="12"/>
    <s v="Omaha"/>
    <x v="1"/>
    <n v="0.4"/>
    <n v="1000"/>
    <n v="400"/>
    <n v="140"/>
    <n v="0.35"/>
  </r>
  <r>
    <x v="0"/>
    <n v="1185732"/>
    <x v="2"/>
    <x v="3"/>
    <x v="12"/>
    <s v="Omaha"/>
    <x v="2"/>
    <n v="0.30000000000000004"/>
    <n v="1500"/>
    <n v="450.00000000000006"/>
    <n v="157.5"/>
    <n v="0.35"/>
  </r>
  <r>
    <x v="0"/>
    <n v="1185732"/>
    <x v="2"/>
    <x v="3"/>
    <x v="12"/>
    <s v="Omaha"/>
    <x v="3"/>
    <n v="0.35"/>
    <n v="0"/>
    <n v="0"/>
    <n v="0"/>
    <n v="0.4"/>
  </r>
  <r>
    <x v="0"/>
    <n v="1185732"/>
    <x v="2"/>
    <x v="3"/>
    <x v="12"/>
    <s v="Omaha"/>
    <x v="4"/>
    <n v="0.5"/>
    <n v="500"/>
    <n v="250"/>
    <n v="87.5"/>
    <n v="0.35"/>
  </r>
  <r>
    <x v="0"/>
    <n v="1185732"/>
    <x v="2"/>
    <x v="3"/>
    <x v="12"/>
    <s v="Omaha"/>
    <x v="5"/>
    <n v="0.4"/>
    <n v="1500"/>
    <n v="600"/>
    <n v="300"/>
    <n v="0.5"/>
  </r>
  <r>
    <x v="0"/>
    <n v="1185732"/>
    <x v="3"/>
    <x v="3"/>
    <x v="12"/>
    <s v="Omaha"/>
    <x v="0"/>
    <n v="0.4"/>
    <n v="3750"/>
    <n v="1500"/>
    <n v="600"/>
    <n v="0.4"/>
  </r>
  <r>
    <x v="0"/>
    <n v="1185732"/>
    <x v="3"/>
    <x v="3"/>
    <x v="12"/>
    <s v="Omaha"/>
    <x v="1"/>
    <n v="0.35000000000000003"/>
    <n v="750"/>
    <n v="262.5"/>
    <n v="91.875"/>
    <n v="0.35"/>
  </r>
  <r>
    <x v="0"/>
    <n v="1185732"/>
    <x v="3"/>
    <x v="3"/>
    <x v="12"/>
    <s v="Omaha"/>
    <x v="2"/>
    <n v="0.25000000000000006"/>
    <n v="750"/>
    <n v="187.50000000000003"/>
    <n v="65.625"/>
    <n v="0.35"/>
  </r>
  <r>
    <x v="0"/>
    <n v="1185732"/>
    <x v="3"/>
    <x v="3"/>
    <x v="12"/>
    <s v="Omaha"/>
    <x v="3"/>
    <n v="0.3"/>
    <n v="0"/>
    <n v="0"/>
    <n v="0"/>
    <n v="0.4"/>
  </r>
  <r>
    <x v="0"/>
    <n v="1185732"/>
    <x v="3"/>
    <x v="3"/>
    <x v="12"/>
    <s v="Omaha"/>
    <x v="4"/>
    <n v="0.45"/>
    <n v="250"/>
    <n v="112.5"/>
    <n v="39.375"/>
    <n v="0.35"/>
  </r>
  <r>
    <x v="0"/>
    <n v="1185732"/>
    <x v="3"/>
    <x v="3"/>
    <x v="12"/>
    <s v="Omaha"/>
    <x v="5"/>
    <n v="0.35000000000000003"/>
    <n v="1500"/>
    <n v="525"/>
    <n v="262.5"/>
    <n v="0.5"/>
  </r>
  <r>
    <x v="0"/>
    <n v="1185732"/>
    <x v="120"/>
    <x v="3"/>
    <x v="12"/>
    <s v="Omaha"/>
    <x v="0"/>
    <n v="0.45"/>
    <n v="4200"/>
    <n v="1890"/>
    <n v="756"/>
    <n v="0.4"/>
  </r>
  <r>
    <x v="0"/>
    <n v="1185732"/>
    <x v="120"/>
    <x v="3"/>
    <x v="12"/>
    <s v="Omaha"/>
    <x v="1"/>
    <n v="0.40000000000000008"/>
    <n v="1250"/>
    <n v="500.00000000000011"/>
    <n v="175.00000000000003"/>
    <n v="0.35"/>
  </r>
  <r>
    <x v="0"/>
    <n v="1185732"/>
    <x v="120"/>
    <x v="3"/>
    <x v="12"/>
    <s v="Omaha"/>
    <x v="2"/>
    <n v="0.35000000000000003"/>
    <n v="1000"/>
    <n v="350.00000000000006"/>
    <n v="122.50000000000001"/>
    <n v="0.35"/>
  </r>
  <r>
    <x v="0"/>
    <n v="1185732"/>
    <x v="120"/>
    <x v="3"/>
    <x v="12"/>
    <s v="Omaha"/>
    <x v="3"/>
    <n v="0.35000000000000003"/>
    <n v="250"/>
    <n v="87.500000000000014"/>
    <n v="35.000000000000007"/>
    <n v="0.4"/>
  </r>
  <r>
    <x v="0"/>
    <n v="1185732"/>
    <x v="120"/>
    <x v="3"/>
    <x v="12"/>
    <s v="Omaha"/>
    <x v="4"/>
    <n v="0.49999999999999994"/>
    <n v="500"/>
    <n v="249.99999999999997"/>
    <n v="87.499999999999986"/>
    <n v="0.35"/>
  </r>
  <r>
    <x v="0"/>
    <n v="1185732"/>
    <x v="120"/>
    <x v="3"/>
    <x v="12"/>
    <s v="Omaha"/>
    <x v="5"/>
    <n v="0.54999999999999993"/>
    <n v="1500"/>
    <n v="824.99999999999989"/>
    <n v="412.49999999999994"/>
    <n v="0.5"/>
  </r>
  <r>
    <x v="0"/>
    <n v="1185732"/>
    <x v="121"/>
    <x v="3"/>
    <x v="12"/>
    <s v="Omaha"/>
    <x v="0"/>
    <n v="0.4"/>
    <n v="4000"/>
    <n v="1600"/>
    <n v="640"/>
    <n v="0.4"/>
  </r>
  <r>
    <x v="0"/>
    <n v="1185732"/>
    <x v="121"/>
    <x v="3"/>
    <x v="12"/>
    <s v="Omaha"/>
    <x v="1"/>
    <n v="0.35000000000000009"/>
    <n v="1500"/>
    <n v="525.00000000000011"/>
    <n v="183.75000000000003"/>
    <n v="0.35"/>
  </r>
  <r>
    <x v="0"/>
    <n v="1185732"/>
    <x v="121"/>
    <x v="3"/>
    <x v="12"/>
    <s v="Omaha"/>
    <x v="2"/>
    <n v="0.30000000000000004"/>
    <n v="1750"/>
    <n v="525.00000000000011"/>
    <n v="183.75000000000003"/>
    <n v="0.35"/>
  </r>
  <r>
    <x v="0"/>
    <n v="1185732"/>
    <x v="121"/>
    <x v="3"/>
    <x v="12"/>
    <s v="Omaha"/>
    <x v="3"/>
    <n v="0.30000000000000004"/>
    <n v="1500"/>
    <n v="450.00000000000006"/>
    <n v="180.00000000000003"/>
    <n v="0.4"/>
  </r>
  <r>
    <x v="0"/>
    <n v="1185732"/>
    <x v="121"/>
    <x v="3"/>
    <x v="12"/>
    <s v="Omaha"/>
    <x v="4"/>
    <n v="0.45"/>
    <n v="1500"/>
    <n v="675"/>
    <n v="236.24999999999997"/>
    <n v="0.35"/>
  </r>
  <r>
    <x v="0"/>
    <n v="1185732"/>
    <x v="121"/>
    <x v="3"/>
    <x v="12"/>
    <s v="Omaha"/>
    <x v="5"/>
    <n v="0.5"/>
    <n v="3250"/>
    <n v="1625"/>
    <n v="812.5"/>
    <n v="0.5"/>
  </r>
  <r>
    <x v="0"/>
    <n v="1185732"/>
    <x v="6"/>
    <x v="3"/>
    <x v="12"/>
    <s v="Omaha"/>
    <x v="0"/>
    <n v="0.45"/>
    <n v="5500"/>
    <n v="2475"/>
    <n v="990"/>
    <n v="0.4"/>
  </r>
  <r>
    <x v="0"/>
    <n v="1185732"/>
    <x v="6"/>
    <x v="3"/>
    <x v="12"/>
    <s v="Omaha"/>
    <x v="1"/>
    <n v="0.40000000000000008"/>
    <n v="3000"/>
    <n v="1200.0000000000002"/>
    <n v="420.00000000000006"/>
    <n v="0.35"/>
  </r>
  <r>
    <x v="0"/>
    <n v="1185732"/>
    <x v="6"/>
    <x v="3"/>
    <x v="12"/>
    <s v="Omaha"/>
    <x v="2"/>
    <n v="0.35000000000000003"/>
    <n v="2250"/>
    <n v="787.50000000000011"/>
    <n v="275.625"/>
    <n v="0.35"/>
  </r>
  <r>
    <x v="0"/>
    <n v="1185732"/>
    <x v="6"/>
    <x v="3"/>
    <x v="12"/>
    <s v="Omaha"/>
    <x v="3"/>
    <n v="0.35000000000000003"/>
    <n v="1750"/>
    <n v="612.50000000000011"/>
    <n v="245.00000000000006"/>
    <n v="0.4"/>
  </r>
  <r>
    <x v="0"/>
    <n v="1185732"/>
    <x v="6"/>
    <x v="3"/>
    <x v="12"/>
    <s v="Omaha"/>
    <x v="4"/>
    <n v="0.45"/>
    <n v="1750"/>
    <n v="787.5"/>
    <n v="275.625"/>
    <n v="0.35"/>
  </r>
  <r>
    <x v="0"/>
    <n v="1185732"/>
    <x v="6"/>
    <x v="3"/>
    <x v="12"/>
    <s v="Omaha"/>
    <x v="5"/>
    <n v="0.5"/>
    <n v="3500"/>
    <n v="1750"/>
    <n v="875"/>
    <n v="0.5"/>
  </r>
  <r>
    <x v="0"/>
    <n v="1185732"/>
    <x v="7"/>
    <x v="3"/>
    <x v="12"/>
    <s v="Omaha"/>
    <x v="0"/>
    <n v="0.45"/>
    <n v="5000"/>
    <n v="2250"/>
    <n v="900"/>
    <n v="0.4"/>
  </r>
  <r>
    <x v="0"/>
    <n v="1185732"/>
    <x v="7"/>
    <x v="3"/>
    <x v="12"/>
    <s v="Omaha"/>
    <x v="1"/>
    <n v="0.45000000000000007"/>
    <n v="2750"/>
    <n v="1237.5000000000002"/>
    <n v="433.12500000000006"/>
    <n v="0.35"/>
  </r>
  <r>
    <x v="0"/>
    <n v="1185732"/>
    <x v="7"/>
    <x v="3"/>
    <x v="12"/>
    <s v="Omaha"/>
    <x v="2"/>
    <n v="0.4"/>
    <n v="2000"/>
    <n v="800"/>
    <n v="280"/>
    <n v="0.35"/>
  </r>
  <r>
    <x v="0"/>
    <n v="1185732"/>
    <x v="7"/>
    <x v="3"/>
    <x v="12"/>
    <s v="Omaha"/>
    <x v="3"/>
    <n v="0.30000000000000004"/>
    <n v="1250"/>
    <n v="375.00000000000006"/>
    <n v="150.00000000000003"/>
    <n v="0.4"/>
  </r>
  <r>
    <x v="0"/>
    <n v="1185732"/>
    <x v="7"/>
    <x v="3"/>
    <x v="12"/>
    <s v="Omaha"/>
    <x v="4"/>
    <n v="0.4"/>
    <n v="1000"/>
    <n v="400"/>
    <n v="140"/>
    <n v="0.35"/>
  </r>
  <r>
    <x v="0"/>
    <n v="1185732"/>
    <x v="7"/>
    <x v="3"/>
    <x v="12"/>
    <s v="Omaha"/>
    <x v="5"/>
    <n v="0.45"/>
    <n v="2750"/>
    <n v="1237.5"/>
    <n v="618.75"/>
    <n v="0.5"/>
  </r>
  <r>
    <x v="0"/>
    <n v="1185732"/>
    <x v="122"/>
    <x v="3"/>
    <x v="12"/>
    <s v="Omaha"/>
    <x v="0"/>
    <n v="0.4"/>
    <n v="4000"/>
    <n v="1600"/>
    <n v="640"/>
    <n v="0.4"/>
  </r>
  <r>
    <x v="0"/>
    <n v="1185732"/>
    <x v="122"/>
    <x v="3"/>
    <x v="12"/>
    <s v="Omaha"/>
    <x v="1"/>
    <n v="0.35000000000000009"/>
    <n v="2000"/>
    <n v="700.00000000000023"/>
    <n v="245.00000000000006"/>
    <n v="0.35"/>
  </r>
  <r>
    <x v="0"/>
    <n v="1185732"/>
    <x v="122"/>
    <x v="3"/>
    <x v="12"/>
    <s v="Omaha"/>
    <x v="2"/>
    <n v="0.2"/>
    <n v="1000"/>
    <n v="200"/>
    <n v="70"/>
    <n v="0.35"/>
  </r>
  <r>
    <x v="0"/>
    <n v="1185732"/>
    <x v="122"/>
    <x v="3"/>
    <x v="12"/>
    <s v="Omaha"/>
    <x v="3"/>
    <n v="0.2"/>
    <n v="750"/>
    <n v="150"/>
    <n v="60"/>
    <n v="0.4"/>
  </r>
  <r>
    <x v="0"/>
    <n v="1185732"/>
    <x v="122"/>
    <x v="3"/>
    <x v="12"/>
    <s v="Omaha"/>
    <x v="4"/>
    <n v="0.3"/>
    <n v="750"/>
    <n v="225"/>
    <n v="78.75"/>
    <n v="0.35"/>
  </r>
  <r>
    <x v="0"/>
    <n v="1185732"/>
    <x v="122"/>
    <x v="3"/>
    <x v="12"/>
    <s v="Omaha"/>
    <x v="5"/>
    <n v="0.35000000000000003"/>
    <n v="1500"/>
    <n v="525"/>
    <n v="262.5"/>
    <n v="0.5"/>
  </r>
  <r>
    <x v="0"/>
    <n v="1185732"/>
    <x v="123"/>
    <x v="3"/>
    <x v="12"/>
    <s v="Omaha"/>
    <x v="0"/>
    <n v="0.39999999999999997"/>
    <n v="3250"/>
    <n v="1300"/>
    <n v="520"/>
    <n v="0.4"/>
  </r>
  <r>
    <x v="0"/>
    <n v="1185732"/>
    <x v="123"/>
    <x v="3"/>
    <x v="12"/>
    <s v="Omaha"/>
    <x v="1"/>
    <n v="0.3"/>
    <n v="1500"/>
    <n v="450"/>
    <n v="157.5"/>
    <n v="0.35"/>
  </r>
  <r>
    <x v="0"/>
    <n v="1185732"/>
    <x v="123"/>
    <x v="3"/>
    <x v="12"/>
    <s v="Omaha"/>
    <x v="2"/>
    <n v="0.3"/>
    <n v="500"/>
    <n v="150"/>
    <n v="52.5"/>
    <n v="0.35"/>
  </r>
  <r>
    <x v="0"/>
    <n v="1185732"/>
    <x v="123"/>
    <x v="3"/>
    <x v="12"/>
    <s v="Omaha"/>
    <x v="3"/>
    <n v="0.3"/>
    <n v="250"/>
    <n v="75"/>
    <n v="30"/>
    <n v="0.4"/>
  </r>
  <r>
    <x v="0"/>
    <n v="1185732"/>
    <x v="123"/>
    <x v="3"/>
    <x v="12"/>
    <s v="Omaha"/>
    <x v="4"/>
    <n v="0.39999999999999997"/>
    <n v="250"/>
    <n v="99.999999999999986"/>
    <n v="34.999999999999993"/>
    <n v="0.35"/>
  </r>
  <r>
    <x v="0"/>
    <n v="1185732"/>
    <x v="123"/>
    <x v="3"/>
    <x v="12"/>
    <s v="Omaha"/>
    <x v="5"/>
    <n v="0.4499999999999999"/>
    <n v="1500"/>
    <n v="674.99999999999989"/>
    <n v="337.49999999999994"/>
    <n v="0.5"/>
  </r>
  <r>
    <x v="0"/>
    <n v="1185732"/>
    <x v="10"/>
    <x v="3"/>
    <x v="12"/>
    <s v="Omaha"/>
    <x v="0"/>
    <n v="0.4"/>
    <n v="3000"/>
    <n v="1200"/>
    <n v="480"/>
    <n v="0.4"/>
  </r>
  <r>
    <x v="0"/>
    <n v="1185732"/>
    <x v="10"/>
    <x v="3"/>
    <x v="12"/>
    <s v="Omaha"/>
    <x v="1"/>
    <n v="0.30000000000000004"/>
    <n v="1500"/>
    <n v="450.00000000000006"/>
    <n v="157.5"/>
    <n v="0.35"/>
  </r>
  <r>
    <x v="0"/>
    <n v="1185732"/>
    <x v="10"/>
    <x v="3"/>
    <x v="12"/>
    <s v="Omaha"/>
    <x v="2"/>
    <n v="0.30000000000000004"/>
    <n v="950"/>
    <n v="285.00000000000006"/>
    <n v="99.750000000000014"/>
    <n v="0.35"/>
  </r>
  <r>
    <x v="0"/>
    <n v="1185732"/>
    <x v="10"/>
    <x v="3"/>
    <x v="12"/>
    <s v="Omaha"/>
    <x v="3"/>
    <n v="0.30000000000000004"/>
    <n v="1250"/>
    <n v="375.00000000000006"/>
    <n v="150.00000000000003"/>
    <n v="0.4"/>
  </r>
  <r>
    <x v="0"/>
    <n v="1185732"/>
    <x v="10"/>
    <x v="3"/>
    <x v="12"/>
    <s v="Omaha"/>
    <x v="4"/>
    <n v="0.49999999999999994"/>
    <n v="1000"/>
    <n v="499.99999999999994"/>
    <n v="174.99999999999997"/>
    <n v="0.35"/>
  </r>
  <r>
    <x v="0"/>
    <n v="1185732"/>
    <x v="10"/>
    <x v="3"/>
    <x v="12"/>
    <s v="Omaha"/>
    <x v="5"/>
    <n v="0.54999999999999982"/>
    <n v="2000"/>
    <n v="1099.9999999999995"/>
    <n v="549.99999999999977"/>
    <n v="0.5"/>
  </r>
  <r>
    <x v="0"/>
    <n v="1185732"/>
    <x v="11"/>
    <x v="3"/>
    <x v="12"/>
    <s v="Omaha"/>
    <x v="0"/>
    <n v="0.49999999999999994"/>
    <n v="4500"/>
    <n v="2249.9999999999995"/>
    <n v="899.99999999999989"/>
    <n v="0.4"/>
  </r>
  <r>
    <x v="0"/>
    <n v="1185732"/>
    <x v="11"/>
    <x v="3"/>
    <x v="12"/>
    <s v="Omaha"/>
    <x v="1"/>
    <n v="0.4"/>
    <n v="2500"/>
    <n v="1000"/>
    <n v="350"/>
    <n v="0.35"/>
  </r>
  <r>
    <x v="0"/>
    <n v="1185732"/>
    <x v="11"/>
    <x v="3"/>
    <x v="12"/>
    <s v="Omaha"/>
    <x v="2"/>
    <n v="0.4"/>
    <n v="2000"/>
    <n v="800"/>
    <n v="280"/>
    <n v="0.35"/>
  </r>
  <r>
    <x v="0"/>
    <n v="1185732"/>
    <x v="11"/>
    <x v="3"/>
    <x v="12"/>
    <s v="Omaha"/>
    <x v="3"/>
    <n v="0.4"/>
    <n v="1500"/>
    <n v="600"/>
    <n v="240"/>
    <n v="0.4"/>
  </r>
  <r>
    <x v="0"/>
    <n v="1185732"/>
    <x v="11"/>
    <x v="3"/>
    <x v="12"/>
    <s v="Omaha"/>
    <x v="4"/>
    <n v="0.49999999999999994"/>
    <n v="1500"/>
    <n v="749.99999999999989"/>
    <n v="262.49999999999994"/>
    <n v="0.35"/>
  </r>
  <r>
    <x v="0"/>
    <n v="1185732"/>
    <x v="11"/>
    <x v="3"/>
    <x v="12"/>
    <s v="Omaha"/>
    <x v="5"/>
    <n v="0.54999999999999982"/>
    <n v="2500"/>
    <n v="1374.9999999999995"/>
    <n v="687.49999999999977"/>
    <n v="0.5"/>
  </r>
  <r>
    <x v="1"/>
    <n v="1197831"/>
    <x v="12"/>
    <x v="1"/>
    <x v="13"/>
    <s v="Birmingham"/>
    <x v="0"/>
    <n v="0.2"/>
    <n v="6750"/>
    <n v="1350"/>
    <n v="540"/>
    <n v="0.39999999999999997"/>
  </r>
  <r>
    <x v="1"/>
    <n v="1197831"/>
    <x v="12"/>
    <x v="1"/>
    <x v="13"/>
    <s v="Birmingham"/>
    <x v="1"/>
    <n v="0.3"/>
    <n v="6750"/>
    <n v="2025"/>
    <n v="809.99999999999989"/>
    <n v="0.39999999999999997"/>
  </r>
  <r>
    <x v="1"/>
    <n v="1197831"/>
    <x v="12"/>
    <x v="1"/>
    <x v="13"/>
    <s v="Birmingham"/>
    <x v="2"/>
    <n v="0.3"/>
    <n v="4750"/>
    <n v="1425"/>
    <n v="570"/>
    <n v="0.39999999999999997"/>
  </r>
  <r>
    <x v="1"/>
    <n v="1197831"/>
    <x v="12"/>
    <x v="1"/>
    <x v="13"/>
    <s v="Birmingham"/>
    <x v="3"/>
    <n v="0.35"/>
    <n v="4750"/>
    <n v="1662.5"/>
    <n v="831.25"/>
    <n v="0.5"/>
  </r>
  <r>
    <x v="1"/>
    <n v="1197831"/>
    <x v="12"/>
    <x v="1"/>
    <x v="13"/>
    <s v="Birmingham"/>
    <x v="4"/>
    <n v="0.4"/>
    <n v="3250"/>
    <n v="1300"/>
    <n v="454.99999999999994"/>
    <n v="0.35"/>
  </r>
  <r>
    <x v="1"/>
    <n v="1197831"/>
    <x v="12"/>
    <x v="1"/>
    <x v="13"/>
    <s v="Birmingham"/>
    <x v="5"/>
    <n v="0.35"/>
    <n v="4750"/>
    <n v="1662.5"/>
    <n v="914.37500000000011"/>
    <n v="0.55000000000000004"/>
  </r>
  <r>
    <x v="1"/>
    <n v="1197831"/>
    <x v="13"/>
    <x v="1"/>
    <x v="13"/>
    <s v="Birmingham"/>
    <x v="0"/>
    <n v="0.25"/>
    <n v="6250"/>
    <n v="1562.5"/>
    <n v="625"/>
    <n v="0.39999999999999997"/>
  </r>
  <r>
    <x v="1"/>
    <n v="1197831"/>
    <x v="13"/>
    <x v="1"/>
    <x v="13"/>
    <s v="Birmingham"/>
    <x v="1"/>
    <n v="0.35"/>
    <n v="6000"/>
    <n v="2100"/>
    <n v="839.99999999999989"/>
    <n v="0.39999999999999997"/>
  </r>
  <r>
    <x v="1"/>
    <n v="1197831"/>
    <x v="13"/>
    <x v="1"/>
    <x v="13"/>
    <s v="Birmingham"/>
    <x v="2"/>
    <n v="0.35"/>
    <n v="4250"/>
    <n v="1487.5"/>
    <n v="595"/>
    <n v="0.39999999999999997"/>
  </r>
  <r>
    <x v="1"/>
    <n v="1197831"/>
    <x v="13"/>
    <x v="1"/>
    <x v="13"/>
    <s v="Birmingham"/>
    <x v="3"/>
    <n v="0.35"/>
    <n v="3750"/>
    <n v="1312.5"/>
    <n v="656.25"/>
    <n v="0.5"/>
  </r>
  <r>
    <x v="1"/>
    <n v="1197831"/>
    <x v="13"/>
    <x v="1"/>
    <x v="13"/>
    <s v="Birmingham"/>
    <x v="4"/>
    <n v="0.4"/>
    <n v="2500"/>
    <n v="1000"/>
    <n v="350"/>
    <n v="0.35"/>
  </r>
  <r>
    <x v="1"/>
    <n v="1197831"/>
    <x v="13"/>
    <x v="1"/>
    <x v="13"/>
    <s v="Birmingham"/>
    <x v="5"/>
    <n v="0.35"/>
    <n v="4500"/>
    <n v="1575"/>
    <n v="866.25000000000011"/>
    <n v="0.55000000000000004"/>
  </r>
  <r>
    <x v="1"/>
    <n v="1197831"/>
    <x v="14"/>
    <x v="1"/>
    <x v="13"/>
    <s v="Birmingham"/>
    <x v="0"/>
    <n v="0.3"/>
    <n v="6250"/>
    <n v="1875"/>
    <n v="843.74999999999989"/>
    <n v="0.44999999999999996"/>
  </r>
  <r>
    <x v="1"/>
    <n v="1197831"/>
    <x v="14"/>
    <x v="1"/>
    <x v="13"/>
    <s v="Birmingham"/>
    <x v="1"/>
    <n v="0.4"/>
    <n v="6250"/>
    <n v="2500"/>
    <n v="1125"/>
    <n v="0.44999999999999996"/>
  </r>
  <r>
    <x v="1"/>
    <n v="1197831"/>
    <x v="14"/>
    <x v="1"/>
    <x v="13"/>
    <s v="Birmingham"/>
    <x v="2"/>
    <n v="0.3"/>
    <n v="4500"/>
    <n v="1350"/>
    <n v="607.49999999999989"/>
    <n v="0.44999999999999996"/>
  </r>
  <r>
    <x v="1"/>
    <n v="1197831"/>
    <x v="14"/>
    <x v="1"/>
    <x v="13"/>
    <s v="Birmingham"/>
    <x v="3"/>
    <n v="0.35000000000000003"/>
    <n v="3500"/>
    <n v="1225.0000000000002"/>
    <n v="673.75000000000023"/>
    <n v="0.55000000000000004"/>
  </r>
  <r>
    <x v="1"/>
    <n v="1197831"/>
    <x v="14"/>
    <x v="1"/>
    <x v="13"/>
    <s v="Birmingham"/>
    <x v="4"/>
    <n v="0.4"/>
    <n v="2500"/>
    <n v="1000"/>
    <n v="399.99999999999994"/>
    <n v="0.39999999999999997"/>
  </r>
  <r>
    <x v="1"/>
    <n v="1197831"/>
    <x v="14"/>
    <x v="1"/>
    <x v="13"/>
    <s v="Birmingham"/>
    <x v="5"/>
    <n v="0.35000000000000003"/>
    <n v="4000"/>
    <n v="1400.0000000000002"/>
    <n v="840.00000000000023"/>
    <n v="0.60000000000000009"/>
  </r>
  <r>
    <x v="1"/>
    <n v="1197831"/>
    <x v="15"/>
    <x v="1"/>
    <x v="13"/>
    <s v="Birmingham"/>
    <x v="0"/>
    <n v="0.19999999999999998"/>
    <n v="6500"/>
    <n v="1300"/>
    <n v="584.99999999999989"/>
    <n v="0.44999999999999996"/>
  </r>
  <r>
    <x v="1"/>
    <n v="1197831"/>
    <x v="15"/>
    <x v="1"/>
    <x v="13"/>
    <s v="Birmingham"/>
    <x v="1"/>
    <n v="0.20000000000000007"/>
    <n v="6500"/>
    <n v="1300.0000000000005"/>
    <n v="585.00000000000011"/>
    <n v="0.44999999999999996"/>
  </r>
  <r>
    <x v="1"/>
    <n v="1197831"/>
    <x v="15"/>
    <x v="1"/>
    <x v="13"/>
    <s v="Birmingham"/>
    <x v="2"/>
    <n v="0.14999999999999997"/>
    <n v="4750"/>
    <n v="712.49999999999989"/>
    <n v="320.62499999999994"/>
    <n v="0.44999999999999996"/>
  </r>
  <r>
    <x v="1"/>
    <n v="1197831"/>
    <x v="15"/>
    <x v="1"/>
    <x v="13"/>
    <s v="Birmingham"/>
    <x v="3"/>
    <n v="0.20000000000000007"/>
    <n v="3750"/>
    <n v="750.00000000000023"/>
    <n v="412.50000000000017"/>
    <n v="0.55000000000000004"/>
  </r>
  <r>
    <x v="1"/>
    <n v="1197831"/>
    <x v="15"/>
    <x v="1"/>
    <x v="13"/>
    <s v="Birmingham"/>
    <x v="4"/>
    <n v="0.25"/>
    <n v="2750"/>
    <n v="687.5"/>
    <n v="275"/>
    <n v="0.39999999999999997"/>
  </r>
  <r>
    <x v="1"/>
    <n v="1197831"/>
    <x v="15"/>
    <x v="1"/>
    <x v="13"/>
    <s v="Birmingham"/>
    <x v="5"/>
    <n v="0.20000000000000007"/>
    <n v="5500"/>
    <n v="1100.0000000000005"/>
    <n v="660.00000000000034"/>
    <n v="0.60000000000000009"/>
  </r>
  <r>
    <x v="1"/>
    <n v="1197831"/>
    <x v="16"/>
    <x v="1"/>
    <x v="13"/>
    <s v="Birmingham"/>
    <x v="0"/>
    <n v="9.9999999999999964E-2"/>
    <n v="7000"/>
    <n v="699.99999999999977"/>
    <n v="314.99999999999989"/>
    <n v="0.44999999999999996"/>
  </r>
  <r>
    <x v="1"/>
    <n v="1197831"/>
    <x v="16"/>
    <x v="1"/>
    <x v="13"/>
    <s v="Birmingham"/>
    <x v="1"/>
    <n v="0.20000000000000007"/>
    <n v="7250"/>
    <n v="1450.0000000000005"/>
    <n v="652.50000000000011"/>
    <n v="0.44999999999999996"/>
  </r>
  <r>
    <x v="1"/>
    <n v="1197831"/>
    <x v="16"/>
    <x v="1"/>
    <x v="13"/>
    <s v="Birmingham"/>
    <x v="2"/>
    <n v="0.14999999999999997"/>
    <n v="5750"/>
    <n v="862.49999999999977"/>
    <n v="388.12499999999989"/>
    <n v="0.44999999999999996"/>
  </r>
  <r>
    <x v="1"/>
    <n v="1197831"/>
    <x v="16"/>
    <x v="1"/>
    <x v="13"/>
    <s v="Birmingham"/>
    <x v="3"/>
    <n v="0.35000000000000003"/>
    <n v="5000"/>
    <n v="1750.0000000000002"/>
    <n v="962.50000000000023"/>
    <n v="0.55000000000000004"/>
  </r>
  <r>
    <x v="1"/>
    <n v="1197831"/>
    <x v="16"/>
    <x v="1"/>
    <x v="13"/>
    <s v="Birmingham"/>
    <x v="4"/>
    <n v="0.5"/>
    <n v="4000"/>
    <n v="2000"/>
    <n v="799.99999999999989"/>
    <n v="0.39999999999999997"/>
  </r>
  <r>
    <x v="1"/>
    <n v="1197831"/>
    <x v="16"/>
    <x v="1"/>
    <x v="13"/>
    <s v="Birmingham"/>
    <x v="5"/>
    <n v="0.45"/>
    <n v="7500"/>
    <n v="3375"/>
    <n v="2025.0000000000002"/>
    <n v="0.60000000000000009"/>
  </r>
  <r>
    <x v="1"/>
    <n v="1197831"/>
    <x v="17"/>
    <x v="1"/>
    <x v="13"/>
    <s v="Birmingham"/>
    <x v="0"/>
    <n v="0.45"/>
    <n v="7500"/>
    <n v="3375"/>
    <n v="1518.7499999999998"/>
    <n v="0.44999999999999996"/>
  </r>
  <r>
    <x v="1"/>
    <n v="1197831"/>
    <x v="17"/>
    <x v="1"/>
    <x v="13"/>
    <s v="Birmingham"/>
    <x v="1"/>
    <n v="0.5"/>
    <n v="7500"/>
    <n v="3750"/>
    <n v="1687.4999999999998"/>
    <n v="0.44999999999999996"/>
  </r>
  <r>
    <x v="1"/>
    <n v="1197831"/>
    <x v="17"/>
    <x v="1"/>
    <x v="13"/>
    <s v="Birmingham"/>
    <x v="2"/>
    <n v="0.45"/>
    <n v="6500"/>
    <n v="2925"/>
    <n v="1316.2499999999998"/>
    <n v="0.44999999999999996"/>
  </r>
  <r>
    <x v="1"/>
    <n v="1197831"/>
    <x v="17"/>
    <x v="1"/>
    <x v="13"/>
    <s v="Birmingham"/>
    <x v="3"/>
    <n v="0.45"/>
    <n v="6000"/>
    <n v="2700"/>
    <n v="1485.0000000000002"/>
    <n v="0.55000000000000004"/>
  </r>
  <r>
    <x v="1"/>
    <n v="1197831"/>
    <x v="17"/>
    <x v="1"/>
    <x v="13"/>
    <s v="Birmingham"/>
    <x v="4"/>
    <n v="0.5"/>
    <n v="5000"/>
    <n v="2500"/>
    <n v="999.99999999999989"/>
    <n v="0.39999999999999997"/>
  </r>
  <r>
    <x v="1"/>
    <n v="1197831"/>
    <x v="17"/>
    <x v="1"/>
    <x v="13"/>
    <s v="Birmingham"/>
    <x v="5"/>
    <n v="0.55000000000000004"/>
    <n v="8750"/>
    <n v="4812.5"/>
    <n v="2887.5000000000005"/>
    <n v="0.60000000000000009"/>
  </r>
  <r>
    <x v="1"/>
    <n v="1197831"/>
    <x v="18"/>
    <x v="1"/>
    <x v="13"/>
    <s v="Birmingham"/>
    <x v="0"/>
    <n v="0.45"/>
    <n v="8250"/>
    <n v="3712.5"/>
    <n v="1856.2499999999998"/>
    <n v="0.49999999999999994"/>
  </r>
  <r>
    <x v="1"/>
    <n v="1197831"/>
    <x v="18"/>
    <x v="1"/>
    <x v="13"/>
    <s v="Birmingham"/>
    <x v="1"/>
    <n v="0.5"/>
    <n v="8250"/>
    <n v="4125"/>
    <n v="2062.4999999999995"/>
    <n v="0.49999999999999994"/>
  </r>
  <r>
    <x v="1"/>
    <n v="1197831"/>
    <x v="18"/>
    <x v="1"/>
    <x v="13"/>
    <s v="Birmingham"/>
    <x v="2"/>
    <n v="0.45"/>
    <n v="9750"/>
    <n v="4387.5"/>
    <n v="2193.7499999999995"/>
    <n v="0.49999999999999994"/>
  </r>
  <r>
    <x v="1"/>
    <n v="1197831"/>
    <x v="18"/>
    <x v="1"/>
    <x v="13"/>
    <s v="Birmingham"/>
    <x v="3"/>
    <n v="0.45"/>
    <n v="5750"/>
    <n v="2587.5"/>
    <n v="1552.5000000000002"/>
    <n v="0.60000000000000009"/>
  </r>
  <r>
    <x v="1"/>
    <n v="1197831"/>
    <x v="18"/>
    <x v="1"/>
    <x v="13"/>
    <s v="Birmingham"/>
    <x v="4"/>
    <n v="0.5"/>
    <n v="5250"/>
    <n v="2625"/>
    <n v="1181.2499999999998"/>
    <n v="0.44999999999999996"/>
  </r>
  <r>
    <x v="1"/>
    <n v="1197831"/>
    <x v="18"/>
    <x v="1"/>
    <x v="13"/>
    <s v="Birmingham"/>
    <x v="5"/>
    <n v="0.6"/>
    <n v="8000"/>
    <n v="4800"/>
    <n v="3120.0000000000005"/>
    <n v="0.65000000000000013"/>
  </r>
  <r>
    <x v="1"/>
    <n v="1197831"/>
    <x v="19"/>
    <x v="1"/>
    <x v="13"/>
    <s v="Birmingham"/>
    <x v="0"/>
    <n v="0.4"/>
    <n v="7500"/>
    <n v="3000"/>
    <n v="1499.9999999999998"/>
    <n v="0.49999999999999994"/>
  </r>
  <r>
    <x v="1"/>
    <n v="1197831"/>
    <x v="19"/>
    <x v="1"/>
    <x v="13"/>
    <s v="Birmingham"/>
    <x v="1"/>
    <n v="0.55000000000000004"/>
    <n v="7500"/>
    <n v="4125"/>
    <n v="2062.4999999999995"/>
    <n v="0.49999999999999994"/>
  </r>
  <r>
    <x v="1"/>
    <n v="1197831"/>
    <x v="19"/>
    <x v="1"/>
    <x v="13"/>
    <s v="Birmingham"/>
    <x v="2"/>
    <n v="0.55000000000000004"/>
    <n v="9250"/>
    <n v="5087.5"/>
    <n v="2543.7499999999995"/>
    <n v="0.49999999999999994"/>
  </r>
  <r>
    <x v="1"/>
    <n v="1197831"/>
    <x v="19"/>
    <x v="1"/>
    <x v="13"/>
    <s v="Birmingham"/>
    <x v="3"/>
    <n v="0.5"/>
    <n v="4250"/>
    <n v="2125"/>
    <n v="1275.0000000000002"/>
    <n v="0.60000000000000009"/>
  </r>
  <r>
    <x v="1"/>
    <n v="1197831"/>
    <x v="19"/>
    <x v="1"/>
    <x v="13"/>
    <s v="Birmingham"/>
    <x v="4"/>
    <n v="0.55000000000000004"/>
    <n v="4250"/>
    <n v="2337.5"/>
    <n v="1051.875"/>
    <n v="0.44999999999999996"/>
  </r>
  <r>
    <x v="1"/>
    <n v="1197831"/>
    <x v="19"/>
    <x v="1"/>
    <x v="13"/>
    <s v="Birmingham"/>
    <x v="5"/>
    <n v="0.6"/>
    <n v="6750"/>
    <n v="4050"/>
    <n v="2632.5000000000005"/>
    <n v="0.65000000000000013"/>
  </r>
  <r>
    <x v="1"/>
    <n v="1197831"/>
    <x v="20"/>
    <x v="1"/>
    <x v="13"/>
    <s v="Birmingham"/>
    <x v="0"/>
    <n v="0.55000000000000004"/>
    <n v="6250"/>
    <n v="3437.5000000000005"/>
    <n v="1718.75"/>
    <n v="0.49999999999999994"/>
  </r>
  <r>
    <x v="1"/>
    <n v="1197831"/>
    <x v="20"/>
    <x v="1"/>
    <x v="13"/>
    <s v="Birmingham"/>
    <x v="1"/>
    <n v="0.55000000000000004"/>
    <n v="5750"/>
    <n v="3162.5000000000005"/>
    <n v="1581.25"/>
    <n v="0.49999999999999994"/>
  </r>
  <r>
    <x v="1"/>
    <n v="1197831"/>
    <x v="20"/>
    <x v="1"/>
    <x v="13"/>
    <s v="Birmingham"/>
    <x v="2"/>
    <n v="0.6"/>
    <n v="6250"/>
    <n v="3750"/>
    <n v="1874.9999999999998"/>
    <n v="0.49999999999999994"/>
  </r>
  <r>
    <x v="1"/>
    <n v="1197831"/>
    <x v="20"/>
    <x v="1"/>
    <x v="13"/>
    <s v="Birmingham"/>
    <x v="3"/>
    <n v="0.6"/>
    <n v="3500"/>
    <n v="2100"/>
    <n v="1260.0000000000002"/>
    <n v="0.60000000000000009"/>
  </r>
  <r>
    <x v="1"/>
    <n v="1197831"/>
    <x v="20"/>
    <x v="1"/>
    <x v="13"/>
    <s v="Birmingham"/>
    <x v="4"/>
    <n v="0.45"/>
    <n v="3500"/>
    <n v="1575"/>
    <n v="708.74999999999989"/>
    <n v="0.44999999999999996"/>
  </r>
  <r>
    <x v="1"/>
    <n v="1197831"/>
    <x v="20"/>
    <x v="1"/>
    <x v="13"/>
    <s v="Birmingham"/>
    <x v="5"/>
    <n v="0.4"/>
    <n v="5750"/>
    <n v="2300"/>
    <n v="1495.0000000000002"/>
    <n v="0.65000000000000013"/>
  </r>
  <r>
    <x v="1"/>
    <n v="1197831"/>
    <x v="21"/>
    <x v="1"/>
    <x v="13"/>
    <s v="Birmingham"/>
    <x v="0"/>
    <n v="0.30000000000000004"/>
    <n v="5250"/>
    <n v="1575.0000000000002"/>
    <n v="787.5"/>
    <n v="0.49999999999999994"/>
  </r>
  <r>
    <x v="1"/>
    <n v="1197831"/>
    <x v="21"/>
    <x v="1"/>
    <x v="13"/>
    <s v="Birmingham"/>
    <x v="1"/>
    <n v="0.30000000000000004"/>
    <n v="5250"/>
    <n v="1575.0000000000002"/>
    <n v="787.5"/>
    <n v="0.49999999999999994"/>
  </r>
  <r>
    <x v="1"/>
    <n v="1197831"/>
    <x v="21"/>
    <x v="1"/>
    <x v="13"/>
    <s v="Birmingham"/>
    <x v="2"/>
    <n v="0.35000000000000003"/>
    <n v="4750"/>
    <n v="1662.5000000000002"/>
    <n v="831.25"/>
    <n v="0.49999999999999994"/>
  </r>
  <r>
    <x v="1"/>
    <n v="1197831"/>
    <x v="21"/>
    <x v="1"/>
    <x v="13"/>
    <s v="Birmingham"/>
    <x v="3"/>
    <n v="0.35000000000000003"/>
    <n v="3250"/>
    <n v="1137.5"/>
    <n v="682.50000000000011"/>
    <n v="0.60000000000000009"/>
  </r>
  <r>
    <x v="1"/>
    <n v="1197831"/>
    <x v="21"/>
    <x v="1"/>
    <x v="13"/>
    <s v="Birmingham"/>
    <x v="4"/>
    <n v="0.30000000000000004"/>
    <n v="3000"/>
    <n v="900.00000000000011"/>
    <n v="405"/>
    <n v="0.44999999999999996"/>
  </r>
  <r>
    <x v="1"/>
    <n v="1197831"/>
    <x v="21"/>
    <x v="1"/>
    <x v="13"/>
    <s v="Birmingham"/>
    <x v="5"/>
    <n v="0.4"/>
    <n v="4750"/>
    <n v="1900"/>
    <n v="1235.0000000000002"/>
    <n v="0.65000000000000013"/>
  </r>
  <r>
    <x v="1"/>
    <n v="1197831"/>
    <x v="22"/>
    <x v="1"/>
    <x v="13"/>
    <s v="Birmingham"/>
    <x v="0"/>
    <n v="0.20000000000000004"/>
    <n v="6250"/>
    <n v="1250.0000000000002"/>
    <n v="625"/>
    <n v="0.49999999999999994"/>
  </r>
  <r>
    <x v="1"/>
    <n v="1197831"/>
    <x v="22"/>
    <x v="1"/>
    <x v="13"/>
    <s v="Birmingham"/>
    <x v="1"/>
    <n v="0.20000000000000004"/>
    <n v="6250"/>
    <n v="1250.0000000000002"/>
    <n v="625"/>
    <n v="0.49999999999999994"/>
  </r>
  <r>
    <x v="1"/>
    <n v="1197831"/>
    <x v="22"/>
    <x v="1"/>
    <x v="13"/>
    <s v="Birmingham"/>
    <x v="2"/>
    <n v="0.45000000000000007"/>
    <n v="5750"/>
    <n v="2587.5000000000005"/>
    <n v="1293.75"/>
    <n v="0.49999999999999994"/>
  </r>
  <r>
    <x v="1"/>
    <n v="1197831"/>
    <x v="22"/>
    <x v="1"/>
    <x v="13"/>
    <s v="Birmingham"/>
    <x v="3"/>
    <n v="0.45000000000000007"/>
    <n v="4500"/>
    <n v="2025.0000000000002"/>
    <n v="1215.0000000000002"/>
    <n v="0.60000000000000009"/>
  </r>
  <r>
    <x v="1"/>
    <n v="1197831"/>
    <x v="22"/>
    <x v="1"/>
    <x v="13"/>
    <s v="Birmingham"/>
    <x v="4"/>
    <n v="0.49999999999999994"/>
    <n v="4250"/>
    <n v="2124.9999999999995"/>
    <n v="956.24999999999966"/>
    <n v="0.44999999999999996"/>
  </r>
  <r>
    <x v="1"/>
    <n v="1197831"/>
    <x v="22"/>
    <x v="1"/>
    <x v="13"/>
    <s v="Birmingham"/>
    <x v="5"/>
    <n v="0.6"/>
    <n v="6250"/>
    <n v="3750"/>
    <n v="2437.5000000000005"/>
    <n v="0.65000000000000013"/>
  </r>
  <r>
    <x v="1"/>
    <n v="1197831"/>
    <x v="23"/>
    <x v="1"/>
    <x v="13"/>
    <s v="Birmingham"/>
    <x v="0"/>
    <n v="0.6"/>
    <n v="7750"/>
    <n v="4650"/>
    <n v="2324.9999999999995"/>
    <n v="0.49999999999999994"/>
  </r>
  <r>
    <x v="1"/>
    <n v="1197831"/>
    <x v="23"/>
    <x v="1"/>
    <x v="13"/>
    <s v="Birmingham"/>
    <x v="1"/>
    <n v="0.6"/>
    <n v="7750"/>
    <n v="4650"/>
    <n v="2324.9999999999995"/>
    <n v="0.49999999999999994"/>
  </r>
  <r>
    <x v="1"/>
    <n v="1197831"/>
    <x v="23"/>
    <x v="1"/>
    <x v="13"/>
    <s v="Birmingham"/>
    <x v="2"/>
    <n v="0.65"/>
    <n v="7000"/>
    <n v="4550"/>
    <n v="2274.9999999999995"/>
    <n v="0.49999999999999994"/>
  </r>
  <r>
    <x v="1"/>
    <n v="1197831"/>
    <x v="23"/>
    <x v="1"/>
    <x v="13"/>
    <s v="Birmingham"/>
    <x v="3"/>
    <n v="0.65"/>
    <n v="5500"/>
    <n v="3575"/>
    <n v="2145.0000000000005"/>
    <n v="0.60000000000000009"/>
  </r>
  <r>
    <x v="1"/>
    <n v="1197831"/>
    <x v="23"/>
    <x v="1"/>
    <x v="13"/>
    <s v="Birmingham"/>
    <x v="4"/>
    <n v="0.6"/>
    <n v="5000"/>
    <n v="3000"/>
    <n v="1349.9999999999998"/>
    <n v="0.44999999999999996"/>
  </r>
  <r>
    <x v="1"/>
    <n v="1197831"/>
    <x v="23"/>
    <x v="1"/>
    <x v="13"/>
    <s v="Birmingham"/>
    <x v="5"/>
    <n v="0.70000000000000007"/>
    <n v="7500"/>
    <n v="5250.0000000000009"/>
    <n v="3412.5000000000014"/>
    <n v="0.65000000000000013"/>
  </r>
  <r>
    <x v="0"/>
    <n v="1185732"/>
    <x v="124"/>
    <x v="0"/>
    <x v="14"/>
    <s v="Portland"/>
    <x v="0"/>
    <n v="0.4"/>
    <n v="4500"/>
    <n v="1800"/>
    <n v="630"/>
    <n v="0.35"/>
  </r>
  <r>
    <x v="0"/>
    <n v="1185732"/>
    <x v="124"/>
    <x v="0"/>
    <x v="14"/>
    <s v="Portland"/>
    <x v="1"/>
    <n v="0.4"/>
    <n v="2500"/>
    <n v="1000"/>
    <n v="350"/>
    <n v="0.35"/>
  </r>
  <r>
    <x v="0"/>
    <n v="1185732"/>
    <x v="124"/>
    <x v="0"/>
    <x v="14"/>
    <s v="Portland"/>
    <x v="2"/>
    <n v="0.30000000000000004"/>
    <n v="2500"/>
    <n v="750.00000000000011"/>
    <n v="300"/>
    <n v="0.39999999999999997"/>
  </r>
  <r>
    <x v="0"/>
    <n v="1185732"/>
    <x v="124"/>
    <x v="0"/>
    <x v="14"/>
    <s v="Portland"/>
    <x v="3"/>
    <n v="0.35"/>
    <n v="1000"/>
    <n v="350"/>
    <n v="105"/>
    <n v="0.3"/>
  </r>
  <r>
    <x v="0"/>
    <n v="1185732"/>
    <x v="124"/>
    <x v="0"/>
    <x v="14"/>
    <s v="Portland"/>
    <x v="4"/>
    <n v="0.5"/>
    <n v="1500"/>
    <n v="750"/>
    <n v="187.5"/>
    <n v="0.25"/>
  </r>
  <r>
    <x v="0"/>
    <n v="1185732"/>
    <x v="124"/>
    <x v="0"/>
    <x v="14"/>
    <s v="Portland"/>
    <x v="5"/>
    <n v="0.4"/>
    <n v="2500"/>
    <n v="1000"/>
    <n v="400"/>
    <n v="0.4"/>
  </r>
  <r>
    <x v="0"/>
    <n v="1185732"/>
    <x v="125"/>
    <x v="0"/>
    <x v="14"/>
    <s v="Portland"/>
    <x v="0"/>
    <n v="0.4"/>
    <n v="5000"/>
    <n v="2000"/>
    <n v="700"/>
    <n v="0.35"/>
  </r>
  <r>
    <x v="0"/>
    <n v="1185732"/>
    <x v="125"/>
    <x v="0"/>
    <x v="14"/>
    <s v="Portland"/>
    <x v="1"/>
    <n v="0.4"/>
    <n v="1500"/>
    <n v="600"/>
    <n v="210"/>
    <n v="0.35"/>
  </r>
  <r>
    <x v="0"/>
    <n v="1185732"/>
    <x v="125"/>
    <x v="0"/>
    <x v="14"/>
    <s v="Portland"/>
    <x v="2"/>
    <n v="0.30000000000000004"/>
    <n v="2000"/>
    <n v="600.00000000000011"/>
    <n v="240.00000000000003"/>
    <n v="0.39999999999999997"/>
  </r>
  <r>
    <x v="0"/>
    <n v="1185732"/>
    <x v="125"/>
    <x v="0"/>
    <x v="14"/>
    <s v="Portland"/>
    <x v="3"/>
    <n v="0.35"/>
    <n v="750"/>
    <n v="262.5"/>
    <n v="78.75"/>
    <n v="0.3"/>
  </r>
  <r>
    <x v="0"/>
    <n v="1185732"/>
    <x v="125"/>
    <x v="0"/>
    <x v="14"/>
    <s v="Portland"/>
    <x v="4"/>
    <n v="0.5"/>
    <n v="1500"/>
    <n v="750"/>
    <n v="187.5"/>
    <n v="0.25"/>
  </r>
  <r>
    <x v="0"/>
    <n v="1185732"/>
    <x v="125"/>
    <x v="0"/>
    <x v="14"/>
    <s v="Portland"/>
    <x v="5"/>
    <n v="0.4"/>
    <n v="2500"/>
    <n v="1000"/>
    <n v="400"/>
    <n v="0.4"/>
  </r>
  <r>
    <x v="0"/>
    <n v="1185732"/>
    <x v="126"/>
    <x v="0"/>
    <x v="14"/>
    <s v="Portland"/>
    <x v="0"/>
    <n v="0.4"/>
    <n v="4700"/>
    <n v="1880"/>
    <n v="658"/>
    <n v="0.35"/>
  </r>
  <r>
    <x v="0"/>
    <n v="1185732"/>
    <x v="126"/>
    <x v="0"/>
    <x v="14"/>
    <s v="Portland"/>
    <x v="1"/>
    <n v="0.4"/>
    <n v="1750"/>
    <n v="700"/>
    <n v="244.99999999999997"/>
    <n v="0.35"/>
  </r>
  <r>
    <x v="0"/>
    <n v="1185732"/>
    <x v="126"/>
    <x v="0"/>
    <x v="14"/>
    <s v="Portland"/>
    <x v="2"/>
    <n v="0.30000000000000004"/>
    <n v="2000"/>
    <n v="600.00000000000011"/>
    <n v="240.00000000000003"/>
    <n v="0.39999999999999997"/>
  </r>
  <r>
    <x v="0"/>
    <n v="1185732"/>
    <x v="126"/>
    <x v="0"/>
    <x v="14"/>
    <s v="Portland"/>
    <x v="3"/>
    <n v="0.35"/>
    <n v="500"/>
    <n v="175"/>
    <n v="52.5"/>
    <n v="0.3"/>
  </r>
  <r>
    <x v="0"/>
    <n v="1185732"/>
    <x v="126"/>
    <x v="0"/>
    <x v="14"/>
    <s v="Portland"/>
    <x v="4"/>
    <n v="0.5"/>
    <n v="1000"/>
    <n v="500"/>
    <n v="125"/>
    <n v="0.25"/>
  </r>
  <r>
    <x v="0"/>
    <n v="1185732"/>
    <x v="126"/>
    <x v="0"/>
    <x v="14"/>
    <s v="Portland"/>
    <x v="5"/>
    <n v="0.4"/>
    <n v="2000"/>
    <n v="800"/>
    <n v="320"/>
    <n v="0.4"/>
  </r>
  <r>
    <x v="0"/>
    <n v="1185732"/>
    <x v="127"/>
    <x v="0"/>
    <x v="14"/>
    <s v="Portland"/>
    <x v="0"/>
    <n v="0.4"/>
    <n v="4500"/>
    <n v="1800"/>
    <n v="630"/>
    <n v="0.35"/>
  </r>
  <r>
    <x v="0"/>
    <n v="1185732"/>
    <x v="127"/>
    <x v="0"/>
    <x v="14"/>
    <s v="Portland"/>
    <x v="1"/>
    <n v="0.4"/>
    <n v="1500"/>
    <n v="600"/>
    <n v="210"/>
    <n v="0.35"/>
  </r>
  <r>
    <x v="0"/>
    <n v="1185732"/>
    <x v="127"/>
    <x v="0"/>
    <x v="14"/>
    <s v="Portland"/>
    <x v="2"/>
    <n v="0.30000000000000004"/>
    <n v="1500"/>
    <n v="450.00000000000006"/>
    <n v="180"/>
    <n v="0.39999999999999997"/>
  </r>
  <r>
    <x v="0"/>
    <n v="1185732"/>
    <x v="127"/>
    <x v="0"/>
    <x v="14"/>
    <s v="Portland"/>
    <x v="3"/>
    <n v="0.35"/>
    <n v="750"/>
    <n v="262.5"/>
    <n v="78.75"/>
    <n v="0.3"/>
  </r>
  <r>
    <x v="0"/>
    <n v="1185732"/>
    <x v="127"/>
    <x v="0"/>
    <x v="14"/>
    <s v="Portland"/>
    <x v="4"/>
    <n v="0.5"/>
    <n v="750"/>
    <n v="375"/>
    <n v="93.75"/>
    <n v="0.25"/>
  </r>
  <r>
    <x v="0"/>
    <n v="1185732"/>
    <x v="127"/>
    <x v="0"/>
    <x v="14"/>
    <s v="Portland"/>
    <x v="5"/>
    <n v="0.4"/>
    <n v="2250"/>
    <n v="900"/>
    <n v="360"/>
    <n v="0.4"/>
  </r>
  <r>
    <x v="0"/>
    <n v="1185732"/>
    <x v="128"/>
    <x v="0"/>
    <x v="14"/>
    <s v="Portland"/>
    <x v="0"/>
    <n v="0.54999999999999993"/>
    <n v="4950"/>
    <n v="2722.4999999999995"/>
    <n v="952.87499999999977"/>
    <n v="0.35"/>
  </r>
  <r>
    <x v="0"/>
    <n v="1185732"/>
    <x v="128"/>
    <x v="0"/>
    <x v="14"/>
    <s v="Portland"/>
    <x v="1"/>
    <n v="0.5"/>
    <n v="2000"/>
    <n v="1000"/>
    <n v="350"/>
    <n v="0.35"/>
  </r>
  <r>
    <x v="0"/>
    <n v="1185732"/>
    <x v="128"/>
    <x v="0"/>
    <x v="14"/>
    <s v="Portland"/>
    <x v="2"/>
    <n v="0.45"/>
    <n v="1750"/>
    <n v="787.5"/>
    <n v="315"/>
    <n v="0.39999999999999997"/>
  </r>
  <r>
    <x v="0"/>
    <n v="1185732"/>
    <x v="128"/>
    <x v="0"/>
    <x v="14"/>
    <s v="Portland"/>
    <x v="3"/>
    <n v="0.45"/>
    <n v="1250"/>
    <n v="562.5"/>
    <n v="168.75"/>
    <n v="0.3"/>
  </r>
  <r>
    <x v="0"/>
    <n v="1185732"/>
    <x v="128"/>
    <x v="0"/>
    <x v="14"/>
    <s v="Portland"/>
    <x v="4"/>
    <n v="0.54999999999999993"/>
    <n v="1500"/>
    <n v="824.99999999999989"/>
    <n v="206.24999999999997"/>
    <n v="0.25"/>
  </r>
  <r>
    <x v="0"/>
    <n v="1185732"/>
    <x v="128"/>
    <x v="0"/>
    <x v="14"/>
    <s v="Portland"/>
    <x v="5"/>
    <n v="0.6"/>
    <n v="2750"/>
    <n v="1650"/>
    <n v="660"/>
    <n v="0.4"/>
  </r>
  <r>
    <x v="0"/>
    <n v="1185732"/>
    <x v="129"/>
    <x v="0"/>
    <x v="14"/>
    <s v="Portland"/>
    <x v="0"/>
    <n v="0.54999999999999993"/>
    <n v="5250"/>
    <n v="2887.4999999999995"/>
    <n v="1010.6249999999998"/>
    <n v="0.35"/>
  </r>
  <r>
    <x v="0"/>
    <n v="1185732"/>
    <x v="129"/>
    <x v="0"/>
    <x v="14"/>
    <s v="Portland"/>
    <x v="1"/>
    <n v="0.5"/>
    <n v="2750"/>
    <n v="1375"/>
    <n v="481.24999999999994"/>
    <n v="0.35"/>
  </r>
  <r>
    <x v="0"/>
    <n v="1185732"/>
    <x v="129"/>
    <x v="0"/>
    <x v="14"/>
    <s v="Portland"/>
    <x v="2"/>
    <n v="0.45"/>
    <n v="2000"/>
    <n v="900"/>
    <n v="359.99999999999994"/>
    <n v="0.39999999999999997"/>
  </r>
  <r>
    <x v="0"/>
    <n v="1185732"/>
    <x v="129"/>
    <x v="0"/>
    <x v="14"/>
    <s v="Portland"/>
    <x v="3"/>
    <n v="0.45"/>
    <n v="1750"/>
    <n v="787.5"/>
    <n v="236.25"/>
    <n v="0.3"/>
  </r>
  <r>
    <x v="0"/>
    <n v="1185732"/>
    <x v="129"/>
    <x v="0"/>
    <x v="14"/>
    <s v="Portland"/>
    <x v="4"/>
    <n v="0.54999999999999993"/>
    <n v="1750"/>
    <n v="962.49999999999989"/>
    <n v="240.62499999999997"/>
    <n v="0.25"/>
  </r>
  <r>
    <x v="0"/>
    <n v="1185732"/>
    <x v="129"/>
    <x v="0"/>
    <x v="14"/>
    <s v="Portland"/>
    <x v="5"/>
    <n v="0.6"/>
    <n v="3250"/>
    <n v="1950"/>
    <n v="780"/>
    <n v="0.4"/>
  </r>
  <r>
    <x v="0"/>
    <n v="1185732"/>
    <x v="130"/>
    <x v="0"/>
    <x v="14"/>
    <s v="Portland"/>
    <x v="0"/>
    <n v="0.54999999999999993"/>
    <n v="5500"/>
    <n v="3024.9999999999995"/>
    <n v="1058.7499999999998"/>
    <n v="0.35"/>
  </r>
  <r>
    <x v="0"/>
    <n v="1185732"/>
    <x v="130"/>
    <x v="0"/>
    <x v="14"/>
    <s v="Portland"/>
    <x v="1"/>
    <n v="0.5"/>
    <n v="3000"/>
    <n v="1500"/>
    <n v="525"/>
    <n v="0.35"/>
  </r>
  <r>
    <x v="0"/>
    <n v="1185732"/>
    <x v="130"/>
    <x v="0"/>
    <x v="14"/>
    <s v="Portland"/>
    <x v="2"/>
    <n v="0.45"/>
    <n v="2250"/>
    <n v="1012.5"/>
    <n v="404.99999999999994"/>
    <n v="0.39999999999999997"/>
  </r>
  <r>
    <x v="0"/>
    <n v="1185732"/>
    <x v="130"/>
    <x v="0"/>
    <x v="14"/>
    <s v="Portland"/>
    <x v="3"/>
    <n v="0.45"/>
    <n v="1750"/>
    <n v="787.5"/>
    <n v="236.25"/>
    <n v="0.3"/>
  </r>
  <r>
    <x v="0"/>
    <n v="1185732"/>
    <x v="130"/>
    <x v="0"/>
    <x v="14"/>
    <s v="Portland"/>
    <x v="4"/>
    <n v="0.54999999999999993"/>
    <n v="2000"/>
    <n v="1099.9999999999998"/>
    <n v="274.99999999999994"/>
    <n v="0.25"/>
  </r>
  <r>
    <x v="0"/>
    <n v="1185732"/>
    <x v="130"/>
    <x v="0"/>
    <x v="14"/>
    <s v="Portland"/>
    <x v="5"/>
    <n v="0.6"/>
    <n v="3750"/>
    <n v="2250"/>
    <n v="900"/>
    <n v="0.4"/>
  </r>
  <r>
    <x v="0"/>
    <n v="1185732"/>
    <x v="131"/>
    <x v="0"/>
    <x v="14"/>
    <s v="Portland"/>
    <x v="0"/>
    <n v="0.54999999999999993"/>
    <n v="5250"/>
    <n v="2887.4999999999995"/>
    <n v="1010.6249999999998"/>
    <n v="0.35"/>
  </r>
  <r>
    <x v="0"/>
    <n v="1185732"/>
    <x v="131"/>
    <x v="0"/>
    <x v="14"/>
    <s v="Portland"/>
    <x v="1"/>
    <n v="0.5"/>
    <n v="3000"/>
    <n v="1500"/>
    <n v="525"/>
    <n v="0.35"/>
  </r>
  <r>
    <x v="0"/>
    <n v="1185732"/>
    <x v="131"/>
    <x v="0"/>
    <x v="14"/>
    <s v="Portland"/>
    <x v="2"/>
    <n v="0.45"/>
    <n v="2250"/>
    <n v="1012.5"/>
    <n v="404.99999999999994"/>
    <n v="0.39999999999999997"/>
  </r>
  <r>
    <x v="0"/>
    <n v="1185732"/>
    <x v="131"/>
    <x v="0"/>
    <x v="14"/>
    <s v="Portland"/>
    <x v="3"/>
    <n v="0.45"/>
    <n v="1750"/>
    <n v="787.5"/>
    <n v="236.25"/>
    <n v="0.3"/>
  </r>
  <r>
    <x v="0"/>
    <n v="1185732"/>
    <x v="131"/>
    <x v="0"/>
    <x v="14"/>
    <s v="Portland"/>
    <x v="4"/>
    <n v="0.54999999999999993"/>
    <n v="1500"/>
    <n v="824.99999999999989"/>
    <n v="206.24999999999997"/>
    <n v="0.25"/>
  </r>
  <r>
    <x v="0"/>
    <n v="1185732"/>
    <x v="131"/>
    <x v="0"/>
    <x v="14"/>
    <s v="Portland"/>
    <x v="5"/>
    <n v="0.6"/>
    <n v="3250"/>
    <n v="1950"/>
    <n v="780"/>
    <n v="0.4"/>
  </r>
  <r>
    <x v="0"/>
    <n v="1185732"/>
    <x v="132"/>
    <x v="0"/>
    <x v="14"/>
    <s v="Portland"/>
    <x v="0"/>
    <n v="0.54999999999999993"/>
    <n v="4500"/>
    <n v="2474.9999999999995"/>
    <n v="866.24999999999977"/>
    <n v="0.35"/>
  </r>
  <r>
    <x v="0"/>
    <n v="1185732"/>
    <x v="132"/>
    <x v="0"/>
    <x v="14"/>
    <s v="Portland"/>
    <x v="1"/>
    <n v="0.5"/>
    <n v="2500"/>
    <n v="1250"/>
    <n v="437.5"/>
    <n v="0.35"/>
  </r>
  <r>
    <x v="0"/>
    <n v="1185732"/>
    <x v="132"/>
    <x v="0"/>
    <x v="14"/>
    <s v="Portland"/>
    <x v="2"/>
    <n v="0.45"/>
    <n v="1500"/>
    <n v="675"/>
    <n v="270"/>
    <n v="0.39999999999999997"/>
  </r>
  <r>
    <x v="0"/>
    <n v="1185732"/>
    <x v="132"/>
    <x v="0"/>
    <x v="14"/>
    <s v="Portland"/>
    <x v="3"/>
    <n v="0.45"/>
    <n v="1250"/>
    <n v="562.5"/>
    <n v="168.75"/>
    <n v="0.3"/>
  </r>
  <r>
    <x v="0"/>
    <n v="1185732"/>
    <x v="132"/>
    <x v="0"/>
    <x v="14"/>
    <s v="Portland"/>
    <x v="4"/>
    <n v="0.54999999999999993"/>
    <n v="1250"/>
    <n v="687.49999999999989"/>
    <n v="171.87499999999997"/>
    <n v="0.25"/>
  </r>
  <r>
    <x v="0"/>
    <n v="1185732"/>
    <x v="132"/>
    <x v="0"/>
    <x v="14"/>
    <s v="Portland"/>
    <x v="5"/>
    <n v="0.6"/>
    <n v="2250"/>
    <n v="1350"/>
    <n v="540"/>
    <n v="0.4"/>
  </r>
  <r>
    <x v="0"/>
    <n v="1185732"/>
    <x v="133"/>
    <x v="0"/>
    <x v="14"/>
    <s v="Portland"/>
    <x v="0"/>
    <n v="0.6"/>
    <n v="4000"/>
    <n v="2400"/>
    <n v="840"/>
    <n v="0.35"/>
  </r>
  <r>
    <x v="0"/>
    <n v="1185732"/>
    <x v="133"/>
    <x v="0"/>
    <x v="14"/>
    <s v="Portland"/>
    <x v="1"/>
    <n v="0.55000000000000004"/>
    <n v="2250"/>
    <n v="1237.5"/>
    <n v="433.125"/>
    <n v="0.35"/>
  </r>
  <r>
    <x v="0"/>
    <n v="1185732"/>
    <x v="133"/>
    <x v="0"/>
    <x v="14"/>
    <s v="Portland"/>
    <x v="2"/>
    <n v="0.55000000000000004"/>
    <n v="1250"/>
    <n v="687.5"/>
    <n v="275"/>
    <n v="0.39999999999999997"/>
  </r>
  <r>
    <x v="0"/>
    <n v="1185732"/>
    <x v="133"/>
    <x v="0"/>
    <x v="14"/>
    <s v="Portland"/>
    <x v="3"/>
    <n v="0.55000000000000004"/>
    <n v="1000"/>
    <n v="550"/>
    <n v="165"/>
    <n v="0.3"/>
  </r>
  <r>
    <x v="0"/>
    <n v="1185732"/>
    <x v="133"/>
    <x v="0"/>
    <x v="14"/>
    <s v="Portland"/>
    <x v="4"/>
    <n v="0.65"/>
    <n v="1000"/>
    <n v="650"/>
    <n v="162.5"/>
    <n v="0.25"/>
  </r>
  <r>
    <x v="0"/>
    <n v="1185732"/>
    <x v="133"/>
    <x v="0"/>
    <x v="14"/>
    <s v="Portland"/>
    <x v="5"/>
    <n v="0.7"/>
    <n v="2250"/>
    <n v="1575"/>
    <n v="630"/>
    <n v="0.4"/>
  </r>
  <r>
    <x v="0"/>
    <n v="1185732"/>
    <x v="134"/>
    <x v="0"/>
    <x v="14"/>
    <s v="Portland"/>
    <x v="0"/>
    <n v="0.65"/>
    <n v="3750"/>
    <n v="2437.5"/>
    <n v="853.125"/>
    <n v="0.35"/>
  </r>
  <r>
    <x v="0"/>
    <n v="1185732"/>
    <x v="134"/>
    <x v="0"/>
    <x v="14"/>
    <s v="Portland"/>
    <x v="1"/>
    <n v="0.55000000000000004"/>
    <n v="2000"/>
    <n v="1100"/>
    <n v="385"/>
    <n v="0.35"/>
  </r>
  <r>
    <x v="0"/>
    <n v="1185732"/>
    <x v="134"/>
    <x v="0"/>
    <x v="14"/>
    <s v="Portland"/>
    <x v="2"/>
    <n v="0.55000000000000004"/>
    <n v="1950"/>
    <n v="1072.5"/>
    <n v="428.99999999999994"/>
    <n v="0.39999999999999997"/>
  </r>
  <r>
    <x v="0"/>
    <n v="1185732"/>
    <x v="134"/>
    <x v="0"/>
    <x v="14"/>
    <s v="Portland"/>
    <x v="3"/>
    <n v="0.55000000000000004"/>
    <n v="1750"/>
    <n v="962.50000000000011"/>
    <n v="288.75"/>
    <n v="0.3"/>
  </r>
  <r>
    <x v="0"/>
    <n v="1185732"/>
    <x v="134"/>
    <x v="0"/>
    <x v="14"/>
    <s v="Portland"/>
    <x v="4"/>
    <n v="0.65"/>
    <n v="1500"/>
    <n v="975"/>
    <n v="243.75"/>
    <n v="0.25"/>
  </r>
  <r>
    <x v="0"/>
    <n v="1185732"/>
    <x v="134"/>
    <x v="0"/>
    <x v="14"/>
    <s v="Portland"/>
    <x v="5"/>
    <n v="0.7"/>
    <n v="2500"/>
    <n v="1750"/>
    <n v="700"/>
    <n v="0.4"/>
  </r>
  <r>
    <x v="0"/>
    <n v="1185732"/>
    <x v="135"/>
    <x v="0"/>
    <x v="14"/>
    <s v="Portland"/>
    <x v="0"/>
    <n v="0.65"/>
    <n v="4750"/>
    <n v="3087.5"/>
    <n v="1080.625"/>
    <n v="0.35"/>
  </r>
  <r>
    <x v="0"/>
    <n v="1185732"/>
    <x v="135"/>
    <x v="0"/>
    <x v="14"/>
    <s v="Portland"/>
    <x v="1"/>
    <n v="0.55000000000000004"/>
    <n v="2750"/>
    <n v="1512.5000000000002"/>
    <n v="529.375"/>
    <n v="0.35"/>
  </r>
  <r>
    <x v="0"/>
    <n v="1185732"/>
    <x v="135"/>
    <x v="0"/>
    <x v="14"/>
    <s v="Portland"/>
    <x v="2"/>
    <n v="0.55000000000000004"/>
    <n v="2500"/>
    <n v="1375"/>
    <n v="550"/>
    <n v="0.39999999999999997"/>
  </r>
  <r>
    <x v="0"/>
    <n v="1185732"/>
    <x v="135"/>
    <x v="0"/>
    <x v="14"/>
    <s v="Portland"/>
    <x v="3"/>
    <n v="0.55000000000000004"/>
    <n v="2000"/>
    <n v="1100"/>
    <n v="330"/>
    <n v="0.3"/>
  </r>
  <r>
    <x v="0"/>
    <n v="1185732"/>
    <x v="135"/>
    <x v="0"/>
    <x v="14"/>
    <s v="Portland"/>
    <x v="4"/>
    <n v="0.65"/>
    <n v="2000"/>
    <n v="1300"/>
    <n v="325"/>
    <n v="0.25"/>
  </r>
  <r>
    <x v="0"/>
    <n v="1185732"/>
    <x v="135"/>
    <x v="0"/>
    <x v="14"/>
    <s v="Portland"/>
    <x v="5"/>
    <n v="0.7"/>
    <n v="3000"/>
    <n v="2100"/>
    <n v="840"/>
    <n v="0.4"/>
  </r>
  <r>
    <x v="2"/>
    <n v="1128299"/>
    <x v="136"/>
    <x v="2"/>
    <x v="15"/>
    <s v="Anchorage"/>
    <x v="0"/>
    <n v="0.35000000000000003"/>
    <n v="3750"/>
    <n v="1312.5000000000002"/>
    <n v="328.12500000000006"/>
    <n v="0.25"/>
  </r>
  <r>
    <x v="2"/>
    <n v="1128299"/>
    <x v="136"/>
    <x v="2"/>
    <x v="15"/>
    <s v="Anchorage"/>
    <x v="1"/>
    <n v="0.45"/>
    <n v="3750"/>
    <n v="1687.5"/>
    <n v="337.5"/>
    <n v="0.2"/>
  </r>
  <r>
    <x v="2"/>
    <n v="1128299"/>
    <x v="136"/>
    <x v="2"/>
    <x v="15"/>
    <s v="Anchorage"/>
    <x v="2"/>
    <n v="0.45"/>
    <n v="3750"/>
    <n v="1687.5"/>
    <n v="421.875"/>
    <n v="0.25"/>
  </r>
  <r>
    <x v="2"/>
    <n v="1128299"/>
    <x v="136"/>
    <x v="2"/>
    <x v="15"/>
    <s v="Anchorage"/>
    <x v="3"/>
    <n v="0.45"/>
    <n v="2250"/>
    <n v="1012.5"/>
    <n v="253.125"/>
    <n v="0.25"/>
  </r>
  <r>
    <x v="2"/>
    <n v="1128299"/>
    <x v="136"/>
    <x v="2"/>
    <x v="15"/>
    <s v="Anchorage"/>
    <x v="4"/>
    <n v="0.5"/>
    <n v="1750"/>
    <n v="875"/>
    <n v="131.25"/>
    <n v="0.15"/>
  </r>
  <r>
    <x v="2"/>
    <n v="1128299"/>
    <x v="136"/>
    <x v="2"/>
    <x v="15"/>
    <s v="Anchorage"/>
    <x v="5"/>
    <n v="0.45"/>
    <n v="4250"/>
    <n v="1912.5"/>
    <n v="765"/>
    <n v="0.4"/>
  </r>
  <r>
    <x v="2"/>
    <n v="1128299"/>
    <x v="79"/>
    <x v="2"/>
    <x v="15"/>
    <s v="Anchorage"/>
    <x v="0"/>
    <n v="0.35000000000000003"/>
    <n v="4750"/>
    <n v="1662.5000000000002"/>
    <n v="415.62500000000006"/>
    <n v="0.25"/>
  </r>
  <r>
    <x v="2"/>
    <n v="1128299"/>
    <x v="79"/>
    <x v="2"/>
    <x v="15"/>
    <s v="Anchorage"/>
    <x v="1"/>
    <n v="0.45"/>
    <n v="3750"/>
    <n v="1687.5"/>
    <n v="337.5"/>
    <n v="0.2"/>
  </r>
  <r>
    <x v="2"/>
    <n v="1128299"/>
    <x v="79"/>
    <x v="2"/>
    <x v="15"/>
    <s v="Anchorage"/>
    <x v="2"/>
    <n v="0.45"/>
    <n v="3750"/>
    <n v="1687.5"/>
    <n v="421.875"/>
    <n v="0.25"/>
  </r>
  <r>
    <x v="2"/>
    <n v="1128299"/>
    <x v="79"/>
    <x v="2"/>
    <x v="15"/>
    <s v="Anchorage"/>
    <x v="3"/>
    <n v="0.45"/>
    <n v="2250"/>
    <n v="1012.5"/>
    <n v="253.125"/>
    <n v="0.25"/>
  </r>
  <r>
    <x v="2"/>
    <n v="1128299"/>
    <x v="79"/>
    <x v="2"/>
    <x v="15"/>
    <s v="Anchorage"/>
    <x v="4"/>
    <n v="0.5"/>
    <n v="1500"/>
    <n v="750"/>
    <n v="112.5"/>
    <n v="0.15"/>
  </r>
  <r>
    <x v="2"/>
    <n v="1128299"/>
    <x v="79"/>
    <x v="2"/>
    <x v="15"/>
    <s v="Anchorage"/>
    <x v="5"/>
    <n v="0.45"/>
    <n v="3500"/>
    <n v="1575"/>
    <n v="630"/>
    <n v="0.4"/>
  </r>
  <r>
    <x v="2"/>
    <n v="1128299"/>
    <x v="137"/>
    <x v="2"/>
    <x v="15"/>
    <s v="Anchorage"/>
    <x v="0"/>
    <n v="0.45"/>
    <n v="5000"/>
    <n v="2250"/>
    <n v="562.5"/>
    <n v="0.25"/>
  </r>
  <r>
    <x v="2"/>
    <n v="1128299"/>
    <x v="137"/>
    <x v="2"/>
    <x v="15"/>
    <s v="Anchorage"/>
    <x v="1"/>
    <n v="0.54999999999999993"/>
    <n v="3500"/>
    <n v="1924.9999999999998"/>
    <n v="385"/>
    <n v="0.2"/>
  </r>
  <r>
    <x v="2"/>
    <n v="1128299"/>
    <x v="137"/>
    <x v="2"/>
    <x v="15"/>
    <s v="Anchorage"/>
    <x v="2"/>
    <n v="0.59999999999999987"/>
    <n v="3750"/>
    <n v="2249.9999999999995"/>
    <n v="562.49999999999989"/>
    <n v="0.25"/>
  </r>
  <r>
    <x v="2"/>
    <n v="1128299"/>
    <x v="137"/>
    <x v="2"/>
    <x v="15"/>
    <s v="Anchorage"/>
    <x v="3"/>
    <n v="0.54999999999999993"/>
    <n v="2750"/>
    <n v="1512.4999999999998"/>
    <n v="378.12499999999994"/>
    <n v="0.25"/>
  </r>
  <r>
    <x v="2"/>
    <n v="1128299"/>
    <x v="137"/>
    <x v="2"/>
    <x v="15"/>
    <s v="Anchorage"/>
    <x v="4"/>
    <n v="0.6"/>
    <n v="1250"/>
    <n v="750"/>
    <n v="112.5"/>
    <n v="0.15"/>
  </r>
  <r>
    <x v="2"/>
    <n v="1128299"/>
    <x v="137"/>
    <x v="2"/>
    <x v="15"/>
    <s v="Anchorage"/>
    <x v="5"/>
    <n v="0.54999999999999993"/>
    <n v="3250"/>
    <n v="1787.4999999999998"/>
    <n v="715"/>
    <n v="0.4"/>
  </r>
  <r>
    <x v="2"/>
    <n v="1128299"/>
    <x v="138"/>
    <x v="2"/>
    <x v="15"/>
    <s v="Anchorage"/>
    <x v="0"/>
    <n v="0.6"/>
    <n v="5000"/>
    <n v="3000"/>
    <n v="750"/>
    <n v="0.25"/>
  </r>
  <r>
    <x v="2"/>
    <n v="1128299"/>
    <x v="138"/>
    <x v="2"/>
    <x v="15"/>
    <s v="Anchorage"/>
    <x v="1"/>
    <n v="0.65"/>
    <n v="3000"/>
    <n v="1950"/>
    <n v="390"/>
    <n v="0.2"/>
  </r>
  <r>
    <x v="2"/>
    <n v="1128299"/>
    <x v="138"/>
    <x v="2"/>
    <x v="15"/>
    <s v="Anchorage"/>
    <x v="2"/>
    <n v="0.65"/>
    <n v="3500"/>
    <n v="2275"/>
    <n v="568.75"/>
    <n v="0.25"/>
  </r>
  <r>
    <x v="2"/>
    <n v="1128299"/>
    <x v="138"/>
    <x v="2"/>
    <x v="15"/>
    <s v="Anchorage"/>
    <x v="3"/>
    <n v="0.5"/>
    <n v="2500"/>
    <n v="1250"/>
    <n v="312.5"/>
    <n v="0.25"/>
  </r>
  <r>
    <x v="2"/>
    <n v="1128299"/>
    <x v="138"/>
    <x v="2"/>
    <x v="15"/>
    <s v="Anchorage"/>
    <x v="4"/>
    <n v="0.55000000000000004"/>
    <n v="1500"/>
    <n v="825.00000000000011"/>
    <n v="123.75000000000001"/>
    <n v="0.15"/>
  </r>
  <r>
    <x v="2"/>
    <n v="1128299"/>
    <x v="138"/>
    <x v="2"/>
    <x v="15"/>
    <s v="Anchorage"/>
    <x v="5"/>
    <n v="0.70000000000000007"/>
    <n v="3250"/>
    <n v="2275"/>
    <n v="910"/>
    <n v="0.4"/>
  </r>
  <r>
    <x v="2"/>
    <n v="1128299"/>
    <x v="139"/>
    <x v="2"/>
    <x v="15"/>
    <s v="Anchorage"/>
    <x v="0"/>
    <n v="0.54999999999999993"/>
    <n v="5250"/>
    <n v="2887.4999999999995"/>
    <n v="721.87499999999989"/>
    <n v="0.25"/>
  </r>
  <r>
    <x v="2"/>
    <n v="1128299"/>
    <x v="139"/>
    <x v="2"/>
    <x v="15"/>
    <s v="Anchorage"/>
    <x v="1"/>
    <n v="0.6"/>
    <n v="3750"/>
    <n v="2250"/>
    <n v="450"/>
    <n v="0.2"/>
  </r>
  <r>
    <x v="2"/>
    <n v="1128299"/>
    <x v="139"/>
    <x v="2"/>
    <x v="15"/>
    <s v="Anchorage"/>
    <x v="2"/>
    <n v="0.6"/>
    <n v="3750"/>
    <n v="2250"/>
    <n v="562.5"/>
    <n v="0.25"/>
  </r>
  <r>
    <x v="2"/>
    <n v="1128299"/>
    <x v="139"/>
    <x v="2"/>
    <x v="15"/>
    <s v="Anchorage"/>
    <x v="3"/>
    <n v="0.54999999999999993"/>
    <n v="2750"/>
    <n v="1512.4999999999998"/>
    <n v="378.12499999999994"/>
    <n v="0.25"/>
  </r>
  <r>
    <x v="2"/>
    <n v="1128299"/>
    <x v="139"/>
    <x v="2"/>
    <x v="15"/>
    <s v="Anchorage"/>
    <x v="4"/>
    <n v="0.6"/>
    <n v="1750"/>
    <n v="1050"/>
    <n v="157.5"/>
    <n v="0.15"/>
  </r>
  <r>
    <x v="2"/>
    <n v="1128299"/>
    <x v="139"/>
    <x v="2"/>
    <x v="15"/>
    <s v="Anchorage"/>
    <x v="5"/>
    <n v="0.75"/>
    <n v="4750"/>
    <n v="3562.5"/>
    <n v="1425"/>
    <n v="0.4"/>
  </r>
  <r>
    <x v="2"/>
    <n v="1128299"/>
    <x v="83"/>
    <x v="2"/>
    <x v="15"/>
    <s v="Anchorage"/>
    <x v="0"/>
    <n v="0.7"/>
    <n v="7250"/>
    <n v="5075"/>
    <n v="1268.75"/>
    <n v="0.25"/>
  </r>
  <r>
    <x v="2"/>
    <n v="1128299"/>
    <x v="83"/>
    <x v="2"/>
    <x v="15"/>
    <s v="Anchorage"/>
    <x v="1"/>
    <n v="0.75"/>
    <n v="6000"/>
    <n v="4500"/>
    <n v="900"/>
    <n v="0.2"/>
  </r>
  <r>
    <x v="2"/>
    <n v="1128299"/>
    <x v="83"/>
    <x v="2"/>
    <x v="15"/>
    <s v="Anchorage"/>
    <x v="2"/>
    <n v="0.75"/>
    <n v="6000"/>
    <n v="4500"/>
    <n v="1125"/>
    <n v="0.25"/>
  </r>
  <r>
    <x v="2"/>
    <n v="1128299"/>
    <x v="83"/>
    <x v="2"/>
    <x v="15"/>
    <s v="Anchorage"/>
    <x v="3"/>
    <n v="0.75"/>
    <n v="4750"/>
    <n v="3562.5"/>
    <n v="890.625"/>
    <n v="0.25"/>
  </r>
  <r>
    <x v="2"/>
    <n v="1128299"/>
    <x v="83"/>
    <x v="2"/>
    <x v="15"/>
    <s v="Anchorage"/>
    <x v="4"/>
    <n v="0.85000000000000009"/>
    <n v="3500"/>
    <n v="2975.0000000000005"/>
    <n v="446.25000000000006"/>
    <n v="0.15"/>
  </r>
  <r>
    <x v="2"/>
    <n v="1128299"/>
    <x v="83"/>
    <x v="2"/>
    <x v="15"/>
    <s v="Anchorage"/>
    <x v="5"/>
    <n v="1"/>
    <n v="6500"/>
    <n v="6500"/>
    <n v="2600"/>
    <n v="0.4"/>
  </r>
  <r>
    <x v="2"/>
    <n v="1128299"/>
    <x v="140"/>
    <x v="2"/>
    <x v="15"/>
    <s v="Anchorage"/>
    <x v="0"/>
    <n v="0.8"/>
    <n v="8000"/>
    <n v="6400"/>
    <n v="1600"/>
    <n v="0.25"/>
  </r>
  <r>
    <x v="2"/>
    <n v="1128299"/>
    <x v="140"/>
    <x v="2"/>
    <x v="15"/>
    <s v="Anchorage"/>
    <x v="1"/>
    <n v="0.85000000000000009"/>
    <n v="6500"/>
    <n v="5525.0000000000009"/>
    <n v="1105.0000000000002"/>
    <n v="0.2"/>
  </r>
  <r>
    <x v="2"/>
    <n v="1128299"/>
    <x v="140"/>
    <x v="2"/>
    <x v="15"/>
    <s v="Anchorage"/>
    <x v="2"/>
    <n v="0.85000000000000009"/>
    <n v="6000"/>
    <n v="5100.0000000000009"/>
    <n v="1275.0000000000002"/>
    <n v="0.25"/>
  </r>
  <r>
    <x v="2"/>
    <n v="1128299"/>
    <x v="140"/>
    <x v="2"/>
    <x v="15"/>
    <s v="Anchorage"/>
    <x v="3"/>
    <n v="0.8"/>
    <n v="5000"/>
    <n v="4000"/>
    <n v="1000"/>
    <n v="0.25"/>
  </r>
  <r>
    <x v="2"/>
    <n v="1128299"/>
    <x v="140"/>
    <x v="2"/>
    <x v="15"/>
    <s v="Anchorage"/>
    <x v="4"/>
    <n v="0.85000000000000009"/>
    <n v="5500"/>
    <n v="4675.0000000000009"/>
    <n v="701.25000000000011"/>
    <n v="0.15"/>
  </r>
  <r>
    <x v="2"/>
    <n v="1128299"/>
    <x v="140"/>
    <x v="2"/>
    <x v="15"/>
    <s v="Anchorage"/>
    <x v="5"/>
    <n v="1"/>
    <n v="5500"/>
    <n v="5500"/>
    <n v="2200"/>
    <n v="0.4"/>
  </r>
  <r>
    <x v="2"/>
    <n v="1128299"/>
    <x v="141"/>
    <x v="2"/>
    <x v="15"/>
    <s v="Anchorage"/>
    <x v="0"/>
    <n v="0.85000000000000009"/>
    <n v="7500"/>
    <n v="6375.0000000000009"/>
    <n v="1593.7500000000002"/>
    <n v="0.25"/>
  </r>
  <r>
    <x v="2"/>
    <n v="1128299"/>
    <x v="141"/>
    <x v="2"/>
    <x v="15"/>
    <s v="Anchorage"/>
    <x v="1"/>
    <n v="0.75000000000000011"/>
    <n v="7250"/>
    <n v="5437.5000000000009"/>
    <n v="1087.5000000000002"/>
    <n v="0.2"/>
  </r>
  <r>
    <x v="2"/>
    <n v="1128299"/>
    <x v="141"/>
    <x v="2"/>
    <x v="15"/>
    <s v="Anchorage"/>
    <x v="2"/>
    <n v="0.70000000000000007"/>
    <n v="6000"/>
    <n v="4200"/>
    <n v="1050"/>
    <n v="0.25"/>
  </r>
  <r>
    <x v="2"/>
    <n v="1128299"/>
    <x v="141"/>
    <x v="2"/>
    <x v="15"/>
    <s v="Anchorage"/>
    <x v="3"/>
    <n v="0.70000000000000007"/>
    <n v="5250"/>
    <n v="3675.0000000000005"/>
    <n v="918.75000000000011"/>
    <n v="0.25"/>
  </r>
  <r>
    <x v="2"/>
    <n v="1128299"/>
    <x v="141"/>
    <x v="2"/>
    <x v="15"/>
    <s v="Anchorage"/>
    <x v="4"/>
    <n v="0.7"/>
    <n v="5250"/>
    <n v="3674.9999999999995"/>
    <n v="551.24999999999989"/>
    <n v="0.15"/>
  </r>
  <r>
    <x v="2"/>
    <n v="1128299"/>
    <x v="141"/>
    <x v="2"/>
    <x v="15"/>
    <s v="Anchorage"/>
    <x v="5"/>
    <n v="0.75"/>
    <n v="3500"/>
    <n v="2625"/>
    <n v="1050"/>
    <n v="0.4"/>
  </r>
  <r>
    <x v="2"/>
    <n v="1128299"/>
    <x v="142"/>
    <x v="2"/>
    <x v="15"/>
    <s v="Anchorage"/>
    <x v="0"/>
    <n v="0.65000000000000013"/>
    <n v="5500"/>
    <n v="3575.0000000000009"/>
    <n v="893.75000000000023"/>
    <n v="0.25"/>
  </r>
  <r>
    <x v="2"/>
    <n v="1128299"/>
    <x v="142"/>
    <x v="2"/>
    <x v="15"/>
    <s v="Anchorage"/>
    <x v="1"/>
    <n v="0.70000000000000018"/>
    <n v="5500"/>
    <n v="3850.0000000000009"/>
    <n v="770.00000000000023"/>
    <n v="0.2"/>
  </r>
  <r>
    <x v="2"/>
    <n v="1128299"/>
    <x v="142"/>
    <x v="2"/>
    <x v="15"/>
    <s v="Anchorage"/>
    <x v="2"/>
    <n v="0.65000000000000013"/>
    <n v="3750"/>
    <n v="2437.5000000000005"/>
    <n v="609.37500000000011"/>
    <n v="0.25"/>
  </r>
  <r>
    <x v="2"/>
    <n v="1128299"/>
    <x v="142"/>
    <x v="2"/>
    <x v="15"/>
    <s v="Anchorage"/>
    <x v="3"/>
    <n v="0.65000000000000013"/>
    <n v="3250"/>
    <n v="2112.5000000000005"/>
    <n v="528.12500000000011"/>
    <n v="0.25"/>
  </r>
  <r>
    <x v="2"/>
    <n v="1128299"/>
    <x v="142"/>
    <x v="2"/>
    <x v="15"/>
    <s v="Anchorage"/>
    <x v="4"/>
    <n v="0.75000000000000011"/>
    <n v="3500"/>
    <n v="2625.0000000000005"/>
    <n v="393.75000000000006"/>
    <n v="0.15"/>
  </r>
  <r>
    <x v="2"/>
    <n v="1128299"/>
    <x v="142"/>
    <x v="2"/>
    <x v="15"/>
    <s v="Anchorage"/>
    <x v="5"/>
    <n v="0.6"/>
    <n v="3750"/>
    <n v="2250"/>
    <n v="900"/>
    <n v="0.4"/>
  </r>
  <r>
    <x v="2"/>
    <n v="1128299"/>
    <x v="87"/>
    <x v="2"/>
    <x v="15"/>
    <s v="Anchorage"/>
    <x v="0"/>
    <n v="0.55000000000000004"/>
    <n v="4750"/>
    <n v="2612.5"/>
    <n v="653.125"/>
    <n v="0.25"/>
  </r>
  <r>
    <x v="2"/>
    <n v="1128299"/>
    <x v="87"/>
    <x v="2"/>
    <x v="15"/>
    <s v="Anchorage"/>
    <x v="1"/>
    <n v="0.65000000000000013"/>
    <n v="4750"/>
    <n v="3087.5000000000005"/>
    <n v="617.50000000000011"/>
    <n v="0.2"/>
  </r>
  <r>
    <x v="2"/>
    <n v="1128299"/>
    <x v="87"/>
    <x v="2"/>
    <x v="15"/>
    <s v="Anchorage"/>
    <x v="2"/>
    <n v="0.60000000000000009"/>
    <n v="3000"/>
    <n v="1800.0000000000002"/>
    <n v="450.00000000000006"/>
    <n v="0.25"/>
  </r>
  <r>
    <x v="2"/>
    <n v="1128299"/>
    <x v="87"/>
    <x v="2"/>
    <x v="15"/>
    <s v="Anchorage"/>
    <x v="3"/>
    <n v="0.55000000000000004"/>
    <n v="2750"/>
    <n v="1512.5000000000002"/>
    <n v="378.12500000000006"/>
    <n v="0.25"/>
  </r>
  <r>
    <x v="2"/>
    <n v="1128299"/>
    <x v="87"/>
    <x v="2"/>
    <x v="15"/>
    <s v="Anchorage"/>
    <x v="4"/>
    <n v="0.65"/>
    <n v="2500"/>
    <n v="1625"/>
    <n v="243.75"/>
    <n v="0.15"/>
  </r>
  <r>
    <x v="2"/>
    <n v="1128299"/>
    <x v="87"/>
    <x v="2"/>
    <x v="15"/>
    <s v="Anchorage"/>
    <x v="5"/>
    <n v="0.70000000000000007"/>
    <n v="3000"/>
    <n v="2100"/>
    <n v="840"/>
    <n v="0.4"/>
  </r>
  <r>
    <x v="2"/>
    <n v="1128299"/>
    <x v="143"/>
    <x v="2"/>
    <x v="15"/>
    <s v="Anchorage"/>
    <x v="0"/>
    <n v="0.55000000000000004"/>
    <n v="5250"/>
    <n v="2887.5000000000005"/>
    <n v="721.87500000000011"/>
    <n v="0.25"/>
  </r>
  <r>
    <x v="2"/>
    <n v="1128299"/>
    <x v="143"/>
    <x v="2"/>
    <x v="15"/>
    <s v="Anchorage"/>
    <x v="1"/>
    <n v="0.60000000000000009"/>
    <n v="6000"/>
    <n v="3600.0000000000005"/>
    <n v="720.00000000000011"/>
    <n v="0.2"/>
  </r>
  <r>
    <x v="2"/>
    <n v="1128299"/>
    <x v="143"/>
    <x v="2"/>
    <x v="15"/>
    <s v="Anchorage"/>
    <x v="2"/>
    <n v="0.55000000000000004"/>
    <n v="4250"/>
    <n v="2337.5"/>
    <n v="584.375"/>
    <n v="0.25"/>
  </r>
  <r>
    <x v="2"/>
    <n v="1128299"/>
    <x v="143"/>
    <x v="2"/>
    <x v="15"/>
    <s v="Anchorage"/>
    <x v="3"/>
    <n v="0.65000000000000013"/>
    <n v="4000"/>
    <n v="2600.0000000000005"/>
    <n v="650.00000000000011"/>
    <n v="0.25"/>
  </r>
  <r>
    <x v="2"/>
    <n v="1128299"/>
    <x v="143"/>
    <x v="2"/>
    <x v="15"/>
    <s v="Anchorage"/>
    <x v="4"/>
    <n v="0.85000000000000009"/>
    <n v="3750"/>
    <n v="3187.5000000000005"/>
    <n v="478.12500000000006"/>
    <n v="0.15"/>
  </r>
  <r>
    <x v="2"/>
    <n v="1128299"/>
    <x v="143"/>
    <x v="2"/>
    <x v="15"/>
    <s v="Anchorage"/>
    <x v="5"/>
    <n v="0.90000000000000013"/>
    <n v="5000"/>
    <n v="4500.0000000000009"/>
    <n v="1800.0000000000005"/>
    <n v="0.4"/>
  </r>
  <r>
    <x v="2"/>
    <n v="1128299"/>
    <x v="144"/>
    <x v="2"/>
    <x v="15"/>
    <s v="Anchorage"/>
    <x v="0"/>
    <n v="0.75000000000000011"/>
    <n v="7000"/>
    <n v="5250.0000000000009"/>
    <n v="1312.5000000000002"/>
    <n v="0.25"/>
  </r>
  <r>
    <x v="2"/>
    <n v="1128299"/>
    <x v="144"/>
    <x v="2"/>
    <x v="15"/>
    <s v="Anchorage"/>
    <x v="1"/>
    <n v="0.8500000000000002"/>
    <n v="7000"/>
    <n v="5950.0000000000018"/>
    <n v="1190.0000000000005"/>
    <n v="0.2"/>
  </r>
  <r>
    <x v="2"/>
    <n v="1128299"/>
    <x v="144"/>
    <x v="2"/>
    <x v="15"/>
    <s v="Anchorage"/>
    <x v="2"/>
    <n v="0.80000000000000016"/>
    <n v="5000"/>
    <n v="4000.0000000000009"/>
    <n v="1000.0000000000002"/>
    <n v="0.25"/>
  </r>
  <r>
    <x v="2"/>
    <n v="1128299"/>
    <x v="144"/>
    <x v="2"/>
    <x v="15"/>
    <s v="Anchorage"/>
    <x v="3"/>
    <n v="0.80000000000000016"/>
    <n v="5000"/>
    <n v="4000.0000000000009"/>
    <n v="1000.0000000000002"/>
    <n v="0.25"/>
  </r>
  <r>
    <x v="2"/>
    <n v="1128299"/>
    <x v="144"/>
    <x v="2"/>
    <x v="15"/>
    <s v="Anchorage"/>
    <x v="4"/>
    <n v="0.90000000000000013"/>
    <n v="4250"/>
    <n v="3825.0000000000005"/>
    <n v="573.75"/>
    <n v="0.15"/>
  </r>
  <r>
    <x v="2"/>
    <n v="1128299"/>
    <x v="144"/>
    <x v="2"/>
    <x v="15"/>
    <s v="Anchorage"/>
    <x v="5"/>
    <n v="0.95000000000000018"/>
    <n v="5250"/>
    <n v="4987.5000000000009"/>
    <n v="1995.0000000000005"/>
    <n v="0.4"/>
  </r>
  <r>
    <x v="2"/>
    <n v="1128299"/>
    <x v="102"/>
    <x v="2"/>
    <x v="16"/>
    <s v="Honolulu"/>
    <x v="0"/>
    <n v="0.4"/>
    <n v="4250"/>
    <n v="1700"/>
    <n v="510"/>
    <n v="0.3"/>
  </r>
  <r>
    <x v="2"/>
    <n v="1128299"/>
    <x v="102"/>
    <x v="2"/>
    <x v="16"/>
    <s v="Honolulu"/>
    <x v="1"/>
    <n v="0.5"/>
    <n v="4250"/>
    <n v="2125"/>
    <n v="531.25"/>
    <n v="0.25"/>
  </r>
  <r>
    <x v="2"/>
    <n v="1128299"/>
    <x v="102"/>
    <x v="2"/>
    <x v="16"/>
    <s v="Honolulu"/>
    <x v="2"/>
    <n v="0.5"/>
    <n v="4250"/>
    <n v="2125"/>
    <n v="637.5"/>
    <n v="0.3"/>
  </r>
  <r>
    <x v="2"/>
    <n v="1128299"/>
    <x v="102"/>
    <x v="2"/>
    <x v="16"/>
    <s v="Honolulu"/>
    <x v="3"/>
    <n v="0.5"/>
    <n v="2750"/>
    <n v="1375"/>
    <n v="412.5"/>
    <n v="0.3"/>
  </r>
  <r>
    <x v="2"/>
    <n v="1128299"/>
    <x v="102"/>
    <x v="2"/>
    <x v="16"/>
    <s v="Honolulu"/>
    <x v="4"/>
    <n v="0.55000000000000004"/>
    <n v="2250"/>
    <n v="1237.5"/>
    <n v="247.5"/>
    <n v="0.2"/>
  </r>
  <r>
    <x v="2"/>
    <n v="1128299"/>
    <x v="102"/>
    <x v="2"/>
    <x v="16"/>
    <s v="Honolulu"/>
    <x v="5"/>
    <n v="0.5"/>
    <n v="4750"/>
    <n v="2375"/>
    <n v="1068.75"/>
    <n v="0.45"/>
  </r>
  <r>
    <x v="2"/>
    <n v="1128299"/>
    <x v="103"/>
    <x v="2"/>
    <x v="16"/>
    <s v="Honolulu"/>
    <x v="0"/>
    <n v="0.4"/>
    <n v="5250"/>
    <n v="2100"/>
    <n v="630"/>
    <n v="0.3"/>
  </r>
  <r>
    <x v="2"/>
    <n v="1128299"/>
    <x v="103"/>
    <x v="2"/>
    <x v="16"/>
    <s v="Honolulu"/>
    <x v="1"/>
    <n v="0.5"/>
    <n v="4250"/>
    <n v="2125"/>
    <n v="531.25"/>
    <n v="0.25"/>
  </r>
  <r>
    <x v="2"/>
    <n v="1128299"/>
    <x v="103"/>
    <x v="2"/>
    <x v="16"/>
    <s v="Honolulu"/>
    <x v="2"/>
    <n v="0.5"/>
    <n v="4250"/>
    <n v="2125"/>
    <n v="637.5"/>
    <n v="0.3"/>
  </r>
  <r>
    <x v="2"/>
    <n v="1128299"/>
    <x v="103"/>
    <x v="2"/>
    <x v="16"/>
    <s v="Honolulu"/>
    <x v="3"/>
    <n v="0.5"/>
    <n v="2750"/>
    <n v="1375"/>
    <n v="412.5"/>
    <n v="0.3"/>
  </r>
  <r>
    <x v="2"/>
    <n v="1128299"/>
    <x v="103"/>
    <x v="2"/>
    <x v="16"/>
    <s v="Honolulu"/>
    <x v="4"/>
    <n v="0.55000000000000004"/>
    <n v="2000"/>
    <n v="1100"/>
    <n v="220"/>
    <n v="0.2"/>
  </r>
  <r>
    <x v="2"/>
    <n v="1128299"/>
    <x v="103"/>
    <x v="2"/>
    <x v="16"/>
    <s v="Honolulu"/>
    <x v="5"/>
    <n v="0.5"/>
    <n v="4000"/>
    <n v="2000"/>
    <n v="900"/>
    <n v="0.45"/>
  </r>
  <r>
    <x v="2"/>
    <n v="1128299"/>
    <x v="104"/>
    <x v="2"/>
    <x v="16"/>
    <s v="Honolulu"/>
    <x v="0"/>
    <n v="0.5"/>
    <n v="5500"/>
    <n v="2750"/>
    <n v="825"/>
    <n v="0.3"/>
  </r>
  <r>
    <x v="2"/>
    <n v="1128299"/>
    <x v="104"/>
    <x v="2"/>
    <x v="16"/>
    <s v="Honolulu"/>
    <x v="1"/>
    <n v="0.6"/>
    <n v="4000"/>
    <n v="2400"/>
    <n v="600"/>
    <n v="0.25"/>
  </r>
  <r>
    <x v="2"/>
    <n v="1128299"/>
    <x v="104"/>
    <x v="2"/>
    <x v="16"/>
    <s v="Honolulu"/>
    <x v="2"/>
    <n v="0.64999999999999991"/>
    <n v="4250"/>
    <n v="2762.4999999999995"/>
    <n v="828.74999999999989"/>
    <n v="0.3"/>
  </r>
  <r>
    <x v="2"/>
    <n v="1128299"/>
    <x v="104"/>
    <x v="2"/>
    <x v="16"/>
    <s v="Honolulu"/>
    <x v="3"/>
    <n v="0.6"/>
    <n v="3250"/>
    <n v="1950"/>
    <n v="585"/>
    <n v="0.3"/>
  </r>
  <r>
    <x v="2"/>
    <n v="1128299"/>
    <x v="104"/>
    <x v="2"/>
    <x v="16"/>
    <s v="Honolulu"/>
    <x v="4"/>
    <n v="0.65"/>
    <n v="1750"/>
    <n v="1137.5"/>
    <n v="227.5"/>
    <n v="0.2"/>
  </r>
  <r>
    <x v="2"/>
    <n v="1128299"/>
    <x v="104"/>
    <x v="2"/>
    <x v="16"/>
    <s v="Honolulu"/>
    <x v="5"/>
    <n v="0.6"/>
    <n v="3750"/>
    <n v="2250"/>
    <n v="1012.5"/>
    <n v="0.45"/>
  </r>
  <r>
    <x v="2"/>
    <n v="1128299"/>
    <x v="105"/>
    <x v="2"/>
    <x v="16"/>
    <s v="Honolulu"/>
    <x v="0"/>
    <n v="0.65"/>
    <n v="5500"/>
    <n v="3575"/>
    <n v="1072.5"/>
    <n v="0.3"/>
  </r>
  <r>
    <x v="2"/>
    <n v="1128299"/>
    <x v="105"/>
    <x v="2"/>
    <x v="16"/>
    <s v="Honolulu"/>
    <x v="1"/>
    <n v="0.70000000000000007"/>
    <n v="3500"/>
    <n v="2450.0000000000005"/>
    <n v="612.50000000000011"/>
    <n v="0.25"/>
  </r>
  <r>
    <x v="2"/>
    <n v="1128299"/>
    <x v="105"/>
    <x v="2"/>
    <x v="16"/>
    <s v="Honolulu"/>
    <x v="2"/>
    <n v="0.70000000000000007"/>
    <n v="4000"/>
    <n v="2800.0000000000005"/>
    <n v="840.00000000000011"/>
    <n v="0.3"/>
  </r>
  <r>
    <x v="2"/>
    <n v="1128299"/>
    <x v="105"/>
    <x v="2"/>
    <x v="16"/>
    <s v="Honolulu"/>
    <x v="3"/>
    <n v="0.55000000000000004"/>
    <n v="3000"/>
    <n v="1650.0000000000002"/>
    <n v="495.00000000000006"/>
    <n v="0.3"/>
  </r>
  <r>
    <x v="2"/>
    <n v="1128299"/>
    <x v="105"/>
    <x v="2"/>
    <x v="16"/>
    <s v="Honolulu"/>
    <x v="4"/>
    <n v="0.60000000000000009"/>
    <n v="2000"/>
    <n v="1200.0000000000002"/>
    <n v="240.00000000000006"/>
    <n v="0.2"/>
  </r>
  <r>
    <x v="2"/>
    <n v="1128299"/>
    <x v="105"/>
    <x v="2"/>
    <x v="16"/>
    <s v="Honolulu"/>
    <x v="5"/>
    <n v="0.75000000000000011"/>
    <n v="3750"/>
    <n v="2812.5000000000005"/>
    <n v="1265.6250000000002"/>
    <n v="0.45"/>
  </r>
  <r>
    <x v="2"/>
    <n v="1128299"/>
    <x v="106"/>
    <x v="2"/>
    <x v="16"/>
    <s v="Honolulu"/>
    <x v="0"/>
    <n v="0.6"/>
    <n v="5750"/>
    <n v="3450"/>
    <n v="1035"/>
    <n v="0.3"/>
  </r>
  <r>
    <x v="2"/>
    <n v="1128299"/>
    <x v="106"/>
    <x v="2"/>
    <x v="16"/>
    <s v="Honolulu"/>
    <x v="1"/>
    <n v="0.65"/>
    <n v="4250"/>
    <n v="2762.5"/>
    <n v="690.625"/>
    <n v="0.25"/>
  </r>
  <r>
    <x v="2"/>
    <n v="1128299"/>
    <x v="106"/>
    <x v="2"/>
    <x v="16"/>
    <s v="Honolulu"/>
    <x v="2"/>
    <n v="0.65"/>
    <n v="4250"/>
    <n v="2762.5"/>
    <n v="828.75"/>
    <n v="0.3"/>
  </r>
  <r>
    <x v="2"/>
    <n v="1128299"/>
    <x v="106"/>
    <x v="2"/>
    <x v="16"/>
    <s v="Honolulu"/>
    <x v="3"/>
    <n v="0.6"/>
    <n v="3250"/>
    <n v="1950"/>
    <n v="585"/>
    <n v="0.3"/>
  </r>
  <r>
    <x v="2"/>
    <n v="1128299"/>
    <x v="106"/>
    <x v="2"/>
    <x v="16"/>
    <s v="Honolulu"/>
    <x v="4"/>
    <n v="0.54999999999999993"/>
    <n v="2250"/>
    <n v="1237.4999999999998"/>
    <n v="247.49999999999997"/>
    <n v="0.2"/>
  </r>
  <r>
    <x v="2"/>
    <n v="1128299"/>
    <x v="106"/>
    <x v="2"/>
    <x v="16"/>
    <s v="Honolulu"/>
    <x v="5"/>
    <n v="0.7"/>
    <n v="5750"/>
    <n v="4024.9999999999995"/>
    <n v="1811.2499999999998"/>
    <n v="0.45"/>
  </r>
  <r>
    <x v="2"/>
    <n v="1128299"/>
    <x v="107"/>
    <x v="2"/>
    <x v="16"/>
    <s v="Honolulu"/>
    <x v="0"/>
    <n v="0.64999999999999991"/>
    <n v="8250"/>
    <n v="5362.4999999999991"/>
    <n v="1608.7499999999998"/>
    <n v="0.3"/>
  </r>
  <r>
    <x v="2"/>
    <n v="1128299"/>
    <x v="107"/>
    <x v="2"/>
    <x v="16"/>
    <s v="Honolulu"/>
    <x v="1"/>
    <n v="0.7"/>
    <n v="7000"/>
    <n v="4900"/>
    <n v="1225"/>
    <n v="0.25"/>
  </r>
  <r>
    <x v="2"/>
    <n v="1128299"/>
    <x v="107"/>
    <x v="2"/>
    <x v="16"/>
    <s v="Honolulu"/>
    <x v="2"/>
    <n v="0.85"/>
    <n v="7000"/>
    <n v="5950"/>
    <n v="1785"/>
    <n v="0.3"/>
  </r>
  <r>
    <x v="2"/>
    <n v="1128299"/>
    <x v="107"/>
    <x v="2"/>
    <x v="16"/>
    <s v="Honolulu"/>
    <x v="3"/>
    <n v="0.85"/>
    <n v="5750"/>
    <n v="4887.5"/>
    <n v="1466.25"/>
    <n v="0.3"/>
  </r>
  <r>
    <x v="2"/>
    <n v="1128299"/>
    <x v="107"/>
    <x v="2"/>
    <x v="16"/>
    <s v="Honolulu"/>
    <x v="4"/>
    <n v="0.95000000000000007"/>
    <n v="4500"/>
    <n v="4275"/>
    <n v="855"/>
    <n v="0.2"/>
  </r>
  <r>
    <x v="2"/>
    <n v="1128299"/>
    <x v="107"/>
    <x v="2"/>
    <x v="16"/>
    <s v="Honolulu"/>
    <x v="5"/>
    <n v="1.1000000000000001"/>
    <n v="7500"/>
    <n v="8250"/>
    <n v="3712.5"/>
    <n v="0.45"/>
  </r>
  <r>
    <x v="2"/>
    <n v="1128299"/>
    <x v="108"/>
    <x v="2"/>
    <x v="16"/>
    <s v="Honolulu"/>
    <x v="0"/>
    <n v="0.9"/>
    <n v="9000"/>
    <n v="8100"/>
    <n v="2430"/>
    <n v="0.3"/>
  </r>
  <r>
    <x v="2"/>
    <n v="1128299"/>
    <x v="108"/>
    <x v="2"/>
    <x v="16"/>
    <s v="Honolulu"/>
    <x v="1"/>
    <n v="0.95000000000000007"/>
    <n v="7500"/>
    <n v="7125.0000000000009"/>
    <n v="1781.2500000000002"/>
    <n v="0.25"/>
  </r>
  <r>
    <x v="2"/>
    <n v="1128299"/>
    <x v="108"/>
    <x v="2"/>
    <x v="16"/>
    <s v="Honolulu"/>
    <x v="2"/>
    <n v="0.95000000000000007"/>
    <n v="7000"/>
    <n v="6650.0000000000009"/>
    <n v="1995.0000000000002"/>
    <n v="0.3"/>
  </r>
  <r>
    <x v="2"/>
    <n v="1128299"/>
    <x v="108"/>
    <x v="2"/>
    <x v="16"/>
    <s v="Honolulu"/>
    <x v="3"/>
    <n v="0.9"/>
    <n v="6000"/>
    <n v="5400"/>
    <n v="1620"/>
    <n v="0.3"/>
  </r>
  <r>
    <x v="2"/>
    <n v="1128299"/>
    <x v="108"/>
    <x v="2"/>
    <x v="16"/>
    <s v="Honolulu"/>
    <x v="4"/>
    <n v="0.95000000000000007"/>
    <n v="6500"/>
    <n v="6175"/>
    <n v="1235"/>
    <n v="0.2"/>
  </r>
  <r>
    <x v="2"/>
    <n v="1128299"/>
    <x v="108"/>
    <x v="2"/>
    <x v="16"/>
    <s v="Honolulu"/>
    <x v="5"/>
    <n v="1.1000000000000001"/>
    <n v="6500"/>
    <n v="7150.0000000000009"/>
    <n v="3217.5000000000005"/>
    <n v="0.45"/>
  </r>
  <r>
    <x v="2"/>
    <n v="1128299"/>
    <x v="109"/>
    <x v="2"/>
    <x v="16"/>
    <s v="Honolulu"/>
    <x v="0"/>
    <n v="0.95000000000000007"/>
    <n v="8500"/>
    <n v="8075.0000000000009"/>
    <n v="2422.5"/>
    <n v="0.3"/>
  </r>
  <r>
    <x v="2"/>
    <n v="1128299"/>
    <x v="109"/>
    <x v="2"/>
    <x v="16"/>
    <s v="Honolulu"/>
    <x v="1"/>
    <n v="0.85000000000000009"/>
    <n v="8250"/>
    <n v="7012.5000000000009"/>
    <n v="1753.1250000000002"/>
    <n v="0.25"/>
  </r>
  <r>
    <x v="2"/>
    <n v="1128299"/>
    <x v="109"/>
    <x v="2"/>
    <x v="16"/>
    <s v="Honolulu"/>
    <x v="2"/>
    <n v="0.8"/>
    <n v="7000"/>
    <n v="5600"/>
    <n v="1680"/>
    <n v="0.3"/>
  </r>
  <r>
    <x v="2"/>
    <n v="1128299"/>
    <x v="109"/>
    <x v="2"/>
    <x v="16"/>
    <s v="Honolulu"/>
    <x v="3"/>
    <n v="0.8"/>
    <n v="4750"/>
    <n v="3800"/>
    <n v="1140"/>
    <n v="0.3"/>
  </r>
  <r>
    <x v="2"/>
    <n v="1128299"/>
    <x v="109"/>
    <x v="2"/>
    <x v="16"/>
    <s v="Honolulu"/>
    <x v="4"/>
    <n v="0.79999999999999993"/>
    <n v="4750"/>
    <n v="3799.9999999999995"/>
    <n v="760"/>
    <n v="0.2"/>
  </r>
  <r>
    <x v="2"/>
    <n v="1128299"/>
    <x v="109"/>
    <x v="2"/>
    <x v="16"/>
    <s v="Honolulu"/>
    <x v="5"/>
    <n v="0.85"/>
    <n v="3000"/>
    <n v="2550"/>
    <n v="1147.5"/>
    <n v="0.45"/>
  </r>
  <r>
    <x v="2"/>
    <n v="1128299"/>
    <x v="110"/>
    <x v="2"/>
    <x v="16"/>
    <s v="Honolulu"/>
    <x v="0"/>
    <n v="0.60000000000000009"/>
    <n v="5000"/>
    <n v="3000.0000000000005"/>
    <n v="900.00000000000011"/>
    <n v="0.3"/>
  </r>
  <r>
    <x v="2"/>
    <n v="1128299"/>
    <x v="110"/>
    <x v="2"/>
    <x v="16"/>
    <s v="Honolulu"/>
    <x v="1"/>
    <n v="0.65000000000000013"/>
    <n v="5000"/>
    <n v="3250.0000000000005"/>
    <n v="812.50000000000011"/>
    <n v="0.25"/>
  </r>
  <r>
    <x v="2"/>
    <n v="1128299"/>
    <x v="110"/>
    <x v="2"/>
    <x v="16"/>
    <s v="Honolulu"/>
    <x v="2"/>
    <n v="0.60000000000000009"/>
    <n v="3000"/>
    <n v="1800.0000000000002"/>
    <n v="540"/>
    <n v="0.3"/>
  </r>
  <r>
    <x v="2"/>
    <n v="1128299"/>
    <x v="110"/>
    <x v="2"/>
    <x v="16"/>
    <s v="Honolulu"/>
    <x v="3"/>
    <n v="0.60000000000000009"/>
    <n v="2500"/>
    <n v="1500.0000000000002"/>
    <n v="450.00000000000006"/>
    <n v="0.3"/>
  </r>
  <r>
    <x v="2"/>
    <n v="1128299"/>
    <x v="110"/>
    <x v="2"/>
    <x v="16"/>
    <s v="Honolulu"/>
    <x v="4"/>
    <n v="0.70000000000000007"/>
    <n v="2750"/>
    <n v="1925.0000000000002"/>
    <n v="385.00000000000006"/>
    <n v="0.2"/>
  </r>
  <r>
    <x v="2"/>
    <n v="1128299"/>
    <x v="110"/>
    <x v="2"/>
    <x v="16"/>
    <s v="Honolulu"/>
    <x v="5"/>
    <n v="0.54999999999999993"/>
    <n v="3000"/>
    <n v="1649.9999999999998"/>
    <n v="742.49999999999989"/>
    <n v="0.45"/>
  </r>
  <r>
    <x v="2"/>
    <n v="1128299"/>
    <x v="111"/>
    <x v="2"/>
    <x v="16"/>
    <s v="Honolulu"/>
    <x v="0"/>
    <n v="0.5"/>
    <n v="4000"/>
    <n v="2000"/>
    <n v="600"/>
    <n v="0.3"/>
  </r>
  <r>
    <x v="2"/>
    <n v="1128299"/>
    <x v="111"/>
    <x v="2"/>
    <x v="16"/>
    <s v="Honolulu"/>
    <x v="1"/>
    <n v="0.65000000000000013"/>
    <n v="5750"/>
    <n v="3737.5000000000009"/>
    <n v="934.37500000000023"/>
    <n v="0.25"/>
  </r>
  <r>
    <x v="2"/>
    <n v="1128299"/>
    <x v="111"/>
    <x v="2"/>
    <x v="16"/>
    <s v="Honolulu"/>
    <x v="2"/>
    <n v="0.60000000000000009"/>
    <n v="4000"/>
    <n v="2400.0000000000005"/>
    <n v="720.00000000000011"/>
    <n v="0.3"/>
  </r>
  <r>
    <x v="2"/>
    <n v="1128299"/>
    <x v="111"/>
    <x v="2"/>
    <x v="16"/>
    <s v="Honolulu"/>
    <x v="3"/>
    <n v="0.55000000000000004"/>
    <n v="3750"/>
    <n v="2062.5"/>
    <n v="618.75"/>
    <n v="0.3"/>
  </r>
  <r>
    <x v="2"/>
    <n v="1128299"/>
    <x v="111"/>
    <x v="2"/>
    <x v="16"/>
    <s v="Honolulu"/>
    <x v="4"/>
    <n v="0.65"/>
    <n v="3500"/>
    <n v="2275"/>
    <n v="455"/>
    <n v="0.2"/>
  </r>
  <r>
    <x v="2"/>
    <n v="1128299"/>
    <x v="111"/>
    <x v="2"/>
    <x v="16"/>
    <s v="Honolulu"/>
    <x v="5"/>
    <n v="0.70000000000000007"/>
    <n v="4000"/>
    <n v="2800.0000000000005"/>
    <n v="1260.0000000000002"/>
    <n v="0.45"/>
  </r>
  <r>
    <x v="2"/>
    <n v="1128299"/>
    <x v="112"/>
    <x v="2"/>
    <x v="16"/>
    <s v="Honolulu"/>
    <x v="0"/>
    <n v="0.55000000000000004"/>
    <n v="6250"/>
    <n v="3437.5000000000005"/>
    <n v="1031.25"/>
    <n v="0.3"/>
  </r>
  <r>
    <x v="2"/>
    <n v="1128299"/>
    <x v="112"/>
    <x v="2"/>
    <x v="16"/>
    <s v="Honolulu"/>
    <x v="1"/>
    <n v="0.60000000000000009"/>
    <n v="7000"/>
    <n v="4200.0000000000009"/>
    <n v="1050.0000000000002"/>
    <n v="0.25"/>
  </r>
  <r>
    <x v="2"/>
    <n v="1128299"/>
    <x v="112"/>
    <x v="2"/>
    <x v="16"/>
    <s v="Honolulu"/>
    <x v="2"/>
    <n v="0.55000000000000004"/>
    <n v="5250"/>
    <n v="2887.5000000000005"/>
    <n v="866.25000000000011"/>
    <n v="0.3"/>
  </r>
  <r>
    <x v="2"/>
    <n v="1128299"/>
    <x v="112"/>
    <x v="2"/>
    <x v="16"/>
    <s v="Honolulu"/>
    <x v="3"/>
    <n v="0.65000000000000013"/>
    <n v="5000"/>
    <n v="3250.0000000000005"/>
    <n v="975.00000000000011"/>
    <n v="0.3"/>
  </r>
  <r>
    <x v="2"/>
    <n v="1128299"/>
    <x v="112"/>
    <x v="2"/>
    <x v="16"/>
    <s v="Honolulu"/>
    <x v="4"/>
    <n v="0.85000000000000009"/>
    <n v="4750"/>
    <n v="4037.5000000000005"/>
    <n v="807.50000000000011"/>
    <n v="0.2"/>
  </r>
  <r>
    <x v="2"/>
    <n v="1128299"/>
    <x v="112"/>
    <x v="2"/>
    <x v="16"/>
    <s v="Honolulu"/>
    <x v="5"/>
    <n v="0.90000000000000013"/>
    <n v="6000"/>
    <n v="5400.0000000000009"/>
    <n v="2430.0000000000005"/>
    <n v="0.45"/>
  </r>
  <r>
    <x v="2"/>
    <n v="1128299"/>
    <x v="113"/>
    <x v="2"/>
    <x v="16"/>
    <s v="Honolulu"/>
    <x v="0"/>
    <n v="0.75000000000000011"/>
    <n v="8000"/>
    <n v="6000.0000000000009"/>
    <n v="1800.0000000000002"/>
    <n v="0.3"/>
  </r>
  <r>
    <x v="2"/>
    <n v="1128299"/>
    <x v="113"/>
    <x v="2"/>
    <x v="16"/>
    <s v="Honolulu"/>
    <x v="1"/>
    <n v="0.8500000000000002"/>
    <n v="8000"/>
    <n v="6800.0000000000018"/>
    <n v="1700.0000000000005"/>
    <n v="0.25"/>
  </r>
  <r>
    <x v="2"/>
    <n v="1128299"/>
    <x v="113"/>
    <x v="2"/>
    <x v="16"/>
    <s v="Honolulu"/>
    <x v="2"/>
    <n v="0.80000000000000016"/>
    <n v="6000"/>
    <n v="4800.0000000000009"/>
    <n v="1440.0000000000002"/>
    <n v="0.3"/>
  </r>
  <r>
    <x v="2"/>
    <n v="1128299"/>
    <x v="113"/>
    <x v="2"/>
    <x v="16"/>
    <s v="Honolulu"/>
    <x v="3"/>
    <n v="0.80000000000000016"/>
    <n v="6000"/>
    <n v="4800.0000000000009"/>
    <n v="1440.0000000000002"/>
    <n v="0.3"/>
  </r>
  <r>
    <x v="2"/>
    <n v="1128299"/>
    <x v="113"/>
    <x v="2"/>
    <x v="16"/>
    <s v="Honolulu"/>
    <x v="4"/>
    <n v="0.90000000000000013"/>
    <n v="5250"/>
    <n v="4725.0000000000009"/>
    <n v="945.00000000000023"/>
    <n v="0.2"/>
  </r>
  <r>
    <x v="2"/>
    <n v="1128299"/>
    <x v="113"/>
    <x v="2"/>
    <x v="16"/>
    <s v="Honolulu"/>
    <x v="5"/>
    <n v="0.95000000000000018"/>
    <n v="6250"/>
    <n v="5937.5000000000009"/>
    <n v="2671.8750000000005"/>
    <n v="0.45"/>
  </r>
  <r>
    <x v="0"/>
    <n v="1185732"/>
    <x v="78"/>
    <x v="4"/>
    <x v="8"/>
    <s v="Orlando"/>
    <x v="0"/>
    <n v="0.45"/>
    <n v="8500"/>
    <n v="3825"/>
    <n v="1721.25"/>
    <n v="0.45"/>
  </r>
  <r>
    <x v="0"/>
    <n v="1185732"/>
    <x v="78"/>
    <x v="4"/>
    <x v="8"/>
    <s v="Orlando"/>
    <x v="1"/>
    <n v="0.45"/>
    <n v="6500"/>
    <n v="2925"/>
    <n v="1023.7499999999999"/>
    <n v="0.35"/>
  </r>
  <r>
    <x v="0"/>
    <n v="1185732"/>
    <x v="78"/>
    <x v="4"/>
    <x v="8"/>
    <s v="Orlando"/>
    <x v="2"/>
    <n v="0.35000000000000003"/>
    <n v="6500"/>
    <n v="2275"/>
    <n v="568.75"/>
    <n v="0.25"/>
  </r>
  <r>
    <x v="0"/>
    <n v="1185732"/>
    <x v="78"/>
    <x v="4"/>
    <x v="8"/>
    <s v="Orlando"/>
    <x v="3"/>
    <n v="0.39999999999999997"/>
    <n v="5000"/>
    <n v="1999.9999999999998"/>
    <n v="599.99999999999989"/>
    <n v="0.3"/>
  </r>
  <r>
    <x v="0"/>
    <n v="1185732"/>
    <x v="78"/>
    <x v="4"/>
    <x v="8"/>
    <s v="Orlando"/>
    <x v="4"/>
    <n v="0.55000000000000004"/>
    <n v="5500"/>
    <n v="3025.0000000000005"/>
    <n v="1058.75"/>
    <n v="0.35"/>
  </r>
  <r>
    <x v="0"/>
    <n v="1185732"/>
    <x v="78"/>
    <x v="4"/>
    <x v="8"/>
    <s v="Orlando"/>
    <x v="5"/>
    <n v="0.45"/>
    <n v="6500"/>
    <n v="2925"/>
    <n v="1462.5"/>
    <n v="0.5"/>
  </r>
  <r>
    <x v="0"/>
    <n v="1185732"/>
    <x v="79"/>
    <x v="4"/>
    <x v="8"/>
    <s v="Orlando"/>
    <x v="0"/>
    <n v="0.45"/>
    <n v="9000"/>
    <n v="4050"/>
    <n v="1822.5"/>
    <n v="0.45"/>
  </r>
  <r>
    <x v="0"/>
    <n v="1185732"/>
    <x v="79"/>
    <x v="4"/>
    <x v="8"/>
    <s v="Orlando"/>
    <x v="1"/>
    <n v="0.45"/>
    <n v="5500"/>
    <n v="2475"/>
    <n v="866.25"/>
    <n v="0.35"/>
  </r>
  <r>
    <x v="0"/>
    <n v="1185732"/>
    <x v="79"/>
    <x v="4"/>
    <x v="8"/>
    <s v="Orlando"/>
    <x v="2"/>
    <n v="0.35000000000000003"/>
    <n v="6000"/>
    <n v="2100"/>
    <n v="525"/>
    <n v="0.25"/>
  </r>
  <r>
    <x v="0"/>
    <n v="1185732"/>
    <x v="79"/>
    <x v="4"/>
    <x v="8"/>
    <s v="Orlando"/>
    <x v="3"/>
    <n v="0.39999999999999997"/>
    <n v="4750"/>
    <n v="1899.9999999999998"/>
    <n v="569.99999999999989"/>
    <n v="0.3"/>
  </r>
  <r>
    <x v="0"/>
    <n v="1185732"/>
    <x v="79"/>
    <x v="4"/>
    <x v="8"/>
    <s v="Orlando"/>
    <x v="4"/>
    <n v="0.55000000000000004"/>
    <n v="5500"/>
    <n v="3025.0000000000005"/>
    <n v="1058.75"/>
    <n v="0.35"/>
  </r>
  <r>
    <x v="0"/>
    <n v="1185732"/>
    <x v="79"/>
    <x v="4"/>
    <x v="8"/>
    <s v="Orlando"/>
    <x v="5"/>
    <n v="0.45"/>
    <n v="6500"/>
    <n v="2925"/>
    <n v="1462.5"/>
    <n v="0.5"/>
  </r>
  <r>
    <x v="0"/>
    <n v="1185732"/>
    <x v="80"/>
    <x v="4"/>
    <x v="8"/>
    <s v="Orlando"/>
    <x v="0"/>
    <n v="0.45"/>
    <n v="8700"/>
    <n v="3915"/>
    <n v="1761.75"/>
    <n v="0.45"/>
  </r>
  <r>
    <x v="0"/>
    <n v="1185732"/>
    <x v="80"/>
    <x v="4"/>
    <x v="8"/>
    <s v="Orlando"/>
    <x v="1"/>
    <n v="0.45"/>
    <n v="5500"/>
    <n v="2475"/>
    <n v="866.25"/>
    <n v="0.35"/>
  </r>
  <r>
    <x v="0"/>
    <n v="1185732"/>
    <x v="80"/>
    <x v="4"/>
    <x v="8"/>
    <s v="Orlando"/>
    <x v="2"/>
    <n v="0.35000000000000003"/>
    <n v="5750"/>
    <n v="2012.5000000000002"/>
    <n v="503.12500000000006"/>
    <n v="0.25"/>
  </r>
  <r>
    <x v="0"/>
    <n v="1185732"/>
    <x v="80"/>
    <x v="4"/>
    <x v="8"/>
    <s v="Orlando"/>
    <x v="3"/>
    <n v="0.39999999999999997"/>
    <n v="4250"/>
    <n v="1699.9999999999998"/>
    <n v="509.99999999999989"/>
    <n v="0.3"/>
  </r>
  <r>
    <x v="0"/>
    <n v="1185732"/>
    <x v="80"/>
    <x v="4"/>
    <x v="8"/>
    <s v="Orlando"/>
    <x v="4"/>
    <n v="0.55000000000000004"/>
    <n v="4750"/>
    <n v="2612.5"/>
    <n v="914.37499999999989"/>
    <n v="0.35"/>
  </r>
  <r>
    <x v="0"/>
    <n v="1185732"/>
    <x v="80"/>
    <x v="4"/>
    <x v="8"/>
    <s v="Orlando"/>
    <x v="5"/>
    <n v="0.45"/>
    <n v="5750"/>
    <n v="2587.5"/>
    <n v="1293.75"/>
    <n v="0.5"/>
  </r>
  <r>
    <x v="0"/>
    <n v="1185732"/>
    <x v="81"/>
    <x v="4"/>
    <x v="8"/>
    <s v="Orlando"/>
    <x v="0"/>
    <n v="0.45"/>
    <n v="8250"/>
    <n v="3712.5"/>
    <n v="1670.625"/>
    <n v="0.45"/>
  </r>
  <r>
    <x v="0"/>
    <n v="1185732"/>
    <x v="81"/>
    <x v="4"/>
    <x v="8"/>
    <s v="Orlando"/>
    <x v="1"/>
    <n v="0.45"/>
    <n v="5250"/>
    <n v="2362.5"/>
    <n v="826.875"/>
    <n v="0.35"/>
  </r>
  <r>
    <x v="0"/>
    <n v="1185732"/>
    <x v="81"/>
    <x v="4"/>
    <x v="8"/>
    <s v="Orlando"/>
    <x v="2"/>
    <n v="0.35000000000000003"/>
    <n v="5250"/>
    <n v="1837.5000000000002"/>
    <n v="459.37500000000006"/>
    <n v="0.25"/>
  </r>
  <r>
    <x v="0"/>
    <n v="1185732"/>
    <x v="81"/>
    <x v="4"/>
    <x v="8"/>
    <s v="Orlando"/>
    <x v="3"/>
    <n v="0.39999999999999997"/>
    <n v="4500"/>
    <n v="1799.9999999999998"/>
    <n v="539.99999999999989"/>
    <n v="0.3"/>
  </r>
  <r>
    <x v="0"/>
    <n v="1185732"/>
    <x v="81"/>
    <x v="4"/>
    <x v="8"/>
    <s v="Orlando"/>
    <x v="4"/>
    <n v="0.55000000000000004"/>
    <n v="4750"/>
    <n v="2612.5"/>
    <n v="914.37499999999989"/>
    <n v="0.35"/>
  </r>
  <r>
    <x v="0"/>
    <n v="1185732"/>
    <x v="81"/>
    <x v="4"/>
    <x v="8"/>
    <s v="Orlando"/>
    <x v="5"/>
    <n v="0.45"/>
    <n v="6000"/>
    <n v="2700"/>
    <n v="1350"/>
    <n v="0.5"/>
  </r>
  <r>
    <x v="0"/>
    <n v="1185732"/>
    <x v="82"/>
    <x v="4"/>
    <x v="8"/>
    <s v="Orlando"/>
    <x v="0"/>
    <n v="0.55000000000000004"/>
    <n v="8700"/>
    <n v="4785"/>
    <n v="2153.25"/>
    <n v="0.45"/>
  </r>
  <r>
    <x v="0"/>
    <n v="1185732"/>
    <x v="82"/>
    <x v="4"/>
    <x v="8"/>
    <s v="Orlando"/>
    <x v="1"/>
    <n v="0.55000000000000004"/>
    <n v="5750"/>
    <n v="3162.5000000000005"/>
    <n v="1106.875"/>
    <n v="0.35"/>
  </r>
  <r>
    <x v="0"/>
    <n v="1185732"/>
    <x v="82"/>
    <x v="4"/>
    <x v="8"/>
    <s v="Orlando"/>
    <x v="2"/>
    <n v="0.5"/>
    <n v="5500"/>
    <n v="2750"/>
    <n v="687.5"/>
    <n v="0.25"/>
  </r>
  <r>
    <x v="0"/>
    <n v="1185732"/>
    <x v="82"/>
    <x v="4"/>
    <x v="8"/>
    <s v="Orlando"/>
    <x v="3"/>
    <n v="0.5"/>
    <n v="5000"/>
    <n v="2500"/>
    <n v="750"/>
    <n v="0.3"/>
  </r>
  <r>
    <x v="0"/>
    <n v="1185732"/>
    <x v="82"/>
    <x v="4"/>
    <x v="8"/>
    <s v="Orlando"/>
    <x v="4"/>
    <n v="0.6"/>
    <n v="5250"/>
    <n v="3150"/>
    <n v="1102.5"/>
    <n v="0.35"/>
  </r>
  <r>
    <x v="0"/>
    <n v="1185732"/>
    <x v="82"/>
    <x v="4"/>
    <x v="8"/>
    <s v="Orlando"/>
    <x v="5"/>
    <n v="0.65"/>
    <n v="6250"/>
    <n v="4062.5"/>
    <n v="2031.25"/>
    <n v="0.5"/>
  </r>
  <r>
    <x v="0"/>
    <n v="1185732"/>
    <x v="83"/>
    <x v="4"/>
    <x v="8"/>
    <s v="Orlando"/>
    <x v="0"/>
    <n v="0.6"/>
    <n v="8750"/>
    <n v="5250"/>
    <n v="2362.5"/>
    <n v="0.45"/>
  </r>
  <r>
    <x v="0"/>
    <n v="1185732"/>
    <x v="83"/>
    <x v="4"/>
    <x v="8"/>
    <s v="Orlando"/>
    <x v="1"/>
    <n v="0.55000000000000004"/>
    <n v="6250"/>
    <n v="3437.5000000000005"/>
    <n v="1203.125"/>
    <n v="0.35"/>
  </r>
  <r>
    <x v="0"/>
    <n v="1185732"/>
    <x v="83"/>
    <x v="4"/>
    <x v="8"/>
    <s v="Orlando"/>
    <x v="2"/>
    <n v="0.5"/>
    <n v="6000"/>
    <n v="3000"/>
    <n v="750"/>
    <n v="0.25"/>
  </r>
  <r>
    <x v="0"/>
    <n v="1185732"/>
    <x v="83"/>
    <x v="4"/>
    <x v="8"/>
    <s v="Orlando"/>
    <x v="3"/>
    <n v="0.5"/>
    <n v="5750"/>
    <n v="2875"/>
    <n v="862.5"/>
    <n v="0.3"/>
  </r>
  <r>
    <x v="0"/>
    <n v="1185732"/>
    <x v="83"/>
    <x v="4"/>
    <x v="8"/>
    <s v="Orlando"/>
    <x v="4"/>
    <n v="0.65"/>
    <n v="5750"/>
    <n v="3737.5"/>
    <n v="1308.125"/>
    <n v="0.35"/>
  </r>
  <r>
    <x v="0"/>
    <n v="1185732"/>
    <x v="83"/>
    <x v="4"/>
    <x v="8"/>
    <s v="Orlando"/>
    <x v="5"/>
    <n v="0.70000000000000007"/>
    <n v="7250"/>
    <n v="5075.0000000000009"/>
    <n v="2537.5000000000005"/>
    <n v="0.5"/>
  </r>
  <r>
    <x v="0"/>
    <n v="1185732"/>
    <x v="84"/>
    <x v="4"/>
    <x v="8"/>
    <s v="Orlando"/>
    <x v="0"/>
    <n v="0.65"/>
    <n v="9500"/>
    <n v="6175"/>
    <n v="2778.75"/>
    <n v="0.45"/>
  </r>
  <r>
    <x v="0"/>
    <n v="1185732"/>
    <x v="84"/>
    <x v="4"/>
    <x v="8"/>
    <s v="Orlando"/>
    <x v="1"/>
    <n v="0.60000000000000009"/>
    <n v="7000"/>
    <n v="4200.0000000000009"/>
    <n v="1470.0000000000002"/>
    <n v="0.35"/>
  </r>
  <r>
    <x v="0"/>
    <n v="1185732"/>
    <x v="84"/>
    <x v="4"/>
    <x v="8"/>
    <s v="Orlando"/>
    <x v="2"/>
    <n v="0.55000000000000004"/>
    <n v="6250"/>
    <n v="3437.5000000000005"/>
    <n v="859.37500000000011"/>
    <n v="0.25"/>
  </r>
  <r>
    <x v="0"/>
    <n v="1185732"/>
    <x v="84"/>
    <x v="4"/>
    <x v="8"/>
    <s v="Orlando"/>
    <x v="3"/>
    <n v="0.55000000000000004"/>
    <n v="5750"/>
    <n v="3162.5000000000005"/>
    <n v="948.75000000000011"/>
    <n v="0.3"/>
  </r>
  <r>
    <x v="0"/>
    <n v="1185732"/>
    <x v="84"/>
    <x v="4"/>
    <x v="8"/>
    <s v="Orlando"/>
    <x v="4"/>
    <n v="0.65"/>
    <n v="6000"/>
    <n v="3900"/>
    <n v="1365"/>
    <n v="0.35"/>
  </r>
  <r>
    <x v="0"/>
    <n v="1185732"/>
    <x v="84"/>
    <x v="4"/>
    <x v="8"/>
    <s v="Orlando"/>
    <x v="5"/>
    <n v="0.70000000000000007"/>
    <n v="7750"/>
    <n v="5425.0000000000009"/>
    <n v="2712.5000000000005"/>
    <n v="0.5"/>
  </r>
  <r>
    <x v="0"/>
    <n v="1185732"/>
    <x v="85"/>
    <x v="4"/>
    <x v="8"/>
    <s v="Orlando"/>
    <x v="0"/>
    <n v="0.65"/>
    <n v="9250"/>
    <n v="6012.5"/>
    <n v="2705.625"/>
    <n v="0.45"/>
  </r>
  <r>
    <x v="0"/>
    <n v="1185732"/>
    <x v="85"/>
    <x v="4"/>
    <x v="8"/>
    <s v="Orlando"/>
    <x v="1"/>
    <n v="0.60000000000000009"/>
    <n v="7000"/>
    <n v="4200.0000000000009"/>
    <n v="1470.0000000000002"/>
    <n v="0.35"/>
  </r>
  <r>
    <x v="0"/>
    <n v="1185732"/>
    <x v="85"/>
    <x v="4"/>
    <x v="8"/>
    <s v="Orlando"/>
    <x v="2"/>
    <n v="0.55000000000000004"/>
    <n v="6250"/>
    <n v="3437.5000000000005"/>
    <n v="859.37500000000011"/>
    <n v="0.25"/>
  </r>
  <r>
    <x v="0"/>
    <n v="1185732"/>
    <x v="85"/>
    <x v="4"/>
    <x v="8"/>
    <s v="Orlando"/>
    <x v="3"/>
    <n v="0.45"/>
    <n v="5750"/>
    <n v="2587.5"/>
    <n v="776.25"/>
    <n v="0.3"/>
  </r>
  <r>
    <x v="0"/>
    <n v="1185732"/>
    <x v="85"/>
    <x v="4"/>
    <x v="8"/>
    <s v="Orlando"/>
    <x v="4"/>
    <n v="0.55000000000000004"/>
    <n v="5500"/>
    <n v="3025.0000000000005"/>
    <n v="1058.75"/>
    <n v="0.35"/>
  </r>
  <r>
    <x v="0"/>
    <n v="1185732"/>
    <x v="85"/>
    <x v="4"/>
    <x v="8"/>
    <s v="Orlando"/>
    <x v="5"/>
    <n v="0.60000000000000009"/>
    <n v="7250"/>
    <n v="4350.0000000000009"/>
    <n v="2175.0000000000005"/>
    <n v="0.5"/>
  </r>
  <r>
    <x v="0"/>
    <n v="1185732"/>
    <x v="86"/>
    <x v="4"/>
    <x v="8"/>
    <s v="Orlando"/>
    <x v="0"/>
    <n v="0.55000000000000004"/>
    <n v="8500"/>
    <n v="4675"/>
    <n v="2103.75"/>
    <n v="0.45"/>
  </r>
  <r>
    <x v="0"/>
    <n v="1185732"/>
    <x v="86"/>
    <x v="4"/>
    <x v="8"/>
    <s v="Orlando"/>
    <x v="1"/>
    <n v="0.50000000000000011"/>
    <n v="6500"/>
    <n v="3250.0000000000009"/>
    <n v="1137.5000000000002"/>
    <n v="0.35"/>
  </r>
  <r>
    <x v="0"/>
    <n v="1185732"/>
    <x v="86"/>
    <x v="4"/>
    <x v="8"/>
    <s v="Orlando"/>
    <x v="2"/>
    <n v="0.45"/>
    <n v="5500"/>
    <n v="2475"/>
    <n v="618.75"/>
    <n v="0.25"/>
  </r>
  <r>
    <x v="0"/>
    <n v="1185732"/>
    <x v="86"/>
    <x v="4"/>
    <x v="8"/>
    <s v="Orlando"/>
    <x v="3"/>
    <n v="0.45"/>
    <n v="5250"/>
    <n v="2362.5"/>
    <n v="708.75"/>
    <n v="0.3"/>
  </r>
  <r>
    <x v="0"/>
    <n v="1185732"/>
    <x v="86"/>
    <x v="4"/>
    <x v="8"/>
    <s v="Orlando"/>
    <x v="4"/>
    <n v="0.55000000000000004"/>
    <n v="5250"/>
    <n v="2887.5000000000005"/>
    <n v="1010.6250000000001"/>
    <n v="0.35"/>
  </r>
  <r>
    <x v="0"/>
    <n v="1185732"/>
    <x v="86"/>
    <x v="4"/>
    <x v="8"/>
    <s v="Orlando"/>
    <x v="5"/>
    <n v="0.60000000000000009"/>
    <n v="6250"/>
    <n v="3750.0000000000005"/>
    <n v="1875.0000000000002"/>
    <n v="0.5"/>
  </r>
  <r>
    <x v="0"/>
    <n v="1185732"/>
    <x v="87"/>
    <x v="4"/>
    <x v="8"/>
    <s v="Orlando"/>
    <x v="0"/>
    <n v="0.60000000000000009"/>
    <n v="8000"/>
    <n v="4800.0000000000009"/>
    <n v="2160.0000000000005"/>
    <n v="0.45"/>
  </r>
  <r>
    <x v="0"/>
    <n v="1185732"/>
    <x v="87"/>
    <x v="4"/>
    <x v="8"/>
    <s v="Orlando"/>
    <x v="1"/>
    <n v="0.50000000000000011"/>
    <n v="6250"/>
    <n v="3125.0000000000009"/>
    <n v="1093.7500000000002"/>
    <n v="0.35"/>
  </r>
  <r>
    <x v="0"/>
    <n v="1185732"/>
    <x v="87"/>
    <x v="4"/>
    <x v="8"/>
    <s v="Orlando"/>
    <x v="2"/>
    <n v="0.50000000000000011"/>
    <n v="5250"/>
    <n v="2625.0000000000005"/>
    <n v="656.25000000000011"/>
    <n v="0.25"/>
  </r>
  <r>
    <x v="0"/>
    <n v="1185732"/>
    <x v="87"/>
    <x v="4"/>
    <x v="8"/>
    <s v="Orlando"/>
    <x v="3"/>
    <n v="0.50000000000000011"/>
    <n v="5000"/>
    <n v="2500.0000000000005"/>
    <n v="750.00000000000011"/>
    <n v="0.3"/>
  </r>
  <r>
    <x v="0"/>
    <n v="1185732"/>
    <x v="87"/>
    <x v="4"/>
    <x v="8"/>
    <s v="Orlando"/>
    <x v="4"/>
    <n v="0.60000000000000009"/>
    <n v="5000"/>
    <n v="3000.0000000000005"/>
    <n v="1050"/>
    <n v="0.35"/>
  </r>
  <r>
    <x v="0"/>
    <n v="1185732"/>
    <x v="87"/>
    <x v="4"/>
    <x v="8"/>
    <s v="Orlando"/>
    <x v="5"/>
    <n v="0.65"/>
    <n v="6250"/>
    <n v="4062.5"/>
    <n v="2031.25"/>
    <n v="0.5"/>
  </r>
  <r>
    <x v="0"/>
    <n v="1185732"/>
    <x v="88"/>
    <x v="4"/>
    <x v="8"/>
    <s v="Orlando"/>
    <x v="0"/>
    <n v="0.60000000000000009"/>
    <n v="7750"/>
    <n v="4650.0000000000009"/>
    <n v="2092.5000000000005"/>
    <n v="0.45"/>
  </r>
  <r>
    <x v="0"/>
    <n v="1185732"/>
    <x v="88"/>
    <x v="4"/>
    <x v="8"/>
    <s v="Orlando"/>
    <x v="1"/>
    <n v="0.50000000000000011"/>
    <n v="6000"/>
    <n v="3000.0000000000005"/>
    <n v="1050"/>
    <n v="0.35"/>
  </r>
  <r>
    <x v="0"/>
    <n v="1185732"/>
    <x v="88"/>
    <x v="4"/>
    <x v="8"/>
    <s v="Orlando"/>
    <x v="2"/>
    <n v="0.50000000000000011"/>
    <n v="5450"/>
    <n v="2725.0000000000005"/>
    <n v="681.25000000000011"/>
    <n v="0.25"/>
  </r>
  <r>
    <x v="0"/>
    <n v="1185732"/>
    <x v="88"/>
    <x v="4"/>
    <x v="8"/>
    <s v="Orlando"/>
    <x v="3"/>
    <n v="0.50000000000000011"/>
    <n v="5750"/>
    <n v="2875.0000000000005"/>
    <n v="862.50000000000011"/>
    <n v="0.3"/>
  </r>
  <r>
    <x v="0"/>
    <n v="1185732"/>
    <x v="88"/>
    <x v="4"/>
    <x v="8"/>
    <s v="Orlando"/>
    <x v="4"/>
    <n v="0.65"/>
    <n v="5500"/>
    <n v="3575"/>
    <n v="1251.25"/>
    <n v="0.35"/>
  </r>
  <r>
    <x v="0"/>
    <n v="1185732"/>
    <x v="88"/>
    <x v="4"/>
    <x v="8"/>
    <s v="Orlando"/>
    <x v="5"/>
    <n v="0.7"/>
    <n v="6500"/>
    <n v="4550"/>
    <n v="2275"/>
    <n v="0.5"/>
  </r>
  <r>
    <x v="0"/>
    <n v="1185732"/>
    <x v="89"/>
    <x v="4"/>
    <x v="8"/>
    <s v="Orlando"/>
    <x v="0"/>
    <n v="0.65"/>
    <n v="8750"/>
    <n v="5687.5"/>
    <n v="2559.375"/>
    <n v="0.45"/>
  </r>
  <r>
    <x v="0"/>
    <n v="1185732"/>
    <x v="89"/>
    <x v="4"/>
    <x v="8"/>
    <s v="Orlando"/>
    <x v="1"/>
    <n v="0.55000000000000004"/>
    <n v="6750"/>
    <n v="3712.5000000000005"/>
    <n v="1299.375"/>
    <n v="0.35"/>
  </r>
  <r>
    <x v="0"/>
    <n v="1185732"/>
    <x v="89"/>
    <x v="4"/>
    <x v="8"/>
    <s v="Orlando"/>
    <x v="2"/>
    <n v="0.55000000000000004"/>
    <n v="6250"/>
    <n v="3437.5000000000005"/>
    <n v="859.37500000000011"/>
    <n v="0.25"/>
  </r>
  <r>
    <x v="0"/>
    <n v="1185732"/>
    <x v="89"/>
    <x v="4"/>
    <x v="8"/>
    <s v="Orlando"/>
    <x v="3"/>
    <n v="0.55000000000000004"/>
    <n v="5750"/>
    <n v="3162.5000000000005"/>
    <n v="948.75000000000011"/>
    <n v="0.3"/>
  </r>
  <r>
    <x v="0"/>
    <n v="1185732"/>
    <x v="89"/>
    <x v="4"/>
    <x v="8"/>
    <s v="Orlando"/>
    <x v="4"/>
    <n v="0.65"/>
    <n v="5750"/>
    <n v="3737.5"/>
    <n v="1308.125"/>
    <n v="0.35"/>
  </r>
  <r>
    <x v="0"/>
    <n v="1185732"/>
    <x v="89"/>
    <x v="4"/>
    <x v="8"/>
    <s v="Orlando"/>
    <x v="5"/>
    <n v="0.7"/>
    <n v="6750"/>
    <n v="4725"/>
    <n v="2362.5"/>
    <n v="0.5"/>
  </r>
  <r>
    <x v="0"/>
    <n v="1185732"/>
    <x v="0"/>
    <x v="0"/>
    <x v="0"/>
    <s v="Albany"/>
    <x v="0"/>
    <n v="0.4"/>
    <n v="8000"/>
    <n v="3200"/>
    <n v="1600"/>
    <n v="0.5"/>
  </r>
  <r>
    <x v="0"/>
    <n v="1185732"/>
    <x v="0"/>
    <x v="0"/>
    <x v="0"/>
    <s v="Albany"/>
    <x v="1"/>
    <n v="0.4"/>
    <n v="6000"/>
    <n v="2400"/>
    <n v="720"/>
    <n v="0.3"/>
  </r>
  <r>
    <x v="0"/>
    <n v="1185732"/>
    <x v="0"/>
    <x v="0"/>
    <x v="0"/>
    <s v="Albany"/>
    <x v="2"/>
    <n v="0.30000000000000004"/>
    <n v="6000"/>
    <n v="1800.0000000000002"/>
    <n v="630"/>
    <n v="0.35"/>
  </r>
  <r>
    <x v="0"/>
    <n v="1185732"/>
    <x v="0"/>
    <x v="0"/>
    <x v="0"/>
    <s v="Albany"/>
    <x v="3"/>
    <n v="0.35"/>
    <n v="4500"/>
    <n v="1575"/>
    <n v="551.25"/>
    <n v="0.35"/>
  </r>
  <r>
    <x v="0"/>
    <n v="1185732"/>
    <x v="0"/>
    <x v="0"/>
    <x v="0"/>
    <s v="Albany"/>
    <x v="4"/>
    <n v="0.5"/>
    <n v="5000"/>
    <n v="2500"/>
    <n v="750"/>
    <n v="0.3"/>
  </r>
  <r>
    <x v="0"/>
    <n v="1185732"/>
    <x v="0"/>
    <x v="0"/>
    <x v="0"/>
    <s v="Albany"/>
    <x v="5"/>
    <n v="0.4"/>
    <n v="6000"/>
    <n v="2400"/>
    <n v="600"/>
    <n v="0.25"/>
  </r>
  <r>
    <x v="0"/>
    <n v="1185732"/>
    <x v="1"/>
    <x v="0"/>
    <x v="0"/>
    <s v="Albany"/>
    <x v="0"/>
    <n v="0.4"/>
    <n v="8500"/>
    <n v="3400"/>
    <n v="1700"/>
    <n v="0.5"/>
  </r>
  <r>
    <x v="0"/>
    <n v="1185732"/>
    <x v="1"/>
    <x v="0"/>
    <x v="0"/>
    <s v="Albany"/>
    <x v="1"/>
    <n v="0.4"/>
    <n v="5000"/>
    <n v="2000"/>
    <n v="600"/>
    <n v="0.3"/>
  </r>
  <r>
    <x v="0"/>
    <n v="1185732"/>
    <x v="1"/>
    <x v="0"/>
    <x v="0"/>
    <s v="Albany"/>
    <x v="2"/>
    <n v="0.30000000000000004"/>
    <n v="5500"/>
    <n v="1650.0000000000002"/>
    <n v="577.5"/>
    <n v="0.35"/>
  </r>
  <r>
    <x v="0"/>
    <n v="1185732"/>
    <x v="1"/>
    <x v="0"/>
    <x v="0"/>
    <s v="Albany"/>
    <x v="3"/>
    <n v="0.35"/>
    <n v="4250"/>
    <n v="1487.5"/>
    <n v="520.625"/>
    <n v="0.35"/>
  </r>
  <r>
    <x v="0"/>
    <n v="1185732"/>
    <x v="1"/>
    <x v="0"/>
    <x v="0"/>
    <s v="Albany"/>
    <x v="4"/>
    <n v="0.5"/>
    <n v="5000"/>
    <n v="2500"/>
    <n v="750"/>
    <n v="0.3"/>
  </r>
  <r>
    <x v="0"/>
    <n v="1185732"/>
    <x v="1"/>
    <x v="0"/>
    <x v="0"/>
    <s v="Albany"/>
    <x v="5"/>
    <n v="0.4"/>
    <n v="6000"/>
    <n v="2400"/>
    <n v="600"/>
    <n v="0.25"/>
  </r>
  <r>
    <x v="0"/>
    <n v="1185732"/>
    <x v="2"/>
    <x v="0"/>
    <x v="0"/>
    <s v="Albany"/>
    <x v="0"/>
    <n v="0.4"/>
    <n v="8200"/>
    <n v="3280"/>
    <n v="1640"/>
    <n v="0.5"/>
  </r>
  <r>
    <x v="0"/>
    <n v="1185732"/>
    <x v="2"/>
    <x v="0"/>
    <x v="0"/>
    <s v="Albany"/>
    <x v="1"/>
    <n v="0.4"/>
    <n v="5250"/>
    <n v="2100"/>
    <n v="630"/>
    <n v="0.3"/>
  </r>
  <r>
    <x v="0"/>
    <n v="1185732"/>
    <x v="2"/>
    <x v="0"/>
    <x v="0"/>
    <s v="Albany"/>
    <x v="2"/>
    <n v="0.30000000000000004"/>
    <n v="5500"/>
    <n v="1650.0000000000002"/>
    <n v="577.5"/>
    <n v="0.35"/>
  </r>
  <r>
    <x v="0"/>
    <n v="1185732"/>
    <x v="2"/>
    <x v="0"/>
    <x v="0"/>
    <s v="Albany"/>
    <x v="3"/>
    <n v="0.35"/>
    <n v="4000"/>
    <n v="1400"/>
    <n v="489.99999999999994"/>
    <n v="0.35"/>
  </r>
  <r>
    <x v="0"/>
    <n v="1185732"/>
    <x v="2"/>
    <x v="0"/>
    <x v="0"/>
    <s v="Albany"/>
    <x v="4"/>
    <n v="0.5"/>
    <n v="4500"/>
    <n v="2250"/>
    <n v="675"/>
    <n v="0.3"/>
  </r>
  <r>
    <x v="0"/>
    <n v="1185732"/>
    <x v="2"/>
    <x v="0"/>
    <x v="0"/>
    <s v="Albany"/>
    <x v="5"/>
    <n v="0.4"/>
    <n v="5500"/>
    <n v="2200"/>
    <n v="550"/>
    <n v="0.25"/>
  </r>
  <r>
    <x v="0"/>
    <n v="1185732"/>
    <x v="3"/>
    <x v="0"/>
    <x v="0"/>
    <s v="Albany"/>
    <x v="0"/>
    <n v="0.4"/>
    <n v="8000"/>
    <n v="3200"/>
    <n v="1600"/>
    <n v="0.5"/>
  </r>
  <r>
    <x v="0"/>
    <n v="1185732"/>
    <x v="3"/>
    <x v="0"/>
    <x v="0"/>
    <s v="Albany"/>
    <x v="1"/>
    <n v="0.4"/>
    <n v="5000"/>
    <n v="2000"/>
    <n v="600"/>
    <n v="0.3"/>
  </r>
  <r>
    <x v="0"/>
    <n v="1185732"/>
    <x v="3"/>
    <x v="0"/>
    <x v="0"/>
    <s v="Albany"/>
    <x v="2"/>
    <n v="0.30000000000000004"/>
    <n v="5000"/>
    <n v="1500.0000000000002"/>
    <n v="525"/>
    <n v="0.35"/>
  </r>
  <r>
    <x v="0"/>
    <n v="1185732"/>
    <x v="3"/>
    <x v="0"/>
    <x v="0"/>
    <s v="Albany"/>
    <x v="3"/>
    <n v="0.35"/>
    <n v="4250"/>
    <n v="1487.5"/>
    <n v="520.625"/>
    <n v="0.35"/>
  </r>
  <r>
    <x v="0"/>
    <n v="1185732"/>
    <x v="3"/>
    <x v="0"/>
    <x v="0"/>
    <s v="Albany"/>
    <x v="4"/>
    <n v="0.5"/>
    <n v="4250"/>
    <n v="2125"/>
    <n v="637.5"/>
    <n v="0.3"/>
  </r>
  <r>
    <x v="0"/>
    <n v="1185732"/>
    <x v="3"/>
    <x v="0"/>
    <x v="0"/>
    <s v="Albany"/>
    <x v="5"/>
    <n v="0.4"/>
    <n v="5500"/>
    <n v="2200"/>
    <n v="550"/>
    <n v="0.25"/>
  </r>
  <r>
    <x v="0"/>
    <n v="1185732"/>
    <x v="4"/>
    <x v="0"/>
    <x v="0"/>
    <s v="Albany"/>
    <x v="0"/>
    <n v="0.5"/>
    <n v="8200"/>
    <n v="4100"/>
    <n v="2050"/>
    <n v="0.5"/>
  </r>
  <r>
    <x v="0"/>
    <n v="1185732"/>
    <x v="4"/>
    <x v="0"/>
    <x v="0"/>
    <s v="Albany"/>
    <x v="1"/>
    <n v="0.45000000000000007"/>
    <n v="5250"/>
    <n v="2362.5000000000005"/>
    <n v="708.75000000000011"/>
    <n v="0.3"/>
  </r>
  <r>
    <x v="0"/>
    <n v="1185732"/>
    <x v="4"/>
    <x v="0"/>
    <x v="0"/>
    <s v="Albany"/>
    <x v="2"/>
    <n v="0.4"/>
    <n v="5000"/>
    <n v="2000"/>
    <n v="700"/>
    <n v="0.35"/>
  </r>
  <r>
    <x v="0"/>
    <n v="1185732"/>
    <x v="4"/>
    <x v="0"/>
    <x v="0"/>
    <s v="Albany"/>
    <x v="3"/>
    <n v="0.4"/>
    <n v="4500"/>
    <n v="1800"/>
    <n v="630"/>
    <n v="0.35"/>
  </r>
  <r>
    <x v="0"/>
    <n v="1185732"/>
    <x v="4"/>
    <x v="0"/>
    <x v="0"/>
    <s v="Albany"/>
    <x v="4"/>
    <n v="0.5"/>
    <n v="4750"/>
    <n v="2375"/>
    <n v="712.5"/>
    <n v="0.3"/>
  </r>
  <r>
    <x v="0"/>
    <n v="1185732"/>
    <x v="4"/>
    <x v="0"/>
    <x v="0"/>
    <s v="Albany"/>
    <x v="5"/>
    <n v="0.55000000000000004"/>
    <n v="6000"/>
    <n v="3300.0000000000005"/>
    <n v="825.00000000000011"/>
    <n v="0.25"/>
  </r>
  <r>
    <x v="0"/>
    <n v="1185732"/>
    <x v="5"/>
    <x v="0"/>
    <x v="0"/>
    <s v="Albany"/>
    <x v="0"/>
    <n v="0.5"/>
    <n v="8500"/>
    <n v="4250"/>
    <n v="2125"/>
    <n v="0.5"/>
  </r>
  <r>
    <x v="0"/>
    <n v="1185732"/>
    <x v="5"/>
    <x v="0"/>
    <x v="0"/>
    <s v="Albany"/>
    <x v="1"/>
    <n v="0.45000000000000007"/>
    <n v="6000"/>
    <n v="2700.0000000000005"/>
    <n v="810.00000000000011"/>
    <n v="0.3"/>
  </r>
  <r>
    <x v="0"/>
    <n v="1185732"/>
    <x v="5"/>
    <x v="0"/>
    <x v="0"/>
    <s v="Albany"/>
    <x v="2"/>
    <n v="0.4"/>
    <n v="5250"/>
    <n v="2100"/>
    <n v="735"/>
    <n v="0.35"/>
  </r>
  <r>
    <x v="0"/>
    <n v="1185732"/>
    <x v="5"/>
    <x v="0"/>
    <x v="0"/>
    <s v="Albany"/>
    <x v="3"/>
    <n v="0.4"/>
    <n v="5000"/>
    <n v="2000"/>
    <n v="700"/>
    <n v="0.35"/>
  </r>
  <r>
    <x v="0"/>
    <n v="1185732"/>
    <x v="5"/>
    <x v="0"/>
    <x v="0"/>
    <s v="Albany"/>
    <x v="4"/>
    <n v="0.5"/>
    <n v="5000"/>
    <n v="2500"/>
    <n v="750"/>
    <n v="0.3"/>
  </r>
  <r>
    <x v="0"/>
    <n v="1185732"/>
    <x v="5"/>
    <x v="0"/>
    <x v="0"/>
    <s v="Albany"/>
    <x v="5"/>
    <n v="0.55000000000000004"/>
    <n v="6500"/>
    <n v="3575.0000000000005"/>
    <n v="893.75000000000011"/>
    <n v="0.25"/>
  </r>
  <r>
    <x v="0"/>
    <n v="1185732"/>
    <x v="6"/>
    <x v="0"/>
    <x v="0"/>
    <s v="Albany"/>
    <x v="0"/>
    <n v="0.5"/>
    <n v="8750"/>
    <n v="4375"/>
    <n v="2187.5"/>
    <n v="0.5"/>
  </r>
  <r>
    <x v="0"/>
    <n v="1185732"/>
    <x v="6"/>
    <x v="0"/>
    <x v="0"/>
    <s v="Albany"/>
    <x v="1"/>
    <n v="0.45000000000000007"/>
    <n v="6250"/>
    <n v="2812.5000000000005"/>
    <n v="843.75000000000011"/>
    <n v="0.3"/>
  </r>
  <r>
    <x v="0"/>
    <n v="1185732"/>
    <x v="6"/>
    <x v="0"/>
    <x v="0"/>
    <s v="Albany"/>
    <x v="2"/>
    <n v="0.4"/>
    <n v="5500"/>
    <n v="2200"/>
    <n v="770"/>
    <n v="0.35"/>
  </r>
  <r>
    <x v="0"/>
    <n v="1185732"/>
    <x v="6"/>
    <x v="0"/>
    <x v="0"/>
    <s v="Albany"/>
    <x v="3"/>
    <n v="0.4"/>
    <n v="5000"/>
    <n v="2000"/>
    <n v="700"/>
    <n v="0.35"/>
  </r>
  <r>
    <x v="0"/>
    <n v="1185732"/>
    <x v="6"/>
    <x v="0"/>
    <x v="0"/>
    <s v="Albany"/>
    <x v="4"/>
    <n v="0.5"/>
    <n v="5250"/>
    <n v="2625"/>
    <n v="787.5"/>
    <n v="0.3"/>
  </r>
  <r>
    <x v="0"/>
    <n v="1185732"/>
    <x v="6"/>
    <x v="0"/>
    <x v="0"/>
    <s v="Albany"/>
    <x v="5"/>
    <n v="0.55000000000000004"/>
    <n v="7000"/>
    <n v="3850.0000000000005"/>
    <n v="962.50000000000011"/>
    <n v="0.25"/>
  </r>
  <r>
    <x v="0"/>
    <n v="1185732"/>
    <x v="7"/>
    <x v="0"/>
    <x v="0"/>
    <s v="Albany"/>
    <x v="0"/>
    <n v="0.5"/>
    <n v="8500"/>
    <n v="4250"/>
    <n v="2125"/>
    <n v="0.5"/>
  </r>
  <r>
    <x v="0"/>
    <n v="1185732"/>
    <x v="7"/>
    <x v="0"/>
    <x v="0"/>
    <s v="Albany"/>
    <x v="1"/>
    <n v="0.45000000000000007"/>
    <n v="6250"/>
    <n v="2812.5000000000005"/>
    <n v="843.75000000000011"/>
    <n v="0.3"/>
  </r>
  <r>
    <x v="0"/>
    <n v="1185732"/>
    <x v="7"/>
    <x v="0"/>
    <x v="0"/>
    <s v="Albany"/>
    <x v="2"/>
    <n v="0.4"/>
    <n v="5500"/>
    <n v="2200"/>
    <n v="770"/>
    <n v="0.35"/>
  </r>
  <r>
    <x v="0"/>
    <n v="1185732"/>
    <x v="7"/>
    <x v="0"/>
    <x v="0"/>
    <s v="Albany"/>
    <x v="3"/>
    <n v="0.4"/>
    <n v="5250"/>
    <n v="2100"/>
    <n v="735"/>
    <n v="0.35"/>
  </r>
  <r>
    <x v="0"/>
    <n v="1185732"/>
    <x v="7"/>
    <x v="0"/>
    <x v="0"/>
    <s v="Albany"/>
    <x v="4"/>
    <n v="0.5"/>
    <n v="5000"/>
    <n v="2500"/>
    <n v="750"/>
    <n v="0.3"/>
  </r>
  <r>
    <x v="0"/>
    <n v="1185732"/>
    <x v="7"/>
    <x v="0"/>
    <x v="0"/>
    <s v="Albany"/>
    <x v="5"/>
    <n v="0.55000000000000004"/>
    <n v="6750"/>
    <n v="3712.5000000000005"/>
    <n v="928.12500000000011"/>
    <n v="0.25"/>
  </r>
  <r>
    <x v="0"/>
    <n v="1185732"/>
    <x v="8"/>
    <x v="0"/>
    <x v="0"/>
    <s v="Albany"/>
    <x v="0"/>
    <n v="0.5"/>
    <n v="8000"/>
    <n v="4000"/>
    <n v="2000"/>
    <n v="0.5"/>
  </r>
  <r>
    <x v="0"/>
    <n v="1185732"/>
    <x v="8"/>
    <x v="0"/>
    <x v="0"/>
    <s v="Albany"/>
    <x v="1"/>
    <n v="0.45000000000000007"/>
    <n v="6000"/>
    <n v="2700.0000000000005"/>
    <n v="810.00000000000011"/>
    <n v="0.3"/>
  </r>
  <r>
    <x v="0"/>
    <n v="1185732"/>
    <x v="8"/>
    <x v="0"/>
    <x v="0"/>
    <s v="Albany"/>
    <x v="2"/>
    <n v="0.4"/>
    <n v="5250"/>
    <n v="2100"/>
    <n v="735"/>
    <n v="0.35"/>
  </r>
  <r>
    <x v="0"/>
    <n v="1185732"/>
    <x v="8"/>
    <x v="0"/>
    <x v="0"/>
    <s v="Albany"/>
    <x v="3"/>
    <n v="0.4"/>
    <n v="5000"/>
    <n v="2000"/>
    <n v="700"/>
    <n v="0.35"/>
  </r>
  <r>
    <x v="0"/>
    <n v="1185732"/>
    <x v="8"/>
    <x v="0"/>
    <x v="0"/>
    <s v="Albany"/>
    <x v="4"/>
    <n v="0.5"/>
    <n v="5000"/>
    <n v="2500"/>
    <n v="750"/>
    <n v="0.3"/>
  </r>
  <r>
    <x v="0"/>
    <n v="1185732"/>
    <x v="8"/>
    <x v="0"/>
    <x v="0"/>
    <s v="Albany"/>
    <x v="5"/>
    <n v="0.55000000000000004"/>
    <n v="6000"/>
    <n v="3300.0000000000005"/>
    <n v="825.00000000000011"/>
    <n v="0.25"/>
  </r>
  <r>
    <x v="0"/>
    <n v="1185732"/>
    <x v="9"/>
    <x v="0"/>
    <x v="0"/>
    <s v="Albany"/>
    <x v="0"/>
    <n v="0.55000000000000004"/>
    <n v="7750"/>
    <n v="4262.5"/>
    <n v="2131.25"/>
    <n v="0.5"/>
  </r>
  <r>
    <x v="0"/>
    <n v="1185732"/>
    <x v="9"/>
    <x v="0"/>
    <x v="0"/>
    <s v="Albany"/>
    <x v="1"/>
    <n v="0.45000000000000007"/>
    <n v="6000"/>
    <n v="2700.0000000000005"/>
    <n v="810.00000000000011"/>
    <n v="0.3"/>
  </r>
  <r>
    <x v="0"/>
    <n v="1185732"/>
    <x v="9"/>
    <x v="0"/>
    <x v="0"/>
    <s v="Albany"/>
    <x v="2"/>
    <n v="0.45000000000000007"/>
    <n v="5000"/>
    <n v="2250.0000000000005"/>
    <n v="787.50000000000011"/>
    <n v="0.35"/>
  </r>
  <r>
    <x v="0"/>
    <n v="1185732"/>
    <x v="9"/>
    <x v="0"/>
    <x v="0"/>
    <s v="Albany"/>
    <x v="3"/>
    <n v="0.45000000000000007"/>
    <n v="4750"/>
    <n v="2137.5000000000005"/>
    <n v="748.12500000000011"/>
    <n v="0.35"/>
  </r>
  <r>
    <x v="0"/>
    <n v="1185732"/>
    <x v="9"/>
    <x v="0"/>
    <x v="0"/>
    <s v="Albany"/>
    <x v="4"/>
    <n v="0.55000000000000004"/>
    <n v="4750"/>
    <n v="2612.5"/>
    <n v="783.75"/>
    <n v="0.3"/>
  </r>
  <r>
    <x v="0"/>
    <n v="1185732"/>
    <x v="9"/>
    <x v="0"/>
    <x v="0"/>
    <s v="Albany"/>
    <x v="5"/>
    <n v="0.6"/>
    <n v="6000"/>
    <n v="3600"/>
    <n v="900"/>
    <n v="0.25"/>
  </r>
  <r>
    <x v="0"/>
    <n v="1185732"/>
    <x v="10"/>
    <x v="0"/>
    <x v="0"/>
    <s v="Albany"/>
    <x v="0"/>
    <n v="0.55000000000000004"/>
    <n v="7500"/>
    <n v="4125"/>
    <n v="2062.5"/>
    <n v="0.5"/>
  </r>
  <r>
    <x v="0"/>
    <n v="1185732"/>
    <x v="10"/>
    <x v="0"/>
    <x v="0"/>
    <s v="Albany"/>
    <x v="1"/>
    <n v="0.45000000000000007"/>
    <n v="5750"/>
    <n v="2587.5000000000005"/>
    <n v="776.25000000000011"/>
    <n v="0.3"/>
  </r>
  <r>
    <x v="0"/>
    <n v="1185732"/>
    <x v="10"/>
    <x v="0"/>
    <x v="0"/>
    <s v="Albany"/>
    <x v="2"/>
    <n v="0.45000000000000007"/>
    <n v="5200"/>
    <n v="2340.0000000000005"/>
    <n v="819.00000000000011"/>
    <n v="0.35"/>
  </r>
  <r>
    <x v="0"/>
    <n v="1185732"/>
    <x v="10"/>
    <x v="0"/>
    <x v="0"/>
    <s v="Albany"/>
    <x v="3"/>
    <n v="0.45000000000000007"/>
    <n v="5000"/>
    <n v="2250.0000000000005"/>
    <n v="787.50000000000011"/>
    <n v="0.35"/>
  </r>
  <r>
    <x v="0"/>
    <n v="1185732"/>
    <x v="10"/>
    <x v="0"/>
    <x v="0"/>
    <s v="Albany"/>
    <x v="4"/>
    <n v="0.55000000000000004"/>
    <n v="4750"/>
    <n v="2612.5"/>
    <n v="783.75"/>
    <n v="0.3"/>
  </r>
  <r>
    <x v="0"/>
    <n v="1185732"/>
    <x v="10"/>
    <x v="0"/>
    <x v="0"/>
    <s v="Albany"/>
    <x v="5"/>
    <n v="0.6"/>
    <n v="5750"/>
    <n v="3450"/>
    <n v="862.5"/>
    <n v="0.25"/>
  </r>
  <r>
    <x v="0"/>
    <n v="1185732"/>
    <x v="11"/>
    <x v="0"/>
    <x v="0"/>
    <s v="Albany"/>
    <x v="0"/>
    <n v="0.55000000000000004"/>
    <n v="8000"/>
    <n v="4400"/>
    <n v="2200"/>
    <n v="0.5"/>
  </r>
  <r>
    <x v="0"/>
    <n v="1185732"/>
    <x v="11"/>
    <x v="0"/>
    <x v="0"/>
    <s v="Albany"/>
    <x v="1"/>
    <n v="0.45000000000000007"/>
    <n v="6000"/>
    <n v="2700.0000000000005"/>
    <n v="810.00000000000011"/>
    <n v="0.3"/>
  </r>
  <r>
    <x v="0"/>
    <n v="1185732"/>
    <x v="11"/>
    <x v="0"/>
    <x v="0"/>
    <s v="Albany"/>
    <x v="2"/>
    <n v="0.45000000000000007"/>
    <n v="5500"/>
    <n v="2475.0000000000005"/>
    <n v="866.25000000000011"/>
    <n v="0.35"/>
  </r>
  <r>
    <x v="0"/>
    <n v="1185732"/>
    <x v="11"/>
    <x v="0"/>
    <x v="0"/>
    <s v="Albany"/>
    <x v="3"/>
    <n v="0.45000000000000007"/>
    <n v="5000"/>
    <n v="2250.0000000000005"/>
    <n v="787.50000000000011"/>
    <n v="0.35"/>
  </r>
  <r>
    <x v="0"/>
    <n v="1185732"/>
    <x v="11"/>
    <x v="0"/>
    <x v="0"/>
    <s v="Albany"/>
    <x v="4"/>
    <n v="0.55000000000000004"/>
    <n v="5000"/>
    <n v="2750"/>
    <n v="825"/>
    <n v="0.3"/>
  </r>
  <r>
    <x v="0"/>
    <n v="1185732"/>
    <x v="11"/>
    <x v="0"/>
    <x v="0"/>
    <s v="Albany"/>
    <x v="5"/>
    <n v="0.6"/>
    <n v="6000"/>
    <n v="3600"/>
    <n v="900"/>
    <n v="0.25"/>
  </r>
  <r>
    <x v="2"/>
    <n v="1128299"/>
    <x v="145"/>
    <x v="2"/>
    <x v="17"/>
    <s v="Cheyenne"/>
    <x v="0"/>
    <n v="0.30000000000000004"/>
    <n v="3500"/>
    <n v="1050.0000000000002"/>
    <n v="367.50000000000006"/>
    <n v="0.35"/>
  </r>
  <r>
    <x v="2"/>
    <n v="1128299"/>
    <x v="145"/>
    <x v="2"/>
    <x v="17"/>
    <s v="Cheyenne"/>
    <x v="1"/>
    <n v="0.4"/>
    <n v="3500"/>
    <n v="1400"/>
    <n v="489.99999999999994"/>
    <n v="0.35"/>
  </r>
  <r>
    <x v="2"/>
    <n v="1128299"/>
    <x v="145"/>
    <x v="2"/>
    <x v="17"/>
    <s v="Cheyenne"/>
    <x v="2"/>
    <n v="0.4"/>
    <n v="3500"/>
    <n v="1400"/>
    <n v="489.99999999999994"/>
    <n v="0.35"/>
  </r>
  <r>
    <x v="2"/>
    <n v="1128299"/>
    <x v="145"/>
    <x v="2"/>
    <x v="17"/>
    <s v="Cheyenne"/>
    <x v="3"/>
    <n v="0.4"/>
    <n v="2000"/>
    <n v="800"/>
    <n v="280"/>
    <n v="0.35"/>
  </r>
  <r>
    <x v="2"/>
    <n v="1128299"/>
    <x v="145"/>
    <x v="2"/>
    <x v="17"/>
    <s v="Cheyenne"/>
    <x v="4"/>
    <n v="0.45000000000000007"/>
    <n v="1500"/>
    <n v="675.00000000000011"/>
    <n v="270.00000000000006"/>
    <n v="0.4"/>
  </r>
  <r>
    <x v="2"/>
    <n v="1128299"/>
    <x v="145"/>
    <x v="2"/>
    <x v="17"/>
    <s v="Cheyenne"/>
    <x v="5"/>
    <n v="0.4"/>
    <n v="4000"/>
    <n v="1600"/>
    <n v="480"/>
    <n v="0.3"/>
  </r>
  <r>
    <x v="2"/>
    <n v="1128299"/>
    <x v="146"/>
    <x v="2"/>
    <x v="17"/>
    <s v="Cheyenne"/>
    <x v="0"/>
    <n v="0.30000000000000004"/>
    <n v="4500"/>
    <n v="1350.0000000000002"/>
    <n v="472.50000000000006"/>
    <n v="0.35"/>
  </r>
  <r>
    <x v="2"/>
    <n v="1128299"/>
    <x v="146"/>
    <x v="2"/>
    <x v="17"/>
    <s v="Cheyenne"/>
    <x v="1"/>
    <n v="0.4"/>
    <n v="3500"/>
    <n v="1400"/>
    <n v="489.99999999999994"/>
    <n v="0.35"/>
  </r>
  <r>
    <x v="2"/>
    <n v="1128299"/>
    <x v="146"/>
    <x v="2"/>
    <x v="17"/>
    <s v="Cheyenne"/>
    <x v="2"/>
    <n v="0.4"/>
    <n v="3500"/>
    <n v="1400"/>
    <n v="489.99999999999994"/>
    <n v="0.35"/>
  </r>
  <r>
    <x v="2"/>
    <n v="1128299"/>
    <x v="146"/>
    <x v="2"/>
    <x v="17"/>
    <s v="Cheyenne"/>
    <x v="3"/>
    <n v="0.4"/>
    <n v="2000"/>
    <n v="800"/>
    <n v="280"/>
    <n v="0.35"/>
  </r>
  <r>
    <x v="2"/>
    <n v="1128299"/>
    <x v="146"/>
    <x v="2"/>
    <x v="17"/>
    <s v="Cheyenne"/>
    <x v="4"/>
    <n v="0.45000000000000007"/>
    <n v="1250"/>
    <n v="562.50000000000011"/>
    <n v="225.00000000000006"/>
    <n v="0.4"/>
  </r>
  <r>
    <x v="2"/>
    <n v="1128299"/>
    <x v="146"/>
    <x v="2"/>
    <x v="17"/>
    <s v="Cheyenne"/>
    <x v="5"/>
    <n v="0.4"/>
    <n v="3250"/>
    <n v="1300"/>
    <n v="390"/>
    <n v="0.3"/>
  </r>
  <r>
    <x v="2"/>
    <n v="1128299"/>
    <x v="147"/>
    <x v="2"/>
    <x v="17"/>
    <s v="Cheyenne"/>
    <x v="0"/>
    <n v="0.4"/>
    <n v="4750"/>
    <n v="1900"/>
    <n v="665"/>
    <n v="0.35"/>
  </r>
  <r>
    <x v="2"/>
    <n v="1128299"/>
    <x v="147"/>
    <x v="2"/>
    <x v="17"/>
    <s v="Cheyenne"/>
    <x v="1"/>
    <n v="0.5"/>
    <n v="3250"/>
    <n v="1625"/>
    <n v="568.75"/>
    <n v="0.35"/>
  </r>
  <r>
    <x v="2"/>
    <n v="1128299"/>
    <x v="147"/>
    <x v="2"/>
    <x v="17"/>
    <s v="Cheyenne"/>
    <x v="2"/>
    <n v="0.54999999999999993"/>
    <n v="3500"/>
    <n v="1924.9999999999998"/>
    <n v="673.74999999999989"/>
    <n v="0.35"/>
  </r>
  <r>
    <x v="2"/>
    <n v="1128299"/>
    <x v="147"/>
    <x v="2"/>
    <x v="17"/>
    <s v="Cheyenne"/>
    <x v="3"/>
    <n v="0.5"/>
    <n v="2500"/>
    <n v="1250"/>
    <n v="437.5"/>
    <n v="0.35"/>
  </r>
  <r>
    <x v="2"/>
    <n v="1128299"/>
    <x v="147"/>
    <x v="2"/>
    <x v="17"/>
    <s v="Cheyenne"/>
    <x v="4"/>
    <n v="0.55000000000000004"/>
    <n v="1000"/>
    <n v="550"/>
    <n v="220"/>
    <n v="0.4"/>
  </r>
  <r>
    <x v="2"/>
    <n v="1128299"/>
    <x v="147"/>
    <x v="2"/>
    <x v="17"/>
    <s v="Cheyenne"/>
    <x v="5"/>
    <n v="0.5"/>
    <n v="3000"/>
    <n v="1500"/>
    <n v="450"/>
    <n v="0.3"/>
  </r>
  <r>
    <x v="2"/>
    <n v="1128299"/>
    <x v="148"/>
    <x v="2"/>
    <x v="17"/>
    <s v="Cheyenne"/>
    <x v="0"/>
    <n v="0.55000000000000004"/>
    <n v="4750"/>
    <n v="2612.5"/>
    <n v="914.37499999999989"/>
    <n v="0.35"/>
  </r>
  <r>
    <x v="2"/>
    <n v="1128299"/>
    <x v="148"/>
    <x v="2"/>
    <x v="17"/>
    <s v="Cheyenne"/>
    <x v="1"/>
    <n v="0.60000000000000009"/>
    <n v="2750"/>
    <n v="1650.0000000000002"/>
    <n v="577.5"/>
    <n v="0.35"/>
  </r>
  <r>
    <x v="2"/>
    <n v="1128299"/>
    <x v="148"/>
    <x v="2"/>
    <x v="17"/>
    <s v="Cheyenne"/>
    <x v="2"/>
    <n v="0.60000000000000009"/>
    <n v="3250"/>
    <n v="1950.0000000000002"/>
    <n v="682.5"/>
    <n v="0.35"/>
  </r>
  <r>
    <x v="2"/>
    <n v="1128299"/>
    <x v="148"/>
    <x v="2"/>
    <x v="17"/>
    <s v="Cheyenne"/>
    <x v="3"/>
    <n v="0.45000000000000007"/>
    <n v="2250"/>
    <n v="1012.5000000000001"/>
    <n v="354.375"/>
    <n v="0.35"/>
  </r>
  <r>
    <x v="2"/>
    <n v="1128299"/>
    <x v="148"/>
    <x v="2"/>
    <x v="17"/>
    <s v="Cheyenne"/>
    <x v="4"/>
    <n v="0.50000000000000011"/>
    <n v="1250"/>
    <n v="625.00000000000011"/>
    <n v="250.00000000000006"/>
    <n v="0.4"/>
  </r>
  <r>
    <x v="2"/>
    <n v="1128299"/>
    <x v="148"/>
    <x v="2"/>
    <x v="17"/>
    <s v="Cheyenne"/>
    <x v="5"/>
    <n v="0.65000000000000013"/>
    <n v="3000"/>
    <n v="1950.0000000000005"/>
    <n v="585.00000000000011"/>
    <n v="0.3"/>
  </r>
  <r>
    <x v="2"/>
    <n v="1128299"/>
    <x v="149"/>
    <x v="2"/>
    <x v="17"/>
    <s v="Cheyenne"/>
    <x v="0"/>
    <n v="0.5"/>
    <n v="5000"/>
    <n v="2500"/>
    <n v="875"/>
    <n v="0.35"/>
  </r>
  <r>
    <x v="2"/>
    <n v="1128299"/>
    <x v="149"/>
    <x v="2"/>
    <x v="17"/>
    <s v="Cheyenne"/>
    <x v="1"/>
    <n v="0.55000000000000004"/>
    <n v="3500"/>
    <n v="1925.0000000000002"/>
    <n v="673.75"/>
    <n v="0.35"/>
  </r>
  <r>
    <x v="2"/>
    <n v="1128299"/>
    <x v="149"/>
    <x v="2"/>
    <x v="17"/>
    <s v="Cheyenne"/>
    <x v="2"/>
    <n v="0.55000000000000004"/>
    <n v="3500"/>
    <n v="1925.0000000000002"/>
    <n v="673.75"/>
    <n v="0.35"/>
  </r>
  <r>
    <x v="2"/>
    <n v="1128299"/>
    <x v="149"/>
    <x v="2"/>
    <x v="17"/>
    <s v="Cheyenne"/>
    <x v="3"/>
    <n v="0.5"/>
    <n v="2750"/>
    <n v="1375"/>
    <n v="481.24999999999994"/>
    <n v="0.35"/>
  </r>
  <r>
    <x v="2"/>
    <n v="1128299"/>
    <x v="149"/>
    <x v="2"/>
    <x v="17"/>
    <s v="Cheyenne"/>
    <x v="4"/>
    <n v="0.44999999999999996"/>
    <n v="1750"/>
    <n v="787.49999999999989"/>
    <n v="315"/>
    <n v="0.4"/>
  </r>
  <r>
    <x v="2"/>
    <n v="1128299"/>
    <x v="149"/>
    <x v="2"/>
    <x v="17"/>
    <s v="Cheyenne"/>
    <x v="5"/>
    <n v="0.6"/>
    <n v="5250"/>
    <n v="3150"/>
    <n v="945"/>
    <n v="0.3"/>
  </r>
  <r>
    <x v="2"/>
    <n v="1128299"/>
    <x v="150"/>
    <x v="2"/>
    <x v="17"/>
    <s v="Cheyenne"/>
    <x v="0"/>
    <n v="0.54999999999999993"/>
    <n v="7750"/>
    <n v="4262.4999999999991"/>
    <n v="1491.8749999999995"/>
    <n v="0.35"/>
  </r>
  <r>
    <x v="2"/>
    <n v="1128299"/>
    <x v="150"/>
    <x v="2"/>
    <x v="17"/>
    <s v="Cheyenne"/>
    <x v="1"/>
    <n v="0.64999999999999991"/>
    <n v="6500"/>
    <n v="4224.9999999999991"/>
    <n v="1478.7499999999995"/>
    <n v="0.35"/>
  </r>
  <r>
    <x v="2"/>
    <n v="1128299"/>
    <x v="150"/>
    <x v="2"/>
    <x v="17"/>
    <s v="Cheyenne"/>
    <x v="2"/>
    <n v="0.79999999999999993"/>
    <n v="6500"/>
    <n v="5200"/>
    <n v="1819.9999999999998"/>
    <n v="0.35"/>
  </r>
  <r>
    <x v="2"/>
    <n v="1128299"/>
    <x v="150"/>
    <x v="2"/>
    <x v="17"/>
    <s v="Cheyenne"/>
    <x v="3"/>
    <n v="0.79999999999999993"/>
    <n v="5250"/>
    <n v="4200"/>
    <n v="1470"/>
    <n v="0.35"/>
  </r>
  <r>
    <x v="2"/>
    <n v="1128299"/>
    <x v="150"/>
    <x v="2"/>
    <x v="17"/>
    <s v="Cheyenne"/>
    <x v="4"/>
    <n v="0.9"/>
    <n v="4000"/>
    <n v="3600"/>
    <n v="1440"/>
    <n v="0.4"/>
  </r>
  <r>
    <x v="2"/>
    <n v="1128299"/>
    <x v="150"/>
    <x v="2"/>
    <x v="17"/>
    <s v="Cheyenne"/>
    <x v="5"/>
    <n v="1.05"/>
    <n v="7000"/>
    <n v="7350"/>
    <n v="2205"/>
    <n v="0.3"/>
  </r>
  <r>
    <x v="2"/>
    <n v="1128299"/>
    <x v="151"/>
    <x v="2"/>
    <x v="17"/>
    <s v="Cheyenne"/>
    <x v="0"/>
    <n v="0.85"/>
    <n v="8500"/>
    <n v="7225"/>
    <n v="2528.75"/>
    <n v="0.35"/>
  </r>
  <r>
    <x v="2"/>
    <n v="1128299"/>
    <x v="151"/>
    <x v="2"/>
    <x v="17"/>
    <s v="Cheyenne"/>
    <x v="1"/>
    <n v="0.9"/>
    <n v="7000"/>
    <n v="6300"/>
    <n v="2205"/>
    <n v="0.35"/>
  </r>
  <r>
    <x v="2"/>
    <n v="1128299"/>
    <x v="151"/>
    <x v="2"/>
    <x v="17"/>
    <s v="Cheyenne"/>
    <x v="2"/>
    <n v="0.9"/>
    <n v="6500"/>
    <n v="5850"/>
    <n v="2047.4999999999998"/>
    <n v="0.35"/>
  </r>
  <r>
    <x v="2"/>
    <n v="1128299"/>
    <x v="151"/>
    <x v="2"/>
    <x v="17"/>
    <s v="Cheyenne"/>
    <x v="3"/>
    <n v="0.85"/>
    <n v="5500"/>
    <n v="4675"/>
    <n v="1636.25"/>
    <n v="0.35"/>
  </r>
  <r>
    <x v="2"/>
    <n v="1128299"/>
    <x v="151"/>
    <x v="2"/>
    <x v="17"/>
    <s v="Cheyenne"/>
    <x v="4"/>
    <n v="0.9"/>
    <n v="6000"/>
    <n v="5400"/>
    <n v="2160"/>
    <n v="0.4"/>
  </r>
  <r>
    <x v="2"/>
    <n v="1128299"/>
    <x v="151"/>
    <x v="2"/>
    <x v="17"/>
    <s v="Cheyenne"/>
    <x v="5"/>
    <n v="1.05"/>
    <n v="6000"/>
    <n v="6300"/>
    <n v="1890"/>
    <n v="0.3"/>
  </r>
  <r>
    <x v="2"/>
    <n v="1128299"/>
    <x v="152"/>
    <x v="2"/>
    <x v="17"/>
    <s v="Cheyenne"/>
    <x v="0"/>
    <n v="0.9"/>
    <n v="8000"/>
    <n v="7200"/>
    <n v="2520"/>
    <n v="0.35"/>
  </r>
  <r>
    <x v="2"/>
    <n v="1128299"/>
    <x v="152"/>
    <x v="2"/>
    <x v="17"/>
    <s v="Cheyenne"/>
    <x v="1"/>
    <n v="0.8"/>
    <n v="7750"/>
    <n v="6200"/>
    <n v="2170"/>
    <n v="0.35"/>
  </r>
  <r>
    <x v="2"/>
    <n v="1128299"/>
    <x v="152"/>
    <x v="2"/>
    <x v="17"/>
    <s v="Cheyenne"/>
    <x v="2"/>
    <n v="0.70000000000000007"/>
    <n v="6500"/>
    <n v="4550"/>
    <n v="1592.5"/>
    <n v="0.35"/>
  </r>
  <r>
    <x v="2"/>
    <n v="1128299"/>
    <x v="152"/>
    <x v="2"/>
    <x v="17"/>
    <s v="Cheyenne"/>
    <x v="3"/>
    <n v="0.70000000000000007"/>
    <n v="4250"/>
    <n v="2975.0000000000005"/>
    <n v="1041.25"/>
    <n v="0.35"/>
  </r>
  <r>
    <x v="2"/>
    <n v="1128299"/>
    <x v="152"/>
    <x v="2"/>
    <x v="17"/>
    <s v="Cheyenne"/>
    <x v="4"/>
    <n v="0.7"/>
    <n v="4250"/>
    <n v="2975"/>
    <n v="1190"/>
    <n v="0.4"/>
  </r>
  <r>
    <x v="2"/>
    <n v="1128299"/>
    <x v="152"/>
    <x v="2"/>
    <x v="17"/>
    <s v="Cheyenne"/>
    <x v="5"/>
    <n v="0.75"/>
    <n v="2500"/>
    <n v="1875"/>
    <n v="562.5"/>
    <n v="0.3"/>
  </r>
  <r>
    <x v="2"/>
    <n v="1128299"/>
    <x v="153"/>
    <x v="2"/>
    <x v="17"/>
    <s v="Cheyenne"/>
    <x v="0"/>
    <n v="0.50000000000000011"/>
    <n v="4500"/>
    <n v="2250.0000000000005"/>
    <n v="787.50000000000011"/>
    <n v="0.35"/>
  </r>
  <r>
    <x v="2"/>
    <n v="1128299"/>
    <x v="153"/>
    <x v="2"/>
    <x v="17"/>
    <s v="Cheyenne"/>
    <x v="1"/>
    <n v="0.55000000000000016"/>
    <n v="4500"/>
    <n v="2475.0000000000009"/>
    <n v="866.25000000000023"/>
    <n v="0.35"/>
  </r>
  <r>
    <x v="2"/>
    <n v="1128299"/>
    <x v="153"/>
    <x v="2"/>
    <x v="17"/>
    <s v="Cheyenne"/>
    <x v="2"/>
    <n v="0.50000000000000011"/>
    <n v="2500"/>
    <n v="1250.0000000000002"/>
    <n v="437.50000000000006"/>
    <n v="0.35"/>
  </r>
  <r>
    <x v="2"/>
    <n v="1128299"/>
    <x v="153"/>
    <x v="2"/>
    <x v="17"/>
    <s v="Cheyenne"/>
    <x v="3"/>
    <n v="0.50000000000000011"/>
    <n v="2000"/>
    <n v="1000.0000000000002"/>
    <n v="350.00000000000006"/>
    <n v="0.35"/>
  </r>
  <r>
    <x v="2"/>
    <n v="1128299"/>
    <x v="153"/>
    <x v="2"/>
    <x v="17"/>
    <s v="Cheyenne"/>
    <x v="4"/>
    <n v="0.60000000000000009"/>
    <n v="2250"/>
    <n v="1350.0000000000002"/>
    <n v="540.00000000000011"/>
    <n v="0.4"/>
  </r>
  <r>
    <x v="2"/>
    <n v="1128299"/>
    <x v="153"/>
    <x v="2"/>
    <x v="17"/>
    <s v="Cheyenne"/>
    <x v="5"/>
    <n v="0.44999999999999996"/>
    <n v="2500"/>
    <n v="1125"/>
    <n v="337.5"/>
    <n v="0.3"/>
  </r>
  <r>
    <x v="2"/>
    <n v="1128299"/>
    <x v="154"/>
    <x v="2"/>
    <x v="17"/>
    <s v="Cheyenne"/>
    <x v="0"/>
    <n v="0.4"/>
    <n v="3500"/>
    <n v="1400"/>
    <n v="489.99999999999994"/>
    <n v="0.35"/>
  </r>
  <r>
    <x v="2"/>
    <n v="1128299"/>
    <x v="154"/>
    <x v="2"/>
    <x v="17"/>
    <s v="Cheyenne"/>
    <x v="1"/>
    <n v="0.55000000000000016"/>
    <n v="5250"/>
    <n v="2887.5000000000009"/>
    <n v="1010.6250000000002"/>
    <n v="0.35"/>
  </r>
  <r>
    <x v="2"/>
    <n v="1128299"/>
    <x v="154"/>
    <x v="2"/>
    <x v="17"/>
    <s v="Cheyenne"/>
    <x v="2"/>
    <n v="0.50000000000000011"/>
    <n v="3500"/>
    <n v="1750.0000000000005"/>
    <n v="612.50000000000011"/>
    <n v="0.35"/>
  </r>
  <r>
    <x v="2"/>
    <n v="1128299"/>
    <x v="154"/>
    <x v="2"/>
    <x v="17"/>
    <s v="Cheyenne"/>
    <x v="3"/>
    <n v="0.45000000000000007"/>
    <n v="3250"/>
    <n v="1462.5000000000002"/>
    <n v="511.87500000000006"/>
    <n v="0.35"/>
  </r>
  <r>
    <x v="2"/>
    <n v="1128299"/>
    <x v="154"/>
    <x v="2"/>
    <x v="17"/>
    <s v="Cheyenne"/>
    <x v="4"/>
    <n v="0.55000000000000004"/>
    <n v="3000"/>
    <n v="1650.0000000000002"/>
    <n v="660.00000000000011"/>
    <n v="0.4"/>
  </r>
  <r>
    <x v="2"/>
    <n v="1128299"/>
    <x v="154"/>
    <x v="2"/>
    <x v="17"/>
    <s v="Cheyenne"/>
    <x v="5"/>
    <n v="0.60000000000000009"/>
    <n v="3500"/>
    <n v="2100.0000000000005"/>
    <n v="630.00000000000011"/>
    <n v="0.3"/>
  </r>
  <r>
    <x v="2"/>
    <n v="1128299"/>
    <x v="155"/>
    <x v="2"/>
    <x v="17"/>
    <s v="Cheyenne"/>
    <x v="0"/>
    <n v="0.45000000000000007"/>
    <n v="5750"/>
    <n v="2587.5000000000005"/>
    <n v="905.62500000000011"/>
    <n v="0.35"/>
  </r>
  <r>
    <x v="2"/>
    <n v="1128299"/>
    <x v="155"/>
    <x v="2"/>
    <x v="17"/>
    <s v="Cheyenne"/>
    <x v="1"/>
    <n v="0.50000000000000011"/>
    <n v="6500"/>
    <n v="3250.0000000000009"/>
    <n v="1137.5000000000002"/>
    <n v="0.35"/>
  </r>
  <r>
    <x v="2"/>
    <n v="1128299"/>
    <x v="155"/>
    <x v="2"/>
    <x v="17"/>
    <s v="Cheyenne"/>
    <x v="2"/>
    <n v="0.45000000000000007"/>
    <n v="4750"/>
    <n v="2137.5000000000005"/>
    <n v="748.12500000000011"/>
    <n v="0.35"/>
  </r>
  <r>
    <x v="2"/>
    <n v="1128299"/>
    <x v="155"/>
    <x v="2"/>
    <x v="17"/>
    <s v="Cheyenne"/>
    <x v="3"/>
    <n v="0.55000000000000016"/>
    <n v="4500"/>
    <n v="2475.0000000000009"/>
    <n v="866.25000000000023"/>
    <n v="0.35"/>
  </r>
  <r>
    <x v="2"/>
    <n v="1128299"/>
    <x v="155"/>
    <x v="2"/>
    <x v="17"/>
    <s v="Cheyenne"/>
    <x v="4"/>
    <n v="0.75000000000000011"/>
    <n v="4250"/>
    <n v="3187.5000000000005"/>
    <n v="1275.0000000000002"/>
    <n v="0.4"/>
  </r>
  <r>
    <x v="2"/>
    <n v="1128299"/>
    <x v="155"/>
    <x v="2"/>
    <x v="17"/>
    <s v="Cheyenne"/>
    <x v="5"/>
    <n v="0.80000000000000016"/>
    <n v="5500"/>
    <n v="4400.0000000000009"/>
    <n v="1320.0000000000002"/>
    <n v="0.3"/>
  </r>
  <r>
    <x v="2"/>
    <n v="1128299"/>
    <x v="156"/>
    <x v="2"/>
    <x v="17"/>
    <s v="Cheyenne"/>
    <x v="0"/>
    <n v="0.65000000000000013"/>
    <n v="7500"/>
    <n v="4875.0000000000009"/>
    <n v="1706.2500000000002"/>
    <n v="0.35"/>
  </r>
  <r>
    <x v="2"/>
    <n v="1128299"/>
    <x v="156"/>
    <x v="2"/>
    <x v="17"/>
    <s v="Cheyenne"/>
    <x v="1"/>
    <n v="0.75000000000000022"/>
    <n v="7500"/>
    <n v="5625.0000000000018"/>
    <n v="1968.7500000000005"/>
    <n v="0.35"/>
  </r>
  <r>
    <x v="2"/>
    <n v="1128299"/>
    <x v="156"/>
    <x v="2"/>
    <x v="17"/>
    <s v="Cheyenne"/>
    <x v="2"/>
    <n v="0.70000000000000018"/>
    <n v="5500"/>
    <n v="3850.0000000000009"/>
    <n v="1347.5000000000002"/>
    <n v="0.35"/>
  </r>
  <r>
    <x v="2"/>
    <n v="1128299"/>
    <x v="156"/>
    <x v="2"/>
    <x v="17"/>
    <s v="Cheyenne"/>
    <x v="3"/>
    <n v="0.70000000000000018"/>
    <n v="5500"/>
    <n v="3850.0000000000009"/>
    <n v="1347.5000000000002"/>
    <n v="0.35"/>
  </r>
  <r>
    <x v="2"/>
    <n v="1128299"/>
    <x v="156"/>
    <x v="2"/>
    <x v="17"/>
    <s v="Cheyenne"/>
    <x v="4"/>
    <n v="0.80000000000000016"/>
    <n v="4750"/>
    <n v="3800.0000000000009"/>
    <n v="1520.0000000000005"/>
    <n v="0.4"/>
  </r>
  <r>
    <x v="2"/>
    <n v="1128299"/>
    <x v="156"/>
    <x v="2"/>
    <x v="17"/>
    <s v="Cheyenne"/>
    <x v="5"/>
    <n v="0.8500000000000002"/>
    <n v="5750"/>
    <n v="4887.5000000000009"/>
    <n v="1466.2500000000002"/>
    <n v="0.3"/>
  </r>
  <r>
    <x v="0"/>
    <n v="1185732"/>
    <x v="157"/>
    <x v="4"/>
    <x v="18"/>
    <s v="Richmond"/>
    <x v="0"/>
    <n v="0.35"/>
    <n v="7500"/>
    <n v="2625"/>
    <n v="1312.5"/>
    <n v="0.5"/>
  </r>
  <r>
    <x v="0"/>
    <n v="1185732"/>
    <x v="157"/>
    <x v="4"/>
    <x v="18"/>
    <s v="Richmond"/>
    <x v="1"/>
    <n v="0.35"/>
    <n v="5500"/>
    <n v="1924.9999999999998"/>
    <n v="769.99999999999989"/>
    <n v="0.39999999999999997"/>
  </r>
  <r>
    <x v="0"/>
    <n v="1185732"/>
    <x v="157"/>
    <x v="4"/>
    <x v="18"/>
    <s v="Richmond"/>
    <x v="2"/>
    <n v="0.25"/>
    <n v="5500"/>
    <n v="1375"/>
    <n v="412.5"/>
    <n v="0.3"/>
  </r>
  <r>
    <x v="0"/>
    <n v="1185732"/>
    <x v="157"/>
    <x v="4"/>
    <x v="18"/>
    <s v="Richmond"/>
    <x v="3"/>
    <n v="0.29999999999999993"/>
    <n v="4000"/>
    <n v="1199.9999999999998"/>
    <n v="419.99999999999989"/>
    <n v="0.35"/>
  </r>
  <r>
    <x v="0"/>
    <n v="1185732"/>
    <x v="157"/>
    <x v="4"/>
    <x v="18"/>
    <s v="Richmond"/>
    <x v="4"/>
    <n v="0.45000000000000007"/>
    <n v="4500"/>
    <n v="2025.0000000000002"/>
    <n v="810"/>
    <n v="0.39999999999999997"/>
  </r>
  <r>
    <x v="0"/>
    <n v="1185732"/>
    <x v="157"/>
    <x v="4"/>
    <x v="18"/>
    <s v="Richmond"/>
    <x v="5"/>
    <n v="0.35"/>
    <n v="5500"/>
    <n v="1924.9999999999998"/>
    <n v="1058.75"/>
    <n v="0.55000000000000004"/>
  </r>
  <r>
    <x v="0"/>
    <n v="1185732"/>
    <x v="103"/>
    <x v="4"/>
    <x v="18"/>
    <s v="Richmond"/>
    <x v="0"/>
    <n v="0.35"/>
    <n v="8000"/>
    <n v="2800"/>
    <n v="1400"/>
    <n v="0.5"/>
  </r>
  <r>
    <x v="0"/>
    <n v="1185732"/>
    <x v="103"/>
    <x v="4"/>
    <x v="18"/>
    <s v="Richmond"/>
    <x v="1"/>
    <n v="0.35"/>
    <n v="4500"/>
    <n v="1575"/>
    <n v="630"/>
    <n v="0.39999999999999997"/>
  </r>
  <r>
    <x v="0"/>
    <n v="1185732"/>
    <x v="103"/>
    <x v="4"/>
    <x v="18"/>
    <s v="Richmond"/>
    <x v="2"/>
    <n v="0.25"/>
    <n v="5000"/>
    <n v="1250"/>
    <n v="375"/>
    <n v="0.3"/>
  </r>
  <r>
    <x v="0"/>
    <n v="1185732"/>
    <x v="103"/>
    <x v="4"/>
    <x v="18"/>
    <s v="Richmond"/>
    <x v="3"/>
    <n v="0.29999999999999993"/>
    <n v="3750"/>
    <n v="1124.9999999999998"/>
    <n v="393.74999999999989"/>
    <n v="0.35"/>
  </r>
  <r>
    <x v="0"/>
    <n v="1185732"/>
    <x v="103"/>
    <x v="4"/>
    <x v="18"/>
    <s v="Richmond"/>
    <x v="4"/>
    <n v="0.45000000000000007"/>
    <n v="4500"/>
    <n v="2025.0000000000002"/>
    <n v="810"/>
    <n v="0.39999999999999997"/>
  </r>
  <r>
    <x v="0"/>
    <n v="1185732"/>
    <x v="103"/>
    <x v="4"/>
    <x v="18"/>
    <s v="Richmond"/>
    <x v="5"/>
    <n v="0.35"/>
    <n v="5500"/>
    <n v="1924.9999999999998"/>
    <n v="1058.75"/>
    <n v="0.55000000000000004"/>
  </r>
  <r>
    <x v="0"/>
    <n v="1185732"/>
    <x v="158"/>
    <x v="4"/>
    <x v="18"/>
    <s v="Richmond"/>
    <x v="0"/>
    <n v="0.35"/>
    <n v="7700"/>
    <n v="2695"/>
    <n v="1347.5"/>
    <n v="0.5"/>
  </r>
  <r>
    <x v="0"/>
    <n v="1185732"/>
    <x v="158"/>
    <x v="4"/>
    <x v="18"/>
    <s v="Richmond"/>
    <x v="1"/>
    <n v="0.35"/>
    <n v="4500"/>
    <n v="1575"/>
    <n v="630"/>
    <n v="0.39999999999999997"/>
  </r>
  <r>
    <x v="0"/>
    <n v="1185732"/>
    <x v="158"/>
    <x v="4"/>
    <x v="18"/>
    <s v="Richmond"/>
    <x v="2"/>
    <n v="0.25"/>
    <n v="4750"/>
    <n v="1187.5"/>
    <n v="356.25"/>
    <n v="0.3"/>
  </r>
  <r>
    <x v="0"/>
    <n v="1185732"/>
    <x v="158"/>
    <x v="4"/>
    <x v="18"/>
    <s v="Richmond"/>
    <x v="3"/>
    <n v="0.29999999999999993"/>
    <n v="3250"/>
    <n v="974.99999999999977"/>
    <n v="341.24999999999989"/>
    <n v="0.35"/>
  </r>
  <r>
    <x v="0"/>
    <n v="1185732"/>
    <x v="158"/>
    <x v="4"/>
    <x v="18"/>
    <s v="Richmond"/>
    <x v="4"/>
    <n v="0.45000000000000007"/>
    <n v="3750"/>
    <n v="1687.5000000000002"/>
    <n v="675"/>
    <n v="0.39999999999999997"/>
  </r>
  <r>
    <x v="0"/>
    <n v="1185732"/>
    <x v="158"/>
    <x v="4"/>
    <x v="18"/>
    <s v="Richmond"/>
    <x v="5"/>
    <n v="0.35"/>
    <n v="4750"/>
    <n v="1662.5"/>
    <n v="914.37500000000011"/>
    <n v="0.55000000000000004"/>
  </r>
  <r>
    <x v="0"/>
    <n v="1185732"/>
    <x v="159"/>
    <x v="4"/>
    <x v="18"/>
    <s v="Richmond"/>
    <x v="0"/>
    <n v="0.35"/>
    <n v="7250"/>
    <n v="2537.5"/>
    <n v="1268.75"/>
    <n v="0.5"/>
  </r>
  <r>
    <x v="0"/>
    <n v="1185732"/>
    <x v="159"/>
    <x v="4"/>
    <x v="18"/>
    <s v="Richmond"/>
    <x v="1"/>
    <n v="0.4"/>
    <n v="4250"/>
    <n v="1700"/>
    <n v="680"/>
    <n v="0.39999999999999997"/>
  </r>
  <r>
    <x v="0"/>
    <n v="1185732"/>
    <x v="159"/>
    <x v="4"/>
    <x v="18"/>
    <s v="Richmond"/>
    <x v="2"/>
    <n v="0.30000000000000004"/>
    <n v="4500"/>
    <n v="1350.0000000000002"/>
    <n v="405.00000000000006"/>
    <n v="0.3"/>
  </r>
  <r>
    <x v="0"/>
    <n v="1185732"/>
    <x v="159"/>
    <x v="4"/>
    <x v="18"/>
    <s v="Richmond"/>
    <x v="3"/>
    <n v="0.35"/>
    <n v="3750"/>
    <n v="1312.5"/>
    <n v="459.37499999999994"/>
    <n v="0.35"/>
  </r>
  <r>
    <x v="0"/>
    <n v="1185732"/>
    <x v="159"/>
    <x v="4"/>
    <x v="18"/>
    <s v="Richmond"/>
    <x v="4"/>
    <n v="0.5"/>
    <n v="4000"/>
    <n v="2000"/>
    <n v="799.99999999999989"/>
    <n v="0.39999999999999997"/>
  </r>
  <r>
    <x v="0"/>
    <n v="1185732"/>
    <x v="159"/>
    <x v="4"/>
    <x v="18"/>
    <s v="Richmond"/>
    <x v="5"/>
    <n v="0.4"/>
    <n v="5250"/>
    <n v="2100"/>
    <n v="1155"/>
    <n v="0.55000000000000004"/>
  </r>
  <r>
    <x v="0"/>
    <n v="1185732"/>
    <x v="160"/>
    <x v="4"/>
    <x v="18"/>
    <s v="Richmond"/>
    <x v="0"/>
    <n v="0.5"/>
    <n v="7950"/>
    <n v="3975"/>
    <n v="1987.5"/>
    <n v="0.5"/>
  </r>
  <r>
    <x v="0"/>
    <n v="1185732"/>
    <x v="160"/>
    <x v="4"/>
    <x v="18"/>
    <s v="Richmond"/>
    <x v="1"/>
    <n v="0.5"/>
    <n v="5000"/>
    <n v="2500"/>
    <n v="999.99999999999989"/>
    <n v="0.39999999999999997"/>
  </r>
  <r>
    <x v="0"/>
    <n v="1185732"/>
    <x v="160"/>
    <x v="4"/>
    <x v="18"/>
    <s v="Richmond"/>
    <x v="2"/>
    <n v="0.45"/>
    <n v="4750"/>
    <n v="2137.5"/>
    <n v="641.25"/>
    <n v="0.3"/>
  </r>
  <r>
    <x v="0"/>
    <n v="1185732"/>
    <x v="160"/>
    <x v="4"/>
    <x v="18"/>
    <s v="Richmond"/>
    <x v="3"/>
    <n v="0.45"/>
    <n v="4500"/>
    <n v="2025"/>
    <n v="708.75"/>
    <n v="0.35"/>
  </r>
  <r>
    <x v="0"/>
    <n v="1185732"/>
    <x v="160"/>
    <x v="4"/>
    <x v="18"/>
    <s v="Richmond"/>
    <x v="4"/>
    <n v="0.54999999999999993"/>
    <n v="4750"/>
    <n v="2612.4999999999995"/>
    <n v="1044.9999999999998"/>
    <n v="0.39999999999999997"/>
  </r>
  <r>
    <x v="0"/>
    <n v="1185732"/>
    <x v="160"/>
    <x v="4"/>
    <x v="18"/>
    <s v="Richmond"/>
    <x v="5"/>
    <n v="0.6"/>
    <n v="5750"/>
    <n v="3450"/>
    <n v="1897.5000000000002"/>
    <n v="0.55000000000000004"/>
  </r>
  <r>
    <x v="0"/>
    <n v="1185732"/>
    <x v="107"/>
    <x v="4"/>
    <x v="18"/>
    <s v="Richmond"/>
    <x v="0"/>
    <n v="0.54999999999999993"/>
    <n v="8250"/>
    <n v="4537.4999999999991"/>
    <n v="2268.7499999999995"/>
    <n v="0.5"/>
  </r>
  <r>
    <x v="0"/>
    <n v="1185732"/>
    <x v="107"/>
    <x v="4"/>
    <x v="18"/>
    <s v="Richmond"/>
    <x v="1"/>
    <n v="0.5"/>
    <n v="5750"/>
    <n v="2875"/>
    <n v="1150"/>
    <n v="0.39999999999999997"/>
  </r>
  <r>
    <x v="0"/>
    <n v="1185732"/>
    <x v="107"/>
    <x v="4"/>
    <x v="18"/>
    <s v="Richmond"/>
    <x v="2"/>
    <n v="0.45"/>
    <n v="5500"/>
    <n v="2475"/>
    <n v="742.5"/>
    <n v="0.3"/>
  </r>
  <r>
    <x v="0"/>
    <n v="1185732"/>
    <x v="107"/>
    <x v="4"/>
    <x v="18"/>
    <s v="Richmond"/>
    <x v="3"/>
    <n v="0.45"/>
    <n v="5250"/>
    <n v="2362.5"/>
    <n v="826.875"/>
    <n v="0.35"/>
  </r>
  <r>
    <x v="0"/>
    <n v="1185732"/>
    <x v="107"/>
    <x v="4"/>
    <x v="18"/>
    <s v="Richmond"/>
    <x v="4"/>
    <n v="0.6"/>
    <n v="5250"/>
    <n v="3150"/>
    <n v="1260"/>
    <n v="0.39999999999999997"/>
  </r>
  <r>
    <x v="0"/>
    <n v="1185732"/>
    <x v="107"/>
    <x v="4"/>
    <x v="18"/>
    <s v="Richmond"/>
    <x v="5"/>
    <n v="0.65"/>
    <n v="6750"/>
    <n v="4387.5"/>
    <n v="2413.125"/>
    <n v="0.55000000000000004"/>
  </r>
  <r>
    <x v="0"/>
    <n v="1185732"/>
    <x v="161"/>
    <x v="4"/>
    <x v="18"/>
    <s v="Richmond"/>
    <x v="0"/>
    <n v="0.6"/>
    <n v="9000"/>
    <n v="5400"/>
    <n v="2700"/>
    <n v="0.5"/>
  </r>
  <r>
    <x v="0"/>
    <n v="1185732"/>
    <x v="161"/>
    <x v="4"/>
    <x v="18"/>
    <s v="Richmond"/>
    <x v="1"/>
    <n v="0.55000000000000004"/>
    <n v="6500"/>
    <n v="3575.0000000000005"/>
    <n v="1430"/>
    <n v="0.39999999999999997"/>
  </r>
  <r>
    <x v="0"/>
    <n v="1185732"/>
    <x v="161"/>
    <x v="4"/>
    <x v="18"/>
    <s v="Richmond"/>
    <x v="2"/>
    <n v="0.5"/>
    <n v="5750"/>
    <n v="2875"/>
    <n v="862.5"/>
    <n v="0.3"/>
  </r>
  <r>
    <x v="0"/>
    <n v="1185732"/>
    <x v="161"/>
    <x v="4"/>
    <x v="18"/>
    <s v="Richmond"/>
    <x v="3"/>
    <n v="0.5"/>
    <n v="5250"/>
    <n v="2625"/>
    <n v="918.74999999999989"/>
    <n v="0.35"/>
  </r>
  <r>
    <x v="0"/>
    <n v="1185732"/>
    <x v="161"/>
    <x v="4"/>
    <x v="18"/>
    <s v="Richmond"/>
    <x v="4"/>
    <n v="0.6"/>
    <n v="5500"/>
    <n v="3300"/>
    <n v="1320"/>
    <n v="0.39999999999999997"/>
  </r>
  <r>
    <x v="0"/>
    <n v="1185732"/>
    <x v="161"/>
    <x v="4"/>
    <x v="18"/>
    <s v="Richmond"/>
    <x v="5"/>
    <n v="0.65"/>
    <n v="7250"/>
    <n v="4712.5"/>
    <n v="2591.875"/>
    <n v="0.55000000000000004"/>
  </r>
  <r>
    <x v="0"/>
    <n v="1185732"/>
    <x v="162"/>
    <x v="4"/>
    <x v="18"/>
    <s v="Richmond"/>
    <x v="0"/>
    <n v="0.6"/>
    <n v="8750"/>
    <n v="5250"/>
    <n v="2625"/>
    <n v="0.5"/>
  </r>
  <r>
    <x v="0"/>
    <n v="1185732"/>
    <x v="162"/>
    <x v="4"/>
    <x v="18"/>
    <s v="Richmond"/>
    <x v="1"/>
    <n v="0.55000000000000004"/>
    <n v="6500"/>
    <n v="3575.0000000000005"/>
    <n v="1430"/>
    <n v="0.39999999999999997"/>
  </r>
  <r>
    <x v="0"/>
    <n v="1185732"/>
    <x v="162"/>
    <x v="4"/>
    <x v="18"/>
    <s v="Richmond"/>
    <x v="2"/>
    <n v="0.45000000000000007"/>
    <n v="5750"/>
    <n v="2587.5000000000005"/>
    <n v="776.25000000000011"/>
    <n v="0.3"/>
  </r>
  <r>
    <x v="0"/>
    <n v="1185732"/>
    <x v="162"/>
    <x v="4"/>
    <x v="18"/>
    <s v="Richmond"/>
    <x v="3"/>
    <n v="0.35"/>
    <n v="5250"/>
    <n v="1837.4999999999998"/>
    <n v="643.12499999999989"/>
    <n v="0.35"/>
  </r>
  <r>
    <x v="0"/>
    <n v="1185732"/>
    <x v="162"/>
    <x v="4"/>
    <x v="18"/>
    <s v="Richmond"/>
    <x v="4"/>
    <n v="0.45000000000000007"/>
    <n v="5000"/>
    <n v="2250.0000000000005"/>
    <n v="900.00000000000011"/>
    <n v="0.39999999999999997"/>
  </r>
  <r>
    <x v="0"/>
    <n v="1185732"/>
    <x v="162"/>
    <x v="4"/>
    <x v="18"/>
    <s v="Richmond"/>
    <x v="5"/>
    <n v="0.50000000000000011"/>
    <n v="6750"/>
    <n v="3375.0000000000009"/>
    <n v="1856.2500000000007"/>
    <n v="0.55000000000000004"/>
  </r>
  <r>
    <x v="0"/>
    <n v="1185732"/>
    <x v="163"/>
    <x v="4"/>
    <x v="18"/>
    <s v="Richmond"/>
    <x v="0"/>
    <n v="0.45000000000000007"/>
    <n v="8000"/>
    <n v="3600.0000000000005"/>
    <n v="1800.0000000000002"/>
    <n v="0.5"/>
  </r>
  <r>
    <x v="0"/>
    <n v="1185732"/>
    <x v="163"/>
    <x v="4"/>
    <x v="18"/>
    <s v="Richmond"/>
    <x v="1"/>
    <n v="0.40000000000000013"/>
    <n v="6000"/>
    <n v="2400.0000000000009"/>
    <n v="960.00000000000023"/>
    <n v="0.39999999999999997"/>
  </r>
  <r>
    <x v="0"/>
    <n v="1185732"/>
    <x v="163"/>
    <x v="4"/>
    <x v="18"/>
    <s v="Richmond"/>
    <x v="2"/>
    <n v="0.35"/>
    <n v="5000"/>
    <n v="1750"/>
    <n v="525"/>
    <n v="0.3"/>
  </r>
  <r>
    <x v="0"/>
    <n v="1185732"/>
    <x v="163"/>
    <x v="4"/>
    <x v="18"/>
    <s v="Richmond"/>
    <x v="3"/>
    <n v="0.35"/>
    <n v="4750"/>
    <n v="1662.5"/>
    <n v="581.875"/>
    <n v="0.35"/>
  </r>
  <r>
    <x v="0"/>
    <n v="1185732"/>
    <x v="163"/>
    <x v="4"/>
    <x v="18"/>
    <s v="Richmond"/>
    <x v="4"/>
    <n v="0.45000000000000007"/>
    <n v="4750"/>
    <n v="2137.5000000000005"/>
    <n v="855.00000000000011"/>
    <n v="0.39999999999999997"/>
  </r>
  <r>
    <x v="0"/>
    <n v="1185732"/>
    <x v="163"/>
    <x v="4"/>
    <x v="18"/>
    <s v="Richmond"/>
    <x v="5"/>
    <n v="0.50000000000000011"/>
    <n v="5750"/>
    <n v="2875.0000000000005"/>
    <n v="1581.2500000000005"/>
    <n v="0.55000000000000004"/>
  </r>
  <r>
    <x v="0"/>
    <n v="1185732"/>
    <x v="111"/>
    <x v="4"/>
    <x v="18"/>
    <s v="Richmond"/>
    <x v="0"/>
    <n v="0.50000000000000011"/>
    <n v="7500"/>
    <n v="3750.0000000000009"/>
    <n v="1875.0000000000005"/>
    <n v="0.5"/>
  </r>
  <r>
    <x v="0"/>
    <n v="1185732"/>
    <x v="111"/>
    <x v="4"/>
    <x v="18"/>
    <s v="Richmond"/>
    <x v="1"/>
    <n v="0.40000000000000013"/>
    <n v="5750"/>
    <n v="2300.0000000000009"/>
    <n v="920.00000000000034"/>
    <n v="0.39999999999999997"/>
  </r>
  <r>
    <x v="0"/>
    <n v="1185732"/>
    <x v="111"/>
    <x v="4"/>
    <x v="18"/>
    <s v="Richmond"/>
    <x v="2"/>
    <n v="0.40000000000000013"/>
    <n v="4250"/>
    <n v="1700.0000000000005"/>
    <n v="510.00000000000011"/>
    <n v="0.3"/>
  </r>
  <r>
    <x v="0"/>
    <n v="1185732"/>
    <x v="111"/>
    <x v="4"/>
    <x v="18"/>
    <s v="Richmond"/>
    <x v="3"/>
    <n v="0.40000000000000013"/>
    <n v="4000"/>
    <n v="1600.0000000000005"/>
    <n v="560.00000000000011"/>
    <n v="0.35"/>
  </r>
  <r>
    <x v="0"/>
    <n v="1185732"/>
    <x v="111"/>
    <x v="4"/>
    <x v="18"/>
    <s v="Richmond"/>
    <x v="4"/>
    <n v="0.50000000000000011"/>
    <n v="4000"/>
    <n v="2000.0000000000005"/>
    <n v="800.00000000000011"/>
    <n v="0.39999999999999997"/>
  </r>
  <r>
    <x v="0"/>
    <n v="1185732"/>
    <x v="111"/>
    <x v="4"/>
    <x v="18"/>
    <s v="Richmond"/>
    <x v="5"/>
    <n v="0.55000000000000004"/>
    <n v="5250"/>
    <n v="2887.5000000000005"/>
    <n v="1588.1250000000005"/>
    <n v="0.55000000000000004"/>
  </r>
  <r>
    <x v="0"/>
    <n v="1185732"/>
    <x v="164"/>
    <x v="4"/>
    <x v="18"/>
    <s v="Richmond"/>
    <x v="0"/>
    <n v="0.50000000000000011"/>
    <n v="6750"/>
    <n v="3375.0000000000009"/>
    <n v="1687.5000000000005"/>
    <n v="0.5"/>
  </r>
  <r>
    <x v="0"/>
    <n v="1185732"/>
    <x v="164"/>
    <x v="4"/>
    <x v="18"/>
    <s v="Richmond"/>
    <x v="1"/>
    <n v="0.45000000000000012"/>
    <n v="5000"/>
    <n v="2250.0000000000005"/>
    <n v="900.00000000000011"/>
    <n v="0.39999999999999997"/>
  </r>
  <r>
    <x v="0"/>
    <n v="1185732"/>
    <x v="164"/>
    <x v="4"/>
    <x v="18"/>
    <s v="Richmond"/>
    <x v="2"/>
    <n v="0.45000000000000012"/>
    <n v="4450"/>
    <n v="2002.5000000000005"/>
    <n v="600.75000000000011"/>
    <n v="0.3"/>
  </r>
  <r>
    <x v="0"/>
    <n v="1185732"/>
    <x v="164"/>
    <x v="4"/>
    <x v="18"/>
    <s v="Richmond"/>
    <x v="3"/>
    <n v="0.45000000000000012"/>
    <n v="4750"/>
    <n v="2137.5000000000005"/>
    <n v="748.12500000000011"/>
    <n v="0.35"/>
  </r>
  <r>
    <x v="0"/>
    <n v="1185732"/>
    <x v="164"/>
    <x v="4"/>
    <x v="18"/>
    <s v="Richmond"/>
    <x v="4"/>
    <n v="0.6"/>
    <n v="4500"/>
    <n v="2700"/>
    <n v="1080"/>
    <n v="0.39999999999999997"/>
  </r>
  <r>
    <x v="0"/>
    <n v="1185732"/>
    <x v="164"/>
    <x v="4"/>
    <x v="18"/>
    <s v="Richmond"/>
    <x v="5"/>
    <n v="0.64999999999999991"/>
    <n v="6250"/>
    <n v="4062.4999999999995"/>
    <n v="2234.375"/>
    <n v="0.55000000000000004"/>
  </r>
  <r>
    <x v="0"/>
    <n v="1185732"/>
    <x v="165"/>
    <x v="4"/>
    <x v="18"/>
    <s v="Richmond"/>
    <x v="0"/>
    <n v="0.6"/>
    <n v="8500"/>
    <n v="5100"/>
    <n v="2550"/>
    <n v="0.5"/>
  </r>
  <r>
    <x v="0"/>
    <n v="1185732"/>
    <x v="165"/>
    <x v="4"/>
    <x v="18"/>
    <s v="Richmond"/>
    <x v="1"/>
    <n v="0.5"/>
    <n v="6500"/>
    <n v="3250"/>
    <n v="1300"/>
    <n v="0.39999999999999997"/>
  </r>
  <r>
    <x v="0"/>
    <n v="1185732"/>
    <x v="165"/>
    <x v="4"/>
    <x v="18"/>
    <s v="Richmond"/>
    <x v="2"/>
    <n v="0.5"/>
    <n v="6000"/>
    <n v="3000"/>
    <n v="900"/>
    <n v="0.3"/>
  </r>
  <r>
    <x v="0"/>
    <n v="1185732"/>
    <x v="165"/>
    <x v="4"/>
    <x v="18"/>
    <s v="Richmond"/>
    <x v="3"/>
    <n v="0.5"/>
    <n v="5500"/>
    <n v="2750"/>
    <n v="962.49999999999989"/>
    <n v="0.35"/>
  </r>
  <r>
    <x v="0"/>
    <n v="1185732"/>
    <x v="165"/>
    <x v="4"/>
    <x v="18"/>
    <s v="Richmond"/>
    <x v="4"/>
    <n v="0.6"/>
    <n v="5500"/>
    <n v="3300"/>
    <n v="1320"/>
    <n v="0.39999999999999997"/>
  </r>
  <r>
    <x v="0"/>
    <n v="1185732"/>
    <x v="165"/>
    <x v="4"/>
    <x v="18"/>
    <s v="Richmond"/>
    <x v="5"/>
    <n v="0.64999999999999991"/>
    <n v="6500"/>
    <n v="4224.9999999999991"/>
    <n v="2323.7499999999995"/>
    <n v="0.55000000000000004"/>
  </r>
  <r>
    <x v="0"/>
    <n v="1185732"/>
    <x v="166"/>
    <x v="3"/>
    <x v="19"/>
    <s v="Detroit"/>
    <x v="0"/>
    <n v="0.3"/>
    <n v="6250"/>
    <n v="1875"/>
    <n v="750"/>
    <n v="0.4"/>
  </r>
  <r>
    <x v="0"/>
    <n v="1185732"/>
    <x v="166"/>
    <x v="3"/>
    <x v="19"/>
    <s v="Detroit"/>
    <x v="1"/>
    <n v="0.3"/>
    <n v="4250"/>
    <n v="1275"/>
    <n v="446.25"/>
    <n v="0.35"/>
  </r>
  <r>
    <x v="0"/>
    <n v="1185732"/>
    <x v="166"/>
    <x v="3"/>
    <x v="19"/>
    <s v="Detroit"/>
    <x v="2"/>
    <n v="0.2"/>
    <n v="4250"/>
    <n v="850"/>
    <n v="297.5"/>
    <n v="0.35"/>
  </r>
  <r>
    <x v="0"/>
    <n v="1185732"/>
    <x v="166"/>
    <x v="3"/>
    <x v="19"/>
    <s v="Detroit"/>
    <x v="3"/>
    <n v="0.25000000000000006"/>
    <n v="2750"/>
    <n v="687.50000000000011"/>
    <n v="275.00000000000006"/>
    <n v="0.4"/>
  </r>
  <r>
    <x v="0"/>
    <n v="1185732"/>
    <x v="166"/>
    <x v="3"/>
    <x v="19"/>
    <s v="Detroit"/>
    <x v="4"/>
    <n v="0.39999999999999997"/>
    <n v="3250"/>
    <n v="1300"/>
    <n v="454.99999999999994"/>
    <n v="0.35"/>
  </r>
  <r>
    <x v="0"/>
    <n v="1185732"/>
    <x v="166"/>
    <x v="3"/>
    <x v="19"/>
    <s v="Detroit"/>
    <x v="5"/>
    <n v="0.3"/>
    <n v="4250"/>
    <n v="1275"/>
    <n v="637.5"/>
    <n v="0.5"/>
  </r>
  <r>
    <x v="0"/>
    <n v="1185732"/>
    <x v="167"/>
    <x v="3"/>
    <x v="19"/>
    <s v="Detroit"/>
    <x v="0"/>
    <n v="0.3"/>
    <n v="6750"/>
    <n v="2025"/>
    <n v="810"/>
    <n v="0.4"/>
  </r>
  <r>
    <x v="0"/>
    <n v="1185732"/>
    <x v="167"/>
    <x v="3"/>
    <x v="19"/>
    <s v="Detroit"/>
    <x v="1"/>
    <n v="0.3"/>
    <n v="3250"/>
    <n v="975"/>
    <n v="341.25"/>
    <n v="0.35"/>
  </r>
  <r>
    <x v="0"/>
    <n v="1185732"/>
    <x v="167"/>
    <x v="3"/>
    <x v="19"/>
    <s v="Detroit"/>
    <x v="2"/>
    <n v="0.2"/>
    <n v="3750"/>
    <n v="750"/>
    <n v="262.5"/>
    <n v="0.35"/>
  </r>
  <r>
    <x v="0"/>
    <n v="1185732"/>
    <x v="167"/>
    <x v="3"/>
    <x v="19"/>
    <s v="Detroit"/>
    <x v="3"/>
    <n v="0.25000000000000006"/>
    <n v="2500"/>
    <n v="625.00000000000011"/>
    <n v="250.00000000000006"/>
    <n v="0.4"/>
  </r>
  <r>
    <x v="0"/>
    <n v="1185732"/>
    <x v="167"/>
    <x v="3"/>
    <x v="19"/>
    <s v="Detroit"/>
    <x v="4"/>
    <n v="0.39999999999999997"/>
    <n v="3250"/>
    <n v="1300"/>
    <n v="454.99999999999994"/>
    <n v="0.35"/>
  </r>
  <r>
    <x v="0"/>
    <n v="1185732"/>
    <x v="167"/>
    <x v="3"/>
    <x v="19"/>
    <s v="Detroit"/>
    <x v="5"/>
    <n v="0.3"/>
    <n v="4000"/>
    <n v="1200"/>
    <n v="600"/>
    <n v="0.5"/>
  </r>
  <r>
    <x v="0"/>
    <n v="1185732"/>
    <x v="126"/>
    <x v="3"/>
    <x v="19"/>
    <s v="Detroit"/>
    <x v="0"/>
    <n v="0.35000000000000003"/>
    <n v="6200"/>
    <n v="2170"/>
    <n v="868"/>
    <n v="0.4"/>
  </r>
  <r>
    <x v="0"/>
    <n v="1185732"/>
    <x v="126"/>
    <x v="3"/>
    <x v="19"/>
    <s v="Detroit"/>
    <x v="1"/>
    <n v="0.35000000000000003"/>
    <n v="3000"/>
    <n v="1050"/>
    <n v="367.5"/>
    <n v="0.35"/>
  </r>
  <r>
    <x v="0"/>
    <n v="1185732"/>
    <x v="126"/>
    <x v="3"/>
    <x v="19"/>
    <s v="Detroit"/>
    <x v="2"/>
    <n v="0.25000000000000006"/>
    <n v="3500"/>
    <n v="875.00000000000023"/>
    <n v="306.25000000000006"/>
    <n v="0.35"/>
  </r>
  <r>
    <x v="0"/>
    <n v="1185732"/>
    <x v="126"/>
    <x v="3"/>
    <x v="19"/>
    <s v="Detroit"/>
    <x v="3"/>
    <n v="0.3"/>
    <n v="2000"/>
    <n v="600"/>
    <n v="240"/>
    <n v="0.4"/>
  </r>
  <r>
    <x v="0"/>
    <n v="1185732"/>
    <x v="126"/>
    <x v="3"/>
    <x v="19"/>
    <s v="Detroit"/>
    <x v="4"/>
    <n v="0.45"/>
    <n v="2500"/>
    <n v="1125"/>
    <n v="393.75"/>
    <n v="0.35"/>
  </r>
  <r>
    <x v="0"/>
    <n v="1185732"/>
    <x v="126"/>
    <x v="3"/>
    <x v="19"/>
    <s v="Detroit"/>
    <x v="5"/>
    <n v="0.35000000000000003"/>
    <n v="3500"/>
    <n v="1225.0000000000002"/>
    <n v="612.50000000000011"/>
    <n v="0.5"/>
  </r>
  <r>
    <x v="0"/>
    <n v="1185732"/>
    <x v="127"/>
    <x v="3"/>
    <x v="19"/>
    <s v="Detroit"/>
    <x v="0"/>
    <n v="0.35000000000000003"/>
    <n v="5750"/>
    <n v="2012.5000000000002"/>
    <n v="805.00000000000011"/>
    <n v="0.4"/>
  </r>
  <r>
    <x v="0"/>
    <n v="1185732"/>
    <x v="127"/>
    <x v="3"/>
    <x v="19"/>
    <s v="Detroit"/>
    <x v="1"/>
    <n v="0.30000000000000004"/>
    <n v="2750"/>
    <n v="825.00000000000011"/>
    <n v="288.75"/>
    <n v="0.35"/>
  </r>
  <r>
    <x v="0"/>
    <n v="1185732"/>
    <x v="127"/>
    <x v="3"/>
    <x v="19"/>
    <s v="Detroit"/>
    <x v="2"/>
    <n v="0.20000000000000007"/>
    <n v="2750"/>
    <n v="550.00000000000023"/>
    <n v="192.50000000000006"/>
    <n v="0.35"/>
  </r>
  <r>
    <x v="0"/>
    <n v="1185732"/>
    <x v="127"/>
    <x v="3"/>
    <x v="19"/>
    <s v="Detroit"/>
    <x v="3"/>
    <n v="0.25"/>
    <n v="2000"/>
    <n v="500"/>
    <n v="200"/>
    <n v="0.4"/>
  </r>
  <r>
    <x v="0"/>
    <n v="1185732"/>
    <x v="127"/>
    <x v="3"/>
    <x v="19"/>
    <s v="Detroit"/>
    <x v="4"/>
    <n v="0.4"/>
    <n v="2250"/>
    <n v="900"/>
    <n v="315"/>
    <n v="0.35"/>
  </r>
  <r>
    <x v="0"/>
    <n v="1185732"/>
    <x v="127"/>
    <x v="3"/>
    <x v="19"/>
    <s v="Detroit"/>
    <x v="5"/>
    <n v="0.30000000000000004"/>
    <n v="3500"/>
    <n v="1050.0000000000002"/>
    <n v="525.00000000000011"/>
    <n v="0.5"/>
  </r>
  <r>
    <x v="0"/>
    <n v="1185732"/>
    <x v="168"/>
    <x v="3"/>
    <x v="19"/>
    <s v="Detroit"/>
    <x v="0"/>
    <n v="0.4"/>
    <n v="6200"/>
    <n v="2480"/>
    <n v="992"/>
    <n v="0.4"/>
  </r>
  <r>
    <x v="0"/>
    <n v="1185732"/>
    <x v="168"/>
    <x v="3"/>
    <x v="19"/>
    <s v="Detroit"/>
    <x v="1"/>
    <n v="0.35000000000000009"/>
    <n v="3250"/>
    <n v="1137.5000000000002"/>
    <n v="398.12500000000006"/>
    <n v="0.35"/>
  </r>
  <r>
    <x v="0"/>
    <n v="1185732"/>
    <x v="168"/>
    <x v="3"/>
    <x v="19"/>
    <s v="Detroit"/>
    <x v="2"/>
    <n v="0.30000000000000004"/>
    <n v="3000"/>
    <n v="900.00000000000011"/>
    <n v="315"/>
    <n v="0.35"/>
  </r>
  <r>
    <x v="0"/>
    <n v="1185732"/>
    <x v="168"/>
    <x v="3"/>
    <x v="19"/>
    <s v="Detroit"/>
    <x v="3"/>
    <n v="0.30000000000000004"/>
    <n v="2250"/>
    <n v="675.00000000000011"/>
    <n v="270.00000000000006"/>
    <n v="0.4"/>
  </r>
  <r>
    <x v="0"/>
    <n v="1185732"/>
    <x v="168"/>
    <x v="3"/>
    <x v="19"/>
    <s v="Detroit"/>
    <x v="4"/>
    <n v="0.44999999999999996"/>
    <n v="2500"/>
    <n v="1125"/>
    <n v="393.75"/>
    <n v="0.35"/>
  </r>
  <r>
    <x v="0"/>
    <n v="1185732"/>
    <x v="168"/>
    <x v="3"/>
    <x v="19"/>
    <s v="Detroit"/>
    <x v="5"/>
    <n v="0.49999999999999994"/>
    <n v="3500"/>
    <n v="1749.9999999999998"/>
    <n v="874.99999999999989"/>
    <n v="0.5"/>
  </r>
  <r>
    <x v="0"/>
    <n v="1185732"/>
    <x v="169"/>
    <x v="3"/>
    <x v="19"/>
    <s v="Detroit"/>
    <x v="0"/>
    <n v="0.35000000000000003"/>
    <n v="6000"/>
    <n v="2100"/>
    <n v="840"/>
    <n v="0.4"/>
  </r>
  <r>
    <x v="0"/>
    <n v="1185732"/>
    <x v="169"/>
    <x v="3"/>
    <x v="19"/>
    <s v="Detroit"/>
    <x v="1"/>
    <n v="0.3000000000000001"/>
    <n v="3500"/>
    <n v="1050.0000000000005"/>
    <n v="367.50000000000011"/>
    <n v="0.35"/>
  </r>
  <r>
    <x v="0"/>
    <n v="1185732"/>
    <x v="169"/>
    <x v="3"/>
    <x v="19"/>
    <s v="Detroit"/>
    <x v="2"/>
    <n v="0.25000000000000006"/>
    <n v="3750"/>
    <n v="937.50000000000023"/>
    <n v="328.12500000000006"/>
    <n v="0.35"/>
  </r>
  <r>
    <x v="0"/>
    <n v="1185732"/>
    <x v="169"/>
    <x v="3"/>
    <x v="19"/>
    <s v="Detroit"/>
    <x v="3"/>
    <n v="0.25000000000000006"/>
    <n v="3500"/>
    <n v="875.00000000000023"/>
    <n v="350.00000000000011"/>
    <n v="0.4"/>
  </r>
  <r>
    <x v="0"/>
    <n v="1185732"/>
    <x v="169"/>
    <x v="3"/>
    <x v="19"/>
    <s v="Detroit"/>
    <x v="4"/>
    <n v="0.4"/>
    <n v="3500"/>
    <n v="1400"/>
    <n v="489.99999999999994"/>
    <n v="0.35"/>
  </r>
  <r>
    <x v="0"/>
    <n v="1185732"/>
    <x v="169"/>
    <x v="3"/>
    <x v="19"/>
    <s v="Detroit"/>
    <x v="5"/>
    <n v="0.45"/>
    <n v="5250"/>
    <n v="2362.5"/>
    <n v="1181.25"/>
    <n v="0.5"/>
  </r>
  <r>
    <x v="0"/>
    <n v="1185732"/>
    <x v="130"/>
    <x v="3"/>
    <x v="19"/>
    <s v="Detroit"/>
    <x v="0"/>
    <n v="0.4"/>
    <n v="7500"/>
    <n v="3000"/>
    <n v="1200"/>
    <n v="0.4"/>
  </r>
  <r>
    <x v="0"/>
    <n v="1185732"/>
    <x v="130"/>
    <x v="3"/>
    <x v="19"/>
    <s v="Detroit"/>
    <x v="1"/>
    <n v="0.35000000000000009"/>
    <n v="5000"/>
    <n v="1750.0000000000005"/>
    <n v="612.50000000000011"/>
    <n v="0.35"/>
  </r>
  <r>
    <x v="0"/>
    <n v="1185732"/>
    <x v="130"/>
    <x v="3"/>
    <x v="19"/>
    <s v="Detroit"/>
    <x v="2"/>
    <n v="0.30000000000000004"/>
    <n v="4250"/>
    <n v="1275.0000000000002"/>
    <n v="446.25000000000006"/>
    <n v="0.35"/>
  </r>
  <r>
    <x v="0"/>
    <n v="1185732"/>
    <x v="130"/>
    <x v="3"/>
    <x v="19"/>
    <s v="Detroit"/>
    <x v="3"/>
    <n v="0.30000000000000004"/>
    <n v="3750"/>
    <n v="1125.0000000000002"/>
    <n v="450.00000000000011"/>
    <n v="0.4"/>
  </r>
  <r>
    <x v="0"/>
    <n v="1185732"/>
    <x v="130"/>
    <x v="3"/>
    <x v="19"/>
    <s v="Detroit"/>
    <x v="4"/>
    <n v="0.4"/>
    <n v="3750"/>
    <n v="1500"/>
    <n v="525"/>
    <n v="0.35"/>
  </r>
  <r>
    <x v="0"/>
    <n v="1185732"/>
    <x v="130"/>
    <x v="3"/>
    <x v="19"/>
    <s v="Detroit"/>
    <x v="5"/>
    <n v="0.45"/>
    <n v="5500"/>
    <n v="2475"/>
    <n v="1237.5"/>
    <n v="0.5"/>
  </r>
  <r>
    <x v="0"/>
    <n v="1185732"/>
    <x v="131"/>
    <x v="3"/>
    <x v="19"/>
    <s v="Detroit"/>
    <x v="0"/>
    <n v="0.4"/>
    <n v="7000"/>
    <n v="2800"/>
    <n v="1120"/>
    <n v="0.4"/>
  </r>
  <r>
    <x v="0"/>
    <n v="1185732"/>
    <x v="131"/>
    <x v="3"/>
    <x v="19"/>
    <s v="Detroit"/>
    <x v="1"/>
    <n v="0.40000000000000008"/>
    <n v="4750"/>
    <n v="1900.0000000000005"/>
    <n v="665.00000000000011"/>
    <n v="0.35"/>
  </r>
  <r>
    <x v="0"/>
    <n v="1185732"/>
    <x v="131"/>
    <x v="3"/>
    <x v="19"/>
    <s v="Detroit"/>
    <x v="2"/>
    <n v="0.35000000000000003"/>
    <n v="4000"/>
    <n v="1400.0000000000002"/>
    <n v="490.00000000000006"/>
    <n v="0.35"/>
  </r>
  <r>
    <x v="0"/>
    <n v="1185732"/>
    <x v="131"/>
    <x v="3"/>
    <x v="19"/>
    <s v="Detroit"/>
    <x v="3"/>
    <n v="0.25000000000000006"/>
    <n v="3250"/>
    <n v="812.50000000000023"/>
    <n v="325.00000000000011"/>
    <n v="0.4"/>
  </r>
  <r>
    <x v="0"/>
    <n v="1185732"/>
    <x v="131"/>
    <x v="3"/>
    <x v="19"/>
    <s v="Detroit"/>
    <x v="4"/>
    <n v="0.35000000000000003"/>
    <n v="3000"/>
    <n v="1050"/>
    <n v="367.5"/>
    <n v="0.35"/>
  </r>
  <r>
    <x v="0"/>
    <n v="1185732"/>
    <x v="131"/>
    <x v="3"/>
    <x v="19"/>
    <s v="Detroit"/>
    <x v="5"/>
    <n v="0.4"/>
    <n v="4750"/>
    <n v="1900"/>
    <n v="950"/>
    <n v="0.5"/>
  </r>
  <r>
    <x v="0"/>
    <n v="1185732"/>
    <x v="170"/>
    <x v="3"/>
    <x v="19"/>
    <s v="Detroit"/>
    <x v="0"/>
    <n v="0.35000000000000003"/>
    <n v="6000"/>
    <n v="2100"/>
    <n v="840"/>
    <n v="0.4"/>
  </r>
  <r>
    <x v="0"/>
    <n v="1185732"/>
    <x v="170"/>
    <x v="3"/>
    <x v="19"/>
    <s v="Detroit"/>
    <x v="1"/>
    <n v="0.3000000000000001"/>
    <n v="4000"/>
    <n v="1200.0000000000005"/>
    <n v="420.00000000000011"/>
    <n v="0.35"/>
  </r>
  <r>
    <x v="0"/>
    <n v="1185732"/>
    <x v="170"/>
    <x v="3"/>
    <x v="19"/>
    <s v="Detroit"/>
    <x v="2"/>
    <n v="0.15000000000000002"/>
    <n v="3000"/>
    <n v="450.00000000000006"/>
    <n v="157.5"/>
    <n v="0.35"/>
  </r>
  <r>
    <x v="0"/>
    <n v="1185732"/>
    <x v="170"/>
    <x v="3"/>
    <x v="19"/>
    <s v="Detroit"/>
    <x v="3"/>
    <n v="0.15000000000000002"/>
    <n v="2750"/>
    <n v="412.50000000000006"/>
    <n v="165.00000000000003"/>
    <n v="0.4"/>
  </r>
  <r>
    <x v="0"/>
    <n v="1185732"/>
    <x v="170"/>
    <x v="3"/>
    <x v="19"/>
    <s v="Detroit"/>
    <x v="4"/>
    <n v="0.25"/>
    <n v="2750"/>
    <n v="687.5"/>
    <n v="240.62499999999997"/>
    <n v="0.35"/>
  </r>
  <r>
    <x v="0"/>
    <n v="1185732"/>
    <x v="170"/>
    <x v="3"/>
    <x v="19"/>
    <s v="Detroit"/>
    <x v="5"/>
    <n v="0.30000000000000004"/>
    <n v="3500"/>
    <n v="1050.0000000000002"/>
    <n v="525.00000000000011"/>
    <n v="0.5"/>
  </r>
  <r>
    <x v="0"/>
    <n v="1185732"/>
    <x v="171"/>
    <x v="3"/>
    <x v="19"/>
    <s v="Detroit"/>
    <x v="0"/>
    <n v="0.35"/>
    <n v="5250"/>
    <n v="1837.4999999999998"/>
    <n v="735"/>
    <n v="0.4"/>
  </r>
  <r>
    <x v="0"/>
    <n v="1185732"/>
    <x v="171"/>
    <x v="3"/>
    <x v="19"/>
    <s v="Detroit"/>
    <x v="1"/>
    <n v="0.25"/>
    <n v="3500"/>
    <n v="875"/>
    <n v="306.25"/>
    <n v="0.35"/>
  </r>
  <r>
    <x v="0"/>
    <n v="1185732"/>
    <x v="171"/>
    <x v="3"/>
    <x v="19"/>
    <s v="Detroit"/>
    <x v="2"/>
    <n v="0.25"/>
    <n v="2500"/>
    <n v="625"/>
    <n v="218.75"/>
    <n v="0.35"/>
  </r>
  <r>
    <x v="0"/>
    <n v="1185732"/>
    <x v="171"/>
    <x v="3"/>
    <x v="19"/>
    <s v="Detroit"/>
    <x v="3"/>
    <n v="0.25"/>
    <n v="2250"/>
    <n v="562.5"/>
    <n v="225"/>
    <n v="0.4"/>
  </r>
  <r>
    <x v="0"/>
    <n v="1185732"/>
    <x v="171"/>
    <x v="3"/>
    <x v="19"/>
    <s v="Detroit"/>
    <x v="4"/>
    <n v="0.35"/>
    <n v="2250"/>
    <n v="787.5"/>
    <n v="275.625"/>
    <n v="0.35"/>
  </r>
  <r>
    <x v="0"/>
    <n v="1185732"/>
    <x v="171"/>
    <x v="3"/>
    <x v="19"/>
    <s v="Detroit"/>
    <x v="5"/>
    <n v="0.39999999999999991"/>
    <n v="3500"/>
    <n v="1399.9999999999998"/>
    <n v="699.99999999999989"/>
    <n v="0.5"/>
  </r>
  <r>
    <x v="0"/>
    <n v="1185732"/>
    <x v="134"/>
    <x v="3"/>
    <x v="19"/>
    <s v="Detroit"/>
    <x v="0"/>
    <n v="0.35000000000000003"/>
    <n v="5000"/>
    <n v="1750.0000000000002"/>
    <n v="700.00000000000011"/>
    <n v="0.4"/>
  </r>
  <r>
    <x v="0"/>
    <n v="1185732"/>
    <x v="134"/>
    <x v="3"/>
    <x v="19"/>
    <s v="Detroit"/>
    <x v="1"/>
    <n v="0.25000000000000006"/>
    <n v="3500"/>
    <n v="875.00000000000023"/>
    <n v="306.25000000000006"/>
    <n v="0.35"/>
  </r>
  <r>
    <x v="0"/>
    <n v="1185732"/>
    <x v="134"/>
    <x v="3"/>
    <x v="19"/>
    <s v="Detroit"/>
    <x v="2"/>
    <n v="0.25000000000000006"/>
    <n v="2950"/>
    <n v="737.50000000000011"/>
    <n v="258.125"/>
    <n v="0.35"/>
  </r>
  <r>
    <x v="0"/>
    <n v="1185732"/>
    <x v="134"/>
    <x v="3"/>
    <x v="19"/>
    <s v="Detroit"/>
    <x v="3"/>
    <n v="0.25000000000000006"/>
    <n v="3250"/>
    <n v="812.50000000000023"/>
    <n v="325.00000000000011"/>
    <n v="0.4"/>
  </r>
  <r>
    <x v="0"/>
    <n v="1185732"/>
    <x v="134"/>
    <x v="3"/>
    <x v="19"/>
    <s v="Detroit"/>
    <x v="4"/>
    <n v="0.44999999999999996"/>
    <n v="3000"/>
    <n v="1349.9999999999998"/>
    <n v="472.49999999999989"/>
    <n v="0.35"/>
  </r>
  <r>
    <x v="0"/>
    <n v="1185732"/>
    <x v="134"/>
    <x v="3"/>
    <x v="19"/>
    <s v="Detroit"/>
    <x v="5"/>
    <n v="0.49999999999999983"/>
    <n v="4000"/>
    <n v="1999.9999999999993"/>
    <n v="999.99999999999966"/>
    <n v="0.5"/>
  </r>
  <r>
    <x v="0"/>
    <n v="1185732"/>
    <x v="135"/>
    <x v="3"/>
    <x v="19"/>
    <s v="Detroit"/>
    <x v="0"/>
    <n v="0.44999999999999996"/>
    <n v="6500"/>
    <n v="2924.9999999999995"/>
    <n v="1169.9999999999998"/>
    <n v="0.4"/>
  </r>
  <r>
    <x v="0"/>
    <n v="1185732"/>
    <x v="135"/>
    <x v="3"/>
    <x v="19"/>
    <s v="Detroit"/>
    <x v="1"/>
    <n v="0.35000000000000003"/>
    <n v="4500"/>
    <n v="1575.0000000000002"/>
    <n v="551.25"/>
    <n v="0.35"/>
  </r>
  <r>
    <x v="0"/>
    <n v="1185732"/>
    <x v="135"/>
    <x v="3"/>
    <x v="19"/>
    <s v="Detroit"/>
    <x v="2"/>
    <n v="0.35000000000000003"/>
    <n v="4000"/>
    <n v="1400.0000000000002"/>
    <n v="490.00000000000006"/>
    <n v="0.35"/>
  </r>
  <r>
    <x v="0"/>
    <n v="1185732"/>
    <x v="135"/>
    <x v="3"/>
    <x v="19"/>
    <s v="Detroit"/>
    <x v="3"/>
    <n v="0.35000000000000003"/>
    <n v="3500"/>
    <n v="1225.0000000000002"/>
    <n v="490.00000000000011"/>
    <n v="0.4"/>
  </r>
  <r>
    <x v="0"/>
    <n v="1185732"/>
    <x v="135"/>
    <x v="3"/>
    <x v="19"/>
    <s v="Detroit"/>
    <x v="4"/>
    <n v="0.44999999999999996"/>
    <n v="3500"/>
    <n v="1574.9999999999998"/>
    <n v="551.24999999999989"/>
    <n v="0.35"/>
  </r>
  <r>
    <x v="0"/>
    <n v="1185732"/>
    <x v="135"/>
    <x v="3"/>
    <x v="19"/>
    <s v="Detroit"/>
    <x v="5"/>
    <n v="0.49999999999999983"/>
    <n v="4500"/>
    <n v="2249.9999999999991"/>
    <n v="1124.9999999999995"/>
    <n v="0.5"/>
  </r>
  <r>
    <x v="0"/>
    <n v="1185732"/>
    <x v="118"/>
    <x v="3"/>
    <x v="20"/>
    <s v="St. Louis"/>
    <x v="0"/>
    <n v="0.25"/>
    <n v="6750"/>
    <n v="1687.5"/>
    <n v="675"/>
    <n v="0.4"/>
  </r>
  <r>
    <x v="0"/>
    <n v="1185732"/>
    <x v="118"/>
    <x v="3"/>
    <x v="20"/>
    <s v="St. Louis"/>
    <x v="1"/>
    <n v="0.25"/>
    <n v="4750"/>
    <n v="1187.5"/>
    <n v="415.625"/>
    <n v="0.35"/>
  </r>
  <r>
    <x v="0"/>
    <n v="1185732"/>
    <x v="118"/>
    <x v="3"/>
    <x v="20"/>
    <s v="St. Louis"/>
    <x v="2"/>
    <n v="0.15000000000000002"/>
    <n v="4750"/>
    <n v="712.50000000000011"/>
    <n v="249.37500000000003"/>
    <n v="0.35"/>
  </r>
  <r>
    <x v="0"/>
    <n v="1185732"/>
    <x v="118"/>
    <x v="3"/>
    <x v="20"/>
    <s v="St. Louis"/>
    <x v="3"/>
    <n v="0.20000000000000007"/>
    <n v="3250"/>
    <n v="650.00000000000023"/>
    <n v="260.00000000000011"/>
    <n v="0.4"/>
  </r>
  <r>
    <x v="0"/>
    <n v="1185732"/>
    <x v="118"/>
    <x v="3"/>
    <x v="20"/>
    <s v="St. Louis"/>
    <x v="4"/>
    <n v="0.35"/>
    <n v="3750"/>
    <n v="1312.5"/>
    <n v="459.37499999999994"/>
    <n v="0.35"/>
  </r>
  <r>
    <x v="0"/>
    <n v="1185732"/>
    <x v="118"/>
    <x v="3"/>
    <x v="20"/>
    <s v="St. Louis"/>
    <x v="5"/>
    <n v="0.25"/>
    <n v="4750"/>
    <n v="1187.5"/>
    <n v="593.75"/>
    <n v="0.5"/>
  </r>
  <r>
    <x v="0"/>
    <n v="1185732"/>
    <x v="119"/>
    <x v="3"/>
    <x v="20"/>
    <s v="St. Louis"/>
    <x v="0"/>
    <n v="0.25"/>
    <n v="7250"/>
    <n v="1812.5"/>
    <n v="725"/>
    <n v="0.4"/>
  </r>
  <r>
    <x v="0"/>
    <n v="1185732"/>
    <x v="119"/>
    <x v="3"/>
    <x v="20"/>
    <s v="St. Louis"/>
    <x v="1"/>
    <n v="0.25"/>
    <n v="3750"/>
    <n v="937.5"/>
    <n v="328.125"/>
    <n v="0.35"/>
  </r>
  <r>
    <x v="0"/>
    <n v="1185732"/>
    <x v="119"/>
    <x v="3"/>
    <x v="20"/>
    <s v="St. Louis"/>
    <x v="2"/>
    <n v="0.15000000000000002"/>
    <n v="4250"/>
    <n v="637.50000000000011"/>
    <n v="223.12500000000003"/>
    <n v="0.35"/>
  </r>
  <r>
    <x v="0"/>
    <n v="1185732"/>
    <x v="119"/>
    <x v="3"/>
    <x v="20"/>
    <s v="St. Louis"/>
    <x v="3"/>
    <n v="0.20000000000000007"/>
    <n v="3000"/>
    <n v="600.00000000000023"/>
    <n v="240.00000000000011"/>
    <n v="0.4"/>
  </r>
  <r>
    <x v="0"/>
    <n v="1185732"/>
    <x v="119"/>
    <x v="3"/>
    <x v="20"/>
    <s v="St. Louis"/>
    <x v="4"/>
    <n v="0.35"/>
    <n v="3750"/>
    <n v="1312.5"/>
    <n v="459.37499999999994"/>
    <n v="0.35"/>
  </r>
  <r>
    <x v="0"/>
    <n v="1185732"/>
    <x v="119"/>
    <x v="3"/>
    <x v="20"/>
    <s v="St. Louis"/>
    <x v="5"/>
    <n v="0.25"/>
    <n v="4500"/>
    <n v="1125"/>
    <n v="562.5"/>
    <n v="0.5"/>
  </r>
  <r>
    <x v="0"/>
    <n v="1185732"/>
    <x v="2"/>
    <x v="3"/>
    <x v="20"/>
    <s v="St. Louis"/>
    <x v="0"/>
    <n v="0.30000000000000004"/>
    <n v="6700"/>
    <n v="2010.0000000000002"/>
    <n v="804.00000000000011"/>
    <n v="0.4"/>
  </r>
  <r>
    <x v="0"/>
    <n v="1185732"/>
    <x v="2"/>
    <x v="3"/>
    <x v="20"/>
    <s v="St. Louis"/>
    <x v="1"/>
    <n v="0.30000000000000004"/>
    <n v="3500"/>
    <n v="1050.0000000000002"/>
    <n v="367.50000000000006"/>
    <n v="0.35"/>
  </r>
  <r>
    <x v="0"/>
    <n v="1185732"/>
    <x v="2"/>
    <x v="3"/>
    <x v="20"/>
    <s v="St. Louis"/>
    <x v="2"/>
    <n v="0.20000000000000007"/>
    <n v="4000"/>
    <n v="800.00000000000023"/>
    <n v="280.00000000000006"/>
    <n v="0.35"/>
  </r>
  <r>
    <x v="0"/>
    <n v="1185732"/>
    <x v="2"/>
    <x v="3"/>
    <x v="20"/>
    <s v="St. Louis"/>
    <x v="3"/>
    <n v="0.25"/>
    <n v="2500"/>
    <n v="625"/>
    <n v="250"/>
    <n v="0.4"/>
  </r>
  <r>
    <x v="0"/>
    <n v="1185732"/>
    <x v="2"/>
    <x v="3"/>
    <x v="20"/>
    <s v="St. Louis"/>
    <x v="4"/>
    <n v="0.4"/>
    <n v="3000"/>
    <n v="1200"/>
    <n v="420"/>
    <n v="0.35"/>
  </r>
  <r>
    <x v="0"/>
    <n v="1185732"/>
    <x v="2"/>
    <x v="3"/>
    <x v="20"/>
    <s v="St. Louis"/>
    <x v="5"/>
    <n v="0.30000000000000004"/>
    <n v="4000"/>
    <n v="1200.0000000000002"/>
    <n v="600.00000000000011"/>
    <n v="0.5"/>
  </r>
  <r>
    <x v="0"/>
    <n v="1185732"/>
    <x v="3"/>
    <x v="3"/>
    <x v="20"/>
    <s v="St. Louis"/>
    <x v="0"/>
    <n v="0.30000000000000004"/>
    <n v="6250"/>
    <n v="1875.0000000000002"/>
    <n v="750.00000000000011"/>
    <n v="0.4"/>
  </r>
  <r>
    <x v="0"/>
    <n v="1185732"/>
    <x v="3"/>
    <x v="3"/>
    <x v="20"/>
    <s v="St. Louis"/>
    <x v="1"/>
    <n v="0.25000000000000006"/>
    <n v="3250"/>
    <n v="812.50000000000023"/>
    <n v="284.37500000000006"/>
    <n v="0.35"/>
  </r>
  <r>
    <x v="0"/>
    <n v="1185732"/>
    <x v="3"/>
    <x v="3"/>
    <x v="20"/>
    <s v="St. Louis"/>
    <x v="2"/>
    <n v="0.15000000000000008"/>
    <n v="3250"/>
    <n v="487.50000000000023"/>
    <n v="170.62500000000006"/>
    <n v="0.35"/>
  </r>
  <r>
    <x v="0"/>
    <n v="1185732"/>
    <x v="3"/>
    <x v="3"/>
    <x v="20"/>
    <s v="St. Louis"/>
    <x v="3"/>
    <n v="0.2"/>
    <n v="2500"/>
    <n v="500"/>
    <n v="200"/>
    <n v="0.4"/>
  </r>
  <r>
    <x v="0"/>
    <n v="1185732"/>
    <x v="3"/>
    <x v="3"/>
    <x v="20"/>
    <s v="St. Louis"/>
    <x v="4"/>
    <n v="0.35000000000000003"/>
    <n v="2750"/>
    <n v="962.50000000000011"/>
    <n v="336.875"/>
    <n v="0.35"/>
  </r>
  <r>
    <x v="0"/>
    <n v="1185732"/>
    <x v="3"/>
    <x v="3"/>
    <x v="20"/>
    <s v="St. Louis"/>
    <x v="5"/>
    <n v="0.25000000000000006"/>
    <n v="4000"/>
    <n v="1000.0000000000002"/>
    <n v="500.00000000000011"/>
    <n v="0.5"/>
  </r>
  <r>
    <x v="0"/>
    <n v="1185732"/>
    <x v="120"/>
    <x v="3"/>
    <x v="20"/>
    <s v="St. Louis"/>
    <x v="0"/>
    <n v="0.35000000000000003"/>
    <n v="6700"/>
    <n v="2345"/>
    <n v="938"/>
    <n v="0.4"/>
  </r>
  <r>
    <x v="0"/>
    <n v="1185732"/>
    <x v="120"/>
    <x v="3"/>
    <x v="20"/>
    <s v="St. Louis"/>
    <x v="1"/>
    <n v="0.3000000000000001"/>
    <n v="3750"/>
    <n v="1125.0000000000005"/>
    <n v="393.75000000000011"/>
    <n v="0.35"/>
  </r>
  <r>
    <x v="0"/>
    <n v="1185732"/>
    <x v="120"/>
    <x v="3"/>
    <x v="20"/>
    <s v="St. Louis"/>
    <x v="2"/>
    <n v="0.25000000000000006"/>
    <n v="3500"/>
    <n v="875.00000000000023"/>
    <n v="306.25000000000006"/>
    <n v="0.35"/>
  </r>
  <r>
    <x v="0"/>
    <n v="1185732"/>
    <x v="120"/>
    <x v="3"/>
    <x v="20"/>
    <s v="St. Louis"/>
    <x v="3"/>
    <n v="0.25000000000000006"/>
    <n v="2750"/>
    <n v="687.50000000000011"/>
    <n v="275.00000000000006"/>
    <n v="0.4"/>
  </r>
  <r>
    <x v="0"/>
    <n v="1185732"/>
    <x v="120"/>
    <x v="3"/>
    <x v="20"/>
    <s v="St. Louis"/>
    <x v="4"/>
    <n v="0.39999999999999997"/>
    <n v="3000"/>
    <n v="1200"/>
    <n v="420"/>
    <n v="0.35"/>
  </r>
  <r>
    <x v="0"/>
    <n v="1185732"/>
    <x v="120"/>
    <x v="3"/>
    <x v="20"/>
    <s v="St. Louis"/>
    <x v="5"/>
    <n v="0.44999999999999996"/>
    <n v="4000"/>
    <n v="1799.9999999999998"/>
    <n v="899.99999999999989"/>
    <n v="0.5"/>
  </r>
  <r>
    <x v="0"/>
    <n v="1185732"/>
    <x v="121"/>
    <x v="3"/>
    <x v="20"/>
    <s v="St. Louis"/>
    <x v="0"/>
    <n v="0.30000000000000004"/>
    <n v="6500"/>
    <n v="1950.0000000000002"/>
    <n v="780.00000000000011"/>
    <n v="0.4"/>
  </r>
  <r>
    <x v="0"/>
    <n v="1185732"/>
    <x v="121"/>
    <x v="3"/>
    <x v="20"/>
    <s v="St. Louis"/>
    <x v="1"/>
    <n v="0.25000000000000011"/>
    <n v="4000"/>
    <n v="1000.0000000000005"/>
    <n v="350.00000000000011"/>
    <n v="0.35"/>
  </r>
  <r>
    <x v="0"/>
    <n v="1185732"/>
    <x v="121"/>
    <x v="3"/>
    <x v="20"/>
    <s v="St. Louis"/>
    <x v="2"/>
    <n v="0.20000000000000007"/>
    <n v="4250"/>
    <n v="850.00000000000023"/>
    <n v="297.50000000000006"/>
    <n v="0.35"/>
  </r>
  <r>
    <x v="0"/>
    <n v="1185732"/>
    <x v="121"/>
    <x v="3"/>
    <x v="20"/>
    <s v="St. Louis"/>
    <x v="3"/>
    <n v="0.20000000000000007"/>
    <n v="4000"/>
    <n v="800.00000000000023"/>
    <n v="320.00000000000011"/>
    <n v="0.4"/>
  </r>
  <r>
    <x v="0"/>
    <n v="1185732"/>
    <x v="121"/>
    <x v="3"/>
    <x v="20"/>
    <s v="St. Louis"/>
    <x v="4"/>
    <n v="0.35000000000000003"/>
    <n v="4000"/>
    <n v="1400.0000000000002"/>
    <n v="490.00000000000006"/>
    <n v="0.35"/>
  </r>
  <r>
    <x v="0"/>
    <n v="1185732"/>
    <x v="121"/>
    <x v="3"/>
    <x v="20"/>
    <s v="St. Louis"/>
    <x v="5"/>
    <n v="0.4"/>
    <n v="5750"/>
    <n v="2300"/>
    <n v="1150"/>
    <n v="0.5"/>
  </r>
  <r>
    <x v="0"/>
    <n v="1185732"/>
    <x v="6"/>
    <x v="3"/>
    <x v="20"/>
    <s v="St. Louis"/>
    <x v="0"/>
    <n v="0.35000000000000003"/>
    <n v="8000"/>
    <n v="2800.0000000000005"/>
    <n v="1120.0000000000002"/>
    <n v="0.4"/>
  </r>
  <r>
    <x v="0"/>
    <n v="1185732"/>
    <x v="6"/>
    <x v="3"/>
    <x v="20"/>
    <s v="St. Louis"/>
    <x v="1"/>
    <n v="0.3000000000000001"/>
    <n v="5500"/>
    <n v="1650.0000000000005"/>
    <n v="577.50000000000011"/>
    <n v="0.35"/>
  </r>
  <r>
    <x v="0"/>
    <n v="1185732"/>
    <x v="6"/>
    <x v="3"/>
    <x v="20"/>
    <s v="St. Louis"/>
    <x v="2"/>
    <n v="0.25000000000000006"/>
    <n v="4750"/>
    <n v="1187.5000000000002"/>
    <n v="415.62500000000006"/>
    <n v="0.35"/>
  </r>
  <r>
    <x v="0"/>
    <n v="1185732"/>
    <x v="6"/>
    <x v="3"/>
    <x v="20"/>
    <s v="St. Louis"/>
    <x v="3"/>
    <n v="0.25000000000000006"/>
    <n v="4250"/>
    <n v="1062.5000000000002"/>
    <n v="425.00000000000011"/>
    <n v="0.4"/>
  </r>
  <r>
    <x v="0"/>
    <n v="1185732"/>
    <x v="6"/>
    <x v="3"/>
    <x v="20"/>
    <s v="St. Louis"/>
    <x v="4"/>
    <n v="0.35000000000000003"/>
    <n v="4250"/>
    <n v="1487.5000000000002"/>
    <n v="520.625"/>
    <n v="0.35"/>
  </r>
  <r>
    <x v="0"/>
    <n v="1185732"/>
    <x v="6"/>
    <x v="3"/>
    <x v="20"/>
    <s v="St. Louis"/>
    <x v="5"/>
    <n v="0.4"/>
    <n v="6000"/>
    <n v="2400"/>
    <n v="1200"/>
    <n v="0.5"/>
  </r>
  <r>
    <x v="0"/>
    <n v="1185732"/>
    <x v="7"/>
    <x v="3"/>
    <x v="20"/>
    <s v="St. Louis"/>
    <x v="0"/>
    <n v="0.35000000000000003"/>
    <n v="7500"/>
    <n v="2625.0000000000005"/>
    <n v="1050.0000000000002"/>
    <n v="0.4"/>
  </r>
  <r>
    <x v="0"/>
    <n v="1185732"/>
    <x v="7"/>
    <x v="3"/>
    <x v="20"/>
    <s v="St. Louis"/>
    <x v="1"/>
    <n v="0.35000000000000009"/>
    <n v="5250"/>
    <n v="1837.5000000000005"/>
    <n v="643.12500000000011"/>
    <n v="0.35"/>
  </r>
  <r>
    <x v="0"/>
    <n v="1185732"/>
    <x v="7"/>
    <x v="3"/>
    <x v="20"/>
    <s v="St. Louis"/>
    <x v="2"/>
    <n v="0.30000000000000004"/>
    <n v="4500"/>
    <n v="1350.0000000000002"/>
    <n v="472.50000000000006"/>
    <n v="0.35"/>
  </r>
  <r>
    <x v="0"/>
    <n v="1185732"/>
    <x v="7"/>
    <x v="3"/>
    <x v="20"/>
    <s v="St. Louis"/>
    <x v="3"/>
    <n v="0.20000000000000007"/>
    <n v="3750"/>
    <n v="750.00000000000023"/>
    <n v="300.00000000000011"/>
    <n v="0.4"/>
  </r>
  <r>
    <x v="0"/>
    <n v="1185732"/>
    <x v="7"/>
    <x v="3"/>
    <x v="20"/>
    <s v="St. Louis"/>
    <x v="4"/>
    <n v="0.30000000000000004"/>
    <n v="3500"/>
    <n v="1050.0000000000002"/>
    <n v="367.50000000000006"/>
    <n v="0.35"/>
  </r>
  <r>
    <x v="0"/>
    <n v="1185732"/>
    <x v="7"/>
    <x v="3"/>
    <x v="20"/>
    <s v="St. Louis"/>
    <x v="5"/>
    <n v="0.35000000000000003"/>
    <n v="5250"/>
    <n v="1837.5000000000002"/>
    <n v="918.75000000000011"/>
    <n v="0.5"/>
  </r>
  <r>
    <x v="0"/>
    <n v="1185732"/>
    <x v="122"/>
    <x v="3"/>
    <x v="20"/>
    <s v="St. Louis"/>
    <x v="0"/>
    <n v="0.30000000000000004"/>
    <n v="6500"/>
    <n v="1950.0000000000002"/>
    <n v="780.00000000000011"/>
    <n v="0.4"/>
  </r>
  <r>
    <x v="0"/>
    <n v="1185732"/>
    <x v="122"/>
    <x v="3"/>
    <x v="20"/>
    <s v="St. Louis"/>
    <x v="1"/>
    <n v="0.25000000000000011"/>
    <n v="4500"/>
    <n v="1125.0000000000005"/>
    <n v="393.75000000000011"/>
    <n v="0.35"/>
  </r>
  <r>
    <x v="0"/>
    <n v="1185732"/>
    <x v="122"/>
    <x v="3"/>
    <x v="20"/>
    <s v="St. Louis"/>
    <x v="2"/>
    <n v="0.10000000000000002"/>
    <n v="3500"/>
    <n v="350.00000000000006"/>
    <n v="122.50000000000001"/>
    <n v="0.35"/>
  </r>
  <r>
    <x v="0"/>
    <n v="1185732"/>
    <x v="122"/>
    <x v="3"/>
    <x v="20"/>
    <s v="St. Louis"/>
    <x v="3"/>
    <n v="0.10000000000000002"/>
    <n v="3250"/>
    <n v="325.00000000000006"/>
    <n v="130.00000000000003"/>
    <n v="0.4"/>
  </r>
  <r>
    <x v="0"/>
    <n v="1185732"/>
    <x v="122"/>
    <x v="3"/>
    <x v="20"/>
    <s v="St. Louis"/>
    <x v="4"/>
    <n v="0.2"/>
    <n v="3250"/>
    <n v="650"/>
    <n v="227.49999999999997"/>
    <n v="0.35"/>
  </r>
  <r>
    <x v="0"/>
    <n v="1185732"/>
    <x v="122"/>
    <x v="3"/>
    <x v="20"/>
    <s v="St. Louis"/>
    <x v="5"/>
    <n v="0.25000000000000006"/>
    <n v="4000"/>
    <n v="1000.0000000000002"/>
    <n v="500.00000000000011"/>
    <n v="0.5"/>
  </r>
  <r>
    <x v="0"/>
    <n v="1185732"/>
    <x v="123"/>
    <x v="3"/>
    <x v="20"/>
    <s v="St. Louis"/>
    <x v="0"/>
    <n v="0.3"/>
    <n v="5750"/>
    <n v="1725"/>
    <n v="690"/>
    <n v="0.4"/>
  </r>
  <r>
    <x v="0"/>
    <n v="1185732"/>
    <x v="123"/>
    <x v="3"/>
    <x v="20"/>
    <s v="St. Louis"/>
    <x v="1"/>
    <n v="0.2"/>
    <n v="4000"/>
    <n v="800"/>
    <n v="280"/>
    <n v="0.35"/>
  </r>
  <r>
    <x v="0"/>
    <n v="1185732"/>
    <x v="123"/>
    <x v="3"/>
    <x v="20"/>
    <s v="St. Louis"/>
    <x v="2"/>
    <n v="0.2"/>
    <n v="3000"/>
    <n v="600"/>
    <n v="210"/>
    <n v="0.35"/>
  </r>
  <r>
    <x v="0"/>
    <n v="1185732"/>
    <x v="123"/>
    <x v="3"/>
    <x v="20"/>
    <s v="St. Louis"/>
    <x v="3"/>
    <n v="0.2"/>
    <n v="2750"/>
    <n v="550"/>
    <n v="220"/>
    <n v="0.4"/>
  </r>
  <r>
    <x v="0"/>
    <n v="1185732"/>
    <x v="123"/>
    <x v="3"/>
    <x v="20"/>
    <s v="St. Louis"/>
    <x v="4"/>
    <n v="0.3"/>
    <n v="2750"/>
    <n v="825"/>
    <n v="288.75"/>
    <n v="0.35"/>
  </r>
  <r>
    <x v="0"/>
    <n v="1185732"/>
    <x v="123"/>
    <x v="3"/>
    <x v="20"/>
    <s v="St. Louis"/>
    <x v="5"/>
    <n v="0.34999999999999992"/>
    <n v="4000"/>
    <n v="1399.9999999999998"/>
    <n v="699.99999999999989"/>
    <n v="0.5"/>
  </r>
  <r>
    <x v="0"/>
    <n v="1185732"/>
    <x v="10"/>
    <x v="3"/>
    <x v="20"/>
    <s v="St. Louis"/>
    <x v="0"/>
    <n v="0.30000000000000004"/>
    <n v="5500"/>
    <n v="1650.0000000000002"/>
    <n v="660.00000000000011"/>
    <n v="0.4"/>
  </r>
  <r>
    <x v="0"/>
    <n v="1185732"/>
    <x v="10"/>
    <x v="3"/>
    <x v="20"/>
    <s v="St. Louis"/>
    <x v="1"/>
    <n v="0.20000000000000007"/>
    <n v="4000"/>
    <n v="800.00000000000023"/>
    <n v="280.00000000000006"/>
    <n v="0.35"/>
  </r>
  <r>
    <x v="0"/>
    <n v="1185732"/>
    <x v="10"/>
    <x v="3"/>
    <x v="20"/>
    <s v="St. Louis"/>
    <x v="2"/>
    <n v="0.20000000000000007"/>
    <n v="3450"/>
    <n v="690.00000000000023"/>
    <n v="241.50000000000006"/>
    <n v="0.35"/>
  </r>
  <r>
    <x v="0"/>
    <n v="1185732"/>
    <x v="10"/>
    <x v="3"/>
    <x v="20"/>
    <s v="St. Louis"/>
    <x v="3"/>
    <n v="0.20000000000000007"/>
    <n v="3750"/>
    <n v="750.00000000000023"/>
    <n v="300.00000000000011"/>
    <n v="0.4"/>
  </r>
  <r>
    <x v="0"/>
    <n v="1185732"/>
    <x v="10"/>
    <x v="3"/>
    <x v="20"/>
    <s v="St. Louis"/>
    <x v="4"/>
    <n v="0.39999999999999997"/>
    <n v="3500"/>
    <n v="1399.9999999999998"/>
    <n v="489.99999999999989"/>
    <n v="0.35"/>
  </r>
  <r>
    <x v="0"/>
    <n v="1185732"/>
    <x v="10"/>
    <x v="3"/>
    <x v="20"/>
    <s v="St. Louis"/>
    <x v="5"/>
    <n v="0.44999999999999984"/>
    <n v="4500"/>
    <n v="2024.9999999999993"/>
    <n v="1012.4999999999997"/>
    <n v="0.5"/>
  </r>
  <r>
    <x v="0"/>
    <n v="1185732"/>
    <x v="11"/>
    <x v="3"/>
    <x v="20"/>
    <s v="St. Louis"/>
    <x v="0"/>
    <n v="0.39999999999999997"/>
    <n v="7000"/>
    <n v="2799.9999999999995"/>
    <n v="1119.9999999999998"/>
    <n v="0.4"/>
  </r>
  <r>
    <x v="0"/>
    <n v="1185732"/>
    <x v="11"/>
    <x v="3"/>
    <x v="20"/>
    <s v="St. Louis"/>
    <x v="1"/>
    <n v="0.30000000000000004"/>
    <n v="5000"/>
    <n v="1500.0000000000002"/>
    <n v="525"/>
    <n v="0.35"/>
  </r>
  <r>
    <x v="0"/>
    <n v="1185732"/>
    <x v="11"/>
    <x v="3"/>
    <x v="20"/>
    <s v="St. Louis"/>
    <x v="2"/>
    <n v="0.30000000000000004"/>
    <n v="4500"/>
    <n v="1350.0000000000002"/>
    <n v="472.50000000000006"/>
    <n v="0.35"/>
  </r>
  <r>
    <x v="0"/>
    <n v="1185732"/>
    <x v="11"/>
    <x v="3"/>
    <x v="20"/>
    <s v="St. Louis"/>
    <x v="3"/>
    <n v="0.30000000000000004"/>
    <n v="4000"/>
    <n v="1200.0000000000002"/>
    <n v="480.00000000000011"/>
    <n v="0.4"/>
  </r>
  <r>
    <x v="0"/>
    <n v="1185732"/>
    <x v="11"/>
    <x v="3"/>
    <x v="20"/>
    <s v="St. Louis"/>
    <x v="4"/>
    <n v="0.39999999999999997"/>
    <n v="4000"/>
    <n v="1599.9999999999998"/>
    <n v="559.99999999999989"/>
    <n v="0.35"/>
  </r>
  <r>
    <x v="0"/>
    <n v="1185732"/>
    <x v="11"/>
    <x v="3"/>
    <x v="20"/>
    <s v="St. Louis"/>
    <x v="5"/>
    <n v="0.44999999999999984"/>
    <n v="5000"/>
    <n v="2249.9999999999991"/>
    <n v="1124.9999999999995"/>
    <n v="0.5"/>
  </r>
  <r>
    <x v="2"/>
    <n v="1128299"/>
    <x v="145"/>
    <x v="2"/>
    <x v="21"/>
    <s v="Salt Lake City"/>
    <x v="0"/>
    <n v="0.30000000000000004"/>
    <n v="3500"/>
    <n v="1050.0000000000002"/>
    <n v="367.50000000000006"/>
    <n v="0.35"/>
  </r>
  <r>
    <x v="2"/>
    <n v="1128299"/>
    <x v="145"/>
    <x v="2"/>
    <x v="21"/>
    <s v="Salt Lake City"/>
    <x v="1"/>
    <n v="0.4"/>
    <n v="3500"/>
    <n v="1400"/>
    <n v="489.99999999999994"/>
    <n v="0.35"/>
  </r>
  <r>
    <x v="2"/>
    <n v="1128299"/>
    <x v="145"/>
    <x v="2"/>
    <x v="21"/>
    <s v="Salt Lake City"/>
    <x v="2"/>
    <n v="0.4"/>
    <n v="3500"/>
    <n v="1400"/>
    <n v="489.99999999999994"/>
    <n v="0.35"/>
  </r>
  <r>
    <x v="2"/>
    <n v="1128299"/>
    <x v="145"/>
    <x v="2"/>
    <x v="21"/>
    <s v="Salt Lake City"/>
    <x v="3"/>
    <n v="0.4"/>
    <n v="2000"/>
    <n v="800"/>
    <n v="280"/>
    <n v="0.35"/>
  </r>
  <r>
    <x v="2"/>
    <n v="1128299"/>
    <x v="145"/>
    <x v="2"/>
    <x v="21"/>
    <s v="Salt Lake City"/>
    <x v="4"/>
    <n v="0.45000000000000007"/>
    <n v="1500"/>
    <n v="675.00000000000011"/>
    <n v="270.00000000000006"/>
    <n v="0.4"/>
  </r>
  <r>
    <x v="2"/>
    <n v="1128299"/>
    <x v="145"/>
    <x v="2"/>
    <x v="21"/>
    <s v="Salt Lake City"/>
    <x v="5"/>
    <n v="0.4"/>
    <n v="4000"/>
    <n v="1600"/>
    <n v="480"/>
    <n v="0.3"/>
  </r>
  <r>
    <x v="2"/>
    <n v="1128299"/>
    <x v="146"/>
    <x v="2"/>
    <x v="21"/>
    <s v="Salt Lake City"/>
    <x v="0"/>
    <n v="0.30000000000000004"/>
    <n v="4500"/>
    <n v="1350.0000000000002"/>
    <n v="472.50000000000006"/>
    <n v="0.35"/>
  </r>
  <r>
    <x v="2"/>
    <n v="1128299"/>
    <x v="146"/>
    <x v="2"/>
    <x v="21"/>
    <s v="Salt Lake City"/>
    <x v="1"/>
    <n v="0.4"/>
    <n v="3500"/>
    <n v="1400"/>
    <n v="489.99999999999994"/>
    <n v="0.35"/>
  </r>
  <r>
    <x v="2"/>
    <n v="1128299"/>
    <x v="146"/>
    <x v="2"/>
    <x v="21"/>
    <s v="Salt Lake City"/>
    <x v="2"/>
    <n v="0.4"/>
    <n v="3500"/>
    <n v="1400"/>
    <n v="489.99999999999994"/>
    <n v="0.35"/>
  </r>
  <r>
    <x v="2"/>
    <n v="1128299"/>
    <x v="146"/>
    <x v="2"/>
    <x v="21"/>
    <s v="Salt Lake City"/>
    <x v="3"/>
    <n v="0.4"/>
    <n v="2000"/>
    <n v="800"/>
    <n v="280"/>
    <n v="0.35"/>
  </r>
  <r>
    <x v="2"/>
    <n v="1128299"/>
    <x v="146"/>
    <x v="2"/>
    <x v="21"/>
    <s v="Salt Lake City"/>
    <x v="4"/>
    <n v="0.45000000000000007"/>
    <n v="1250"/>
    <n v="562.50000000000011"/>
    <n v="225.00000000000006"/>
    <n v="0.4"/>
  </r>
  <r>
    <x v="2"/>
    <n v="1128299"/>
    <x v="146"/>
    <x v="2"/>
    <x v="21"/>
    <s v="Salt Lake City"/>
    <x v="5"/>
    <n v="0.4"/>
    <n v="3250"/>
    <n v="1300"/>
    <n v="390"/>
    <n v="0.3"/>
  </r>
  <r>
    <x v="2"/>
    <n v="1128299"/>
    <x v="147"/>
    <x v="2"/>
    <x v="21"/>
    <s v="Salt Lake City"/>
    <x v="0"/>
    <n v="0.4"/>
    <n v="4750"/>
    <n v="1900"/>
    <n v="665"/>
    <n v="0.35"/>
  </r>
  <r>
    <x v="2"/>
    <n v="1128299"/>
    <x v="147"/>
    <x v="2"/>
    <x v="21"/>
    <s v="Salt Lake City"/>
    <x v="1"/>
    <n v="0.5"/>
    <n v="3250"/>
    <n v="1625"/>
    <n v="568.75"/>
    <n v="0.35"/>
  </r>
  <r>
    <x v="2"/>
    <n v="1128299"/>
    <x v="147"/>
    <x v="2"/>
    <x v="21"/>
    <s v="Salt Lake City"/>
    <x v="2"/>
    <n v="0.54999999999999993"/>
    <n v="3500"/>
    <n v="1924.9999999999998"/>
    <n v="673.74999999999989"/>
    <n v="0.35"/>
  </r>
  <r>
    <x v="2"/>
    <n v="1128299"/>
    <x v="147"/>
    <x v="2"/>
    <x v="21"/>
    <s v="Salt Lake City"/>
    <x v="3"/>
    <n v="0.5"/>
    <n v="2500"/>
    <n v="1250"/>
    <n v="437.5"/>
    <n v="0.35"/>
  </r>
  <r>
    <x v="2"/>
    <n v="1128299"/>
    <x v="147"/>
    <x v="2"/>
    <x v="21"/>
    <s v="Salt Lake City"/>
    <x v="4"/>
    <n v="0.55000000000000004"/>
    <n v="1000"/>
    <n v="550"/>
    <n v="220"/>
    <n v="0.4"/>
  </r>
  <r>
    <x v="2"/>
    <n v="1128299"/>
    <x v="147"/>
    <x v="2"/>
    <x v="21"/>
    <s v="Salt Lake City"/>
    <x v="5"/>
    <n v="0.5"/>
    <n v="3000"/>
    <n v="1500"/>
    <n v="450"/>
    <n v="0.3"/>
  </r>
  <r>
    <x v="2"/>
    <n v="1128299"/>
    <x v="148"/>
    <x v="2"/>
    <x v="21"/>
    <s v="Salt Lake City"/>
    <x v="0"/>
    <n v="0.55000000000000004"/>
    <n v="4750"/>
    <n v="2612.5"/>
    <n v="914.37499999999989"/>
    <n v="0.35"/>
  </r>
  <r>
    <x v="2"/>
    <n v="1128299"/>
    <x v="148"/>
    <x v="2"/>
    <x v="21"/>
    <s v="Salt Lake City"/>
    <x v="1"/>
    <n v="0.60000000000000009"/>
    <n v="2750"/>
    <n v="1650.0000000000002"/>
    <n v="577.5"/>
    <n v="0.35"/>
  </r>
  <r>
    <x v="2"/>
    <n v="1128299"/>
    <x v="148"/>
    <x v="2"/>
    <x v="21"/>
    <s v="Salt Lake City"/>
    <x v="2"/>
    <n v="0.60000000000000009"/>
    <n v="3250"/>
    <n v="1950.0000000000002"/>
    <n v="682.5"/>
    <n v="0.35"/>
  </r>
  <r>
    <x v="2"/>
    <n v="1128299"/>
    <x v="148"/>
    <x v="2"/>
    <x v="21"/>
    <s v="Salt Lake City"/>
    <x v="3"/>
    <n v="0.45000000000000007"/>
    <n v="2250"/>
    <n v="1012.5000000000001"/>
    <n v="354.375"/>
    <n v="0.35"/>
  </r>
  <r>
    <x v="2"/>
    <n v="1128299"/>
    <x v="148"/>
    <x v="2"/>
    <x v="21"/>
    <s v="Salt Lake City"/>
    <x v="4"/>
    <n v="0.50000000000000011"/>
    <n v="1250"/>
    <n v="625.00000000000011"/>
    <n v="250.00000000000006"/>
    <n v="0.4"/>
  </r>
  <r>
    <x v="2"/>
    <n v="1128299"/>
    <x v="148"/>
    <x v="2"/>
    <x v="21"/>
    <s v="Salt Lake City"/>
    <x v="5"/>
    <n v="0.65000000000000013"/>
    <n v="3000"/>
    <n v="1950.0000000000005"/>
    <n v="585.00000000000011"/>
    <n v="0.3"/>
  </r>
  <r>
    <x v="2"/>
    <n v="1128299"/>
    <x v="149"/>
    <x v="2"/>
    <x v="21"/>
    <s v="Salt Lake City"/>
    <x v="0"/>
    <n v="0.5"/>
    <n v="5000"/>
    <n v="2500"/>
    <n v="875"/>
    <n v="0.35"/>
  </r>
  <r>
    <x v="2"/>
    <n v="1128299"/>
    <x v="149"/>
    <x v="2"/>
    <x v="21"/>
    <s v="Salt Lake City"/>
    <x v="1"/>
    <n v="0.55000000000000004"/>
    <n v="3500"/>
    <n v="1925.0000000000002"/>
    <n v="673.75"/>
    <n v="0.35"/>
  </r>
  <r>
    <x v="2"/>
    <n v="1128299"/>
    <x v="149"/>
    <x v="2"/>
    <x v="21"/>
    <s v="Salt Lake City"/>
    <x v="2"/>
    <n v="0.55000000000000004"/>
    <n v="3500"/>
    <n v="1925.0000000000002"/>
    <n v="673.75"/>
    <n v="0.35"/>
  </r>
  <r>
    <x v="2"/>
    <n v="1128299"/>
    <x v="149"/>
    <x v="2"/>
    <x v="21"/>
    <s v="Salt Lake City"/>
    <x v="3"/>
    <n v="0.5"/>
    <n v="2750"/>
    <n v="1375"/>
    <n v="481.24999999999994"/>
    <n v="0.35"/>
  </r>
  <r>
    <x v="2"/>
    <n v="1128299"/>
    <x v="149"/>
    <x v="2"/>
    <x v="21"/>
    <s v="Salt Lake City"/>
    <x v="4"/>
    <n v="0.44999999999999996"/>
    <n v="1750"/>
    <n v="787.49999999999989"/>
    <n v="315"/>
    <n v="0.4"/>
  </r>
  <r>
    <x v="2"/>
    <n v="1128299"/>
    <x v="149"/>
    <x v="2"/>
    <x v="21"/>
    <s v="Salt Lake City"/>
    <x v="5"/>
    <n v="0.6"/>
    <n v="5250"/>
    <n v="3150"/>
    <n v="945"/>
    <n v="0.3"/>
  </r>
  <r>
    <x v="2"/>
    <n v="1128299"/>
    <x v="150"/>
    <x v="2"/>
    <x v="21"/>
    <s v="Salt Lake City"/>
    <x v="0"/>
    <n v="0.54999999999999993"/>
    <n v="7750"/>
    <n v="4262.4999999999991"/>
    <n v="1491.8749999999995"/>
    <n v="0.35"/>
  </r>
  <r>
    <x v="2"/>
    <n v="1128299"/>
    <x v="150"/>
    <x v="2"/>
    <x v="21"/>
    <s v="Salt Lake City"/>
    <x v="1"/>
    <n v="0.64999999999999991"/>
    <n v="6500"/>
    <n v="4224.9999999999991"/>
    <n v="1478.7499999999995"/>
    <n v="0.35"/>
  </r>
  <r>
    <x v="2"/>
    <n v="1128299"/>
    <x v="150"/>
    <x v="2"/>
    <x v="21"/>
    <s v="Salt Lake City"/>
    <x v="2"/>
    <n v="0.79999999999999993"/>
    <n v="6500"/>
    <n v="5200"/>
    <n v="1819.9999999999998"/>
    <n v="0.35"/>
  </r>
  <r>
    <x v="2"/>
    <n v="1128299"/>
    <x v="150"/>
    <x v="2"/>
    <x v="21"/>
    <s v="Salt Lake City"/>
    <x v="3"/>
    <n v="0.79999999999999993"/>
    <n v="5250"/>
    <n v="4200"/>
    <n v="1470"/>
    <n v="0.35"/>
  </r>
  <r>
    <x v="2"/>
    <n v="1128299"/>
    <x v="150"/>
    <x v="2"/>
    <x v="21"/>
    <s v="Salt Lake City"/>
    <x v="4"/>
    <n v="0.9"/>
    <n v="4000"/>
    <n v="3600"/>
    <n v="1440"/>
    <n v="0.4"/>
  </r>
  <r>
    <x v="2"/>
    <n v="1128299"/>
    <x v="150"/>
    <x v="2"/>
    <x v="21"/>
    <s v="Salt Lake City"/>
    <x v="5"/>
    <n v="1.05"/>
    <n v="7000"/>
    <n v="7350"/>
    <n v="2205"/>
    <n v="0.3"/>
  </r>
  <r>
    <x v="2"/>
    <n v="1128299"/>
    <x v="151"/>
    <x v="2"/>
    <x v="21"/>
    <s v="Salt Lake City"/>
    <x v="0"/>
    <n v="0.85"/>
    <n v="8500"/>
    <n v="7225"/>
    <n v="2528.75"/>
    <n v="0.35"/>
  </r>
  <r>
    <x v="2"/>
    <n v="1128299"/>
    <x v="151"/>
    <x v="2"/>
    <x v="21"/>
    <s v="Salt Lake City"/>
    <x v="1"/>
    <n v="0.9"/>
    <n v="7000"/>
    <n v="6300"/>
    <n v="2205"/>
    <n v="0.35"/>
  </r>
  <r>
    <x v="2"/>
    <n v="1128299"/>
    <x v="151"/>
    <x v="2"/>
    <x v="21"/>
    <s v="Salt Lake City"/>
    <x v="2"/>
    <n v="0.9"/>
    <n v="6500"/>
    <n v="5850"/>
    <n v="2047.4999999999998"/>
    <n v="0.35"/>
  </r>
  <r>
    <x v="2"/>
    <n v="1128299"/>
    <x v="151"/>
    <x v="2"/>
    <x v="21"/>
    <s v="Salt Lake City"/>
    <x v="3"/>
    <n v="0.85"/>
    <n v="5500"/>
    <n v="4675"/>
    <n v="1636.25"/>
    <n v="0.35"/>
  </r>
  <r>
    <x v="2"/>
    <n v="1128299"/>
    <x v="151"/>
    <x v="2"/>
    <x v="21"/>
    <s v="Salt Lake City"/>
    <x v="4"/>
    <n v="0.9"/>
    <n v="6000"/>
    <n v="5400"/>
    <n v="2160"/>
    <n v="0.4"/>
  </r>
  <r>
    <x v="2"/>
    <n v="1128299"/>
    <x v="151"/>
    <x v="2"/>
    <x v="21"/>
    <s v="Salt Lake City"/>
    <x v="5"/>
    <n v="1.05"/>
    <n v="6000"/>
    <n v="6300"/>
    <n v="1890"/>
    <n v="0.3"/>
  </r>
  <r>
    <x v="2"/>
    <n v="1128299"/>
    <x v="152"/>
    <x v="2"/>
    <x v="21"/>
    <s v="Salt Lake City"/>
    <x v="0"/>
    <n v="0.9"/>
    <n v="8000"/>
    <n v="7200"/>
    <n v="2520"/>
    <n v="0.35"/>
  </r>
  <r>
    <x v="2"/>
    <n v="1128299"/>
    <x v="152"/>
    <x v="2"/>
    <x v="21"/>
    <s v="Salt Lake City"/>
    <x v="1"/>
    <n v="0.8"/>
    <n v="7750"/>
    <n v="6200"/>
    <n v="2170"/>
    <n v="0.35"/>
  </r>
  <r>
    <x v="2"/>
    <n v="1128299"/>
    <x v="152"/>
    <x v="2"/>
    <x v="21"/>
    <s v="Salt Lake City"/>
    <x v="2"/>
    <n v="0.70000000000000007"/>
    <n v="6500"/>
    <n v="4550"/>
    <n v="1592.5"/>
    <n v="0.35"/>
  </r>
  <r>
    <x v="2"/>
    <n v="1128299"/>
    <x v="152"/>
    <x v="2"/>
    <x v="21"/>
    <s v="Salt Lake City"/>
    <x v="3"/>
    <n v="0.70000000000000007"/>
    <n v="4250"/>
    <n v="2975.0000000000005"/>
    <n v="1041.25"/>
    <n v="0.35"/>
  </r>
  <r>
    <x v="2"/>
    <n v="1128299"/>
    <x v="152"/>
    <x v="2"/>
    <x v="21"/>
    <s v="Salt Lake City"/>
    <x v="4"/>
    <n v="0.7"/>
    <n v="4250"/>
    <n v="2975"/>
    <n v="1190"/>
    <n v="0.4"/>
  </r>
  <r>
    <x v="2"/>
    <n v="1128299"/>
    <x v="152"/>
    <x v="2"/>
    <x v="21"/>
    <s v="Salt Lake City"/>
    <x v="5"/>
    <n v="0.75"/>
    <n v="2500"/>
    <n v="1875"/>
    <n v="562.5"/>
    <n v="0.3"/>
  </r>
  <r>
    <x v="2"/>
    <n v="1128299"/>
    <x v="153"/>
    <x v="2"/>
    <x v="21"/>
    <s v="Salt Lake City"/>
    <x v="0"/>
    <n v="0.50000000000000011"/>
    <n v="4500"/>
    <n v="2250.0000000000005"/>
    <n v="787.50000000000011"/>
    <n v="0.35"/>
  </r>
  <r>
    <x v="2"/>
    <n v="1128299"/>
    <x v="153"/>
    <x v="2"/>
    <x v="21"/>
    <s v="Salt Lake City"/>
    <x v="1"/>
    <n v="0.55000000000000016"/>
    <n v="4500"/>
    <n v="2475.0000000000009"/>
    <n v="866.25000000000023"/>
    <n v="0.35"/>
  </r>
  <r>
    <x v="2"/>
    <n v="1128299"/>
    <x v="153"/>
    <x v="2"/>
    <x v="21"/>
    <s v="Salt Lake City"/>
    <x v="2"/>
    <n v="0.50000000000000011"/>
    <n v="2500"/>
    <n v="1250.0000000000002"/>
    <n v="437.50000000000006"/>
    <n v="0.35"/>
  </r>
  <r>
    <x v="2"/>
    <n v="1128299"/>
    <x v="153"/>
    <x v="2"/>
    <x v="21"/>
    <s v="Salt Lake City"/>
    <x v="3"/>
    <n v="0.50000000000000011"/>
    <n v="2000"/>
    <n v="1000.0000000000002"/>
    <n v="350.00000000000006"/>
    <n v="0.35"/>
  </r>
  <r>
    <x v="2"/>
    <n v="1128299"/>
    <x v="153"/>
    <x v="2"/>
    <x v="21"/>
    <s v="Salt Lake City"/>
    <x v="4"/>
    <n v="0.60000000000000009"/>
    <n v="2250"/>
    <n v="1350.0000000000002"/>
    <n v="540.00000000000011"/>
    <n v="0.4"/>
  </r>
  <r>
    <x v="2"/>
    <n v="1128299"/>
    <x v="153"/>
    <x v="2"/>
    <x v="21"/>
    <s v="Salt Lake City"/>
    <x v="5"/>
    <n v="0.44999999999999996"/>
    <n v="2500"/>
    <n v="1125"/>
    <n v="337.5"/>
    <n v="0.3"/>
  </r>
  <r>
    <x v="2"/>
    <n v="1128299"/>
    <x v="154"/>
    <x v="2"/>
    <x v="21"/>
    <s v="Salt Lake City"/>
    <x v="0"/>
    <n v="0.4"/>
    <n v="3500"/>
    <n v="1400"/>
    <n v="489.99999999999994"/>
    <n v="0.35"/>
  </r>
  <r>
    <x v="2"/>
    <n v="1128299"/>
    <x v="154"/>
    <x v="2"/>
    <x v="21"/>
    <s v="Salt Lake City"/>
    <x v="1"/>
    <n v="0.55000000000000016"/>
    <n v="5250"/>
    <n v="2887.5000000000009"/>
    <n v="1010.6250000000002"/>
    <n v="0.35"/>
  </r>
  <r>
    <x v="2"/>
    <n v="1128299"/>
    <x v="154"/>
    <x v="2"/>
    <x v="21"/>
    <s v="Salt Lake City"/>
    <x v="2"/>
    <n v="0.50000000000000011"/>
    <n v="3500"/>
    <n v="1750.0000000000005"/>
    <n v="612.50000000000011"/>
    <n v="0.35"/>
  </r>
  <r>
    <x v="2"/>
    <n v="1128299"/>
    <x v="154"/>
    <x v="2"/>
    <x v="21"/>
    <s v="Salt Lake City"/>
    <x v="3"/>
    <n v="0.45000000000000007"/>
    <n v="3250"/>
    <n v="1462.5000000000002"/>
    <n v="511.87500000000006"/>
    <n v="0.35"/>
  </r>
  <r>
    <x v="2"/>
    <n v="1128299"/>
    <x v="154"/>
    <x v="2"/>
    <x v="21"/>
    <s v="Salt Lake City"/>
    <x v="4"/>
    <n v="0.55000000000000004"/>
    <n v="3000"/>
    <n v="1650.0000000000002"/>
    <n v="660.00000000000011"/>
    <n v="0.4"/>
  </r>
  <r>
    <x v="2"/>
    <n v="1128299"/>
    <x v="154"/>
    <x v="2"/>
    <x v="21"/>
    <s v="Salt Lake City"/>
    <x v="5"/>
    <n v="0.60000000000000009"/>
    <n v="3500"/>
    <n v="2100.0000000000005"/>
    <n v="630.00000000000011"/>
    <n v="0.3"/>
  </r>
  <r>
    <x v="2"/>
    <n v="1128299"/>
    <x v="155"/>
    <x v="2"/>
    <x v="21"/>
    <s v="Salt Lake City"/>
    <x v="0"/>
    <n v="0.45000000000000007"/>
    <n v="5750"/>
    <n v="2587.5000000000005"/>
    <n v="905.62500000000011"/>
    <n v="0.35"/>
  </r>
  <r>
    <x v="2"/>
    <n v="1128299"/>
    <x v="155"/>
    <x v="2"/>
    <x v="21"/>
    <s v="Salt Lake City"/>
    <x v="1"/>
    <n v="0.50000000000000011"/>
    <n v="6500"/>
    <n v="3250.0000000000009"/>
    <n v="1137.5000000000002"/>
    <n v="0.35"/>
  </r>
  <r>
    <x v="2"/>
    <n v="1128299"/>
    <x v="155"/>
    <x v="2"/>
    <x v="21"/>
    <s v="Salt Lake City"/>
    <x v="2"/>
    <n v="0.45000000000000007"/>
    <n v="4750"/>
    <n v="2137.5000000000005"/>
    <n v="748.12500000000011"/>
    <n v="0.35"/>
  </r>
  <r>
    <x v="2"/>
    <n v="1128299"/>
    <x v="155"/>
    <x v="2"/>
    <x v="21"/>
    <s v="Salt Lake City"/>
    <x v="3"/>
    <n v="0.55000000000000016"/>
    <n v="4500"/>
    <n v="2475.0000000000009"/>
    <n v="866.25000000000023"/>
    <n v="0.35"/>
  </r>
  <r>
    <x v="2"/>
    <n v="1128299"/>
    <x v="155"/>
    <x v="2"/>
    <x v="21"/>
    <s v="Salt Lake City"/>
    <x v="4"/>
    <n v="0.75000000000000011"/>
    <n v="4250"/>
    <n v="3187.5000000000005"/>
    <n v="1275.0000000000002"/>
    <n v="0.4"/>
  </r>
  <r>
    <x v="2"/>
    <n v="1128299"/>
    <x v="155"/>
    <x v="2"/>
    <x v="21"/>
    <s v="Salt Lake City"/>
    <x v="5"/>
    <n v="0.80000000000000016"/>
    <n v="5500"/>
    <n v="4400.0000000000009"/>
    <n v="1320.0000000000002"/>
    <n v="0.3"/>
  </r>
  <r>
    <x v="2"/>
    <n v="1128299"/>
    <x v="156"/>
    <x v="2"/>
    <x v="21"/>
    <s v="Salt Lake City"/>
    <x v="0"/>
    <n v="0.65000000000000013"/>
    <n v="7500"/>
    <n v="4875.0000000000009"/>
    <n v="1706.2500000000002"/>
    <n v="0.35"/>
  </r>
  <r>
    <x v="2"/>
    <n v="1128299"/>
    <x v="156"/>
    <x v="2"/>
    <x v="21"/>
    <s v="Salt Lake City"/>
    <x v="1"/>
    <n v="0.75000000000000022"/>
    <n v="7500"/>
    <n v="5625.0000000000018"/>
    <n v="1968.7500000000005"/>
    <n v="0.35"/>
  </r>
  <r>
    <x v="2"/>
    <n v="1128299"/>
    <x v="156"/>
    <x v="2"/>
    <x v="21"/>
    <s v="Salt Lake City"/>
    <x v="2"/>
    <n v="0.70000000000000018"/>
    <n v="5500"/>
    <n v="3850.0000000000009"/>
    <n v="1347.5000000000002"/>
    <n v="0.35"/>
  </r>
  <r>
    <x v="2"/>
    <n v="1128299"/>
    <x v="156"/>
    <x v="2"/>
    <x v="21"/>
    <s v="Salt Lake City"/>
    <x v="3"/>
    <n v="0.70000000000000018"/>
    <n v="5500"/>
    <n v="3850.0000000000009"/>
    <n v="1347.5000000000002"/>
    <n v="0.35"/>
  </r>
  <r>
    <x v="2"/>
    <n v="1128299"/>
    <x v="156"/>
    <x v="2"/>
    <x v="21"/>
    <s v="Salt Lake City"/>
    <x v="4"/>
    <n v="0.80000000000000016"/>
    <n v="4750"/>
    <n v="3800.0000000000009"/>
    <n v="1520.0000000000005"/>
    <n v="0.4"/>
  </r>
  <r>
    <x v="2"/>
    <n v="1128299"/>
    <x v="156"/>
    <x v="2"/>
    <x v="21"/>
    <s v="Salt Lake City"/>
    <x v="5"/>
    <n v="0.8500000000000002"/>
    <n v="5750"/>
    <n v="4887.5000000000009"/>
    <n v="1466.2500000000002"/>
    <n v="0.3"/>
  </r>
  <r>
    <x v="2"/>
    <n v="1128299"/>
    <x v="102"/>
    <x v="2"/>
    <x v="22"/>
    <s v="Portland"/>
    <x v="0"/>
    <n v="0.35000000000000003"/>
    <n v="4000"/>
    <n v="1400.0000000000002"/>
    <n v="560"/>
    <n v="0.39999999999999997"/>
  </r>
  <r>
    <x v="2"/>
    <n v="1128299"/>
    <x v="102"/>
    <x v="2"/>
    <x v="22"/>
    <s v="Portland"/>
    <x v="1"/>
    <n v="0.45"/>
    <n v="4000"/>
    <n v="1800"/>
    <n v="719.99999999999989"/>
    <n v="0.39999999999999997"/>
  </r>
  <r>
    <x v="2"/>
    <n v="1128299"/>
    <x v="102"/>
    <x v="2"/>
    <x v="22"/>
    <s v="Portland"/>
    <x v="2"/>
    <n v="0.45"/>
    <n v="4000"/>
    <n v="1800"/>
    <n v="719.99999999999989"/>
    <n v="0.39999999999999997"/>
  </r>
  <r>
    <x v="2"/>
    <n v="1128299"/>
    <x v="102"/>
    <x v="2"/>
    <x v="22"/>
    <s v="Portland"/>
    <x v="3"/>
    <n v="0.45"/>
    <n v="2500"/>
    <n v="1125"/>
    <n v="449.99999999999994"/>
    <n v="0.39999999999999997"/>
  </r>
  <r>
    <x v="2"/>
    <n v="1128299"/>
    <x v="102"/>
    <x v="2"/>
    <x v="22"/>
    <s v="Portland"/>
    <x v="4"/>
    <n v="0.50000000000000011"/>
    <n v="2000"/>
    <n v="1000.0000000000002"/>
    <n v="450.00000000000011"/>
    <n v="0.45"/>
  </r>
  <r>
    <x v="2"/>
    <n v="1128299"/>
    <x v="102"/>
    <x v="2"/>
    <x v="22"/>
    <s v="Portland"/>
    <x v="5"/>
    <n v="0.45"/>
    <n v="4500"/>
    <n v="2025"/>
    <n v="708.75"/>
    <n v="0.35"/>
  </r>
  <r>
    <x v="2"/>
    <n v="1128299"/>
    <x v="103"/>
    <x v="2"/>
    <x v="22"/>
    <s v="Portland"/>
    <x v="0"/>
    <n v="0.35000000000000003"/>
    <n v="5000"/>
    <n v="1750.0000000000002"/>
    <n v="700"/>
    <n v="0.39999999999999997"/>
  </r>
  <r>
    <x v="2"/>
    <n v="1128299"/>
    <x v="103"/>
    <x v="2"/>
    <x v="22"/>
    <s v="Portland"/>
    <x v="1"/>
    <n v="0.45"/>
    <n v="4000"/>
    <n v="1800"/>
    <n v="719.99999999999989"/>
    <n v="0.39999999999999997"/>
  </r>
  <r>
    <x v="2"/>
    <n v="1128299"/>
    <x v="103"/>
    <x v="2"/>
    <x v="22"/>
    <s v="Portland"/>
    <x v="2"/>
    <n v="0.45"/>
    <n v="4000"/>
    <n v="1800"/>
    <n v="719.99999999999989"/>
    <n v="0.39999999999999997"/>
  </r>
  <r>
    <x v="2"/>
    <n v="1128299"/>
    <x v="103"/>
    <x v="2"/>
    <x v="22"/>
    <s v="Portland"/>
    <x v="3"/>
    <n v="0.45"/>
    <n v="2500"/>
    <n v="1125"/>
    <n v="449.99999999999994"/>
    <n v="0.39999999999999997"/>
  </r>
  <r>
    <x v="2"/>
    <n v="1128299"/>
    <x v="103"/>
    <x v="2"/>
    <x v="22"/>
    <s v="Portland"/>
    <x v="4"/>
    <n v="0.50000000000000011"/>
    <n v="1750"/>
    <n v="875.00000000000023"/>
    <n v="393.75000000000011"/>
    <n v="0.45"/>
  </r>
  <r>
    <x v="2"/>
    <n v="1128299"/>
    <x v="103"/>
    <x v="2"/>
    <x v="22"/>
    <s v="Portland"/>
    <x v="5"/>
    <n v="0.45"/>
    <n v="3750"/>
    <n v="1687.5"/>
    <n v="590.625"/>
    <n v="0.35"/>
  </r>
  <r>
    <x v="2"/>
    <n v="1128299"/>
    <x v="104"/>
    <x v="2"/>
    <x v="22"/>
    <s v="Portland"/>
    <x v="0"/>
    <n v="0.45"/>
    <n v="5250"/>
    <n v="2362.5"/>
    <n v="944.99999999999989"/>
    <n v="0.39999999999999997"/>
  </r>
  <r>
    <x v="2"/>
    <n v="1128299"/>
    <x v="104"/>
    <x v="2"/>
    <x v="22"/>
    <s v="Portland"/>
    <x v="1"/>
    <n v="0.55000000000000004"/>
    <n v="3750"/>
    <n v="2062.5"/>
    <n v="824.99999999999989"/>
    <n v="0.39999999999999997"/>
  </r>
  <r>
    <x v="2"/>
    <n v="1128299"/>
    <x v="104"/>
    <x v="2"/>
    <x v="22"/>
    <s v="Portland"/>
    <x v="2"/>
    <n v="0.6"/>
    <n v="4000"/>
    <n v="2400"/>
    <n v="959.99999999999989"/>
    <n v="0.39999999999999997"/>
  </r>
  <r>
    <x v="2"/>
    <n v="1128299"/>
    <x v="104"/>
    <x v="2"/>
    <x v="22"/>
    <s v="Portland"/>
    <x v="3"/>
    <n v="0.55000000000000004"/>
    <n v="3000"/>
    <n v="1650.0000000000002"/>
    <n v="660"/>
    <n v="0.39999999999999997"/>
  </r>
  <r>
    <x v="2"/>
    <n v="1128299"/>
    <x v="104"/>
    <x v="2"/>
    <x v="22"/>
    <s v="Portland"/>
    <x v="4"/>
    <n v="0.60000000000000009"/>
    <n v="1500"/>
    <n v="900.00000000000011"/>
    <n v="405.00000000000006"/>
    <n v="0.45"/>
  </r>
  <r>
    <x v="2"/>
    <n v="1128299"/>
    <x v="104"/>
    <x v="2"/>
    <x v="22"/>
    <s v="Portland"/>
    <x v="5"/>
    <n v="0.45"/>
    <n v="3500"/>
    <n v="1575"/>
    <n v="551.25"/>
    <n v="0.35"/>
  </r>
  <r>
    <x v="2"/>
    <n v="1128299"/>
    <x v="105"/>
    <x v="2"/>
    <x v="22"/>
    <s v="Portland"/>
    <x v="0"/>
    <n v="0.5"/>
    <n v="5250"/>
    <n v="2625"/>
    <n v="1050"/>
    <n v="0.39999999999999997"/>
  </r>
  <r>
    <x v="2"/>
    <n v="1128299"/>
    <x v="105"/>
    <x v="2"/>
    <x v="22"/>
    <s v="Portland"/>
    <x v="1"/>
    <n v="0.55000000000000004"/>
    <n v="3250"/>
    <n v="1787.5000000000002"/>
    <n v="715"/>
    <n v="0.39999999999999997"/>
  </r>
  <r>
    <x v="2"/>
    <n v="1128299"/>
    <x v="105"/>
    <x v="2"/>
    <x v="22"/>
    <s v="Portland"/>
    <x v="2"/>
    <n v="0.55000000000000004"/>
    <n v="3750"/>
    <n v="2062.5"/>
    <n v="824.99999999999989"/>
    <n v="0.39999999999999997"/>
  </r>
  <r>
    <x v="2"/>
    <n v="1128299"/>
    <x v="105"/>
    <x v="2"/>
    <x v="22"/>
    <s v="Portland"/>
    <x v="3"/>
    <n v="0.40000000000000008"/>
    <n v="2750"/>
    <n v="1100.0000000000002"/>
    <n v="440.00000000000006"/>
    <n v="0.39999999999999997"/>
  </r>
  <r>
    <x v="2"/>
    <n v="1128299"/>
    <x v="105"/>
    <x v="2"/>
    <x v="22"/>
    <s v="Portland"/>
    <x v="4"/>
    <n v="0.45000000000000012"/>
    <n v="1750"/>
    <n v="787.50000000000023"/>
    <n v="354.37500000000011"/>
    <n v="0.45"/>
  </r>
  <r>
    <x v="2"/>
    <n v="1128299"/>
    <x v="105"/>
    <x v="2"/>
    <x v="22"/>
    <s v="Portland"/>
    <x v="5"/>
    <n v="0.60000000000000009"/>
    <n v="3500"/>
    <n v="2100.0000000000005"/>
    <n v="735.00000000000011"/>
    <n v="0.35"/>
  </r>
  <r>
    <x v="2"/>
    <n v="1128299"/>
    <x v="106"/>
    <x v="2"/>
    <x v="22"/>
    <s v="Portland"/>
    <x v="0"/>
    <n v="0.45"/>
    <n v="5500"/>
    <n v="2475"/>
    <n v="989.99999999999989"/>
    <n v="0.39999999999999997"/>
  </r>
  <r>
    <x v="2"/>
    <n v="1128299"/>
    <x v="106"/>
    <x v="2"/>
    <x v="22"/>
    <s v="Portland"/>
    <x v="1"/>
    <n v="0.5"/>
    <n v="4000"/>
    <n v="2000"/>
    <n v="799.99999999999989"/>
    <n v="0.39999999999999997"/>
  </r>
  <r>
    <x v="2"/>
    <n v="1128299"/>
    <x v="106"/>
    <x v="2"/>
    <x v="22"/>
    <s v="Portland"/>
    <x v="2"/>
    <n v="0.5"/>
    <n v="4000"/>
    <n v="2000"/>
    <n v="799.99999999999989"/>
    <n v="0.39999999999999997"/>
  </r>
  <r>
    <x v="2"/>
    <n v="1128299"/>
    <x v="106"/>
    <x v="2"/>
    <x v="22"/>
    <s v="Portland"/>
    <x v="3"/>
    <n v="0.45"/>
    <n v="3250"/>
    <n v="1462.5"/>
    <n v="585"/>
    <n v="0.39999999999999997"/>
  </r>
  <r>
    <x v="2"/>
    <n v="1128299"/>
    <x v="106"/>
    <x v="2"/>
    <x v="22"/>
    <s v="Portland"/>
    <x v="4"/>
    <n v="0.39999999999999997"/>
    <n v="2250"/>
    <n v="899.99999999999989"/>
    <n v="404.99999999999994"/>
    <n v="0.45"/>
  </r>
  <r>
    <x v="2"/>
    <n v="1128299"/>
    <x v="106"/>
    <x v="2"/>
    <x v="22"/>
    <s v="Portland"/>
    <x v="5"/>
    <n v="0.65"/>
    <n v="5750"/>
    <n v="3737.5"/>
    <n v="1308.125"/>
    <n v="0.35"/>
  </r>
  <r>
    <x v="2"/>
    <n v="1128299"/>
    <x v="107"/>
    <x v="2"/>
    <x v="22"/>
    <s v="Portland"/>
    <x v="0"/>
    <n v="0.6"/>
    <n v="8250"/>
    <n v="4950"/>
    <n v="1979.9999999999998"/>
    <n v="0.39999999999999997"/>
  </r>
  <r>
    <x v="2"/>
    <n v="1128299"/>
    <x v="107"/>
    <x v="2"/>
    <x v="22"/>
    <s v="Portland"/>
    <x v="1"/>
    <n v="0.7"/>
    <n v="7000"/>
    <n v="4900"/>
    <n v="1959.9999999999998"/>
    <n v="0.39999999999999997"/>
  </r>
  <r>
    <x v="2"/>
    <n v="1128299"/>
    <x v="107"/>
    <x v="2"/>
    <x v="22"/>
    <s v="Portland"/>
    <x v="2"/>
    <n v="0.85"/>
    <n v="7000"/>
    <n v="5950"/>
    <n v="2380"/>
    <n v="0.39999999999999997"/>
  </r>
  <r>
    <x v="2"/>
    <n v="1128299"/>
    <x v="107"/>
    <x v="2"/>
    <x v="22"/>
    <s v="Portland"/>
    <x v="3"/>
    <n v="0.85"/>
    <n v="5750"/>
    <n v="4887.5"/>
    <n v="1954.9999999999998"/>
    <n v="0.39999999999999997"/>
  </r>
  <r>
    <x v="2"/>
    <n v="1128299"/>
    <x v="107"/>
    <x v="2"/>
    <x v="22"/>
    <s v="Portland"/>
    <x v="4"/>
    <n v="0.95000000000000007"/>
    <n v="4500"/>
    <n v="4275"/>
    <n v="1923.75"/>
    <n v="0.45"/>
  </r>
  <r>
    <x v="2"/>
    <n v="1128299"/>
    <x v="107"/>
    <x v="2"/>
    <x v="22"/>
    <s v="Portland"/>
    <x v="5"/>
    <n v="1.1000000000000001"/>
    <n v="7500"/>
    <n v="8250"/>
    <n v="2887.5"/>
    <n v="0.35"/>
  </r>
  <r>
    <x v="2"/>
    <n v="1128299"/>
    <x v="108"/>
    <x v="2"/>
    <x v="22"/>
    <s v="Portland"/>
    <x v="0"/>
    <n v="0.9"/>
    <n v="9000"/>
    <n v="8100"/>
    <n v="3239.9999999999995"/>
    <n v="0.39999999999999997"/>
  </r>
  <r>
    <x v="2"/>
    <n v="1128299"/>
    <x v="108"/>
    <x v="2"/>
    <x v="22"/>
    <s v="Portland"/>
    <x v="1"/>
    <n v="0.95000000000000007"/>
    <n v="7500"/>
    <n v="7125.0000000000009"/>
    <n v="2850"/>
    <n v="0.39999999999999997"/>
  </r>
  <r>
    <x v="2"/>
    <n v="1128299"/>
    <x v="108"/>
    <x v="2"/>
    <x v="22"/>
    <s v="Portland"/>
    <x v="2"/>
    <n v="0.95000000000000007"/>
    <n v="7000"/>
    <n v="6650.0000000000009"/>
    <n v="2660"/>
    <n v="0.39999999999999997"/>
  </r>
  <r>
    <x v="2"/>
    <n v="1128299"/>
    <x v="108"/>
    <x v="2"/>
    <x v="22"/>
    <s v="Portland"/>
    <x v="3"/>
    <n v="0.9"/>
    <n v="6000"/>
    <n v="5400"/>
    <n v="2160"/>
    <n v="0.39999999999999997"/>
  </r>
  <r>
    <x v="2"/>
    <n v="1128299"/>
    <x v="108"/>
    <x v="2"/>
    <x v="22"/>
    <s v="Portland"/>
    <x v="4"/>
    <n v="0.95000000000000007"/>
    <n v="6500"/>
    <n v="6175"/>
    <n v="2778.75"/>
    <n v="0.45"/>
  </r>
  <r>
    <x v="2"/>
    <n v="1128299"/>
    <x v="108"/>
    <x v="2"/>
    <x v="22"/>
    <s v="Portland"/>
    <x v="5"/>
    <n v="1.1000000000000001"/>
    <n v="6500"/>
    <n v="7150.0000000000009"/>
    <n v="2502.5"/>
    <n v="0.35"/>
  </r>
  <r>
    <x v="2"/>
    <n v="1128299"/>
    <x v="109"/>
    <x v="2"/>
    <x v="22"/>
    <s v="Portland"/>
    <x v="0"/>
    <n v="0.95000000000000007"/>
    <n v="8500"/>
    <n v="8075.0000000000009"/>
    <n v="3230"/>
    <n v="0.39999999999999997"/>
  </r>
  <r>
    <x v="2"/>
    <n v="1128299"/>
    <x v="109"/>
    <x v="2"/>
    <x v="22"/>
    <s v="Portland"/>
    <x v="1"/>
    <n v="0.85000000000000009"/>
    <n v="8250"/>
    <n v="7012.5000000000009"/>
    <n v="2805"/>
    <n v="0.39999999999999997"/>
  </r>
  <r>
    <x v="2"/>
    <n v="1128299"/>
    <x v="109"/>
    <x v="2"/>
    <x v="22"/>
    <s v="Portland"/>
    <x v="2"/>
    <n v="0.75000000000000011"/>
    <n v="7000"/>
    <n v="5250.0000000000009"/>
    <n v="2100"/>
    <n v="0.39999999999999997"/>
  </r>
  <r>
    <x v="2"/>
    <n v="1128299"/>
    <x v="109"/>
    <x v="2"/>
    <x v="22"/>
    <s v="Portland"/>
    <x v="3"/>
    <n v="0.75000000000000011"/>
    <n v="4750"/>
    <n v="3562.5000000000005"/>
    <n v="1425"/>
    <n v="0.39999999999999997"/>
  </r>
  <r>
    <x v="2"/>
    <n v="1128299"/>
    <x v="109"/>
    <x v="2"/>
    <x v="22"/>
    <s v="Portland"/>
    <x v="4"/>
    <n v="0.64999999999999991"/>
    <n v="4750"/>
    <n v="3087.4999999999995"/>
    <n v="1389.3749999999998"/>
    <n v="0.45"/>
  </r>
  <r>
    <x v="2"/>
    <n v="1128299"/>
    <x v="109"/>
    <x v="2"/>
    <x v="22"/>
    <s v="Portland"/>
    <x v="5"/>
    <n v="0.7"/>
    <n v="3000"/>
    <n v="2100"/>
    <n v="735"/>
    <n v="0.35"/>
  </r>
  <r>
    <x v="2"/>
    <n v="1128299"/>
    <x v="110"/>
    <x v="2"/>
    <x v="22"/>
    <s v="Portland"/>
    <x v="0"/>
    <n v="0.45000000000000012"/>
    <n v="5000"/>
    <n v="2250.0000000000005"/>
    <n v="900.00000000000011"/>
    <n v="0.39999999999999997"/>
  </r>
  <r>
    <x v="2"/>
    <n v="1128299"/>
    <x v="110"/>
    <x v="2"/>
    <x v="22"/>
    <s v="Portland"/>
    <x v="1"/>
    <n v="0.50000000000000011"/>
    <n v="5000"/>
    <n v="2500.0000000000005"/>
    <n v="1000.0000000000001"/>
    <n v="0.39999999999999997"/>
  </r>
  <r>
    <x v="2"/>
    <n v="1128299"/>
    <x v="110"/>
    <x v="2"/>
    <x v="22"/>
    <s v="Portland"/>
    <x v="2"/>
    <n v="0.45000000000000012"/>
    <n v="3000"/>
    <n v="1350.0000000000005"/>
    <n v="540.00000000000011"/>
    <n v="0.39999999999999997"/>
  </r>
  <r>
    <x v="2"/>
    <n v="1128299"/>
    <x v="110"/>
    <x v="2"/>
    <x v="22"/>
    <s v="Portland"/>
    <x v="3"/>
    <n v="0.45000000000000012"/>
    <n v="2500"/>
    <n v="1125.0000000000002"/>
    <n v="450.00000000000006"/>
    <n v="0.39999999999999997"/>
  </r>
  <r>
    <x v="2"/>
    <n v="1128299"/>
    <x v="110"/>
    <x v="2"/>
    <x v="22"/>
    <s v="Portland"/>
    <x v="4"/>
    <n v="0.55000000000000004"/>
    <n v="2750"/>
    <n v="1512.5000000000002"/>
    <n v="680.62500000000011"/>
    <n v="0.45"/>
  </r>
  <r>
    <x v="2"/>
    <n v="1128299"/>
    <x v="110"/>
    <x v="2"/>
    <x v="22"/>
    <s v="Portland"/>
    <x v="5"/>
    <n v="0.39999999999999997"/>
    <n v="3000"/>
    <n v="1200"/>
    <n v="420"/>
    <n v="0.35"/>
  </r>
  <r>
    <x v="2"/>
    <n v="1128299"/>
    <x v="111"/>
    <x v="2"/>
    <x v="22"/>
    <s v="Portland"/>
    <x v="0"/>
    <n v="0.35000000000000003"/>
    <n v="4000"/>
    <n v="1400.0000000000002"/>
    <n v="560"/>
    <n v="0.39999999999999997"/>
  </r>
  <r>
    <x v="2"/>
    <n v="1128299"/>
    <x v="111"/>
    <x v="2"/>
    <x v="22"/>
    <s v="Portland"/>
    <x v="1"/>
    <n v="0.50000000000000011"/>
    <n v="5750"/>
    <n v="2875.0000000000005"/>
    <n v="1150"/>
    <n v="0.39999999999999997"/>
  </r>
  <r>
    <x v="2"/>
    <n v="1128299"/>
    <x v="111"/>
    <x v="2"/>
    <x v="22"/>
    <s v="Portland"/>
    <x v="2"/>
    <n v="0.45000000000000012"/>
    <n v="4000"/>
    <n v="1800.0000000000005"/>
    <n v="720.00000000000011"/>
    <n v="0.39999999999999997"/>
  </r>
  <r>
    <x v="2"/>
    <n v="1128299"/>
    <x v="111"/>
    <x v="2"/>
    <x v="22"/>
    <s v="Portland"/>
    <x v="3"/>
    <n v="0.40000000000000008"/>
    <n v="3750"/>
    <n v="1500.0000000000002"/>
    <n v="600"/>
    <n v="0.39999999999999997"/>
  </r>
  <r>
    <x v="2"/>
    <n v="1128299"/>
    <x v="111"/>
    <x v="2"/>
    <x v="22"/>
    <s v="Portland"/>
    <x v="4"/>
    <n v="0.5"/>
    <n v="3500"/>
    <n v="1750"/>
    <n v="787.5"/>
    <n v="0.45"/>
  </r>
  <r>
    <x v="2"/>
    <n v="1128299"/>
    <x v="111"/>
    <x v="2"/>
    <x v="22"/>
    <s v="Portland"/>
    <x v="5"/>
    <n v="0.55000000000000004"/>
    <n v="4000"/>
    <n v="2200"/>
    <n v="770"/>
    <n v="0.35"/>
  </r>
  <r>
    <x v="2"/>
    <n v="1128299"/>
    <x v="112"/>
    <x v="2"/>
    <x v="22"/>
    <s v="Portland"/>
    <x v="0"/>
    <n v="0.40000000000000008"/>
    <n v="6250"/>
    <n v="2500.0000000000005"/>
    <n v="1000.0000000000001"/>
    <n v="0.39999999999999997"/>
  </r>
  <r>
    <x v="2"/>
    <n v="1128299"/>
    <x v="112"/>
    <x v="2"/>
    <x v="22"/>
    <s v="Portland"/>
    <x v="1"/>
    <n v="0.45000000000000012"/>
    <n v="7000"/>
    <n v="3150.0000000000009"/>
    <n v="1260.0000000000002"/>
    <n v="0.39999999999999997"/>
  </r>
  <r>
    <x v="2"/>
    <n v="1128299"/>
    <x v="112"/>
    <x v="2"/>
    <x v="22"/>
    <s v="Portland"/>
    <x v="2"/>
    <n v="0.40000000000000008"/>
    <n v="5250"/>
    <n v="2100.0000000000005"/>
    <n v="840.00000000000011"/>
    <n v="0.39999999999999997"/>
  </r>
  <r>
    <x v="2"/>
    <n v="1128299"/>
    <x v="112"/>
    <x v="2"/>
    <x v="22"/>
    <s v="Portland"/>
    <x v="3"/>
    <n v="0.50000000000000011"/>
    <n v="5000"/>
    <n v="2500.0000000000005"/>
    <n v="1000.0000000000001"/>
    <n v="0.39999999999999997"/>
  </r>
  <r>
    <x v="2"/>
    <n v="1128299"/>
    <x v="112"/>
    <x v="2"/>
    <x v="22"/>
    <s v="Portland"/>
    <x v="4"/>
    <n v="0.70000000000000007"/>
    <n v="4750"/>
    <n v="3325.0000000000005"/>
    <n v="1496.2500000000002"/>
    <n v="0.45"/>
  </r>
  <r>
    <x v="2"/>
    <n v="1128299"/>
    <x v="112"/>
    <x v="2"/>
    <x v="22"/>
    <s v="Portland"/>
    <x v="5"/>
    <n v="0.8500000000000002"/>
    <n v="6000"/>
    <n v="5100.0000000000009"/>
    <n v="1785.0000000000002"/>
    <n v="0.35"/>
  </r>
  <r>
    <x v="2"/>
    <n v="1128299"/>
    <x v="113"/>
    <x v="2"/>
    <x v="22"/>
    <s v="Portland"/>
    <x v="0"/>
    <n v="0.70000000000000018"/>
    <n v="8000"/>
    <n v="5600.0000000000018"/>
    <n v="2240.0000000000005"/>
    <n v="0.39999999999999997"/>
  </r>
  <r>
    <x v="2"/>
    <n v="1128299"/>
    <x v="113"/>
    <x v="2"/>
    <x v="22"/>
    <s v="Portland"/>
    <x v="1"/>
    <n v="0.80000000000000027"/>
    <n v="8000"/>
    <n v="6400.0000000000018"/>
    <n v="2560.0000000000005"/>
    <n v="0.39999999999999997"/>
  </r>
  <r>
    <x v="2"/>
    <n v="1128299"/>
    <x v="113"/>
    <x v="2"/>
    <x v="22"/>
    <s v="Portland"/>
    <x v="2"/>
    <n v="0.75000000000000022"/>
    <n v="6000"/>
    <n v="4500.0000000000009"/>
    <n v="1800.0000000000002"/>
    <n v="0.39999999999999997"/>
  </r>
  <r>
    <x v="2"/>
    <n v="1128299"/>
    <x v="113"/>
    <x v="2"/>
    <x v="22"/>
    <s v="Portland"/>
    <x v="3"/>
    <n v="0.75000000000000022"/>
    <n v="6000"/>
    <n v="4500.0000000000009"/>
    <n v="1800.0000000000002"/>
    <n v="0.39999999999999997"/>
  </r>
  <r>
    <x v="2"/>
    <n v="1128299"/>
    <x v="113"/>
    <x v="2"/>
    <x v="22"/>
    <s v="Portland"/>
    <x v="4"/>
    <n v="0.8500000000000002"/>
    <n v="5250"/>
    <n v="4462.5000000000009"/>
    <n v="2008.1250000000005"/>
    <n v="0.45"/>
  </r>
  <r>
    <x v="2"/>
    <n v="1128299"/>
    <x v="113"/>
    <x v="2"/>
    <x v="22"/>
    <s v="Portland"/>
    <x v="5"/>
    <n v="0.90000000000000024"/>
    <n v="6250"/>
    <n v="5625.0000000000018"/>
    <n v="1968.7500000000005"/>
    <n v="0.35"/>
  </r>
  <r>
    <x v="1"/>
    <n v="1197831"/>
    <x v="58"/>
    <x v="1"/>
    <x v="23"/>
    <s v="New Orleans"/>
    <x v="0"/>
    <n v="0.2"/>
    <n v="6750"/>
    <n v="1350"/>
    <n v="405"/>
    <n v="0.3"/>
  </r>
  <r>
    <x v="1"/>
    <n v="1197831"/>
    <x v="58"/>
    <x v="1"/>
    <x v="23"/>
    <s v="New Orleans"/>
    <x v="1"/>
    <n v="0.3"/>
    <n v="6750"/>
    <n v="2025"/>
    <n v="607.5"/>
    <n v="0.3"/>
  </r>
  <r>
    <x v="1"/>
    <n v="1197831"/>
    <x v="58"/>
    <x v="1"/>
    <x v="23"/>
    <s v="New Orleans"/>
    <x v="2"/>
    <n v="0.3"/>
    <n v="4750"/>
    <n v="1425"/>
    <n v="427.5"/>
    <n v="0.3"/>
  </r>
  <r>
    <x v="1"/>
    <n v="1197831"/>
    <x v="58"/>
    <x v="1"/>
    <x v="23"/>
    <s v="New Orleans"/>
    <x v="3"/>
    <n v="0.35"/>
    <n v="4750"/>
    <n v="1662.5"/>
    <n v="665"/>
    <n v="0.4"/>
  </r>
  <r>
    <x v="1"/>
    <n v="1197831"/>
    <x v="58"/>
    <x v="1"/>
    <x v="23"/>
    <s v="New Orleans"/>
    <x v="4"/>
    <n v="0.4"/>
    <n v="3250"/>
    <n v="1300"/>
    <n v="325"/>
    <n v="0.25"/>
  </r>
  <r>
    <x v="1"/>
    <n v="1197831"/>
    <x v="58"/>
    <x v="1"/>
    <x v="23"/>
    <s v="New Orleans"/>
    <x v="5"/>
    <n v="0.35"/>
    <n v="4750"/>
    <n v="1662.5"/>
    <n v="748.125"/>
    <n v="0.45"/>
  </r>
  <r>
    <x v="1"/>
    <n v="1197831"/>
    <x v="172"/>
    <x v="1"/>
    <x v="23"/>
    <s v="New Orleans"/>
    <x v="0"/>
    <n v="0.25"/>
    <n v="6250"/>
    <n v="1562.5"/>
    <n v="468.75"/>
    <n v="0.3"/>
  </r>
  <r>
    <x v="1"/>
    <n v="1197831"/>
    <x v="172"/>
    <x v="1"/>
    <x v="23"/>
    <s v="New Orleans"/>
    <x v="1"/>
    <n v="0.35"/>
    <n v="6000"/>
    <n v="2100"/>
    <n v="630"/>
    <n v="0.3"/>
  </r>
  <r>
    <x v="1"/>
    <n v="1197831"/>
    <x v="172"/>
    <x v="1"/>
    <x v="23"/>
    <s v="New Orleans"/>
    <x v="2"/>
    <n v="0.35"/>
    <n v="4250"/>
    <n v="1487.5"/>
    <n v="446.25"/>
    <n v="0.3"/>
  </r>
  <r>
    <x v="1"/>
    <n v="1197831"/>
    <x v="172"/>
    <x v="1"/>
    <x v="23"/>
    <s v="New Orleans"/>
    <x v="3"/>
    <n v="0.35"/>
    <n v="3750"/>
    <n v="1312.5"/>
    <n v="525"/>
    <n v="0.4"/>
  </r>
  <r>
    <x v="1"/>
    <n v="1197831"/>
    <x v="172"/>
    <x v="1"/>
    <x v="23"/>
    <s v="New Orleans"/>
    <x v="4"/>
    <n v="0.4"/>
    <n v="2500"/>
    <n v="1000"/>
    <n v="250"/>
    <n v="0.25"/>
  </r>
  <r>
    <x v="1"/>
    <n v="1197831"/>
    <x v="172"/>
    <x v="1"/>
    <x v="23"/>
    <s v="New Orleans"/>
    <x v="5"/>
    <n v="0.35"/>
    <n v="4500"/>
    <n v="1575"/>
    <n v="708.75"/>
    <n v="0.45"/>
  </r>
  <r>
    <x v="1"/>
    <n v="1197831"/>
    <x v="173"/>
    <x v="1"/>
    <x v="23"/>
    <s v="New Orleans"/>
    <x v="0"/>
    <n v="0.3"/>
    <n v="6250"/>
    <n v="1875"/>
    <n v="656.25"/>
    <n v="0.35"/>
  </r>
  <r>
    <x v="1"/>
    <n v="1197831"/>
    <x v="173"/>
    <x v="1"/>
    <x v="23"/>
    <s v="New Orleans"/>
    <x v="1"/>
    <n v="0.4"/>
    <n v="6250"/>
    <n v="2500"/>
    <n v="875"/>
    <n v="0.35"/>
  </r>
  <r>
    <x v="1"/>
    <n v="1197831"/>
    <x v="173"/>
    <x v="1"/>
    <x v="23"/>
    <s v="New Orleans"/>
    <x v="2"/>
    <n v="0.3"/>
    <n v="4500"/>
    <n v="1350"/>
    <n v="472.49999999999994"/>
    <n v="0.35"/>
  </r>
  <r>
    <x v="1"/>
    <n v="1197831"/>
    <x v="173"/>
    <x v="1"/>
    <x v="23"/>
    <s v="New Orleans"/>
    <x v="3"/>
    <n v="0.35000000000000003"/>
    <n v="3500"/>
    <n v="1225.0000000000002"/>
    <n v="551.25000000000011"/>
    <n v="0.45"/>
  </r>
  <r>
    <x v="1"/>
    <n v="1197831"/>
    <x v="173"/>
    <x v="1"/>
    <x v="23"/>
    <s v="New Orleans"/>
    <x v="4"/>
    <n v="0.4"/>
    <n v="2500"/>
    <n v="1000"/>
    <n v="300"/>
    <n v="0.3"/>
  </r>
  <r>
    <x v="1"/>
    <n v="1197831"/>
    <x v="173"/>
    <x v="1"/>
    <x v="23"/>
    <s v="New Orleans"/>
    <x v="5"/>
    <n v="0.35000000000000003"/>
    <n v="4000"/>
    <n v="1400.0000000000002"/>
    <n v="700.00000000000011"/>
    <n v="0.5"/>
  </r>
  <r>
    <x v="1"/>
    <n v="1197831"/>
    <x v="60"/>
    <x v="1"/>
    <x v="23"/>
    <s v="New Orleans"/>
    <x v="0"/>
    <n v="0.19999999999999998"/>
    <n v="6500"/>
    <n v="1300"/>
    <n v="454.99999999999994"/>
    <n v="0.35"/>
  </r>
  <r>
    <x v="1"/>
    <n v="1197831"/>
    <x v="60"/>
    <x v="1"/>
    <x v="23"/>
    <s v="New Orleans"/>
    <x v="1"/>
    <n v="0.30000000000000004"/>
    <n v="6500"/>
    <n v="1950.0000000000002"/>
    <n v="682.5"/>
    <n v="0.35"/>
  </r>
  <r>
    <x v="1"/>
    <n v="1197831"/>
    <x v="60"/>
    <x v="1"/>
    <x v="23"/>
    <s v="New Orleans"/>
    <x v="2"/>
    <n v="0.24999999999999997"/>
    <n v="4750"/>
    <n v="1187.4999999999998"/>
    <n v="415.62499999999989"/>
    <n v="0.35"/>
  </r>
  <r>
    <x v="1"/>
    <n v="1197831"/>
    <x v="60"/>
    <x v="1"/>
    <x v="23"/>
    <s v="New Orleans"/>
    <x v="3"/>
    <n v="0.30000000000000004"/>
    <n v="3750"/>
    <n v="1125.0000000000002"/>
    <n v="506.25000000000011"/>
    <n v="0.45"/>
  </r>
  <r>
    <x v="1"/>
    <n v="1197831"/>
    <x v="60"/>
    <x v="1"/>
    <x v="23"/>
    <s v="New Orleans"/>
    <x v="4"/>
    <n v="0.35"/>
    <n v="2750"/>
    <n v="962.49999999999989"/>
    <n v="288.74999999999994"/>
    <n v="0.3"/>
  </r>
  <r>
    <x v="1"/>
    <n v="1197831"/>
    <x v="60"/>
    <x v="1"/>
    <x v="23"/>
    <s v="New Orleans"/>
    <x v="5"/>
    <n v="0.30000000000000004"/>
    <n v="5500"/>
    <n v="1650.0000000000002"/>
    <n v="825.00000000000011"/>
    <n v="0.5"/>
  </r>
  <r>
    <x v="1"/>
    <n v="1197831"/>
    <x v="174"/>
    <x v="1"/>
    <x v="23"/>
    <s v="New Orleans"/>
    <x v="0"/>
    <n v="0.19999999999999998"/>
    <n v="7000"/>
    <n v="1399.9999999999998"/>
    <n v="489.99999999999989"/>
    <n v="0.35"/>
  </r>
  <r>
    <x v="1"/>
    <n v="1197831"/>
    <x v="174"/>
    <x v="1"/>
    <x v="23"/>
    <s v="New Orleans"/>
    <x v="1"/>
    <n v="0.30000000000000004"/>
    <n v="7250"/>
    <n v="2175.0000000000005"/>
    <n v="761.25000000000011"/>
    <n v="0.35"/>
  </r>
  <r>
    <x v="1"/>
    <n v="1197831"/>
    <x v="174"/>
    <x v="1"/>
    <x v="23"/>
    <s v="New Orleans"/>
    <x v="2"/>
    <n v="0.24999999999999997"/>
    <n v="5750"/>
    <n v="1437.4999999999998"/>
    <n v="503.12499999999989"/>
    <n v="0.35"/>
  </r>
  <r>
    <x v="1"/>
    <n v="1197831"/>
    <x v="174"/>
    <x v="1"/>
    <x v="23"/>
    <s v="New Orleans"/>
    <x v="3"/>
    <n v="0.35000000000000003"/>
    <n v="5000"/>
    <n v="1750.0000000000002"/>
    <n v="787.50000000000011"/>
    <n v="0.45"/>
  </r>
  <r>
    <x v="1"/>
    <n v="1197831"/>
    <x v="174"/>
    <x v="1"/>
    <x v="23"/>
    <s v="New Orleans"/>
    <x v="4"/>
    <n v="0.5"/>
    <n v="4000"/>
    <n v="2000"/>
    <n v="600"/>
    <n v="0.3"/>
  </r>
  <r>
    <x v="1"/>
    <n v="1197831"/>
    <x v="174"/>
    <x v="1"/>
    <x v="23"/>
    <s v="New Orleans"/>
    <x v="5"/>
    <n v="0.45"/>
    <n v="7500"/>
    <n v="3375"/>
    <n v="1687.5"/>
    <n v="0.5"/>
  </r>
  <r>
    <x v="1"/>
    <n v="1197831"/>
    <x v="175"/>
    <x v="1"/>
    <x v="23"/>
    <s v="New Orleans"/>
    <x v="0"/>
    <n v="0.45"/>
    <n v="7500"/>
    <n v="3375"/>
    <n v="1181.25"/>
    <n v="0.35"/>
  </r>
  <r>
    <x v="1"/>
    <n v="1197831"/>
    <x v="175"/>
    <x v="1"/>
    <x v="23"/>
    <s v="New Orleans"/>
    <x v="1"/>
    <n v="0.5"/>
    <n v="7500"/>
    <n v="3750"/>
    <n v="1312.5"/>
    <n v="0.35"/>
  </r>
  <r>
    <x v="1"/>
    <n v="1197831"/>
    <x v="175"/>
    <x v="1"/>
    <x v="23"/>
    <s v="New Orleans"/>
    <x v="2"/>
    <n v="0.5"/>
    <n v="6000"/>
    <n v="3000"/>
    <n v="1050"/>
    <n v="0.35"/>
  </r>
  <r>
    <x v="1"/>
    <n v="1197831"/>
    <x v="175"/>
    <x v="1"/>
    <x v="23"/>
    <s v="New Orleans"/>
    <x v="3"/>
    <n v="0.5"/>
    <n v="5500"/>
    <n v="2750"/>
    <n v="1237.5"/>
    <n v="0.45"/>
  </r>
  <r>
    <x v="1"/>
    <n v="1197831"/>
    <x v="175"/>
    <x v="1"/>
    <x v="23"/>
    <s v="New Orleans"/>
    <x v="4"/>
    <n v="0.55000000000000004"/>
    <n v="4500"/>
    <n v="2475"/>
    <n v="742.5"/>
    <n v="0.3"/>
  </r>
  <r>
    <x v="1"/>
    <n v="1197831"/>
    <x v="175"/>
    <x v="1"/>
    <x v="23"/>
    <s v="New Orleans"/>
    <x v="5"/>
    <n v="0.60000000000000009"/>
    <n v="8250"/>
    <n v="4950.0000000000009"/>
    <n v="2475.0000000000005"/>
    <n v="0.5"/>
  </r>
  <r>
    <x v="1"/>
    <n v="1197831"/>
    <x v="176"/>
    <x v="1"/>
    <x v="23"/>
    <s v="New Orleans"/>
    <x v="0"/>
    <n v="0.5"/>
    <n v="7750"/>
    <n v="3875"/>
    <n v="1549.9999999999998"/>
    <n v="0.39999999999999997"/>
  </r>
  <r>
    <x v="1"/>
    <n v="1197831"/>
    <x v="176"/>
    <x v="1"/>
    <x v="23"/>
    <s v="New Orleans"/>
    <x v="1"/>
    <n v="0.55000000000000004"/>
    <n v="7750"/>
    <n v="4262.5"/>
    <n v="1704.9999999999998"/>
    <n v="0.39999999999999997"/>
  </r>
  <r>
    <x v="1"/>
    <n v="1197831"/>
    <x v="176"/>
    <x v="1"/>
    <x v="23"/>
    <s v="New Orleans"/>
    <x v="2"/>
    <n v="0.5"/>
    <n v="9250"/>
    <n v="4625"/>
    <n v="1849.9999999999998"/>
    <n v="0.39999999999999997"/>
  </r>
  <r>
    <x v="1"/>
    <n v="1197831"/>
    <x v="176"/>
    <x v="1"/>
    <x v="23"/>
    <s v="New Orleans"/>
    <x v="3"/>
    <n v="0.5"/>
    <n v="5250"/>
    <n v="2625"/>
    <n v="1312.5"/>
    <n v="0.5"/>
  </r>
  <r>
    <x v="1"/>
    <n v="1197831"/>
    <x v="176"/>
    <x v="1"/>
    <x v="23"/>
    <s v="New Orleans"/>
    <x v="4"/>
    <n v="0.55000000000000004"/>
    <n v="5250"/>
    <n v="2887.5000000000005"/>
    <n v="1010.6250000000001"/>
    <n v="0.35"/>
  </r>
  <r>
    <x v="1"/>
    <n v="1197831"/>
    <x v="176"/>
    <x v="1"/>
    <x v="23"/>
    <s v="New Orleans"/>
    <x v="5"/>
    <n v="0.65"/>
    <n v="8000"/>
    <n v="5200"/>
    <n v="2860.0000000000005"/>
    <n v="0.55000000000000004"/>
  </r>
  <r>
    <x v="1"/>
    <n v="1197831"/>
    <x v="177"/>
    <x v="1"/>
    <x v="23"/>
    <s v="New Orleans"/>
    <x v="0"/>
    <n v="0.5"/>
    <n v="7500"/>
    <n v="3750"/>
    <n v="1499.9999999999998"/>
    <n v="0.39999999999999997"/>
  </r>
  <r>
    <x v="1"/>
    <n v="1197831"/>
    <x v="177"/>
    <x v="1"/>
    <x v="23"/>
    <s v="New Orleans"/>
    <x v="1"/>
    <n v="0.55000000000000004"/>
    <n v="7500"/>
    <n v="4125"/>
    <n v="1649.9999999999998"/>
    <n v="0.39999999999999997"/>
  </r>
  <r>
    <x v="1"/>
    <n v="1197831"/>
    <x v="177"/>
    <x v="1"/>
    <x v="23"/>
    <s v="New Orleans"/>
    <x v="2"/>
    <n v="0.5"/>
    <n v="9250"/>
    <n v="4625"/>
    <n v="1849.9999999999998"/>
    <n v="0.39999999999999997"/>
  </r>
  <r>
    <x v="1"/>
    <n v="1197831"/>
    <x v="177"/>
    <x v="1"/>
    <x v="23"/>
    <s v="New Orleans"/>
    <x v="3"/>
    <n v="0.5"/>
    <n v="4750"/>
    <n v="2375"/>
    <n v="1187.5"/>
    <n v="0.5"/>
  </r>
  <r>
    <x v="1"/>
    <n v="1197831"/>
    <x v="177"/>
    <x v="1"/>
    <x v="23"/>
    <s v="New Orleans"/>
    <x v="4"/>
    <n v="0.55000000000000004"/>
    <n v="4750"/>
    <n v="2612.5"/>
    <n v="914.37499999999989"/>
    <n v="0.35"/>
  </r>
  <r>
    <x v="1"/>
    <n v="1197831"/>
    <x v="177"/>
    <x v="1"/>
    <x v="23"/>
    <s v="New Orleans"/>
    <x v="5"/>
    <n v="0.6"/>
    <n v="7250"/>
    <n v="4350"/>
    <n v="2392.5"/>
    <n v="0.55000000000000004"/>
  </r>
  <r>
    <x v="1"/>
    <n v="1197831"/>
    <x v="178"/>
    <x v="1"/>
    <x v="23"/>
    <s v="New Orleans"/>
    <x v="0"/>
    <n v="0.55000000000000004"/>
    <n v="6750"/>
    <n v="3712.5000000000005"/>
    <n v="1485"/>
    <n v="0.39999999999999997"/>
  </r>
  <r>
    <x v="1"/>
    <n v="1197831"/>
    <x v="178"/>
    <x v="1"/>
    <x v="23"/>
    <s v="New Orleans"/>
    <x v="1"/>
    <n v="0.55000000000000004"/>
    <n v="6250"/>
    <n v="3437.5000000000005"/>
    <n v="1375"/>
    <n v="0.39999999999999997"/>
  </r>
  <r>
    <x v="1"/>
    <n v="1197831"/>
    <x v="178"/>
    <x v="1"/>
    <x v="23"/>
    <s v="New Orleans"/>
    <x v="2"/>
    <n v="0.6"/>
    <n v="6750"/>
    <n v="4050"/>
    <n v="1619.9999999999998"/>
    <n v="0.39999999999999997"/>
  </r>
  <r>
    <x v="1"/>
    <n v="1197831"/>
    <x v="178"/>
    <x v="1"/>
    <x v="23"/>
    <s v="New Orleans"/>
    <x v="3"/>
    <n v="0.6"/>
    <n v="4000"/>
    <n v="2400"/>
    <n v="1200"/>
    <n v="0.5"/>
  </r>
  <r>
    <x v="1"/>
    <n v="1197831"/>
    <x v="178"/>
    <x v="1"/>
    <x v="23"/>
    <s v="New Orleans"/>
    <x v="4"/>
    <n v="0.55000000000000004"/>
    <n v="4000"/>
    <n v="2200"/>
    <n v="770"/>
    <n v="0.35"/>
  </r>
  <r>
    <x v="1"/>
    <n v="1197831"/>
    <x v="178"/>
    <x v="1"/>
    <x v="23"/>
    <s v="New Orleans"/>
    <x v="5"/>
    <n v="0.5"/>
    <n v="6250"/>
    <n v="3125"/>
    <n v="1718.7500000000002"/>
    <n v="0.55000000000000004"/>
  </r>
  <r>
    <x v="1"/>
    <n v="1197831"/>
    <x v="179"/>
    <x v="1"/>
    <x v="23"/>
    <s v="New Orleans"/>
    <x v="0"/>
    <n v="0.4"/>
    <n v="5750"/>
    <n v="2300"/>
    <n v="919.99999999999989"/>
    <n v="0.39999999999999997"/>
  </r>
  <r>
    <x v="1"/>
    <n v="1197831"/>
    <x v="179"/>
    <x v="1"/>
    <x v="23"/>
    <s v="New Orleans"/>
    <x v="1"/>
    <n v="0.4"/>
    <n v="5750"/>
    <n v="2300"/>
    <n v="919.99999999999989"/>
    <n v="0.39999999999999997"/>
  </r>
  <r>
    <x v="1"/>
    <n v="1197831"/>
    <x v="179"/>
    <x v="1"/>
    <x v="23"/>
    <s v="New Orleans"/>
    <x v="2"/>
    <n v="0.45"/>
    <n v="5250"/>
    <n v="2362.5"/>
    <n v="944.99999999999989"/>
    <n v="0.39999999999999997"/>
  </r>
  <r>
    <x v="1"/>
    <n v="1197831"/>
    <x v="179"/>
    <x v="1"/>
    <x v="23"/>
    <s v="New Orleans"/>
    <x v="3"/>
    <n v="0.45"/>
    <n v="3750"/>
    <n v="1687.5"/>
    <n v="843.75"/>
    <n v="0.5"/>
  </r>
  <r>
    <x v="1"/>
    <n v="1197831"/>
    <x v="179"/>
    <x v="1"/>
    <x v="23"/>
    <s v="New Orleans"/>
    <x v="4"/>
    <n v="0.35000000000000003"/>
    <n v="3500"/>
    <n v="1225.0000000000002"/>
    <n v="428.75000000000006"/>
    <n v="0.35"/>
  </r>
  <r>
    <x v="1"/>
    <n v="1197831"/>
    <x v="179"/>
    <x v="1"/>
    <x v="23"/>
    <s v="New Orleans"/>
    <x v="5"/>
    <n v="0.45"/>
    <n v="5250"/>
    <n v="2362.5"/>
    <n v="1299.375"/>
    <n v="0.55000000000000004"/>
  </r>
  <r>
    <x v="1"/>
    <n v="1197831"/>
    <x v="64"/>
    <x v="1"/>
    <x v="23"/>
    <s v="New Orleans"/>
    <x v="0"/>
    <n v="0.35000000000000003"/>
    <n v="6750"/>
    <n v="2362.5"/>
    <n v="944.99999999999989"/>
    <n v="0.39999999999999997"/>
  </r>
  <r>
    <x v="1"/>
    <n v="1197831"/>
    <x v="64"/>
    <x v="1"/>
    <x v="23"/>
    <s v="New Orleans"/>
    <x v="1"/>
    <n v="0.35000000000000003"/>
    <n v="6750"/>
    <n v="2362.5"/>
    <n v="944.99999999999989"/>
    <n v="0.39999999999999997"/>
  </r>
  <r>
    <x v="1"/>
    <n v="1197831"/>
    <x v="64"/>
    <x v="1"/>
    <x v="23"/>
    <s v="New Orleans"/>
    <x v="2"/>
    <n v="0.6"/>
    <n v="6000"/>
    <n v="3600"/>
    <n v="1439.9999999999998"/>
    <n v="0.39999999999999997"/>
  </r>
  <r>
    <x v="1"/>
    <n v="1197831"/>
    <x v="64"/>
    <x v="1"/>
    <x v="23"/>
    <s v="New Orleans"/>
    <x v="3"/>
    <n v="0.6"/>
    <n v="4500"/>
    <n v="2700"/>
    <n v="1350"/>
    <n v="0.5"/>
  </r>
  <r>
    <x v="1"/>
    <n v="1197831"/>
    <x v="64"/>
    <x v="1"/>
    <x v="23"/>
    <s v="New Orleans"/>
    <x v="4"/>
    <n v="0.54999999999999993"/>
    <n v="4250"/>
    <n v="2337.4999999999995"/>
    <n v="818.12499999999977"/>
    <n v="0.35"/>
  </r>
  <r>
    <x v="1"/>
    <n v="1197831"/>
    <x v="64"/>
    <x v="1"/>
    <x v="23"/>
    <s v="New Orleans"/>
    <x v="5"/>
    <n v="0.65"/>
    <n v="6250"/>
    <n v="4062.5"/>
    <n v="2234.375"/>
    <n v="0.55000000000000004"/>
  </r>
  <r>
    <x v="1"/>
    <n v="1197831"/>
    <x v="65"/>
    <x v="1"/>
    <x v="23"/>
    <s v="New Orleans"/>
    <x v="0"/>
    <n v="0.54999999999999993"/>
    <n v="7750"/>
    <n v="4262.4999999999991"/>
    <n v="1704.9999999999995"/>
    <n v="0.39999999999999997"/>
  </r>
  <r>
    <x v="1"/>
    <n v="1197831"/>
    <x v="65"/>
    <x v="1"/>
    <x v="23"/>
    <s v="New Orleans"/>
    <x v="1"/>
    <n v="0.54999999999999993"/>
    <n v="7750"/>
    <n v="4262.4999999999991"/>
    <n v="1704.9999999999995"/>
    <n v="0.39999999999999997"/>
  </r>
  <r>
    <x v="1"/>
    <n v="1197831"/>
    <x v="65"/>
    <x v="1"/>
    <x v="23"/>
    <s v="New Orleans"/>
    <x v="2"/>
    <n v="0.6"/>
    <n v="6750"/>
    <n v="4050"/>
    <n v="1619.9999999999998"/>
    <n v="0.39999999999999997"/>
  </r>
  <r>
    <x v="1"/>
    <n v="1197831"/>
    <x v="65"/>
    <x v="1"/>
    <x v="23"/>
    <s v="New Orleans"/>
    <x v="3"/>
    <n v="0.6"/>
    <n v="5250"/>
    <n v="3150"/>
    <n v="1575"/>
    <n v="0.5"/>
  </r>
  <r>
    <x v="1"/>
    <n v="1197831"/>
    <x v="65"/>
    <x v="1"/>
    <x v="23"/>
    <s v="New Orleans"/>
    <x v="4"/>
    <n v="0.54999999999999993"/>
    <n v="4750"/>
    <n v="2612.4999999999995"/>
    <n v="914.37499999999977"/>
    <n v="0.35"/>
  </r>
  <r>
    <x v="1"/>
    <n v="1197831"/>
    <x v="65"/>
    <x v="1"/>
    <x v="23"/>
    <s v="New Orleans"/>
    <x v="5"/>
    <n v="0.65"/>
    <n v="7250"/>
    <n v="4712.5"/>
    <n v="2591.875"/>
    <n v="0.55000000000000004"/>
  </r>
  <r>
    <x v="2"/>
    <n v="1128299"/>
    <x v="180"/>
    <x v="2"/>
    <x v="24"/>
    <s v="Boise"/>
    <x v="0"/>
    <n v="0.29999999999999993"/>
    <n v="4250"/>
    <n v="1274.9999999999998"/>
    <n v="446.24999999999989"/>
    <n v="0.35"/>
  </r>
  <r>
    <x v="2"/>
    <n v="1128299"/>
    <x v="180"/>
    <x v="2"/>
    <x v="24"/>
    <s v="Boise"/>
    <x v="1"/>
    <n v="0.4"/>
    <n v="4250"/>
    <n v="1700"/>
    <n v="680"/>
    <n v="0.4"/>
  </r>
  <r>
    <x v="2"/>
    <n v="1128299"/>
    <x v="180"/>
    <x v="2"/>
    <x v="24"/>
    <s v="Boise"/>
    <x v="2"/>
    <n v="0.4"/>
    <n v="4250"/>
    <n v="1700"/>
    <n v="595"/>
    <n v="0.35"/>
  </r>
  <r>
    <x v="2"/>
    <n v="1128299"/>
    <x v="180"/>
    <x v="2"/>
    <x v="24"/>
    <s v="Boise"/>
    <x v="3"/>
    <n v="0.4"/>
    <n v="2750"/>
    <n v="1100"/>
    <n v="385"/>
    <n v="0.35"/>
  </r>
  <r>
    <x v="2"/>
    <n v="1128299"/>
    <x v="180"/>
    <x v="2"/>
    <x v="24"/>
    <s v="Boise"/>
    <x v="4"/>
    <n v="0.45000000000000007"/>
    <n v="2250"/>
    <n v="1012.5000000000001"/>
    <n v="303.75"/>
    <n v="0.3"/>
  </r>
  <r>
    <x v="2"/>
    <n v="1128299"/>
    <x v="180"/>
    <x v="2"/>
    <x v="24"/>
    <s v="Boise"/>
    <x v="5"/>
    <n v="0.4"/>
    <n v="4250"/>
    <n v="1700"/>
    <n v="425"/>
    <n v="0.25"/>
  </r>
  <r>
    <x v="2"/>
    <n v="1128299"/>
    <x v="181"/>
    <x v="2"/>
    <x v="24"/>
    <s v="Boise"/>
    <x v="0"/>
    <n v="0.29999999999999993"/>
    <n v="4750"/>
    <n v="1424.9999999999998"/>
    <n v="498.74999999999989"/>
    <n v="0.35"/>
  </r>
  <r>
    <x v="2"/>
    <n v="1128299"/>
    <x v="181"/>
    <x v="2"/>
    <x v="24"/>
    <s v="Boise"/>
    <x v="1"/>
    <n v="0.4"/>
    <n v="3750"/>
    <n v="1500"/>
    <n v="600"/>
    <n v="0.4"/>
  </r>
  <r>
    <x v="2"/>
    <n v="1128299"/>
    <x v="181"/>
    <x v="2"/>
    <x v="24"/>
    <s v="Boise"/>
    <x v="2"/>
    <n v="0.4"/>
    <n v="3750"/>
    <n v="1500"/>
    <n v="525"/>
    <n v="0.35"/>
  </r>
  <r>
    <x v="2"/>
    <n v="1128299"/>
    <x v="181"/>
    <x v="2"/>
    <x v="24"/>
    <s v="Boise"/>
    <x v="3"/>
    <n v="0.4"/>
    <n v="2250"/>
    <n v="900"/>
    <n v="315"/>
    <n v="0.35"/>
  </r>
  <r>
    <x v="2"/>
    <n v="1128299"/>
    <x v="181"/>
    <x v="2"/>
    <x v="24"/>
    <s v="Boise"/>
    <x v="4"/>
    <n v="0.45000000000000007"/>
    <n v="1500"/>
    <n v="675.00000000000011"/>
    <n v="202.50000000000003"/>
    <n v="0.3"/>
  </r>
  <r>
    <x v="2"/>
    <n v="1128299"/>
    <x v="181"/>
    <x v="2"/>
    <x v="24"/>
    <s v="Boise"/>
    <x v="5"/>
    <n v="0.4"/>
    <n v="3500"/>
    <n v="1400"/>
    <n v="350"/>
    <n v="0.25"/>
  </r>
  <r>
    <x v="2"/>
    <n v="1128299"/>
    <x v="182"/>
    <x v="2"/>
    <x v="24"/>
    <s v="Boise"/>
    <x v="0"/>
    <n v="0.4"/>
    <n v="5000"/>
    <n v="2000"/>
    <n v="700"/>
    <n v="0.35"/>
  </r>
  <r>
    <x v="2"/>
    <n v="1128299"/>
    <x v="182"/>
    <x v="2"/>
    <x v="24"/>
    <s v="Boise"/>
    <x v="1"/>
    <n v="0.5"/>
    <n v="3500"/>
    <n v="1750"/>
    <n v="700"/>
    <n v="0.4"/>
  </r>
  <r>
    <x v="2"/>
    <n v="1128299"/>
    <x v="182"/>
    <x v="2"/>
    <x v="24"/>
    <s v="Boise"/>
    <x v="2"/>
    <n v="0.5"/>
    <n v="3500"/>
    <n v="1750"/>
    <n v="612.5"/>
    <n v="0.35"/>
  </r>
  <r>
    <x v="2"/>
    <n v="1128299"/>
    <x v="182"/>
    <x v="2"/>
    <x v="24"/>
    <s v="Boise"/>
    <x v="3"/>
    <n v="0.5"/>
    <n v="2250"/>
    <n v="1125"/>
    <n v="393.75"/>
    <n v="0.35"/>
  </r>
  <r>
    <x v="2"/>
    <n v="1128299"/>
    <x v="182"/>
    <x v="2"/>
    <x v="24"/>
    <s v="Boise"/>
    <x v="4"/>
    <n v="0.55000000000000004"/>
    <n v="1250"/>
    <n v="687.5"/>
    <n v="206.25"/>
    <n v="0.3"/>
  </r>
  <r>
    <x v="2"/>
    <n v="1128299"/>
    <x v="182"/>
    <x v="2"/>
    <x v="24"/>
    <s v="Boise"/>
    <x v="5"/>
    <n v="0.5"/>
    <n v="3250"/>
    <n v="1625"/>
    <n v="406.25"/>
    <n v="0.25"/>
  </r>
  <r>
    <x v="2"/>
    <n v="1128299"/>
    <x v="183"/>
    <x v="2"/>
    <x v="24"/>
    <s v="Boise"/>
    <x v="0"/>
    <n v="0.5"/>
    <n v="5000"/>
    <n v="2500"/>
    <n v="875"/>
    <n v="0.35"/>
  </r>
  <r>
    <x v="2"/>
    <n v="1128299"/>
    <x v="183"/>
    <x v="2"/>
    <x v="24"/>
    <s v="Boise"/>
    <x v="1"/>
    <n v="0.55000000000000004"/>
    <n v="3000"/>
    <n v="1650.0000000000002"/>
    <n v="660.00000000000011"/>
    <n v="0.4"/>
  </r>
  <r>
    <x v="2"/>
    <n v="1128299"/>
    <x v="183"/>
    <x v="2"/>
    <x v="24"/>
    <s v="Boise"/>
    <x v="2"/>
    <n v="0.55000000000000004"/>
    <n v="3500"/>
    <n v="1925.0000000000002"/>
    <n v="673.75"/>
    <n v="0.35"/>
  </r>
  <r>
    <x v="2"/>
    <n v="1128299"/>
    <x v="183"/>
    <x v="2"/>
    <x v="24"/>
    <s v="Boise"/>
    <x v="3"/>
    <n v="0.5"/>
    <n v="2500"/>
    <n v="1250"/>
    <n v="437.5"/>
    <n v="0.35"/>
  </r>
  <r>
    <x v="2"/>
    <n v="1128299"/>
    <x v="183"/>
    <x v="2"/>
    <x v="24"/>
    <s v="Boise"/>
    <x v="4"/>
    <n v="0.55000000000000004"/>
    <n v="1500"/>
    <n v="825.00000000000011"/>
    <n v="247.50000000000003"/>
    <n v="0.3"/>
  </r>
  <r>
    <x v="2"/>
    <n v="1128299"/>
    <x v="183"/>
    <x v="2"/>
    <x v="24"/>
    <s v="Boise"/>
    <x v="5"/>
    <n v="0.70000000000000007"/>
    <n v="3250"/>
    <n v="2275"/>
    <n v="568.75"/>
    <n v="0.25"/>
  </r>
  <r>
    <x v="2"/>
    <n v="1128299"/>
    <x v="184"/>
    <x v="2"/>
    <x v="24"/>
    <s v="Boise"/>
    <x v="0"/>
    <n v="0.5"/>
    <n v="5250"/>
    <n v="2625"/>
    <n v="918.74999999999989"/>
    <n v="0.35"/>
  </r>
  <r>
    <x v="2"/>
    <n v="1128299"/>
    <x v="184"/>
    <x v="2"/>
    <x v="24"/>
    <s v="Boise"/>
    <x v="1"/>
    <n v="0.55000000000000004"/>
    <n v="3750"/>
    <n v="2062.5"/>
    <n v="825"/>
    <n v="0.4"/>
  </r>
  <r>
    <x v="2"/>
    <n v="1128299"/>
    <x v="184"/>
    <x v="2"/>
    <x v="24"/>
    <s v="Boise"/>
    <x v="2"/>
    <n v="0.55000000000000004"/>
    <n v="4000"/>
    <n v="2200"/>
    <n v="770"/>
    <n v="0.35"/>
  </r>
  <r>
    <x v="2"/>
    <n v="1128299"/>
    <x v="184"/>
    <x v="2"/>
    <x v="24"/>
    <s v="Boise"/>
    <x v="3"/>
    <n v="0.5"/>
    <n v="3000"/>
    <n v="1500"/>
    <n v="525"/>
    <n v="0.35"/>
  </r>
  <r>
    <x v="2"/>
    <n v="1128299"/>
    <x v="184"/>
    <x v="2"/>
    <x v="24"/>
    <s v="Boise"/>
    <x v="4"/>
    <n v="0.55000000000000004"/>
    <n v="2000"/>
    <n v="1100"/>
    <n v="330"/>
    <n v="0.3"/>
  </r>
  <r>
    <x v="2"/>
    <n v="1128299"/>
    <x v="184"/>
    <x v="2"/>
    <x v="24"/>
    <s v="Boise"/>
    <x v="5"/>
    <n v="0.70000000000000007"/>
    <n v="3750"/>
    <n v="2625.0000000000005"/>
    <n v="656.25000000000011"/>
    <n v="0.25"/>
  </r>
  <r>
    <x v="2"/>
    <n v="1128299"/>
    <x v="185"/>
    <x v="2"/>
    <x v="24"/>
    <s v="Boise"/>
    <x v="0"/>
    <n v="0.5"/>
    <n v="6250"/>
    <n v="3125"/>
    <n v="1093.75"/>
    <n v="0.35"/>
  </r>
  <r>
    <x v="2"/>
    <n v="1128299"/>
    <x v="185"/>
    <x v="2"/>
    <x v="24"/>
    <s v="Boise"/>
    <x v="1"/>
    <n v="0.55000000000000004"/>
    <n v="4750"/>
    <n v="2612.5"/>
    <n v="1045"/>
    <n v="0.4"/>
  </r>
  <r>
    <x v="2"/>
    <n v="1128299"/>
    <x v="185"/>
    <x v="2"/>
    <x v="24"/>
    <s v="Boise"/>
    <x v="2"/>
    <n v="0.55000000000000004"/>
    <n v="4750"/>
    <n v="2612.5"/>
    <n v="914.37499999999989"/>
    <n v="0.35"/>
  </r>
  <r>
    <x v="2"/>
    <n v="1128299"/>
    <x v="185"/>
    <x v="2"/>
    <x v="24"/>
    <s v="Boise"/>
    <x v="3"/>
    <n v="0.5"/>
    <n v="3500"/>
    <n v="1750"/>
    <n v="612.5"/>
    <n v="0.35"/>
  </r>
  <r>
    <x v="2"/>
    <n v="1128299"/>
    <x v="185"/>
    <x v="2"/>
    <x v="24"/>
    <s v="Boise"/>
    <x v="4"/>
    <n v="0.55000000000000004"/>
    <n v="2250"/>
    <n v="1237.5"/>
    <n v="371.25"/>
    <n v="0.3"/>
  </r>
  <r>
    <x v="2"/>
    <n v="1128299"/>
    <x v="185"/>
    <x v="2"/>
    <x v="24"/>
    <s v="Boise"/>
    <x v="5"/>
    <n v="0.70000000000000007"/>
    <n v="5250"/>
    <n v="3675.0000000000005"/>
    <n v="918.75000000000011"/>
    <n v="0.25"/>
  </r>
  <r>
    <x v="2"/>
    <n v="1128299"/>
    <x v="186"/>
    <x v="2"/>
    <x v="24"/>
    <s v="Boise"/>
    <x v="0"/>
    <n v="0.5"/>
    <n v="6750"/>
    <n v="3375"/>
    <n v="1181.25"/>
    <n v="0.35"/>
  </r>
  <r>
    <x v="2"/>
    <n v="1128299"/>
    <x v="186"/>
    <x v="2"/>
    <x v="24"/>
    <s v="Boise"/>
    <x v="1"/>
    <n v="0.55000000000000004"/>
    <n v="5250"/>
    <n v="2887.5000000000005"/>
    <n v="1155.0000000000002"/>
    <n v="0.4"/>
  </r>
  <r>
    <x v="2"/>
    <n v="1128299"/>
    <x v="186"/>
    <x v="2"/>
    <x v="24"/>
    <s v="Boise"/>
    <x v="2"/>
    <n v="0.55000000000000004"/>
    <n v="4750"/>
    <n v="2612.5"/>
    <n v="914.37499999999989"/>
    <n v="0.35"/>
  </r>
  <r>
    <x v="2"/>
    <n v="1128299"/>
    <x v="186"/>
    <x v="2"/>
    <x v="24"/>
    <s v="Boise"/>
    <x v="3"/>
    <n v="0.5"/>
    <n v="3750"/>
    <n v="1875"/>
    <n v="656.25"/>
    <n v="0.35"/>
  </r>
  <r>
    <x v="2"/>
    <n v="1128299"/>
    <x v="186"/>
    <x v="2"/>
    <x v="24"/>
    <s v="Boise"/>
    <x v="4"/>
    <n v="0.55000000000000004"/>
    <n v="4250"/>
    <n v="2337.5"/>
    <n v="701.25"/>
    <n v="0.3"/>
  </r>
  <r>
    <x v="2"/>
    <n v="1128299"/>
    <x v="186"/>
    <x v="2"/>
    <x v="24"/>
    <s v="Boise"/>
    <x v="5"/>
    <n v="0.70000000000000007"/>
    <n v="4250"/>
    <n v="2975.0000000000005"/>
    <n v="743.75000000000011"/>
    <n v="0.25"/>
  </r>
  <r>
    <x v="2"/>
    <n v="1128299"/>
    <x v="187"/>
    <x v="2"/>
    <x v="24"/>
    <s v="Boise"/>
    <x v="0"/>
    <n v="0.55000000000000004"/>
    <n v="6250"/>
    <n v="3437.5000000000005"/>
    <n v="1203.125"/>
    <n v="0.35"/>
  </r>
  <r>
    <x v="2"/>
    <n v="1128299"/>
    <x v="187"/>
    <x v="2"/>
    <x v="24"/>
    <s v="Boise"/>
    <x v="1"/>
    <n v="0.60000000000000009"/>
    <n v="5750"/>
    <n v="3450.0000000000005"/>
    <n v="1380.0000000000002"/>
    <n v="0.4"/>
  </r>
  <r>
    <x v="2"/>
    <n v="1128299"/>
    <x v="187"/>
    <x v="2"/>
    <x v="24"/>
    <s v="Boise"/>
    <x v="2"/>
    <n v="0.55000000000000004"/>
    <n v="4500"/>
    <n v="2475"/>
    <n v="866.25"/>
    <n v="0.35"/>
  </r>
  <r>
    <x v="2"/>
    <n v="1128299"/>
    <x v="187"/>
    <x v="2"/>
    <x v="24"/>
    <s v="Boise"/>
    <x v="3"/>
    <n v="0.55000000000000004"/>
    <n v="4000"/>
    <n v="2200"/>
    <n v="770"/>
    <n v="0.35"/>
  </r>
  <r>
    <x v="2"/>
    <n v="1128299"/>
    <x v="187"/>
    <x v="2"/>
    <x v="24"/>
    <s v="Boise"/>
    <x v="4"/>
    <n v="0.65"/>
    <n v="4000"/>
    <n v="2600"/>
    <n v="780"/>
    <n v="0.3"/>
  </r>
  <r>
    <x v="2"/>
    <n v="1128299"/>
    <x v="187"/>
    <x v="2"/>
    <x v="24"/>
    <s v="Boise"/>
    <x v="5"/>
    <n v="0.70000000000000007"/>
    <n v="3750"/>
    <n v="2625.0000000000005"/>
    <n v="656.25000000000011"/>
    <n v="0.25"/>
  </r>
  <r>
    <x v="2"/>
    <n v="1128299"/>
    <x v="188"/>
    <x v="2"/>
    <x v="24"/>
    <s v="Boise"/>
    <x v="0"/>
    <n v="0.45000000000000007"/>
    <n v="5750"/>
    <n v="2587.5000000000005"/>
    <n v="905.62500000000011"/>
    <n v="0.35"/>
  </r>
  <r>
    <x v="2"/>
    <n v="1128299"/>
    <x v="188"/>
    <x v="2"/>
    <x v="24"/>
    <s v="Boise"/>
    <x v="1"/>
    <n v="0.50000000000000011"/>
    <n v="5750"/>
    <n v="2875.0000000000005"/>
    <n v="1150.0000000000002"/>
    <n v="0.4"/>
  </r>
  <r>
    <x v="2"/>
    <n v="1128299"/>
    <x v="188"/>
    <x v="2"/>
    <x v="24"/>
    <s v="Boise"/>
    <x v="2"/>
    <n v="0.45000000000000007"/>
    <n v="4250"/>
    <n v="1912.5000000000002"/>
    <n v="669.375"/>
    <n v="0.35"/>
  </r>
  <r>
    <x v="2"/>
    <n v="1128299"/>
    <x v="188"/>
    <x v="2"/>
    <x v="24"/>
    <s v="Boise"/>
    <x v="3"/>
    <n v="0.45000000000000007"/>
    <n v="3750"/>
    <n v="1687.5000000000002"/>
    <n v="590.625"/>
    <n v="0.35"/>
  </r>
  <r>
    <x v="2"/>
    <n v="1128299"/>
    <x v="188"/>
    <x v="2"/>
    <x v="24"/>
    <s v="Boise"/>
    <x v="4"/>
    <n v="0.55000000000000004"/>
    <n v="3750"/>
    <n v="2062.5"/>
    <n v="618.75"/>
    <n v="0.3"/>
  </r>
  <r>
    <x v="2"/>
    <n v="1128299"/>
    <x v="188"/>
    <x v="2"/>
    <x v="24"/>
    <s v="Boise"/>
    <x v="5"/>
    <n v="0.60000000000000009"/>
    <n v="4250"/>
    <n v="2550.0000000000005"/>
    <n v="637.50000000000011"/>
    <n v="0.25"/>
  </r>
  <r>
    <x v="2"/>
    <n v="1128299"/>
    <x v="189"/>
    <x v="2"/>
    <x v="24"/>
    <s v="Boise"/>
    <x v="0"/>
    <n v="0.45000000000000007"/>
    <n v="5000"/>
    <n v="2250.0000000000005"/>
    <n v="787.50000000000011"/>
    <n v="0.35"/>
  </r>
  <r>
    <x v="2"/>
    <n v="1128299"/>
    <x v="189"/>
    <x v="2"/>
    <x v="24"/>
    <s v="Boise"/>
    <x v="1"/>
    <n v="0.50000000000000011"/>
    <n v="5000"/>
    <n v="2500.0000000000005"/>
    <n v="1000.0000000000002"/>
    <n v="0.4"/>
  </r>
  <r>
    <x v="2"/>
    <n v="1128299"/>
    <x v="189"/>
    <x v="2"/>
    <x v="24"/>
    <s v="Boise"/>
    <x v="2"/>
    <n v="0.45000000000000007"/>
    <n v="3250"/>
    <n v="1462.5000000000002"/>
    <n v="511.87500000000006"/>
    <n v="0.35"/>
  </r>
  <r>
    <x v="2"/>
    <n v="1128299"/>
    <x v="189"/>
    <x v="2"/>
    <x v="24"/>
    <s v="Boise"/>
    <x v="3"/>
    <n v="0.45000000000000007"/>
    <n v="3000"/>
    <n v="1350.0000000000002"/>
    <n v="472.50000000000006"/>
    <n v="0.35"/>
  </r>
  <r>
    <x v="2"/>
    <n v="1128299"/>
    <x v="189"/>
    <x v="2"/>
    <x v="24"/>
    <s v="Boise"/>
    <x v="4"/>
    <n v="0.55000000000000004"/>
    <n v="2750"/>
    <n v="1512.5000000000002"/>
    <n v="453.75000000000006"/>
    <n v="0.3"/>
  </r>
  <r>
    <x v="2"/>
    <n v="1128299"/>
    <x v="189"/>
    <x v="2"/>
    <x v="24"/>
    <s v="Boise"/>
    <x v="5"/>
    <n v="0.60000000000000009"/>
    <n v="3250"/>
    <n v="1950.0000000000002"/>
    <n v="487.50000000000006"/>
    <n v="0.25"/>
  </r>
  <r>
    <x v="2"/>
    <n v="1128299"/>
    <x v="190"/>
    <x v="2"/>
    <x v="24"/>
    <s v="Boise"/>
    <x v="0"/>
    <n v="0.45000000000000007"/>
    <n v="5000"/>
    <n v="2250.0000000000005"/>
    <n v="787.50000000000011"/>
    <n v="0.35"/>
  </r>
  <r>
    <x v="2"/>
    <n v="1128299"/>
    <x v="190"/>
    <x v="2"/>
    <x v="24"/>
    <s v="Boise"/>
    <x v="1"/>
    <n v="0.50000000000000011"/>
    <n v="5250"/>
    <n v="2625.0000000000005"/>
    <n v="1050.0000000000002"/>
    <n v="0.4"/>
  </r>
  <r>
    <x v="2"/>
    <n v="1128299"/>
    <x v="190"/>
    <x v="2"/>
    <x v="24"/>
    <s v="Boise"/>
    <x v="2"/>
    <n v="0.45000000000000007"/>
    <n v="3750"/>
    <n v="1687.5000000000002"/>
    <n v="590.625"/>
    <n v="0.35"/>
  </r>
  <r>
    <x v="2"/>
    <n v="1128299"/>
    <x v="190"/>
    <x v="2"/>
    <x v="24"/>
    <s v="Boise"/>
    <x v="3"/>
    <n v="0.45000000000000007"/>
    <n v="3500"/>
    <n v="1575.0000000000002"/>
    <n v="551.25"/>
    <n v="0.35"/>
  </r>
  <r>
    <x v="2"/>
    <n v="1128299"/>
    <x v="190"/>
    <x v="2"/>
    <x v="24"/>
    <s v="Boise"/>
    <x v="4"/>
    <n v="0.55000000000000004"/>
    <n v="3000"/>
    <n v="1650.0000000000002"/>
    <n v="495.00000000000006"/>
    <n v="0.3"/>
  </r>
  <r>
    <x v="2"/>
    <n v="1128299"/>
    <x v="190"/>
    <x v="2"/>
    <x v="24"/>
    <s v="Boise"/>
    <x v="5"/>
    <n v="0.60000000000000009"/>
    <n v="4250"/>
    <n v="2550.0000000000005"/>
    <n v="637.50000000000011"/>
    <n v="0.25"/>
  </r>
  <r>
    <x v="2"/>
    <n v="1128299"/>
    <x v="191"/>
    <x v="2"/>
    <x v="24"/>
    <s v="Boise"/>
    <x v="0"/>
    <n v="0.45000000000000007"/>
    <n v="6250"/>
    <n v="2812.5000000000005"/>
    <n v="984.37500000000011"/>
    <n v="0.35"/>
  </r>
  <r>
    <x v="2"/>
    <n v="1128299"/>
    <x v="191"/>
    <x v="2"/>
    <x v="24"/>
    <s v="Boise"/>
    <x v="1"/>
    <n v="0.50000000000000011"/>
    <n v="6250"/>
    <n v="3125.0000000000009"/>
    <n v="1250.0000000000005"/>
    <n v="0.4"/>
  </r>
  <r>
    <x v="2"/>
    <n v="1128299"/>
    <x v="191"/>
    <x v="2"/>
    <x v="24"/>
    <s v="Boise"/>
    <x v="2"/>
    <n v="0.45000000000000007"/>
    <n v="4250"/>
    <n v="1912.5000000000002"/>
    <n v="669.375"/>
    <n v="0.35"/>
  </r>
  <r>
    <x v="2"/>
    <n v="1128299"/>
    <x v="191"/>
    <x v="2"/>
    <x v="24"/>
    <s v="Boise"/>
    <x v="3"/>
    <n v="0.45000000000000007"/>
    <n v="4250"/>
    <n v="1912.5000000000002"/>
    <n v="669.375"/>
    <n v="0.35"/>
  </r>
  <r>
    <x v="2"/>
    <n v="1128299"/>
    <x v="191"/>
    <x v="2"/>
    <x v="24"/>
    <s v="Boise"/>
    <x v="4"/>
    <n v="0.55000000000000004"/>
    <n v="3500"/>
    <n v="1925.0000000000002"/>
    <n v="577.5"/>
    <n v="0.3"/>
  </r>
  <r>
    <x v="2"/>
    <n v="1128299"/>
    <x v="191"/>
    <x v="2"/>
    <x v="24"/>
    <s v="Boise"/>
    <x v="5"/>
    <n v="0.60000000000000009"/>
    <n v="4500"/>
    <n v="2700.0000000000005"/>
    <n v="675.00000000000011"/>
    <n v="0.25"/>
  </r>
  <r>
    <x v="2"/>
    <n v="1128299"/>
    <x v="192"/>
    <x v="2"/>
    <x v="25"/>
    <s v="Phoenix"/>
    <x v="0"/>
    <n v="0.34999999999999992"/>
    <n v="4750"/>
    <n v="1662.4999999999995"/>
    <n v="581.87499999999977"/>
    <n v="0.35"/>
  </r>
  <r>
    <x v="2"/>
    <n v="1128299"/>
    <x v="192"/>
    <x v="2"/>
    <x v="25"/>
    <s v="Phoenix"/>
    <x v="1"/>
    <n v="0.45"/>
    <n v="4750"/>
    <n v="2137.5"/>
    <n v="855"/>
    <n v="0.4"/>
  </r>
  <r>
    <x v="2"/>
    <n v="1128299"/>
    <x v="192"/>
    <x v="2"/>
    <x v="25"/>
    <s v="Phoenix"/>
    <x v="2"/>
    <n v="0.45"/>
    <n v="4750"/>
    <n v="2137.5"/>
    <n v="748.125"/>
    <n v="0.35"/>
  </r>
  <r>
    <x v="2"/>
    <n v="1128299"/>
    <x v="192"/>
    <x v="2"/>
    <x v="25"/>
    <s v="Phoenix"/>
    <x v="3"/>
    <n v="0.45"/>
    <n v="3250"/>
    <n v="1462.5"/>
    <n v="511.87499999999994"/>
    <n v="0.35"/>
  </r>
  <r>
    <x v="2"/>
    <n v="1128299"/>
    <x v="192"/>
    <x v="2"/>
    <x v="25"/>
    <s v="Phoenix"/>
    <x v="4"/>
    <n v="0.50000000000000011"/>
    <n v="2750"/>
    <n v="1375.0000000000002"/>
    <n v="412.50000000000006"/>
    <n v="0.3"/>
  </r>
  <r>
    <x v="2"/>
    <n v="1128299"/>
    <x v="192"/>
    <x v="2"/>
    <x v="25"/>
    <s v="Phoenix"/>
    <x v="5"/>
    <n v="0.45"/>
    <n v="4750"/>
    <n v="2137.5"/>
    <n v="534.375"/>
    <n v="0.25"/>
  </r>
  <r>
    <x v="2"/>
    <n v="1128299"/>
    <x v="193"/>
    <x v="2"/>
    <x v="25"/>
    <s v="Phoenix"/>
    <x v="0"/>
    <n v="0.34999999999999992"/>
    <n v="5250"/>
    <n v="1837.4999999999995"/>
    <n v="643.12499999999977"/>
    <n v="0.35"/>
  </r>
  <r>
    <x v="2"/>
    <n v="1128299"/>
    <x v="193"/>
    <x v="2"/>
    <x v="25"/>
    <s v="Phoenix"/>
    <x v="1"/>
    <n v="0.45"/>
    <n v="4250"/>
    <n v="1912.5"/>
    <n v="765"/>
    <n v="0.4"/>
  </r>
  <r>
    <x v="2"/>
    <n v="1128299"/>
    <x v="193"/>
    <x v="2"/>
    <x v="25"/>
    <s v="Phoenix"/>
    <x v="2"/>
    <n v="0.45"/>
    <n v="4250"/>
    <n v="1912.5"/>
    <n v="669.375"/>
    <n v="0.35"/>
  </r>
  <r>
    <x v="2"/>
    <n v="1128299"/>
    <x v="193"/>
    <x v="2"/>
    <x v="25"/>
    <s v="Phoenix"/>
    <x v="3"/>
    <n v="0.45"/>
    <n v="2750"/>
    <n v="1237.5"/>
    <n v="433.125"/>
    <n v="0.35"/>
  </r>
  <r>
    <x v="2"/>
    <n v="1128299"/>
    <x v="193"/>
    <x v="2"/>
    <x v="25"/>
    <s v="Phoenix"/>
    <x v="4"/>
    <n v="0.50000000000000011"/>
    <n v="2000"/>
    <n v="1000.0000000000002"/>
    <n v="300.00000000000006"/>
    <n v="0.3"/>
  </r>
  <r>
    <x v="2"/>
    <n v="1128299"/>
    <x v="193"/>
    <x v="2"/>
    <x v="25"/>
    <s v="Phoenix"/>
    <x v="5"/>
    <n v="0.45"/>
    <n v="4000"/>
    <n v="1800"/>
    <n v="450"/>
    <n v="0.25"/>
  </r>
  <r>
    <x v="2"/>
    <n v="1128299"/>
    <x v="194"/>
    <x v="2"/>
    <x v="25"/>
    <s v="Phoenix"/>
    <x v="0"/>
    <n v="0.45"/>
    <n v="5500"/>
    <n v="2475"/>
    <n v="866.25"/>
    <n v="0.35"/>
  </r>
  <r>
    <x v="2"/>
    <n v="1128299"/>
    <x v="194"/>
    <x v="2"/>
    <x v="25"/>
    <s v="Phoenix"/>
    <x v="1"/>
    <n v="0.55000000000000004"/>
    <n v="4000"/>
    <n v="2200"/>
    <n v="880"/>
    <n v="0.4"/>
  </r>
  <r>
    <x v="2"/>
    <n v="1128299"/>
    <x v="194"/>
    <x v="2"/>
    <x v="25"/>
    <s v="Phoenix"/>
    <x v="2"/>
    <n v="0.55000000000000004"/>
    <n v="4000"/>
    <n v="2200"/>
    <n v="770"/>
    <n v="0.35"/>
  </r>
  <r>
    <x v="2"/>
    <n v="1128299"/>
    <x v="194"/>
    <x v="2"/>
    <x v="25"/>
    <s v="Phoenix"/>
    <x v="3"/>
    <n v="0.55000000000000004"/>
    <n v="2750"/>
    <n v="1512.5000000000002"/>
    <n v="529.375"/>
    <n v="0.35"/>
  </r>
  <r>
    <x v="2"/>
    <n v="1128299"/>
    <x v="194"/>
    <x v="2"/>
    <x v="25"/>
    <s v="Phoenix"/>
    <x v="4"/>
    <n v="0.60000000000000009"/>
    <n v="1750"/>
    <n v="1050.0000000000002"/>
    <n v="315.00000000000006"/>
    <n v="0.3"/>
  </r>
  <r>
    <x v="2"/>
    <n v="1128299"/>
    <x v="194"/>
    <x v="2"/>
    <x v="25"/>
    <s v="Phoenix"/>
    <x v="5"/>
    <n v="0.55000000000000004"/>
    <n v="3750"/>
    <n v="2062.5"/>
    <n v="515.625"/>
    <n v="0.25"/>
  </r>
  <r>
    <x v="2"/>
    <n v="1128299"/>
    <x v="195"/>
    <x v="2"/>
    <x v="25"/>
    <s v="Phoenix"/>
    <x v="0"/>
    <n v="0.55000000000000004"/>
    <n v="5500"/>
    <n v="3025.0000000000005"/>
    <n v="1058.75"/>
    <n v="0.35"/>
  </r>
  <r>
    <x v="2"/>
    <n v="1128299"/>
    <x v="195"/>
    <x v="2"/>
    <x v="25"/>
    <s v="Phoenix"/>
    <x v="1"/>
    <n v="0.60000000000000009"/>
    <n v="3500"/>
    <n v="2100.0000000000005"/>
    <n v="840.00000000000023"/>
    <n v="0.4"/>
  </r>
  <r>
    <x v="2"/>
    <n v="1128299"/>
    <x v="195"/>
    <x v="2"/>
    <x v="25"/>
    <s v="Phoenix"/>
    <x v="2"/>
    <n v="0.60000000000000009"/>
    <n v="4000"/>
    <n v="2400.0000000000005"/>
    <n v="840.00000000000011"/>
    <n v="0.35"/>
  </r>
  <r>
    <x v="2"/>
    <n v="1128299"/>
    <x v="195"/>
    <x v="2"/>
    <x v="25"/>
    <s v="Phoenix"/>
    <x v="3"/>
    <n v="0.55000000000000004"/>
    <n v="3000"/>
    <n v="1650.0000000000002"/>
    <n v="577.5"/>
    <n v="0.35"/>
  </r>
  <r>
    <x v="2"/>
    <n v="1128299"/>
    <x v="195"/>
    <x v="2"/>
    <x v="25"/>
    <s v="Phoenix"/>
    <x v="4"/>
    <n v="0.60000000000000009"/>
    <n v="2000"/>
    <n v="1200.0000000000002"/>
    <n v="360.00000000000006"/>
    <n v="0.3"/>
  </r>
  <r>
    <x v="2"/>
    <n v="1128299"/>
    <x v="195"/>
    <x v="2"/>
    <x v="25"/>
    <s v="Phoenix"/>
    <x v="5"/>
    <n v="0.75000000000000011"/>
    <n v="3750"/>
    <n v="2812.5000000000005"/>
    <n v="703.12500000000011"/>
    <n v="0.25"/>
  </r>
  <r>
    <x v="2"/>
    <n v="1128299"/>
    <x v="196"/>
    <x v="2"/>
    <x v="25"/>
    <s v="Phoenix"/>
    <x v="0"/>
    <n v="0.55000000000000004"/>
    <n v="5750"/>
    <n v="3162.5000000000005"/>
    <n v="1106.875"/>
    <n v="0.35"/>
  </r>
  <r>
    <x v="2"/>
    <n v="1128299"/>
    <x v="196"/>
    <x v="2"/>
    <x v="25"/>
    <s v="Phoenix"/>
    <x v="1"/>
    <n v="0.60000000000000009"/>
    <n v="4250"/>
    <n v="2550.0000000000005"/>
    <n v="1020.0000000000002"/>
    <n v="0.4"/>
  </r>
  <r>
    <x v="2"/>
    <n v="1128299"/>
    <x v="196"/>
    <x v="2"/>
    <x v="25"/>
    <s v="Phoenix"/>
    <x v="2"/>
    <n v="0.60000000000000009"/>
    <n v="4500"/>
    <n v="2700.0000000000005"/>
    <n v="945.00000000000011"/>
    <n v="0.35"/>
  </r>
  <r>
    <x v="2"/>
    <n v="1128299"/>
    <x v="196"/>
    <x v="2"/>
    <x v="25"/>
    <s v="Phoenix"/>
    <x v="3"/>
    <n v="0.55000000000000004"/>
    <n v="3500"/>
    <n v="1925.0000000000002"/>
    <n v="673.75"/>
    <n v="0.35"/>
  </r>
  <r>
    <x v="2"/>
    <n v="1128299"/>
    <x v="196"/>
    <x v="2"/>
    <x v="25"/>
    <s v="Phoenix"/>
    <x v="4"/>
    <n v="0.60000000000000009"/>
    <n v="2500"/>
    <n v="1500.0000000000002"/>
    <n v="450.00000000000006"/>
    <n v="0.3"/>
  </r>
  <r>
    <x v="2"/>
    <n v="1128299"/>
    <x v="196"/>
    <x v="2"/>
    <x v="25"/>
    <s v="Phoenix"/>
    <x v="5"/>
    <n v="0.75000000000000011"/>
    <n v="4250"/>
    <n v="3187.5000000000005"/>
    <n v="796.87500000000011"/>
    <n v="0.25"/>
  </r>
  <r>
    <x v="2"/>
    <n v="1128299"/>
    <x v="197"/>
    <x v="2"/>
    <x v="25"/>
    <s v="Phoenix"/>
    <x v="0"/>
    <n v="0.55000000000000004"/>
    <n v="7000"/>
    <n v="3850.0000000000005"/>
    <n v="1347.5"/>
    <n v="0.35"/>
  </r>
  <r>
    <x v="2"/>
    <n v="1128299"/>
    <x v="197"/>
    <x v="2"/>
    <x v="25"/>
    <s v="Phoenix"/>
    <x v="1"/>
    <n v="0.60000000000000009"/>
    <n v="5500"/>
    <n v="3300.0000000000005"/>
    <n v="1320.0000000000002"/>
    <n v="0.4"/>
  </r>
  <r>
    <x v="2"/>
    <n v="1128299"/>
    <x v="197"/>
    <x v="2"/>
    <x v="25"/>
    <s v="Phoenix"/>
    <x v="2"/>
    <n v="0.60000000000000009"/>
    <n v="5500"/>
    <n v="3300.0000000000005"/>
    <n v="1155"/>
    <n v="0.35"/>
  </r>
  <r>
    <x v="2"/>
    <n v="1128299"/>
    <x v="197"/>
    <x v="2"/>
    <x v="25"/>
    <s v="Phoenix"/>
    <x v="3"/>
    <n v="0.55000000000000004"/>
    <n v="4250"/>
    <n v="2337.5"/>
    <n v="818.125"/>
    <n v="0.35"/>
  </r>
  <r>
    <x v="2"/>
    <n v="1128299"/>
    <x v="197"/>
    <x v="2"/>
    <x v="25"/>
    <s v="Phoenix"/>
    <x v="4"/>
    <n v="0.60000000000000009"/>
    <n v="3000"/>
    <n v="1800.0000000000002"/>
    <n v="540"/>
    <n v="0.3"/>
  </r>
  <r>
    <x v="2"/>
    <n v="1128299"/>
    <x v="197"/>
    <x v="2"/>
    <x v="25"/>
    <s v="Phoenix"/>
    <x v="5"/>
    <n v="0.75000000000000011"/>
    <n v="6000"/>
    <n v="4500.0000000000009"/>
    <n v="1125.0000000000002"/>
    <n v="0.25"/>
  </r>
  <r>
    <x v="2"/>
    <n v="1128299"/>
    <x v="198"/>
    <x v="2"/>
    <x v="25"/>
    <s v="Phoenix"/>
    <x v="0"/>
    <n v="0.55000000000000004"/>
    <n v="7500"/>
    <n v="4125"/>
    <n v="1443.75"/>
    <n v="0.35"/>
  </r>
  <r>
    <x v="2"/>
    <n v="1128299"/>
    <x v="198"/>
    <x v="2"/>
    <x v="25"/>
    <s v="Phoenix"/>
    <x v="1"/>
    <n v="0.60000000000000009"/>
    <n v="6000"/>
    <n v="3600.0000000000005"/>
    <n v="1440.0000000000002"/>
    <n v="0.4"/>
  </r>
  <r>
    <x v="2"/>
    <n v="1128299"/>
    <x v="198"/>
    <x v="2"/>
    <x v="25"/>
    <s v="Phoenix"/>
    <x v="2"/>
    <n v="0.60000000000000009"/>
    <n v="5500"/>
    <n v="3300.0000000000005"/>
    <n v="1155"/>
    <n v="0.35"/>
  </r>
  <r>
    <x v="2"/>
    <n v="1128299"/>
    <x v="198"/>
    <x v="2"/>
    <x v="25"/>
    <s v="Phoenix"/>
    <x v="3"/>
    <n v="0.55000000000000004"/>
    <n v="4500"/>
    <n v="2475"/>
    <n v="866.25"/>
    <n v="0.35"/>
  </r>
  <r>
    <x v="2"/>
    <n v="1128299"/>
    <x v="198"/>
    <x v="2"/>
    <x v="25"/>
    <s v="Phoenix"/>
    <x v="4"/>
    <n v="0.60000000000000009"/>
    <n v="5000"/>
    <n v="3000.0000000000005"/>
    <n v="900.00000000000011"/>
    <n v="0.3"/>
  </r>
  <r>
    <x v="2"/>
    <n v="1128299"/>
    <x v="198"/>
    <x v="2"/>
    <x v="25"/>
    <s v="Phoenix"/>
    <x v="5"/>
    <n v="0.75000000000000011"/>
    <n v="5000"/>
    <n v="3750.0000000000005"/>
    <n v="937.50000000000011"/>
    <n v="0.25"/>
  </r>
  <r>
    <x v="2"/>
    <n v="1128299"/>
    <x v="199"/>
    <x v="2"/>
    <x v="25"/>
    <s v="Phoenix"/>
    <x v="0"/>
    <n v="0.60000000000000009"/>
    <n v="7000"/>
    <n v="4200.0000000000009"/>
    <n v="1470.0000000000002"/>
    <n v="0.35"/>
  </r>
  <r>
    <x v="2"/>
    <n v="1128299"/>
    <x v="199"/>
    <x v="2"/>
    <x v="25"/>
    <s v="Phoenix"/>
    <x v="1"/>
    <n v="0.65000000000000013"/>
    <n v="6500"/>
    <n v="4225.0000000000009"/>
    <n v="1690.0000000000005"/>
    <n v="0.4"/>
  </r>
  <r>
    <x v="2"/>
    <n v="1128299"/>
    <x v="199"/>
    <x v="2"/>
    <x v="25"/>
    <s v="Phoenix"/>
    <x v="2"/>
    <n v="0.60000000000000009"/>
    <n v="5250"/>
    <n v="3150.0000000000005"/>
    <n v="1102.5"/>
    <n v="0.35"/>
  </r>
  <r>
    <x v="2"/>
    <n v="1128299"/>
    <x v="199"/>
    <x v="2"/>
    <x v="25"/>
    <s v="Phoenix"/>
    <x v="3"/>
    <n v="0.60000000000000009"/>
    <n v="4750"/>
    <n v="2850.0000000000005"/>
    <n v="997.50000000000011"/>
    <n v="0.35"/>
  </r>
  <r>
    <x v="2"/>
    <n v="1128299"/>
    <x v="199"/>
    <x v="2"/>
    <x v="25"/>
    <s v="Phoenix"/>
    <x v="4"/>
    <n v="0.70000000000000007"/>
    <n v="4750"/>
    <n v="3325.0000000000005"/>
    <n v="997.50000000000011"/>
    <n v="0.3"/>
  </r>
  <r>
    <x v="2"/>
    <n v="1128299"/>
    <x v="199"/>
    <x v="2"/>
    <x v="25"/>
    <s v="Phoenix"/>
    <x v="5"/>
    <n v="0.75000000000000011"/>
    <n v="4500"/>
    <n v="3375.0000000000005"/>
    <n v="843.75000000000011"/>
    <n v="0.25"/>
  </r>
  <r>
    <x v="2"/>
    <n v="1128299"/>
    <x v="200"/>
    <x v="2"/>
    <x v="25"/>
    <s v="Phoenix"/>
    <x v="0"/>
    <n v="0.50000000000000011"/>
    <n v="6250"/>
    <n v="3125.0000000000009"/>
    <n v="1093.7500000000002"/>
    <n v="0.35"/>
  </r>
  <r>
    <x v="2"/>
    <n v="1128299"/>
    <x v="200"/>
    <x v="2"/>
    <x v="25"/>
    <s v="Phoenix"/>
    <x v="1"/>
    <n v="0.55000000000000016"/>
    <n v="6250"/>
    <n v="3437.5000000000009"/>
    <n v="1375.0000000000005"/>
    <n v="0.4"/>
  </r>
  <r>
    <x v="2"/>
    <n v="1128299"/>
    <x v="200"/>
    <x v="2"/>
    <x v="25"/>
    <s v="Phoenix"/>
    <x v="2"/>
    <n v="0.50000000000000011"/>
    <n v="4750"/>
    <n v="2375.0000000000005"/>
    <n v="831.25000000000011"/>
    <n v="0.35"/>
  </r>
  <r>
    <x v="2"/>
    <n v="1128299"/>
    <x v="200"/>
    <x v="2"/>
    <x v="25"/>
    <s v="Phoenix"/>
    <x v="3"/>
    <n v="0.50000000000000011"/>
    <n v="4250"/>
    <n v="2125.0000000000005"/>
    <n v="743.75000000000011"/>
    <n v="0.35"/>
  </r>
  <r>
    <x v="2"/>
    <n v="1128299"/>
    <x v="200"/>
    <x v="2"/>
    <x v="25"/>
    <s v="Phoenix"/>
    <x v="4"/>
    <n v="0.60000000000000009"/>
    <n v="4250"/>
    <n v="2550.0000000000005"/>
    <n v="765.00000000000011"/>
    <n v="0.3"/>
  </r>
  <r>
    <x v="2"/>
    <n v="1128299"/>
    <x v="200"/>
    <x v="2"/>
    <x v="25"/>
    <s v="Phoenix"/>
    <x v="5"/>
    <n v="0.65000000000000013"/>
    <n v="4750"/>
    <n v="3087.5000000000005"/>
    <n v="771.87500000000011"/>
    <n v="0.25"/>
  </r>
  <r>
    <x v="2"/>
    <n v="1128299"/>
    <x v="201"/>
    <x v="2"/>
    <x v="25"/>
    <s v="Phoenix"/>
    <x v="0"/>
    <n v="0.50000000000000011"/>
    <n v="5500"/>
    <n v="2750.0000000000005"/>
    <n v="962.50000000000011"/>
    <n v="0.35"/>
  </r>
  <r>
    <x v="2"/>
    <n v="1128299"/>
    <x v="201"/>
    <x v="2"/>
    <x v="25"/>
    <s v="Phoenix"/>
    <x v="1"/>
    <n v="0.55000000000000016"/>
    <n v="5500"/>
    <n v="3025.0000000000009"/>
    <n v="1210.0000000000005"/>
    <n v="0.4"/>
  </r>
  <r>
    <x v="2"/>
    <n v="1128299"/>
    <x v="201"/>
    <x v="2"/>
    <x v="25"/>
    <s v="Phoenix"/>
    <x v="2"/>
    <n v="0.50000000000000011"/>
    <n v="3750"/>
    <n v="1875.0000000000005"/>
    <n v="656.25000000000011"/>
    <n v="0.35"/>
  </r>
  <r>
    <x v="2"/>
    <n v="1128299"/>
    <x v="201"/>
    <x v="2"/>
    <x v="25"/>
    <s v="Phoenix"/>
    <x v="3"/>
    <n v="0.50000000000000011"/>
    <n v="3500"/>
    <n v="1750.0000000000005"/>
    <n v="612.50000000000011"/>
    <n v="0.35"/>
  </r>
  <r>
    <x v="2"/>
    <n v="1128299"/>
    <x v="201"/>
    <x v="2"/>
    <x v="25"/>
    <s v="Phoenix"/>
    <x v="4"/>
    <n v="0.60000000000000009"/>
    <n v="3250"/>
    <n v="1950.0000000000002"/>
    <n v="585"/>
    <n v="0.3"/>
  </r>
  <r>
    <x v="2"/>
    <n v="1128299"/>
    <x v="201"/>
    <x v="2"/>
    <x v="25"/>
    <s v="Phoenix"/>
    <x v="5"/>
    <n v="0.75000000000000011"/>
    <n v="3750"/>
    <n v="2812.5000000000005"/>
    <n v="703.12500000000011"/>
    <n v="0.25"/>
  </r>
  <r>
    <x v="2"/>
    <n v="1128299"/>
    <x v="202"/>
    <x v="2"/>
    <x v="25"/>
    <s v="Phoenix"/>
    <x v="0"/>
    <n v="0.60000000000000009"/>
    <n v="5500"/>
    <n v="3300.0000000000005"/>
    <n v="1155"/>
    <n v="0.35"/>
  </r>
  <r>
    <x v="2"/>
    <n v="1128299"/>
    <x v="202"/>
    <x v="2"/>
    <x v="25"/>
    <s v="Phoenix"/>
    <x v="1"/>
    <n v="0.65000000000000013"/>
    <n v="6000"/>
    <n v="3900.0000000000009"/>
    <n v="1560.0000000000005"/>
    <n v="0.4"/>
  </r>
  <r>
    <x v="2"/>
    <n v="1128299"/>
    <x v="202"/>
    <x v="2"/>
    <x v="25"/>
    <s v="Phoenix"/>
    <x v="2"/>
    <n v="0.60000000000000009"/>
    <n v="4500"/>
    <n v="2700.0000000000005"/>
    <n v="945.00000000000011"/>
    <n v="0.35"/>
  </r>
  <r>
    <x v="2"/>
    <n v="1128299"/>
    <x v="202"/>
    <x v="2"/>
    <x v="25"/>
    <s v="Phoenix"/>
    <x v="3"/>
    <n v="0.60000000000000009"/>
    <n v="4250"/>
    <n v="2550.0000000000005"/>
    <n v="892.50000000000011"/>
    <n v="0.35"/>
  </r>
  <r>
    <x v="2"/>
    <n v="1128299"/>
    <x v="202"/>
    <x v="2"/>
    <x v="25"/>
    <s v="Phoenix"/>
    <x v="4"/>
    <n v="0.70000000000000007"/>
    <n v="3750"/>
    <n v="2625.0000000000005"/>
    <n v="787.50000000000011"/>
    <n v="0.3"/>
  </r>
  <r>
    <x v="2"/>
    <n v="1128299"/>
    <x v="202"/>
    <x v="2"/>
    <x v="25"/>
    <s v="Phoenix"/>
    <x v="5"/>
    <n v="0.75000000000000011"/>
    <n v="5000"/>
    <n v="3750.0000000000005"/>
    <n v="937.50000000000011"/>
    <n v="0.25"/>
  </r>
  <r>
    <x v="2"/>
    <n v="1128299"/>
    <x v="203"/>
    <x v="2"/>
    <x v="25"/>
    <s v="Phoenix"/>
    <x v="0"/>
    <n v="0.60000000000000009"/>
    <n v="7000"/>
    <n v="4200.0000000000009"/>
    <n v="1470.0000000000002"/>
    <n v="0.35"/>
  </r>
  <r>
    <x v="2"/>
    <n v="1128299"/>
    <x v="203"/>
    <x v="2"/>
    <x v="25"/>
    <s v="Phoenix"/>
    <x v="1"/>
    <n v="0.65000000000000013"/>
    <n v="7000"/>
    <n v="4550.0000000000009"/>
    <n v="1820.0000000000005"/>
    <n v="0.4"/>
  </r>
  <r>
    <x v="2"/>
    <n v="1128299"/>
    <x v="203"/>
    <x v="2"/>
    <x v="25"/>
    <s v="Phoenix"/>
    <x v="2"/>
    <n v="0.60000000000000009"/>
    <n v="5000"/>
    <n v="3000.0000000000005"/>
    <n v="1050"/>
    <n v="0.35"/>
  </r>
  <r>
    <x v="2"/>
    <n v="1128299"/>
    <x v="203"/>
    <x v="2"/>
    <x v="25"/>
    <s v="Phoenix"/>
    <x v="3"/>
    <n v="0.60000000000000009"/>
    <n v="5000"/>
    <n v="3000.0000000000005"/>
    <n v="1050"/>
    <n v="0.35"/>
  </r>
  <r>
    <x v="2"/>
    <n v="1128299"/>
    <x v="203"/>
    <x v="2"/>
    <x v="25"/>
    <s v="Phoenix"/>
    <x v="4"/>
    <n v="0.70000000000000007"/>
    <n v="4250"/>
    <n v="2975.0000000000005"/>
    <n v="892.50000000000011"/>
    <n v="0.3"/>
  </r>
  <r>
    <x v="2"/>
    <n v="1128299"/>
    <x v="203"/>
    <x v="2"/>
    <x v="25"/>
    <s v="Phoenix"/>
    <x v="5"/>
    <n v="0.75000000000000011"/>
    <n v="5250"/>
    <n v="3937.5000000000005"/>
    <n v="984.37500000000011"/>
    <n v="0.25"/>
  </r>
  <r>
    <x v="2"/>
    <n v="1128299"/>
    <x v="90"/>
    <x v="2"/>
    <x v="26"/>
    <s v="Albuquerque"/>
    <x v="0"/>
    <n v="0.29999999999999993"/>
    <n v="4500"/>
    <n v="1349.9999999999998"/>
    <n v="539.99999999999989"/>
    <n v="0.4"/>
  </r>
  <r>
    <x v="2"/>
    <n v="1128299"/>
    <x v="90"/>
    <x v="2"/>
    <x v="26"/>
    <s v="Albuquerque"/>
    <x v="1"/>
    <n v="0.4"/>
    <n v="4500"/>
    <n v="1800"/>
    <n v="720"/>
    <n v="0.4"/>
  </r>
  <r>
    <x v="2"/>
    <n v="1128299"/>
    <x v="90"/>
    <x v="2"/>
    <x v="26"/>
    <s v="Albuquerque"/>
    <x v="2"/>
    <n v="0.4"/>
    <n v="4500"/>
    <n v="1800"/>
    <n v="630"/>
    <n v="0.35"/>
  </r>
  <r>
    <x v="2"/>
    <n v="1128299"/>
    <x v="90"/>
    <x v="2"/>
    <x v="26"/>
    <s v="Albuquerque"/>
    <x v="3"/>
    <n v="0.4"/>
    <n v="3000"/>
    <n v="1200"/>
    <n v="480"/>
    <n v="0.4"/>
  </r>
  <r>
    <x v="2"/>
    <n v="1128299"/>
    <x v="90"/>
    <x v="2"/>
    <x v="26"/>
    <s v="Albuquerque"/>
    <x v="4"/>
    <n v="0.45000000000000012"/>
    <n v="2500"/>
    <n v="1125.0000000000002"/>
    <n v="393.75000000000006"/>
    <n v="0.35"/>
  </r>
  <r>
    <x v="2"/>
    <n v="1128299"/>
    <x v="90"/>
    <x v="2"/>
    <x v="26"/>
    <s v="Albuquerque"/>
    <x v="5"/>
    <n v="0.4"/>
    <n v="4500"/>
    <n v="1800"/>
    <n v="450"/>
    <n v="0.25"/>
  </r>
  <r>
    <x v="2"/>
    <n v="1128299"/>
    <x v="91"/>
    <x v="2"/>
    <x v="26"/>
    <s v="Albuquerque"/>
    <x v="0"/>
    <n v="0.29999999999999993"/>
    <n v="5000"/>
    <n v="1499.9999999999998"/>
    <n v="599.99999999999989"/>
    <n v="0.4"/>
  </r>
  <r>
    <x v="2"/>
    <n v="1128299"/>
    <x v="91"/>
    <x v="2"/>
    <x v="26"/>
    <s v="Albuquerque"/>
    <x v="1"/>
    <n v="0.4"/>
    <n v="4000"/>
    <n v="1600"/>
    <n v="640"/>
    <n v="0.4"/>
  </r>
  <r>
    <x v="2"/>
    <n v="1128299"/>
    <x v="91"/>
    <x v="2"/>
    <x v="26"/>
    <s v="Albuquerque"/>
    <x v="2"/>
    <n v="0.4"/>
    <n v="4000"/>
    <n v="1600"/>
    <n v="560"/>
    <n v="0.35"/>
  </r>
  <r>
    <x v="2"/>
    <n v="1128299"/>
    <x v="91"/>
    <x v="2"/>
    <x v="26"/>
    <s v="Albuquerque"/>
    <x v="3"/>
    <n v="0.4"/>
    <n v="2500"/>
    <n v="1000"/>
    <n v="400"/>
    <n v="0.4"/>
  </r>
  <r>
    <x v="2"/>
    <n v="1128299"/>
    <x v="91"/>
    <x v="2"/>
    <x v="26"/>
    <s v="Albuquerque"/>
    <x v="4"/>
    <n v="0.45000000000000012"/>
    <n v="1750"/>
    <n v="787.50000000000023"/>
    <n v="275.62500000000006"/>
    <n v="0.35"/>
  </r>
  <r>
    <x v="2"/>
    <n v="1128299"/>
    <x v="91"/>
    <x v="2"/>
    <x v="26"/>
    <s v="Albuquerque"/>
    <x v="5"/>
    <n v="0.4"/>
    <n v="3750"/>
    <n v="1500"/>
    <n v="375"/>
    <n v="0.25"/>
  </r>
  <r>
    <x v="2"/>
    <n v="1128299"/>
    <x v="92"/>
    <x v="2"/>
    <x v="26"/>
    <s v="Albuquerque"/>
    <x v="0"/>
    <n v="0.4"/>
    <n v="5250"/>
    <n v="2100"/>
    <n v="840"/>
    <n v="0.4"/>
  </r>
  <r>
    <x v="2"/>
    <n v="1128299"/>
    <x v="92"/>
    <x v="2"/>
    <x v="26"/>
    <s v="Albuquerque"/>
    <x v="1"/>
    <n v="0.5"/>
    <n v="3750"/>
    <n v="1875"/>
    <n v="750"/>
    <n v="0.4"/>
  </r>
  <r>
    <x v="2"/>
    <n v="1128299"/>
    <x v="92"/>
    <x v="2"/>
    <x v="26"/>
    <s v="Albuquerque"/>
    <x v="2"/>
    <n v="0.5"/>
    <n v="3750"/>
    <n v="1875"/>
    <n v="656.25"/>
    <n v="0.35"/>
  </r>
  <r>
    <x v="2"/>
    <n v="1128299"/>
    <x v="92"/>
    <x v="2"/>
    <x v="26"/>
    <s v="Albuquerque"/>
    <x v="3"/>
    <n v="0.5"/>
    <n v="2500"/>
    <n v="1250"/>
    <n v="500"/>
    <n v="0.4"/>
  </r>
  <r>
    <x v="2"/>
    <n v="1128299"/>
    <x v="92"/>
    <x v="2"/>
    <x v="26"/>
    <s v="Albuquerque"/>
    <x v="4"/>
    <n v="0.55000000000000004"/>
    <n v="1500"/>
    <n v="825.00000000000011"/>
    <n v="288.75"/>
    <n v="0.35"/>
  </r>
  <r>
    <x v="2"/>
    <n v="1128299"/>
    <x v="92"/>
    <x v="2"/>
    <x v="26"/>
    <s v="Albuquerque"/>
    <x v="5"/>
    <n v="0.5"/>
    <n v="3500"/>
    <n v="1750"/>
    <n v="437.5"/>
    <n v="0.25"/>
  </r>
  <r>
    <x v="2"/>
    <n v="1128299"/>
    <x v="93"/>
    <x v="2"/>
    <x v="26"/>
    <s v="Albuquerque"/>
    <x v="0"/>
    <n v="0.5"/>
    <n v="5250"/>
    <n v="2625"/>
    <n v="1050"/>
    <n v="0.4"/>
  </r>
  <r>
    <x v="2"/>
    <n v="1128299"/>
    <x v="93"/>
    <x v="2"/>
    <x v="26"/>
    <s v="Albuquerque"/>
    <x v="1"/>
    <n v="0.55000000000000004"/>
    <n v="3250"/>
    <n v="1787.5000000000002"/>
    <n v="715.00000000000011"/>
    <n v="0.4"/>
  </r>
  <r>
    <x v="2"/>
    <n v="1128299"/>
    <x v="93"/>
    <x v="2"/>
    <x v="26"/>
    <s v="Albuquerque"/>
    <x v="2"/>
    <n v="0.55000000000000004"/>
    <n v="3750"/>
    <n v="2062.5"/>
    <n v="721.875"/>
    <n v="0.35"/>
  </r>
  <r>
    <x v="2"/>
    <n v="1128299"/>
    <x v="93"/>
    <x v="2"/>
    <x v="26"/>
    <s v="Albuquerque"/>
    <x v="3"/>
    <n v="0.5"/>
    <n v="2750"/>
    <n v="1375"/>
    <n v="550"/>
    <n v="0.4"/>
  </r>
  <r>
    <x v="2"/>
    <n v="1128299"/>
    <x v="93"/>
    <x v="2"/>
    <x v="26"/>
    <s v="Albuquerque"/>
    <x v="4"/>
    <n v="0.55000000000000004"/>
    <n v="1750"/>
    <n v="962.50000000000011"/>
    <n v="336.875"/>
    <n v="0.35"/>
  </r>
  <r>
    <x v="2"/>
    <n v="1128299"/>
    <x v="93"/>
    <x v="2"/>
    <x v="26"/>
    <s v="Albuquerque"/>
    <x v="5"/>
    <n v="0.70000000000000007"/>
    <n v="3500"/>
    <n v="2450.0000000000005"/>
    <n v="612.50000000000011"/>
    <n v="0.25"/>
  </r>
  <r>
    <x v="2"/>
    <n v="1128299"/>
    <x v="94"/>
    <x v="2"/>
    <x v="26"/>
    <s v="Albuquerque"/>
    <x v="0"/>
    <n v="0.5"/>
    <n v="5500"/>
    <n v="2750"/>
    <n v="1100"/>
    <n v="0.4"/>
  </r>
  <r>
    <x v="2"/>
    <n v="1128299"/>
    <x v="94"/>
    <x v="2"/>
    <x v="26"/>
    <s v="Albuquerque"/>
    <x v="1"/>
    <n v="0.55000000000000004"/>
    <n v="4000"/>
    <n v="2200"/>
    <n v="880"/>
    <n v="0.4"/>
  </r>
  <r>
    <x v="2"/>
    <n v="1128299"/>
    <x v="94"/>
    <x v="2"/>
    <x v="26"/>
    <s v="Albuquerque"/>
    <x v="2"/>
    <n v="0.55000000000000004"/>
    <n v="4250"/>
    <n v="2337.5"/>
    <n v="818.125"/>
    <n v="0.35"/>
  </r>
  <r>
    <x v="2"/>
    <n v="1128299"/>
    <x v="94"/>
    <x v="2"/>
    <x v="26"/>
    <s v="Albuquerque"/>
    <x v="3"/>
    <n v="0.5"/>
    <n v="3250"/>
    <n v="1625"/>
    <n v="650"/>
    <n v="0.4"/>
  </r>
  <r>
    <x v="2"/>
    <n v="1128299"/>
    <x v="94"/>
    <x v="2"/>
    <x v="26"/>
    <s v="Albuquerque"/>
    <x v="4"/>
    <n v="0.55000000000000004"/>
    <n v="2250"/>
    <n v="1237.5"/>
    <n v="433.125"/>
    <n v="0.35"/>
  </r>
  <r>
    <x v="2"/>
    <n v="1128299"/>
    <x v="94"/>
    <x v="2"/>
    <x v="26"/>
    <s v="Albuquerque"/>
    <x v="5"/>
    <n v="0.70000000000000007"/>
    <n v="4000"/>
    <n v="2800.0000000000005"/>
    <n v="700.00000000000011"/>
    <n v="0.25"/>
  </r>
  <r>
    <x v="2"/>
    <n v="1128299"/>
    <x v="95"/>
    <x v="2"/>
    <x v="26"/>
    <s v="Albuquerque"/>
    <x v="0"/>
    <n v="0.5"/>
    <n v="6750"/>
    <n v="3375"/>
    <n v="1350"/>
    <n v="0.4"/>
  </r>
  <r>
    <x v="2"/>
    <n v="1128299"/>
    <x v="95"/>
    <x v="2"/>
    <x v="26"/>
    <s v="Albuquerque"/>
    <x v="1"/>
    <n v="0.55000000000000004"/>
    <n v="5250"/>
    <n v="2887.5000000000005"/>
    <n v="1155.0000000000002"/>
    <n v="0.4"/>
  </r>
  <r>
    <x v="2"/>
    <n v="1128299"/>
    <x v="95"/>
    <x v="2"/>
    <x v="26"/>
    <s v="Albuquerque"/>
    <x v="2"/>
    <n v="0.55000000000000004"/>
    <n v="5250"/>
    <n v="2887.5000000000005"/>
    <n v="1010.6250000000001"/>
    <n v="0.35"/>
  </r>
  <r>
    <x v="2"/>
    <n v="1128299"/>
    <x v="95"/>
    <x v="2"/>
    <x v="26"/>
    <s v="Albuquerque"/>
    <x v="3"/>
    <n v="0.5"/>
    <n v="4000"/>
    <n v="2000"/>
    <n v="800"/>
    <n v="0.4"/>
  </r>
  <r>
    <x v="2"/>
    <n v="1128299"/>
    <x v="95"/>
    <x v="2"/>
    <x v="26"/>
    <s v="Albuquerque"/>
    <x v="4"/>
    <n v="0.55000000000000004"/>
    <n v="2750"/>
    <n v="1512.5000000000002"/>
    <n v="529.375"/>
    <n v="0.35"/>
  </r>
  <r>
    <x v="2"/>
    <n v="1128299"/>
    <x v="95"/>
    <x v="2"/>
    <x v="26"/>
    <s v="Albuquerque"/>
    <x v="5"/>
    <n v="0.70000000000000007"/>
    <n v="5750"/>
    <n v="4025.0000000000005"/>
    <n v="1006.2500000000001"/>
    <n v="0.25"/>
  </r>
  <r>
    <x v="2"/>
    <n v="1128299"/>
    <x v="96"/>
    <x v="2"/>
    <x v="26"/>
    <s v="Albuquerque"/>
    <x v="0"/>
    <n v="0.5"/>
    <n v="7250"/>
    <n v="3625"/>
    <n v="1450"/>
    <n v="0.4"/>
  </r>
  <r>
    <x v="2"/>
    <n v="1128299"/>
    <x v="96"/>
    <x v="2"/>
    <x v="26"/>
    <s v="Albuquerque"/>
    <x v="1"/>
    <n v="0.55000000000000004"/>
    <n v="5750"/>
    <n v="3162.5000000000005"/>
    <n v="1265.0000000000002"/>
    <n v="0.4"/>
  </r>
  <r>
    <x v="2"/>
    <n v="1128299"/>
    <x v="96"/>
    <x v="2"/>
    <x v="26"/>
    <s v="Albuquerque"/>
    <x v="2"/>
    <n v="0.55000000000000004"/>
    <n v="5250"/>
    <n v="2887.5000000000005"/>
    <n v="1010.6250000000001"/>
    <n v="0.35"/>
  </r>
  <r>
    <x v="2"/>
    <n v="1128299"/>
    <x v="96"/>
    <x v="2"/>
    <x v="26"/>
    <s v="Albuquerque"/>
    <x v="3"/>
    <n v="0.5"/>
    <n v="4250"/>
    <n v="2125"/>
    <n v="850"/>
    <n v="0.4"/>
  </r>
  <r>
    <x v="2"/>
    <n v="1128299"/>
    <x v="96"/>
    <x v="2"/>
    <x v="26"/>
    <s v="Albuquerque"/>
    <x v="4"/>
    <n v="0.55000000000000004"/>
    <n v="4750"/>
    <n v="2612.5"/>
    <n v="914.37499999999989"/>
    <n v="0.35"/>
  </r>
  <r>
    <x v="2"/>
    <n v="1128299"/>
    <x v="96"/>
    <x v="2"/>
    <x v="26"/>
    <s v="Albuquerque"/>
    <x v="5"/>
    <n v="0.70000000000000007"/>
    <n v="4750"/>
    <n v="3325.0000000000005"/>
    <n v="831.25000000000011"/>
    <n v="0.25"/>
  </r>
  <r>
    <x v="2"/>
    <n v="1128299"/>
    <x v="97"/>
    <x v="2"/>
    <x v="26"/>
    <s v="Albuquerque"/>
    <x v="0"/>
    <n v="0.55000000000000004"/>
    <n v="6750"/>
    <n v="3712.5000000000005"/>
    <n v="1485.0000000000002"/>
    <n v="0.4"/>
  </r>
  <r>
    <x v="2"/>
    <n v="1128299"/>
    <x v="97"/>
    <x v="2"/>
    <x v="26"/>
    <s v="Albuquerque"/>
    <x v="1"/>
    <n v="0.60000000000000009"/>
    <n v="6250"/>
    <n v="3750.0000000000005"/>
    <n v="1500.0000000000002"/>
    <n v="0.4"/>
  </r>
  <r>
    <x v="2"/>
    <n v="1128299"/>
    <x v="97"/>
    <x v="2"/>
    <x v="26"/>
    <s v="Albuquerque"/>
    <x v="2"/>
    <n v="0.55000000000000004"/>
    <n v="5000"/>
    <n v="2750"/>
    <n v="962.49999999999989"/>
    <n v="0.35"/>
  </r>
  <r>
    <x v="2"/>
    <n v="1128299"/>
    <x v="97"/>
    <x v="2"/>
    <x v="26"/>
    <s v="Albuquerque"/>
    <x v="3"/>
    <n v="0.55000000000000004"/>
    <n v="4500"/>
    <n v="2475"/>
    <n v="990"/>
    <n v="0.4"/>
  </r>
  <r>
    <x v="2"/>
    <n v="1128299"/>
    <x v="97"/>
    <x v="2"/>
    <x v="26"/>
    <s v="Albuquerque"/>
    <x v="4"/>
    <n v="0.65"/>
    <n v="4500"/>
    <n v="2925"/>
    <n v="1023.7499999999999"/>
    <n v="0.35"/>
  </r>
  <r>
    <x v="2"/>
    <n v="1128299"/>
    <x v="97"/>
    <x v="2"/>
    <x v="26"/>
    <s v="Albuquerque"/>
    <x v="5"/>
    <n v="0.70000000000000007"/>
    <n v="4250"/>
    <n v="2975.0000000000005"/>
    <n v="743.75000000000011"/>
    <n v="0.25"/>
  </r>
  <r>
    <x v="2"/>
    <n v="1128299"/>
    <x v="98"/>
    <x v="2"/>
    <x v="26"/>
    <s v="Albuquerque"/>
    <x v="0"/>
    <n v="0.45000000000000012"/>
    <n v="6000"/>
    <n v="2700.0000000000009"/>
    <n v="1080.0000000000005"/>
    <n v="0.4"/>
  </r>
  <r>
    <x v="2"/>
    <n v="1128299"/>
    <x v="98"/>
    <x v="2"/>
    <x v="26"/>
    <s v="Albuquerque"/>
    <x v="1"/>
    <n v="0.50000000000000011"/>
    <n v="6000"/>
    <n v="3000.0000000000005"/>
    <n v="1200.0000000000002"/>
    <n v="0.4"/>
  </r>
  <r>
    <x v="2"/>
    <n v="1128299"/>
    <x v="98"/>
    <x v="2"/>
    <x v="26"/>
    <s v="Albuquerque"/>
    <x v="2"/>
    <n v="0.45000000000000012"/>
    <n v="4500"/>
    <n v="2025.0000000000005"/>
    <n v="708.75000000000011"/>
    <n v="0.35"/>
  </r>
  <r>
    <x v="2"/>
    <n v="1128299"/>
    <x v="98"/>
    <x v="2"/>
    <x v="26"/>
    <s v="Albuquerque"/>
    <x v="3"/>
    <n v="0.45000000000000012"/>
    <n v="4000"/>
    <n v="1800.0000000000005"/>
    <n v="720.00000000000023"/>
    <n v="0.4"/>
  </r>
  <r>
    <x v="2"/>
    <n v="1128299"/>
    <x v="98"/>
    <x v="2"/>
    <x v="26"/>
    <s v="Albuquerque"/>
    <x v="4"/>
    <n v="0.55000000000000004"/>
    <n v="4000"/>
    <n v="2200"/>
    <n v="770"/>
    <n v="0.35"/>
  </r>
  <r>
    <x v="2"/>
    <n v="1128299"/>
    <x v="98"/>
    <x v="2"/>
    <x v="26"/>
    <s v="Albuquerque"/>
    <x v="5"/>
    <n v="0.60000000000000009"/>
    <n v="4500"/>
    <n v="2700.0000000000005"/>
    <n v="675.00000000000011"/>
    <n v="0.25"/>
  </r>
  <r>
    <x v="2"/>
    <n v="1128299"/>
    <x v="99"/>
    <x v="2"/>
    <x v="26"/>
    <s v="Albuquerque"/>
    <x v="0"/>
    <n v="0.45000000000000012"/>
    <n v="5250"/>
    <n v="2362.5000000000005"/>
    <n v="945.00000000000023"/>
    <n v="0.4"/>
  </r>
  <r>
    <x v="2"/>
    <n v="1128299"/>
    <x v="99"/>
    <x v="2"/>
    <x v="26"/>
    <s v="Albuquerque"/>
    <x v="1"/>
    <n v="0.50000000000000011"/>
    <n v="5250"/>
    <n v="2625.0000000000005"/>
    <n v="1050.0000000000002"/>
    <n v="0.4"/>
  </r>
  <r>
    <x v="2"/>
    <n v="1128299"/>
    <x v="99"/>
    <x v="2"/>
    <x v="26"/>
    <s v="Albuquerque"/>
    <x v="2"/>
    <n v="0.45000000000000012"/>
    <n v="3500"/>
    <n v="1575.0000000000005"/>
    <n v="551.25000000000011"/>
    <n v="0.35"/>
  </r>
  <r>
    <x v="2"/>
    <n v="1128299"/>
    <x v="99"/>
    <x v="2"/>
    <x v="26"/>
    <s v="Albuquerque"/>
    <x v="3"/>
    <n v="0.45000000000000012"/>
    <n v="3250"/>
    <n v="1462.5000000000005"/>
    <n v="585.00000000000023"/>
    <n v="0.4"/>
  </r>
  <r>
    <x v="2"/>
    <n v="1128299"/>
    <x v="99"/>
    <x v="2"/>
    <x v="26"/>
    <s v="Albuquerque"/>
    <x v="4"/>
    <n v="0.55000000000000004"/>
    <n v="3000"/>
    <n v="1650.0000000000002"/>
    <n v="577.5"/>
    <n v="0.35"/>
  </r>
  <r>
    <x v="2"/>
    <n v="1128299"/>
    <x v="99"/>
    <x v="2"/>
    <x v="26"/>
    <s v="Albuquerque"/>
    <x v="5"/>
    <n v="0.70000000000000007"/>
    <n v="3500"/>
    <n v="2450.0000000000005"/>
    <n v="612.50000000000011"/>
    <n v="0.25"/>
  </r>
  <r>
    <x v="2"/>
    <n v="1128299"/>
    <x v="100"/>
    <x v="2"/>
    <x v="26"/>
    <s v="Albuquerque"/>
    <x v="0"/>
    <n v="0.55000000000000004"/>
    <n v="5250"/>
    <n v="2887.5000000000005"/>
    <n v="1155.0000000000002"/>
    <n v="0.4"/>
  </r>
  <r>
    <x v="2"/>
    <n v="1128299"/>
    <x v="100"/>
    <x v="2"/>
    <x v="26"/>
    <s v="Albuquerque"/>
    <x v="1"/>
    <n v="0.60000000000000009"/>
    <n v="5750"/>
    <n v="3450.0000000000005"/>
    <n v="1380.0000000000002"/>
    <n v="0.4"/>
  </r>
  <r>
    <x v="2"/>
    <n v="1128299"/>
    <x v="100"/>
    <x v="2"/>
    <x v="26"/>
    <s v="Albuquerque"/>
    <x v="2"/>
    <n v="0.55000000000000004"/>
    <n v="4250"/>
    <n v="2337.5"/>
    <n v="818.125"/>
    <n v="0.35"/>
  </r>
  <r>
    <x v="2"/>
    <n v="1128299"/>
    <x v="100"/>
    <x v="2"/>
    <x v="26"/>
    <s v="Albuquerque"/>
    <x v="3"/>
    <n v="0.55000000000000004"/>
    <n v="4000"/>
    <n v="2200"/>
    <n v="880"/>
    <n v="0.4"/>
  </r>
  <r>
    <x v="2"/>
    <n v="1128299"/>
    <x v="100"/>
    <x v="2"/>
    <x v="26"/>
    <s v="Albuquerque"/>
    <x v="4"/>
    <n v="0.65"/>
    <n v="3500"/>
    <n v="2275"/>
    <n v="796.25"/>
    <n v="0.35"/>
  </r>
  <r>
    <x v="2"/>
    <n v="1128299"/>
    <x v="100"/>
    <x v="2"/>
    <x v="26"/>
    <s v="Albuquerque"/>
    <x v="5"/>
    <n v="0.70000000000000007"/>
    <n v="4750"/>
    <n v="3325.0000000000005"/>
    <n v="831.25000000000011"/>
    <n v="0.25"/>
  </r>
  <r>
    <x v="2"/>
    <n v="1128299"/>
    <x v="101"/>
    <x v="2"/>
    <x v="26"/>
    <s v="Albuquerque"/>
    <x v="0"/>
    <n v="0.55000000000000004"/>
    <n v="6750"/>
    <n v="3712.5000000000005"/>
    <n v="1485.0000000000002"/>
    <n v="0.4"/>
  </r>
  <r>
    <x v="2"/>
    <n v="1128299"/>
    <x v="101"/>
    <x v="2"/>
    <x v="26"/>
    <s v="Albuquerque"/>
    <x v="1"/>
    <n v="0.60000000000000009"/>
    <n v="6750"/>
    <n v="4050.0000000000005"/>
    <n v="1620.0000000000002"/>
    <n v="0.4"/>
  </r>
  <r>
    <x v="2"/>
    <n v="1128299"/>
    <x v="101"/>
    <x v="2"/>
    <x v="26"/>
    <s v="Albuquerque"/>
    <x v="2"/>
    <n v="0.55000000000000004"/>
    <n v="4750"/>
    <n v="2612.5"/>
    <n v="914.37499999999989"/>
    <n v="0.35"/>
  </r>
  <r>
    <x v="2"/>
    <n v="1128299"/>
    <x v="101"/>
    <x v="2"/>
    <x v="26"/>
    <s v="Albuquerque"/>
    <x v="3"/>
    <n v="0.55000000000000004"/>
    <n v="4750"/>
    <n v="2612.5"/>
    <n v="1045"/>
    <n v="0.4"/>
  </r>
  <r>
    <x v="2"/>
    <n v="1128299"/>
    <x v="101"/>
    <x v="2"/>
    <x v="26"/>
    <s v="Albuquerque"/>
    <x v="4"/>
    <n v="0.65"/>
    <n v="4000"/>
    <n v="2600"/>
    <n v="909.99999999999989"/>
    <n v="0.35"/>
  </r>
  <r>
    <x v="2"/>
    <n v="1128299"/>
    <x v="101"/>
    <x v="2"/>
    <x v="26"/>
    <s v="Albuquerque"/>
    <x v="5"/>
    <n v="0.70000000000000007"/>
    <n v="5000"/>
    <n v="3500.0000000000005"/>
    <n v="875.00000000000011"/>
    <n v="0.25"/>
  </r>
  <r>
    <x v="0"/>
    <n v="1185732"/>
    <x v="204"/>
    <x v="4"/>
    <x v="27"/>
    <s v="Atlanta"/>
    <x v="0"/>
    <n v="0.4"/>
    <n v="10250"/>
    <n v="4100"/>
    <n v="1845"/>
    <n v="0.45"/>
  </r>
  <r>
    <x v="0"/>
    <n v="1185732"/>
    <x v="204"/>
    <x v="4"/>
    <x v="27"/>
    <s v="Atlanta"/>
    <x v="1"/>
    <n v="0.4"/>
    <n v="8250"/>
    <n v="3300"/>
    <n v="1155"/>
    <n v="0.35"/>
  </r>
  <r>
    <x v="0"/>
    <n v="1185732"/>
    <x v="204"/>
    <x v="4"/>
    <x v="27"/>
    <s v="Atlanta"/>
    <x v="2"/>
    <n v="0.30000000000000004"/>
    <n v="8250"/>
    <n v="2475.0000000000005"/>
    <n v="618.75000000000011"/>
    <n v="0.25"/>
  </r>
  <r>
    <x v="0"/>
    <n v="1185732"/>
    <x v="204"/>
    <x v="4"/>
    <x v="27"/>
    <s v="Atlanta"/>
    <x v="3"/>
    <n v="0.35"/>
    <n v="6750"/>
    <n v="2362.5"/>
    <n v="708.75"/>
    <n v="0.3"/>
  </r>
  <r>
    <x v="0"/>
    <n v="1185732"/>
    <x v="204"/>
    <x v="4"/>
    <x v="27"/>
    <s v="Atlanta"/>
    <x v="4"/>
    <n v="0.5"/>
    <n v="7250"/>
    <n v="3625"/>
    <n v="1268.75"/>
    <n v="0.35"/>
  </r>
  <r>
    <x v="0"/>
    <n v="1185732"/>
    <x v="204"/>
    <x v="4"/>
    <x v="27"/>
    <s v="Atlanta"/>
    <x v="5"/>
    <n v="0.4"/>
    <n v="8250"/>
    <n v="3300"/>
    <n v="1650"/>
    <n v="0.5"/>
  </r>
  <r>
    <x v="0"/>
    <n v="1185732"/>
    <x v="205"/>
    <x v="4"/>
    <x v="27"/>
    <s v="Atlanta"/>
    <x v="0"/>
    <n v="0.4"/>
    <n v="10750"/>
    <n v="4300"/>
    <n v="1935"/>
    <n v="0.45"/>
  </r>
  <r>
    <x v="0"/>
    <n v="1185732"/>
    <x v="205"/>
    <x v="4"/>
    <x v="27"/>
    <s v="Atlanta"/>
    <x v="1"/>
    <n v="0.4"/>
    <n v="7250"/>
    <n v="2900"/>
    <n v="1014.9999999999999"/>
    <n v="0.35"/>
  </r>
  <r>
    <x v="0"/>
    <n v="1185732"/>
    <x v="205"/>
    <x v="4"/>
    <x v="27"/>
    <s v="Atlanta"/>
    <x v="2"/>
    <n v="0.30000000000000004"/>
    <n v="7750"/>
    <n v="2325.0000000000005"/>
    <n v="581.25000000000011"/>
    <n v="0.25"/>
  </r>
  <r>
    <x v="0"/>
    <n v="1185732"/>
    <x v="205"/>
    <x v="4"/>
    <x v="27"/>
    <s v="Atlanta"/>
    <x v="3"/>
    <n v="0.35"/>
    <n v="6250"/>
    <n v="2187.5"/>
    <n v="656.25"/>
    <n v="0.3"/>
  </r>
  <r>
    <x v="0"/>
    <n v="1185732"/>
    <x v="205"/>
    <x v="4"/>
    <x v="27"/>
    <s v="Atlanta"/>
    <x v="4"/>
    <n v="0.5"/>
    <n v="7000"/>
    <n v="3500"/>
    <n v="1225"/>
    <n v="0.35"/>
  </r>
  <r>
    <x v="0"/>
    <n v="1185732"/>
    <x v="205"/>
    <x v="4"/>
    <x v="27"/>
    <s v="Atlanta"/>
    <x v="5"/>
    <n v="0.35"/>
    <n v="8000"/>
    <n v="2800"/>
    <n v="1400"/>
    <n v="0.5"/>
  </r>
  <r>
    <x v="0"/>
    <n v="1185732"/>
    <x v="115"/>
    <x v="4"/>
    <x v="27"/>
    <s v="Atlanta"/>
    <x v="0"/>
    <n v="0.35"/>
    <n v="10200"/>
    <n v="3570"/>
    <n v="1606.5"/>
    <n v="0.45"/>
  </r>
  <r>
    <x v="0"/>
    <n v="1185732"/>
    <x v="115"/>
    <x v="4"/>
    <x v="27"/>
    <s v="Atlanta"/>
    <x v="1"/>
    <n v="0.35"/>
    <n v="7000"/>
    <n v="2450"/>
    <n v="857.5"/>
    <n v="0.35"/>
  </r>
  <r>
    <x v="0"/>
    <n v="1185732"/>
    <x v="115"/>
    <x v="4"/>
    <x v="27"/>
    <s v="Atlanta"/>
    <x v="2"/>
    <n v="0.25"/>
    <n v="7250"/>
    <n v="1812.5"/>
    <n v="453.125"/>
    <n v="0.25"/>
  </r>
  <r>
    <x v="0"/>
    <n v="1185732"/>
    <x v="115"/>
    <x v="4"/>
    <x v="27"/>
    <s v="Atlanta"/>
    <x v="3"/>
    <n v="0.29999999999999993"/>
    <n v="5750"/>
    <n v="1724.9999999999995"/>
    <n v="517.49999999999989"/>
    <n v="0.3"/>
  </r>
  <r>
    <x v="0"/>
    <n v="1185732"/>
    <x v="115"/>
    <x v="4"/>
    <x v="27"/>
    <s v="Atlanta"/>
    <x v="4"/>
    <n v="0.45000000000000007"/>
    <n v="6250"/>
    <n v="2812.5000000000005"/>
    <n v="984.37500000000011"/>
    <n v="0.35"/>
  </r>
  <r>
    <x v="0"/>
    <n v="1185732"/>
    <x v="115"/>
    <x v="4"/>
    <x v="27"/>
    <s v="Atlanta"/>
    <x v="5"/>
    <n v="0.35"/>
    <n v="7250"/>
    <n v="2537.5"/>
    <n v="1268.75"/>
    <n v="0.5"/>
  </r>
  <r>
    <x v="0"/>
    <n v="1185732"/>
    <x v="206"/>
    <x v="4"/>
    <x v="27"/>
    <s v="Atlanta"/>
    <x v="0"/>
    <n v="0.35"/>
    <n v="9750"/>
    <n v="3412.5"/>
    <n v="1535.625"/>
    <n v="0.45"/>
  </r>
  <r>
    <x v="0"/>
    <n v="1185732"/>
    <x v="206"/>
    <x v="4"/>
    <x v="27"/>
    <s v="Atlanta"/>
    <x v="1"/>
    <n v="0.35"/>
    <n v="6750"/>
    <n v="2362.5"/>
    <n v="826.875"/>
    <n v="0.35"/>
  </r>
  <r>
    <x v="0"/>
    <n v="1185732"/>
    <x v="206"/>
    <x v="4"/>
    <x v="27"/>
    <s v="Atlanta"/>
    <x v="2"/>
    <n v="0.25"/>
    <n v="6750"/>
    <n v="1687.5"/>
    <n v="421.875"/>
    <n v="0.25"/>
  </r>
  <r>
    <x v="0"/>
    <n v="1185732"/>
    <x v="206"/>
    <x v="4"/>
    <x v="27"/>
    <s v="Atlanta"/>
    <x v="3"/>
    <n v="0.29999999999999993"/>
    <n v="6000"/>
    <n v="1799.9999999999995"/>
    <n v="539.99999999999989"/>
    <n v="0.3"/>
  </r>
  <r>
    <x v="0"/>
    <n v="1185732"/>
    <x v="206"/>
    <x v="4"/>
    <x v="27"/>
    <s v="Atlanta"/>
    <x v="4"/>
    <n v="0.5"/>
    <n v="6250"/>
    <n v="3125"/>
    <n v="1093.75"/>
    <n v="0.35"/>
  </r>
  <r>
    <x v="0"/>
    <n v="1185732"/>
    <x v="206"/>
    <x v="4"/>
    <x v="27"/>
    <s v="Atlanta"/>
    <x v="5"/>
    <n v="0.4"/>
    <n v="7750"/>
    <n v="3100"/>
    <n v="1550"/>
    <n v="0.5"/>
  </r>
  <r>
    <x v="0"/>
    <n v="1185732"/>
    <x v="174"/>
    <x v="4"/>
    <x v="27"/>
    <s v="Atlanta"/>
    <x v="0"/>
    <n v="0.5"/>
    <n v="10450"/>
    <n v="5225"/>
    <n v="2351.25"/>
    <n v="0.45"/>
  </r>
  <r>
    <x v="0"/>
    <n v="1185732"/>
    <x v="174"/>
    <x v="4"/>
    <x v="27"/>
    <s v="Atlanta"/>
    <x v="1"/>
    <n v="0.5"/>
    <n v="7500"/>
    <n v="3750"/>
    <n v="1312.5"/>
    <n v="0.35"/>
  </r>
  <r>
    <x v="0"/>
    <n v="1185732"/>
    <x v="174"/>
    <x v="4"/>
    <x v="27"/>
    <s v="Atlanta"/>
    <x v="2"/>
    <n v="0.45"/>
    <n v="7250"/>
    <n v="3262.5"/>
    <n v="815.625"/>
    <n v="0.25"/>
  </r>
  <r>
    <x v="0"/>
    <n v="1185732"/>
    <x v="174"/>
    <x v="4"/>
    <x v="27"/>
    <s v="Atlanta"/>
    <x v="3"/>
    <n v="0.45"/>
    <n v="6750"/>
    <n v="3037.5"/>
    <n v="911.25"/>
    <n v="0.3"/>
  </r>
  <r>
    <x v="0"/>
    <n v="1185732"/>
    <x v="174"/>
    <x v="4"/>
    <x v="27"/>
    <s v="Atlanta"/>
    <x v="4"/>
    <n v="0.54999999999999993"/>
    <n v="7000"/>
    <n v="3849.9999999999995"/>
    <n v="1347.4999999999998"/>
    <n v="0.35"/>
  </r>
  <r>
    <x v="0"/>
    <n v="1185732"/>
    <x v="174"/>
    <x v="4"/>
    <x v="27"/>
    <s v="Atlanta"/>
    <x v="5"/>
    <n v="0.6"/>
    <n v="8000"/>
    <n v="4800"/>
    <n v="2400"/>
    <n v="0.5"/>
  </r>
  <r>
    <x v="0"/>
    <n v="1185732"/>
    <x v="207"/>
    <x v="4"/>
    <x v="27"/>
    <s v="Atlanta"/>
    <x v="0"/>
    <n v="0.54999999999999993"/>
    <n v="10500"/>
    <n v="5774.9999999999991"/>
    <n v="2598.7499999999995"/>
    <n v="0.45"/>
  </r>
  <r>
    <x v="0"/>
    <n v="1185732"/>
    <x v="207"/>
    <x v="4"/>
    <x v="27"/>
    <s v="Atlanta"/>
    <x v="1"/>
    <n v="0.5"/>
    <n v="8000"/>
    <n v="4000"/>
    <n v="1400"/>
    <n v="0.35"/>
  </r>
  <r>
    <x v="0"/>
    <n v="1185732"/>
    <x v="207"/>
    <x v="4"/>
    <x v="27"/>
    <s v="Atlanta"/>
    <x v="2"/>
    <n v="0.5"/>
    <n v="7750"/>
    <n v="3875"/>
    <n v="968.75"/>
    <n v="0.25"/>
  </r>
  <r>
    <x v="0"/>
    <n v="1185732"/>
    <x v="207"/>
    <x v="4"/>
    <x v="27"/>
    <s v="Atlanta"/>
    <x v="3"/>
    <n v="0.5"/>
    <n v="7500"/>
    <n v="3750"/>
    <n v="1125"/>
    <n v="0.3"/>
  </r>
  <r>
    <x v="0"/>
    <n v="1185732"/>
    <x v="207"/>
    <x v="4"/>
    <x v="27"/>
    <s v="Atlanta"/>
    <x v="4"/>
    <n v="0.65"/>
    <n v="7500"/>
    <n v="4875"/>
    <n v="1706.25"/>
    <n v="0.35"/>
  </r>
  <r>
    <x v="0"/>
    <n v="1185732"/>
    <x v="207"/>
    <x v="4"/>
    <x v="27"/>
    <s v="Atlanta"/>
    <x v="5"/>
    <n v="0.70000000000000007"/>
    <n v="9250"/>
    <n v="6475.0000000000009"/>
    <n v="3237.5000000000005"/>
    <n v="0.5"/>
  </r>
  <r>
    <x v="0"/>
    <n v="1185732"/>
    <x v="116"/>
    <x v="4"/>
    <x v="27"/>
    <s v="Atlanta"/>
    <x v="0"/>
    <n v="0.65"/>
    <n v="11500"/>
    <n v="7475"/>
    <n v="3363.75"/>
    <n v="0.45"/>
  </r>
  <r>
    <x v="0"/>
    <n v="1185732"/>
    <x v="116"/>
    <x v="4"/>
    <x v="27"/>
    <s v="Atlanta"/>
    <x v="1"/>
    <n v="0.60000000000000009"/>
    <n v="9000"/>
    <n v="5400.0000000000009"/>
    <n v="1890.0000000000002"/>
    <n v="0.35"/>
  </r>
  <r>
    <x v="0"/>
    <n v="1185732"/>
    <x v="116"/>
    <x v="4"/>
    <x v="27"/>
    <s v="Atlanta"/>
    <x v="2"/>
    <n v="0.55000000000000004"/>
    <n v="8250"/>
    <n v="4537.5"/>
    <n v="1134.375"/>
    <n v="0.25"/>
  </r>
  <r>
    <x v="0"/>
    <n v="1185732"/>
    <x v="116"/>
    <x v="4"/>
    <x v="27"/>
    <s v="Atlanta"/>
    <x v="3"/>
    <n v="0.55000000000000004"/>
    <n v="7750"/>
    <n v="4262.5"/>
    <n v="1278.75"/>
    <n v="0.3"/>
  </r>
  <r>
    <x v="0"/>
    <n v="1185732"/>
    <x v="116"/>
    <x v="4"/>
    <x v="27"/>
    <s v="Atlanta"/>
    <x v="4"/>
    <n v="0.65"/>
    <n v="8000"/>
    <n v="5200"/>
    <n v="1819.9999999999998"/>
    <n v="0.35"/>
  </r>
  <r>
    <x v="0"/>
    <n v="1185732"/>
    <x v="116"/>
    <x v="4"/>
    <x v="27"/>
    <s v="Atlanta"/>
    <x v="5"/>
    <n v="0.70000000000000007"/>
    <n v="9750"/>
    <n v="6825.0000000000009"/>
    <n v="3412.5000000000005"/>
    <n v="0.5"/>
  </r>
  <r>
    <x v="0"/>
    <n v="1185732"/>
    <x v="208"/>
    <x v="4"/>
    <x v="27"/>
    <s v="Atlanta"/>
    <x v="0"/>
    <n v="0.65"/>
    <n v="11250"/>
    <n v="7312.5"/>
    <n v="3290.625"/>
    <n v="0.45"/>
  </r>
  <r>
    <x v="0"/>
    <n v="1185732"/>
    <x v="208"/>
    <x v="4"/>
    <x v="27"/>
    <s v="Atlanta"/>
    <x v="1"/>
    <n v="0.60000000000000009"/>
    <n v="9000"/>
    <n v="5400.0000000000009"/>
    <n v="1890.0000000000002"/>
    <n v="0.35"/>
  </r>
  <r>
    <x v="0"/>
    <n v="1185732"/>
    <x v="208"/>
    <x v="4"/>
    <x v="27"/>
    <s v="Atlanta"/>
    <x v="2"/>
    <n v="0.55000000000000004"/>
    <n v="8250"/>
    <n v="4537.5"/>
    <n v="1134.375"/>
    <n v="0.25"/>
  </r>
  <r>
    <x v="0"/>
    <n v="1185732"/>
    <x v="208"/>
    <x v="4"/>
    <x v="27"/>
    <s v="Atlanta"/>
    <x v="3"/>
    <n v="0.45"/>
    <n v="7750"/>
    <n v="3487.5"/>
    <n v="1046.25"/>
    <n v="0.3"/>
  </r>
  <r>
    <x v="0"/>
    <n v="1185732"/>
    <x v="208"/>
    <x v="4"/>
    <x v="27"/>
    <s v="Atlanta"/>
    <x v="4"/>
    <n v="0.55000000000000004"/>
    <n v="7500"/>
    <n v="4125"/>
    <n v="1443.75"/>
    <n v="0.35"/>
  </r>
  <r>
    <x v="0"/>
    <n v="1185732"/>
    <x v="208"/>
    <x v="4"/>
    <x v="27"/>
    <s v="Atlanta"/>
    <x v="5"/>
    <n v="0.60000000000000009"/>
    <n v="9250"/>
    <n v="5550.0000000000009"/>
    <n v="2775.0000000000005"/>
    <n v="0.5"/>
  </r>
  <r>
    <x v="0"/>
    <n v="1185732"/>
    <x v="178"/>
    <x v="4"/>
    <x v="27"/>
    <s v="Atlanta"/>
    <x v="0"/>
    <n v="0.55000000000000004"/>
    <n v="10250"/>
    <n v="5637.5000000000009"/>
    <n v="2536.8750000000005"/>
    <n v="0.45"/>
  </r>
  <r>
    <x v="0"/>
    <n v="1185732"/>
    <x v="178"/>
    <x v="4"/>
    <x v="27"/>
    <s v="Atlanta"/>
    <x v="1"/>
    <n v="0.50000000000000011"/>
    <n v="8250"/>
    <n v="4125.0000000000009"/>
    <n v="1443.7500000000002"/>
    <n v="0.35"/>
  </r>
  <r>
    <x v="0"/>
    <n v="1185732"/>
    <x v="178"/>
    <x v="4"/>
    <x v="27"/>
    <s v="Atlanta"/>
    <x v="2"/>
    <n v="0.4"/>
    <n v="7250"/>
    <n v="2900"/>
    <n v="725"/>
    <n v="0.25"/>
  </r>
  <r>
    <x v="0"/>
    <n v="1185732"/>
    <x v="178"/>
    <x v="4"/>
    <x v="27"/>
    <s v="Atlanta"/>
    <x v="3"/>
    <n v="0.4"/>
    <n v="7000"/>
    <n v="2800"/>
    <n v="840"/>
    <n v="0.3"/>
  </r>
  <r>
    <x v="0"/>
    <n v="1185732"/>
    <x v="178"/>
    <x v="4"/>
    <x v="27"/>
    <s v="Atlanta"/>
    <x v="4"/>
    <n v="0.5"/>
    <n v="7000"/>
    <n v="3500"/>
    <n v="1225"/>
    <n v="0.35"/>
  </r>
  <r>
    <x v="0"/>
    <n v="1185732"/>
    <x v="178"/>
    <x v="4"/>
    <x v="27"/>
    <s v="Atlanta"/>
    <x v="5"/>
    <n v="0.55000000000000004"/>
    <n v="8000"/>
    <n v="4400"/>
    <n v="2200"/>
    <n v="0.5"/>
  </r>
  <r>
    <x v="0"/>
    <n v="1185732"/>
    <x v="209"/>
    <x v="4"/>
    <x v="27"/>
    <s v="Atlanta"/>
    <x v="0"/>
    <n v="0.55000000000000004"/>
    <n v="9750"/>
    <n v="5362.5"/>
    <n v="2413.125"/>
    <n v="0.45"/>
  </r>
  <r>
    <x v="0"/>
    <n v="1185732"/>
    <x v="209"/>
    <x v="4"/>
    <x v="27"/>
    <s v="Atlanta"/>
    <x v="1"/>
    <n v="0.45000000000000012"/>
    <n v="8000"/>
    <n v="3600.0000000000009"/>
    <n v="1260.0000000000002"/>
    <n v="0.35"/>
  </r>
  <r>
    <x v="0"/>
    <n v="1185732"/>
    <x v="209"/>
    <x v="4"/>
    <x v="27"/>
    <s v="Atlanta"/>
    <x v="2"/>
    <n v="0.45000000000000012"/>
    <n v="6750"/>
    <n v="3037.5000000000009"/>
    <n v="759.37500000000023"/>
    <n v="0.25"/>
  </r>
  <r>
    <x v="0"/>
    <n v="1185732"/>
    <x v="209"/>
    <x v="4"/>
    <x v="27"/>
    <s v="Atlanta"/>
    <x v="3"/>
    <n v="0.45000000000000012"/>
    <n v="6500"/>
    <n v="2925.0000000000009"/>
    <n v="877.50000000000023"/>
    <n v="0.3"/>
  </r>
  <r>
    <x v="0"/>
    <n v="1185732"/>
    <x v="209"/>
    <x v="4"/>
    <x v="27"/>
    <s v="Atlanta"/>
    <x v="4"/>
    <n v="0.55000000000000004"/>
    <n v="6500"/>
    <n v="3575.0000000000005"/>
    <n v="1251.25"/>
    <n v="0.35"/>
  </r>
  <r>
    <x v="0"/>
    <n v="1185732"/>
    <x v="209"/>
    <x v="4"/>
    <x v="27"/>
    <s v="Atlanta"/>
    <x v="5"/>
    <n v="0.6"/>
    <n v="7750"/>
    <n v="4650"/>
    <n v="2325"/>
    <n v="0.5"/>
  </r>
  <r>
    <x v="0"/>
    <n v="1185732"/>
    <x v="210"/>
    <x v="4"/>
    <x v="27"/>
    <s v="Atlanta"/>
    <x v="0"/>
    <n v="0.55000000000000004"/>
    <n v="9250"/>
    <n v="5087.5"/>
    <n v="2289.375"/>
    <n v="0.45"/>
  </r>
  <r>
    <x v="0"/>
    <n v="1185732"/>
    <x v="210"/>
    <x v="4"/>
    <x v="27"/>
    <s v="Atlanta"/>
    <x v="1"/>
    <n v="0.45000000000000012"/>
    <n v="7500"/>
    <n v="3375.0000000000009"/>
    <n v="1181.2500000000002"/>
    <n v="0.35"/>
  </r>
  <r>
    <x v="0"/>
    <n v="1185732"/>
    <x v="210"/>
    <x v="4"/>
    <x v="27"/>
    <s v="Atlanta"/>
    <x v="2"/>
    <n v="0.45000000000000012"/>
    <n v="6950"/>
    <n v="3127.5000000000009"/>
    <n v="781.87500000000023"/>
    <n v="0.25"/>
  </r>
  <r>
    <x v="0"/>
    <n v="1185732"/>
    <x v="210"/>
    <x v="4"/>
    <x v="27"/>
    <s v="Atlanta"/>
    <x v="3"/>
    <n v="0.55000000000000016"/>
    <n v="7500"/>
    <n v="4125.0000000000009"/>
    <n v="1237.5000000000002"/>
    <n v="0.3"/>
  </r>
  <r>
    <x v="0"/>
    <n v="1185732"/>
    <x v="210"/>
    <x v="4"/>
    <x v="27"/>
    <s v="Atlanta"/>
    <x v="4"/>
    <n v="0.70000000000000007"/>
    <n v="7250"/>
    <n v="5075.0000000000009"/>
    <n v="1776.2500000000002"/>
    <n v="0.35"/>
  </r>
  <r>
    <x v="0"/>
    <n v="1185732"/>
    <x v="210"/>
    <x v="4"/>
    <x v="27"/>
    <s v="Atlanta"/>
    <x v="5"/>
    <n v="0.75"/>
    <n v="8250"/>
    <n v="6187.5"/>
    <n v="3093.75"/>
    <n v="0.5"/>
  </r>
  <r>
    <x v="0"/>
    <n v="1185732"/>
    <x v="211"/>
    <x v="4"/>
    <x v="27"/>
    <s v="Atlanta"/>
    <x v="0"/>
    <n v="0.70000000000000007"/>
    <n v="10750"/>
    <n v="7525.0000000000009"/>
    <n v="3386.2500000000005"/>
    <n v="0.45"/>
  </r>
  <r>
    <x v="0"/>
    <n v="1185732"/>
    <x v="211"/>
    <x v="4"/>
    <x v="27"/>
    <s v="Atlanta"/>
    <x v="1"/>
    <n v="0.60000000000000009"/>
    <n v="8750"/>
    <n v="5250.0000000000009"/>
    <n v="1837.5000000000002"/>
    <n v="0.35"/>
  </r>
  <r>
    <x v="0"/>
    <n v="1185732"/>
    <x v="211"/>
    <x v="4"/>
    <x v="27"/>
    <s v="Atlanta"/>
    <x v="2"/>
    <n v="0.60000000000000009"/>
    <n v="8250"/>
    <n v="4950.0000000000009"/>
    <n v="1237.5000000000002"/>
    <n v="0.25"/>
  </r>
  <r>
    <x v="0"/>
    <n v="1185732"/>
    <x v="211"/>
    <x v="4"/>
    <x v="27"/>
    <s v="Atlanta"/>
    <x v="3"/>
    <n v="0.60000000000000009"/>
    <n v="7750"/>
    <n v="4650.0000000000009"/>
    <n v="1395.0000000000002"/>
    <n v="0.3"/>
  </r>
  <r>
    <x v="0"/>
    <n v="1185732"/>
    <x v="211"/>
    <x v="4"/>
    <x v="27"/>
    <s v="Atlanta"/>
    <x v="4"/>
    <n v="0.70000000000000007"/>
    <n v="7750"/>
    <n v="5425.0000000000009"/>
    <n v="1898.7500000000002"/>
    <n v="0.35"/>
  </r>
  <r>
    <x v="0"/>
    <n v="1185732"/>
    <x v="211"/>
    <x v="4"/>
    <x v="27"/>
    <s v="Atlanta"/>
    <x v="5"/>
    <n v="0.75"/>
    <n v="8750"/>
    <n v="6562.5"/>
    <n v="3281.25"/>
    <n v="0.5"/>
  </r>
  <r>
    <x v="0"/>
    <n v="1185732"/>
    <x v="212"/>
    <x v="4"/>
    <x v="28"/>
    <s v="Charleston"/>
    <x v="0"/>
    <n v="0.35000000000000003"/>
    <n v="9250"/>
    <n v="3237.5000000000005"/>
    <n v="1295.0000000000002"/>
    <n v="0.4"/>
  </r>
  <r>
    <x v="0"/>
    <n v="1185732"/>
    <x v="212"/>
    <x v="4"/>
    <x v="28"/>
    <s v="Charleston"/>
    <x v="1"/>
    <n v="0.35000000000000003"/>
    <n v="7250"/>
    <n v="2537.5000000000005"/>
    <n v="888.12500000000011"/>
    <n v="0.35"/>
  </r>
  <r>
    <x v="0"/>
    <n v="1185732"/>
    <x v="212"/>
    <x v="4"/>
    <x v="28"/>
    <s v="Charleston"/>
    <x v="2"/>
    <n v="0.25000000000000006"/>
    <n v="7250"/>
    <n v="1812.5000000000005"/>
    <n v="725.00000000000023"/>
    <n v="0.4"/>
  </r>
  <r>
    <x v="0"/>
    <n v="1185732"/>
    <x v="212"/>
    <x v="4"/>
    <x v="28"/>
    <s v="Charleston"/>
    <x v="3"/>
    <n v="0.3"/>
    <n v="5750"/>
    <n v="1725"/>
    <n v="690"/>
    <n v="0.4"/>
  </r>
  <r>
    <x v="0"/>
    <n v="1185732"/>
    <x v="212"/>
    <x v="4"/>
    <x v="28"/>
    <s v="Charleston"/>
    <x v="4"/>
    <n v="0.45"/>
    <n v="6250"/>
    <n v="2812.5"/>
    <n v="984.37499999999989"/>
    <n v="0.35"/>
  </r>
  <r>
    <x v="0"/>
    <n v="1185732"/>
    <x v="212"/>
    <x v="4"/>
    <x v="28"/>
    <s v="Charleston"/>
    <x v="5"/>
    <n v="0.35000000000000003"/>
    <n v="7250"/>
    <n v="2537.5000000000005"/>
    <n v="1268.7500000000002"/>
    <n v="0.5"/>
  </r>
  <r>
    <x v="0"/>
    <n v="1185732"/>
    <x v="172"/>
    <x v="4"/>
    <x v="28"/>
    <s v="Charleston"/>
    <x v="0"/>
    <n v="0.35000000000000003"/>
    <n v="9750"/>
    <n v="3412.5000000000005"/>
    <n v="1365.0000000000002"/>
    <n v="0.4"/>
  </r>
  <r>
    <x v="0"/>
    <n v="1185732"/>
    <x v="172"/>
    <x v="4"/>
    <x v="28"/>
    <s v="Charleston"/>
    <x v="1"/>
    <n v="0.35000000000000003"/>
    <n v="6250"/>
    <n v="2187.5"/>
    <n v="765.625"/>
    <n v="0.35"/>
  </r>
  <r>
    <x v="0"/>
    <n v="1185732"/>
    <x v="172"/>
    <x v="4"/>
    <x v="28"/>
    <s v="Charleston"/>
    <x v="2"/>
    <n v="0.25000000000000006"/>
    <n v="6750"/>
    <n v="1687.5000000000005"/>
    <n v="675.00000000000023"/>
    <n v="0.4"/>
  </r>
  <r>
    <x v="0"/>
    <n v="1185732"/>
    <x v="172"/>
    <x v="4"/>
    <x v="28"/>
    <s v="Charleston"/>
    <x v="3"/>
    <n v="0.3"/>
    <n v="5250"/>
    <n v="1575"/>
    <n v="630"/>
    <n v="0.4"/>
  </r>
  <r>
    <x v="0"/>
    <n v="1185732"/>
    <x v="172"/>
    <x v="4"/>
    <x v="28"/>
    <s v="Charleston"/>
    <x v="4"/>
    <n v="0.45"/>
    <n v="6000"/>
    <n v="2700"/>
    <n v="944.99999999999989"/>
    <n v="0.35"/>
  </r>
  <r>
    <x v="0"/>
    <n v="1185732"/>
    <x v="172"/>
    <x v="4"/>
    <x v="28"/>
    <s v="Charleston"/>
    <x v="5"/>
    <n v="0.3"/>
    <n v="7000"/>
    <n v="2100"/>
    <n v="1050"/>
    <n v="0.5"/>
  </r>
  <r>
    <x v="0"/>
    <n v="1185732"/>
    <x v="68"/>
    <x v="4"/>
    <x v="28"/>
    <s v="Charleston"/>
    <x v="0"/>
    <n v="0.3"/>
    <n v="9200"/>
    <n v="2760"/>
    <n v="1104"/>
    <n v="0.4"/>
  </r>
  <r>
    <x v="0"/>
    <n v="1185732"/>
    <x v="68"/>
    <x v="4"/>
    <x v="28"/>
    <s v="Charleston"/>
    <x v="1"/>
    <n v="0.3"/>
    <n v="6000"/>
    <n v="1800"/>
    <n v="630"/>
    <n v="0.35"/>
  </r>
  <r>
    <x v="0"/>
    <n v="1185732"/>
    <x v="68"/>
    <x v="4"/>
    <x v="28"/>
    <s v="Charleston"/>
    <x v="2"/>
    <n v="0.2"/>
    <n v="6250"/>
    <n v="1250"/>
    <n v="500"/>
    <n v="0.4"/>
  </r>
  <r>
    <x v="0"/>
    <n v="1185732"/>
    <x v="68"/>
    <x v="4"/>
    <x v="28"/>
    <s v="Charleston"/>
    <x v="3"/>
    <n v="0.24999999999999994"/>
    <n v="4750"/>
    <n v="1187.4999999999998"/>
    <n v="474.99999999999994"/>
    <n v="0.4"/>
  </r>
  <r>
    <x v="0"/>
    <n v="1185732"/>
    <x v="68"/>
    <x v="4"/>
    <x v="28"/>
    <s v="Charleston"/>
    <x v="4"/>
    <n v="0.40000000000000008"/>
    <n v="5250"/>
    <n v="2100.0000000000005"/>
    <n v="735.00000000000011"/>
    <n v="0.35"/>
  </r>
  <r>
    <x v="0"/>
    <n v="1185732"/>
    <x v="68"/>
    <x v="4"/>
    <x v="28"/>
    <s v="Charleston"/>
    <x v="5"/>
    <n v="0.3"/>
    <n v="6250"/>
    <n v="1875"/>
    <n v="937.5"/>
    <n v="0.5"/>
  </r>
  <r>
    <x v="0"/>
    <n v="1185732"/>
    <x v="69"/>
    <x v="4"/>
    <x v="28"/>
    <s v="Charleston"/>
    <x v="0"/>
    <n v="0.3"/>
    <n v="8750"/>
    <n v="2625"/>
    <n v="1050"/>
    <n v="0.4"/>
  </r>
  <r>
    <x v="0"/>
    <n v="1185732"/>
    <x v="69"/>
    <x v="4"/>
    <x v="28"/>
    <s v="Charleston"/>
    <x v="1"/>
    <n v="0.3"/>
    <n v="5750"/>
    <n v="1725"/>
    <n v="603.75"/>
    <n v="0.35"/>
  </r>
  <r>
    <x v="0"/>
    <n v="1185732"/>
    <x v="69"/>
    <x v="4"/>
    <x v="28"/>
    <s v="Charleston"/>
    <x v="2"/>
    <n v="0.2"/>
    <n v="5750"/>
    <n v="1150"/>
    <n v="460"/>
    <n v="0.4"/>
  </r>
  <r>
    <x v="0"/>
    <n v="1185732"/>
    <x v="69"/>
    <x v="4"/>
    <x v="28"/>
    <s v="Charleston"/>
    <x v="3"/>
    <n v="0.24999999999999994"/>
    <n v="5000"/>
    <n v="1249.9999999999998"/>
    <n v="499.99999999999994"/>
    <n v="0.4"/>
  </r>
  <r>
    <x v="0"/>
    <n v="1185732"/>
    <x v="69"/>
    <x v="4"/>
    <x v="28"/>
    <s v="Charleston"/>
    <x v="4"/>
    <n v="0.45"/>
    <n v="5250"/>
    <n v="2362.5"/>
    <n v="826.875"/>
    <n v="0.35"/>
  </r>
  <r>
    <x v="0"/>
    <n v="1185732"/>
    <x v="69"/>
    <x v="4"/>
    <x v="28"/>
    <s v="Charleston"/>
    <x v="5"/>
    <n v="0.35000000000000003"/>
    <n v="6750"/>
    <n v="2362.5"/>
    <n v="1181.25"/>
    <n v="0.5"/>
  </r>
  <r>
    <x v="0"/>
    <n v="1185732"/>
    <x v="16"/>
    <x v="4"/>
    <x v="28"/>
    <s v="Charleston"/>
    <x v="0"/>
    <n v="0.45"/>
    <n v="9450"/>
    <n v="4252.5"/>
    <n v="1701"/>
    <n v="0.4"/>
  </r>
  <r>
    <x v="0"/>
    <n v="1185732"/>
    <x v="16"/>
    <x v="4"/>
    <x v="28"/>
    <s v="Charleston"/>
    <x v="1"/>
    <n v="0.45"/>
    <n v="6500"/>
    <n v="2925"/>
    <n v="1023.7499999999999"/>
    <n v="0.35"/>
  </r>
  <r>
    <x v="0"/>
    <n v="1185732"/>
    <x v="16"/>
    <x v="4"/>
    <x v="28"/>
    <s v="Charleston"/>
    <x v="2"/>
    <n v="0.4"/>
    <n v="6250"/>
    <n v="2500"/>
    <n v="1000"/>
    <n v="0.4"/>
  </r>
  <r>
    <x v="0"/>
    <n v="1185732"/>
    <x v="16"/>
    <x v="4"/>
    <x v="28"/>
    <s v="Charleston"/>
    <x v="3"/>
    <n v="0.4"/>
    <n v="5750"/>
    <n v="2300"/>
    <n v="920"/>
    <n v="0.4"/>
  </r>
  <r>
    <x v="0"/>
    <n v="1185732"/>
    <x v="16"/>
    <x v="4"/>
    <x v="28"/>
    <s v="Charleston"/>
    <x v="4"/>
    <n v="0.49999999999999994"/>
    <n v="6000"/>
    <n v="2999.9999999999995"/>
    <n v="1049.9999999999998"/>
    <n v="0.35"/>
  </r>
  <r>
    <x v="0"/>
    <n v="1185732"/>
    <x v="16"/>
    <x v="4"/>
    <x v="28"/>
    <s v="Charleston"/>
    <x v="5"/>
    <n v="0.54999999999999993"/>
    <n v="7000"/>
    <n v="3849.9999999999995"/>
    <n v="1924.9999999999998"/>
    <n v="0.5"/>
  </r>
  <r>
    <x v="0"/>
    <n v="1185732"/>
    <x v="175"/>
    <x v="4"/>
    <x v="28"/>
    <s v="Charleston"/>
    <x v="0"/>
    <n v="0.49999999999999994"/>
    <n v="9500"/>
    <n v="4749.9999999999991"/>
    <n v="1899.9999999999998"/>
    <n v="0.4"/>
  </r>
  <r>
    <x v="0"/>
    <n v="1185732"/>
    <x v="175"/>
    <x v="4"/>
    <x v="28"/>
    <s v="Charleston"/>
    <x v="1"/>
    <n v="0.45"/>
    <n v="7000"/>
    <n v="3150"/>
    <n v="1102.5"/>
    <n v="0.35"/>
  </r>
  <r>
    <x v="0"/>
    <n v="1185732"/>
    <x v="175"/>
    <x v="4"/>
    <x v="28"/>
    <s v="Charleston"/>
    <x v="2"/>
    <n v="0.5"/>
    <n v="6750"/>
    <n v="3375"/>
    <n v="1350"/>
    <n v="0.4"/>
  </r>
  <r>
    <x v="0"/>
    <n v="1185732"/>
    <x v="175"/>
    <x v="4"/>
    <x v="28"/>
    <s v="Charleston"/>
    <x v="3"/>
    <n v="0.5"/>
    <n v="6500"/>
    <n v="3250"/>
    <n v="1300"/>
    <n v="0.4"/>
  </r>
  <r>
    <x v="0"/>
    <n v="1185732"/>
    <x v="175"/>
    <x v="4"/>
    <x v="28"/>
    <s v="Charleston"/>
    <x v="4"/>
    <n v="0.65"/>
    <n v="6500"/>
    <n v="4225"/>
    <n v="1478.75"/>
    <n v="0.35"/>
  </r>
  <r>
    <x v="0"/>
    <n v="1185732"/>
    <x v="175"/>
    <x v="4"/>
    <x v="28"/>
    <s v="Charleston"/>
    <x v="5"/>
    <n v="0.70000000000000007"/>
    <n v="8250"/>
    <n v="5775.0000000000009"/>
    <n v="2887.5000000000005"/>
    <n v="0.5"/>
  </r>
  <r>
    <x v="0"/>
    <n v="1185732"/>
    <x v="72"/>
    <x v="4"/>
    <x v="28"/>
    <s v="Charleston"/>
    <x v="0"/>
    <n v="0.65"/>
    <n v="10500"/>
    <n v="6825"/>
    <n v="2730"/>
    <n v="0.4"/>
  </r>
  <r>
    <x v="0"/>
    <n v="1185732"/>
    <x v="72"/>
    <x v="4"/>
    <x v="28"/>
    <s v="Charleston"/>
    <x v="1"/>
    <n v="0.60000000000000009"/>
    <n v="8000"/>
    <n v="4800.0000000000009"/>
    <n v="1680.0000000000002"/>
    <n v="0.35"/>
  </r>
  <r>
    <x v="0"/>
    <n v="1185732"/>
    <x v="72"/>
    <x v="4"/>
    <x v="28"/>
    <s v="Charleston"/>
    <x v="2"/>
    <n v="0.55000000000000004"/>
    <n v="7250"/>
    <n v="3987.5000000000005"/>
    <n v="1595.0000000000002"/>
    <n v="0.4"/>
  </r>
  <r>
    <x v="0"/>
    <n v="1185732"/>
    <x v="72"/>
    <x v="4"/>
    <x v="28"/>
    <s v="Charleston"/>
    <x v="3"/>
    <n v="0.55000000000000004"/>
    <n v="6750"/>
    <n v="3712.5000000000005"/>
    <n v="1485.0000000000002"/>
    <n v="0.4"/>
  </r>
  <r>
    <x v="0"/>
    <n v="1185732"/>
    <x v="72"/>
    <x v="4"/>
    <x v="28"/>
    <s v="Charleston"/>
    <x v="4"/>
    <n v="0.65"/>
    <n v="7000"/>
    <n v="4550"/>
    <n v="1592.5"/>
    <n v="0.35"/>
  </r>
  <r>
    <x v="0"/>
    <n v="1185732"/>
    <x v="72"/>
    <x v="4"/>
    <x v="28"/>
    <s v="Charleston"/>
    <x v="5"/>
    <n v="0.70000000000000007"/>
    <n v="8750"/>
    <n v="6125.0000000000009"/>
    <n v="3062.5000000000005"/>
    <n v="0.5"/>
  </r>
  <r>
    <x v="0"/>
    <n v="1185732"/>
    <x v="73"/>
    <x v="4"/>
    <x v="28"/>
    <s v="Charleston"/>
    <x v="0"/>
    <n v="0.65"/>
    <n v="10250"/>
    <n v="6662.5"/>
    <n v="2665"/>
    <n v="0.4"/>
  </r>
  <r>
    <x v="0"/>
    <n v="1185732"/>
    <x v="73"/>
    <x v="4"/>
    <x v="28"/>
    <s v="Charleston"/>
    <x v="1"/>
    <n v="0.60000000000000009"/>
    <n v="8000"/>
    <n v="4800.0000000000009"/>
    <n v="1680.0000000000002"/>
    <n v="0.35"/>
  </r>
  <r>
    <x v="0"/>
    <n v="1185732"/>
    <x v="73"/>
    <x v="4"/>
    <x v="28"/>
    <s v="Charleston"/>
    <x v="2"/>
    <n v="0.55000000000000004"/>
    <n v="7250"/>
    <n v="3987.5000000000005"/>
    <n v="1595.0000000000002"/>
    <n v="0.4"/>
  </r>
  <r>
    <x v="0"/>
    <n v="1185732"/>
    <x v="73"/>
    <x v="4"/>
    <x v="28"/>
    <s v="Charleston"/>
    <x v="3"/>
    <n v="0.45"/>
    <n v="6750"/>
    <n v="3037.5"/>
    <n v="1215"/>
    <n v="0.4"/>
  </r>
  <r>
    <x v="0"/>
    <n v="1185732"/>
    <x v="73"/>
    <x v="4"/>
    <x v="28"/>
    <s v="Charleston"/>
    <x v="4"/>
    <n v="0.55000000000000004"/>
    <n v="6500"/>
    <n v="3575.0000000000005"/>
    <n v="1251.25"/>
    <n v="0.35"/>
  </r>
  <r>
    <x v="0"/>
    <n v="1185732"/>
    <x v="73"/>
    <x v="4"/>
    <x v="28"/>
    <s v="Charleston"/>
    <x v="5"/>
    <n v="0.60000000000000009"/>
    <n v="8250"/>
    <n v="4950.0000000000009"/>
    <n v="2475.0000000000005"/>
    <n v="0.5"/>
  </r>
  <r>
    <x v="0"/>
    <n v="1185732"/>
    <x v="20"/>
    <x v="4"/>
    <x v="28"/>
    <s v="Charleston"/>
    <x v="0"/>
    <n v="0.55000000000000004"/>
    <n v="9250"/>
    <n v="5087.5"/>
    <n v="2035"/>
    <n v="0.4"/>
  </r>
  <r>
    <x v="0"/>
    <n v="1185732"/>
    <x v="20"/>
    <x v="4"/>
    <x v="28"/>
    <s v="Charleston"/>
    <x v="1"/>
    <n v="0.50000000000000011"/>
    <n v="7250"/>
    <n v="3625.0000000000009"/>
    <n v="1268.7500000000002"/>
    <n v="0.35"/>
  </r>
  <r>
    <x v="0"/>
    <n v="1185732"/>
    <x v="20"/>
    <x v="4"/>
    <x v="28"/>
    <s v="Charleston"/>
    <x v="2"/>
    <n v="0.30000000000000004"/>
    <n v="6250"/>
    <n v="1875.0000000000002"/>
    <n v="750.00000000000011"/>
    <n v="0.4"/>
  </r>
  <r>
    <x v="0"/>
    <n v="1185732"/>
    <x v="20"/>
    <x v="4"/>
    <x v="28"/>
    <s v="Charleston"/>
    <x v="3"/>
    <n v="0.30000000000000004"/>
    <n v="6000"/>
    <n v="1800.0000000000002"/>
    <n v="720.00000000000011"/>
    <n v="0.4"/>
  </r>
  <r>
    <x v="0"/>
    <n v="1185732"/>
    <x v="20"/>
    <x v="4"/>
    <x v="28"/>
    <s v="Charleston"/>
    <x v="4"/>
    <n v="0.4"/>
    <n v="6000"/>
    <n v="2400"/>
    <n v="840"/>
    <n v="0.35"/>
  </r>
  <r>
    <x v="0"/>
    <n v="1185732"/>
    <x v="20"/>
    <x v="4"/>
    <x v="28"/>
    <s v="Charleston"/>
    <x v="5"/>
    <n v="0.45000000000000007"/>
    <n v="7000"/>
    <n v="3150.0000000000005"/>
    <n v="1575.0000000000002"/>
    <n v="0.5"/>
  </r>
  <r>
    <x v="0"/>
    <n v="1185732"/>
    <x v="179"/>
    <x v="4"/>
    <x v="28"/>
    <s v="Charleston"/>
    <x v="0"/>
    <n v="0.45000000000000007"/>
    <n v="8750"/>
    <n v="3937.5000000000005"/>
    <n v="1575.0000000000002"/>
    <n v="0.4"/>
  </r>
  <r>
    <x v="0"/>
    <n v="1185732"/>
    <x v="179"/>
    <x v="4"/>
    <x v="28"/>
    <s v="Charleston"/>
    <x v="1"/>
    <n v="0.35000000000000009"/>
    <n v="7000"/>
    <n v="2450.0000000000005"/>
    <n v="857.50000000000011"/>
    <n v="0.35"/>
  </r>
  <r>
    <x v="0"/>
    <n v="1185732"/>
    <x v="179"/>
    <x v="4"/>
    <x v="28"/>
    <s v="Charleston"/>
    <x v="2"/>
    <n v="0.35000000000000009"/>
    <n v="5750"/>
    <n v="2012.5000000000005"/>
    <n v="805.00000000000023"/>
    <n v="0.4"/>
  </r>
  <r>
    <x v="0"/>
    <n v="1185732"/>
    <x v="179"/>
    <x v="4"/>
    <x v="28"/>
    <s v="Charleston"/>
    <x v="3"/>
    <n v="0.35000000000000009"/>
    <n v="5500"/>
    <n v="1925.0000000000005"/>
    <n v="770.00000000000023"/>
    <n v="0.4"/>
  </r>
  <r>
    <x v="0"/>
    <n v="1185732"/>
    <x v="179"/>
    <x v="4"/>
    <x v="28"/>
    <s v="Charleston"/>
    <x v="4"/>
    <n v="0.45000000000000007"/>
    <n v="5500"/>
    <n v="2475.0000000000005"/>
    <n v="866.25000000000011"/>
    <n v="0.35"/>
  </r>
  <r>
    <x v="0"/>
    <n v="1185732"/>
    <x v="179"/>
    <x v="4"/>
    <x v="28"/>
    <s v="Charleston"/>
    <x v="5"/>
    <n v="0.5"/>
    <n v="6750"/>
    <n v="3375"/>
    <n v="1687.5"/>
    <n v="0.5"/>
  </r>
  <r>
    <x v="0"/>
    <n v="1185732"/>
    <x v="76"/>
    <x v="4"/>
    <x v="28"/>
    <s v="Charleston"/>
    <x v="0"/>
    <n v="0.45000000000000007"/>
    <n v="8250"/>
    <n v="3712.5000000000005"/>
    <n v="1485.0000000000002"/>
    <n v="0.4"/>
  </r>
  <r>
    <x v="0"/>
    <n v="1185732"/>
    <x v="76"/>
    <x v="4"/>
    <x v="28"/>
    <s v="Charleston"/>
    <x v="1"/>
    <n v="0.35000000000000009"/>
    <n v="6500"/>
    <n v="2275.0000000000005"/>
    <n v="796.25000000000011"/>
    <n v="0.35"/>
  </r>
  <r>
    <x v="0"/>
    <n v="1185732"/>
    <x v="76"/>
    <x v="4"/>
    <x v="28"/>
    <s v="Charleston"/>
    <x v="2"/>
    <n v="0.40000000000000013"/>
    <n v="5950"/>
    <n v="2380.0000000000009"/>
    <n v="952.00000000000045"/>
    <n v="0.4"/>
  </r>
  <r>
    <x v="0"/>
    <n v="1185732"/>
    <x v="76"/>
    <x v="4"/>
    <x v="28"/>
    <s v="Charleston"/>
    <x v="3"/>
    <n v="0.6000000000000002"/>
    <n v="6500"/>
    <n v="3900.0000000000014"/>
    <n v="1560.0000000000007"/>
    <n v="0.4"/>
  </r>
  <r>
    <x v="0"/>
    <n v="1185732"/>
    <x v="76"/>
    <x v="4"/>
    <x v="28"/>
    <s v="Charleston"/>
    <x v="4"/>
    <n v="0.75000000000000011"/>
    <n v="6250"/>
    <n v="4687.5000000000009"/>
    <n v="1640.6250000000002"/>
    <n v="0.35"/>
  </r>
  <r>
    <x v="0"/>
    <n v="1185732"/>
    <x v="76"/>
    <x v="4"/>
    <x v="28"/>
    <s v="Charleston"/>
    <x v="5"/>
    <n v="0.75"/>
    <n v="7250"/>
    <n v="5437.5"/>
    <n v="2718.75"/>
    <n v="0.5"/>
  </r>
  <r>
    <x v="0"/>
    <n v="1185732"/>
    <x v="77"/>
    <x v="4"/>
    <x v="28"/>
    <s v="Charleston"/>
    <x v="0"/>
    <n v="0.70000000000000007"/>
    <n v="9750"/>
    <n v="6825.0000000000009"/>
    <n v="2730.0000000000005"/>
    <n v="0.4"/>
  </r>
  <r>
    <x v="0"/>
    <n v="1185732"/>
    <x v="77"/>
    <x v="4"/>
    <x v="28"/>
    <s v="Charleston"/>
    <x v="1"/>
    <n v="0.60000000000000009"/>
    <n v="7750"/>
    <n v="4650.0000000000009"/>
    <n v="1627.5000000000002"/>
    <n v="0.35"/>
  </r>
  <r>
    <x v="0"/>
    <n v="1185732"/>
    <x v="77"/>
    <x v="4"/>
    <x v="28"/>
    <s v="Charleston"/>
    <x v="2"/>
    <n v="0.60000000000000009"/>
    <n v="7250"/>
    <n v="4350.0000000000009"/>
    <n v="1740.0000000000005"/>
    <n v="0.4"/>
  </r>
  <r>
    <x v="0"/>
    <n v="1185732"/>
    <x v="77"/>
    <x v="4"/>
    <x v="28"/>
    <s v="Charleston"/>
    <x v="3"/>
    <n v="0.60000000000000009"/>
    <n v="6750"/>
    <n v="4050.0000000000005"/>
    <n v="1620.0000000000002"/>
    <n v="0.4"/>
  </r>
  <r>
    <x v="0"/>
    <n v="1185732"/>
    <x v="77"/>
    <x v="4"/>
    <x v="28"/>
    <s v="Charleston"/>
    <x v="4"/>
    <n v="0.70000000000000007"/>
    <n v="6750"/>
    <n v="4725"/>
    <n v="1653.75"/>
    <n v="0.35"/>
  </r>
  <r>
    <x v="0"/>
    <n v="1185732"/>
    <x v="77"/>
    <x v="4"/>
    <x v="28"/>
    <s v="Charleston"/>
    <x v="5"/>
    <n v="0.75"/>
    <n v="7750"/>
    <n v="5812.5"/>
    <n v="2906.25"/>
    <n v="0.5"/>
  </r>
  <r>
    <x v="0"/>
    <n v="1185732"/>
    <x v="90"/>
    <x v="4"/>
    <x v="29"/>
    <s v="Charlotte"/>
    <x v="0"/>
    <n v="0.35000000000000003"/>
    <n v="7750"/>
    <n v="2712.5000000000005"/>
    <n v="1085.0000000000002"/>
    <n v="0.4"/>
  </r>
  <r>
    <x v="0"/>
    <n v="1185732"/>
    <x v="90"/>
    <x v="4"/>
    <x v="29"/>
    <s v="Charlotte"/>
    <x v="1"/>
    <n v="0.35000000000000003"/>
    <n v="5750"/>
    <n v="2012.5000000000002"/>
    <n v="704.375"/>
    <n v="0.35"/>
  </r>
  <r>
    <x v="0"/>
    <n v="1185732"/>
    <x v="90"/>
    <x v="4"/>
    <x v="29"/>
    <s v="Charlotte"/>
    <x v="2"/>
    <n v="0.25000000000000006"/>
    <n v="5750"/>
    <n v="1437.5000000000002"/>
    <n v="575.00000000000011"/>
    <n v="0.4"/>
  </r>
  <r>
    <x v="0"/>
    <n v="1185732"/>
    <x v="90"/>
    <x v="4"/>
    <x v="29"/>
    <s v="Charlotte"/>
    <x v="3"/>
    <n v="0.3"/>
    <n v="4250"/>
    <n v="1275"/>
    <n v="510"/>
    <n v="0.4"/>
  </r>
  <r>
    <x v="0"/>
    <n v="1185732"/>
    <x v="90"/>
    <x v="4"/>
    <x v="29"/>
    <s v="Charlotte"/>
    <x v="4"/>
    <n v="0.45"/>
    <n v="4750"/>
    <n v="2137.5"/>
    <n v="748.125"/>
    <n v="0.35"/>
  </r>
  <r>
    <x v="0"/>
    <n v="1185732"/>
    <x v="90"/>
    <x v="4"/>
    <x v="29"/>
    <s v="Charlotte"/>
    <x v="5"/>
    <n v="0.35000000000000003"/>
    <n v="5750"/>
    <n v="2012.5000000000002"/>
    <n v="1006.2500000000001"/>
    <n v="0.5"/>
  </r>
  <r>
    <x v="0"/>
    <n v="1185732"/>
    <x v="119"/>
    <x v="4"/>
    <x v="29"/>
    <s v="Charlotte"/>
    <x v="0"/>
    <n v="0.35000000000000003"/>
    <n v="8250"/>
    <n v="2887.5000000000005"/>
    <n v="1155.0000000000002"/>
    <n v="0.4"/>
  </r>
  <r>
    <x v="0"/>
    <n v="1185732"/>
    <x v="119"/>
    <x v="4"/>
    <x v="29"/>
    <s v="Charlotte"/>
    <x v="1"/>
    <n v="0.35000000000000003"/>
    <n v="4750"/>
    <n v="1662.5000000000002"/>
    <n v="581.875"/>
    <n v="0.35"/>
  </r>
  <r>
    <x v="0"/>
    <n v="1185732"/>
    <x v="119"/>
    <x v="4"/>
    <x v="29"/>
    <s v="Charlotte"/>
    <x v="2"/>
    <n v="0.25000000000000006"/>
    <n v="5250"/>
    <n v="1312.5000000000002"/>
    <n v="525.00000000000011"/>
    <n v="0.4"/>
  </r>
  <r>
    <x v="0"/>
    <n v="1185732"/>
    <x v="119"/>
    <x v="4"/>
    <x v="29"/>
    <s v="Charlotte"/>
    <x v="3"/>
    <n v="0.3"/>
    <n v="3750"/>
    <n v="1125"/>
    <n v="450"/>
    <n v="0.4"/>
  </r>
  <r>
    <x v="0"/>
    <n v="1185732"/>
    <x v="119"/>
    <x v="4"/>
    <x v="29"/>
    <s v="Charlotte"/>
    <x v="4"/>
    <n v="0.45"/>
    <n v="4500"/>
    <n v="2025"/>
    <n v="708.75"/>
    <n v="0.35"/>
  </r>
  <r>
    <x v="0"/>
    <n v="1185732"/>
    <x v="119"/>
    <x v="4"/>
    <x v="29"/>
    <s v="Charlotte"/>
    <x v="5"/>
    <n v="0.3"/>
    <n v="5500"/>
    <n v="1650"/>
    <n v="825"/>
    <n v="0.5"/>
  </r>
  <r>
    <x v="0"/>
    <n v="1185732"/>
    <x v="137"/>
    <x v="4"/>
    <x v="29"/>
    <s v="Charlotte"/>
    <x v="0"/>
    <n v="0.3"/>
    <n v="7700"/>
    <n v="2310"/>
    <n v="924"/>
    <n v="0.4"/>
  </r>
  <r>
    <x v="0"/>
    <n v="1185732"/>
    <x v="137"/>
    <x v="4"/>
    <x v="29"/>
    <s v="Charlotte"/>
    <x v="1"/>
    <n v="0.3"/>
    <n v="4500"/>
    <n v="1350"/>
    <n v="472.49999999999994"/>
    <n v="0.35"/>
  </r>
  <r>
    <x v="0"/>
    <n v="1185732"/>
    <x v="137"/>
    <x v="4"/>
    <x v="29"/>
    <s v="Charlotte"/>
    <x v="2"/>
    <n v="0.2"/>
    <n v="4750"/>
    <n v="950"/>
    <n v="380"/>
    <n v="0.4"/>
  </r>
  <r>
    <x v="0"/>
    <n v="1185732"/>
    <x v="137"/>
    <x v="4"/>
    <x v="29"/>
    <s v="Charlotte"/>
    <x v="3"/>
    <n v="0.24999999999999994"/>
    <n v="3250"/>
    <n v="812.49999999999977"/>
    <n v="324.99999999999994"/>
    <n v="0.4"/>
  </r>
  <r>
    <x v="0"/>
    <n v="1185732"/>
    <x v="137"/>
    <x v="4"/>
    <x v="29"/>
    <s v="Charlotte"/>
    <x v="4"/>
    <n v="0.40000000000000008"/>
    <n v="3750"/>
    <n v="1500.0000000000002"/>
    <n v="525"/>
    <n v="0.35"/>
  </r>
  <r>
    <x v="0"/>
    <n v="1185732"/>
    <x v="137"/>
    <x v="4"/>
    <x v="29"/>
    <s v="Charlotte"/>
    <x v="5"/>
    <n v="0.3"/>
    <n v="4750"/>
    <n v="1425"/>
    <n v="712.5"/>
    <n v="0.5"/>
  </r>
  <r>
    <x v="0"/>
    <n v="1185732"/>
    <x v="138"/>
    <x v="4"/>
    <x v="29"/>
    <s v="Charlotte"/>
    <x v="0"/>
    <n v="0.3"/>
    <n v="7250"/>
    <n v="2175"/>
    <n v="870"/>
    <n v="0.4"/>
  </r>
  <r>
    <x v="0"/>
    <n v="1185732"/>
    <x v="138"/>
    <x v="4"/>
    <x v="29"/>
    <s v="Charlotte"/>
    <x v="1"/>
    <n v="0.3"/>
    <n v="4250"/>
    <n v="1275"/>
    <n v="446.25"/>
    <n v="0.35"/>
  </r>
  <r>
    <x v="0"/>
    <n v="1185732"/>
    <x v="138"/>
    <x v="4"/>
    <x v="29"/>
    <s v="Charlotte"/>
    <x v="2"/>
    <n v="0.2"/>
    <n v="4250"/>
    <n v="850"/>
    <n v="340"/>
    <n v="0.4"/>
  </r>
  <r>
    <x v="0"/>
    <n v="1185732"/>
    <x v="138"/>
    <x v="4"/>
    <x v="29"/>
    <s v="Charlotte"/>
    <x v="3"/>
    <n v="0.24999999999999994"/>
    <n v="3500"/>
    <n v="874.99999999999977"/>
    <n v="349.99999999999994"/>
    <n v="0.4"/>
  </r>
  <r>
    <x v="0"/>
    <n v="1185732"/>
    <x v="138"/>
    <x v="4"/>
    <x v="29"/>
    <s v="Charlotte"/>
    <x v="4"/>
    <n v="0.45"/>
    <n v="3750"/>
    <n v="1687.5"/>
    <n v="590.625"/>
    <n v="0.35"/>
  </r>
  <r>
    <x v="0"/>
    <n v="1185732"/>
    <x v="138"/>
    <x v="4"/>
    <x v="29"/>
    <s v="Charlotte"/>
    <x v="5"/>
    <n v="0.35000000000000003"/>
    <n v="5250"/>
    <n v="1837.5000000000002"/>
    <n v="918.75000000000011"/>
    <n v="0.5"/>
  </r>
  <r>
    <x v="0"/>
    <n v="1185732"/>
    <x v="213"/>
    <x v="4"/>
    <x v="29"/>
    <s v="Charlotte"/>
    <x v="0"/>
    <n v="0.45"/>
    <n v="7950"/>
    <n v="3577.5"/>
    <n v="1431"/>
    <n v="0.4"/>
  </r>
  <r>
    <x v="0"/>
    <n v="1185732"/>
    <x v="213"/>
    <x v="4"/>
    <x v="29"/>
    <s v="Charlotte"/>
    <x v="1"/>
    <n v="0.45"/>
    <n v="5000"/>
    <n v="2250"/>
    <n v="787.5"/>
    <n v="0.35"/>
  </r>
  <r>
    <x v="0"/>
    <n v="1185732"/>
    <x v="213"/>
    <x v="4"/>
    <x v="29"/>
    <s v="Charlotte"/>
    <x v="2"/>
    <n v="0.4"/>
    <n v="4750"/>
    <n v="1900"/>
    <n v="760"/>
    <n v="0.4"/>
  </r>
  <r>
    <x v="0"/>
    <n v="1185732"/>
    <x v="213"/>
    <x v="4"/>
    <x v="29"/>
    <s v="Charlotte"/>
    <x v="3"/>
    <n v="0.4"/>
    <n v="4250"/>
    <n v="1700"/>
    <n v="680"/>
    <n v="0.4"/>
  </r>
  <r>
    <x v="0"/>
    <n v="1185732"/>
    <x v="213"/>
    <x v="4"/>
    <x v="29"/>
    <s v="Charlotte"/>
    <x v="4"/>
    <n v="0.49999999999999994"/>
    <n v="4500"/>
    <n v="2249.9999999999995"/>
    <n v="787.49999999999977"/>
    <n v="0.35"/>
  </r>
  <r>
    <x v="0"/>
    <n v="1185732"/>
    <x v="213"/>
    <x v="4"/>
    <x v="29"/>
    <s v="Charlotte"/>
    <x v="5"/>
    <n v="0.54999999999999993"/>
    <n v="5500"/>
    <n v="3024.9999999999995"/>
    <n v="1512.4999999999998"/>
    <n v="0.5"/>
  </r>
  <r>
    <x v="0"/>
    <n v="1185732"/>
    <x v="121"/>
    <x v="4"/>
    <x v="29"/>
    <s v="Charlotte"/>
    <x v="0"/>
    <n v="0.49999999999999994"/>
    <n v="8000"/>
    <n v="3999.9999999999995"/>
    <n v="1600"/>
    <n v="0.4"/>
  </r>
  <r>
    <x v="0"/>
    <n v="1185732"/>
    <x v="121"/>
    <x v="4"/>
    <x v="29"/>
    <s v="Charlotte"/>
    <x v="1"/>
    <n v="0.45"/>
    <n v="5500"/>
    <n v="2475"/>
    <n v="866.25"/>
    <n v="0.35"/>
  </r>
  <r>
    <x v="0"/>
    <n v="1185732"/>
    <x v="121"/>
    <x v="4"/>
    <x v="29"/>
    <s v="Charlotte"/>
    <x v="2"/>
    <n v="0.5"/>
    <n v="5250"/>
    <n v="2625"/>
    <n v="1050"/>
    <n v="0.4"/>
  </r>
  <r>
    <x v="0"/>
    <n v="1185732"/>
    <x v="121"/>
    <x v="4"/>
    <x v="29"/>
    <s v="Charlotte"/>
    <x v="3"/>
    <n v="0.5"/>
    <n v="5000"/>
    <n v="2500"/>
    <n v="1000"/>
    <n v="0.4"/>
  </r>
  <r>
    <x v="0"/>
    <n v="1185732"/>
    <x v="121"/>
    <x v="4"/>
    <x v="29"/>
    <s v="Charlotte"/>
    <x v="4"/>
    <n v="0.65"/>
    <n v="5000"/>
    <n v="3250"/>
    <n v="1137.5"/>
    <n v="0.35"/>
  </r>
  <r>
    <x v="0"/>
    <n v="1185732"/>
    <x v="121"/>
    <x v="4"/>
    <x v="29"/>
    <s v="Charlotte"/>
    <x v="5"/>
    <n v="0.70000000000000007"/>
    <n v="6750"/>
    <n v="4725"/>
    <n v="2362.5"/>
    <n v="0.5"/>
  </r>
  <r>
    <x v="0"/>
    <n v="1185732"/>
    <x v="140"/>
    <x v="4"/>
    <x v="29"/>
    <s v="Charlotte"/>
    <x v="0"/>
    <n v="0.65"/>
    <n v="9000"/>
    <n v="5850"/>
    <n v="2340"/>
    <n v="0.4"/>
  </r>
  <r>
    <x v="0"/>
    <n v="1185732"/>
    <x v="140"/>
    <x v="4"/>
    <x v="29"/>
    <s v="Charlotte"/>
    <x v="1"/>
    <n v="0.60000000000000009"/>
    <n v="6500"/>
    <n v="3900.0000000000005"/>
    <n v="1365"/>
    <n v="0.35"/>
  </r>
  <r>
    <x v="0"/>
    <n v="1185732"/>
    <x v="140"/>
    <x v="4"/>
    <x v="29"/>
    <s v="Charlotte"/>
    <x v="2"/>
    <n v="0.55000000000000004"/>
    <n v="5750"/>
    <n v="3162.5000000000005"/>
    <n v="1265.0000000000002"/>
    <n v="0.4"/>
  </r>
  <r>
    <x v="0"/>
    <n v="1185732"/>
    <x v="140"/>
    <x v="4"/>
    <x v="29"/>
    <s v="Charlotte"/>
    <x v="3"/>
    <n v="0.55000000000000004"/>
    <n v="5250"/>
    <n v="2887.5000000000005"/>
    <n v="1155.0000000000002"/>
    <n v="0.4"/>
  </r>
  <r>
    <x v="0"/>
    <n v="1185732"/>
    <x v="140"/>
    <x v="4"/>
    <x v="29"/>
    <s v="Charlotte"/>
    <x v="4"/>
    <n v="0.65"/>
    <n v="5500"/>
    <n v="3575"/>
    <n v="1251.25"/>
    <n v="0.35"/>
  </r>
  <r>
    <x v="0"/>
    <n v="1185732"/>
    <x v="140"/>
    <x v="4"/>
    <x v="29"/>
    <s v="Charlotte"/>
    <x v="5"/>
    <n v="0.70000000000000007"/>
    <n v="7250"/>
    <n v="5075.0000000000009"/>
    <n v="2537.5000000000005"/>
    <n v="0.5"/>
  </r>
  <r>
    <x v="0"/>
    <n v="1185732"/>
    <x v="141"/>
    <x v="4"/>
    <x v="29"/>
    <s v="Charlotte"/>
    <x v="0"/>
    <n v="0.65"/>
    <n v="8750"/>
    <n v="5687.5"/>
    <n v="2275"/>
    <n v="0.4"/>
  </r>
  <r>
    <x v="0"/>
    <n v="1185732"/>
    <x v="141"/>
    <x v="4"/>
    <x v="29"/>
    <s v="Charlotte"/>
    <x v="1"/>
    <n v="0.60000000000000009"/>
    <n v="6500"/>
    <n v="3900.0000000000005"/>
    <n v="1365"/>
    <n v="0.35"/>
  </r>
  <r>
    <x v="0"/>
    <n v="1185732"/>
    <x v="141"/>
    <x v="4"/>
    <x v="29"/>
    <s v="Charlotte"/>
    <x v="2"/>
    <n v="0.55000000000000004"/>
    <n v="5750"/>
    <n v="3162.5000000000005"/>
    <n v="1265.0000000000002"/>
    <n v="0.4"/>
  </r>
  <r>
    <x v="0"/>
    <n v="1185732"/>
    <x v="141"/>
    <x v="4"/>
    <x v="29"/>
    <s v="Charlotte"/>
    <x v="3"/>
    <n v="0.45"/>
    <n v="5250"/>
    <n v="2362.5"/>
    <n v="945"/>
    <n v="0.4"/>
  </r>
  <r>
    <x v="0"/>
    <n v="1185732"/>
    <x v="141"/>
    <x v="4"/>
    <x v="29"/>
    <s v="Charlotte"/>
    <x v="4"/>
    <n v="0.55000000000000004"/>
    <n v="5000"/>
    <n v="2750"/>
    <n v="962.49999999999989"/>
    <n v="0.35"/>
  </r>
  <r>
    <x v="0"/>
    <n v="1185732"/>
    <x v="141"/>
    <x v="4"/>
    <x v="29"/>
    <s v="Charlotte"/>
    <x v="5"/>
    <n v="0.60000000000000009"/>
    <n v="6750"/>
    <n v="4050.0000000000005"/>
    <n v="2025.0000000000002"/>
    <n v="0.5"/>
  </r>
  <r>
    <x v="0"/>
    <n v="1185732"/>
    <x v="214"/>
    <x v="4"/>
    <x v="29"/>
    <s v="Charlotte"/>
    <x v="0"/>
    <n v="0.55000000000000004"/>
    <n v="7750"/>
    <n v="4262.5"/>
    <n v="1705"/>
    <n v="0.4"/>
  </r>
  <r>
    <x v="0"/>
    <n v="1185732"/>
    <x v="214"/>
    <x v="4"/>
    <x v="29"/>
    <s v="Charlotte"/>
    <x v="1"/>
    <n v="0.50000000000000011"/>
    <n v="5750"/>
    <n v="2875.0000000000005"/>
    <n v="1006.2500000000001"/>
    <n v="0.35"/>
  </r>
  <r>
    <x v="0"/>
    <n v="1185732"/>
    <x v="214"/>
    <x v="4"/>
    <x v="29"/>
    <s v="Charlotte"/>
    <x v="2"/>
    <n v="0.25000000000000006"/>
    <n v="4750"/>
    <n v="1187.5000000000002"/>
    <n v="475.00000000000011"/>
    <n v="0.4"/>
  </r>
  <r>
    <x v="0"/>
    <n v="1185732"/>
    <x v="214"/>
    <x v="4"/>
    <x v="29"/>
    <s v="Charlotte"/>
    <x v="3"/>
    <n v="0.25000000000000006"/>
    <n v="4500"/>
    <n v="1125.0000000000002"/>
    <n v="450.00000000000011"/>
    <n v="0.4"/>
  </r>
  <r>
    <x v="0"/>
    <n v="1185732"/>
    <x v="214"/>
    <x v="4"/>
    <x v="29"/>
    <s v="Charlotte"/>
    <x v="4"/>
    <n v="0.35000000000000003"/>
    <n v="4500"/>
    <n v="1575.0000000000002"/>
    <n v="551.25"/>
    <n v="0.35"/>
  </r>
  <r>
    <x v="0"/>
    <n v="1185732"/>
    <x v="214"/>
    <x v="4"/>
    <x v="29"/>
    <s v="Charlotte"/>
    <x v="5"/>
    <n v="0.40000000000000008"/>
    <n v="5500"/>
    <n v="2200.0000000000005"/>
    <n v="1100.0000000000002"/>
    <n v="0.5"/>
  </r>
  <r>
    <x v="0"/>
    <n v="1185732"/>
    <x v="123"/>
    <x v="4"/>
    <x v="29"/>
    <s v="Charlotte"/>
    <x v="0"/>
    <n v="0.40000000000000008"/>
    <n v="7250"/>
    <n v="2900.0000000000005"/>
    <n v="1160.0000000000002"/>
    <n v="0.4"/>
  </r>
  <r>
    <x v="0"/>
    <n v="1185732"/>
    <x v="123"/>
    <x v="4"/>
    <x v="29"/>
    <s v="Charlotte"/>
    <x v="1"/>
    <n v="0.3000000000000001"/>
    <n v="5500"/>
    <n v="1650.0000000000005"/>
    <n v="577.50000000000011"/>
    <n v="0.35"/>
  </r>
  <r>
    <x v="0"/>
    <n v="1185732"/>
    <x v="123"/>
    <x v="4"/>
    <x v="29"/>
    <s v="Charlotte"/>
    <x v="2"/>
    <n v="0.3000000000000001"/>
    <n v="4250"/>
    <n v="1275.0000000000005"/>
    <n v="510.00000000000023"/>
    <n v="0.4"/>
  </r>
  <r>
    <x v="0"/>
    <n v="1185732"/>
    <x v="123"/>
    <x v="4"/>
    <x v="29"/>
    <s v="Charlotte"/>
    <x v="3"/>
    <n v="0.3000000000000001"/>
    <n v="4000"/>
    <n v="1200.0000000000005"/>
    <n v="480.00000000000023"/>
    <n v="0.4"/>
  </r>
  <r>
    <x v="0"/>
    <n v="1185732"/>
    <x v="123"/>
    <x v="4"/>
    <x v="29"/>
    <s v="Charlotte"/>
    <x v="4"/>
    <n v="0.40000000000000008"/>
    <n v="4000"/>
    <n v="1600.0000000000002"/>
    <n v="560"/>
    <n v="0.35"/>
  </r>
  <r>
    <x v="0"/>
    <n v="1185732"/>
    <x v="123"/>
    <x v="4"/>
    <x v="29"/>
    <s v="Charlotte"/>
    <x v="5"/>
    <n v="0.4"/>
    <n v="5250"/>
    <n v="2100"/>
    <n v="1050"/>
    <n v="0.5"/>
  </r>
  <r>
    <x v="0"/>
    <n v="1185732"/>
    <x v="143"/>
    <x v="4"/>
    <x v="29"/>
    <s v="Charlotte"/>
    <x v="0"/>
    <n v="0.35000000000000009"/>
    <n v="6750"/>
    <n v="2362.5000000000005"/>
    <n v="945.00000000000023"/>
    <n v="0.4"/>
  </r>
  <r>
    <x v="0"/>
    <n v="1185732"/>
    <x v="143"/>
    <x v="4"/>
    <x v="29"/>
    <s v="Charlotte"/>
    <x v="1"/>
    <n v="0.25000000000000011"/>
    <n v="5000"/>
    <n v="1250.0000000000005"/>
    <n v="437.50000000000011"/>
    <n v="0.35"/>
  </r>
  <r>
    <x v="0"/>
    <n v="1185732"/>
    <x v="143"/>
    <x v="4"/>
    <x v="29"/>
    <s v="Charlotte"/>
    <x v="2"/>
    <n v="0.35000000000000014"/>
    <n v="4450"/>
    <n v="1557.5000000000007"/>
    <n v="623.00000000000034"/>
    <n v="0.4"/>
  </r>
  <r>
    <x v="0"/>
    <n v="1185732"/>
    <x v="143"/>
    <x v="4"/>
    <x v="29"/>
    <s v="Charlotte"/>
    <x v="3"/>
    <n v="0.65000000000000024"/>
    <n v="5000"/>
    <n v="3250.0000000000014"/>
    <n v="1300.0000000000007"/>
    <n v="0.4"/>
  </r>
  <r>
    <x v="0"/>
    <n v="1185732"/>
    <x v="143"/>
    <x v="4"/>
    <x v="29"/>
    <s v="Charlotte"/>
    <x v="4"/>
    <n v="0.80000000000000016"/>
    <n v="4750"/>
    <n v="3800.0000000000009"/>
    <n v="1330.0000000000002"/>
    <n v="0.35"/>
  </r>
  <r>
    <x v="0"/>
    <n v="1185732"/>
    <x v="143"/>
    <x v="4"/>
    <x v="29"/>
    <s v="Charlotte"/>
    <x v="5"/>
    <n v="0.8"/>
    <n v="5750"/>
    <n v="4600"/>
    <n v="2300"/>
    <n v="0.5"/>
  </r>
  <r>
    <x v="0"/>
    <n v="1185732"/>
    <x v="144"/>
    <x v="4"/>
    <x v="29"/>
    <s v="Charlotte"/>
    <x v="0"/>
    <n v="0.75000000000000011"/>
    <n v="8250"/>
    <n v="6187.5000000000009"/>
    <n v="2475.0000000000005"/>
    <n v="0.4"/>
  </r>
  <r>
    <x v="0"/>
    <n v="1185732"/>
    <x v="144"/>
    <x v="4"/>
    <x v="29"/>
    <s v="Charlotte"/>
    <x v="1"/>
    <n v="0.65000000000000013"/>
    <n v="6250"/>
    <n v="4062.5000000000009"/>
    <n v="1421.8750000000002"/>
    <n v="0.35"/>
  </r>
  <r>
    <x v="0"/>
    <n v="1185732"/>
    <x v="144"/>
    <x v="4"/>
    <x v="29"/>
    <s v="Charlotte"/>
    <x v="2"/>
    <n v="0.65000000000000013"/>
    <n v="5750"/>
    <n v="3737.5000000000009"/>
    <n v="1495.0000000000005"/>
    <n v="0.4"/>
  </r>
  <r>
    <x v="0"/>
    <n v="1185732"/>
    <x v="144"/>
    <x v="4"/>
    <x v="29"/>
    <s v="Charlotte"/>
    <x v="3"/>
    <n v="0.65000000000000013"/>
    <n v="5250"/>
    <n v="3412.5000000000009"/>
    <n v="1365.0000000000005"/>
    <n v="0.4"/>
  </r>
  <r>
    <x v="0"/>
    <n v="1185732"/>
    <x v="144"/>
    <x v="4"/>
    <x v="29"/>
    <s v="Charlotte"/>
    <x v="4"/>
    <n v="0.75000000000000011"/>
    <n v="5250"/>
    <n v="3937.5000000000005"/>
    <n v="1378.125"/>
    <n v="0.35"/>
  </r>
  <r>
    <x v="0"/>
    <n v="1185732"/>
    <x v="144"/>
    <x v="4"/>
    <x v="29"/>
    <s v="Charlotte"/>
    <x v="5"/>
    <n v="0.8"/>
    <n v="6250"/>
    <n v="5000"/>
    <n v="2500"/>
    <n v="0.5"/>
  </r>
  <r>
    <x v="0"/>
    <n v="1185732"/>
    <x v="215"/>
    <x v="3"/>
    <x v="30"/>
    <s v="Columbus"/>
    <x v="0"/>
    <n v="0.4"/>
    <n v="5000"/>
    <n v="2000"/>
    <n v="800"/>
    <n v="0.4"/>
  </r>
  <r>
    <x v="0"/>
    <n v="1185732"/>
    <x v="215"/>
    <x v="3"/>
    <x v="30"/>
    <s v="Columbus"/>
    <x v="1"/>
    <n v="0.4"/>
    <n v="3000"/>
    <n v="1200"/>
    <n v="420"/>
    <n v="0.35"/>
  </r>
  <r>
    <x v="0"/>
    <n v="1185732"/>
    <x v="215"/>
    <x v="3"/>
    <x v="30"/>
    <s v="Columbus"/>
    <x v="2"/>
    <n v="0.30000000000000004"/>
    <n v="3000"/>
    <n v="900.00000000000011"/>
    <n v="360.00000000000006"/>
    <n v="0.4"/>
  </r>
  <r>
    <x v="0"/>
    <n v="1185732"/>
    <x v="215"/>
    <x v="3"/>
    <x v="30"/>
    <s v="Columbus"/>
    <x v="3"/>
    <n v="0.35000000000000003"/>
    <n v="1500"/>
    <n v="525"/>
    <n v="210"/>
    <n v="0.4"/>
  </r>
  <r>
    <x v="0"/>
    <n v="1185732"/>
    <x v="215"/>
    <x v="3"/>
    <x v="30"/>
    <s v="Columbus"/>
    <x v="4"/>
    <n v="0.49999999999999994"/>
    <n v="2000"/>
    <n v="999.99999999999989"/>
    <n v="349.99999999999994"/>
    <n v="0.35"/>
  </r>
  <r>
    <x v="0"/>
    <n v="1185732"/>
    <x v="215"/>
    <x v="3"/>
    <x v="30"/>
    <s v="Columbus"/>
    <x v="5"/>
    <n v="0.4"/>
    <n v="3000"/>
    <n v="1200"/>
    <n v="480"/>
    <n v="0.4"/>
  </r>
  <r>
    <x v="0"/>
    <n v="1185732"/>
    <x v="216"/>
    <x v="3"/>
    <x v="30"/>
    <s v="Columbus"/>
    <x v="0"/>
    <n v="0.4"/>
    <n v="5500"/>
    <n v="2200"/>
    <n v="880"/>
    <n v="0.4"/>
  </r>
  <r>
    <x v="0"/>
    <n v="1185732"/>
    <x v="216"/>
    <x v="3"/>
    <x v="30"/>
    <s v="Columbus"/>
    <x v="1"/>
    <n v="0.4"/>
    <n v="2000"/>
    <n v="800"/>
    <n v="280"/>
    <n v="0.35"/>
  </r>
  <r>
    <x v="0"/>
    <n v="1185732"/>
    <x v="216"/>
    <x v="3"/>
    <x v="30"/>
    <s v="Columbus"/>
    <x v="2"/>
    <n v="0.30000000000000004"/>
    <n v="2500"/>
    <n v="750.00000000000011"/>
    <n v="300.00000000000006"/>
    <n v="0.4"/>
  </r>
  <r>
    <x v="0"/>
    <n v="1185732"/>
    <x v="216"/>
    <x v="3"/>
    <x v="30"/>
    <s v="Columbus"/>
    <x v="3"/>
    <n v="0.35000000000000003"/>
    <n v="1250"/>
    <n v="437.50000000000006"/>
    <n v="175.00000000000003"/>
    <n v="0.4"/>
  </r>
  <r>
    <x v="0"/>
    <n v="1185732"/>
    <x v="216"/>
    <x v="3"/>
    <x v="30"/>
    <s v="Columbus"/>
    <x v="4"/>
    <n v="0.49999999999999994"/>
    <n v="2000"/>
    <n v="999.99999999999989"/>
    <n v="349.99999999999994"/>
    <n v="0.35"/>
  </r>
  <r>
    <x v="0"/>
    <n v="1185732"/>
    <x v="216"/>
    <x v="3"/>
    <x v="30"/>
    <s v="Columbus"/>
    <x v="5"/>
    <n v="0.4"/>
    <n v="3000"/>
    <n v="1200"/>
    <n v="480"/>
    <n v="0.4"/>
  </r>
  <r>
    <x v="0"/>
    <n v="1185732"/>
    <x v="217"/>
    <x v="3"/>
    <x v="30"/>
    <s v="Columbus"/>
    <x v="0"/>
    <n v="0.45"/>
    <n v="5200"/>
    <n v="2340"/>
    <n v="936"/>
    <n v="0.4"/>
  </r>
  <r>
    <x v="0"/>
    <n v="1185732"/>
    <x v="217"/>
    <x v="3"/>
    <x v="30"/>
    <s v="Columbus"/>
    <x v="1"/>
    <n v="0.45"/>
    <n v="2250"/>
    <n v="1012.5"/>
    <n v="354.375"/>
    <n v="0.35"/>
  </r>
  <r>
    <x v="0"/>
    <n v="1185732"/>
    <x v="217"/>
    <x v="3"/>
    <x v="30"/>
    <s v="Columbus"/>
    <x v="2"/>
    <n v="0.35000000000000003"/>
    <n v="2500"/>
    <n v="875.00000000000011"/>
    <n v="350.00000000000006"/>
    <n v="0.4"/>
  </r>
  <r>
    <x v="0"/>
    <n v="1185732"/>
    <x v="217"/>
    <x v="3"/>
    <x v="30"/>
    <s v="Columbus"/>
    <x v="3"/>
    <n v="0.4"/>
    <n v="1000"/>
    <n v="400"/>
    <n v="160"/>
    <n v="0.4"/>
  </r>
  <r>
    <x v="0"/>
    <n v="1185732"/>
    <x v="217"/>
    <x v="3"/>
    <x v="30"/>
    <s v="Columbus"/>
    <x v="4"/>
    <n v="0.54999999999999993"/>
    <n v="1500"/>
    <n v="824.99999999999989"/>
    <n v="288.74999999999994"/>
    <n v="0.35"/>
  </r>
  <r>
    <x v="0"/>
    <n v="1185732"/>
    <x v="217"/>
    <x v="3"/>
    <x v="30"/>
    <s v="Columbus"/>
    <x v="5"/>
    <n v="0.45"/>
    <n v="2500"/>
    <n v="1125"/>
    <n v="450"/>
    <n v="0.4"/>
  </r>
  <r>
    <x v="0"/>
    <n v="1185732"/>
    <x v="218"/>
    <x v="3"/>
    <x v="30"/>
    <s v="Columbus"/>
    <x v="0"/>
    <n v="0.45"/>
    <n v="4750"/>
    <n v="2137.5"/>
    <n v="855"/>
    <n v="0.4"/>
  </r>
  <r>
    <x v="0"/>
    <n v="1185732"/>
    <x v="218"/>
    <x v="3"/>
    <x v="30"/>
    <s v="Columbus"/>
    <x v="1"/>
    <n v="0.45"/>
    <n v="1750"/>
    <n v="787.5"/>
    <n v="275.625"/>
    <n v="0.35"/>
  </r>
  <r>
    <x v="0"/>
    <n v="1185732"/>
    <x v="218"/>
    <x v="3"/>
    <x v="30"/>
    <s v="Columbus"/>
    <x v="2"/>
    <n v="0.4"/>
    <n v="1750"/>
    <n v="700"/>
    <n v="280"/>
    <n v="0.4"/>
  </r>
  <r>
    <x v="0"/>
    <n v="1185732"/>
    <x v="218"/>
    <x v="3"/>
    <x v="30"/>
    <s v="Columbus"/>
    <x v="3"/>
    <n v="0.45"/>
    <n v="1000"/>
    <n v="450"/>
    <n v="180"/>
    <n v="0.4"/>
  </r>
  <r>
    <x v="0"/>
    <n v="1185732"/>
    <x v="218"/>
    <x v="3"/>
    <x v="30"/>
    <s v="Columbus"/>
    <x v="4"/>
    <n v="0.5"/>
    <n v="1250"/>
    <n v="625"/>
    <n v="218.75"/>
    <n v="0.35"/>
  </r>
  <r>
    <x v="0"/>
    <n v="1185732"/>
    <x v="218"/>
    <x v="3"/>
    <x v="30"/>
    <s v="Columbus"/>
    <x v="5"/>
    <n v="0.4"/>
    <n v="2500"/>
    <n v="1000"/>
    <n v="400"/>
    <n v="0.4"/>
  </r>
  <r>
    <x v="0"/>
    <n v="1185732"/>
    <x v="219"/>
    <x v="3"/>
    <x v="30"/>
    <s v="Columbus"/>
    <x v="0"/>
    <n v="0.5"/>
    <n v="5200"/>
    <n v="2600"/>
    <n v="1040"/>
    <n v="0.4"/>
  </r>
  <r>
    <x v="0"/>
    <n v="1185732"/>
    <x v="219"/>
    <x v="3"/>
    <x v="30"/>
    <s v="Columbus"/>
    <x v="1"/>
    <n v="0.45000000000000007"/>
    <n v="2250"/>
    <n v="1012.5000000000001"/>
    <n v="354.375"/>
    <n v="0.35"/>
  </r>
  <r>
    <x v="0"/>
    <n v="1185732"/>
    <x v="219"/>
    <x v="3"/>
    <x v="30"/>
    <s v="Columbus"/>
    <x v="2"/>
    <n v="0.4"/>
    <n v="2000"/>
    <n v="800"/>
    <n v="320"/>
    <n v="0.4"/>
  </r>
  <r>
    <x v="0"/>
    <n v="1185732"/>
    <x v="219"/>
    <x v="3"/>
    <x v="30"/>
    <s v="Columbus"/>
    <x v="3"/>
    <n v="0.4"/>
    <n v="1250"/>
    <n v="500"/>
    <n v="200"/>
    <n v="0.4"/>
  </r>
  <r>
    <x v="0"/>
    <n v="1185732"/>
    <x v="219"/>
    <x v="3"/>
    <x v="30"/>
    <s v="Columbus"/>
    <x v="4"/>
    <n v="0.5"/>
    <n v="1500"/>
    <n v="750"/>
    <n v="262.5"/>
    <n v="0.35"/>
  </r>
  <r>
    <x v="0"/>
    <n v="1185732"/>
    <x v="219"/>
    <x v="3"/>
    <x v="30"/>
    <s v="Columbus"/>
    <x v="5"/>
    <n v="0.55000000000000004"/>
    <n v="2750"/>
    <n v="1512.5000000000002"/>
    <n v="605.00000000000011"/>
    <n v="0.4"/>
  </r>
  <r>
    <x v="0"/>
    <n v="1185732"/>
    <x v="220"/>
    <x v="3"/>
    <x v="30"/>
    <s v="Columbus"/>
    <x v="0"/>
    <n v="0.4"/>
    <n v="5250"/>
    <n v="2100"/>
    <n v="840"/>
    <n v="0.4"/>
  </r>
  <r>
    <x v="0"/>
    <n v="1185732"/>
    <x v="220"/>
    <x v="3"/>
    <x v="30"/>
    <s v="Columbus"/>
    <x v="1"/>
    <n v="0.35000000000000009"/>
    <n v="2750"/>
    <n v="962.50000000000023"/>
    <n v="336.87500000000006"/>
    <n v="0.35"/>
  </r>
  <r>
    <x v="0"/>
    <n v="1185732"/>
    <x v="220"/>
    <x v="3"/>
    <x v="30"/>
    <s v="Columbus"/>
    <x v="2"/>
    <n v="0.30000000000000004"/>
    <n v="2250"/>
    <n v="675.00000000000011"/>
    <n v="270.00000000000006"/>
    <n v="0.4"/>
  </r>
  <r>
    <x v="0"/>
    <n v="1185732"/>
    <x v="220"/>
    <x v="3"/>
    <x v="30"/>
    <s v="Columbus"/>
    <x v="3"/>
    <n v="0.30000000000000004"/>
    <n v="2000"/>
    <n v="600.00000000000011"/>
    <n v="240.00000000000006"/>
    <n v="0.4"/>
  </r>
  <r>
    <x v="0"/>
    <n v="1185732"/>
    <x v="220"/>
    <x v="3"/>
    <x v="30"/>
    <s v="Columbus"/>
    <x v="4"/>
    <n v="0.5"/>
    <n v="2000"/>
    <n v="1000"/>
    <n v="350"/>
    <n v="0.35"/>
  </r>
  <r>
    <x v="0"/>
    <n v="1185732"/>
    <x v="220"/>
    <x v="3"/>
    <x v="30"/>
    <s v="Columbus"/>
    <x v="5"/>
    <n v="0.55000000000000004"/>
    <n v="3750"/>
    <n v="2062.5"/>
    <n v="825"/>
    <n v="0.4"/>
  </r>
  <r>
    <x v="0"/>
    <n v="1185732"/>
    <x v="221"/>
    <x v="3"/>
    <x v="30"/>
    <s v="Columbus"/>
    <x v="0"/>
    <n v="0.5"/>
    <n v="6000"/>
    <n v="3000"/>
    <n v="1200"/>
    <n v="0.4"/>
  </r>
  <r>
    <x v="0"/>
    <n v="1185732"/>
    <x v="221"/>
    <x v="3"/>
    <x v="30"/>
    <s v="Columbus"/>
    <x v="1"/>
    <n v="0.45000000000000007"/>
    <n v="3500"/>
    <n v="1575.0000000000002"/>
    <n v="551.25"/>
    <n v="0.35"/>
  </r>
  <r>
    <x v="0"/>
    <n v="1185732"/>
    <x v="221"/>
    <x v="3"/>
    <x v="30"/>
    <s v="Columbus"/>
    <x v="2"/>
    <n v="0.4"/>
    <n v="2750"/>
    <n v="1100"/>
    <n v="440"/>
    <n v="0.4"/>
  </r>
  <r>
    <x v="0"/>
    <n v="1185732"/>
    <x v="221"/>
    <x v="3"/>
    <x v="30"/>
    <s v="Columbus"/>
    <x v="3"/>
    <n v="0.4"/>
    <n v="2250"/>
    <n v="900"/>
    <n v="360"/>
    <n v="0.4"/>
  </r>
  <r>
    <x v="0"/>
    <n v="1185732"/>
    <x v="221"/>
    <x v="3"/>
    <x v="30"/>
    <s v="Columbus"/>
    <x v="4"/>
    <n v="0.5"/>
    <n v="2500"/>
    <n v="1250"/>
    <n v="437.5"/>
    <n v="0.35"/>
  </r>
  <r>
    <x v="0"/>
    <n v="1185732"/>
    <x v="221"/>
    <x v="3"/>
    <x v="30"/>
    <s v="Columbus"/>
    <x v="5"/>
    <n v="0.55000000000000004"/>
    <n v="4250"/>
    <n v="2337.5"/>
    <n v="935"/>
    <n v="0.4"/>
  </r>
  <r>
    <x v="0"/>
    <n v="1185732"/>
    <x v="222"/>
    <x v="3"/>
    <x v="30"/>
    <s v="Columbus"/>
    <x v="0"/>
    <n v="0.5"/>
    <n v="5750"/>
    <n v="2875"/>
    <n v="1150"/>
    <n v="0.4"/>
  </r>
  <r>
    <x v="0"/>
    <n v="1185732"/>
    <x v="222"/>
    <x v="3"/>
    <x v="30"/>
    <s v="Columbus"/>
    <x v="1"/>
    <n v="0.45000000000000007"/>
    <n v="3500"/>
    <n v="1575.0000000000002"/>
    <n v="551.25"/>
    <n v="0.35"/>
  </r>
  <r>
    <x v="0"/>
    <n v="1185732"/>
    <x v="222"/>
    <x v="3"/>
    <x v="30"/>
    <s v="Columbus"/>
    <x v="2"/>
    <n v="0.4"/>
    <n v="2750"/>
    <n v="1100"/>
    <n v="440"/>
    <n v="0.4"/>
  </r>
  <r>
    <x v="0"/>
    <n v="1185732"/>
    <x v="222"/>
    <x v="3"/>
    <x v="30"/>
    <s v="Columbus"/>
    <x v="3"/>
    <n v="0.4"/>
    <n v="2500"/>
    <n v="1000"/>
    <n v="400"/>
    <n v="0.4"/>
  </r>
  <r>
    <x v="0"/>
    <n v="1185732"/>
    <x v="222"/>
    <x v="3"/>
    <x v="30"/>
    <s v="Columbus"/>
    <x v="4"/>
    <n v="0.5"/>
    <n v="2250"/>
    <n v="1125"/>
    <n v="393.75"/>
    <n v="0.35"/>
  </r>
  <r>
    <x v="0"/>
    <n v="1185732"/>
    <x v="222"/>
    <x v="3"/>
    <x v="30"/>
    <s v="Columbus"/>
    <x v="5"/>
    <n v="0.55000000000000004"/>
    <n v="4000"/>
    <n v="2200"/>
    <n v="880"/>
    <n v="0.4"/>
  </r>
  <r>
    <x v="0"/>
    <n v="1185732"/>
    <x v="223"/>
    <x v="3"/>
    <x v="30"/>
    <s v="Columbus"/>
    <x v="0"/>
    <n v="0.5"/>
    <n v="5250"/>
    <n v="2625"/>
    <n v="1050"/>
    <n v="0.4"/>
  </r>
  <r>
    <x v="0"/>
    <n v="1185732"/>
    <x v="223"/>
    <x v="3"/>
    <x v="30"/>
    <s v="Columbus"/>
    <x v="1"/>
    <n v="0.45000000000000007"/>
    <n v="3250"/>
    <n v="1462.5000000000002"/>
    <n v="511.87500000000006"/>
    <n v="0.35"/>
  </r>
  <r>
    <x v="0"/>
    <n v="1185732"/>
    <x v="223"/>
    <x v="3"/>
    <x v="30"/>
    <s v="Columbus"/>
    <x v="2"/>
    <n v="0.35000000000000003"/>
    <n v="2250"/>
    <n v="787.50000000000011"/>
    <n v="315.00000000000006"/>
    <n v="0.4"/>
  </r>
  <r>
    <x v="0"/>
    <n v="1185732"/>
    <x v="223"/>
    <x v="3"/>
    <x v="30"/>
    <s v="Columbus"/>
    <x v="3"/>
    <n v="0.35000000000000003"/>
    <n v="2000"/>
    <n v="700.00000000000011"/>
    <n v="280.00000000000006"/>
    <n v="0.4"/>
  </r>
  <r>
    <x v="0"/>
    <n v="1185732"/>
    <x v="223"/>
    <x v="3"/>
    <x v="30"/>
    <s v="Columbus"/>
    <x v="4"/>
    <n v="0.45"/>
    <n v="2000"/>
    <n v="900"/>
    <n v="315"/>
    <n v="0.35"/>
  </r>
  <r>
    <x v="0"/>
    <n v="1185732"/>
    <x v="223"/>
    <x v="3"/>
    <x v="30"/>
    <s v="Columbus"/>
    <x v="5"/>
    <n v="0.5"/>
    <n v="2750"/>
    <n v="1375"/>
    <n v="550"/>
    <n v="0.4"/>
  </r>
  <r>
    <x v="0"/>
    <n v="1185732"/>
    <x v="224"/>
    <x v="3"/>
    <x v="30"/>
    <s v="Columbus"/>
    <x v="0"/>
    <n v="0.54999999999999993"/>
    <n v="4500"/>
    <n v="2474.9999999999995"/>
    <n v="989.99999999999989"/>
    <n v="0.4"/>
  </r>
  <r>
    <x v="0"/>
    <n v="1185732"/>
    <x v="224"/>
    <x v="3"/>
    <x v="30"/>
    <s v="Columbus"/>
    <x v="1"/>
    <n v="0.45"/>
    <n v="2750"/>
    <n v="1237.5"/>
    <n v="433.125"/>
    <n v="0.35"/>
  </r>
  <r>
    <x v="0"/>
    <n v="1185732"/>
    <x v="224"/>
    <x v="3"/>
    <x v="30"/>
    <s v="Columbus"/>
    <x v="2"/>
    <n v="0.45"/>
    <n v="1750"/>
    <n v="787.5"/>
    <n v="315"/>
    <n v="0.4"/>
  </r>
  <r>
    <x v="0"/>
    <n v="1185732"/>
    <x v="224"/>
    <x v="3"/>
    <x v="30"/>
    <s v="Columbus"/>
    <x v="3"/>
    <n v="0.45"/>
    <n v="1500"/>
    <n v="675"/>
    <n v="270"/>
    <n v="0.4"/>
  </r>
  <r>
    <x v="0"/>
    <n v="1185732"/>
    <x v="224"/>
    <x v="3"/>
    <x v="30"/>
    <s v="Columbus"/>
    <x v="4"/>
    <n v="0.54999999999999993"/>
    <n v="1500"/>
    <n v="824.99999999999989"/>
    <n v="288.74999999999994"/>
    <n v="0.35"/>
  </r>
  <r>
    <x v="0"/>
    <n v="1185732"/>
    <x v="224"/>
    <x v="3"/>
    <x v="30"/>
    <s v="Columbus"/>
    <x v="5"/>
    <n v="0.54999999999999993"/>
    <n v="2750"/>
    <n v="1512.4999999999998"/>
    <n v="604.99999999999989"/>
    <n v="0.4"/>
  </r>
  <r>
    <x v="0"/>
    <n v="1185732"/>
    <x v="225"/>
    <x v="3"/>
    <x v="30"/>
    <s v="Columbus"/>
    <x v="0"/>
    <n v="0.5"/>
    <n v="4250"/>
    <n v="2125"/>
    <n v="850"/>
    <n v="0.4"/>
  </r>
  <r>
    <x v="0"/>
    <n v="1185732"/>
    <x v="225"/>
    <x v="3"/>
    <x v="30"/>
    <s v="Columbus"/>
    <x v="1"/>
    <n v="0.4"/>
    <n v="2750"/>
    <n v="1100"/>
    <n v="385"/>
    <n v="0.35"/>
  </r>
  <r>
    <x v="0"/>
    <n v="1185732"/>
    <x v="225"/>
    <x v="3"/>
    <x v="30"/>
    <s v="Columbus"/>
    <x v="2"/>
    <n v="0.45"/>
    <n v="2200"/>
    <n v="990"/>
    <n v="396"/>
    <n v="0.4"/>
  </r>
  <r>
    <x v="0"/>
    <n v="1185732"/>
    <x v="225"/>
    <x v="3"/>
    <x v="30"/>
    <s v="Columbus"/>
    <x v="3"/>
    <n v="0.55000000000000004"/>
    <n v="2000"/>
    <n v="1100"/>
    <n v="440"/>
    <n v="0.4"/>
  </r>
  <r>
    <x v="0"/>
    <n v="1185732"/>
    <x v="225"/>
    <x v="3"/>
    <x v="30"/>
    <s v="Columbus"/>
    <x v="4"/>
    <n v="0.65"/>
    <n v="1750"/>
    <n v="1137.5"/>
    <n v="398.125"/>
    <n v="0.35"/>
  </r>
  <r>
    <x v="0"/>
    <n v="1185732"/>
    <x v="225"/>
    <x v="3"/>
    <x v="30"/>
    <s v="Columbus"/>
    <x v="5"/>
    <n v="0.7"/>
    <n v="2750"/>
    <n v="1924.9999999999998"/>
    <n v="770"/>
    <n v="0.4"/>
  </r>
  <r>
    <x v="0"/>
    <n v="1185732"/>
    <x v="226"/>
    <x v="3"/>
    <x v="30"/>
    <s v="Columbus"/>
    <x v="0"/>
    <n v="0.65"/>
    <n v="5250"/>
    <n v="3412.5"/>
    <n v="1365"/>
    <n v="0.4"/>
  </r>
  <r>
    <x v="0"/>
    <n v="1185732"/>
    <x v="226"/>
    <x v="3"/>
    <x v="30"/>
    <s v="Columbus"/>
    <x v="1"/>
    <n v="0.55000000000000004"/>
    <n v="3250"/>
    <n v="1787.5000000000002"/>
    <n v="625.625"/>
    <n v="0.35"/>
  </r>
  <r>
    <x v="0"/>
    <n v="1185732"/>
    <x v="226"/>
    <x v="3"/>
    <x v="30"/>
    <s v="Columbus"/>
    <x v="2"/>
    <n v="0.55000000000000004"/>
    <n v="2750"/>
    <n v="1512.5000000000002"/>
    <n v="605.00000000000011"/>
    <n v="0.4"/>
  </r>
  <r>
    <x v="0"/>
    <n v="1185732"/>
    <x v="226"/>
    <x v="3"/>
    <x v="30"/>
    <s v="Columbus"/>
    <x v="3"/>
    <n v="0.5"/>
    <n v="2250"/>
    <n v="1125"/>
    <n v="450"/>
    <n v="0.4"/>
  </r>
  <r>
    <x v="0"/>
    <n v="1185732"/>
    <x v="226"/>
    <x v="3"/>
    <x v="30"/>
    <s v="Columbus"/>
    <x v="4"/>
    <n v="0.6"/>
    <n v="2250"/>
    <n v="1350"/>
    <n v="472.49999999999994"/>
    <n v="0.35"/>
  </r>
  <r>
    <x v="0"/>
    <n v="1185732"/>
    <x v="226"/>
    <x v="3"/>
    <x v="30"/>
    <s v="Columbus"/>
    <x v="5"/>
    <n v="0.64999999999999991"/>
    <n v="3250"/>
    <n v="2112.4999999999995"/>
    <n v="844.99999999999989"/>
    <n v="0.4"/>
  </r>
  <r>
    <x v="0"/>
    <n v="1185732"/>
    <x v="24"/>
    <x v="4"/>
    <x v="31"/>
    <s v="Louisville"/>
    <x v="0"/>
    <n v="0.30000000000000004"/>
    <n v="7250"/>
    <n v="2175.0000000000005"/>
    <n v="870.00000000000023"/>
    <n v="0.4"/>
  </r>
  <r>
    <x v="0"/>
    <n v="1185732"/>
    <x v="24"/>
    <x v="4"/>
    <x v="31"/>
    <s v="Louisville"/>
    <x v="1"/>
    <n v="0.30000000000000004"/>
    <n v="5250"/>
    <n v="1575.0000000000002"/>
    <n v="551.25"/>
    <n v="0.35"/>
  </r>
  <r>
    <x v="0"/>
    <n v="1185732"/>
    <x v="24"/>
    <x v="4"/>
    <x v="31"/>
    <s v="Louisville"/>
    <x v="2"/>
    <n v="0.20000000000000007"/>
    <n v="5250"/>
    <n v="1050.0000000000005"/>
    <n v="420.00000000000023"/>
    <n v="0.4"/>
  </r>
  <r>
    <x v="0"/>
    <n v="1185732"/>
    <x v="24"/>
    <x v="4"/>
    <x v="31"/>
    <s v="Louisville"/>
    <x v="3"/>
    <n v="0.25"/>
    <n v="3750"/>
    <n v="937.5"/>
    <n v="375"/>
    <n v="0.4"/>
  </r>
  <r>
    <x v="0"/>
    <n v="1185732"/>
    <x v="24"/>
    <x v="4"/>
    <x v="31"/>
    <s v="Louisville"/>
    <x v="4"/>
    <n v="0.4"/>
    <n v="4250"/>
    <n v="1700"/>
    <n v="595"/>
    <n v="0.35"/>
  </r>
  <r>
    <x v="0"/>
    <n v="1185732"/>
    <x v="24"/>
    <x v="4"/>
    <x v="31"/>
    <s v="Louisville"/>
    <x v="5"/>
    <n v="0.30000000000000004"/>
    <n v="5250"/>
    <n v="1575.0000000000002"/>
    <n v="787.50000000000011"/>
    <n v="0.5"/>
  </r>
  <r>
    <x v="0"/>
    <n v="1185732"/>
    <x v="167"/>
    <x v="4"/>
    <x v="31"/>
    <s v="Louisville"/>
    <x v="0"/>
    <n v="0.30000000000000004"/>
    <n v="7750"/>
    <n v="2325.0000000000005"/>
    <n v="930.00000000000023"/>
    <n v="0.4"/>
  </r>
  <r>
    <x v="0"/>
    <n v="1185732"/>
    <x v="167"/>
    <x v="4"/>
    <x v="31"/>
    <s v="Louisville"/>
    <x v="1"/>
    <n v="0.30000000000000004"/>
    <n v="4250"/>
    <n v="1275.0000000000002"/>
    <n v="446.25000000000006"/>
    <n v="0.35"/>
  </r>
  <r>
    <x v="0"/>
    <n v="1185732"/>
    <x v="167"/>
    <x v="4"/>
    <x v="31"/>
    <s v="Louisville"/>
    <x v="2"/>
    <n v="0.20000000000000007"/>
    <n v="4750"/>
    <n v="950.00000000000034"/>
    <n v="380.00000000000017"/>
    <n v="0.4"/>
  </r>
  <r>
    <x v="0"/>
    <n v="1185732"/>
    <x v="167"/>
    <x v="4"/>
    <x v="31"/>
    <s v="Louisville"/>
    <x v="3"/>
    <n v="0.25"/>
    <n v="3250"/>
    <n v="812.5"/>
    <n v="325"/>
    <n v="0.4"/>
  </r>
  <r>
    <x v="0"/>
    <n v="1185732"/>
    <x v="167"/>
    <x v="4"/>
    <x v="31"/>
    <s v="Louisville"/>
    <x v="4"/>
    <n v="0.4"/>
    <n v="4000"/>
    <n v="1600"/>
    <n v="560"/>
    <n v="0.35"/>
  </r>
  <r>
    <x v="0"/>
    <n v="1185732"/>
    <x v="167"/>
    <x v="4"/>
    <x v="31"/>
    <s v="Louisville"/>
    <x v="5"/>
    <n v="0.25"/>
    <n v="5000"/>
    <n v="1250"/>
    <n v="625"/>
    <n v="0.5"/>
  </r>
  <r>
    <x v="0"/>
    <n v="1185732"/>
    <x v="104"/>
    <x v="4"/>
    <x v="31"/>
    <s v="Louisville"/>
    <x v="0"/>
    <n v="0.25"/>
    <n v="7200"/>
    <n v="1800"/>
    <n v="720"/>
    <n v="0.4"/>
  </r>
  <r>
    <x v="0"/>
    <n v="1185732"/>
    <x v="104"/>
    <x v="4"/>
    <x v="31"/>
    <s v="Louisville"/>
    <x v="1"/>
    <n v="0.25"/>
    <n v="4000"/>
    <n v="1000"/>
    <n v="350"/>
    <n v="0.35"/>
  </r>
  <r>
    <x v="0"/>
    <n v="1185732"/>
    <x v="104"/>
    <x v="4"/>
    <x v="31"/>
    <s v="Louisville"/>
    <x v="2"/>
    <n v="0.15000000000000002"/>
    <n v="4250"/>
    <n v="637.50000000000011"/>
    <n v="255.00000000000006"/>
    <n v="0.4"/>
  </r>
  <r>
    <x v="0"/>
    <n v="1185732"/>
    <x v="104"/>
    <x v="4"/>
    <x v="31"/>
    <s v="Louisville"/>
    <x v="3"/>
    <n v="0.19999999999999996"/>
    <n v="2750"/>
    <n v="549.99999999999989"/>
    <n v="219.99999999999997"/>
    <n v="0.4"/>
  </r>
  <r>
    <x v="0"/>
    <n v="1185732"/>
    <x v="104"/>
    <x v="4"/>
    <x v="31"/>
    <s v="Louisville"/>
    <x v="4"/>
    <n v="0.35000000000000009"/>
    <n v="3250"/>
    <n v="1137.5000000000002"/>
    <n v="398.12500000000006"/>
    <n v="0.35"/>
  </r>
  <r>
    <x v="0"/>
    <n v="1185732"/>
    <x v="104"/>
    <x v="4"/>
    <x v="31"/>
    <s v="Louisville"/>
    <x v="5"/>
    <n v="0.25"/>
    <n v="4250"/>
    <n v="1062.5"/>
    <n v="531.25"/>
    <n v="0.5"/>
  </r>
  <r>
    <x v="0"/>
    <n v="1185732"/>
    <x v="105"/>
    <x v="4"/>
    <x v="31"/>
    <s v="Louisville"/>
    <x v="0"/>
    <n v="0.25"/>
    <n v="6750"/>
    <n v="1687.5"/>
    <n v="675"/>
    <n v="0.4"/>
  </r>
  <r>
    <x v="0"/>
    <n v="1185732"/>
    <x v="105"/>
    <x v="4"/>
    <x v="31"/>
    <s v="Louisville"/>
    <x v="1"/>
    <n v="0.25"/>
    <n v="3750"/>
    <n v="937.5"/>
    <n v="328.125"/>
    <n v="0.35"/>
  </r>
  <r>
    <x v="0"/>
    <n v="1185732"/>
    <x v="105"/>
    <x v="4"/>
    <x v="31"/>
    <s v="Louisville"/>
    <x v="2"/>
    <n v="0.15000000000000002"/>
    <n v="3750"/>
    <n v="562.50000000000011"/>
    <n v="225.00000000000006"/>
    <n v="0.4"/>
  </r>
  <r>
    <x v="0"/>
    <n v="1185732"/>
    <x v="105"/>
    <x v="4"/>
    <x v="31"/>
    <s v="Louisville"/>
    <x v="3"/>
    <n v="0.19999999999999996"/>
    <n v="3000"/>
    <n v="599.99999999999989"/>
    <n v="239.99999999999997"/>
    <n v="0.4"/>
  </r>
  <r>
    <x v="0"/>
    <n v="1185732"/>
    <x v="105"/>
    <x v="4"/>
    <x v="31"/>
    <s v="Louisville"/>
    <x v="4"/>
    <n v="0.4"/>
    <n v="3250"/>
    <n v="1300"/>
    <n v="454.99999999999994"/>
    <n v="0.35"/>
  </r>
  <r>
    <x v="0"/>
    <n v="1185732"/>
    <x v="105"/>
    <x v="4"/>
    <x v="31"/>
    <s v="Louisville"/>
    <x v="5"/>
    <n v="0.30000000000000004"/>
    <n v="4750"/>
    <n v="1425.0000000000002"/>
    <n v="712.50000000000011"/>
    <n v="0.5"/>
  </r>
  <r>
    <x v="0"/>
    <n v="1185732"/>
    <x v="40"/>
    <x v="4"/>
    <x v="31"/>
    <s v="Louisville"/>
    <x v="0"/>
    <n v="0.4"/>
    <n v="7450"/>
    <n v="2980"/>
    <n v="1192"/>
    <n v="0.4"/>
  </r>
  <r>
    <x v="0"/>
    <n v="1185732"/>
    <x v="40"/>
    <x v="4"/>
    <x v="31"/>
    <s v="Louisville"/>
    <x v="1"/>
    <n v="0.4"/>
    <n v="4500"/>
    <n v="1800"/>
    <n v="630"/>
    <n v="0.35"/>
  </r>
  <r>
    <x v="0"/>
    <n v="1185732"/>
    <x v="40"/>
    <x v="4"/>
    <x v="31"/>
    <s v="Louisville"/>
    <x v="2"/>
    <n v="0.35000000000000003"/>
    <n v="4250"/>
    <n v="1487.5000000000002"/>
    <n v="595.00000000000011"/>
    <n v="0.4"/>
  </r>
  <r>
    <x v="0"/>
    <n v="1185732"/>
    <x v="40"/>
    <x v="4"/>
    <x v="31"/>
    <s v="Louisville"/>
    <x v="3"/>
    <n v="0.35000000000000003"/>
    <n v="3750"/>
    <n v="1312.5000000000002"/>
    <n v="525.00000000000011"/>
    <n v="0.4"/>
  </r>
  <r>
    <x v="0"/>
    <n v="1185732"/>
    <x v="40"/>
    <x v="4"/>
    <x v="31"/>
    <s v="Louisville"/>
    <x v="4"/>
    <n v="0.44999999999999996"/>
    <n v="4000"/>
    <n v="1799.9999999999998"/>
    <n v="629.99999999999989"/>
    <n v="0.35"/>
  </r>
  <r>
    <x v="0"/>
    <n v="1185732"/>
    <x v="40"/>
    <x v="4"/>
    <x v="31"/>
    <s v="Louisville"/>
    <x v="5"/>
    <n v="0.49999999999999994"/>
    <n v="5000"/>
    <n v="2499.9999999999995"/>
    <n v="1249.9999999999998"/>
    <n v="0.5"/>
  </r>
  <r>
    <x v="0"/>
    <n v="1185732"/>
    <x v="169"/>
    <x v="4"/>
    <x v="31"/>
    <s v="Louisville"/>
    <x v="0"/>
    <n v="0.44999999999999996"/>
    <n v="7500"/>
    <n v="3374.9999999999995"/>
    <n v="1350"/>
    <n v="0.4"/>
  </r>
  <r>
    <x v="0"/>
    <n v="1185732"/>
    <x v="169"/>
    <x v="4"/>
    <x v="31"/>
    <s v="Louisville"/>
    <x v="1"/>
    <n v="0.4"/>
    <n v="5000"/>
    <n v="2000"/>
    <n v="700"/>
    <n v="0.35"/>
  </r>
  <r>
    <x v="0"/>
    <n v="1185732"/>
    <x v="169"/>
    <x v="4"/>
    <x v="31"/>
    <s v="Louisville"/>
    <x v="2"/>
    <n v="0.45"/>
    <n v="4750"/>
    <n v="2137.5"/>
    <n v="855"/>
    <n v="0.4"/>
  </r>
  <r>
    <x v="0"/>
    <n v="1185732"/>
    <x v="169"/>
    <x v="4"/>
    <x v="31"/>
    <s v="Louisville"/>
    <x v="3"/>
    <n v="0.45"/>
    <n v="4500"/>
    <n v="2025"/>
    <n v="810"/>
    <n v="0.4"/>
  </r>
  <r>
    <x v="0"/>
    <n v="1185732"/>
    <x v="169"/>
    <x v="4"/>
    <x v="31"/>
    <s v="Louisville"/>
    <x v="4"/>
    <n v="0.6"/>
    <n v="4500"/>
    <n v="2700"/>
    <n v="944.99999999999989"/>
    <n v="0.35"/>
  </r>
  <r>
    <x v="0"/>
    <n v="1185732"/>
    <x v="169"/>
    <x v="4"/>
    <x v="31"/>
    <s v="Louisville"/>
    <x v="5"/>
    <n v="0.65"/>
    <n v="6250"/>
    <n v="4062.5"/>
    <n v="2031.25"/>
    <n v="0.5"/>
  </r>
  <r>
    <x v="0"/>
    <n v="1185732"/>
    <x v="108"/>
    <x v="4"/>
    <x v="31"/>
    <s v="Louisville"/>
    <x v="0"/>
    <n v="0.6"/>
    <n v="8500"/>
    <n v="5100"/>
    <n v="2040"/>
    <n v="0.4"/>
  </r>
  <r>
    <x v="0"/>
    <n v="1185732"/>
    <x v="108"/>
    <x v="4"/>
    <x v="31"/>
    <s v="Louisville"/>
    <x v="1"/>
    <n v="0.55000000000000004"/>
    <n v="6000"/>
    <n v="3300.0000000000005"/>
    <n v="1155"/>
    <n v="0.35"/>
  </r>
  <r>
    <x v="0"/>
    <n v="1185732"/>
    <x v="108"/>
    <x v="4"/>
    <x v="31"/>
    <s v="Louisville"/>
    <x v="2"/>
    <n v="0.5"/>
    <n v="5250"/>
    <n v="2625"/>
    <n v="1050"/>
    <n v="0.4"/>
  </r>
  <r>
    <x v="0"/>
    <n v="1185732"/>
    <x v="108"/>
    <x v="4"/>
    <x v="31"/>
    <s v="Louisville"/>
    <x v="3"/>
    <n v="0.5"/>
    <n v="4750"/>
    <n v="2375"/>
    <n v="950"/>
    <n v="0.4"/>
  </r>
  <r>
    <x v="0"/>
    <n v="1185732"/>
    <x v="108"/>
    <x v="4"/>
    <x v="31"/>
    <s v="Louisville"/>
    <x v="4"/>
    <n v="0.6"/>
    <n v="5000"/>
    <n v="3000"/>
    <n v="1050"/>
    <n v="0.35"/>
  </r>
  <r>
    <x v="0"/>
    <n v="1185732"/>
    <x v="108"/>
    <x v="4"/>
    <x v="31"/>
    <s v="Louisville"/>
    <x v="5"/>
    <n v="0.65"/>
    <n v="6750"/>
    <n v="4387.5"/>
    <n v="2193.75"/>
    <n v="0.5"/>
  </r>
  <r>
    <x v="0"/>
    <n v="1185732"/>
    <x v="109"/>
    <x v="4"/>
    <x v="31"/>
    <s v="Louisville"/>
    <x v="0"/>
    <n v="0.6"/>
    <n v="8250"/>
    <n v="4950"/>
    <n v="1980"/>
    <n v="0.4"/>
  </r>
  <r>
    <x v="0"/>
    <n v="1185732"/>
    <x v="109"/>
    <x v="4"/>
    <x v="31"/>
    <s v="Louisville"/>
    <x v="1"/>
    <n v="0.55000000000000004"/>
    <n v="6000"/>
    <n v="3300.0000000000005"/>
    <n v="1155"/>
    <n v="0.35"/>
  </r>
  <r>
    <x v="0"/>
    <n v="1185732"/>
    <x v="109"/>
    <x v="4"/>
    <x v="31"/>
    <s v="Louisville"/>
    <x v="2"/>
    <n v="0.5"/>
    <n v="5250"/>
    <n v="2625"/>
    <n v="1050"/>
    <n v="0.4"/>
  </r>
  <r>
    <x v="0"/>
    <n v="1185732"/>
    <x v="109"/>
    <x v="4"/>
    <x v="31"/>
    <s v="Louisville"/>
    <x v="3"/>
    <n v="0.4"/>
    <n v="4750"/>
    <n v="1900"/>
    <n v="760"/>
    <n v="0.4"/>
  </r>
  <r>
    <x v="0"/>
    <n v="1185732"/>
    <x v="109"/>
    <x v="4"/>
    <x v="31"/>
    <s v="Louisville"/>
    <x v="4"/>
    <n v="0.5"/>
    <n v="4500"/>
    <n v="2250"/>
    <n v="787.5"/>
    <n v="0.35"/>
  </r>
  <r>
    <x v="0"/>
    <n v="1185732"/>
    <x v="109"/>
    <x v="4"/>
    <x v="31"/>
    <s v="Louisville"/>
    <x v="5"/>
    <n v="0.55000000000000004"/>
    <n v="6250"/>
    <n v="3437.5000000000005"/>
    <n v="1718.7500000000002"/>
    <n v="0.5"/>
  </r>
  <r>
    <x v="0"/>
    <n v="1185732"/>
    <x v="44"/>
    <x v="4"/>
    <x v="31"/>
    <s v="Louisville"/>
    <x v="0"/>
    <n v="0.5"/>
    <n v="7250"/>
    <n v="3625"/>
    <n v="1450"/>
    <n v="0.4"/>
  </r>
  <r>
    <x v="0"/>
    <n v="1185732"/>
    <x v="44"/>
    <x v="4"/>
    <x v="31"/>
    <s v="Louisville"/>
    <x v="1"/>
    <n v="0.45000000000000012"/>
    <n v="5250"/>
    <n v="2362.5000000000005"/>
    <n v="826.87500000000011"/>
    <n v="0.35"/>
  </r>
  <r>
    <x v="0"/>
    <n v="1185732"/>
    <x v="44"/>
    <x v="4"/>
    <x v="31"/>
    <s v="Louisville"/>
    <x v="2"/>
    <n v="0.20000000000000007"/>
    <n v="4250"/>
    <n v="850.00000000000023"/>
    <n v="340.00000000000011"/>
    <n v="0.4"/>
  </r>
  <r>
    <x v="0"/>
    <n v="1185732"/>
    <x v="44"/>
    <x v="4"/>
    <x v="31"/>
    <s v="Louisville"/>
    <x v="3"/>
    <n v="0.20000000000000007"/>
    <n v="4000"/>
    <n v="800.00000000000023"/>
    <n v="320.00000000000011"/>
    <n v="0.4"/>
  </r>
  <r>
    <x v="0"/>
    <n v="1185732"/>
    <x v="44"/>
    <x v="4"/>
    <x v="31"/>
    <s v="Louisville"/>
    <x v="4"/>
    <n v="0.30000000000000004"/>
    <n v="4000"/>
    <n v="1200.0000000000002"/>
    <n v="420.00000000000006"/>
    <n v="0.35"/>
  </r>
  <r>
    <x v="0"/>
    <n v="1185732"/>
    <x v="44"/>
    <x v="4"/>
    <x v="31"/>
    <s v="Louisville"/>
    <x v="5"/>
    <n v="0.35000000000000009"/>
    <n v="5000"/>
    <n v="1750.0000000000005"/>
    <n v="875.00000000000023"/>
    <n v="0.5"/>
  </r>
  <r>
    <x v="0"/>
    <n v="1185732"/>
    <x v="171"/>
    <x v="4"/>
    <x v="31"/>
    <s v="Louisville"/>
    <x v="0"/>
    <n v="0.35000000000000009"/>
    <n v="6750"/>
    <n v="2362.5000000000005"/>
    <n v="945.00000000000023"/>
    <n v="0.4"/>
  </r>
  <r>
    <x v="0"/>
    <n v="1185732"/>
    <x v="171"/>
    <x v="4"/>
    <x v="31"/>
    <s v="Louisville"/>
    <x v="1"/>
    <n v="0.25000000000000011"/>
    <n v="5000"/>
    <n v="1250.0000000000005"/>
    <n v="437.50000000000011"/>
    <n v="0.35"/>
  </r>
  <r>
    <x v="0"/>
    <n v="1185732"/>
    <x v="171"/>
    <x v="4"/>
    <x v="31"/>
    <s v="Louisville"/>
    <x v="2"/>
    <n v="0.25000000000000011"/>
    <n v="3750"/>
    <n v="937.50000000000045"/>
    <n v="375.00000000000023"/>
    <n v="0.4"/>
  </r>
  <r>
    <x v="0"/>
    <n v="1185732"/>
    <x v="171"/>
    <x v="4"/>
    <x v="31"/>
    <s v="Louisville"/>
    <x v="3"/>
    <n v="0.25000000000000011"/>
    <n v="3500"/>
    <n v="875.00000000000034"/>
    <n v="350.00000000000017"/>
    <n v="0.4"/>
  </r>
  <r>
    <x v="0"/>
    <n v="1185732"/>
    <x v="171"/>
    <x v="4"/>
    <x v="31"/>
    <s v="Louisville"/>
    <x v="4"/>
    <n v="0.35000000000000009"/>
    <n v="3500"/>
    <n v="1225.0000000000002"/>
    <n v="428.75000000000006"/>
    <n v="0.35"/>
  </r>
  <r>
    <x v="0"/>
    <n v="1185732"/>
    <x v="171"/>
    <x v="4"/>
    <x v="31"/>
    <s v="Louisville"/>
    <x v="5"/>
    <n v="0.35000000000000003"/>
    <n v="4750"/>
    <n v="1662.5000000000002"/>
    <n v="831.25000000000011"/>
    <n v="0.5"/>
  </r>
  <r>
    <x v="0"/>
    <n v="1185732"/>
    <x v="112"/>
    <x v="4"/>
    <x v="31"/>
    <s v="Louisville"/>
    <x v="0"/>
    <n v="0.3000000000000001"/>
    <n v="6250"/>
    <n v="1875.0000000000007"/>
    <n v="750.00000000000034"/>
    <n v="0.4"/>
  </r>
  <r>
    <x v="0"/>
    <n v="1185732"/>
    <x v="112"/>
    <x v="4"/>
    <x v="31"/>
    <s v="Louisville"/>
    <x v="1"/>
    <n v="0.20000000000000012"/>
    <n v="4500"/>
    <n v="900.00000000000057"/>
    <n v="315.00000000000017"/>
    <n v="0.35"/>
  </r>
  <r>
    <x v="0"/>
    <n v="1185732"/>
    <x v="112"/>
    <x v="4"/>
    <x v="31"/>
    <s v="Louisville"/>
    <x v="2"/>
    <n v="0.30000000000000016"/>
    <n v="3950"/>
    <n v="1185.0000000000007"/>
    <n v="474.00000000000028"/>
    <n v="0.4"/>
  </r>
  <r>
    <x v="0"/>
    <n v="1185732"/>
    <x v="112"/>
    <x v="4"/>
    <x v="31"/>
    <s v="Louisville"/>
    <x v="3"/>
    <n v="0.6000000000000002"/>
    <n v="4500"/>
    <n v="2700.0000000000009"/>
    <n v="1080.0000000000005"/>
    <n v="0.4"/>
  </r>
  <r>
    <x v="0"/>
    <n v="1185732"/>
    <x v="112"/>
    <x v="4"/>
    <x v="31"/>
    <s v="Louisville"/>
    <x v="4"/>
    <n v="0.75000000000000011"/>
    <n v="4250"/>
    <n v="3187.5000000000005"/>
    <n v="1115.625"/>
    <n v="0.35"/>
  </r>
  <r>
    <x v="0"/>
    <n v="1185732"/>
    <x v="112"/>
    <x v="4"/>
    <x v="31"/>
    <s v="Louisville"/>
    <x v="5"/>
    <n v="0.75"/>
    <n v="5250"/>
    <n v="3937.5"/>
    <n v="1968.75"/>
    <n v="0.5"/>
  </r>
  <r>
    <x v="0"/>
    <n v="1185732"/>
    <x v="113"/>
    <x v="4"/>
    <x v="31"/>
    <s v="Louisville"/>
    <x v="0"/>
    <n v="0.70000000000000007"/>
    <n v="7750"/>
    <n v="5425.0000000000009"/>
    <n v="2170.0000000000005"/>
    <n v="0.4"/>
  </r>
  <r>
    <x v="0"/>
    <n v="1185732"/>
    <x v="113"/>
    <x v="4"/>
    <x v="31"/>
    <s v="Louisville"/>
    <x v="1"/>
    <n v="0.60000000000000009"/>
    <n v="5750"/>
    <n v="3450.0000000000005"/>
    <n v="1207.5"/>
    <n v="0.35"/>
  </r>
  <r>
    <x v="0"/>
    <n v="1185732"/>
    <x v="113"/>
    <x v="4"/>
    <x v="31"/>
    <s v="Louisville"/>
    <x v="2"/>
    <n v="0.60000000000000009"/>
    <n v="5250"/>
    <n v="3150.0000000000005"/>
    <n v="1260.0000000000002"/>
    <n v="0.4"/>
  </r>
  <r>
    <x v="0"/>
    <n v="1185732"/>
    <x v="113"/>
    <x v="4"/>
    <x v="31"/>
    <s v="Louisville"/>
    <x v="3"/>
    <n v="0.60000000000000009"/>
    <n v="4750"/>
    <n v="2850.0000000000005"/>
    <n v="1140.0000000000002"/>
    <n v="0.4"/>
  </r>
  <r>
    <x v="0"/>
    <n v="1185732"/>
    <x v="113"/>
    <x v="4"/>
    <x v="31"/>
    <s v="Louisville"/>
    <x v="4"/>
    <n v="0.70000000000000007"/>
    <n v="4750"/>
    <n v="3325.0000000000005"/>
    <n v="1163.75"/>
    <n v="0.35"/>
  </r>
  <r>
    <x v="0"/>
    <n v="1185732"/>
    <x v="113"/>
    <x v="4"/>
    <x v="31"/>
    <s v="Louisville"/>
    <x v="5"/>
    <n v="0.75"/>
    <n v="5750"/>
    <n v="4312.5"/>
    <n v="2156.25"/>
    <n v="0.5"/>
  </r>
  <r>
    <x v="1"/>
    <n v="1197831"/>
    <x v="180"/>
    <x v="1"/>
    <x v="32"/>
    <s v="Jackson"/>
    <x v="0"/>
    <n v="0.25000000000000006"/>
    <n v="6500"/>
    <n v="1625.0000000000005"/>
    <n v="650.00000000000023"/>
    <n v="0.4"/>
  </r>
  <r>
    <x v="1"/>
    <n v="1197831"/>
    <x v="180"/>
    <x v="1"/>
    <x v="32"/>
    <s v="Jackson"/>
    <x v="1"/>
    <n v="0.25000000000000006"/>
    <n v="4500"/>
    <n v="1125.0000000000002"/>
    <n v="393.75000000000006"/>
    <n v="0.35"/>
  </r>
  <r>
    <x v="1"/>
    <n v="1197831"/>
    <x v="180"/>
    <x v="1"/>
    <x v="32"/>
    <s v="Jackson"/>
    <x v="2"/>
    <n v="0.15000000000000008"/>
    <n v="4500"/>
    <n v="675.00000000000034"/>
    <n v="270.00000000000017"/>
    <n v="0.4"/>
  </r>
  <r>
    <x v="1"/>
    <n v="1197831"/>
    <x v="180"/>
    <x v="1"/>
    <x v="32"/>
    <s v="Jackson"/>
    <x v="3"/>
    <n v="0.2"/>
    <n v="3000"/>
    <n v="600"/>
    <n v="240"/>
    <n v="0.4"/>
  </r>
  <r>
    <x v="1"/>
    <n v="1197831"/>
    <x v="180"/>
    <x v="1"/>
    <x v="32"/>
    <s v="Jackson"/>
    <x v="4"/>
    <n v="0.35000000000000003"/>
    <n v="3500"/>
    <n v="1225.0000000000002"/>
    <n v="428.75000000000006"/>
    <n v="0.35"/>
  </r>
  <r>
    <x v="1"/>
    <n v="1197831"/>
    <x v="180"/>
    <x v="1"/>
    <x v="32"/>
    <s v="Jackson"/>
    <x v="5"/>
    <n v="0.25000000000000006"/>
    <n v="4500"/>
    <n v="1125.0000000000002"/>
    <n v="450.00000000000011"/>
    <n v="0.4"/>
  </r>
  <r>
    <x v="1"/>
    <n v="1197831"/>
    <x v="227"/>
    <x v="1"/>
    <x v="32"/>
    <s v="Jackson"/>
    <x v="0"/>
    <n v="0.25000000000000006"/>
    <n v="7000"/>
    <n v="1750.0000000000005"/>
    <n v="700.00000000000023"/>
    <n v="0.4"/>
  </r>
  <r>
    <x v="1"/>
    <n v="1197831"/>
    <x v="227"/>
    <x v="1"/>
    <x v="32"/>
    <s v="Jackson"/>
    <x v="1"/>
    <n v="0.25000000000000006"/>
    <n v="3500"/>
    <n v="875.00000000000023"/>
    <n v="306.25000000000006"/>
    <n v="0.35"/>
  </r>
  <r>
    <x v="1"/>
    <n v="1197831"/>
    <x v="227"/>
    <x v="1"/>
    <x v="32"/>
    <s v="Jackson"/>
    <x v="2"/>
    <n v="0.15000000000000008"/>
    <n v="4000"/>
    <n v="600.00000000000034"/>
    <n v="240.00000000000014"/>
    <n v="0.4"/>
  </r>
  <r>
    <x v="1"/>
    <n v="1197831"/>
    <x v="227"/>
    <x v="1"/>
    <x v="32"/>
    <s v="Jackson"/>
    <x v="3"/>
    <n v="0.2"/>
    <n v="2500"/>
    <n v="500"/>
    <n v="200"/>
    <n v="0.4"/>
  </r>
  <r>
    <x v="1"/>
    <n v="1197831"/>
    <x v="227"/>
    <x v="1"/>
    <x v="32"/>
    <s v="Jackson"/>
    <x v="4"/>
    <n v="0.35000000000000003"/>
    <n v="3250"/>
    <n v="1137.5"/>
    <n v="398.125"/>
    <n v="0.35"/>
  </r>
  <r>
    <x v="1"/>
    <n v="1197831"/>
    <x v="227"/>
    <x v="1"/>
    <x v="32"/>
    <s v="Jackson"/>
    <x v="5"/>
    <n v="0.2"/>
    <n v="4250"/>
    <n v="850"/>
    <n v="340"/>
    <n v="0.4"/>
  </r>
  <r>
    <x v="1"/>
    <n v="1197831"/>
    <x v="26"/>
    <x v="1"/>
    <x v="32"/>
    <s v="Jackson"/>
    <x v="0"/>
    <n v="0.2"/>
    <n v="6450"/>
    <n v="1290"/>
    <n v="516"/>
    <n v="0.4"/>
  </r>
  <r>
    <x v="1"/>
    <n v="1197831"/>
    <x v="26"/>
    <x v="1"/>
    <x v="32"/>
    <s v="Jackson"/>
    <x v="1"/>
    <n v="0.2"/>
    <n v="3250"/>
    <n v="650"/>
    <n v="227.49999999999997"/>
    <n v="0.35"/>
  </r>
  <r>
    <x v="1"/>
    <n v="1197831"/>
    <x v="26"/>
    <x v="1"/>
    <x v="32"/>
    <s v="Jackson"/>
    <x v="2"/>
    <n v="0.10000000000000002"/>
    <n v="3500"/>
    <n v="350.00000000000006"/>
    <n v="140.00000000000003"/>
    <n v="0.4"/>
  </r>
  <r>
    <x v="1"/>
    <n v="1197831"/>
    <x v="26"/>
    <x v="1"/>
    <x v="32"/>
    <s v="Jackson"/>
    <x v="3"/>
    <n v="0.19999999999999996"/>
    <n v="2000"/>
    <n v="399.99999999999989"/>
    <n v="159.99999999999997"/>
    <n v="0.4"/>
  </r>
  <r>
    <x v="1"/>
    <n v="1197831"/>
    <x v="26"/>
    <x v="1"/>
    <x v="32"/>
    <s v="Jackson"/>
    <x v="4"/>
    <n v="0.35000000000000009"/>
    <n v="2500"/>
    <n v="875.00000000000023"/>
    <n v="306.25000000000006"/>
    <n v="0.35"/>
  </r>
  <r>
    <x v="1"/>
    <n v="1197831"/>
    <x v="26"/>
    <x v="1"/>
    <x v="32"/>
    <s v="Jackson"/>
    <x v="5"/>
    <n v="0.25"/>
    <n v="3500"/>
    <n v="875"/>
    <n v="350"/>
    <n v="0.4"/>
  </r>
  <r>
    <x v="1"/>
    <n v="1197831"/>
    <x v="27"/>
    <x v="1"/>
    <x v="32"/>
    <s v="Jackson"/>
    <x v="0"/>
    <n v="0.25"/>
    <n v="6000"/>
    <n v="1500"/>
    <n v="600"/>
    <n v="0.4"/>
  </r>
  <r>
    <x v="1"/>
    <n v="1197831"/>
    <x v="27"/>
    <x v="1"/>
    <x v="32"/>
    <s v="Jackson"/>
    <x v="1"/>
    <n v="0.25"/>
    <n v="3000"/>
    <n v="750"/>
    <n v="262.5"/>
    <n v="0.35"/>
  </r>
  <r>
    <x v="1"/>
    <n v="1197831"/>
    <x v="27"/>
    <x v="1"/>
    <x v="32"/>
    <s v="Jackson"/>
    <x v="2"/>
    <n v="0.15000000000000002"/>
    <n v="3000"/>
    <n v="450.00000000000006"/>
    <n v="180.00000000000003"/>
    <n v="0.4"/>
  </r>
  <r>
    <x v="1"/>
    <n v="1197831"/>
    <x v="27"/>
    <x v="1"/>
    <x v="32"/>
    <s v="Jackson"/>
    <x v="3"/>
    <n v="0.19999999999999996"/>
    <n v="2250"/>
    <n v="449.99999999999989"/>
    <n v="179.99999999999997"/>
    <n v="0.4"/>
  </r>
  <r>
    <x v="1"/>
    <n v="1197831"/>
    <x v="27"/>
    <x v="1"/>
    <x v="32"/>
    <s v="Jackson"/>
    <x v="4"/>
    <n v="0.4"/>
    <n v="2500"/>
    <n v="1000"/>
    <n v="350"/>
    <n v="0.35"/>
  </r>
  <r>
    <x v="1"/>
    <n v="1197831"/>
    <x v="27"/>
    <x v="1"/>
    <x v="32"/>
    <s v="Jackson"/>
    <x v="5"/>
    <n v="0.30000000000000004"/>
    <n v="4000"/>
    <n v="1200.0000000000002"/>
    <n v="480.00000000000011"/>
    <n v="0.4"/>
  </r>
  <r>
    <x v="1"/>
    <n v="1197831"/>
    <x v="168"/>
    <x v="1"/>
    <x v="32"/>
    <s v="Jackson"/>
    <x v="0"/>
    <n v="0.4"/>
    <n v="6700"/>
    <n v="2680"/>
    <n v="1072"/>
    <n v="0.4"/>
  </r>
  <r>
    <x v="1"/>
    <n v="1197831"/>
    <x v="168"/>
    <x v="1"/>
    <x v="32"/>
    <s v="Jackson"/>
    <x v="1"/>
    <n v="0.4"/>
    <n v="3750"/>
    <n v="1500"/>
    <n v="525"/>
    <n v="0.35"/>
  </r>
  <r>
    <x v="1"/>
    <n v="1197831"/>
    <x v="168"/>
    <x v="1"/>
    <x v="32"/>
    <s v="Jackson"/>
    <x v="2"/>
    <n v="0.35000000000000003"/>
    <n v="3500"/>
    <n v="1225.0000000000002"/>
    <n v="490.00000000000011"/>
    <n v="0.4"/>
  </r>
  <r>
    <x v="1"/>
    <n v="1197831"/>
    <x v="168"/>
    <x v="1"/>
    <x v="32"/>
    <s v="Jackson"/>
    <x v="3"/>
    <n v="0.35000000000000003"/>
    <n v="3000"/>
    <n v="1050"/>
    <n v="420"/>
    <n v="0.4"/>
  </r>
  <r>
    <x v="1"/>
    <n v="1197831"/>
    <x v="168"/>
    <x v="1"/>
    <x v="32"/>
    <s v="Jackson"/>
    <x v="4"/>
    <n v="0.44999999999999996"/>
    <n v="3250"/>
    <n v="1462.4999999999998"/>
    <n v="511.87499999999989"/>
    <n v="0.35"/>
  </r>
  <r>
    <x v="1"/>
    <n v="1197831"/>
    <x v="168"/>
    <x v="1"/>
    <x v="32"/>
    <s v="Jackson"/>
    <x v="5"/>
    <n v="0.44999999999999996"/>
    <n v="4250"/>
    <n v="1912.4999999999998"/>
    <n v="765"/>
    <n v="0.4"/>
  </r>
  <r>
    <x v="1"/>
    <n v="1197831"/>
    <x v="228"/>
    <x v="1"/>
    <x v="32"/>
    <s v="Jackson"/>
    <x v="0"/>
    <n v="0.39999999999999997"/>
    <n v="6750"/>
    <n v="2700"/>
    <n v="1080"/>
    <n v="0.4"/>
  </r>
  <r>
    <x v="1"/>
    <n v="1197831"/>
    <x v="228"/>
    <x v="1"/>
    <x v="32"/>
    <s v="Jackson"/>
    <x v="1"/>
    <n v="0.35000000000000003"/>
    <n v="4250"/>
    <n v="1487.5000000000002"/>
    <n v="520.625"/>
    <n v="0.35"/>
  </r>
  <r>
    <x v="1"/>
    <n v="1197831"/>
    <x v="228"/>
    <x v="1"/>
    <x v="32"/>
    <s v="Jackson"/>
    <x v="2"/>
    <n v="0.4"/>
    <n v="4000"/>
    <n v="1600"/>
    <n v="640"/>
    <n v="0.4"/>
  </r>
  <r>
    <x v="1"/>
    <n v="1197831"/>
    <x v="228"/>
    <x v="1"/>
    <x v="32"/>
    <s v="Jackson"/>
    <x v="3"/>
    <n v="0.4"/>
    <n v="3750"/>
    <n v="1500"/>
    <n v="600"/>
    <n v="0.4"/>
  </r>
  <r>
    <x v="1"/>
    <n v="1197831"/>
    <x v="228"/>
    <x v="1"/>
    <x v="32"/>
    <s v="Jackson"/>
    <x v="4"/>
    <n v="0.54999999999999993"/>
    <n v="3750"/>
    <n v="2062.4999999999995"/>
    <n v="721.87499999999977"/>
    <n v="0.35"/>
  </r>
  <r>
    <x v="1"/>
    <n v="1197831"/>
    <x v="228"/>
    <x v="1"/>
    <x v="32"/>
    <s v="Jackson"/>
    <x v="5"/>
    <n v="0.6"/>
    <n v="5500"/>
    <n v="3300"/>
    <n v="1320"/>
    <n v="0.4"/>
  </r>
  <r>
    <x v="1"/>
    <n v="1197831"/>
    <x v="30"/>
    <x v="1"/>
    <x v="32"/>
    <s v="Jackson"/>
    <x v="0"/>
    <n v="0.54999999999999993"/>
    <n v="7750"/>
    <n v="4262.4999999999991"/>
    <n v="1704.9999999999998"/>
    <n v="0.4"/>
  </r>
  <r>
    <x v="1"/>
    <n v="1197831"/>
    <x v="30"/>
    <x v="1"/>
    <x v="32"/>
    <s v="Jackson"/>
    <x v="1"/>
    <n v="0.5"/>
    <n v="5250"/>
    <n v="2625"/>
    <n v="918.74999999999989"/>
    <n v="0.35"/>
  </r>
  <r>
    <x v="1"/>
    <n v="1197831"/>
    <x v="30"/>
    <x v="1"/>
    <x v="32"/>
    <s v="Jackson"/>
    <x v="2"/>
    <n v="0.45"/>
    <n v="4500"/>
    <n v="2025"/>
    <n v="810"/>
    <n v="0.4"/>
  </r>
  <r>
    <x v="1"/>
    <n v="1197831"/>
    <x v="30"/>
    <x v="1"/>
    <x v="32"/>
    <s v="Jackson"/>
    <x v="3"/>
    <n v="0.45"/>
    <n v="4000"/>
    <n v="1800"/>
    <n v="720"/>
    <n v="0.4"/>
  </r>
  <r>
    <x v="1"/>
    <n v="1197831"/>
    <x v="30"/>
    <x v="1"/>
    <x v="32"/>
    <s v="Jackson"/>
    <x v="4"/>
    <n v="0.6"/>
    <n v="4250"/>
    <n v="2550"/>
    <n v="892.5"/>
    <n v="0.35"/>
  </r>
  <r>
    <x v="1"/>
    <n v="1197831"/>
    <x v="30"/>
    <x v="1"/>
    <x v="32"/>
    <s v="Jackson"/>
    <x v="5"/>
    <n v="0.65"/>
    <n v="6000"/>
    <n v="3900"/>
    <n v="1560"/>
    <n v="0.4"/>
  </r>
  <r>
    <x v="1"/>
    <n v="1197831"/>
    <x v="31"/>
    <x v="1"/>
    <x v="32"/>
    <s v="Jackson"/>
    <x v="0"/>
    <n v="0.6"/>
    <n v="7500"/>
    <n v="4500"/>
    <n v="1800"/>
    <n v="0.4"/>
  </r>
  <r>
    <x v="1"/>
    <n v="1197831"/>
    <x v="31"/>
    <x v="1"/>
    <x v="32"/>
    <s v="Jackson"/>
    <x v="1"/>
    <n v="0.55000000000000004"/>
    <n v="5250"/>
    <n v="2887.5000000000005"/>
    <n v="1010.6250000000001"/>
    <n v="0.35"/>
  </r>
  <r>
    <x v="1"/>
    <n v="1197831"/>
    <x v="31"/>
    <x v="1"/>
    <x v="32"/>
    <s v="Jackson"/>
    <x v="2"/>
    <n v="0.5"/>
    <n v="4500"/>
    <n v="2250"/>
    <n v="900"/>
    <n v="0.4"/>
  </r>
  <r>
    <x v="1"/>
    <n v="1197831"/>
    <x v="31"/>
    <x v="1"/>
    <x v="32"/>
    <s v="Jackson"/>
    <x v="3"/>
    <n v="0.4"/>
    <n v="4000"/>
    <n v="1600"/>
    <n v="640"/>
    <n v="0.4"/>
  </r>
  <r>
    <x v="1"/>
    <n v="1197831"/>
    <x v="31"/>
    <x v="1"/>
    <x v="32"/>
    <s v="Jackson"/>
    <x v="4"/>
    <n v="0.5"/>
    <n v="3750"/>
    <n v="1875"/>
    <n v="656.25"/>
    <n v="0.35"/>
  </r>
  <r>
    <x v="1"/>
    <n v="1197831"/>
    <x v="31"/>
    <x v="1"/>
    <x v="32"/>
    <s v="Jackson"/>
    <x v="5"/>
    <n v="0.55000000000000004"/>
    <n v="5500"/>
    <n v="3025.0000000000005"/>
    <n v="1210.0000000000002"/>
    <n v="0.4"/>
  </r>
  <r>
    <x v="1"/>
    <n v="1197831"/>
    <x v="170"/>
    <x v="1"/>
    <x v="32"/>
    <s v="Jackson"/>
    <x v="0"/>
    <n v="0.5"/>
    <n v="6500"/>
    <n v="3250"/>
    <n v="1300"/>
    <n v="0.4"/>
  </r>
  <r>
    <x v="1"/>
    <n v="1197831"/>
    <x v="170"/>
    <x v="1"/>
    <x v="32"/>
    <s v="Jackson"/>
    <x v="1"/>
    <n v="0.40000000000000013"/>
    <n v="4500"/>
    <n v="1800.0000000000007"/>
    <n v="630.00000000000023"/>
    <n v="0.35"/>
  </r>
  <r>
    <x v="1"/>
    <n v="1197831"/>
    <x v="170"/>
    <x v="1"/>
    <x v="32"/>
    <s v="Jackson"/>
    <x v="2"/>
    <n v="0.15000000000000008"/>
    <n v="3500"/>
    <n v="525.00000000000023"/>
    <n v="210.00000000000011"/>
    <n v="0.4"/>
  </r>
  <r>
    <x v="1"/>
    <n v="1197831"/>
    <x v="170"/>
    <x v="1"/>
    <x v="32"/>
    <s v="Jackson"/>
    <x v="3"/>
    <n v="0.15000000000000008"/>
    <n v="3250"/>
    <n v="487.50000000000023"/>
    <n v="195.00000000000011"/>
    <n v="0.4"/>
  </r>
  <r>
    <x v="1"/>
    <n v="1197831"/>
    <x v="170"/>
    <x v="1"/>
    <x v="32"/>
    <s v="Jackson"/>
    <x v="4"/>
    <n v="0.25000000000000006"/>
    <n v="3250"/>
    <n v="812.50000000000023"/>
    <n v="284.37500000000006"/>
    <n v="0.35"/>
  </r>
  <r>
    <x v="1"/>
    <n v="1197831"/>
    <x v="170"/>
    <x v="1"/>
    <x v="32"/>
    <s v="Jackson"/>
    <x v="5"/>
    <n v="0.3000000000000001"/>
    <n v="4250"/>
    <n v="1275.0000000000005"/>
    <n v="510.00000000000023"/>
    <n v="0.4"/>
  </r>
  <r>
    <x v="1"/>
    <n v="1197831"/>
    <x v="229"/>
    <x v="1"/>
    <x v="32"/>
    <s v="Jackson"/>
    <x v="0"/>
    <n v="0.3000000000000001"/>
    <n v="6000"/>
    <n v="1800.0000000000007"/>
    <n v="720.00000000000034"/>
    <n v="0.4"/>
  </r>
  <r>
    <x v="1"/>
    <n v="1197831"/>
    <x v="229"/>
    <x v="1"/>
    <x v="32"/>
    <s v="Jackson"/>
    <x v="1"/>
    <n v="0.20000000000000012"/>
    <n v="4250"/>
    <n v="850.00000000000057"/>
    <n v="297.50000000000017"/>
    <n v="0.35"/>
  </r>
  <r>
    <x v="1"/>
    <n v="1197831"/>
    <x v="229"/>
    <x v="1"/>
    <x v="32"/>
    <s v="Jackson"/>
    <x v="2"/>
    <n v="0.20000000000000012"/>
    <n v="3000"/>
    <n v="600.00000000000034"/>
    <n v="240.00000000000014"/>
    <n v="0.4"/>
  </r>
  <r>
    <x v="1"/>
    <n v="1197831"/>
    <x v="229"/>
    <x v="1"/>
    <x v="32"/>
    <s v="Jackson"/>
    <x v="3"/>
    <n v="0.20000000000000012"/>
    <n v="2750"/>
    <n v="550.00000000000034"/>
    <n v="220.00000000000014"/>
    <n v="0.4"/>
  </r>
  <r>
    <x v="1"/>
    <n v="1197831"/>
    <x v="229"/>
    <x v="1"/>
    <x v="32"/>
    <s v="Jackson"/>
    <x v="4"/>
    <n v="0.3000000000000001"/>
    <n v="2750"/>
    <n v="825.00000000000023"/>
    <n v="288.75000000000006"/>
    <n v="0.35"/>
  </r>
  <r>
    <x v="1"/>
    <n v="1197831"/>
    <x v="229"/>
    <x v="1"/>
    <x v="32"/>
    <s v="Jackson"/>
    <x v="5"/>
    <n v="0.30000000000000004"/>
    <n v="4000"/>
    <n v="1200.0000000000002"/>
    <n v="480.00000000000011"/>
    <n v="0.4"/>
  </r>
  <r>
    <x v="1"/>
    <n v="1197831"/>
    <x v="34"/>
    <x v="1"/>
    <x v="32"/>
    <s v="Jackson"/>
    <x v="0"/>
    <n v="0.25000000000000011"/>
    <n v="5500"/>
    <n v="1375.0000000000007"/>
    <n v="550.00000000000034"/>
    <n v="0.4"/>
  </r>
  <r>
    <x v="1"/>
    <n v="1197831"/>
    <x v="34"/>
    <x v="1"/>
    <x v="32"/>
    <s v="Jackson"/>
    <x v="1"/>
    <n v="0.15000000000000013"/>
    <n v="3750"/>
    <n v="562.50000000000045"/>
    <n v="196.87500000000014"/>
    <n v="0.35"/>
  </r>
  <r>
    <x v="1"/>
    <n v="1197831"/>
    <x v="34"/>
    <x v="1"/>
    <x v="32"/>
    <s v="Jackson"/>
    <x v="2"/>
    <n v="0.25000000000000017"/>
    <n v="3200"/>
    <n v="800.00000000000057"/>
    <n v="320.00000000000023"/>
    <n v="0.4"/>
  </r>
  <r>
    <x v="1"/>
    <n v="1197831"/>
    <x v="34"/>
    <x v="1"/>
    <x v="32"/>
    <s v="Jackson"/>
    <x v="3"/>
    <n v="0.55000000000000016"/>
    <n v="3750"/>
    <n v="2062.5000000000005"/>
    <n v="825.00000000000023"/>
    <n v="0.4"/>
  </r>
  <r>
    <x v="1"/>
    <n v="1197831"/>
    <x v="34"/>
    <x v="1"/>
    <x v="32"/>
    <s v="Jackson"/>
    <x v="4"/>
    <n v="0.75000000000000011"/>
    <n v="3500"/>
    <n v="2625.0000000000005"/>
    <n v="918.75000000000011"/>
    <n v="0.35"/>
  </r>
  <r>
    <x v="1"/>
    <n v="1197831"/>
    <x v="34"/>
    <x v="1"/>
    <x v="32"/>
    <s v="Jackson"/>
    <x v="5"/>
    <n v="0.75"/>
    <n v="4500"/>
    <n v="3375"/>
    <n v="1350"/>
    <n v="0.4"/>
  </r>
  <r>
    <x v="1"/>
    <n v="1197831"/>
    <x v="35"/>
    <x v="1"/>
    <x v="32"/>
    <s v="Jackson"/>
    <x v="0"/>
    <n v="0.70000000000000007"/>
    <n v="7000"/>
    <n v="4900.0000000000009"/>
    <n v="1960.0000000000005"/>
    <n v="0.4"/>
  </r>
  <r>
    <x v="1"/>
    <n v="1197831"/>
    <x v="35"/>
    <x v="1"/>
    <x v="32"/>
    <s v="Jackson"/>
    <x v="1"/>
    <n v="0.60000000000000009"/>
    <n v="5000"/>
    <n v="3000.0000000000005"/>
    <n v="1050"/>
    <n v="0.35"/>
  </r>
  <r>
    <x v="1"/>
    <n v="1197831"/>
    <x v="35"/>
    <x v="1"/>
    <x v="32"/>
    <s v="Jackson"/>
    <x v="2"/>
    <n v="0.60000000000000009"/>
    <n v="4500"/>
    <n v="2700.0000000000005"/>
    <n v="1080.0000000000002"/>
    <n v="0.4"/>
  </r>
  <r>
    <x v="1"/>
    <n v="1197831"/>
    <x v="35"/>
    <x v="1"/>
    <x v="32"/>
    <s v="Jackson"/>
    <x v="3"/>
    <n v="0.60000000000000009"/>
    <n v="4000"/>
    <n v="2400.0000000000005"/>
    <n v="960.00000000000023"/>
    <n v="0.4"/>
  </r>
  <r>
    <x v="1"/>
    <n v="1197831"/>
    <x v="35"/>
    <x v="1"/>
    <x v="32"/>
    <s v="Jackson"/>
    <x v="4"/>
    <n v="0.70000000000000007"/>
    <n v="4000"/>
    <n v="2800.0000000000005"/>
    <n v="980.00000000000011"/>
    <n v="0.35"/>
  </r>
  <r>
    <x v="1"/>
    <n v="1197831"/>
    <x v="35"/>
    <x v="1"/>
    <x v="32"/>
    <s v="Jackson"/>
    <x v="5"/>
    <n v="0.75"/>
    <n v="5000"/>
    <n v="3750"/>
    <n v="1500"/>
    <n v="0.4"/>
  </r>
  <r>
    <x v="1"/>
    <n v="1197831"/>
    <x v="180"/>
    <x v="1"/>
    <x v="33"/>
    <s v="Little Rock"/>
    <x v="0"/>
    <n v="0.25000000000000006"/>
    <n v="5750"/>
    <n v="1437.5000000000002"/>
    <n v="575.00000000000011"/>
    <n v="0.4"/>
  </r>
  <r>
    <x v="1"/>
    <n v="1197831"/>
    <x v="180"/>
    <x v="1"/>
    <x v="33"/>
    <s v="Little Rock"/>
    <x v="1"/>
    <n v="0.25000000000000006"/>
    <n v="3750"/>
    <n v="937.50000000000023"/>
    <n v="328.12500000000006"/>
    <n v="0.35"/>
  </r>
  <r>
    <x v="1"/>
    <n v="1197831"/>
    <x v="180"/>
    <x v="1"/>
    <x v="33"/>
    <s v="Little Rock"/>
    <x v="2"/>
    <n v="0.15000000000000008"/>
    <n v="3750"/>
    <n v="562.50000000000034"/>
    <n v="225.00000000000014"/>
    <n v="0.4"/>
  </r>
  <r>
    <x v="1"/>
    <n v="1197831"/>
    <x v="180"/>
    <x v="1"/>
    <x v="33"/>
    <s v="Little Rock"/>
    <x v="3"/>
    <n v="0.2"/>
    <n v="2250"/>
    <n v="450"/>
    <n v="180"/>
    <n v="0.4"/>
  </r>
  <r>
    <x v="1"/>
    <n v="1197831"/>
    <x v="180"/>
    <x v="1"/>
    <x v="33"/>
    <s v="Little Rock"/>
    <x v="4"/>
    <n v="0.35000000000000003"/>
    <n v="2750"/>
    <n v="962.50000000000011"/>
    <n v="336.875"/>
    <n v="0.35"/>
  </r>
  <r>
    <x v="1"/>
    <n v="1197831"/>
    <x v="180"/>
    <x v="1"/>
    <x v="33"/>
    <s v="Little Rock"/>
    <x v="5"/>
    <n v="0.25000000000000006"/>
    <n v="3750"/>
    <n v="937.50000000000023"/>
    <n v="375.00000000000011"/>
    <n v="0.4"/>
  </r>
  <r>
    <x v="1"/>
    <n v="1197831"/>
    <x v="227"/>
    <x v="1"/>
    <x v="33"/>
    <s v="Little Rock"/>
    <x v="0"/>
    <n v="0.25000000000000006"/>
    <n v="6250"/>
    <n v="1562.5000000000005"/>
    <n v="625.00000000000023"/>
    <n v="0.4"/>
  </r>
  <r>
    <x v="1"/>
    <n v="1197831"/>
    <x v="227"/>
    <x v="1"/>
    <x v="33"/>
    <s v="Little Rock"/>
    <x v="1"/>
    <n v="0.25000000000000006"/>
    <n v="2750"/>
    <n v="687.50000000000011"/>
    <n v="240.62500000000003"/>
    <n v="0.35"/>
  </r>
  <r>
    <x v="1"/>
    <n v="1197831"/>
    <x v="227"/>
    <x v="1"/>
    <x v="33"/>
    <s v="Little Rock"/>
    <x v="2"/>
    <n v="0.15000000000000008"/>
    <n v="3250"/>
    <n v="487.50000000000023"/>
    <n v="195.00000000000011"/>
    <n v="0.4"/>
  </r>
  <r>
    <x v="1"/>
    <n v="1197831"/>
    <x v="227"/>
    <x v="1"/>
    <x v="33"/>
    <s v="Little Rock"/>
    <x v="3"/>
    <n v="0.2"/>
    <n v="1750"/>
    <n v="350"/>
    <n v="140"/>
    <n v="0.4"/>
  </r>
  <r>
    <x v="1"/>
    <n v="1197831"/>
    <x v="227"/>
    <x v="1"/>
    <x v="33"/>
    <s v="Little Rock"/>
    <x v="4"/>
    <n v="0.35000000000000003"/>
    <n v="2500"/>
    <n v="875.00000000000011"/>
    <n v="306.25"/>
    <n v="0.35"/>
  </r>
  <r>
    <x v="1"/>
    <n v="1197831"/>
    <x v="227"/>
    <x v="1"/>
    <x v="33"/>
    <s v="Little Rock"/>
    <x v="5"/>
    <n v="0.2"/>
    <n v="3500"/>
    <n v="700"/>
    <n v="280"/>
    <n v="0.4"/>
  </r>
  <r>
    <x v="1"/>
    <n v="1197831"/>
    <x v="26"/>
    <x v="1"/>
    <x v="33"/>
    <s v="Little Rock"/>
    <x v="0"/>
    <n v="0.2"/>
    <n v="5700"/>
    <n v="1140"/>
    <n v="456"/>
    <n v="0.4"/>
  </r>
  <r>
    <x v="1"/>
    <n v="1197831"/>
    <x v="26"/>
    <x v="1"/>
    <x v="33"/>
    <s v="Little Rock"/>
    <x v="1"/>
    <n v="0.2"/>
    <n v="2500"/>
    <n v="500"/>
    <n v="175"/>
    <n v="0.35"/>
  </r>
  <r>
    <x v="1"/>
    <n v="1197831"/>
    <x v="26"/>
    <x v="1"/>
    <x v="33"/>
    <s v="Little Rock"/>
    <x v="2"/>
    <n v="0.10000000000000002"/>
    <n v="2750"/>
    <n v="275.00000000000006"/>
    <n v="110.00000000000003"/>
    <n v="0.4"/>
  </r>
  <r>
    <x v="1"/>
    <n v="1197831"/>
    <x v="26"/>
    <x v="1"/>
    <x v="33"/>
    <s v="Little Rock"/>
    <x v="3"/>
    <n v="0.19999999999999996"/>
    <n v="1250"/>
    <n v="249.99999999999994"/>
    <n v="99.999999999999986"/>
    <n v="0.4"/>
  </r>
  <r>
    <x v="1"/>
    <n v="1197831"/>
    <x v="26"/>
    <x v="1"/>
    <x v="33"/>
    <s v="Little Rock"/>
    <x v="4"/>
    <n v="0.35000000000000009"/>
    <n v="1750"/>
    <n v="612.50000000000011"/>
    <n v="214.37500000000003"/>
    <n v="0.35"/>
  </r>
  <r>
    <x v="1"/>
    <n v="1197831"/>
    <x v="26"/>
    <x v="1"/>
    <x v="33"/>
    <s v="Little Rock"/>
    <x v="5"/>
    <n v="0.25"/>
    <n v="2750"/>
    <n v="687.5"/>
    <n v="275"/>
    <n v="0.4"/>
  </r>
  <r>
    <x v="1"/>
    <n v="1197831"/>
    <x v="27"/>
    <x v="1"/>
    <x v="33"/>
    <s v="Little Rock"/>
    <x v="0"/>
    <n v="0.25"/>
    <n v="5250"/>
    <n v="1312.5"/>
    <n v="525"/>
    <n v="0.4"/>
  </r>
  <r>
    <x v="1"/>
    <n v="1197831"/>
    <x v="27"/>
    <x v="1"/>
    <x v="33"/>
    <s v="Little Rock"/>
    <x v="1"/>
    <n v="0.25"/>
    <n v="2250"/>
    <n v="562.5"/>
    <n v="196.875"/>
    <n v="0.35"/>
  </r>
  <r>
    <x v="1"/>
    <n v="1197831"/>
    <x v="27"/>
    <x v="1"/>
    <x v="33"/>
    <s v="Little Rock"/>
    <x v="2"/>
    <n v="0.15000000000000002"/>
    <n v="2250"/>
    <n v="337.50000000000006"/>
    <n v="135.00000000000003"/>
    <n v="0.4"/>
  </r>
  <r>
    <x v="1"/>
    <n v="1197831"/>
    <x v="27"/>
    <x v="1"/>
    <x v="33"/>
    <s v="Little Rock"/>
    <x v="3"/>
    <n v="0.19999999999999996"/>
    <n v="1500"/>
    <n v="299.99999999999994"/>
    <n v="119.99999999999999"/>
    <n v="0.4"/>
  </r>
  <r>
    <x v="1"/>
    <n v="1197831"/>
    <x v="27"/>
    <x v="1"/>
    <x v="33"/>
    <s v="Little Rock"/>
    <x v="4"/>
    <n v="0.4"/>
    <n v="1750"/>
    <n v="700"/>
    <n v="244.99999999999997"/>
    <n v="0.35"/>
  </r>
  <r>
    <x v="1"/>
    <n v="1197831"/>
    <x v="27"/>
    <x v="1"/>
    <x v="33"/>
    <s v="Little Rock"/>
    <x v="5"/>
    <n v="0.30000000000000004"/>
    <n v="3250"/>
    <n v="975.00000000000011"/>
    <n v="390.00000000000006"/>
    <n v="0.4"/>
  </r>
  <r>
    <x v="1"/>
    <n v="1197831"/>
    <x v="168"/>
    <x v="1"/>
    <x v="33"/>
    <s v="Little Rock"/>
    <x v="0"/>
    <n v="0.4"/>
    <n v="5950"/>
    <n v="2380"/>
    <n v="952"/>
    <n v="0.4"/>
  </r>
  <r>
    <x v="1"/>
    <n v="1197831"/>
    <x v="168"/>
    <x v="1"/>
    <x v="33"/>
    <s v="Little Rock"/>
    <x v="1"/>
    <n v="0.4"/>
    <n v="3000"/>
    <n v="1200"/>
    <n v="420"/>
    <n v="0.35"/>
  </r>
  <r>
    <x v="1"/>
    <n v="1197831"/>
    <x v="168"/>
    <x v="1"/>
    <x v="33"/>
    <s v="Little Rock"/>
    <x v="2"/>
    <n v="0.35000000000000003"/>
    <n v="2750"/>
    <n v="962.50000000000011"/>
    <n v="385.00000000000006"/>
    <n v="0.4"/>
  </r>
  <r>
    <x v="1"/>
    <n v="1197831"/>
    <x v="168"/>
    <x v="1"/>
    <x v="33"/>
    <s v="Little Rock"/>
    <x v="3"/>
    <n v="0.35000000000000003"/>
    <n v="2250"/>
    <n v="787.50000000000011"/>
    <n v="315.00000000000006"/>
    <n v="0.4"/>
  </r>
  <r>
    <x v="1"/>
    <n v="1197831"/>
    <x v="168"/>
    <x v="1"/>
    <x v="33"/>
    <s v="Little Rock"/>
    <x v="4"/>
    <n v="0.44999999999999996"/>
    <n v="2500"/>
    <n v="1125"/>
    <n v="393.75"/>
    <n v="0.35"/>
  </r>
  <r>
    <x v="1"/>
    <n v="1197831"/>
    <x v="168"/>
    <x v="1"/>
    <x v="33"/>
    <s v="Little Rock"/>
    <x v="5"/>
    <n v="0.44999999999999996"/>
    <n v="3500"/>
    <n v="1574.9999999999998"/>
    <n v="630"/>
    <n v="0.4"/>
  </r>
  <r>
    <x v="1"/>
    <n v="1197831"/>
    <x v="228"/>
    <x v="1"/>
    <x v="33"/>
    <s v="Little Rock"/>
    <x v="0"/>
    <n v="0.39999999999999997"/>
    <n v="6000"/>
    <n v="2400"/>
    <n v="960"/>
    <n v="0.4"/>
  </r>
  <r>
    <x v="1"/>
    <n v="1197831"/>
    <x v="228"/>
    <x v="1"/>
    <x v="33"/>
    <s v="Little Rock"/>
    <x v="1"/>
    <n v="0.35000000000000003"/>
    <n v="3500"/>
    <n v="1225.0000000000002"/>
    <n v="428.75000000000006"/>
    <n v="0.35"/>
  </r>
  <r>
    <x v="1"/>
    <n v="1197831"/>
    <x v="228"/>
    <x v="1"/>
    <x v="33"/>
    <s v="Little Rock"/>
    <x v="2"/>
    <n v="0.4"/>
    <n v="3250"/>
    <n v="1300"/>
    <n v="520"/>
    <n v="0.4"/>
  </r>
  <r>
    <x v="1"/>
    <n v="1197831"/>
    <x v="228"/>
    <x v="1"/>
    <x v="33"/>
    <s v="Little Rock"/>
    <x v="3"/>
    <n v="0.4"/>
    <n v="3000"/>
    <n v="1200"/>
    <n v="480"/>
    <n v="0.4"/>
  </r>
  <r>
    <x v="1"/>
    <n v="1197831"/>
    <x v="228"/>
    <x v="1"/>
    <x v="33"/>
    <s v="Little Rock"/>
    <x v="4"/>
    <n v="0.54999999999999993"/>
    <n v="3000"/>
    <n v="1649.9999999999998"/>
    <n v="577.49999999999989"/>
    <n v="0.35"/>
  </r>
  <r>
    <x v="1"/>
    <n v="1197831"/>
    <x v="228"/>
    <x v="1"/>
    <x v="33"/>
    <s v="Little Rock"/>
    <x v="5"/>
    <n v="0.6"/>
    <n v="4750"/>
    <n v="2850"/>
    <n v="1140"/>
    <n v="0.4"/>
  </r>
  <r>
    <x v="1"/>
    <n v="1197831"/>
    <x v="30"/>
    <x v="1"/>
    <x v="33"/>
    <s v="Little Rock"/>
    <x v="0"/>
    <n v="0.54999999999999993"/>
    <n v="7000"/>
    <n v="3849.9999999999995"/>
    <n v="1540"/>
    <n v="0.4"/>
  </r>
  <r>
    <x v="1"/>
    <n v="1197831"/>
    <x v="30"/>
    <x v="1"/>
    <x v="33"/>
    <s v="Little Rock"/>
    <x v="1"/>
    <n v="0.5"/>
    <n v="4500"/>
    <n v="2250"/>
    <n v="787.5"/>
    <n v="0.35"/>
  </r>
  <r>
    <x v="1"/>
    <n v="1197831"/>
    <x v="30"/>
    <x v="1"/>
    <x v="33"/>
    <s v="Little Rock"/>
    <x v="2"/>
    <n v="0.45"/>
    <n v="3750"/>
    <n v="1687.5"/>
    <n v="675"/>
    <n v="0.4"/>
  </r>
  <r>
    <x v="1"/>
    <n v="1197831"/>
    <x v="30"/>
    <x v="1"/>
    <x v="33"/>
    <s v="Little Rock"/>
    <x v="3"/>
    <n v="0.45"/>
    <n v="3250"/>
    <n v="1462.5"/>
    <n v="585"/>
    <n v="0.4"/>
  </r>
  <r>
    <x v="1"/>
    <n v="1197831"/>
    <x v="30"/>
    <x v="1"/>
    <x v="33"/>
    <s v="Little Rock"/>
    <x v="4"/>
    <n v="0.6"/>
    <n v="3500"/>
    <n v="2100"/>
    <n v="735"/>
    <n v="0.35"/>
  </r>
  <r>
    <x v="1"/>
    <n v="1197831"/>
    <x v="30"/>
    <x v="1"/>
    <x v="33"/>
    <s v="Little Rock"/>
    <x v="5"/>
    <n v="0.65"/>
    <n v="5250"/>
    <n v="3412.5"/>
    <n v="1365"/>
    <n v="0.4"/>
  </r>
  <r>
    <x v="1"/>
    <n v="1197831"/>
    <x v="31"/>
    <x v="1"/>
    <x v="33"/>
    <s v="Little Rock"/>
    <x v="0"/>
    <n v="0.6"/>
    <n v="6750"/>
    <n v="4050"/>
    <n v="1620"/>
    <n v="0.4"/>
  </r>
  <r>
    <x v="1"/>
    <n v="1197831"/>
    <x v="31"/>
    <x v="1"/>
    <x v="33"/>
    <s v="Little Rock"/>
    <x v="1"/>
    <n v="0.55000000000000004"/>
    <n v="4500"/>
    <n v="2475"/>
    <n v="866.25"/>
    <n v="0.35"/>
  </r>
  <r>
    <x v="1"/>
    <n v="1197831"/>
    <x v="31"/>
    <x v="1"/>
    <x v="33"/>
    <s v="Little Rock"/>
    <x v="2"/>
    <n v="0.5"/>
    <n v="3750"/>
    <n v="1875"/>
    <n v="750"/>
    <n v="0.4"/>
  </r>
  <r>
    <x v="1"/>
    <n v="1197831"/>
    <x v="31"/>
    <x v="1"/>
    <x v="33"/>
    <s v="Little Rock"/>
    <x v="3"/>
    <n v="0.4"/>
    <n v="3250"/>
    <n v="1300"/>
    <n v="520"/>
    <n v="0.4"/>
  </r>
  <r>
    <x v="1"/>
    <n v="1197831"/>
    <x v="31"/>
    <x v="1"/>
    <x v="33"/>
    <s v="Little Rock"/>
    <x v="4"/>
    <n v="0.5"/>
    <n v="3000"/>
    <n v="1500"/>
    <n v="525"/>
    <n v="0.35"/>
  </r>
  <r>
    <x v="1"/>
    <n v="1197831"/>
    <x v="31"/>
    <x v="1"/>
    <x v="33"/>
    <s v="Little Rock"/>
    <x v="5"/>
    <n v="0.55000000000000004"/>
    <n v="4750"/>
    <n v="2612.5"/>
    <n v="1045"/>
    <n v="0.4"/>
  </r>
  <r>
    <x v="1"/>
    <n v="1197831"/>
    <x v="170"/>
    <x v="1"/>
    <x v="33"/>
    <s v="Little Rock"/>
    <x v="0"/>
    <n v="0.5"/>
    <n v="5750"/>
    <n v="2875"/>
    <n v="1150"/>
    <n v="0.4"/>
  </r>
  <r>
    <x v="1"/>
    <n v="1197831"/>
    <x v="170"/>
    <x v="1"/>
    <x v="33"/>
    <s v="Little Rock"/>
    <x v="1"/>
    <n v="0.40000000000000013"/>
    <n v="3750"/>
    <n v="1500.0000000000005"/>
    <n v="525.00000000000011"/>
    <n v="0.35"/>
  </r>
  <r>
    <x v="1"/>
    <n v="1197831"/>
    <x v="170"/>
    <x v="1"/>
    <x v="33"/>
    <s v="Little Rock"/>
    <x v="2"/>
    <n v="0.15000000000000008"/>
    <n v="2750"/>
    <n v="412.50000000000023"/>
    <n v="165.00000000000011"/>
    <n v="0.4"/>
  </r>
  <r>
    <x v="1"/>
    <n v="1197831"/>
    <x v="170"/>
    <x v="1"/>
    <x v="33"/>
    <s v="Little Rock"/>
    <x v="3"/>
    <n v="0.15000000000000008"/>
    <n v="2500"/>
    <n v="375.00000000000017"/>
    <n v="150.00000000000009"/>
    <n v="0.4"/>
  </r>
  <r>
    <x v="1"/>
    <n v="1197831"/>
    <x v="170"/>
    <x v="1"/>
    <x v="33"/>
    <s v="Little Rock"/>
    <x v="4"/>
    <n v="0.25000000000000006"/>
    <n v="2500"/>
    <n v="625.00000000000011"/>
    <n v="218.75000000000003"/>
    <n v="0.35"/>
  </r>
  <r>
    <x v="1"/>
    <n v="1197831"/>
    <x v="170"/>
    <x v="1"/>
    <x v="33"/>
    <s v="Little Rock"/>
    <x v="5"/>
    <n v="0.3000000000000001"/>
    <n v="3500"/>
    <n v="1050.0000000000005"/>
    <n v="420.00000000000023"/>
    <n v="0.4"/>
  </r>
  <r>
    <x v="1"/>
    <n v="1197831"/>
    <x v="229"/>
    <x v="1"/>
    <x v="33"/>
    <s v="Little Rock"/>
    <x v="0"/>
    <n v="0.3000000000000001"/>
    <n v="5250"/>
    <n v="1575.0000000000005"/>
    <n v="630.00000000000023"/>
    <n v="0.4"/>
  </r>
  <r>
    <x v="1"/>
    <n v="1197831"/>
    <x v="229"/>
    <x v="1"/>
    <x v="33"/>
    <s v="Little Rock"/>
    <x v="1"/>
    <n v="0.20000000000000012"/>
    <n v="3500"/>
    <n v="700.00000000000045"/>
    <n v="245.00000000000014"/>
    <n v="0.35"/>
  </r>
  <r>
    <x v="1"/>
    <n v="1197831"/>
    <x v="229"/>
    <x v="1"/>
    <x v="33"/>
    <s v="Little Rock"/>
    <x v="2"/>
    <n v="0.20000000000000012"/>
    <n v="2250"/>
    <n v="450.00000000000028"/>
    <n v="180.00000000000011"/>
    <n v="0.4"/>
  </r>
  <r>
    <x v="1"/>
    <n v="1197831"/>
    <x v="229"/>
    <x v="1"/>
    <x v="33"/>
    <s v="Little Rock"/>
    <x v="3"/>
    <n v="0.20000000000000012"/>
    <n v="2000"/>
    <n v="400.00000000000023"/>
    <n v="160.00000000000011"/>
    <n v="0.4"/>
  </r>
  <r>
    <x v="1"/>
    <n v="1197831"/>
    <x v="229"/>
    <x v="1"/>
    <x v="33"/>
    <s v="Little Rock"/>
    <x v="4"/>
    <n v="0.3000000000000001"/>
    <n v="2000"/>
    <n v="600.00000000000023"/>
    <n v="210.00000000000006"/>
    <n v="0.35"/>
  </r>
  <r>
    <x v="1"/>
    <n v="1197831"/>
    <x v="229"/>
    <x v="1"/>
    <x v="33"/>
    <s v="Little Rock"/>
    <x v="5"/>
    <n v="0.30000000000000004"/>
    <n v="3250"/>
    <n v="975.00000000000011"/>
    <n v="390.00000000000006"/>
    <n v="0.4"/>
  </r>
  <r>
    <x v="1"/>
    <n v="1197831"/>
    <x v="34"/>
    <x v="1"/>
    <x v="33"/>
    <s v="Little Rock"/>
    <x v="0"/>
    <n v="0.25000000000000011"/>
    <n v="4750"/>
    <n v="1187.5000000000005"/>
    <n v="475.00000000000023"/>
    <n v="0.4"/>
  </r>
  <r>
    <x v="1"/>
    <n v="1197831"/>
    <x v="34"/>
    <x v="1"/>
    <x v="33"/>
    <s v="Little Rock"/>
    <x v="1"/>
    <n v="0.15000000000000013"/>
    <n v="3000"/>
    <n v="450.0000000000004"/>
    <n v="157.50000000000014"/>
    <n v="0.35"/>
  </r>
  <r>
    <x v="1"/>
    <n v="1197831"/>
    <x v="34"/>
    <x v="1"/>
    <x v="33"/>
    <s v="Little Rock"/>
    <x v="2"/>
    <n v="0.25000000000000017"/>
    <n v="2450"/>
    <n v="612.50000000000045"/>
    <n v="245.0000000000002"/>
    <n v="0.4"/>
  </r>
  <r>
    <x v="1"/>
    <n v="1197831"/>
    <x v="34"/>
    <x v="1"/>
    <x v="33"/>
    <s v="Little Rock"/>
    <x v="3"/>
    <n v="0.55000000000000016"/>
    <n v="3000"/>
    <n v="1650.0000000000005"/>
    <n v="660.00000000000023"/>
    <n v="0.4"/>
  </r>
  <r>
    <x v="1"/>
    <n v="1197831"/>
    <x v="34"/>
    <x v="1"/>
    <x v="33"/>
    <s v="Little Rock"/>
    <x v="4"/>
    <n v="0.75000000000000011"/>
    <n v="2750"/>
    <n v="2062.5000000000005"/>
    <n v="721.87500000000011"/>
    <n v="0.35"/>
  </r>
  <r>
    <x v="1"/>
    <n v="1197831"/>
    <x v="34"/>
    <x v="1"/>
    <x v="33"/>
    <s v="Little Rock"/>
    <x v="5"/>
    <n v="0.75"/>
    <n v="3750"/>
    <n v="2812.5"/>
    <n v="1125"/>
    <n v="0.4"/>
  </r>
  <r>
    <x v="1"/>
    <n v="1197831"/>
    <x v="35"/>
    <x v="1"/>
    <x v="33"/>
    <s v="Little Rock"/>
    <x v="0"/>
    <n v="0.70000000000000007"/>
    <n v="6250"/>
    <n v="4375"/>
    <n v="1750"/>
    <n v="0.4"/>
  </r>
  <r>
    <x v="1"/>
    <n v="1197831"/>
    <x v="35"/>
    <x v="1"/>
    <x v="33"/>
    <s v="Little Rock"/>
    <x v="1"/>
    <n v="0.60000000000000009"/>
    <n v="4250"/>
    <n v="2550.0000000000005"/>
    <n v="892.50000000000011"/>
    <n v="0.35"/>
  </r>
  <r>
    <x v="1"/>
    <n v="1197831"/>
    <x v="35"/>
    <x v="1"/>
    <x v="33"/>
    <s v="Little Rock"/>
    <x v="2"/>
    <n v="0.60000000000000009"/>
    <n v="3750"/>
    <n v="2250.0000000000005"/>
    <n v="900.00000000000023"/>
    <n v="0.4"/>
  </r>
  <r>
    <x v="1"/>
    <n v="1197831"/>
    <x v="35"/>
    <x v="1"/>
    <x v="33"/>
    <s v="Little Rock"/>
    <x v="3"/>
    <n v="0.60000000000000009"/>
    <n v="3250"/>
    <n v="1950.0000000000002"/>
    <n v="780.00000000000011"/>
    <n v="0.4"/>
  </r>
  <r>
    <x v="1"/>
    <n v="1197831"/>
    <x v="35"/>
    <x v="1"/>
    <x v="33"/>
    <s v="Little Rock"/>
    <x v="4"/>
    <n v="0.70000000000000007"/>
    <n v="3250"/>
    <n v="2275"/>
    <n v="796.25"/>
    <n v="0.35"/>
  </r>
  <r>
    <x v="1"/>
    <n v="1197831"/>
    <x v="35"/>
    <x v="1"/>
    <x v="33"/>
    <s v="Little Rock"/>
    <x v="5"/>
    <n v="0.75"/>
    <n v="4250"/>
    <n v="3187.5"/>
    <n v="1275"/>
    <n v="0.4"/>
  </r>
  <r>
    <x v="1"/>
    <n v="1197831"/>
    <x v="230"/>
    <x v="1"/>
    <x v="34"/>
    <s v="Oklahoma City"/>
    <x v="0"/>
    <n v="0.25000000000000006"/>
    <n v="5500"/>
    <n v="1375.0000000000002"/>
    <n v="481.25000000000006"/>
    <n v="0.35"/>
  </r>
  <r>
    <x v="1"/>
    <n v="1197831"/>
    <x v="230"/>
    <x v="1"/>
    <x v="34"/>
    <s v="Oklahoma City"/>
    <x v="1"/>
    <n v="0.25000000000000006"/>
    <n v="3500"/>
    <n v="875.00000000000023"/>
    <n v="306.25000000000006"/>
    <n v="0.35"/>
  </r>
  <r>
    <x v="1"/>
    <n v="1197831"/>
    <x v="230"/>
    <x v="1"/>
    <x v="34"/>
    <s v="Oklahoma City"/>
    <x v="2"/>
    <n v="0.15000000000000008"/>
    <n v="3500"/>
    <n v="525.00000000000023"/>
    <n v="183.75000000000006"/>
    <n v="0.35"/>
  </r>
  <r>
    <x v="1"/>
    <n v="1197831"/>
    <x v="230"/>
    <x v="1"/>
    <x v="34"/>
    <s v="Oklahoma City"/>
    <x v="3"/>
    <n v="0.2"/>
    <n v="2000"/>
    <n v="400"/>
    <n v="140"/>
    <n v="0.35"/>
  </r>
  <r>
    <x v="1"/>
    <n v="1197831"/>
    <x v="230"/>
    <x v="1"/>
    <x v="34"/>
    <s v="Oklahoma City"/>
    <x v="4"/>
    <n v="0.35000000000000003"/>
    <n v="2500"/>
    <n v="875.00000000000011"/>
    <n v="306.25"/>
    <n v="0.35"/>
  </r>
  <r>
    <x v="1"/>
    <n v="1197831"/>
    <x v="230"/>
    <x v="1"/>
    <x v="34"/>
    <s v="Oklahoma City"/>
    <x v="5"/>
    <n v="0.25000000000000006"/>
    <n v="3500"/>
    <n v="875.00000000000023"/>
    <n v="306.25000000000006"/>
    <n v="0.35"/>
  </r>
  <r>
    <x v="1"/>
    <n v="1197831"/>
    <x v="231"/>
    <x v="1"/>
    <x v="34"/>
    <s v="Oklahoma City"/>
    <x v="0"/>
    <n v="0.25000000000000006"/>
    <n v="6000"/>
    <n v="1500.0000000000002"/>
    <n v="525"/>
    <n v="0.35"/>
  </r>
  <r>
    <x v="1"/>
    <n v="1197831"/>
    <x v="231"/>
    <x v="1"/>
    <x v="34"/>
    <s v="Oklahoma City"/>
    <x v="1"/>
    <n v="0.25000000000000006"/>
    <n v="2500"/>
    <n v="625.00000000000011"/>
    <n v="218.75000000000003"/>
    <n v="0.35"/>
  </r>
  <r>
    <x v="1"/>
    <n v="1197831"/>
    <x v="231"/>
    <x v="1"/>
    <x v="34"/>
    <s v="Oklahoma City"/>
    <x v="2"/>
    <n v="0.15000000000000008"/>
    <n v="3000"/>
    <n v="450.00000000000023"/>
    <n v="157.50000000000006"/>
    <n v="0.35"/>
  </r>
  <r>
    <x v="1"/>
    <n v="1197831"/>
    <x v="231"/>
    <x v="1"/>
    <x v="34"/>
    <s v="Oklahoma City"/>
    <x v="3"/>
    <n v="0.2"/>
    <n v="1500"/>
    <n v="300"/>
    <n v="105"/>
    <n v="0.35"/>
  </r>
  <r>
    <x v="1"/>
    <n v="1197831"/>
    <x v="231"/>
    <x v="1"/>
    <x v="34"/>
    <s v="Oklahoma City"/>
    <x v="4"/>
    <n v="0.35000000000000003"/>
    <n v="2250"/>
    <n v="787.50000000000011"/>
    <n v="275.625"/>
    <n v="0.35"/>
  </r>
  <r>
    <x v="1"/>
    <n v="1197831"/>
    <x v="231"/>
    <x v="1"/>
    <x v="34"/>
    <s v="Oklahoma City"/>
    <x v="5"/>
    <n v="0.2"/>
    <n v="3250"/>
    <n v="650"/>
    <n v="227.49999999999997"/>
    <n v="0.35"/>
  </r>
  <r>
    <x v="1"/>
    <n v="1197831"/>
    <x v="92"/>
    <x v="1"/>
    <x v="34"/>
    <s v="Oklahoma City"/>
    <x v="0"/>
    <n v="0.2"/>
    <n v="5450"/>
    <n v="1090"/>
    <n v="381.5"/>
    <n v="0.35"/>
  </r>
  <r>
    <x v="1"/>
    <n v="1197831"/>
    <x v="92"/>
    <x v="1"/>
    <x v="34"/>
    <s v="Oklahoma City"/>
    <x v="1"/>
    <n v="0.2"/>
    <n v="2250"/>
    <n v="450"/>
    <n v="157.5"/>
    <n v="0.35"/>
  </r>
  <r>
    <x v="1"/>
    <n v="1197831"/>
    <x v="92"/>
    <x v="1"/>
    <x v="34"/>
    <s v="Oklahoma City"/>
    <x v="2"/>
    <n v="0.10000000000000002"/>
    <n v="2500"/>
    <n v="250.00000000000006"/>
    <n v="87.500000000000014"/>
    <n v="0.35"/>
  </r>
  <r>
    <x v="1"/>
    <n v="1197831"/>
    <x v="92"/>
    <x v="1"/>
    <x v="34"/>
    <s v="Oklahoma City"/>
    <x v="3"/>
    <n v="0.19999999999999996"/>
    <n v="1000"/>
    <n v="199.99999999999994"/>
    <n v="69.999999999999972"/>
    <n v="0.35"/>
  </r>
  <r>
    <x v="1"/>
    <n v="1197831"/>
    <x v="92"/>
    <x v="1"/>
    <x v="34"/>
    <s v="Oklahoma City"/>
    <x v="4"/>
    <n v="0.35000000000000009"/>
    <n v="1500"/>
    <n v="525.00000000000011"/>
    <n v="183.75000000000003"/>
    <n v="0.35"/>
  </r>
  <r>
    <x v="1"/>
    <n v="1197831"/>
    <x v="92"/>
    <x v="1"/>
    <x v="34"/>
    <s v="Oklahoma City"/>
    <x v="5"/>
    <n v="0.25"/>
    <n v="2500"/>
    <n v="625"/>
    <n v="218.75"/>
    <n v="0.35"/>
  </r>
  <r>
    <x v="1"/>
    <n v="1197831"/>
    <x v="93"/>
    <x v="1"/>
    <x v="34"/>
    <s v="Oklahoma City"/>
    <x v="0"/>
    <n v="0.25"/>
    <n v="5000"/>
    <n v="1250"/>
    <n v="437.5"/>
    <n v="0.35"/>
  </r>
  <r>
    <x v="1"/>
    <n v="1197831"/>
    <x v="93"/>
    <x v="1"/>
    <x v="34"/>
    <s v="Oklahoma City"/>
    <x v="1"/>
    <n v="0.25"/>
    <n v="2000"/>
    <n v="500"/>
    <n v="175"/>
    <n v="0.35"/>
  </r>
  <r>
    <x v="1"/>
    <n v="1197831"/>
    <x v="93"/>
    <x v="1"/>
    <x v="34"/>
    <s v="Oklahoma City"/>
    <x v="2"/>
    <n v="0.15000000000000002"/>
    <n v="2000"/>
    <n v="300.00000000000006"/>
    <n v="105.00000000000001"/>
    <n v="0.35"/>
  </r>
  <r>
    <x v="1"/>
    <n v="1197831"/>
    <x v="93"/>
    <x v="1"/>
    <x v="34"/>
    <s v="Oklahoma City"/>
    <x v="3"/>
    <n v="0.19999999999999996"/>
    <n v="1250"/>
    <n v="249.99999999999994"/>
    <n v="87.499999999999972"/>
    <n v="0.35"/>
  </r>
  <r>
    <x v="1"/>
    <n v="1197831"/>
    <x v="93"/>
    <x v="1"/>
    <x v="34"/>
    <s v="Oklahoma City"/>
    <x v="4"/>
    <n v="0.4"/>
    <n v="1500"/>
    <n v="600"/>
    <n v="210"/>
    <n v="0.35"/>
  </r>
  <r>
    <x v="1"/>
    <n v="1197831"/>
    <x v="93"/>
    <x v="1"/>
    <x v="34"/>
    <s v="Oklahoma City"/>
    <x v="5"/>
    <n v="0.30000000000000004"/>
    <n v="3000"/>
    <n v="900.00000000000011"/>
    <n v="315"/>
    <n v="0.35"/>
  </r>
  <r>
    <x v="1"/>
    <n v="1197831"/>
    <x v="120"/>
    <x v="1"/>
    <x v="34"/>
    <s v="Oklahoma City"/>
    <x v="0"/>
    <n v="0.4"/>
    <n v="5700"/>
    <n v="2280"/>
    <n v="798"/>
    <n v="0.35"/>
  </r>
  <r>
    <x v="1"/>
    <n v="1197831"/>
    <x v="120"/>
    <x v="1"/>
    <x v="34"/>
    <s v="Oklahoma City"/>
    <x v="1"/>
    <n v="0.4"/>
    <n v="2750"/>
    <n v="1100"/>
    <n v="385"/>
    <n v="0.35"/>
  </r>
  <r>
    <x v="1"/>
    <n v="1197831"/>
    <x v="120"/>
    <x v="1"/>
    <x v="34"/>
    <s v="Oklahoma City"/>
    <x v="2"/>
    <n v="0.35000000000000003"/>
    <n v="2500"/>
    <n v="875.00000000000011"/>
    <n v="306.25"/>
    <n v="0.35"/>
  </r>
  <r>
    <x v="1"/>
    <n v="1197831"/>
    <x v="120"/>
    <x v="1"/>
    <x v="34"/>
    <s v="Oklahoma City"/>
    <x v="3"/>
    <n v="0.35000000000000003"/>
    <n v="2000"/>
    <n v="700.00000000000011"/>
    <n v="245.00000000000003"/>
    <n v="0.35"/>
  </r>
  <r>
    <x v="1"/>
    <n v="1197831"/>
    <x v="120"/>
    <x v="1"/>
    <x v="34"/>
    <s v="Oklahoma City"/>
    <x v="4"/>
    <n v="0.44999999999999996"/>
    <n v="2250"/>
    <n v="1012.4999999999999"/>
    <n v="354.37499999999994"/>
    <n v="0.35"/>
  </r>
  <r>
    <x v="1"/>
    <n v="1197831"/>
    <x v="120"/>
    <x v="1"/>
    <x v="34"/>
    <s v="Oklahoma City"/>
    <x v="5"/>
    <n v="0.44999999999999996"/>
    <n v="3250"/>
    <n v="1462.4999999999998"/>
    <n v="511.87499999999989"/>
    <n v="0.35"/>
  </r>
  <r>
    <x v="1"/>
    <n v="1197831"/>
    <x v="232"/>
    <x v="1"/>
    <x v="34"/>
    <s v="Oklahoma City"/>
    <x v="0"/>
    <n v="0.39999999999999997"/>
    <n v="5750"/>
    <n v="2300"/>
    <n v="805"/>
    <n v="0.35"/>
  </r>
  <r>
    <x v="1"/>
    <n v="1197831"/>
    <x v="232"/>
    <x v="1"/>
    <x v="34"/>
    <s v="Oklahoma City"/>
    <x v="1"/>
    <n v="0.35000000000000003"/>
    <n v="3250"/>
    <n v="1137.5"/>
    <n v="398.125"/>
    <n v="0.35"/>
  </r>
  <r>
    <x v="1"/>
    <n v="1197831"/>
    <x v="232"/>
    <x v="1"/>
    <x v="34"/>
    <s v="Oklahoma City"/>
    <x v="2"/>
    <n v="0.4"/>
    <n v="3000"/>
    <n v="1200"/>
    <n v="420"/>
    <n v="0.35"/>
  </r>
  <r>
    <x v="1"/>
    <n v="1197831"/>
    <x v="232"/>
    <x v="1"/>
    <x v="34"/>
    <s v="Oklahoma City"/>
    <x v="3"/>
    <n v="0.4"/>
    <n v="2750"/>
    <n v="1100"/>
    <n v="385"/>
    <n v="0.35"/>
  </r>
  <r>
    <x v="1"/>
    <n v="1197831"/>
    <x v="232"/>
    <x v="1"/>
    <x v="34"/>
    <s v="Oklahoma City"/>
    <x v="4"/>
    <n v="0.54999999999999993"/>
    <n v="2750"/>
    <n v="1512.4999999999998"/>
    <n v="529.37499999999989"/>
    <n v="0.35"/>
  </r>
  <r>
    <x v="1"/>
    <n v="1197831"/>
    <x v="232"/>
    <x v="1"/>
    <x v="34"/>
    <s v="Oklahoma City"/>
    <x v="5"/>
    <n v="0.6"/>
    <n v="4500"/>
    <n v="2700"/>
    <n v="944.99999999999989"/>
    <n v="0.35"/>
  </r>
  <r>
    <x v="1"/>
    <n v="1197831"/>
    <x v="96"/>
    <x v="1"/>
    <x v="34"/>
    <s v="Oklahoma City"/>
    <x v="0"/>
    <n v="0.54999999999999993"/>
    <n v="6750"/>
    <n v="3712.4999999999995"/>
    <n v="1299.3749999999998"/>
    <n v="0.35"/>
  </r>
  <r>
    <x v="1"/>
    <n v="1197831"/>
    <x v="96"/>
    <x v="1"/>
    <x v="34"/>
    <s v="Oklahoma City"/>
    <x v="1"/>
    <n v="0.5"/>
    <n v="4250"/>
    <n v="2125"/>
    <n v="743.75"/>
    <n v="0.35"/>
  </r>
  <r>
    <x v="1"/>
    <n v="1197831"/>
    <x v="96"/>
    <x v="1"/>
    <x v="34"/>
    <s v="Oklahoma City"/>
    <x v="2"/>
    <n v="0.45"/>
    <n v="3500"/>
    <n v="1575"/>
    <n v="551.25"/>
    <n v="0.35"/>
  </r>
  <r>
    <x v="1"/>
    <n v="1197831"/>
    <x v="96"/>
    <x v="1"/>
    <x v="34"/>
    <s v="Oklahoma City"/>
    <x v="3"/>
    <n v="0.45"/>
    <n v="3000"/>
    <n v="1350"/>
    <n v="472.49999999999994"/>
    <n v="0.35"/>
  </r>
  <r>
    <x v="1"/>
    <n v="1197831"/>
    <x v="96"/>
    <x v="1"/>
    <x v="34"/>
    <s v="Oklahoma City"/>
    <x v="4"/>
    <n v="0.6"/>
    <n v="3250"/>
    <n v="1950"/>
    <n v="682.5"/>
    <n v="0.35"/>
  </r>
  <r>
    <x v="1"/>
    <n v="1197831"/>
    <x v="96"/>
    <x v="1"/>
    <x v="34"/>
    <s v="Oklahoma City"/>
    <x v="5"/>
    <n v="0.65"/>
    <n v="5000"/>
    <n v="3250"/>
    <n v="1137.5"/>
    <n v="0.35"/>
  </r>
  <r>
    <x v="1"/>
    <n v="1197831"/>
    <x v="97"/>
    <x v="1"/>
    <x v="34"/>
    <s v="Oklahoma City"/>
    <x v="0"/>
    <n v="0.6"/>
    <n v="6500"/>
    <n v="3900"/>
    <n v="1365"/>
    <n v="0.35"/>
  </r>
  <r>
    <x v="1"/>
    <n v="1197831"/>
    <x v="97"/>
    <x v="1"/>
    <x v="34"/>
    <s v="Oklahoma City"/>
    <x v="1"/>
    <n v="0.55000000000000004"/>
    <n v="4250"/>
    <n v="2337.5"/>
    <n v="818.125"/>
    <n v="0.35"/>
  </r>
  <r>
    <x v="1"/>
    <n v="1197831"/>
    <x v="97"/>
    <x v="1"/>
    <x v="34"/>
    <s v="Oklahoma City"/>
    <x v="2"/>
    <n v="0.5"/>
    <n v="3500"/>
    <n v="1750"/>
    <n v="612.5"/>
    <n v="0.35"/>
  </r>
  <r>
    <x v="1"/>
    <n v="1197831"/>
    <x v="97"/>
    <x v="1"/>
    <x v="34"/>
    <s v="Oklahoma City"/>
    <x v="3"/>
    <n v="0.4"/>
    <n v="3000"/>
    <n v="1200"/>
    <n v="420"/>
    <n v="0.35"/>
  </r>
  <r>
    <x v="1"/>
    <n v="1197831"/>
    <x v="97"/>
    <x v="1"/>
    <x v="34"/>
    <s v="Oklahoma City"/>
    <x v="4"/>
    <n v="0.5"/>
    <n v="2750"/>
    <n v="1375"/>
    <n v="481.24999999999994"/>
    <n v="0.35"/>
  </r>
  <r>
    <x v="1"/>
    <n v="1197831"/>
    <x v="97"/>
    <x v="1"/>
    <x v="34"/>
    <s v="Oklahoma City"/>
    <x v="5"/>
    <n v="0.55000000000000004"/>
    <n v="4500"/>
    <n v="2475"/>
    <n v="866.25"/>
    <n v="0.35"/>
  </r>
  <r>
    <x v="1"/>
    <n v="1197831"/>
    <x v="122"/>
    <x v="1"/>
    <x v="34"/>
    <s v="Oklahoma City"/>
    <x v="0"/>
    <n v="0.5"/>
    <n v="5500"/>
    <n v="2750"/>
    <n v="962.49999999999989"/>
    <n v="0.35"/>
  </r>
  <r>
    <x v="1"/>
    <n v="1197831"/>
    <x v="122"/>
    <x v="1"/>
    <x v="34"/>
    <s v="Oklahoma City"/>
    <x v="1"/>
    <n v="0.40000000000000013"/>
    <n v="3500"/>
    <n v="1400.0000000000005"/>
    <n v="490.00000000000011"/>
    <n v="0.35"/>
  </r>
  <r>
    <x v="1"/>
    <n v="1197831"/>
    <x v="122"/>
    <x v="1"/>
    <x v="34"/>
    <s v="Oklahoma City"/>
    <x v="2"/>
    <n v="0.15000000000000008"/>
    <n v="2500"/>
    <n v="375.00000000000017"/>
    <n v="131.25000000000006"/>
    <n v="0.35"/>
  </r>
  <r>
    <x v="1"/>
    <n v="1197831"/>
    <x v="122"/>
    <x v="1"/>
    <x v="34"/>
    <s v="Oklahoma City"/>
    <x v="3"/>
    <n v="0.15000000000000008"/>
    <n v="2250"/>
    <n v="337.50000000000017"/>
    <n v="118.12500000000006"/>
    <n v="0.35"/>
  </r>
  <r>
    <x v="1"/>
    <n v="1197831"/>
    <x v="122"/>
    <x v="1"/>
    <x v="34"/>
    <s v="Oklahoma City"/>
    <x v="4"/>
    <n v="0.25000000000000006"/>
    <n v="2250"/>
    <n v="562.50000000000011"/>
    <n v="196.87500000000003"/>
    <n v="0.35"/>
  </r>
  <r>
    <x v="1"/>
    <n v="1197831"/>
    <x v="122"/>
    <x v="1"/>
    <x v="34"/>
    <s v="Oklahoma City"/>
    <x v="5"/>
    <n v="0.3000000000000001"/>
    <n v="3250"/>
    <n v="975.00000000000034"/>
    <n v="341.25000000000011"/>
    <n v="0.35"/>
  </r>
  <r>
    <x v="1"/>
    <n v="1197831"/>
    <x v="233"/>
    <x v="1"/>
    <x v="34"/>
    <s v="Oklahoma City"/>
    <x v="0"/>
    <n v="0.3000000000000001"/>
    <n v="5000"/>
    <n v="1500.0000000000005"/>
    <n v="525.00000000000011"/>
    <n v="0.35"/>
  </r>
  <r>
    <x v="1"/>
    <n v="1197831"/>
    <x v="233"/>
    <x v="1"/>
    <x v="34"/>
    <s v="Oklahoma City"/>
    <x v="1"/>
    <n v="0.20000000000000012"/>
    <n v="3250"/>
    <n v="650.00000000000034"/>
    <n v="227.50000000000011"/>
    <n v="0.35"/>
  </r>
  <r>
    <x v="1"/>
    <n v="1197831"/>
    <x v="233"/>
    <x v="1"/>
    <x v="34"/>
    <s v="Oklahoma City"/>
    <x v="2"/>
    <n v="0.20000000000000012"/>
    <n v="2000"/>
    <n v="400.00000000000023"/>
    <n v="140.00000000000006"/>
    <n v="0.35"/>
  </r>
  <r>
    <x v="1"/>
    <n v="1197831"/>
    <x v="233"/>
    <x v="1"/>
    <x v="34"/>
    <s v="Oklahoma City"/>
    <x v="3"/>
    <n v="0.20000000000000012"/>
    <n v="1750"/>
    <n v="350.00000000000023"/>
    <n v="122.50000000000007"/>
    <n v="0.35"/>
  </r>
  <r>
    <x v="1"/>
    <n v="1197831"/>
    <x v="233"/>
    <x v="1"/>
    <x v="34"/>
    <s v="Oklahoma City"/>
    <x v="4"/>
    <n v="0.3000000000000001"/>
    <n v="1750"/>
    <n v="525.00000000000023"/>
    <n v="183.75000000000006"/>
    <n v="0.35"/>
  </r>
  <r>
    <x v="1"/>
    <n v="1197831"/>
    <x v="233"/>
    <x v="1"/>
    <x v="34"/>
    <s v="Oklahoma City"/>
    <x v="5"/>
    <n v="0.30000000000000004"/>
    <n v="3000"/>
    <n v="900.00000000000011"/>
    <n v="315"/>
    <n v="0.35"/>
  </r>
  <r>
    <x v="1"/>
    <n v="1197831"/>
    <x v="100"/>
    <x v="1"/>
    <x v="34"/>
    <s v="Oklahoma City"/>
    <x v="0"/>
    <n v="0.25000000000000011"/>
    <n v="4500"/>
    <n v="1125.0000000000005"/>
    <n v="393.75000000000011"/>
    <n v="0.35"/>
  </r>
  <r>
    <x v="1"/>
    <n v="1197831"/>
    <x v="100"/>
    <x v="1"/>
    <x v="34"/>
    <s v="Oklahoma City"/>
    <x v="1"/>
    <n v="0.15000000000000013"/>
    <n v="2750"/>
    <n v="412.50000000000034"/>
    <n v="144.37500000000011"/>
    <n v="0.35"/>
  </r>
  <r>
    <x v="1"/>
    <n v="1197831"/>
    <x v="100"/>
    <x v="1"/>
    <x v="34"/>
    <s v="Oklahoma City"/>
    <x v="2"/>
    <n v="0.25000000000000017"/>
    <n v="2200"/>
    <n v="550.00000000000034"/>
    <n v="192.50000000000011"/>
    <n v="0.35"/>
  </r>
  <r>
    <x v="1"/>
    <n v="1197831"/>
    <x v="100"/>
    <x v="1"/>
    <x v="34"/>
    <s v="Oklahoma City"/>
    <x v="3"/>
    <n v="0.55000000000000016"/>
    <n v="2750"/>
    <n v="1512.5000000000005"/>
    <n v="529.37500000000011"/>
    <n v="0.35"/>
  </r>
  <r>
    <x v="1"/>
    <n v="1197831"/>
    <x v="100"/>
    <x v="1"/>
    <x v="34"/>
    <s v="Oklahoma City"/>
    <x v="4"/>
    <n v="0.75000000000000011"/>
    <n v="2500"/>
    <n v="1875.0000000000002"/>
    <n v="656.25"/>
    <n v="0.35"/>
  </r>
  <r>
    <x v="1"/>
    <n v="1197831"/>
    <x v="100"/>
    <x v="1"/>
    <x v="34"/>
    <s v="Oklahoma City"/>
    <x v="5"/>
    <n v="0.75"/>
    <n v="3500"/>
    <n v="2625"/>
    <n v="918.74999999999989"/>
    <n v="0.35"/>
  </r>
  <r>
    <x v="1"/>
    <n v="1197831"/>
    <x v="101"/>
    <x v="1"/>
    <x v="34"/>
    <s v="Oklahoma City"/>
    <x v="0"/>
    <n v="0.70000000000000007"/>
    <n v="6000"/>
    <n v="4200"/>
    <n v="1470"/>
    <n v="0.35"/>
  </r>
  <r>
    <x v="1"/>
    <n v="1197831"/>
    <x v="101"/>
    <x v="1"/>
    <x v="34"/>
    <s v="Oklahoma City"/>
    <x v="1"/>
    <n v="0.60000000000000009"/>
    <n v="4000"/>
    <n v="2400.0000000000005"/>
    <n v="840.00000000000011"/>
    <n v="0.35"/>
  </r>
  <r>
    <x v="1"/>
    <n v="1197831"/>
    <x v="101"/>
    <x v="1"/>
    <x v="34"/>
    <s v="Oklahoma City"/>
    <x v="2"/>
    <n v="0.60000000000000009"/>
    <n v="3500"/>
    <n v="2100.0000000000005"/>
    <n v="735.00000000000011"/>
    <n v="0.35"/>
  </r>
  <r>
    <x v="1"/>
    <n v="1197831"/>
    <x v="101"/>
    <x v="1"/>
    <x v="34"/>
    <s v="Oklahoma City"/>
    <x v="3"/>
    <n v="0.60000000000000009"/>
    <n v="3000"/>
    <n v="1800.0000000000002"/>
    <n v="630"/>
    <n v="0.35"/>
  </r>
  <r>
    <x v="1"/>
    <n v="1197831"/>
    <x v="101"/>
    <x v="1"/>
    <x v="34"/>
    <s v="Oklahoma City"/>
    <x v="4"/>
    <n v="0.70000000000000007"/>
    <n v="3000"/>
    <n v="2100"/>
    <n v="735"/>
    <n v="0.35"/>
  </r>
  <r>
    <x v="1"/>
    <n v="1197831"/>
    <x v="101"/>
    <x v="1"/>
    <x v="34"/>
    <s v="Oklahoma City"/>
    <x v="5"/>
    <n v="0.75"/>
    <n v="4000"/>
    <n v="3000"/>
    <n v="1050"/>
    <n v="0.35"/>
  </r>
  <r>
    <x v="0"/>
    <n v="1185732"/>
    <x v="78"/>
    <x v="3"/>
    <x v="35"/>
    <s v="Wichita"/>
    <x v="0"/>
    <n v="0.4"/>
    <n v="4750"/>
    <n v="1900"/>
    <n v="665"/>
    <n v="0.35"/>
  </r>
  <r>
    <x v="0"/>
    <n v="1185732"/>
    <x v="78"/>
    <x v="3"/>
    <x v="35"/>
    <s v="Wichita"/>
    <x v="1"/>
    <n v="0.4"/>
    <n v="2750"/>
    <n v="1100"/>
    <n v="330"/>
    <n v="0.3"/>
  </r>
  <r>
    <x v="0"/>
    <n v="1185732"/>
    <x v="78"/>
    <x v="3"/>
    <x v="35"/>
    <s v="Wichita"/>
    <x v="2"/>
    <n v="0.30000000000000004"/>
    <n v="2750"/>
    <n v="825.00000000000011"/>
    <n v="247.50000000000003"/>
    <n v="0.3"/>
  </r>
  <r>
    <x v="0"/>
    <n v="1185732"/>
    <x v="78"/>
    <x v="3"/>
    <x v="35"/>
    <s v="Wichita"/>
    <x v="3"/>
    <n v="0.35000000000000003"/>
    <n v="1250"/>
    <n v="437.50000000000006"/>
    <n v="131.25"/>
    <n v="0.3"/>
  </r>
  <r>
    <x v="0"/>
    <n v="1185732"/>
    <x v="78"/>
    <x v="3"/>
    <x v="35"/>
    <s v="Wichita"/>
    <x v="4"/>
    <n v="0.49999999999999994"/>
    <n v="1750"/>
    <n v="874.99999999999989"/>
    <n v="306.24999999999994"/>
    <n v="0.35"/>
  </r>
  <r>
    <x v="0"/>
    <n v="1185732"/>
    <x v="78"/>
    <x v="3"/>
    <x v="35"/>
    <s v="Wichita"/>
    <x v="5"/>
    <n v="0.4"/>
    <n v="2750"/>
    <n v="1100"/>
    <n v="440"/>
    <n v="0.4"/>
  </r>
  <r>
    <x v="0"/>
    <n v="1185732"/>
    <x v="1"/>
    <x v="3"/>
    <x v="35"/>
    <s v="Wichita"/>
    <x v="0"/>
    <n v="0.4"/>
    <n v="5250"/>
    <n v="2100"/>
    <n v="735"/>
    <n v="0.35"/>
  </r>
  <r>
    <x v="0"/>
    <n v="1185732"/>
    <x v="1"/>
    <x v="3"/>
    <x v="35"/>
    <s v="Wichita"/>
    <x v="1"/>
    <n v="0.4"/>
    <n v="1750"/>
    <n v="700"/>
    <n v="210"/>
    <n v="0.3"/>
  </r>
  <r>
    <x v="0"/>
    <n v="1185732"/>
    <x v="1"/>
    <x v="3"/>
    <x v="35"/>
    <s v="Wichita"/>
    <x v="2"/>
    <n v="0.30000000000000004"/>
    <n v="2250"/>
    <n v="675.00000000000011"/>
    <n v="202.50000000000003"/>
    <n v="0.3"/>
  </r>
  <r>
    <x v="0"/>
    <n v="1185732"/>
    <x v="1"/>
    <x v="3"/>
    <x v="35"/>
    <s v="Wichita"/>
    <x v="3"/>
    <n v="0.35000000000000003"/>
    <n v="1000"/>
    <n v="350.00000000000006"/>
    <n v="105.00000000000001"/>
    <n v="0.3"/>
  </r>
  <r>
    <x v="0"/>
    <n v="1185732"/>
    <x v="1"/>
    <x v="3"/>
    <x v="35"/>
    <s v="Wichita"/>
    <x v="4"/>
    <n v="0.49999999999999994"/>
    <n v="1750"/>
    <n v="874.99999999999989"/>
    <n v="306.24999999999994"/>
    <n v="0.35"/>
  </r>
  <r>
    <x v="0"/>
    <n v="1185732"/>
    <x v="1"/>
    <x v="3"/>
    <x v="35"/>
    <s v="Wichita"/>
    <x v="5"/>
    <n v="0.35"/>
    <n v="2750"/>
    <n v="962.49999999999989"/>
    <n v="385"/>
    <n v="0.4"/>
  </r>
  <r>
    <x v="0"/>
    <n v="1185732"/>
    <x v="234"/>
    <x v="3"/>
    <x v="35"/>
    <s v="Wichita"/>
    <x v="0"/>
    <n v="0.4"/>
    <n v="4950"/>
    <n v="1980"/>
    <n v="693"/>
    <n v="0.35"/>
  </r>
  <r>
    <x v="0"/>
    <n v="1185732"/>
    <x v="234"/>
    <x v="3"/>
    <x v="35"/>
    <s v="Wichita"/>
    <x v="1"/>
    <n v="0.4"/>
    <n v="2000"/>
    <n v="800"/>
    <n v="240"/>
    <n v="0.3"/>
  </r>
  <r>
    <x v="0"/>
    <n v="1185732"/>
    <x v="234"/>
    <x v="3"/>
    <x v="35"/>
    <s v="Wichita"/>
    <x v="2"/>
    <n v="0.30000000000000004"/>
    <n v="2250"/>
    <n v="675.00000000000011"/>
    <n v="202.50000000000003"/>
    <n v="0.3"/>
  </r>
  <r>
    <x v="0"/>
    <n v="1185732"/>
    <x v="234"/>
    <x v="3"/>
    <x v="35"/>
    <s v="Wichita"/>
    <x v="3"/>
    <n v="0.35"/>
    <n v="750"/>
    <n v="262.5"/>
    <n v="78.75"/>
    <n v="0.3"/>
  </r>
  <r>
    <x v="0"/>
    <n v="1185732"/>
    <x v="234"/>
    <x v="3"/>
    <x v="35"/>
    <s v="Wichita"/>
    <x v="4"/>
    <n v="0.5"/>
    <n v="1250"/>
    <n v="625"/>
    <n v="218.75"/>
    <n v="0.35"/>
  </r>
  <r>
    <x v="0"/>
    <n v="1185732"/>
    <x v="234"/>
    <x v="3"/>
    <x v="35"/>
    <s v="Wichita"/>
    <x v="5"/>
    <n v="0.4"/>
    <n v="2250"/>
    <n v="900"/>
    <n v="360"/>
    <n v="0.4"/>
  </r>
  <r>
    <x v="0"/>
    <n v="1185732"/>
    <x v="235"/>
    <x v="3"/>
    <x v="35"/>
    <s v="Wichita"/>
    <x v="0"/>
    <n v="0.4"/>
    <n v="4500"/>
    <n v="1800"/>
    <n v="630"/>
    <n v="0.35"/>
  </r>
  <r>
    <x v="0"/>
    <n v="1185732"/>
    <x v="235"/>
    <x v="3"/>
    <x v="35"/>
    <s v="Wichita"/>
    <x v="1"/>
    <n v="0.4"/>
    <n v="1500"/>
    <n v="600"/>
    <n v="180"/>
    <n v="0.3"/>
  </r>
  <r>
    <x v="0"/>
    <n v="1185732"/>
    <x v="235"/>
    <x v="3"/>
    <x v="35"/>
    <s v="Wichita"/>
    <x v="2"/>
    <n v="0.30000000000000004"/>
    <n v="1500"/>
    <n v="450.00000000000006"/>
    <n v="135"/>
    <n v="0.3"/>
  </r>
  <r>
    <x v="0"/>
    <n v="1185732"/>
    <x v="235"/>
    <x v="3"/>
    <x v="35"/>
    <s v="Wichita"/>
    <x v="3"/>
    <n v="0.35"/>
    <n v="750"/>
    <n v="262.5"/>
    <n v="78.75"/>
    <n v="0.3"/>
  </r>
  <r>
    <x v="0"/>
    <n v="1185732"/>
    <x v="235"/>
    <x v="3"/>
    <x v="35"/>
    <s v="Wichita"/>
    <x v="4"/>
    <n v="0.6"/>
    <n v="1000"/>
    <n v="600"/>
    <n v="210"/>
    <n v="0.35"/>
  </r>
  <r>
    <x v="0"/>
    <n v="1185732"/>
    <x v="235"/>
    <x v="3"/>
    <x v="35"/>
    <s v="Wichita"/>
    <x v="5"/>
    <n v="0.5"/>
    <n v="2250"/>
    <n v="1125"/>
    <n v="450"/>
    <n v="0.4"/>
  </r>
  <r>
    <x v="0"/>
    <n v="1185732"/>
    <x v="236"/>
    <x v="3"/>
    <x v="35"/>
    <s v="Wichita"/>
    <x v="0"/>
    <n v="0.6"/>
    <n v="4950"/>
    <n v="2970"/>
    <n v="1039.5"/>
    <n v="0.35"/>
  </r>
  <r>
    <x v="0"/>
    <n v="1185732"/>
    <x v="236"/>
    <x v="3"/>
    <x v="35"/>
    <s v="Wichita"/>
    <x v="1"/>
    <n v="0.5"/>
    <n v="2000"/>
    <n v="1000"/>
    <n v="300"/>
    <n v="0.3"/>
  </r>
  <r>
    <x v="0"/>
    <n v="1185732"/>
    <x v="236"/>
    <x v="3"/>
    <x v="35"/>
    <s v="Wichita"/>
    <x v="2"/>
    <n v="0.45"/>
    <n v="1750"/>
    <n v="787.5"/>
    <n v="236.25"/>
    <n v="0.3"/>
  </r>
  <r>
    <x v="0"/>
    <n v="1185732"/>
    <x v="236"/>
    <x v="3"/>
    <x v="35"/>
    <s v="Wichita"/>
    <x v="3"/>
    <n v="0.45"/>
    <n v="1000"/>
    <n v="450"/>
    <n v="135"/>
    <n v="0.3"/>
  </r>
  <r>
    <x v="0"/>
    <n v="1185732"/>
    <x v="236"/>
    <x v="3"/>
    <x v="35"/>
    <s v="Wichita"/>
    <x v="4"/>
    <n v="0.54999999999999993"/>
    <n v="1250"/>
    <n v="687.49999999999989"/>
    <n v="240.62499999999994"/>
    <n v="0.35"/>
  </r>
  <r>
    <x v="0"/>
    <n v="1185732"/>
    <x v="236"/>
    <x v="3"/>
    <x v="35"/>
    <s v="Wichita"/>
    <x v="5"/>
    <n v="0.6"/>
    <n v="2500"/>
    <n v="1500"/>
    <n v="600"/>
    <n v="0.4"/>
  </r>
  <r>
    <x v="0"/>
    <n v="1185732"/>
    <x v="5"/>
    <x v="3"/>
    <x v="35"/>
    <s v="Wichita"/>
    <x v="0"/>
    <n v="0.45"/>
    <n v="5000"/>
    <n v="2250"/>
    <n v="787.5"/>
    <n v="0.35"/>
  </r>
  <r>
    <x v="0"/>
    <n v="1185732"/>
    <x v="5"/>
    <x v="3"/>
    <x v="35"/>
    <s v="Wichita"/>
    <x v="1"/>
    <n v="0.40000000000000008"/>
    <n v="2500"/>
    <n v="1000.0000000000002"/>
    <n v="300.00000000000006"/>
    <n v="0.3"/>
  </r>
  <r>
    <x v="0"/>
    <n v="1185732"/>
    <x v="5"/>
    <x v="3"/>
    <x v="35"/>
    <s v="Wichita"/>
    <x v="2"/>
    <n v="0.35000000000000003"/>
    <n v="2000"/>
    <n v="700.00000000000011"/>
    <n v="210.00000000000003"/>
    <n v="0.3"/>
  </r>
  <r>
    <x v="0"/>
    <n v="1185732"/>
    <x v="5"/>
    <x v="3"/>
    <x v="35"/>
    <s v="Wichita"/>
    <x v="3"/>
    <n v="0.35000000000000003"/>
    <n v="1750"/>
    <n v="612.50000000000011"/>
    <n v="183.75000000000003"/>
    <n v="0.3"/>
  </r>
  <r>
    <x v="0"/>
    <n v="1185732"/>
    <x v="5"/>
    <x v="3"/>
    <x v="35"/>
    <s v="Wichita"/>
    <x v="4"/>
    <n v="0.45"/>
    <n v="1750"/>
    <n v="787.5"/>
    <n v="275.625"/>
    <n v="0.35"/>
  </r>
  <r>
    <x v="0"/>
    <n v="1185732"/>
    <x v="5"/>
    <x v="3"/>
    <x v="35"/>
    <s v="Wichita"/>
    <x v="5"/>
    <n v="0.55000000000000004"/>
    <n v="3250"/>
    <n v="1787.5000000000002"/>
    <n v="715.00000000000011"/>
    <n v="0.4"/>
  </r>
  <r>
    <x v="0"/>
    <n v="1185732"/>
    <x v="237"/>
    <x v="3"/>
    <x v="35"/>
    <s v="Wichita"/>
    <x v="0"/>
    <n v="0.5"/>
    <n v="5500"/>
    <n v="2750"/>
    <n v="962.49999999999989"/>
    <n v="0.35"/>
  </r>
  <r>
    <x v="0"/>
    <n v="1185732"/>
    <x v="237"/>
    <x v="3"/>
    <x v="35"/>
    <s v="Wichita"/>
    <x v="1"/>
    <n v="0.45000000000000007"/>
    <n v="3000"/>
    <n v="1350.0000000000002"/>
    <n v="405.00000000000006"/>
    <n v="0.3"/>
  </r>
  <r>
    <x v="0"/>
    <n v="1185732"/>
    <x v="237"/>
    <x v="3"/>
    <x v="35"/>
    <s v="Wichita"/>
    <x v="2"/>
    <n v="0.4"/>
    <n v="2250"/>
    <n v="900"/>
    <n v="270"/>
    <n v="0.3"/>
  </r>
  <r>
    <x v="0"/>
    <n v="1185732"/>
    <x v="237"/>
    <x v="3"/>
    <x v="35"/>
    <s v="Wichita"/>
    <x v="3"/>
    <n v="0.4"/>
    <n v="1750"/>
    <n v="700"/>
    <n v="210"/>
    <n v="0.3"/>
  </r>
  <r>
    <x v="0"/>
    <n v="1185732"/>
    <x v="237"/>
    <x v="3"/>
    <x v="35"/>
    <s v="Wichita"/>
    <x v="4"/>
    <n v="0.5"/>
    <n v="2000"/>
    <n v="1000"/>
    <n v="350"/>
    <n v="0.35"/>
  </r>
  <r>
    <x v="0"/>
    <n v="1185732"/>
    <x v="237"/>
    <x v="3"/>
    <x v="35"/>
    <s v="Wichita"/>
    <x v="5"/>
    <n v="0.55000000000000004"/>
    <n v="3750"/>
    <n v="2062.5"/>
    <n v="825"/>
    <n v="0.4"/>
  </r>
  <r>
    <x v="0"/>
    <n v="1185732"/>
    <x v="238"/>
    <x v="3"/>
    <x v="35"/>
    <s v="Wichita"/>
    <x v="0"/>
    <n v="0.5"/>
    <n v="5250"/>
    <n v="2625"/>
    <n v="918.74999999999989"/>
    <n v="0.35"/>
  </r>
  <r>
    <x v="0"/>
    <n v="1185732"/>
    <x v="238"/>
    <x v="3"/>
    <x v="35"/>
    <s v="Wichita"/>
    <x v="1"/>
    <n v="0.45000000000000007"/>
    <n v="3000"/>
    <n v="1350.0000000000002"/>
    <n v="405.00000000000006"/>
    <n v="0.3"/>
  </r>
  <r>
    <x v="0"/>
    <n v="1185732"/>
    <x v="238"/>
    <x v="3"/>
    <x v="35"/>
    <s v="Wichita"/>
    <x v="2"/>
    <n v="0.4"/>
    <n v="2250"/>
    <n v="900"/>
    <n v="270"/>
    <n v="0.3"/>
  </r>
  <r>
    <x v="0"/>
    <n v="1185732"/>
    <x v="238"/>
    <x v="3"/>
    <x v="35"/>
    <s v="Wichita"/>
    <x v="3"/>
    <n v="0.4"/>
    <n v="2000"/>
    <n v="800"/>
    <n v="240"/>
    <n v="0.3"/>
  </r>
  <r>
    <x v="0"/>
    <n v="1185732"/>
    <x v="238"/>
    <x v="3"/>
    <x v="35"/>
    <s v="Wichita"/>
    <x v="4"/>
    <n v="0.5"/>
    <n v="1750"/>
    <n v="875"/>
    <n v="306.25"/>
    <n v="0.35"/>
  </r>
  <r>
    <x v="0"/>
    <n v="1185732"/>
    <x v="238"/>
    <x v="3"/>
    <x v="35"/>
    <s v="Wichita"/>
    <x v="5"/>
    <n v="0.55000000000000004"/>
    <n v="3500"/>
    <n v="1925.0000000000002"/>
    <n v="770.00000000000011"/>
    <n v="0.4"/>
  </r>
  <r>
    <x v="0"/>
    <n v="1185732"/>
    <x v="239"/>
    <x v="3"/>
    <x v="35"/>
    <s v="Wichita"/>
    <x v="0"/>
    <n v="0.45"/>
    <n v="4750"/>
    <n v="2137.5"/>
    <n v="748.125"/>
    <n v="0.35"/>
  </r>
  <r>
    <x v="0"/>
    <n v="1185732"/>
    <x v="239"/>
    <x v="3"/>
    <x v="35"/>
    <s v="Wichita"/>
    <x v="1"/>
    <n v="0.40000000000000008"/>
    <n v="2750"/>
    <n v="1100.0000000000002"/>
    <n v="330.00000000000006"/>
    <n v="0.3"/>
  </r>
  <r>
    <x v="0"/>
    <n v="1185732"/>
    <x v="239"/>
    <x v="3"/>
    <x v="35"/>
    <s v="Wichita"/>
    <x v="2"/>
    <n v="0.35000000000000003"/>
    <n v="1750"/>
    <n v="612.50000000000011"/>
    <n v="183.75000000000003"/>
    <n v="0.3"/>
  </r>
  <r>
    <x v="0"/>
    <n v="1185732"/>
    <x v="239"/>
    <x v="3"/>
    <x v="35"/>
    <s v="Wichita"/>
    <x v="3"/>
    <n v="0.35000000000000003"/>
    <n v="1500"/>
    <n v="525"/>
    <n v="157.5"/>
    <n v="0.3"/>
  </r>
  <r>
    <x v="0"/>
    <n v="1185732"/>
    <x v="239"/>
    <x v="3"/>
    <x v="35"/>
    <s v="Wichita"/>
    <x v="4"/>
    <n v="0.45"/>
    <n v="1500"/>
    <n v="675"/>
    <n v="236.24999999999997"/>
    <n v="0.35"/>
  </r>
  <r>
    <x v="0"/>
    <n v="1185732"/>
    <x v="239"/>
    <x v="3"/>
    <x v="35"/>
    <s v="Wichita"/>
    <x v="5"/>
    <n v="0.5"/>
    <n v="2250"/>
    <n v="1125"/>
    <n v="450"/>
    <n v="0.4"/>
  </r>
  <r>
    <x v="0"/>
    <n v="1185732"/>
    <x v="9"/>
    <x v="3"/>
    <x v="35"/>
    <s v="Wichita"/>
    <x v="0"/>
    <n v="0.54999999999999993"/>
    <n v="4000"/>
    <n v="2199.9999999999995"/>
    <n v="769.99999999999977"/>
    <n v="0.35"/>
  </r>
  <r>
    <x v="0"/>
    <n v="1185732"/>
    <x v="9"/>
    <x v="3"/>
    <x v="35"/>
    <s v="Wichita"/>
    <x v="1"/>
    <n v="0.45"/>
    <n v="2500"/>
    <n v="1125"/>
    <n v="337.5"/>
    <n v="0.3"/>
  </r>
  <r>
    <x v="0"/>
    <n v="1185732"/>
    <x v="9"/>
    <x v="3"/>
    <x v="35"/>
    <s v="Wichita"/>
    <x v="2"/>
    <n v="0.45"/>
    <n v="1500"/>
    <n v="675"/>
    <n v="202.5"/>
    <n v="0.3"/>
  </r>
  <r>
    <x v="0"/>
    <n v="1185732"/>
    <x v="9"/>
    <x v="3"/>
    <x v="35"/>
    <s v="Wichita"/>
    <x v="3"/>
    <n v="0.45"/>
    <n v="1250"/>
    <n v="562.5"/>
    <n v="168.75"/>
    <n v="0.3"/>
  </r>
  <r>
    <x v="0"/>
    <n v="1185732"/>
    <x v="9"/>
    <x v="3"/>
    <x v="35"/>
    <s v="Wichita"/>
    <x v="4"/>
    <n v="0.54999999999999993"/>
    <n v="1250"/>
    <n v="687.49999999999989"/>
    <n v="240.62499999999994"/>
    <n v="0.35"/>
  </r>
  <r>
    <x v="0"/>
    <n v="1185732"/>
    <x v="9"/>
    <x v="3"/>
    <x v="35"/>
    <s v="Wichita"/>
    <x v="5"/>
    <n v="0.59999999999999987"/>
    <n v="2500"/>
    <n v="1499.9999999999998"/>
    <n v="599.99999999999989"/>
    <n v="0.4"/>
  </r>
  <r>
    <x v="0"/>
    <n v="1185732"/>
    <x v="240"/>
    <x v="3"/>
    <x v="35"/>
    <s v="Wichita"/>
    <x v="0"/>
    <n v="0.54999999999999993"/>
    <n v="4000"/>
    <n v="2199.9999999999995"/>
    <n v="769.99999999999977"/>
    <n v="0.35"/>
  </r>
  <r>
    <x v="0"/>
    <n v="1185732"/>
    <x v="240"/>
    <x v="3"/>
    <x v="35"/>
    <s v="Wichita"/>
    <x v="1"/>
    <n v="0.45"/>
    <n v="2500"/>
    <n v="1125"/>
    <n v="337.5"/>
    <n v="0.3"/>
  </r>
  <r>
    <x v="0"/>
    <n v="1185732"/>
    <x v="240"/>
    <x v="3"/>
    <x v="35"/>
    <s v="Wichita"/>
    <x v="2"/>
    <n v="0.45"/>
    <n v="1950"/>
    <n v="877.5"/>
    <n v="263.25"/>
    <n v="0.3"/>
  </r>
  <r>
    <x v="0"/>
    <n v="1185732"/>
    <x v="240"/>
    <x v="3"/>
    <x v="35"/>
    <s v="Wichita"/>
    <x v="3"/>
    <n v="0.45"/>
    <n v="1750"/>
    <n v="787.5"/>
    <n v="236.25"/>
    <n v="0.3"/>
  </r>
  <r>
    <x v="0"/>
    <n v="1185732"/>
    <x v="240"/>
    <x v="3"/>
    <x v="35"/>
    <s v="Wichita"/>
    <x v="4"/>
    <n v="0.6"/>
    <n v="1500"/>
    <n v="900"/>
    <n v="315"/>
    <n v="0.35"/>
  </r>
  <r>
    <x v="0"/>
    <n v="1185732"/>
    <x v="240"/>
    <x v="3"/>
    <x v="35"/>
    <s v="Wichita"/>
    <x v="5"/>
    <n v="0.64999999999999991"/>
    <n v="2500"/>
    <n v="1624.9999999999998"/>
    <n v="650"/>
    <n v="0.4"/>
  </r>
  <r>
    <x v="0"/>
    <n v="1185732"/>
    <x v="241"/>
    <x v="3"/>
    <x v="35"/>
    <s v="Wichita"/>
    <x v="0"/>
    <n v="0.6"/>
    <n v="5000"/>
    <n v="3000"/>
    <n v="1050"/>
    <n v="0.35"/>
  </r>
  <r>
    <x v="0"/>
    <n v="1185732"/>
    <x v="241"/>
    <x v="3"/>
    <x v="35"/>
    <s v="Wichita"/>
    <x v="1"/>
    <n v="0.5"/>
    <n v="3000"/>
    <n v="1500"/>
    <n v="450"/>
    <n v="0.3"/>
  </r>
  <r>
    <x v="0"/>
    <n v="1185732"/>
    <x v="241"/>
    <x v="3"/>
    <x v="35"/>
    <s v="Wichita"/>
    <x v="2"/>
    <n v="0.5"/>
    <n v="2500"/>
    <n v="1250"/>
    <n v="375"/>
    <n v="0.3"/>
  </r>
  <r>
    <x v="0"/>
    <n v="1185732"/>
    <x v="241"/>
    <x v="3"/>
    <x v="35"/>
    <s v="Wichita"/>
    <x v="3"/>
    <n v="0.5"/>
    <n v="2000"/>
    <n v="1000"/>
    <n v="300"/>
    <n v="0.3"/>
  </r>
  <r>
    <x v="0"/>
    <n v="1185732"/>
    <x v="241"/>
    <x v="3"/>
    <x v="35"/>
    <s v="Wichita"/>
    <x v="4"/>
    <n v="0.6"/>
    <n v="2000"/>
    <n v="1200"/>
    <n v="420"/>
    <n v="0.35"/>
  </r>
  <r>
    <x v="0"/>
    <n v="1185732"/>
    <x v="241"/>
    <x v="3"/>
    <x v="35"/>
    <s v="Wichita"/>
    <x v="5"/>
    <n v="0.64999999999999991"/>
    <n v="3000"/>
    <n v="1949.9999999999998"/>
    <n v="780"/>
    <n v="0.4"/>
  </r>
  <r>
    <x v="0"/>
    <n v="1185732"/>
    <x v="204"/>
    <x v="3"/>
    <x v="36"/>
    <s v="Sioux Falls"/>
    <x v="0"/>
    <n v="0.35000000000000003"/>
    <n v="4750"/>
    <n v="1662.5000000000002"/>
    <n v="581.875"/>
    <n v="0.35"/>
  </r>
  <r>
    <x v="0"/>
    <n v="1185732"/>
    <x v="204"/>
    <x v="3"/>
    <x v="36"/>
    <s v="Sioux Falls"/>
    <x v="1"/>
    <n v="0.35000000000000003"/>
    <n v="2750"/>
    <n v="962.50000000000011"/>
    <n v="288.75"/>
    <n v="0.3"/>
  </r>
  <r>
    <x v="0"/>
    <n v="1185732"/>
    <x v="204"/>
    <x v="3"/>
    <x v="36"/>
    <s v="Sioux Falls"/>
    <x v="2"/>
    <n v="0.25000000000000006"/>
    <n v="2750"/>
    <n v="687.50000000000011"/>
    <n v="206.25000000000003"/>
    <n v="0.3"/>
  </r>
  <r>
    <x v="0"/>
    <n v="1185732"/>
    <x v="204"/>
    <x v="3"/>
    <x v="36"/>
    <s v="Sioux Falls"/>
    <x v="3"/>
    <n v="0.30000000000000004"/>
    <n v="1250"/>
    <n v="375.00000000000006"/>
    <n v="112.50000000000001"/>
    <n v="0.3"/>
  </r>
  <r>
    <x v="0"/>
    <n v="1185732"/>
    <x v="204"/>
    <x v="3"/>
    <x v="36"/>
    <s v="Sioux Falls"/>
    <x v="4"/>
    <n v="0.44999999999999996"/>
    <n v="1750"/>
    <n v="787.49999999999989"/>
    <n v="275.62499999999994"/>
    <n v="0.35"/>
  </r>
  <r>
    <x v="0"/>
    <n v="1185732"/>
    <x v="204"/>
    <x v="3"/>
    <x v="36"/>
    <s v="Sioux Falls"/>
    <x v="5"/>
    <n v="0.35000000000000003"/>
    <n v="2750"/>
    <n v="962.50000000000011"/>
    <n v="385.00000000000006"/>
    <n v="0.4"/>
  </r>
  <r>
    <x v="0"/>
    <n v="1185732"/>
    <x v="242"/>
    <x v="3"/>
    <x v="36"/>
    <s v="Sioux Falls"/>
    <x v="0"/>
    <n v="0.35000000000000003"/>
    <n v="5250"/>
    <n v="1837.5000000000002"/>
    <n v="643.125"/>
    <n v="0.35"/>
  </r>
  <r>
    <x v="0"/>
    <n v="1185732"/>
    <x v="242"/>
    <x v="3"/>
    <x v="36"/>
    <s v="Sioux Falls"/>
    <x v="1"/>
    <n v="0.35000000000000003"/>
    <n v="1750"/>
    <n v="612.50000000000011"/>
    <n v="183.75000000000003"/>
    <n v="0.3"/>
  </r>
  <r>
    <x v="0"/>
    <n v="1185732"/>
    <x v="242"/>
    <x v="3"/>
    <x v="36"/>
    <s v="Sioux Falls"/>
    <x v="2"/>
    <n v="0.25000000000000006"/>
    <n v="2250"/>
    <n v="562.50000000000011"/>
    <n v="168.75000000000003"/>
    <n v="0.3"/>
  </r>
  <r>
    <x v="0"/>
    <n v="1185732"/>
    <x v="242"/>
    <x v="3"/>
    <x v="36"/>
    <s v="Sioux Falls"/>
    <x v="3"/>
    <n v="0.30000000000000004"/>
    <n v="1000"/>
    <n v="300.00000000000006"/>
    <n v="90.000000000000014"/>
    <n v="0.3"/>
  </r>
  <r>
    <x v="0"/>
    <n v="1185732"/>
    <x v="242"/>
    <x v="3"/>
    <x v="36"/>
    <s v="Sioux Falls"/>
    <x v="4"/>
    <n v="0.44999999999999996"/>
    <n v="1750"/>
    <n v="787.49999999999989"/>
    <n v="275.62499999999994"/>
    <n v="0.35"/>
  </r>
  <r>
    <x v="0"/>
    <n v="1185732"/>
    <x v="242"/>
    <x v="3"/>
    <x v="36"/>
    <s v="Sioux Falls"/>
    <x v="5"/>
    <n v="0.24999999999999997"/>
    <n v="2750"/>
    <n v="687.49999999999989"/>
    <n v="274.99999999999994"/>
    <n v="0.4"/>
  </r>
  <r>
    <x v="0"/>
    <n v="1185732"/>
    <x v="80"/>
    <x v="3"/>
    <x v="36"/>
    <s v="Sioux Falls"/>
    <x v="0"/>
    <n v="0.30000000000000004"/>
    <n v="4950"/>
    <n v="1485.0000000000002"/>
    <n v="519.75"/>
    <n v="0.35"/>
  </r>
  <r>
    <x v="0"/>
    <n v="1185732"/>
    <x v="80"/>
    <x v="3"/>
    <x v="36"/>
    <s v="Sioux Falls"/>
    <x v="1"/>
    <n v="0.30000000000000004"/>
    <n v="2000"/>
    <n v="600.00000000000011"/>
    <n v="180.00000000000003"/>
    <n v="0.3"/>
  </r>
  <r>
    <x v="0"/>
    <n v="1185732"/>
    <x v="80"/>
    <x v="3"/>
    <x v="36"/>
    <s v="Sioux Falls"/>
    <x v="2"/>
    <n v="0.20000000000000004"/>
    <n v="2250"/>
    <n v="450.00000000000011"/>
    <n v="135.00000000000003"/>
    <n v="0.3"/>
  </r>
  <r>
    <x v="0"/>
    <n v="1185732"/>
    <x v="80"/>
    <x v="3"/>
    <x v="36"/>
    <s v="Sioux Falls"/>
    <x v="3"/>
    <n v="0.24999999999999997"/>
    <n v="750"/>
    <n v="187.49999999999997"/>
    <n v="56.249999999999993"/>
    <n v="0.3"/>
  </r>
  <r>
    <x v="0"/>
    <n v="1185732"/>
    <x v="80"/>
    <x v="3"/>
    <x v="36"/>
    <s v="Sioux Falls"/>
    <x v="4"/>
    <n v="0.4"/>
    <n v="1250"/>
    <n v="500"/>
    <n v="175"/>
    <n v="0.35"/>
  </r>
  <r>
    <x v="0"/>
    <n v="1185732"/>
    <x v="80"/>
    <x v="3"/>
    <x v="36"/>
    <s v="Sioux Falls"/>
    <x v="5"/>
    <n v="0.30000000000000004"/>
    <n v="2250"/>
    <n v="675.00000000000011"/>
    <n v="270.00000000000006"/>
    <n v="0.4"/>
  </r>
  <r>
    <x v="0"/>
    <n v="1185732"/>
    <x v="81"/>
    <x v="3"/>
    <x v="36"/>
    <s v="Sioux Falls"/>
    <x v="0"/>
    <n v="0.30000000000000004"/>
    <n v="4500"/>
    <n v="1350.0000000000002"/>
    <n v="472.50000000000006"/>
    <n v="0.35"/>
  </r>
  <r>
    <x v="0"/>
    <n v="1185732"/>
    <x v="81"/>
    <x v="3"/>
    <x v="36"/>
    <s v="Sioux Falls"/>
    <x v="1"/>
    <n v="0.30000000000000004"/>
    <n v="1500"/>
    <n v="450.00000000000006"/>
    <n v="135"/>
    <n v="0.3"/>
  </r>
  <r>
    <x v="0"/>
    <n v="1185732"/>
    <x v="81"/>
    <x v="3"/>
    <x v="36"/>
    <s v="Sioux Falls"/>
    <x v="2"/>
    <n v="0.20000000000000004"/>
    <n v="1500"/>
    <n v="300.00000000000006"/>
    <n v="90.000000000000014"/>
    <n v="0.3"/>
  </r>
  <r>
    <x v="0"/>
    <n v="1185732"/>
    <x v="81"/>
    <x v="3"/>
    <x v="36"/>
    <s v="Sioux Falls"/>
    <x v="3"/>
    <n v="0.24999999999999997"/>
    <n v="750"/>
    <n v="187.49999999999997"/>
    <n v="56.249999999999993"/>
    <n v="0.3"/>
  </r>
  <r>
    <x v="0"/>
    <n v="1185732"/>
    <x v="81"/>
    <x v="3"/>
    <x v="36"/>
    <s v="Sioux Falls"/>
    <x v="4"/>
    <n v="0.6"/>
    <n v="1000"/>
    <n v="600"/>
    <n v="210"/>
    <n v="0.35"/>
  </r>
  <r>
    <x v="0"/>
    <n v="1185732"/>
    <x v="81"/>
    <x v="3"/>
    <x v="36"/>
    <s v="Sioux Falls"/>
    <x v="5"/>
    <n v="0.5"/>
    <n v="2250"/>
    <n v="1125"/>
    <n v="450"/>
    <n v="0.4"/>
  </r>
  <r>
    <x v="0"/>
    <n v="1185732"/>
    <x v="4"/>
    <x v="3"/>
    <x v="36"/>
    <s v="Sioux Falls"/>
    <x v="0"/>
    <n v="0.6"/>
    <n v="4950"/>
    <n v="2970"/>
    <n v="1039.5"/>
    <n v="0.35"/>
  </r>
  <r>
    <x v="0"/>
    <n v="1185732"/>
    <x v="4"/>
    <x v="3"/>
    <x v="36"/>
    <s v="Sioux Falls"/>
    <x v="1"/>
    <n v="0.45"/>
    <n v="2000"/>
    <n v="900"/>
    <n v="270"/>
    <n v="0.3"/>
  </r>
  <r>
    <x v="0"/>
    <n v="1185732"/>
    <x v="4"/>
    <x v="3"/>
    <x v="36"/>
    <s v="Sioux Falls"/>
    <x v="2"/>
    <n v="0.4"/>
    <n v="1750"/>
    <n v="700"/>
    <n v="210"/>
    <n v="0.3"/>
  </r>
  <r>
    <x v="0"/>
    <n v="1185732"/>
    <x v="4"/>
    <x v="3"/>
    <x v="36"/>
    <s v="Sioux Falls"/>
    <x v="3"/>
    <n v="0.4"/>
    <n v="1000"/>
    <n v="400"/>
    <n v="120"/>
    <n v="0.3"/>
  </r>
  <r>
    <x v="0"/>
    <n v="1185732"/>
    <x v="4"/>
    <x v="3"/>
    <x v="36"/>
    <s v="Sioux Falls"/>
    <x v="4"/>
    <n v="0.49999999999999994"/>
    <n v="1250"/>
    <n v="624.99999999999989"/>
    <n v="218.74999999999994"/>
    <n v="0.35"/>
  </r>
  <r>
    <x v="0"/>
    <n v="1185732"/>
    <x v="4"/>
    <x v="3"/>
    <x v="36"/>
    <s v="Sioux Falls"/>
    <x v="5"/>
    <n v="0.54999999999999993"/>
    <n v="2500"/>
    <n v="1374.9999999999998"/>
    <n v="549.99999999999989"/>
    <n v="0.4"/>
  </r>
  <r>
    <x v="0"/>
    <n v="1185732"/>
    <x v="243"/>
    <x v="3"/>
    <x v="36"/>
    <s v="Sioux Falls"/>
    <x v="0"/>
    <n v="0.4"/>
    <n v="5000"/>
    <n v="2000"/>
    <n v="700"/>
    <n v="0.35"/>
  </r>
  <r>
    <x v="0"/>
    <n v="1185732"/>
    <x v="243"/>
    <x v="3"/>
    <x v="36"/>
    <s v="Sioux Falls"/>
    <x v="1"/>
    <n v="0.35000000000000009"/>
    <n v="2500"/>
    <n v="875.00000000000023"/>
    <n v="262.50000000000006"/>
    <n v="0.3"/>
  </r>
  <r>
    <x v="0"/>
    <n v="1185732"/>
    <x v="243"/>
    <x v="3"/>
    <x v="36"/>
    <s v="Sioux Falls"/>
    <x v="2"/>
    <n v="0.30000000000000004"/>
    <n v="2000"/>
    <n v="600.00000000000011"/>
    <n v="180.00000000000003"/>
    <n v="0.3"/>
  </r>
  <r>
    <x v="0"/>
    <n v="1185732"/>
    <x v="243"/>
    <x v="3"/>
    <x v="36"/>
    <s v="Sioux Falls"/>
    <x v="3"/>
    <n v="0.30000000000000004"/>
    <n v="1750"/>
    <n v="525.00000000000011"/>
    <n v="157.50000000000003"/>
    <n v="0.3"/>
  </r>
  <r>
    <x v="0"/>
    <n v="1185732"/>
    <x v="243"/>
    <x v="3"/>
    <x v="36"/>
    <s v="Sioux Falls"/>
    <x v="4"/>
    <n v="0.4"/>
    <n v="1750"/>
    <n v="700"/>
    <n v="244.99999999999997"/>
    <n v="0.35"/>
  </r>
  <r>
    <x v="0"/>
    <n v="1185732"/>
    <x v="243"/>
    <x v="3"/>
    <x v="36"/>
    <s v="Sioux Falls"/>
    <x v="5"/>
    <n v="0.55000000000000004"/>
    <n v="3250"/>
    <n v="1787.5000000000002"/>
    <n v="715.00000000000011"/>
    <n v="0.4"/>
  </r>
  <r>
    <x v="0"/>
    <n v="1185732"/>
    <x v="84"/>
    <x v="3"/>
    <x v="36"/>
    <s v="Sioux Falls"/>
    <x v="0"/>
    <n v="0.5"/>
    <n v="5500"/>
    <n v="2750"/>
    <n v="962.49999999999989"/>
    <n v="0.35"/>
  </r>
  <r>
    <x v="0"/>
    <n v="1185732"/>
    <x v="84"/>
    <x v="3"/>
    <x v="36"/>
    <s v="Sioux Falls"/>
    <x v="1"/>
    <n v="0.45000000000000007"/>
    <n v="3000"/>
    <n v="1350.0000000000002"/>
    <n v="405.00000000000006"/>
    <n v="0.3"/>
  </r>
  <r>
    <x v="0"/>
    <n v="1185732"/>
    <x v="84"/>
    <x v="3"/>
    <x v="36"/>
    <s v="Sioux Falls"/>
    <x v="2"/>
    <n v="0.4"/>
    <n v="2250"/>
    <n v="900"/>
    <n v="270"/>
    <n v="0.3"/>
  </r>
  <r>
    <x v="0"/>
    <n v="1185732"/>
    <x v="84"/>
    <x v="3"/>
    <x v="36"/>
    <s v="Sioux Falls"/>
    <x v="3"/>
    <n v="0.4"/>
    <n v="1750"/>
    <n v="700"/>
    <n v="210"/>
    <n v="0.3"/>
  </r>
  <r>
    <x v="0"/>
    <n v="1185732"/>
    <x v="84"/>
    <x v="3"/>
    <x v="36"/>
    <s v="Sioux Falls"/>
    <x v="4"/>
    <n v="0.5"/>
    <n v="2000"/>
    <n v="1000"/>
    <n v="350"/>
    <n v="0.35"/>
  </r>
  <r>
    <x v="0"/>
    <n v="1185732"/>
    <x v="84"/>
    <x v="3"/>
    <x v="36"/>
    <s v="Sioux Falls"/>
    <x v="5"/>
    <n v="0.55000000000000004"/>
    <n v="3750"/>
    <n v="2062.5"/>
    <n v="825"/>
    <n v="0.4"/>
  </r>
  <r>
    <x v="0"/>
    <n v="1185732"/>
    <x v="85"/>
    <x v="3"/>
    <x v="36"/>
    <s v="Sioux Falls"/>
    <x v="0"/>
    <n v="0.5"/>
    <n v="5250"/>
    <n v="2625"/>
    <n v="918.74999999999989"/>
    <n v="0.35"/>
  </r>
  <r>
    <x v="0"/>
    <n v="1185732"/>
    <x v="85"/>
    <x v="3"/>
    <x v="36"/>
    <s v="Sioux Falls"/>
    <x v="1"/>
    <n v="0.45000000000000007"/>
    <n v="3000"/>
    <n v="1350.0000000000002"/>
    <n v="405.00000000000006"/>
    <n v="0.3"/>
  </r>
  <r>
    <x v="0"/>
    <n v="1185732"/>
    <x v="85"/>
    <x v="3"/>
    <x v="36"/>
    <s v="Sioux Falls"/>
    <x v="2"/>
    <n v="0.4"/>
    <n v="2250"/>
    <n v="900"/>
    <n v="270"/>
    <n v="0.3"/>
  </r>
  <r>
    <x v="0"/>
    <n v="1185732"/>
    <x v="85"/>
    <x v="3"/>
    <x v="36"/>
    <s v="Sioux Falls"/>
    <x v="3"/>
    <n v="0.4"/>
    <n v="2000"/>
    <n v="800"/>
    <n v="240"/>
    <n v="0.3"/>
  </r>
  <r>
    <x v="0"/>
    <n v="1185732"/>
    <x v="85"/>
    <x v="3"/>
    <x v="36"/>
    <s v="Sioux Falls"/>
    <x v="4"/>
    <n v="0.5"/>
    <n v="1750"/>
    <n v="875"/>
    <n v="306.25"/>
    <n v="0.35"/>
  </r>
  <r>
    <x v="0"/>
    <n v="1185732"/>
    <x v="85"/>
    <x v="3"/>
    <x v="36"/>
    <s v="Sioux Falls"/>
    <x v="5"/>
    <n v="0.55000000000000004"/>
    <n v="3500"/>
    <n v="1925.0000000000002"/>
    <n v="770.00000000000011"/>
    <n v="0.4"/>
  </r>
  <r>
    <x v="0"/>
    <n v="1185732"/>
    <x v="8"/>
    <x v="3"/>
    <x v="36"/>
    <s v="Sioux Falls"/>
    <x v="0"/>
    <n v="0.4"/>
    <n v="4750"/>
    <n v="1900"/>
    <n v="665"/>
    <n v="0.35"/>
  </r>
  <r>
    <x v="0"/>
    <n v="1185732"/>
    <x v="8"/>
    <x v="3"/>
    <x v="36"/>
    <s v="Sioux Falls"/>
    <x v="1"/>
    <n v="0.35000000000000009"/>
    <n v="2750"/>
    <n v="962.50000000000023"/>
    <n v="288.75000000000006"/>
    <n v="0.3"/>
  </r>
  <r>
    <x v="0"/>
    <n v="1185732"/>
    <x v="8"/>
    <x v="3"/>
    <x v="36"/>
    <s v="Sioux Falls"/>
    <x v="2"/>
    <n v="0.30000000000000004"/>
    <n v="1750"/>
    <n v="525.00000000000011"/>
    <n v="157.50000000000003"/>
    <n v="0.3"/>
  </r>
  <r>
    <x v="0"/>
    <n v="1185732"/>
    <x v="8"/>
    <x v="3"/>
    <x v="36"/>
    <s v="Sioux Falls"/>
    <x v="3"/>
    <n v="0.30000000000000004"/>
    <n v="1500"/>
    <n v="450.00000000000006"/>
    <n v="135"/>
    <n v="0.3"/>
  </r>
  <r>
    <x v="0"/>
    <n v="1185732"/>
    <x v="8"/>
    <x v="3"/>
    <x v="36"/>
    <s v="Sioux Falls"/>
    <x v="4"/>
    <n v="0.4"/>
    <n v="1500"/>
    <n v="600"/>
    <n v="210"/>
    <n v="0.35"/>
  </r>
  <r>
    <x v="0"/>
    <n v="1185732"/>
    <x v="8"/>
    <x v="3"/>
    <x v="36"/>
    <s v="Sioux Falls"/>
    <x v="5"/>
    <n v="0.45"/>
    <n v="2250"/>
    <n v="1012.5"/>
    <n v="405"/>
    <n v="0.4"/>
  </r>
  <r>
    <x v="0"/>
    <n v="1185732"/>
    <x v="244"/>
    <x v="3"/>
    <x v="36"/>
    <s v="Sioux Falls"/>
    <x v="0"/>
    <n v="0.49999999999999994"/>
    <n v="4000"/>
    <n v="1999.9999999999998"/>
    <n v="699.99999999999989"/>
    <n v="0.35"/>
  </r>
  <r>
    <x v="0"/>
    <n v="1185732"/>
    <x v="244"/>
    <x v="3"/>
    <x v="36"/>
    <s v="Sioux Falls"/>
    <x v="1"/>
    <n v="0.4"/>
    <n v="2500"/>
    <n v="1000"/>
    <n v="300"/>
    <n v="0.3"/>
  </r>
  <r>
    <x v="0"/>
    <n v="1185732"/>
    <x v="244"/>
    <x v="3"/>
    <x v="36"/>
    <s v="Sioux Falls"/>
    <x v="2"/>
    <n v="0.4"/>
    <n v="1500"/>
    <n v="600"/>
    <n v="180"/>
    <n v="0.3"/>
  </r>
  <r>
    <x v="0"/>
    <n v="1185732"/>
    <x v="244"/>
    <x v="3"/>
    <x v="36"/>
    <s v="Sioux Falls"/>
    <x v="3"/>
    <n v="0.4"/>
    <n v="1250"/>
    <n v="500"/>
    <n v="150"/>
    <n v="0.3"/>
  </r>
  <r>
    <x v="0"/>
    <n v="1185732"/>
    <x v="244"/>
    <x v="3"/>
    <x v="36"/>
    <s v="Sioux Falls"/>
    <x v="4"/>
    <n v="0.49999999999999994"/>
    <n v="1250"/>
    <n v="624.99999999999989"/>
    <n v="218.74999999999994"/>
    <n v="0.35"/>
  </r>
  <r>
    <x v="0"/>
    <n v="1185732"/>
    <x v="244"/>
    <x v="3"/>
    <x v="36"/>
    <s v="Sioux Falls"/>
    <x v="5"/>
    <n v="0.54999999999999982"/>
    <n v="2500"/>
    <n v="1374.9999999999995"/>
    <n v="549.99999999999989"/>
    <n v="0.4"/>
  </r>
  <r>
    <x v="0"/>
    <n v="1185732"/>
    <x v="88"/>
    <x v="3"/>
    <x v="36"/>
    <s v="Sioux Falls"/>
    <x v="0"/>
    <n v="0.49999999999999994"/>
    <n v="4000"/>
    <n v="1999.9999999999998"/>
    <n v="699.99999999999989"/>
    <n v="0.35"/>
  </r>
  <r>
    <x v="0"/>
    <n v="1185732"/>
    <x v="88"/>
    <x v="3"/>
    <x v="36"/>
    <s v="Sioux Falls"/>
    <x v="1"/>
    <n v="0.4"/>
    <n v="2500"/>
    <n v="1000"/>
    <n v="300"/>
    <n v="0.3"/>
  </r>
  <r>
    <x v="0"/>
    <n v="1185732"/>
    <x v="88"/>
    <x v="3"/>
    <x v="36"/>
    <s v="Sioux Falls"/>
    <x v="2"/>
    <n v="0.4"/>
    <n v="1950"/>
    <n v="780"/>
    <n v="234"/>
    <n v="0.3"/>
  </r>
  <r>
    <x v="0"/>
    <n v="1185732"/>
    <x v="88"/>
    <x v="3"/>
    <x v="36"/>
    <s v="Sioux Falls"/>
    <x v="3"/>
    <n v="0.4"/>
    <n v="1750"/>
    <n v="700"/>
    <n v="210"/>
    <n v="0.3"/>
  </r>
  <r>
    <x v="0"/>
    <n v="1185732"/>
    <x v="88"/>
    <x v="3"/>
    <x v="36"/>
    <s v="Sioux Falls"/>
    <x v="4"/>
    <n v="0.6"/>
    <n v="1500"/>
    <n v="900"/>
    <n v="315"/>
    <n v="0.35"/>
  </r>
  <r>
    <x v="0"/>
    <n v="1185732"/>
    <x v="88"/>
    <x v="3"/>
    <x v="36"/>
    <s v="Sioux Falls"/>
    <x v="5"/>
    <n v="0.64999999999999991"/>
    <n v="2500"/>
    <n v="1624.9999999999998"/>
    <n v="650"/>
    <n v="0.4"/>
  </r>
  <r>
    <x v="0"/>
    <n v="1185732"/>
    <x v="89"/>
    <x v="3"/>
    <x v="36"/>
    <s v="Sioux Falls"/>
    <x v="0"/>
    <n v="0.6"/>
    <n v="5000"/>
    <n v="3000"/>
    <n v="1050"/>
    <n v="0.35"/>
  </r>
  <r>
    <x v="0"/>
    <n v="1185732"/>
    <x v="89"/>
    <x v="3"/>
    <x v="36"/>
    <s v="Sioux Falls"/>
    <x v="1"/>
    <n v="0.5"/>
    <n v="3000"/>
    <n v="1500"/>
    <n v="450"/>
    <n v="0.3"/>
  </r>
  <r>
    <x v="0"/>
    <n v="1185732"/>
    <x v="89"/>
    <x v="3"/>
    <x v="36"/>
    <s v="Sioux Falls"/>
    <x v="2"/>
    <n v="0.5"/>
    <n v="2500"/>
    <n v="1250"/>
    <n v="375"/>
    <n v="0.3"/>
  </r>
  <r>
    <x v="0"/>
    <n v="1185732"/>
    <x v="89"/>
    <x v="3"/>
    <x v="36"/>
    <s v="Sioux Falls"/>
    <x v="3"/>
    <n v="0.5"/>
    <n v="2000"/>
    <n v="1000"/>
    <n v="300"/>
    <n v="0.3"/>
  </r>
  <r>
    <x v="0"/>
    <n v="1185732"/>
    <x v="89"/>
    <x v="3"/>
    <x v="36"/>
    <s v="Sioux Falls"/>
    <x v="4"/>
    <n v="0.6"/>
    <n v="2000"/>
    <n v="1200"/>
    <n v="420"/>
    <n v="0.35"/>
  </r>
  <r>
    <x v="0"/>
    <n v="1185732"/>
    <x v="89"/>
    <x v="3"/>
    <x v="36"/>
    <s v="Sioux Falls"/>
    <x v="5"/>
    <n v="0.64999999999999991"/>
    <n v="3000"/>
    <n v="1949.9999999999998"/>
    <n v="780"/>
    <n v="0.4"/>
  </r>
  <r>
    <x v="0"/>
    <n v="1185732"/>
    <x v="212"/>
    <x v="3"/>
    <x v="37"/>
    <s v="Fargo"/>
    <x v="0"/>
    <n v="0.30000000000000004"/>
    <n v="4500"/>
    <n v="1350.0000000000002"/>
    <n v="405.00000000000006"/>
    <n v="0.3"/>
  </r>
  <r>
    <x v="0"/>
    <n v="1185732"/>
    <x v="212"/>
    <x v="3"/>
    <x v="37"/>
    <s v="Fargo"/>
    <x v="1"/>
    <n v="0.30000000000000004"/>
    <n v="2500"/>
    <n v="750.00000000000011"/>
    <n v="262.5"/>
    <n v="0.35"/>
  </r>
  <r>
    <x v="0"/>
    <n v="1185732"/>
    <x v="212"/>
    <x v="3"/>
    <x v="37"/>
    <s v="Fargo"/>
    <x v="2"/>
    <n v="0.20000000000000007"/>
    <n v="2500"/>
    <n v="500.00000000000017"/>
    <n v="150.00000000000006"/>
    <n v="0.3"/>
  </r>
  <r>
    <x v="0"/>
    <n v="1185732"/>
    <x v="212"/>
    <x v="3"/>
    <x v="37"/>
    <s v="Fargo"/>
    <x v="3"/>
    <n v="0.25000000000000006"/>
    <n v="1000"/>
    <n v="250.00000000000006"/>
    <n v="75.000000000000014"/>
    <n v="0.3"/>
  </r>
  <r>
    <x v="0"/>
    <n v="1185732"/>
    <x v="212"/>
    <x v="3"/>
    <x v="37"/>
    <s v="Fargo"/>
    <x v="4"/>
    <n v="0.39999999999999997"/>
    <n v="1500"/>
    <n v="600"/>
    <n v="300"/>
    <n v="0.5"/>
  </r>
  <r>
    <x v="0"/>
    <n v="1185732"/>
    <x v="212"/>
    <x v="3"/>
    <x v="37"/>
    <s v="Fargo"/>
    <x v="5"/>
    <n v="0.30000000000000004"/>
    <n v="2500"/>
    <n v="750.00000000000011"/>
    <n v="300.00000000000006"/>
    <n v="0.4"/>
  </r>
  <r>
    <x v="0"/>
    <n v="1185732"/>
    <x v="245"/>
    <x v="3"/>
    <x v="37"/>
    <s v="Fargo"/>
    <x v="0"/>
    <n v="0.30000000000000004"/>
    <n v="5000"/>
    <n v="1500.0000000000002"/>
    <n v="450.00000000000006"/>
    <n v="0.3"/>
  </r>
  <r>
    <x v="0"/>
    <n v="1185732"/>
    <x v="245"/>
    <x v="3"/>
    <x v="37"/>
    <s v="Fargo"/>
    <x v="1"/>
    <n v="0.30000000000000004"/>
    <n v="1500"/>
    <n v="450.00000000000006"/>
    <n v="157.5"/>
    <n v="0.35"/>
  </r>
  <r>
    <x v="0"/>
    <n v="1185732"/>
    <x v="245"/>
    <x v="3"/>
    <x v="37"/>
    <s v="Fargo"/>
    <x v="2"/>
    <n v="0.20000000000000007"/>
    <n v="2000"/>
    <n v="400.00000000000011"/>
    <n v="120.00000000000003"/>
    <n v="0.3"/>
  </r>
  <r>
    <x v="0"/>
    <n v="1185732"/>
    <x v="245"/>
    <x v="3"/>
    <x v="37"/>
    <s v="Fargo"/>
    <x v="3"/>
    <n v="0.25000000000000006"/>
    <n v="750"/>
    <n v="187.50000000000003"/>
    <n v="56.250000000000007"/>
    <n v="0.3"/>
  </r>
  <r>
    <x v="0"/>
    <n v="1185732"/>
    <x v="245"/>
    <x v="3"/>
    <x v="37"/>
    <s v="Fargo"/>
    <x v="4"/>
    <n v="0.39999999999999997"/>
    <n v="1500"/>
    <n v="600"/>
    <n v="300"/>
    <n v="0.5"/>
  </r>
  <r>
    <x v="0"/>
    <n v="1185732"/>
    <x v="245"/>
    <x v="3"/>
    <x v="37"/>
    <s v="Fargo"/>
    <x v="5"/>
    <n v="0.14999999999999997"/>
    <n v="2500"/>
    <n v="374.99999999999994"/>
    <n v="149.99999999999997"/>
    <n v="0.4"/>
  </r>
  <r>
    <x v="0"/>
    <n v="1185732"/>
    <x v="115"/>
    <x v="3"/>
    <x v="37"/>
    <s v="Fargo"/>
    <x v="0"/>
    <n v="0.20000000000000004"/>
    <n v="4700"/>
    <n v="940.00000000000023"/>
    <n v="282.00000000000006"/>
    <n v="0.3"/>
  </r>
  <r>
    <x v="0"/>
    <n v="1185732"/>
    <x v="115"/>
    <x v="3"/>
    <x v="37"/>
    <s v="Fargo"/>
    <x v="1"/>
    <n v="0.20000000000000004"/>
    <n v="1750"/>
    <n v="350.00000000000006"/>
    <n v="122.50000000000001"/>
    <n v="0.35"/>
  </r>
  <r>
    <x v="0"/>
    <n v="1185732"/>
    <x v="115"/>
    <x v="3"/>
    <x v="37"/>
    <s v="Fargo"/>
    <x v="2"/>
    <n v="0.10000000000000003"/>
    <n v="2250"/>
    <n v="225.00000000000009"/>
    <n v="67.500000000000028"/>
    <n v="0.3"/>
  </r>
  <r>
    <x v="0"/>
    <n v="1185732"/>
    <x v="115"/>
    <x v="3"/>
    <x v="37"/>
    <s v="Fargo"/>
    <x v="3"/>
    <n v="0.14999999999999997"/>
    <n v="1000"/>
    <n v="149.99999999999997"/>
    <n v="44.999999999999993"/>
    <n v="0.3"/>
  </r>
  <r>
    <x v="0"/>
    <n v="1185732"/>
    <x v="115"/>
    <x v="3"/>
    <x v="37"/>
    <s v="Fargo"/>
    <x v="4"/>
    <n v="0.30000000000000004"/>
    <n v="1500"/>
    <n v="450.00000000000006"/>
    <n v="225.00000000000003"/>
    <n v="0.5"/>
  </r>
  <r>
    <x v="0"/>
    <n v="1185732"/>
    <x v="115"/>
    <x v="3"/>
    <x v="37"/>
    <s v="Fargo"/>
    <x v="5"/>
    <n v="0.20000000000000004"/>
    <n v="2500"/>
    <n v="500.00000000000011"/>
    <n v="200.00000000000006"/>
    <n v="0.4"/>
  </r>
  <r>
    <x v="0"/>
    <n v="1185732"/>
    <x v="206"/>
    <x v="3"/>
    <x v="37"/>
    <s v="Fargo"/>
    <x v="0"/>
    <n v="0.20000000000000004"/>
    <n v="4750"/>
    <n v="950.00000000000023"/>
    <n v="285.00000000000006"/>
    <n v="0.3"/>
  </r>
  <r>
    <x v="0"/>
    <n v="1185732"/>
    <x v="206"/>
    <x v="3"/>
    <x v="37"/>
    <s v="Fargo"/>
    <x v="1"/>
    <n v="0.20000000000000004"/>
    <n v="1750"/>
    <n v="350.00000000000006"/>
    <n v="122.50000000000001"/>
    <n v="0.35"/>
  </r>
  <r>
    <x v="0"/>
    <n v="1185732"/>
    <x v="206"/>
    <x v="3"/>
    <x v="37"/>
    <s v="Fargo"/>
    <x v="2"/>
    <n v="0.10000000000000003"/>
    <n v="1750"/>
    <n v="175.00000000000006"/>
    <n v="52.500000000000014"/>
    <n v="0.3"/>
  </r>
  <r>
    <x v="0"/>
    <n v="1185732"/>
    <x v="206"/>
    <x v="3"/>
    <x v="37"/>
    <s v="Fargo"/>
    <x v="3"/>
    <n v="0.14999999999999997"/>
    <n v="1000"/>
    <n v="149.99999999999997"/>
    <n v="44.999999999999993"/>
    <n v="0.3"/>
  </r>
  <r>
    <x v="0"/>
    <n v="1185732"/>
    <x v="206"/>
    <x v="3"/>
    <x v="37"/>
    <s v="Fargo"/>
    <x v="4"/>
    <n v="0.6"/>
    <n v="1250"/>
    <n v="750"/>
    <n v="375"/>
    <n v="0.5"/>
  </r>
  <r>
    <x v="0"/>
    <n v="1185732"/>
    <x v="206"/>
    <x v="3"/>
    <x v="37"/>
    <s v="Fargo"/>
    <x v="5"/>
    <n v="0.5"/>
    <n v="2500"/>
    <n v="1250"/>
    <n v="500"/>
    <n v="0.4"/>
  </r>
  <r>
    <x v="0"/>
    <n v="1185732"/>
    <x v="246"/>
    <x v="3"/>
    <x v="37"/>
    <s v="Fargo"/>
    <x v="0"/>
    <n v="0.6"/>
    <n v="5200"/>
    <n v="3120"/>
    <n v="936"/>
    <n v="0.3"/>
  </r>
  <r>
    <x v="0"/>
    <n v="1185732"/>
    <x v="246"/>
    <x v="3"/>
    <x v="37"/>
    <s v="Fargo"/>
    <x v="1"/>
    <n v="0.4"/>
    <n v="2250"/>
    <n v="900"/>
    <n v="315"/>
    <n v="0.35"/>
  </r>
  <r>
    <x v="0"/>
    <n v="1185732"/>
    <x v="246"/>
    <x v="3"/>
    <x v="37"/>
    <s v="Fargo"/>
    <x v="2"/>
    <n v="0.35000000000000003"/>
    <n v="2000"/>
    <n v="700.00000000000011"/>
    <n v="210.00000000000003"/>
    <n v="0.3"/>
  </r>
  <r>
    <x v="0"/>
    <n v="1185732"/>
    <x v="246"/>
    <x v="3"/>
    <x v="37"/>
    <s v="Fargo"/>
    <x v="3"/>
    <n v="0.35000000000000003"/>
    <n v="1250"/>
    <n v="437.50000000000006"/>
    <n v="131.25"/>
    <n v="0.3"/>
  </r>
  <r>
    <x v="0"/>
    <n v="1185732"/>
    <x v="246"/>
    <x v="3"/>
    <x v="37"/>
    <s v="Fargo"/>
    <x v="4"/>
    <n v="0.44999999999999996"/>
    <n v="1500"/>
    <n v="674.99999999999989"/>
    <n v="337.49999999999994"/>
    <n v="0.5"/>
  </r>
  <r>
    <x v="0"/>
    <n v="1185732"/>
    <x v="246"/>
    <x v="3"/>
    <x v="37"/>
    <s v="Fargo"/>
    <x v="5"/>
    <n v="0.49999999999999994"/>
    <n v="2750"/>
    <n v="1374.9999999999998"/>
    <n v="549.99999999999989"/>
    <n v="0.4"/>
  </r>
  <r>
    <x v="0"/>
    <n v="1185732"/>
    <x v="247"/>
    <x v="3"/>
    <x v="37"/>
    <s v="Fargo"/>
    <x v="0"/>
    <n v="0.35000000000000003"/>
    <n v="5250"/>
    <n v="1837.5000000000002"/>
    <n v="551.25"/>
    <n v="0.3"/>
  </r>
  <r>
    <x v="0"/>
    <n v="1185732"/>
    <x v="247"/>
    <x v="3"/>
    <x v="37"/>
    <s v="Fargo"/>
    <x v="1"/>
    <n v="0.3000000000000001"/>
    <n v="2750"/>
    <n v="825.00000000000023"/>
    <n v="288.75000000000006"/>
    <n v="0.35"/>
  </r>
  <r>
    <x v="0"/>
    <n v="1185732"/>
    <x v="247"/>
    <x v="3"/>
    <x v="37"/>
    <s v="Fargo"/>
    <x v="2"/>
    <n v="0.25000000000000006"/>
    <n v="2000"/>
    <n v="500.00000000000011"/>
    <n v="150.00000000000003"/>
    <n v="0.3"/>
  </r>
  <r>
    <x v="0"/>
    <n v="1185732"/>
    <x v="247"/>
    <x v="3"/>
    <x v="37"/>
    <s v="Fargo"/>
    <x v="3"/>
    <n v="0.25000000000000006"/>
    <n v="1750"/>
    <n v="437.50000000000011"/>
    <n v="131.25000000000003"/>
    <n v="0.3"/>
  </r>
  <r>
    <x v="0"/>
    <n v="1185732"/>
    <x v="247"/>
    <x v="3"/>
    <x v="37"/>
    <s v="Fargo"/>
    <x v="4"/>
    <n v="0.35000000000000003"/>
    <n v="1750"/>
    <n v="612.50000000000011"/>
    <n v="306.25000000000006"/>
    <n v="0.5"/>
  </r>
  <r>
    <x v="0"/>
    <n v="1185732"/>
    <x v="247"/>
    <x v="3"/>
    <x v="37"/>
    <s v="Fargo"/>
    <x v="5"/>
    <n v="0.55000000000000004"/>
    <n v="3250"/>
    <n v="1787.5000000000002"/>
    <n v="715.00000000000011"/>
    <n v="0.4"/>
  </r>
  <r>
    <x v="0"/>
    <n v="1185732"/>
    <x v="116"/>
    <x v="3"/>
    <x v="37"/>
    <s v="Fargo"/>
    <x v="0"/>
    <n v="0.5"/>
    <n v="5500"/>
    <n v="2750"/>
    <n v="825"/>
    <n v="0.3"/>
  </r>
  <r>
    <x v="0"/>
    <n v="1185732"/>
    <x v="116"/>
    <x v="3"/>
    <x v="37"/>
    <s v="Fargo"/>
    <x v="1"/>
    <n v="0.45000000000000007"/>
    <n v="3000"/>
    <n v="1350.0000000000002"/>
    <n v="472.50000000000006"/>
    <n v="0.35"/>
  </r>
  <r>
    <x v="0"/>
    <n v="1185732"/>
    <x v="116"/>
    <x v="3"/>
    <x v="37"/>
    <s v="Fargo"/>
    <x v="2"/>
    <n v="0.4"/>
    <n v="2250"/>
    <n v="900"/>
    <n v="270"/>
    <n v="0.3"/>
  </r>
  <r>
    <x v="0"/>
    <n v="1185732"/>
    <x v="116"/>
    <x v="3"/>
    <x v="37"/>
    <s v="Fargo"/>
    <x v="3"/>
    <n v="0.4"/>
    <n v="1750"/>
    <n v="700"/>
    <n v="210"/>
    <n v="0.3"/>
  </r>
  <r>
    <x v="0"/>
    <n v="1185732"/>
    <x v="116"/>
    <x v="3"/>
    <x v="37"/>
    <s v="Fargo"/>
    <x v="4"/>
    <n v="0.5"/>
    <n v="2000"/>
    <n v="1000"/>
    <n v="500"/>
    <n v="0.5"/>
  </r>
  <r>
    <x v="0"/>
    <n v="1185732"/>
    <x v="116"/>
    <x v="3"/>
    <x v="37"/>
    <s v="Fargo"/>
    <x v="5"/>
    <n v="0.55000000000000004"/>
    <n v="3750"/>
    <n v="2062.5"/>
    <n v="825"/>
    <n v="0.4"/>
  </r>
  <r>
    <x v="0"/>
    <n v="1185732"/>
    <x v="208"/>
    <x v="3"/>
    <x v="37"/>
    <s v="Fargo"/>
    <x v="0"/>
    <n v="0.5"/>
    <n v="5250"/>
    <n v="2625"/>
    <n v="787.5"/>
    <n v="0.3"/>
  </r>
  <r>
    <x v="0"/>
    <n v="1185732"/>
    <x v="208"/>
    <x v="3"/>
    <x v="37"/>
    <s v="Fargo"/>
    <x v="1"/>
    <n v="0.45000000000000007"/>
    <n v="3000"/>
    <n v="1350.0000000000002"/>
    <n v="472.50000000000006"/>
    <n v="0.35"/>
  </r>
  <r>
    <x v="0"/>
    <n v="1185732"/>
    <x v="208"/>
    <x v="3"/>
    <x v="37"/>
    <s v="Fargo"/>
    <x v="2"/>
    <n v="0.4"/>
    <n v="2250"/>
    <n v="900"/>
    <n v="270"/>
    <n v="0.3"/>
  </r>
  <r>
    <x v="0"/>
    <n v="1185732"/>
    <x v="208"/>
    <x v="3"/>
    <x v="37"/>
    <s v="Fargo"/>
    <x v="3"/>
    <n v="0.4"/>
    <n v="2000"/>
    <n v="800"/>
    <n v="240"/>
    <n v="0.3"/>
  </r>
  <r>
    <x v="0"/>
    <n v="1185732"/>
    <x v="208"/>
    <x v="3"/>
    <x v="37"/>
    <s v="Fargo"/>
    <x v="4"/>
    <n v="0.5"/>
    <n v="1750"/>
    <n v="875"/>
    <n v="437.5"/>
    <n v="0.5"/>
  </r>
  <r>
    <x v="0"/>
    <n v="1185732"/>
    <x v="208"/>
    <x v="3"/>
    <x v="37"/>
    <s v="Fargo"/>
    <x v="5"/>
    <n v="0.55000000000000004"/>
    <n v="3500"/>
    <n v="1925.0000000000002"/>
    <n v="770.00000000000011"/>
    <n v="0.4"/>
  </r>
  <r>
    <x v="0"/>
    <n v="1185732"/>
    <x v="248"/>
    <x v="3"/>
    <x v="37"/>
    <s v="Fargo"/>
    <x v="0"/>
    <n v="0.35000000000000003"/>
    <n v="4750"/>
    <n v="1662.5000000000002"/>
    <n v="498.75000000000006"/>
    <n v="0.3"/>
  </r>
  <r>
    <x v="0"/>
    <n v="1185732"/>
    <x v="248"/>
    <x v="3"/>
    <x v="37"/>
    <s v="Fargo"/>
    <x v="1"/>
    <n v="0.3000000000000001"/>
    <n v="2750"/>
    <n v="825.00000000000023"/>
    <n v="288.75000000000006"/>
    <n v="0.35"/>
  </r>
  <r>
    <x v="0"/>
    <n v="1185732"/>
    <x v="248"/>
    <x v="3"/>
    <x v="37"/>
    <s v="Fargo"/>
    <x v="2"/>
    <n v="0.25000000000000006"/>
    <n v="1750"/>
    <n v="437.50000000000011"/>
    <n v="131.25000000000003"/>
    <n v="0.3"/>
  </r>
  <r>
    <x v="0"/>
    <n v="1185732"/>
    <x v="248"/>
    <x v="3"/>
    <x v="37"/>
    <s v="Fargo"/>
    <x v="3"/>
    <n v="0.25000000000000006"/>
    <n v="1500"/>
    <n v="375.00000000000006"/>
    <n v="112.50000000000001"/>
    <n v="0.3"/>
  </r>
  <r>
    <x v="0"/>
    <n v="1185732"/>
    <x v="248"/>
    <x v="3"/>
    <x v="37"/>
    <s v="Fargo"/>
    <x v="4"/>
    <n v="0.35000000000000003"/>
    <n v="1500"/>
    <n v="525"/>
    <n v="262.5"/>
    <n v="0.5"/>
  </r>
  <r>
    <x v="0"/>
    <n v="1185732"/>
    <x v="248"/>
    <x v="3"/>
    <x v="37"/>
    <s v="Fargo"/>
    <x v="5"/>
    <n v="0.4"/>
    <n v="2250"/>
    <n v="900"/>
    <n v="360"/>
    <n v="0.4"/>
  </r>
  <r>
    <x v="0"/>
    <n v="1185732"/>
    <x v="249"/>
    <x v="3"/>
    <x v="37"/>
    <s v="Fargo"/>
    <x v="0"/>
    <n v="0.44999999999999996"/>
    <n v="4000"/>
    <n v="1799.9999999999998"/>
    <n v="539.99999999999989"/>
    <n v="0.3"/>
  </r>
  <r>
    <x v="0"/>
    <n v="1185732"/>
    <x v="249"/>
    <x v="3"/>
    <x v="37"/>
    <s v="Fargo"/>
    <x v="1"/>
    <n v="0.35000000000000003"/>
    <n v="2500"/>
    <n v="875.00000000000011"/>
    <n v="306.25"/>
    <n v="0.35"/>
  </r>
  <r>
    <x v="0"/>
    <n v="1185732"/>
    <x v="249"/>
    <x v="3"/>
    <x v="37"/>
    <s v="Fargo"/>
    <x v="2"/>
    <n v="0.35000000000000003"/>
    <n v="1500"/>
    <n v="525"/>
    <n v="157.5"/>
    <n v="0.3"/>
  </r>
  <r>
    <x v="0"/>
    <n v="1185732"/>
    <x v="249"/>
    <x v="3"/>
    <x v="37"/>
    <s v="Fargo"/>
    <x v="3"/>
    <n v="0.35000000000000003"/>
    <n v="1250"/>
    <n v="437.50000000000006"/>
    <n v="131.25"/>
    <n v="0.3"/>
  </r>
  <r>
    <x v="0"/>
    <n v="1185732"/>
    <x v="249"/>
    <x v="3"/>
    <x v="37"/>
    <s v="Fargo"/>
    <x v="4"/>
    <n v="0.44999999999999996"/>
    <n v="1250"/>
    <n v="562.5"/>
    <n v="281.25"/>
    <n v="0.5"/>
  </r>
  <r>
    <x v="0"/>
    <n v="1185732"/>
    <x v="249"/>
    <x v="3"/>
    <x v="37"/>
    <s v="Fargo"/>
    <x v="5"/>
    <n v="0.49999999999999983"/>
    <n v="2500"/>
    <n v="1249.9999999999995"/>
    <n v="499.99999999999983"/>
    <n v="0.4"/>
  </r>
  <r>
    <x v="0"/>
    <n v="1185732"/>
    <x v="210"/>
    <x v="3"/>
    <x v="37"/>
    <s v="Fargo"/>
    <x v="0"/>
    <n v="0.44999999999999996"/>
    <n v="4000"/>
    <n v="1799.9999999999998"/>
    <n v="539.99999999999989"/>
    <n v="0.3"/>
  </r>
  <r>
    <x v="0"/>
    <n v="1185732"/>
    <x v="210"/>
    <x v="3"/>
    <x v="37"/>
    <s v="Fargo"/>
    <x v="1"/>
    <n v="0.35000000000000003"/>
    <n v="2750"/>
    <n v="962.50000000000011"/>
    <n v="336.875"/>
    <n v="0.35"/>
  </r>
  <r>
    <x v="0"/>
    <n v="1185732"/>
    <x v="210"/>
    <x v="3"/>
    <x v="37"/>
    <s v="Fargo"/>
    <x v="2"/>
    <n v="0.35000000000000003"/>
    <n v="2200"/>
    <n v="770.00000000000011"/>
    <n v="231.00000000000003"/>
    <n v="0.3"/>
  </r>
  <r>
    <x v="0"/>
    <n v="1185732"/>
    <x v="210"/>
    <x v="3"/>
    <x v="37"/>
    <s v="Fargo"/>
    <x v="3"/>
    <n v="0.35000000000000003"/>
    <n v="2000"/>
    <n v="700.00000000000011"/>
    <n v="210.00000000000003"/>
    <n v="0.3"/>
  </r>
  <r>
    <x v="0"/>
    <n v="1185732"/>
    <x v="210"/>
    <x v="3"/>
    <x v="37"/>
    <s v="Fargo"/>
    <x v="4"/>
    <n v="0.6"/>
    <n v="1750"/>
    <n v="1050"/>
    <n v="525"/>
    <n v="0.5"/>
  </r>
  <r>
    <x v="0"/>
    <n v="1185732"/>
    <x v="210"/>
    <x v="3"/>
    <x v="37"/>
    <s v="Fargo"/>
    <x v="5"/>
    <n v="0.64999999999999991"/>
    <n v="2750"/>
    <n v="1787.4999999999998"/>
    <n v="715"/>
    <n v="0.4"/>
  </r>
  <r>
    <x v="0"/>
    <n v="1185732"/>
    <x v="211"/>
    <x v="3"/>
    <x v="37"/>
    <s v="Fargo"/>
    <x v="0"/>
    <n v="0.6"/>
    <n v="5250"/>
    <n v="3150"/>
    <n v="945"/>
    <n v="0.3"/>
  </r>
  <r>
    <x v="0"/>
    <n v="1185732"/>
    <x v="211"/>
    <x v="3"/>
    <x v="37"/>
    <s v="Fargo"/>
    <x v="1"/>
    <n v="0.5"/>
    <n v="3250"/>
    <n v="1625"/>
    <n v="568.75"/>
    <n v="0.35"/>
  </r>
  <r>
    <x v="0"/>
    <n v="1185732"/>
    <x v="211"/>
    <x v="3"/>
    <x v="37"/>
    <s v="Fargo"/>
    <x v="2"/>
    <n v="0.5"/>
    <n v="2750"/>
    <n v="1375"/>
    <n v="412.5"/>
    <n v="0.3"/>
  </r>
  <r>
    <x v="0"/>
    <n v="1185732"/>
    <x v="211"/>
    <x v="3"/>
    <x v="37"/>
    <s v="Fargo"/>
    <x v="3"/>
    <n v="0.5"/>
    <n v="2250"/>
    <n v="1125"/>
    <n v="337.5"/>
    <n v="0.3"/>
  </r>
  <r>
    <x v="0"/>
    <n v="1185732"/>
    <x v="211"/>
    <x v="3"/>
    <x v="37"/>
    <s v="Fargo"/>
    <x v="4"/>
    <n v="0.6"/>
    <n v="2250"/>
    <n v="1350"/>
    <n v="675"/>
    <n v="0.5"/>
  </r>
  <r>
    <x v="0"/>
    <n v="1185732"/>
    <x v="211"/>
    <x v="3"/>
    <x v="37"/>
    <s v="Fargo"/>
    <x v="5"/>
    <n v="0.64999999999999991"/>
    <n v="3250"/>
    <n v="2112.4999999999995"/>
    <n v="844.99999999999989"/>
    <n v="0.4"/>
  </r>
  <r>
    <x v="0"/>
    <n v="1185732"/>
    <x v="66"/>
    <x v="3"/>
    <x v="38"/>
    <s v="Des Moines"/>
    <x v="0"/>
    <n v="0.30000000000000004"/>
    <n v="4500"/>
    <n v="1350.0000000000002"/>
    <n v="405.00000000000006"/>
    <n v="0.3"/>
  </r>
  <r>
    <x v="0"/>
    <n v="1185732"/>
    <x v="66"/>
    <x v="3"/>
    <x v="38"/>
    <s v="Des Moines"/>
    <x v="1"/>
    <n v="0.30000000000000004"/>
    <n v="2500"/>
    <n v="750.00000000000011"/>
    <n v="262.5"/>
    <n v="0.35"/>
  </r>
  <r>
    <x v="0"/>
    <n v="1185732"/>
    <x v="66"/>
    <x v="3"/>
    <x v="38"/>
    <s v="Des Moines"/>
    <x v="2"/>
    <n v="0.20000000000000007"/>
    <n v="2500"/>
    <n v="500.00000000000017"/>
    <n v="150.00000000000006"/>
    <n v="0.3"/>
  </r>
  <r>
    <x v="0"/>
    <n v="1185732"/>
    <x v="66"/>
    <x v="3"/>
    <x v="38"/>
    <s v="Des Moines"/>
    <x v="3"/>
    <n v="0.25000000000000006"/>
    <n v="1000"/>
    <n v="250.00000000000006"/>
    <n v="75.000000000000014"/>
    <n v="0.3"/>
  </r>
  <r>
    <x v="0"/>
    <n v="1185732"/>
    <x v="66"/>
    <x v="3"/>
    <x v="38"/>
    <s v="Des Moines"/>
    <x v="4"/>
    <n v="0.39999999999999997"/>
    <n v="1500"/>
    <n v="600"/>
    <n v="300"/>
    <n v="0.5"/>
  </r>
  <r>
    <x v="0"/>
    <n v="1185732"/>
    <x v="66"/>
    <x v="3"/>
    <x v="38"/>
    <s v="Des Moines"/>
    <x v="5"/>
    <n v="0.30000000000000004"/>
    <n v="2500"/>
    <n v="750.00000000000011"/>
    <n v="300.00000000000006"/>
    <n v="0.4"/>
  </r>
  <r>
    <x v="0"/>
    <n v="1185732"/>
    <x v="67"/>
    <x v="3"/>
    <x v="38"/>
    <s v="Des Moines"/>
    <x v="0"/>
    <n v="0.30000000000000004"/>
    <n v="5000"/>
    <n v="1500.0000000000002"/>
    <n v="450.00000000000006"/>
    <n v="0.3"/>
  </r>
  <r>
    <x v="0"/>
    <n v="1185732"/>
    <x v="67"/>
    <x v="3"/>
    <x v="38"/>
    <s v="Des Moines"/>
    <x v="1"/>
    <n v="0.30000000000000004"/>
    <n v="1500"/>
    <n v="450.00000000000006"/>
    <n v="157.5"/>
    <n v="0.35"/>
  </r>
  <r>
    <x v="0"/>
    <n v="1185732"/>
    <x v="67"/>
    <x v="3"/>
    <x v="38"/>
    <s v="Des Moines"/>
    <x v="2"/>
    <n v="0.20000000000000007"/>
    <n v="2000"/>
    <n v="400.00000000000011"/>
    <n v="120.00000000000003"/>
    <n v="0.3"/>
  </r>
  <r>
    <x v="0"/>
    <n v="1185732"/>
    <x v="67"/>
    <x v="3"/>
    <x v="38"/>
    <s v="Des Moines"/>
    <x v="3"/>
    <n v="0.25000000000000006"/>
    <n v="750"/>
    <n v="187.50000000000003"/>
    <n v="56.250000000000007"/>
    <n v="0.3"/>
  </r>
  <r>
    <x v="0"/>
    <n v="1185732"/>
    <x v="67"/>
    <x v="3"/>
    <x v="38"/>
    <s v="Des Moines"/>
    <x v="4"/>
    <n v="0.39999999999999997"/>
    <n v="1500"/>
    <n v="600"/>
    <n v="300"/>
    <n v="0.5"/>
  </r>
  <r>
    <x v="0"/>
    <n v="1185732"/>
    <x v="67"/>
    <x v="3"/>
    <x v="38"/>
    <s v="Des Moines"/>
    <x v="5"/>
    <n v="0.14999999999999997"/>
    <n v="2500"/>
    <n v="374.99999999999994"/>
    <n v="149.99999999999997"/>
    <n v="0.4"/>
  </r>
  <r>
    <x v="0"/>
    <n v="1185732"/>
    <x v="68"/>
    <x v="3"/>
    <x v="38"/>
    <s v="Des Moines"/>
    <x v="0"/>
    <n v="0.20000000000000004"/>
    <n v="4700"/>
    <n v="940.00000000000023"/>
    <n v="282.00000000000006"/>
    <n v="0.3"/>
  </r>
  <r>
    <x v="0"/>
    <n v="1185732"/>
    <x v="68"/>
    <x v="3"/>
    <x v="38"/>
    <s v="Des Moines"/>
    <x v="1"/>
    <n v="0.20000000000000004"/>
    <n v="1750"/>
    <n v="350.00000000000006"/>
    <n v="122.50000000000001"/>
    <n v="0.35"/>
  </r>
  <r>
    <x v="0"/>
    <n v="1185732"/>
    <x v="68"/>
    <x v="3"/>
    <x v="38"/>
    <s v="Des Moines"/>
    <x v="2"/>
    <n v="0.10000000000000003"/>
    <n v="2250"/>
    <n v="225.00000000000009"/>
    <n v="67.500000000000028"/>
    <n v="0.3"/>
  </r>
  <r>
    <x v="0"/>
    <n v="1185732"/>
    <x v="68"/>
    <x v="3"/>
    <x v="38"/>
    <s v="Des Moines"/>
    <x v="3"/>
    <n v="0.14999999999999997"/>
    <n v="750"/>
    <n v="112.49999999999997"/>
    <n v="33.749999999999993"/>
    <n v="0.3"/>
  </r>
  <r>
    <x v="0"/>
    <n v="1185732"/>
    <x v="68"/>
    <x v="3"/>
    <x v="38"/>
    <s v="Des Moines"/>
    <x v="4"/>
    <n v="0.30000000000000004"/>
    <n v="1250"/>
    <n v="375.00000000000006"/>
    <n v="187.50000000000003"/>
    <n v="0.5"/>
  </r>
  <r>
    <x v="0"/>
    <n v="1185732"/>
    <x v="68"/>
    <x v="3"/>
    <x v="38"/>
    <s v="Des Moines"/>
    <x v="5"/>
    <n v="0.20000000000000004"/>
    <n v="2250"/>
    <n v="450.00000000000011"/>
    <n v="180.00000000000006"/>
    <n v="0.4"/>
  </r>
  <r>
    <x v="0"/>
    <n v="1185732"/>
    <x v="69"/>
    <x v="3"/>
    <x v="38"/>
    <s v="Des Moines"/>
    <x v="0"/>
    <n v="0.20000000000000004"/>
    <n v="4500"/>
    <n v="900.00000000000023"/>
    <n v="270.00000000000006"/>
    <n v="0.3"/>
  </r>
  <r>
    <x v="0"/>
    <n v="1185732"/>
    <x v="69"/>
    <x v="3"/>
    <x v="38"/>
    <s v="Des Moines"/>
    <x v="1"/>
    <n v="0.20000000000000004"/>
    <n v="1500"/>
    <n v="300.00000000000006"/>
    <n v="105.00000000000001"/>
    <n v="0.35"/>
  </r>
  <r>
    <x v="0"/>
    <n v="1185732"/>
    <x v="69"/>
    <x v="3"/>
    <x v="38"/>
    <s v="Des Moines"/>
    <x v="2"/>
    <n v="0.10000000000000003"/>
    <n v="1500"/>
    <n v="150.00000000000006"/>
    <n v="45.000000000000014"/>
    <n v="0.3"/>
  </r>
  <r>
    <x v="0"/>
    <n v="1185732"/>
    <x v="69"/>
    <x v="3"/>
    <x v="38"/>
    <s v="Des Moines"/>
    <x v="3"/>
    <n v="0.14999999999999997"/>
    <n v="750"/>
    <n v="112.49999999999997"/>
    <n v="33.749999999999993"/>
    <n v="0.3"/>
  </r>
  <r>
    <x v="0"/>
    <n v="1185732"/>
    <x v="69"/>
    <x v="3"/>
    <x v="38"/>
    <s v="Des Moines"/>
    <x v="4"/>
    <n v="0.6"/>
    <n v="1000"/>
    <n v="600"/>
    <n v="300"/>
    <n v="0.5"/>
  </r>
  <r>
    <x v="0"/>
    <n v="1185732"/>
    <x v="69"/>
    <x v="3"/>
    <x v="38"/>
    <s v="Des Moines"/>
    <x v="5"/>
    <n v="0.5"/>
    <n v="2250"/>
    <n v="1125"/>
    <n v="450"/>
    <n v="0.4"/>
  </r>
  <r>
    <x v="0"/>
    <n v="1185732"/>
    <x v="70"/>
    <x v="3"/>
    <x v="38"/>
    <s v="Des Moines"/>
    <x v="0"/>
    <n v="0.6"/>
    <n v="4950"/>
    <n v="2970"/>
    <n v="891"/>
    <n v="0.3"/>
  </r>
  <r>
    <x v="0"/>
    <n v="1185732"/>
    <x v="70"/>
    <x v="3"/>
    <x v="38"/>
    <s v="Des Moines"/>
    <x v="1"/>
    <n v="0.4"/>
    <n v="2000"/>
    <n v="800"/>
    <n v="280"/>
    <n v="0.35"/>
  </r>
  <r>
    <x v="0"/>
    <n v="1185732"/>
    <x v="70"/>
    <x v="3"/>
    <x v="38"/>
    <s v="Des Moines"/>
    <x v="2"/>
    <n v="0.35000000000000003"/>
    <n v="1750"/>
    <n v="612.50000000000011"/>
    <n v="183.75000000000003"/>
    <n v="0.3"/>
  </r>
  <r>
    <x v="0"/>
    <n v="1185732"/>
    <x v="70"/>
    <x v="3"/>
    <x v="38"/>
    <s v="Des Moines"/>
    <x v="3"/>
    <n v="0.35000000000000003"/>
    <n v="1500"/>
    <n v="525"/>
    <n v="157.5"/>
    <n v="0.3"/>
  </r>
  <r>
    <x v="0"/>
    <n v="1185732"/>
    <x v="70"/>
    <x v="3"/>
    <x v="38"/>
    <s v="Des Moines"/>
    <x v="4"/>
    <n v="0.44999999999999996"/>
    <n v="1750"/>
    <n v="787.49999999999989"/>
    <n v="393.74999999999994"/>
    <n v="0.5"/>
  </r>
  <r>
    <x v="0"/>
    <n v="1185732"/>
    <x v="70"/>
    <x v="3"/>
    <x v="38"/>
    <s v="Des Moines"/>
    <x v="5"/>
    <n v="0.49999999999999994"/>
    <n v="3000"/>
    <n v="1499.9999999999998"/>
    <n v="599.99999999999989"/>
    <n v="0.4"/>
  </r>
  <r>
    <x v="0"/>
    <n v="1185732"/>
    <x v="71"/>
    <x v="3"/>
    <x v="38"/>
    <s v="Des Moines"/>
    <x v="0"/>
    <n v="0.35000000000000003"/>
    <n v="5500"/>
    <n v="1925.0000000000002"/>
    <n v="577.5"/>
    <n v="0.3"/>
  </r>
  <r>
    <x v="0"/>
    <n v="1185732"/>
    <x v="71"/>
    <x v="3"/>
    <x v="38"/>
    <s v="Des Moines"/>
    <x v="1"/>
    <n v="0.3000000000000001"/>
    <n v="3000"/>
    <n v="900.00000000000034"/>
    <n v="315.00000000000011"/>
    <n v="0.35"/>
  </r>
  <r>
    <x v="0"/>
    <n v="1185732"/>
    <x v="71"/>
    <x v="3"/>
    <x v="38"/>
    <s v="Des Moines"/>
    <x v="2"/>
    <n v="0.25000000000000006"/>
    <n v="2000"/>
    <n v="500.00000000000011"/>
    <n v="150.00000000000003"/>
    <n v="0.3"/>
  </r>
  <r>
    <x v="0"/>
    <n v="1185732"/>
    <x v="71"/>
    <x v="3"/>
    <x v="38"/>
    <s v="Des Moines"/>
    <x v="3"/>
    <n v="0.25000000000000006"/>
    <n v="1750"/>
    <n v="437.50000000000011"/>
    <n v="131.25000000000003"/>
    <n v="0.3"/>
  </r>
  <r>
    <x v="0"/>
    <n v="1185732"/>
    <x v="71"/>
    <x v="3"/>
    <x v="38"/>
    <s v="Des Moines"/>
    <x v="4"/>
    <n v="0.35000000000000003"/>
    <n v="1750"/>
    <n v="612.50000000000011"/>
    <n v="306.25000000000006"/>
    <n v="0.5"/>
  </r>
  <r>
    <x v="0"/>
    <n v="1185732"/>
    <x v="71"/>
    <x v="3"/>
    <x v="38"/>
    <s v="Des Moines"/>
    <x v="5"/>
    <n v="0.55000000000000004"/>
    <n v="3250"/>
    <n v="1787.5000000000002"/>
    <n v="715.00000000000011"/>
    <n v="0.4"/>
  </r>
  <r>
    <x v="0"/>
    <n v="1185732"/>
    <x v="72"/>
    <x v="3"/>
    <x v="38"/>
    <s v="Des Moines"/>
    <x v="0"/>
    <n v="0.5"/>
    <n v="5500"/>
    <n v="2750"/>
    <n v="825"/>
    <n v="0.3"/>
  </r>
  <r>
    <x v="0"/>
    <n v="1185732"/>
    <x v="72"/>
    <x v="3"/>
    <x v="38"/>
    <s v="Des Moines"/>
    <x v="1"/>
    <n v="0.45000000000000007"/>
    <n v="3000"/>
    <n v="1350.0000000000002"/>
    <n v="472.50000000000006"/>
    <n v="0.35"/>
  </r>
  <r>
    <x v="0"/>
    <n v="1185732"/>
    <x v="72"/>
    <x v="3"/>
    <x v="38"/>
    <s v="Des Moines"/>
    <x v="2"/>
    <n v="0.4"/>
    <n v="2250"/>
    <n v="900"/>
    <n v="270"/>
    <n v="0.3"/>
  </r>
  <r>
    <x v="0"/>
    <n v="1185732"/>
    <x v="72"/>
    <x v="3"/>
    <x v="38"/>
    <s v="Des Moines"/>
    <x v="3"/>
    <n v="0.4"/>
    <n v="1750"/>
    <n v="700"/>
    <n v="210"/>
    <n v="0.3"/>
  </r>
  <r>
    <x v="0"/>
    <n v="1185732"/>
    <x v="72"/>
    <x v="3"/>
    <x v="38"/>
    <s v="Des Moines"/>
    <x v="4"/>
    <n v="0.5"/>
    <n v="2000"/>
    <n v="1000"/>
    <n v="500"/>
    <n v="0.5"/>
  </r>
  <r>
    <x v="0"/>
    <n v="1185732"/>
    <x v="72"/>
    <x v="3"/>
    <x v="38"/>
    <s v="Des Moines"/>
    <x v="5"/>
    <n v="0.55000000000000004"/>
    <n v="3750"/>
    <n v="2062.5"/>
    <n v="825"/>
    <n v="0.4"/>
  </r>
  <r>
    <x v="0"/>
    <n v="1185732"/>
    <x v="73"/>
    <x v="3"/>
    <x v="38"/>
    <s v="Des Moines"/>
    <x v="0"/>
    <n v="0.5"/>
    <n v="5250"/>
    <n v="2625"/>
    <n v="787.5"/>
    <n v="0.3"/>
  </r>
  <r>
    <x v="0"/>
    <n v="1185732"/>
    <x v="73"/>
    <x v="3"/>
    <x v="38"/>
    <s v="Des Moines"/>
    <x v="1"/>
    <n v="0.45000000000000007"/>
    <n v="3000"/>
    <n v="1350.0000000000002"/>
    <n v="472.50000000000006"/>
    <n v="0.35"/>
  </r>
  <r>
    <x v="0"/>
    <n v="1185732"/>
    <x v="73"/>
    <x v="3"/>
    <x v="38"/>
    <s v="Des Moines"/>
    <x v="2"/>
    <n v="0.4"/>
    <n v="2250"/>
    <n v="900"/>
    <n v="270"/>
    <n v="0.3"/>
  </r>
  <r>
    <x v="0"/>
    <n v="1185732"/>
    <x v="73"/>
    <x v="3"/>
    <x v="38"/>
    <s v="Des Moines"/>
    <x v="3"/>
    <n v="0.4"/>
    <n v="2000"/>
    <n v="800"/>
    <n v="240"/>
    <n v="0.3"/>
  </r>
  <r>
    <x v="0"/>
    <n v="1185732"/>
    <x v="73"/>
    <x v="3"/>
    <x v="38"/>
    <s v="Des Moines"/>
    <x v="4"/>
    <n v="0.5"/>
    <n v="1750"/>
    <n v="875"/>
    <n v="437.5"/>
    <n v="0.5"/>
  </r>
  <r>
    <x v="0"/>
    <n v="1185732"/>
    <x v="73"/>
    <x v="3"/>
    <x v="38"/>
    <s v="Des Moines"/>
    <x v="5"/>
    <n v="0.55000000000000004"/>
    <n v="3500"/>
    <n v="1925.0000000000002"/>
    <n v="770.00000000000011"/>
    <n v="0.4"/>
  </r>
  <r>
    <x v="0"/>
    <n v="1185732"/>
    <x v="74"/>
    <x v="3"/>
    <x v="38"/>
    <s v="Des Moines"/>
    <x v="0"/>
    <n v="0.35000000000000003"/>
    <n v="4750"/>
    <n v="1662.5000000000002"/>
    <n v="498.75000000000006"/>
    <n v="0.3"/>
  </r>
  <r>
    <x v="0"/>
    <n v="1185732"/>
    <x v="74"/>
    <x v="3"/>
    <x v="38"/>
    <s v="Des Moines"/>
    <x v="1"/>
    <n v="0.3000000000000001"/>
    <n v="2500"/>
    <n v="750.00000000000023"/>
    <n v="262.50000000000006"/>
    <n v="0.35"/>
  </r>
  <r>
    <x v="0"/>
    <n v="1185732"/>
    <x v="74"/>
    <x v="3"/>
    <x v="38"/>
    <s v="Des Moines"/>
    <x v="2"/>
    <n v="0.25000000000000006"/>
    <n v="1500"/>
    <n v="375.00000000000006"/>
    <n v="112.50000000000001"/>
    <n v="0.3"/>
  </r>
  <r>
    <x v="0"/>
    <n v="1185732"/>
    <x v="74"/>
    <x v="3"/>
    <x v="38"/>
    <s v="Des Moines"/>
    <x v="3"/>
    <n v="0.25000000000000006"/>
    <n v="1250"/>
    <n v="312.50000000000006"/>
    <n v="93.750000000000014"/>
    <n v="0.3"/>
  </r>
  <r>
    <x v="0"/>
    <n v="1185732"/>
    <x v="74"/>
    <x v="3"/>
    <x v="38"/>
    <s v="Des Moines"/>
    <x v="4"/>
    <n v="0.35000000000000003"/>
    <n v="1250"/>
    <n v="437.50000000000006"/>
    <n v="218.75000000000003"/>
    <n v="0.5"/>
  </r>
  <r>
    <x v="0"/>
    <n v="1185732"/>
    <x v="74"/>
    <x v="3"/>
    <x v="38"/>
    <s v="Des Moines"/>
    <x v="5"/>
    <n v="0.4"/>
    <n v="2000"/>
    <n v="800"/>
    <n v="320"/>
    <n v="0.4"/>
  </r>
  <r>
    <x v="0"/>
    <n v="1185732"/>
    <x v="75"/>
    <x v="3"/>
    <x v="38"/>
    <s v="Des Moines"/>
    <x v="0"/>
    <n v="0.44999999999999996"/>
    <n v="3750"/>
    <n v="1687.4999999999998"/>
    <n v="506.24999999999989"/>
    <n v="0.3"/>
  </r>
  <r>
    <x v="0"/>
    <n v="1185732"/>
    <x v="75"/>
    <x v="3"/>
    <x v="38"/>
    <s v="Des Moines"/>
    <x v="1"/>
    <n v="0.35000000000000003"/>
    <n v="2250"/>
    <n v="787.50000000000011"/>
    <n v="275.625"/>
    <n v="0.35"/>
  </r>
  <r>
    <x v="0"/>
    <n v="1185732"/>
    <x v="75"/>
    <x v="3"/>
    <x v="38"/>
    <s v="Des Moines"/>
    <x v="2"/>
    <n v="0.35000000000000003"/>
    <n v="1250"/>
    <n v="437.50000000000006"/>
    <n v="131.25"/>
    <n v="0.3"/>
  </r>
  <r>
    <x v="0"/>
    <n v="1185732"/>
    <x v="75"/>
    <x v="3"/>
    <x v="38"/>
    <s v="Des Moines"/>
    <x v="3"/>
    <n v="0.35000000000000003"/>
    <n v="1250"/>
    <n v="437.50000000000006"/>
    <n v="131.25"/>
    <n v="0.3"/>
  </r>
  <r>
    <x v="0"/>
    <n v="1185732"/>
    <x v="75"/>
    <x v="3"/>
    <x v="38"/>
    <s v="Des Moines"/>
    <x v="4"/>
    <n v="0.44999999999999996"/>
    <n v="1250"/>
    <n v="562.5"/>
    <n v="281.25"/>
    <n v="0.5"/>
  </r>
  <r>
    <x v="0"/>
    <n v="1185732"/>
    <x v="75"/>
    <x v="3"/>
    <x v="38"/>
    <s v="Des Moines"/>
    <x v="5"/>
    <n v="0.49999999999999983"/>
    <n v="2500"/>
    <n v="1249.9999999999995"/>
    <n v="499.99999999999983"/>
    <n v="0.4"/>
  </r>
  <r>
    <x v="0"/>
    <n v="1185732"/>
    <x v="76"/>
    <x v="3"/>
    <x v="38"/>
    <s v="Des Moines"/>
    <x v="0"/>
    <n v="0.44999999999999996"/>
    <n v="4000"/>
    <n v="1799.9999999999998"/>
    <n v="539.99999999999989"/>
    <n v="0.3"/>
  </r>
  <r>
    <x v="0"/>
    <n v="1185732"/>
    <x v="76"/>
    <x v="3"/>
    <x v="38"/>
    <s v="Des Moines"/>
    <x v="1"/>
    <n v="0.35000000000000003"/>
    <n v="3000"/>
    <n v="1050"/>
    <n v="367.5"/>
    <n v="0.35"/>
  </r>
  <r>
    <x v="0"/>
    <n v="1185732"/>
    <x v="76"/>
    <x v="3"/>
    <x v="38"/>
    <s v="Des Moines"/>
    <x v="2"/>
    <n v="0.35000000000000003"/>
    <n v="2450"/>
    <n v="857.50000000000011"/>
    <n v="257.25"/>
    <n v="0.3"/>
  </r>
  <r>
    <x v="0"/>
    <n v="1185732"/>
    <x v="76"/>
    <x v="3"/>
    <x v="38"/>
    <s v="Des Moines"/>
    <x v="3"/>
    <n v="0.35000000000000003"/>
    <n v="2250"/>
    <n v="787.50000000000011"/>
    <n v="236.25000000000003"/>
    <n v="0.3"/>
  </r>
  <r>
    <x v="0"/>
    <n v="1185732"/>
    <x v="76"/>
    <x v="3"/>
    <x v="38"/>
    <s v="Des Moines"/>
    <x v="4"/>
    <n v="0.6"/>
    <n v="2000"/>
    <n v="1200"/>
    <n v="600"/>
    <n v="0.5"/>
  </r>
  <r>
    <x v="0"/>
    <n v="1185732"/>
    <x v="76"/>
    <x v="3"/>
    <x v="38"/>
    <s v="Des Moines"/>
    <x v="5"/>
    <n v="0.64999999999999991"/>
    <n v="3000"/>
    <n v="1949.9999999999998"/>
    <n v="780"/>
    <n v="0.4"/>
  </r>
  <r>
    <x v="0"/>
    <n v="1185732"/>
    <x v="77"/>
    <x v="3"/>
    <x v="38"/>
    <s v="Des Moines"/>
    <x v="0"/>
    <n v="0.6"/>
    <n v="5500"/>
    <n v="3300"/>
    <n v="990"/>
    <n v="0.3"/>
  </r>
  <r>
    <x v="0"/>
    <n v="1185732"/>
    <x v="77"/>
    <x v="3"/>
    <x v="38"/>
    <s v="Des Moines"/>
    <x v="1"/>
    <n v="0.5"/>
    <n v="3500"/>
    <n v="1750"/>
    <n v="612.5"/>
    <n v="0.35"/>
  </r>
  <r>
    <x v="0"/>
    <n v="1185732"/>
    <x v="77"/>
    <x v="3"/>
    <x v="38"/>
    <s v="Des Moines"/>
    <x v="2"/>
    <n v="0.5"/>
    <n v="3000"/>
    <n v="1500"/>
    <n v="450"/>
    <n v="0.3"/>
  </r>
  <r>
    <x v="0"/>
    <n v="1185732"/>
    <x v="77"/>
    <x v="3"/>
    <x v="38"/>
    <s v="Des Moines"/>
    <x v="3"/>
    <n v="0.5"/>
    <n v="2500"/>
    <n v="1250"/>
    <n v="375"/>
    <n v="0.3"/>
  </r>
  <r>
    <x v="0"/>
    <n v="1185732"/>
    <x v="77"/>
    <x v="3"/>
    <x v="38"/>
    <s v="Des Moines"/>
    <x v="4"/>
    <n v="0.6"/>
    <n v="2500"/>
    <n v="1500"/>
    <n v="750"/>
    <n v="0.5"/>
  </r>
  <r>
    <x v="0"/>
    <n v="1185732"/>
    <x v="77"/>
    <x v="3"/>
    <x v="38"/>
    <s v="Des Moines"/>
    <x v="5"/>
    <n v="0.64999999999999991"/>
    <n v="3500"/>
    <n v="2274.9999999999995"/>
    <n v="909.99999999999989"/>
    <n v="0.4"/>
  </r>
  <r>
    <x v="0"/>
    <n v="1185732"/>
    <x v="136"/>
    <x v="3"/>
    <x v="39"/>
    <s v="Milwaukee"/>
    <x v="0"/>
    <n v="0.35000000000000003"/>
    <n v="5000"/>
    <n v="1750.0000000000002"/>
    <n v="700.00000000000011"/>
    <n v="0.4"/>
  </r>
  <r>
    <x v="0"/>
    <n v="1185732"/>
    <x v="136"/>
    <x v="3"/>
    <x v="39"/>
    <s v="Milwaukee"/>
    <x v="1"/>
    <n v="0.35000000000000003"/>
    <n v="3000"/>
    <n v="1050"/>
    <n v="420"/>
    <n v="0.4"/>
  </r>
  <r>
    <x v="0"/>
    <n v="1185732"/>
    <x v="136"/>
    <x v="3"/>
    <x v="39"/>
    <s v="Milwaukee"/>
    <x v="2"/>
    <n v="0.25000000000000006"/>
    <n v="3000"/>
    <n v="750.00000000000011"/>
    <n v="262.5"/>
    <n v="0.35"/>
  </r>
  <r>
    <x v="0"/>
    <n v="1185732"/>
    <x v="136"/>
    <x v="3"/>
    <x v="39"/>
    <s v="Milwaukee"/>
    <x v="3"/>
    <n v="0.30000000000000004"/>
    <n v="1500"/>
    <n v="450.00000000000006"/>
    <n v="157.5"/>
    <n v="0.35"/>
  </r>
  <r>
    <x v="0"/>
    <n v="1185732"/>
    <x v="136"/>
    <x v="3"/>
    <x v="39"/>
    <s v="Milwaukee"/>
    <x v="4"/>
    <n v="0.44999999999999996"/>
    <n v="2000"/>
    <n v="899.99999999999989"/>
    <n v="269.99999999999994"/>
    <n v="0.3"/>
  </r>
  <r>
    <x v="0"/>
    <n v="1185732"/>
    <x v="136"/>
    <x v="3"/>
    <x v="39"/>
    <s v="Milwaukee"/>
    <x v="5"/>
    <n v="0.35000000000000003"/>
    <n v="3000"/>
    <n v="1050"/>
    <n v="420"/>
    <n v="0.4"/>
  </r>
  <r>
    <x v="0"/>
    <n v="1185732"/>
    <x v="79"/>
    <x v="3"/>
    <x v="39"/>
    <s v="Milwaukee"/>
    <x v="0"/>
    <n v="0.35000000000000003"/>
    <n v="5500"/>
    <n v="1925.0000000000002"/>
    <n v="770.00000000000011"/>
    <n v="0.4"/>
  </r>
  <r>
    <x v="0"/>
    <n v="1185732"/>
    <x v="79"/>
    <x v="3"/>
    <x v="39"/>
    <s v="Milwaukee"/>
    <x v="1"/>
    <n v="0.35000000000000003"/>
    <n v="2000"/>
    <n v="700.00000000000011"/>
    <n v="280.00000000000006"/>
    <n v="0.4"/>
  </r>
  <r>
    <x v="0"/>
    <n v="1185732"/>
    <x v="79"/>
    <x v="3"/>
    <x v="39"/>
    <s v="Milwaukee"/>
    <x v="2"/>
    <n v="0.25000000000000006"/>
    <n v="2500"/>
    <n v="625.00000000000011"/>
    <n v="218.75000000000003"/>
    <n v="0.35"/>
  </r>
  <r>
    <x v="0"/>
    <n v="1185732"/>
    <x v="79"/>
    <x v="3"/>
    <x v="39"/>
    <s v="Milwaukee"/>
    <x v="3"/>
    <n v="0.30000000000000004"/>
    <n v="1250"/>
    <n v="375.00000000000006"/>
    <n v="131.25"/>
    <n v="0.35"/>
  </r>
  <r>
    <x v="0"/>
    <n v="1185732"/>
    <x v="79"/>
    <x v="3"/>
    <x v="39"/>
    <s v="Milwaukee"/>
    <x v="4"/>
    <n v="0.44999999999999996"/>
    <n v="2000"/>
    <n v="899.99999999999989"/>
    <n v="269.99999999999994"/>
    <n v="0.3"/>
  </r>
  <r>
    <x v="0"/>
    <n v="1185732"/>
    <x v="79"/>
    <x v="3"/>
    <x v="39"/>
    <s v="Milwaukee"/>
    <x v="5"/>
    <n v="0.19999999999999996"/>
    <n v="3000"/>
    <n v="599.99999999999989"/>
    <n v="239.99999999999997"/>
    <n v="0.4"/>
  </r>
  <r>
    <x v="0"/>
    <n v="1185732"/>
    <x v="137"/>
    <x v="3"/>
    <x v="39"/>
    <s v="Milwaukee"/>
    <x v="0"/>
    <n v="0.25000000000000006"/>
    <n v="5200"/>
    <n v="1300.0000000000002"/>
    <n v="520.00000000000011"/>
    <n v="0.4"/>
  </r>
  <r>
    <x v="0"/>
    <n v="1185732"/>
    <x v="137"/>
    <x v="3"/>
    <x v="39"/>
    <s v="Milwaukee"/>
    <x v="1"/>
    <n v="0.25000000000000006"/>
    <n v="2250"/>
    <n v="562.50000000000011"/>
    <n v="225.00000000000006"/>
    <n v="0.4"/>
  </r>
  <r>
    <x v="0"/>
    <n v="1185732"/>
    <x v="137"/>
    <x v="3"/>
    <x v="39"/>
    <s v="Milwaukee"/>
    <x v="2"/>
    <n v="0.15000000000000002"/>
    <n v="2750"/>
    <n v="412.50000000000006"/>
    <n v="144.375"/>
    <n v="0.35"/>
  </r>
  <r>
    <x v="0"/>
    <n v="1185732"/>
    <x v="137"/>
    <x v="3"/>
    <x v="39"/>
    <s v="Milwaukee"/>
    <x v="3"/>
    <n v="0.19999999999999996"/>
    <n v="1250"/>
    <n v="249.99999999999994"/>
    <n v="87.499999999999972"/>
    <n v="0.35"/>
  </r>
  <r>
    <x v="0"/>
    <n v="1185732"/>
    <x v="137"/>
    <x v="3"/>
    <x v="39"/>
    <s v="Milwaukee"/>
    <x v="4"/>
    <n v="0.35000000000000003"/>
    <n v="1750"/>
    <n v="612.50000000000011"/>
    <n v="183.75000000000003"/>
    <n v="0.3"/>
  </r>
  <r>
    <x v="0"/>
    <n v="1185732"/>
    <x v="137"/>
    <x v="3"/>
    <x v="39"/>
    <s v="Milwaukee"/>
    <x v="5"/>
    <n v="0.25000000000000006"/>
    <n v="2750"/>
    <n v="687.50000000000011"/>
    <n v="275.00000000000006"/>
    <n v="0.4"/>
  </r>
  <r>
    <x v="0"/>
    <n v="1185732"/>
    <x v="138"/>
    <x v="3"/>
    <x v="39"/>
    <s v="Milwaukee"/>
    <x v="0"/>
    <n v="0.25000000000000006"/>
    <n v="5000"/>
    <n v="1250.0000000000002"/>
    <n v="500.00000000000011"/>
    <n v="0.4"/>
  </r>
  <r>
    <x v="0"/>
    <n v="1185732"/>
    <x v="138"/>
    <x v="3"/>
    <x v="39"/>
    <s v="Milwaukee"/>
    <x v="1"/>
    <n v="0.25000000000000006"/>
    <n v="2000"/>
    <n v="500.00000000000011"/>
    <n v="200.00000000000006"/>
    <n v="0.4"/>
  </r>
  <r>
    <x v="0"/>
    <n v="1185732"/>
    <x v="138"/>
    <x v="3"/>
    <x v="39"/>
    <s v="Milwaukee"/>
    <x v="2"/>
    <n v="0.15000000000000002"/>
    <n v="2000"/>
    <n v="300.00000000000006"/>
    <n v="105.00000000000001"/>
    <n v="0.35"/>
  </r>
  <r>
    <x v="0"/>
    <n v="1185732"/>
    <x v="138"/>
    <x v="3"/>
    <x v="39"/>
    <s v="Milwaukee"/>
    <x v="3"/>
    <n v="0.19999999999999996"/>
    <n v="1250"/>
    <n v="249.99999999999994"/>
    <n v="87.499999999999972"/>
    <n v="0.35"/>
  </r>
  <r>
    <x v="0"/>
    <n v="1185732"/>
    <x v="138"/>
    <x v="3"/>
    <x v="39"/>
    <s v="Milwaukee"/>
    <x v="4"/>
    <n v="0.65"/>
    <n v="1500"/>
    <n v="975"/>
    <n v="292.5"/>
    <n v="0.3"/>
  </r>
  <r>
    <x v="0"/>
    <n v="1185732"/>
    <x v="138"/>
    <x v="3"/>
    <x v="39"/>
    <s v="Milwaukee"/>
    <x v="5"/>
    <n v="0.5"/>
    <n v="2750"/>
    <n v="1375"/>
    <n v="550"/>
    <n v="0.4"/>
  </r>
  <r>
    <x v="0"/>
    <n v="1185732"/>
    <x v="139"/>
    <x v="3"/>
    <x v="39"/>
    <s v="Milwaukee"/>
    <x v="0"/>
    <n v="0.6"/>
    <n v="5450"/>
    <n v="3270"/>
    <n v="1308"/>
    <n v="0.4"/>
  </r>
  <r>
    <x v="0"/>
    <n v="1185732"/>
    <x v="139"/>
    <x v="3"/>
    <x v="39"/>
    <s v="Milwaukee"/>
    <x v="1"/>
    <n v="0.4"/>
    <n v="2500"/>
    <n v="1000"/>
    <n v="400"/>
    <n v="0.4"/>
  </r>
  <r>
    <x v="0"/>
    <n v="1185732"/>
    <x v="139"/>
    <x v="3"/>
    <x v="39"/>
    <s v="Milwaukee"/>
    <x v="2"/>
    <n v="0.35000000000000003"/>
    <n v="2250"/>
    <n v="787.50000000000011"/>
    <n v="275.625"/>
    <n v="0.35"/>
  </r>
  <r>
    <x v="0"/>
    <n v="1185732"/>
    <x v="139"/>
    <x v="3"/>
    <x v="39"/>
    <s v="Milwaukee"/>
    <x v="3"/>
    <n v="0.35000000000000003"/>
    <n v="1750"/>
    <n v="612.50000000000011"/>
    <n v="214.37500000000003"/>
    <n v="0.35"/>
  </r>
  <r>
    <x v="0"/>
    <n v="1185732"/>
    <x v="139"/>
    <x v="3"/>
    <x v="39"/>
    <s v="Milwaukee"/>
    <x v="4"/>
    <n v="0.44999999999999996"/>
    <n v="2000"/>
    <n v="899.99999999999989"/>
    <n v="269.99999999999994"/>
    <n v="0.3"/>
  </r>
  <r>
    <x v="0"/>
    <n v="1185732"/>
    <x v="139"/>
    <x v="3"/>
    <x v="39"/>
    <s v="Milwaukee"/>
    <x v="5"/>
    <n v="0.54999999999999993"/>
    <n v="3250"/>
    <n v="1787.4999999999998"/>
    <n v="715"/>
    <n v="0.4"/>
  </r>
  <r>
    <x v="0"/>
    <n v="1185732"/>
    <x v="83"/>
    <x v="3"/>
    <x v="39"/>
    <s v="Milwaukee"/>
    <x v="0"/>
    <n v="0.4"/>
    <n v="5750"/>
    <n v="2300"/>
    <n v="920"/>
    <n v="0.4"/>
  </r>
  <r>
    <x v="0"/>
    <n v="1185732"/>
    <x v="83"/>
    <x v="3"/>
    <x v="39"/>
    <s v="Milwaukee"/>
    <x v="1"/>
    <n v="0.35000000000000009"/>
    <n v="3250"/>
    <n v="1137.5000000000002"/>
    <n v="455.00000000000011"/>
    <n v="0.4"/>
  </r>
  <r>
    <x v="0"/>
    <n v="1185732"/>
    <x v="83"/>
    <x v="3"/>
    <x v="39"/>
    <s v="Milwaukee"/>
    <x v="2"/>
    <n v="0.30000000000000004"/>
    <n v="2000"/>
    <n v="600.00000000000011"/>
    <n v="210.00000000000003"/>
    <n v="0.35"/>
  </r>
  <r>
    <x v="0"/>
    <n v="1185732"/>
    <x v="83"/>
    <x v="3"/>
    <x v="39"/>
    <s v="Milwaukee"/>
    <x v="3"/>
    <n v="0.30000000000000004"/>
    <n v="1750"/>
    <n v="525.00000000000011"/>
    <n v="183.75000000000003"/>
    <n v="0.35"/>
  </r>
  <r>
    <x v="0"/>
    <n v="1185732"/>
    <x v="83"/>
    <x v="3"/>
    <x v="39"/>
    <s v="Milwaukee"/>
    <x v="4"/>
    <n v="0.4"/>
    <n v="1750"/>
    <n v="700"/>
    <n v="210"/>
    <n v="0.3"/>
  </r>
  <r>
    <x v="0"/>
    <n v="1185732"/>
    <x v="83"/>
    <x v="3"/>
    <x v="39"/>
    <s v="Milwaukee"/>
    <x v="5"/>
    <n v="0.60000000000000009"/>
    <n v="3250"/>
    <n v="1950.0000000000002"/>
    <n v="780.00000000000011"/>
    <n v="0.4"/>
  </r>
  <r>
    <x v="0"/>
    <n v="1185732"/>
    <x v="140"/>
    <x v="3"/>
    <x v="39"/>
    <s v="Milwaukee"/>
    <x v="0"/>
    <n v="0.55000000000000004"/>
    <n v="5500"/>
    <n v="3025.0000000000005"/>
    <n v="1210.0000000000002"/>
    <n v="0.4"/>
  </r>
  <r>
    <x v="0"/>
    <n v="1185732"/>
    <x v="140"/>
    <x v="3"/>
    <x v="39"/>
    <s v="Milwaukee"/>
    <x v="1"/>
    <n v="0.50000000000000011"/>
    <n v="3000"/>
    <n v="1500.0000000000002"/>
    <n v="600.00000000000011"/>
    <n v="0.4"/>
  </r>
  <r>
    <x v="0"/>
    <n v="1185732"/>
    <x v="140"/>
    <x v="3"/>
    <x v="39"/>
    <s v="Milwaukee"/>
    <x v="2"/>
    <n v="0.45"/>
    <n v="2250"/>
    <n v="1012.5"/>
    <n v="354.375"/>
    <n v="0.35"/>
  </r>
  <r>
    <x v="0"/>
    <n v="1185732"/>
    <x v="140"/>
    <x v="3"/>
    <x v="39"/>
    <s v="Milwaukee"/>
    <x v="3"/>
    <n v="0.45"/>
    <n v="1750"/>
    <n v="787.5"/>
    <n v="275.625"/>
    <n v="0.35"/>
  </r>
  <r>
    <x v="0"/>
    <n v="1185732"/>
    <x v="140"/>
    <x v="3"/>
    <x v="39"/>
    <s v="Milwaukee"/>
    <x v="4"/>
    <n v="0.55000000000000004"/>
    <n v="2000"/>
    <n v="1100"/>
    <n v="330"/>
    <n v="0.3"/>
  </r>
  <r>
    <x v="0"/>
    <n v="1185732"/>
    <x v="140"/>
    <x v="3"/>
    <x v="39"/>
    <s v="Milwaukee"/>
    <x v="5"/>
    <n v="0.60000000000000009"/>
    <n v="3750"/>
    <n v="2250.0000000000005"/>
    <n v="900.00000000000023"/>
    <n v="0.4"/>
  </r>
  <r>
    <x v="0"/>
    <n v="1185732"/>
    <x v="141"/>
    <x v="3"/>
    <x v="39"/>
    <s v="Milwaukee"/>
    <x v="0"/>
    <n v="0.5"/>
    <n v="5250"/>
    <n v="2625"/>
    <n v="1050"/>
    <n v="0.4"/>
  </r>
  <r>
    <x v="0"/>
    <n v="1185732"/>
    <x v="141"/>
    <x v="3"/>
    <x v="39"/>
    <s v="Milwaukee"/>
    <x v="1"/>
    <n v="0.45000000000000007"/>
    <n v="3000"/>
    <n v="1350.0000000000002"/>
    <n v="540.00000000000011"/>
    <n v="0.4"/>
  </r>
  <r>
    <x v="0"/>
    <n v="1185732"/>
    <x v="141"/>
    <x v="3"/>
    <x v="39"/>
    <s v="Milwaukee"/>
    <x v="2"/>
    <n v="0.4"/>
    <n v="2250"/>
    <n v="900"/>
    <n v="315"/>
    <n v="0.35"/>
  </r>
  <r>
    <x v="0"/>
    <n v="1185732"/>
    <x v="141"/>
    <x v="3"/>
    <x v="39"/>
    <s v="Milwaukee"/>
    <x v="3"/>
    <n v="0.4"/>
    <n v="2000"/>
    <n v="800"/>
    <n v="280"/>
    <n v="0.35"/>
  </r>
  <r>
    <x v="0"/>
    <n v="1185732"/>
    <x v="141"/>
    <x v="3"/>
    <x v="39"/>
    <s v="Milwaukee"/>
    <x v="4"/>
    <n v="0.5"/>
    <n v="1750"/>
    <n v="875"/>
    <n v="262.5"/>
    <n v="0.3"/>
  </r>
  <r>
    <x v="0"/>
    <n v="1185732"/>
    <x v="141"/>
    <x v="3"/>
    <x v="39"/>
    <s v="Milwaukee"/>
    <x v="5"/>
    <n v="0.55000000000000004"/>
    <n v="3500"/>
    <n v="1925.0000000000002"/>
    <n v="770.00000000000011"/>
    <n v="0.4"/>
  </r>
  <r>
    <x v="0"/>
    <n v="1185732"/>
    <x v="142"/>
    <x v="3"/>
    <x v="39"/>
    <s v="Milwaukee"/>
    <x v="0"/>
    <n v="0.35000000000000003"/>
    <n v="4750"/>
    <n v="1662.5000000000002"/>
    <n v="665.00000000000011"/>
    <n v="0.4"/>
  </r>
  <r>
    <x v="0"/>
    <n v="1185732"/>
    <x v="142"/>
    <x v="3"/>
    <x v="39"/>
    <s v="Milwaukee"/>
    <x v="1"/>
    <n v="0.3000000000000001"/>
    <n v="2750"/>
    <n v="825.00000000000023"/>
    <n v="330.00000000000011"/>
    <n v="0.4"/>
  </r>
  <r>
    <x v="0"/>
    <n v="1185732"/>
    <x v="142"/>
    <x v="3"/>
    <x v="39"/>
    <s v="Milwaukee"/>
    <x v="2"/>
    <n v="0.25000000000000006"/>
    <n v="1750"/>
    <n v="437.50000000000011"/>
    <n v="153.12500000000003"/>
    <n v="0.35"/>
  </r>
  <r>
    <x v="0"/>
    <n v="1185732"/>
    <x v="142"/>
    <x v="3"/>
    <x v="39"/>
    <s v="Milwaukee"/>
    <x v="3"/>
    <n v="0.25000000000000006"/>
    <n v="1500"/>
    <n v="375.00000000000006"/>
    <n v="131.25"/>
    <n v="0.35"/>
  </r>
  <r>
    <x v="0"/>
    <n v="1185732"/>
    <x v="142"/>
    <x v="3"/>
    <x v="39"/>
    <s v="Milwaukee"/>
    <x v="4"/>
    <n v="0.35000000000000003"/>
    <n v="1500"/>
    <n v="525"/>
    <n v="157.5"/>
    <n v="0.3"/>
  </r>
  <r>
    <x v="0"/>
    <n v="1185732"/>
    <x v="142"/>
    <x v="3"/>
    <x v="39"/>
    <s v="Milwaukee"/>
    <x v="5"/>
    <n v="0.4"/>
    <n v="2250"/>
    <n v="900"/>
    <n v="360"/>
    <n v="0.4"/>
  </r>
  <r>
    <x v="0"/>
    <n v="1185732"/>
    <x v="87"/>
    <x v="3"/>
    <x v="39"/>
    <s v="Milwaukee"/>
    <x v="0"/>
    <n v="0.44999999999999996"/>
    <n v="4000"/>
    <n v="1799.9999999999998"/>
    <n v="720"/>
    <n v="0.4"/>
  </r>
  <r>
    <x v="0"/>
    <n v="1185732"/>
    <x v="87"/>
    <x v="3"/>
    <x v="39"/>
    <s v="Milwaukee"/>
    <x v="1"/>
    <n v="0.35000000000000003"/>
    <n v="2500"/>
    <n v="875.00000000000011"/>
    <n v="350.00000000000006"/>
    <n v="0.4"/>
  </r>
  <r>
    <x v="0"/>
    <n v="1185732"/>
    <x v="87"/>
    <x v="3"/>
    <x v="39"/>
    <s v="Milwaukee"/>
    <x v="2"/>
    <n v="0.35000000000000003"/>
    <n v="1500"/>
    <n v="525"/>
    <n v="183.75"/>
    <n v="0.35"/>
  </r>
  <r>
    <x v="0"/>
    <n v="1185732"/>
    <x v="87"/>
    <x v="3"/>
    <x v="39"/>
    <s v="Milwaukee"/>
    <x v="3"/>
    <n v="0.35000000000000003"/>
    <n v="1500"/>
    <n v="525"/>
    <n v="183.75"/>
    <n v="0.35"/>
  </r>
  <r>
    <x v="0"/>
    <n v="1185732"/>
    <x v="87"/>
    <x v="3"/>
    <x v="39"/>
    <s v="Milwaukee"/>
    <x v="4"/>
    <n v="0.44999999999999996"/>
    <n v="1500"/>
    <n v="674.99999999999989"/>
    <n v="202.49999999999997"/>
    <n v="0.3"/>
  </r>
  <r>
    <x v="0"/>
    <n v="1185732"/>
    <x v="87"/>
    <x v="3"/>
    <x v="39"/>
    <s v="Milwaukee"/>
    <x v="5"/>
    <n v="0.49999999999999983"/>
    <n v="2750"/>
    <n v="1374.9999999999995"/>
    <n v="549.99999999999989"/>
    <n v="0.4"/>
  </r>
  <r>
    <x v="0"/>
    <n v="1185732"/>
    <x v="143"/>
    <x v="3"/>
    <x v="39"/>
    <s v="Milwaukee"/>
    <x v="0"/>
    <n v="0.44999999999999996"/>
    <n v="4250"/>
    <n v="1912.4999999999998"/>
    <n v="765"/>
    <n v="0.4"/>
  </r>
  <r>
    <x v="0"/>
    <n v="1185732"/>
    <x v="143"/>
    <x v="3"/>
    <x v="39"/>
    <s v="Milwaukee"/>
    <x v="1"/>
    <n v="0.35000000000000003"/>
    <n v="3250"/>
    <n v="1137.5"/>
    <n v="455"/>
    <n v="0.4"/>
  </r>
  <r>
    <x v="0"/>
    <n v="1185732"/>
    <x v="143"/>
    <x v="3"/>
    <x v="39"/>
    <s v="Milwaukee"/>
    <x v="2"/>
    <n v="0.35000000000000003"/>
    <n v="2700"/>
    <n v="945.00000000000011"/>
    <n v="330.75"/>
    <n v="0.35"/>
  </r>
  <r>
    <x v="0"/>
    <n v="1185732"/>
    <x v="143"/>
    <x v="3"/>
    <x v="39"/>
    <s v="Milwaukee"/>
    <x v="3"/>
    <n v="0.35000000000000003"/>
    <n v="2750"/>
    <n v="962.50000000000011"/>
    <n v="336.875"/>
    <n v="0.35"/>
  </r>
  <r>
    <x v="0"/>
    <n v="1185732"/>
    <x v="143"/>
    <x v="3"/>
    <x v="39"/>
    <s v="Milwaukee"/>
    <x v="4"/>
    <n v="0.6"/>
    <n v="2500"/>
    <n v="1500"/>
    <n v="450"/>
    <n v="0.3"/>
  </r>
  <r>
    <x v="0"/>
    <n v="1185732"/>
    <x v="143"/>
    <x v="3"/>
    <x v="39"/>
    <s v="Milwaukee"/>
    <x v="5"/>
    <n v="0.64999999999999991"/>
    <n v="3500"/>
    <n v="2274.9999999999995"/>
    <n v="909.99999999999989"/>
    <n v="0.4"/>
  </r>
  <r>
    <x v="0"/>
    <n v="1185732"/>
    <x v="144"/>
    <x v="3"/>
    <x v="39"/>
    <s v="Milwaukee"/>
    <x v="0"/>
    <n v="0.6"/>
    <n v="6000"/>
    <n v="3600"/>
    <n v="1440"/>
    <n v="0.4"/>
  </r>
  <r>
    <x v="0"/>
    <n v="1185732"/>
    <x v="144"/>
    <x v="3"/>
    <x v="39"/>
    <s v="Milwaukee"/>
    <x v="1"/>
    <n v="0.5"/>
    <n v="4000"/>
    <n v="2000"/>
    <n v="800"/>
    <n v="0.4"/>
  </r>
  <r>
    <x v="0"/>
    <n v="1185732"/>
    <x v="144"/>
    <x v="3"/>
    <x v="39"/>
    <s v="Milwaukee"/>
    <x v="2"/>
    <n v="0.5"/>
    <n v="3500"/>
    <n v="1750"/>
    <n v="612.5"/>
    <n v="0.35"/>
  </r>
  <r>
    <x v="0"/>
    <n v="1185732"/>
    <x v="144"/>
    <x v="3"/>
    <x v="39"/>
    <s v="Milwaukee"/>
    <x v="3"/>
    <n v="0.5"/>
    <n v="3000"/>
    <n v="1500"/>
    <n v="525"/>
    <n v="0.35"/>
  </r>
  <r>
    <x v="0"/>
    <n v="1185732"/>
    <x v="144"/>
    <x v="3"/>
    <x v="39"/>
    <s v="Milwaukee"/>
    <x v="4"/>
    <n v="0.6"/>
    <n v="3000"/>
    <n v="1800"/>
    <n v="540"/>
    <n v="0.3"/>
  </r>
  <r>
    <x v="0"/>
    <n v="1185732"/>
    <x v="144"/>
    <x v="3"/>
    <x v="39"/>
    <s v="Milwaukee"/>
    <x v="5"/>
    <n v="0.64999999999999991"/>
    <n v="4000"/>
    <n v="2599.9999999999995"/>
    <n v="1039.9999999999998"/>
    <n v="0.4"/>
  </r>
  <r>
    <x v="0"/>
    <n v="1185732"/>
    <x v="102"/>
    <x v="3"/>
    <x v="40"/>
    <s v="Indianapolis"/>
    <x v="0"/>
    <n v="0.35000000000000003"/>
    <n v="5000"/>
    <n v="1750.0000000000002"/>
    <n v="700.00000000000011"/>
    <n v="0.4"/>
  </r>
  <r>
    <x v="0"/>
    <n v="1185732"/>
    <x v="102"/>
    <x v="3"/>
    <x v="40"/>
    <s v="Indianapolis"/>
    <x v="1"/>
    <n v="0.35000000000000003"/>
    <n v="3000"/>
    <n v="1050"/>
    <n v="420"/>
    <n v="0.4"/>
  </r>
  <r>
    <x v="0"/>
    <n v="1185732"/>
    <x v="102"/>
    <x v="3"/>
    <x v="40"/>
    <s v="Indianapolis"/>
    <x v="2"/>
    <n v="0.25000000000000006"/>
    <n v="3000"/>
    <n v="750.00000000000011"/>
    <n v="300.00000000000006"/>
    <n v="0.4"/>
  </r>
  <r>
    <x v="0"/>
    <n v="1185732"/>
    <x v="102"/>
    <x v="3"/>
    <x v="40"/>
    <s v="Indianapolis"/>
    <x v="3"/>
    <n v="0.30000000000000004"/>
    <n v="1500"/>
    <n v="450.00000000000006"/>
    <n v="180.00000000000003"/>
    <n v="0.4"/>
  </r>
  <r>
    <x v="0"/>
    <n v="1185732"/>
    <x v="102"/>
    <x v="3"/>
    <x v="40"/>
    <s v="Indianapolis"/>
    <x v="4"/>
    <n v="0.44999999999999996"/>
    <n v="2000"/>
    <n v="899.99999999999989"/>
    <n v="360"/>
    <n v="0.4"/>
  </r>
  <r>
    <x v="0"/>
    <n v="1185732"/>
    <x v="102"/>
    <x v="3"/>
    <x v="40"/>
    <s v="Indianapolis"/>
    <x v="5"/>
    <n v="0.35000000000000003"/>
    <n v="3000"/>
    <n v="1050"/>
    <n v="420"/>
    <n v="0.4"/>
  </r>
  <r>
    <x v="0"/>
    <n v="1185732"/>
    <x v="103"/>
    <x v="3"/>
    <x v="40"/>
    <s v="Indianapolis"/>
    <x v="0"/>
    <n v="0.35000000000000003"/>
    <n v="5500"/>
    <n v="1925.0000000000002"/>
    <n v="770.00000000000011"/>
    <n v="0.4"/>
  </r>
  <r>
    <x v="0"/>
    <n v="1185732"/>
    <x v="103"/>
    <x v="3"/>
    <x v="40"/>
    <s v="Indianapolis"/>
    <x v="1"/>
    <n v="0.4"/>
    <n v="2000"/>
    <n v="800"/>
    <n v="320"/>
    <n v="0.4"/>
  </r>
  <r>
    <x v="0"/>
    <n v="1185732"/>
    <x v="103"/>
    <x v="3"/>
    <x v="40"/>
    <s v="Indianapolis"/>
    <x v="2"/>
    <n v="0.30000000000000004"/>
    <n v="3000"/>
    <n v="900.00000000000011"/>
    <n v="360.00000000000006"/>
    <n v="0.4"/>
  </r>
  <r>
    <x v="0"/>
    <n v="1185732"/>
    <x v="103"/>
    <x v="3"/>
    <x v="40"/>
    <s v="Indianapolis"/>
    <x v="3"/>
    <n v="0.35000000000000003"/>
    <n v="1750"/>
    <n v="612.50000000000011"/>
    <n v="245.00000000000006"/>
    <n v="0.4"/>
  </r>
  <r>
    <x v="0"/>
    <n v="1185732"/>
    <x v="103"/>
    <x v="3"/>
    <x v="40"/>
    <s v="Indianapolis"/>
    <x v="4"/>
    <n v="0.49999999999999994"/>
    <n v="2500"/>
    <n v="1249.9999999999998"/>
    <n v="499.99999999999994"/>
    <n v="0.4"/>
  </r>
  <r>
    <x v="0"/>
    <n v="1185732"/>
    <x v="103"/>
    <x v="3"/>
    <x v="40"/>
    <s v="Indianapolis"/>
    <x v="5"/>
    <n v="0.24999999999999994"/>
    <n v="3500"/>
    <n v="874.99999999999977"/>
    <n v="349.99999999999994"/>
    <n v="0.4"/>
  </r>
  <r>
    <x v="0"/>
    <n v="1185732"/>
    <x v="104"/>
    <x v="3"/>
    <x v="40"/>
    <s v="Indianapolis"/>
    <x v="0"/>
    <n v="0.30000000000000004"/>
    <n v="5700"/>
    <n v="1710.0000000000002"/>
    <n v="684.00000000000011"/>
    <n v="0.4"/>
  </r>
  <r>
    <x v="0"/>
    <n v="1185732"/>
    <x v="104"/>
    <x v="3"/>
    <x v="40"/>
    <s v="Indianapolis"/>
    <x v="1"/>
    <n v="0.30000000000000004"/>
    <n v="2750"/>
    <n v="825.00000000000011"/>
    <n v="330.00000000000006"/>
    <n v="0.4"/>
  </r>
  <r>
    <x v="0"/>
    <n v="1185732"/>
    <x v="104"/>
    <x v="3"/>
    <x v="40"/>
    <s v="Indianapolis"/>
    <x v="2"/>
    <n v="0.2"/>
    <n v="3250"/>
    <n v="650"/>
    <n v="260"/>
    <n v="0.4"/>
  </r>
  <r>
    <x v="0"/>
    <n v="1185732"/>
    <x v="104"/>
    <x v="3"/>
    <x v="40"/>
    <s v="Indianapolis"/>
    <x v="3"/>
    <n v="0.24999999999999994"/>
    <n v="1750"/>
    <n v="437.49999999999989"/>
    <n v="174.99999999999997"/>
    <n v="0.4"/>
  </r>
  <r>
    <x v="0"/>
    <n v="1185732"/>
    <x v="104"/>
    <x v="3"/>
    <x v="40"/>
    <s v="Indianapolis"/>
    <x v="4"/>
    <n v="0.4"/>
    <n v="2250"/>
    <n v="900"/>
    <n v="360"/>
    <n v="0.4"/>
  </r>
  <r>
    <x v="0"/>
    <n v="1185732"/>
    <x v="104"/>
    <x v="3"/>
    <x v="40"/>
    <s v="Indianapolis"/>
    <x v="5"/>
    <n v="0.30000000000000004"/>
    <n v="3250"/>
    <n v="975.00000000000011"/>
    <n v="390.00000000000006"/>
    <n v="0.4"/>
  </r>
  <r>
    <x v="0"/>
    <n v="1185732"/>
    <x v="105"/>
    <x v="3"/>
    <x v="40"/>
    <s v="Indianapolis"/>
    <x v="0"/>
    <n v="0.30000000000000004"/>
    <n v="5500"/>
    <n v="1650.0000000000002"/>
    <n v="660.00000000000011"/>
    <n v="0.4"/>
  </r>
  <r>
    <x v="0"/>
    <n v="1185732"/>
    <x v="105"/>
    <x v="3"/>
    <x v="40"/>
    <s v="Indianapolis"/>
    <x v="1"/>
    <n v="0.30000000000000004"/>
    <n v="2500"/>
    <n v="750.00000000000011"/>
    <n v="300.00000000000006"/>
    <n v="0.4"/>
  </r>
  <r>
    <x v="0"/>
    <n v="1185732"/>
    <x v="105"/>
    <x v="3"/>
    <x v="40"/>
    <s v="Indianapolis"/>
    <x v="2"/>
    <n v="0.2"/>
    <n v="2500"/>
    <n v="500"/>
    <n v="200"/>
    <n v="0.4"/>
  </r>
  <r>
    <x v="0"/>
    <n v="1185732"/>
    <x v="105"/>
    <x v="3"/>
    <x v="40"/>
    <s v="Indianapolis"/>
    <x v="3"/>
    <n v="0.24999999999999994"/>
    <n v="1750"/>
    <n v="437.49999999999989"/>
    <n v="174.99999999999997"/>
    <n v="0.4"/>
  </r>
  <r>
    <x v="0"/>
    <n v="1185732"/>
    <x v="105"/>
    <x v="3"/>
    <x v="40"/>
    <s v="Indianapolis"/>
    <x v="4"/>
    <n v="0.65"/>
    <n v="2000"/>
    <n v="1300"/>
    <n v="520"/>
    <n v="0.4"/>
  </r>
  <r>
    <x v="0"/>
    <n v="1185732"/>
    <x v="105"/>
    <x v="3"/>
    <x v="40"/>
    <s v="Indianapolis"/>
    <x v="5"/>
    <n v="0.5"/>
    <n v="3250"/>
    <n v="1625"/>
    <n v="650"/>
    <n v="0.4"/>
  </r>
  <r>
    <x v="0"/>
    <n v="1185732"/>
    <x v="106"/>
    <x v="3"/>
    <x v="40"/>
    <s v="Indianapolis"/>
    <x v="0"/>
    <n v="0.6"/>
    <n v="5950"/>
    <n v="3570"/>
    <n v="1428"/>
    <n v="0.4"/>
  </r>
  <r>
    <x v="0"/>
    <n v="1185732"/>
    <x v="106"/>
    <x v="3"/>
    <x v="40"/>
    <s v="Indianapolis"/>
    <x v="1"/>
    <n v="0.4"/>
    <n v="3000"/>
    <n v="1200"/>
    <n v="480"/>
    <n v="0.4"/>
  </r>
  <r>
    <x v="0"/>
    <n v="1185732"/>
    <x v="106"/>
    <x v="3"/>
    <x v="40"/>
    <s v="Indianapolis"/>
    <x v="2"/>
    <n v="0.35000000000000003"/>
    <n v="2750"/>
    <n v="962.50000000000011"/>
    <n v="385.00000000000006"/>
    <n v="0.4"/>
  </r>
  <r>
    <x v="0"/>
    <n v="1185732"/>
    <x v="106"/>
    <x v="3"/>
    <x v="40"/>
    <s v="Indianapolis"/>
    <x v="3"/>
    <n v="0.35000000000000003"/>
    <n v="2000"/>
    <n v="700.00000000000011"/>
    <n v="280.00000000000006"/>
    <n v="0.4"/>
  </r>
  <r>
    <x v="0"/>
    <n v="1185732"/>
    <x v="106"/>
    <x v="3"/>
    <x v="40"/>
    <s v="Indianapolis"/>
    <x v="4"/>
    <n v="0.44999999999999996"/>
    <n v="2250"/>
    <n v="1012.4999999999999"/>
    <n v="405"/>
    <n v="0.4"/>
  </r>
  <r>
    <x v="0"/>
    <n v="1185732"/>
    <x v="106"/>
    <x v="3"/>
    <x v="40"/>
    <s v="Indianapolis"/>
    <x v="5"/>
    <n v="0.54999999999999993"/>
    <n v="3500"/>
    <n v="1924.9999999999998"/>
    <n v="770"/>
    <n v="0.4"/>
  </r>
  <r>
    <x v="0"/>
    <n v="1185732"/>
    <x v="107"/>
    <x v="3"/>
    <x v="40"/>
    <s v="Indianapolis"/>
    <x v="0"/>
    <n v="0.45"/>
    <n v="6000"/>
    <n v="2700"/>
    <n v="1080"/>
    <n v="0.4"/>
  </r>
  <r>
    <x v="0"/>
    <n v="1185732"/>
    <x v="107"/>
    <x v="3"/>
    <x v="40"/>
    <s v="Indianapolis"/>
    <x v="1"/>
    <n v="0.40000000000000008"/>
    <n v="4250"/>
    <n v="1700.0000000000002"/>
    <n v="680.00000000000011"/>
    <n v="0.4"/>
  </r>
  <r>
    <x v="0"/>
    <n v="1185732"/>
    <x v="107"/>
    <x v="3"/>
    <x v="40"/>
    <s v="Indianapolis"/>
    <x v="2"/>
    <n v="0.35000000000000003"/>
    <n v="3000"/>
    <n v="1050"/>
    <n v="420"/>
    <n v="0.4"/>
  </r>
  <r>
    <x v="0"/>
    <n v="1185732"/>
    <x v="107"/>
    <x v="3"/>
    <x v="40"/>
    <s v="Indianapolis"/>
    <x v="3"/>
    <n v="0.35000000000000003"/>
    <n v="2750"/>
    <n v="962.50000000000011"/>
    <n v="385.00000000000006"/>
    <n v="0.4"/>
  </r>
  <r>
    <x v="0"/>
    <n v="1185732"/>
    <x v="107"/>
    <x v="3"/>
    <x v="40"/>
    <s v="Indianapolis"/>
    <x v="4"/>
    <n v="0.45"/>
    <n v="2750"/>
    <n v="1237.5"/>
    <n v="495"/>
    <n v="0.4"/>
  </r>
  <r>
    <x v="0"/>
    <n v="1185732"/>
    <x v="107"/>
    <x v="3"/>
    <x v="40"/>
    <s v="Indianapolis"/>
    <x v="5"/>
    <n v="0.65000000000000013"/>
    <n v="4250"/>
    <n v="2762.5000000000005"/>
    <n v="1105.0000000000002"/>
    <n v="0.4"/>
  </r>
  <r>
    <x v="0"/>
    <n v="1185732"/>
    <x v="108"/>
    <x v="3"/>
    <x v="40"/>
    <s v="Indianapolis"/>
    <x v="0"/>
    <n v="0.60000000000000009"/>
    <n v="6500"/>
    <n v="3900.0000000000005"/>
    <n v="1560.0000000000002"/>
    <n v="0.4"/>
  </r>
  <r>
    <x v="0"/>
    <n v="1185732"/>
    <x v="108"/>
    <x v="3"/>
    <x v="40"/>
    <s v="Indianapolis"/>
    <x v="1"/>
    <n v="0.55000000000000016"/>
    <n v="4000"/>
    <n v="2200.0000000000005"/>
    <n v="880.00000000000023"/>
    <n v="0.4"/>
  </r>
  <r>
    <x v="0"/>
    <n v="1185732"/>
    <x v="108"/>
    <x v="3"/>
    <x v="40"/>
    <s v="Indianapolis"/>
    <x v="2"/>
    <n v="0.5"/>
    <n v="3250"/>
    <n v="1625"/>
    <n v="650"/>
    <n v="0.4"/>
  </r>
  <r>
    <x v="0"/>
    <n v="1185732"/>
    <x v="108"/>
    <x v="3"/>
    <x v="40"/>
    <s v="Indianapolis"/>
    <x v="3"/>
    <n v="0.5"/>
    <n v="2750"/>
    <n v="1375"/>
    <n v="550"/>
    <n v="0.4"/>
  </r>
  <r>
    <x v="0"/>
    <n v="1185732"/>
    <x v="108"/>
    <x v="3"/>
    <x v="40"/>
    <s v="Indianapolis"/>
    <x v="4"/>
    <n v="0.60000000000000009"/>
    <n v="3000"/>
    <n v="1800.0000000000002"/>
    <n v="720.00000000000011"/>
    <n v="0.4"/>
  </r>
  <r>
    <x v="0"/>
    <n v="1185732"/>
    <x v="108"/>
    <x v="3"/>
    <x v="40"/>
    <s v="Indianapolis"/>
    <x v="5"/>
    <n v="0.65000000000000013"/>
    <n v="4750"/>
    <n v="3087.5000000000005"/>
    <n v="1235.0000000000002"/>
    <n v="0.4"/>
  </r>
  <r>
    <x v="0"/>
    <n v="1185732"/>
    <x v="109"/>
    <x v="3"/>
    <x v="40"/>
    <s v="Indianapolis"/>
    <x v="0"/>
    <n v="0.5"/>
    <n v="5250"/>
    <n v="2625"/>
    <n v="1050"/>
    <n v="0.4"/>
  </r>
  <r>
    <x v="0"/>
    <n v="1185732"/>
    <x v="109"/>
    <x v="3"/>
    <x v="40"/>
    <s v="Indianapolis"/>
    <x v="1"/>
    <n v="0.45000000000000007"/>
    <n v="3000"/>
    <n v="1350.0000000000002"/>
    <n v="540.00000000000011"/>
    <n v="0.4"/>
  </r>
  <r>
    <x v="0"/>
    <n v="1185732"/>
    <x v="109"/>
    <x v="3"/>
    <x v="40"/>
    <s v="Indianapolis"/>
    <x v="2"/>
    <n v="0.4"/>
    <n v="3000"/>
    <n v="1200"/>
    <n v="480"/>
    <n v="0.4"/>
  </r>
  <r>
    <x v="0"/>
    <n v="1185732"/>
    <x v="109"/>
    <x v="3"/>
    <x v="40"/>
    <s v="Indianapolis"/>
    <x v="3"/>
    <n v="0.4"/>
    <n v="2750"/>
    <n v="1100"/>
    <n v="440"/>
    <n v="0.4"/>
  </r>
  <r>
    <x v="0"/>
    <n v="1185732"/>
    <x v="109"/>
    <x v="3"/>
    <x v="40"/>
    <s v="Indianapolis"/>
    <x v="4"/>
    <n v="0.5"/>
    <n v="2500"/>
    <n v="1250"/>
    <n v="500"/>
    <n v="0.4"/>
  </r>
  <r>
    <x v="0"/>
    <n v="1185732"/>
    <x v="109"/>
    <x v="3"/>
    <x v="40"/>
    <s v="Indianapolis"/>
    <x v="5"/>
    <n v="0.55000000000000004"/>
    <n v="4250"/>
    <n v="2337.5"/>
    <n v="935"/>
    <n v="0.4"/>
  </r>
  <r>
    <x v="0"/>
    <n v="1185732"/>
    <x v="110"/>
    <x v="3"/>
    <x v="40"/>
    <s v="Indianapolis"/>
    <x v="0"/>
    <n v="0.35000000000000003"/>
    <n v="5500"/>
    <n v="1925.0000000000002"/>
    <n v="770.00000000000011"/>
    <n v="0.4"/>
  </r>
  <r>
    <x v="0"/>
    <n v="1185732"/>
    <x v="110"/>
    <x v="3"/>
    <x v="40"/>
    <s v="Indianapolis"/>
    <x v="1"/>
    <n v="0.3000000000000001"/>
    <n v="3500"/>
    <n v="1050.0000000000005"/>
    <n v="420.00000000000023"/>
    <n v="0.4"/>
  </r>
  <r>
    <x v="0"/>
    <n v="1185732"/>
    <x v="110"/>
    <x v="3"/>
    <x v="40"/>
    <s v="Indianapolis"/>
    <x v="2"/>
    <n v="0.25000000000000006"/>
    <n v="2500"/>
    <n v="625.00000000000011"/>
    <n v="250.00000000000006"/>
    <n v="0.4"/>
  </r>
  <r>
    <x v="0"/>
    <n v="1185732"/>
    <x v="110"/>
    <x v="3"/>
    <x v="40"/>
    <s v="Indianapolis"/>
    <x v="3"/>
    <n v="0.25000000000000006"/>
    <n v="2250"/>
    <n v="562.50000000000011"/>
    <n v="225.00000000000006"/>
    <n v="0.4"/>
  </r>
  <r>
    <x v="0"/>
    <n v="1185732"/>
    <x v="110"/>
    <x v="3"/>
    <x v="40"/>
    <s v="Indianapolis"/>
    <x v="4"/>
    <n v="0.35000000000000003"/>
    <n v="2250"/>
    <n v="787.50000000000011"/>
    <n v="315.00000000000006"/>
    <n v="0.4"/>
  </r>
  <r>
    <x v="0"/>
    <n v="1185732"/>
    <x v="110"/>
    <x v="3"/>
    <x v="40"/>
    <s v="Indianapolis"/>
    <x v="5"/>
    <n v="0.4"/>
    <n v="3000"/>
    <n v="1200"/>
    <n v="480"/>
    <n v="0.4"/>
  </r>
  <r>
    <x v="0"/>
    <n v="1185732"/>
    <x v="111"/>
    <x v="3"/>
    <x v="40"/>
    <s v="Indianapolis"/>
    <x v="0"/>
    <n v="0.44999999999999996"/>
    <n v="4250"/>
    <n v="1912.4999999999998"/>
    <n v="765"/>
    <n v="0.4"/>
  </r>
  <r>
    <x v="0"/>
    <n v="1185732"/>
    <x v="111"/>
    <x v="3"/>
    <x v="40"/>
    <s v="Indianapolis"/>
    <x v="1"/>
    <n v="0.35000000000000003"/>
    <n v="2750"/>
    <n v="962.50000000000011"/>
    <n v="385.00000000000006"/>
    <n v="0.4"/>
  </r>
  <r>
    <x v="0"/>
    <n v="1185732"/>
    <x v="111"/>
    <x v="3"/>
    <x v="40"/>
    <s v="Indianapolis"/>
    <x v="2"/>
    <n v="0.35000000000000003"/>
    <n v="1750"/>
    <n v="612.50000000000011"/>
    <n v="245.00000000000006"/>
    <n v="0.4"/>
  </r>
  <r>
    <x v="0"/>
    <n v="1185732"/>
    <x v="111"/>
    <x v="3"/>
    <x v="40"/>
    <s v="Indianapolis"/>
    <x v="3"/>
    <n v="0.35000000000000003"/>
    <n v="1750"/>
    <n v="612.50000000000011"/>
    <n v="245.00000000000006"/>
    <n v="0.4"/>
  </r>
  <r>
    <x v="0"/>
    <n v="1185732"/>
    <x v="111"/>
    <x v="3"/>
    <x v="40"/>
    <s v="Indianapolis"/>
    <x v="4"/>
    <n v="0.44999999999999996"/>
    <n v="1750"/>
    <n v="787.49999999999989"/>
    <n v="315"/>
    <n v="0.4"/>
  </r>
  <r>
    <x v="0"/>
    <n v="1185732"/>
    <x v="111"/>
    <x v="3"/>
    <x v="40"/>
    <s v="Indianapolis"/>
    <x v="5"/>
    <n v="0.49999999999999983"/>
    <n v="3000"/>
    <n v="1499.9999999999995"/>
    <n v="599.99999999999989"/>
    <n v="0.4"/>
  </r>
  <r>
    <x v="0"/>
    <n v="1185732"/>
    <x v="112"/>
    <x v="3"/>
    <x v="40"/>
    <s v="Indianapolis"/>
    <x v="0"/>
    <n v="0.44999999999999996"/>
    <n v="4500"/>
    <n v="2024.9999999999998"/>
    <n v="810"/>
    <n v="0.4"/>
  </r>
  <r>
    <x v="0"/>
    <n v="1185732"/>
    <x v="112"/>
    <x v="3"/>
    <x v="40"/>
    <s v="Indianapolis"/>
    <x v="1"/>
    <n v="0.35000000000000003"/>
    <n v="3500"/>
    <n v="1225.0000000000002"/>
    <n v="490.00000000000011"/>
    <n v="0.4"/>
  </r>
  <r>
    <x v="0"/>
    <n v="1185732"/>
    <x v="112"/>
    <x v="3"/>
    <x v="40"/>
    <s v="Indianapolis"/>
    <x v="2"/>
    <n v="0.35000000000000003"/>
    <n v="2950"/>
    <n v="1032.5"/>
    <n v="413"/>
    <n v="0.4"/>
  </r>
  <r>
    <x v="0"/>
    <n v="1185732"/>
    <x v="112"/>
    <x v="3"/>
    <x v="40"/>
    <s v="Indianapolis"/>
    <x v="3"/>
    <n v="0.4"/>
    <n v="3250"/>
    <n v="1300"/>
    <n v="520"/>
    <n v="0.4"/>
  </r>
  <r>
    <x v="0"/>
    <n v="1185732"/>
    <x v="112"/>
    <x v="3"/>
    <x v="40"/>
    <s v="Indianapolis"/>
    <x v="4"/>
    <n v="0.65"/>
    <n v="3000"/>
    <n v="1950"/>
    <n v="780"/>
    <n v="0.4"/>
  </r>
  <r>
    <x v="0"/>
    <n v="1185732"/>
    <x v="112"/>
    <x v="3"/>
    <x v="40"/>
    <s v="Indianapolis"/>
    <x v="5"/>
    <n v="0.7"/>
    <n v="4000"/>
    <n v="2800"/>
    <n v="1120"/>
    <n v="0.4"/>
  </r>
  <r>
    <x v="0"/>
    <n v="1185732"/>
    <x v="113"/>
    <x v="3"/>
    <x v="40"/>
    <s v="Indianapolis"/>
    <x v="0"/>
    <n v="0.65"/>
    <n v="6500"/>
    <n v="4225"/>
    <n v="1690"/>
    <n v="0.4"/>
  </r>
  <r>
    <x v="0"/>
    <n v="1185732"/>
    <x v="113"/>
    <x v="3"/>
    <x v="40"/>
    <s v="Indianapolis"/>
    <x v="1"/>
    <n v="0.55000000000000004"/>
    <n v="4500"/>
    <n v="2475"/>
    <n v="990"/>
    <n v="0.4"/>
  </r>
  <r>
    <x v="0"/>
    <n v="1185732"/>
    <x v="113"/>
    <x v="3"/>
    <x v="40"/>
    <s v="Indianapolis"/>
    <x v="2"/>
    <n v="0.55000000000000004"/>
    <n v="4000"/>
    <n v="2200"/>
    <n v="880"/>
    <n v="0.4"/>
  </r>
  <r>
    <x v="0"/>
    <n v="1185732"/>
    <x v="113"/>
    <x v="3"/>
    <x v="40"/>
    <s v="Indianapolis"/>
    <x v="3"/>
    <n v="0.55000000000000004"/>
    <n v="3500"/>
    <n v="1925.0000000000002"/>
    <n v="770.00000000000011"/>
    <n v="0.4"/>
  </r>
  <r>
    <x v="0"/>
    <n v="1185732"/>
    <x v="113"/>
    <x v="3"/>
    <x v="40"/>
    <s v="Indianapolis"/>
    <x v="4"/>
    <n v="0.65"/>
    <n v="3500"/>
    <n v="2275"/>
    <n v="910"/>
    <n v="0.4"/>
  </r>
  <r>
    <x v="0"/>
    <n v="1185732"/>
    <x v="113"/>
    <x v="3"/>
    <x v="40"/>
    <s v="Indianapolis"/>
    <x v="5"/>
    <n v="0.7"/>
    <n v="4500"/>
    <n v="3150"/>
    <n v="1260"/>
    <n v="0.4"/>
  </r>
  <r>
    <x v="0"/>
    <n v="1185732"/>
    <x v="145"/>
    <x v="0"/>
    <x v="41"/>
    <s v="Charleston"/>
    <x v="0"/>
    <n v="0.35000000000000003"/>
    <n v="4250"/>
    <n v="1487.5000000000002"/>
    <n v="595.00000000000011"/>
    <n v="0.4"/>
  </r>
  <r>
    <x v="0"/>
    <n v="1185732"/>
    <x v="145"/>
    <x v="0"/>
    <x v="41"/>
    <s v="Charleston"/>
    <x v="1"/>
    <n v="0.35000000000000003"/>
    <n v="2250"/>
    <n v="787.50000000000011"/>
    <n v="275.625"/>
    <n v="0.35"/>
  </r>
  <r>
    <x v="0"/>
    <n v="1185732"/>
    <x v="145"/>
    <x v="0"/>
    <x v="41"/>
    <s v="Charleston"/>
    <x v="2"/>
    <n v="0.25000000000000006"/>
    <n v="2250"/>
    <n v="562.50000000000011"/>
    <n v="196.87500000000003"/>
    <n v="0.35"/>
  </r>
  <r>
    <x v="0"/>
    <n v="1185732"/>
    <x v="145"/>
    <x v="0"/>
    <x v="41"/>
    <s v="Charleston"/>
    <x v="3"/>
    <n v="0.3"/>
    <n v="750"/>
    <n v="225"/>
    <n v="78.75"/>
    <n v="0.35"/>
  </r>
  <r>
    <x v="0"/>
    <n v="1185732"/>
    <x v="145"/>
    <x v="0"/>
    <x v="41"/>
    <s v="Charleston"/>
    <x v="4"/>
    <n v="0.45"/>
    <n v="1250"/>
    <n v="562.5"/>
    <n v="168.75"/>
    <n v="0.3"/>
  </r>
  <r>
    <x v="0"/>
    <n v="1185732"/>
    <x v="145"/>
    <x v="0"/>
    <x v="41"/>
    <s v="Charleston"/>
    <x v="5"/>
    <n v="0.35000000000000003"/>
    <n v="2250"/>
    <n v="787.50000000000011"/>
    <n v="236.25000000000003"/>
    <n v="0.3"/>
  </r>
  <r>
    <x v="0"/>
    <n v="1185732"/>
    <x v="216"/>
    <x v="0"/>
    <x v="41"/>
    <s v="Charleston"/>
    <x v="0"/>
    <n v="0.35000000000000003"/>
    <n v="4750"/>
    <n v="1662.5000000000002"/>
    <n v="665.00000000000011"/>
    <n v="0.4"/>
  </r>
  <r>
    <x v="0"/>
    <n v="1185732"/>
    <x v="216"/>
    <x v="0"/>
    <x v="41"/>
    <s v="Charleston"/>
    <x v="1"/>
    <n v="0.35000000000000003"/>
    <n v="1250"/>
    <n v="437.50000000000006"/>
    <n v="153.125"/>
    <n v="0.35"/>
  </r>
  <r>
    <x v="0"/>
    <n v="1185732"/>
    <x v="216"/>
    <x v="0"/>
    <x v="41"/>
    <s v="Charleston"/>
    <x v="2"/>
    <n v="0.25000000000000006"/>
    <n v="1750"/>
    <n v="437.50000000000011"/>
    <n v="153.12500000000003"/>
    <n v="0.35"/>
  </r>
  <r>
    <x v="0"/>
    <n v="1185732"/>
    <x v="216"/>
    <x v="0"/>
    <x v="41"/>
    <s v="Charleston"/>
    <x v="3"/>
    <n v="0.3"/>
    <n v="500"/>
    <n v="150"/>
    <n v="52.5"/>
    <n v="0.35"/>
  </r>
  <r>
    <x v="0"/>
    <n v="1185732"/>
    <x v="216"/>
    <x v="0"/>
    <x v="41"/>
    <s v="Charleston"/>
    <x v="4"/>
    <n v="0.45"/>
    <n v="1250"/>
    <n v="562.5"/>
    <n v="168.75"/>
    <n v="0.3"/>
  </r>
  <r>
    <x v="0"/>
    <n v="1185732"/>
    <x v="216"/>
    <x v="0"/>
    <x v="41"/>
    <s v="Charleston"/>
    <x v="5"/>
    <n v="0.35000000000000003"/>
    <n v="2250"/>
    <n v="787.50000000000011"/>
    <n v="236.25000000000003"/>
    <n v="0.3"/>
  </r>
  <r>
    <x v="0"/>
    <n v="1185732"/>
    <x v="250"/>
    <x v="0"/>
    <x v="41"/>
    <s v="Charleston"/>
    <x v="0"/>
    <n v="0.35000000000000003"/>
    <n v="4450"/>
    <n v="1557.5000000000002"/>
    <n v="623.00000000000011"/>
    <n v="0.4"/>
  </r>
  <r>
    <x v="0"/>
    <n v="1185732"/>
    <x v="250"/>
    <x v="0"/>
    <x v="41"/>
    <s v="Charleston"/>
    <x v="1"/>
    <n v="0.35000000000000003"/>
    <n v="1500"/>
    <n v="525"/>
    <n v="183.75"/>
    <n v="0.35"/>
  </r>
  <r>
    <x v="0"/>
    <n v="1185732"/>
    <x v="250"/>
    <x v="0"/>
    <x v="41"/>
    <s v="Charleston"/>
    <x v="2"/>
    <n v="0.25000000000000006"/>
    <n v="1750"/>
    <n v="437.50000000000011"/>
    <n v="153.12500000000003"/>
    <n v="0.35"/>
  </r>
  <r>
    <x v="0"/>
    <n v="1185732"/>
    <x v="250"/>
    <x v="0"/>
    <x v="41"/>
    <s v="Charleston"/>
    <x v="3"/>
    <n v="0.3"/>
    <n v="250"/>
    <n v="75"/>
    <n v="26.25"/>
    <n v="0.35"/>
  </r>
  <r>
    <x v="0"/>
    <n v="1185732"/>
    <x v="250"/>
    <x v="0"/>
    <x v="41"/>
    <s v="Charleston"/>
    <x v="4"/>
    <n v="0.45"/>
    <n v="750"/>
    <n v="337.5"/>
    <n v="101.25"/>
    <n v="0.3"/>
  </r>
  <r>
    <x v="0"/>
    <n v="1185732"/>
    <x v="250"/>
    <x v="0"/>
    <x v="41"/>
    <s v="Charleston"/>
    <x v="5"/>
    <n v="0.35000000000000003"/>
    <n v="1750"/>
    <n v="612.50000000000011"/>
    <n v="183.75000000000003"/>
    <n v="0.3"/>
  </r>
  <r>
    <x v="0"/>
    <n v="1185732"/>
    <x v="251"/>
    <x v="0"/>
    <x v="41"/>
    <s v="Charleston"/>
    <x v="0"/>
    <n v="0.35000000000000003"/>
    <n v="4250"/>
    <n v="1487.5000000000002"/>
    <n v="595.00000000000011"/>
    <n v="0.4"/>
  </r>
  <r>
    <x v="0"/>
    <n v="1185732"/>
    <x v="251"/>
    <x v="0"/>
    <x v="41"/>
    <s v="Charleston"/>
    <x v="1"/>
    <n v="0.35000000000000003"/>
    <n v="1250"/>
    <n v="437.50000000000006"/>
    <n v="153.125"/>
    <n v="0.35"/>
  </r>
  <r>
    <x v="0"/>
    <n v="1185732"/>
    <x v="251"/>
    <x v="0"/>
    <x v="41"/>
    <s v="Charleston"/>
    <x v="2"/>
    <n v="0.25000000000000006"/>
    <n v="1250"/>
    <n v="312.50000000000006"/>
    <n v="109.37500000000001"/>
    <n v="0.35"/>
  </r>
  <r>
    <x v="0"/>
    <n v="1185732"/>
    <x v="251"/>
    <x v="0"/>
    <x v="41"/>
    <s v="Charleston"/>
    <x v="3"/>
    <n v="0.3"/>
    <n v="500"/>
    <n v="150"/>
    <n v="52.5"/>
    <n v="0.35"/>
  </r>
  <r>
    <x v="0"/>
    <n v="1185732"/>
    <x v="251"/>
    <x v="0"/>
    <x v="41"/>
    <s v="Charleston"/>
    <x v="4"/>
    <n v="0.45"/>
    <n v="500"/>
    <n v="225"/>
    <n v="67.5"/>
    <n v="0.3"/>
  </r>
  <r>
    <x v="0"/>
    <n v="1185732"/>
    <x v="251"/>
    <x v="0"/>
    <x v="41"/>
    <s v="Charleston"/>
    <x v="5"/>
    <n v="0.35000000000000003"/>
    <n v="2000"/>
    <n v="700.00000000000011"/>
    <n v="210.00000000000003"/>
    <n v="0.3"/>
  </r>
  <r>
    <x v="0"/>
    <n v="1185732"/>
    <x v="252"/>
    <x v="0"/>
    <x v="41"/>
    <s v="Charleston"/>
    <x v="0"/>
    <n v="0.49999999999999994"/>
    <n v="4700"/>
    <n v="2349.9999999999995"/>
    <n v="939.99999999999989"/>
    <n v="0.4"/>
  </r>
  <r>
    <x v="0"/>
    <n v="1185732"/>
    <x v="252"/>
    <x v="0"/>
    <x v="41"/>
    <s v="Charleston"/>
    <x v="1"/>
    <n v="0.45"/>
    <n v="1750"/>
    <n v="787.5"/>
    <n v="275.625"/>
    <n v="0.35"/>
  </r>
  <r>
    <x v="0"/>
    <n v="1185732"/>
    <x v="252"/>
    <x v="0"/>
    <x v="41"/>
    <s v="Charleston"/>
    <x v="2"/>
    <n v="0.4"/>
    <n v="1500"/>
    <n v="600"/>
    <n v="210"/>
    <n v="0.35"/>
  </r>
  <r>
    <x v="0"/>
    <n v="1185732"/>
    <x v="252"/>
    <x v="0"/>
    <x v="41"/>
    <s v="Charleston"/>
    <x v="3"/>
    <n v="0.4"/>
    <n v="1000"/>
    <n v="400"/>
    <n v="140"/>
    <n v="0.35"/>
  </r>
  <r>
    <x v="0"/>
    <n v="1185732"/>
    <x v="252"/>
    <x v="0"/>
    <x v="41"/>
    <s v="Charleston"/>
    <x v="4"/>
    <n v="0.49999999999999994"/>
    <n v="1250"/>
    <n v="624.99999999999989"/>
    <n v="187.49999999999997"/>
    <n v="0.3"/>
  </r>
  <r>
    <x v="0"/>
    <n v="1185732"/>
    <x v="252"/>
    <x v="0"/>
    <x v="41"/>
    <s v="Charleston"/>
    <x v="5"/>
    <n v="0.54999999999999993"/>
    <n v="2500"/>
    <n v="1374.9999999999998"/>
    <n v="412.49999999999994"/>
    <n v="0.3"/>
  </r>
  <r>
    <x v="0"/>
    <n v="1185732"/>
    <x v="220"/>
    <x v="0"/>
    <x v="41"/>
    <s v="Charleston"/>
    <x v="0"/>
    <n v="0.49999999999999994"/>
    <n v="5000"/>
    <n v="2499.9999999999995"/>
    <n v="999.99999999999989"/>
    <n v="0.4"/>
  </r>
  <r>
    <x v="0"/>
    <n v="1185732"/>
    <x v="220"/>
    <x v="0"/>
    <x v="41"/>
    <s v="Charleston"/>
    <x v="1"/>
    <n v="0.45"/>
    <n v="2500"/>
    <n v="1125"/>
    <n v="393.75"/>
    <n v="0.35"/>
  </r>
  <r>
    <x v="0"/>
    <n v="1185732"/>
    <x v="220"/>
    <x v="0"/>
    <x v="41"/>
    <s v="Charleston"/>
    <x v="2"/>
    <n v="0.4"/>
    <n v="1750"/>
    <n v="700"/>
    <n v="244.99999999999997"/>
    <n v="0.35"/>
  </r>
  <r>
    <x v="0"/>
    <n v="1185732"/>
    <x v="220"/>
    <x v="0"/>
    <x v="41"/>
    <s v="Charleston"/>
    <x v="3"/>
    <n v="0.4"/>
    <n v="1500"/>
    <n v="600"/>
    <n v="210"/>
    <n v="0.35"/>
  </r>
  <r>
    <x v="0"/>
    <n v="1185732"/>
    <x v="220"/>
    <x v="0"/>
    <x v="41"/>
    <s v="Charleston"/>
    <x v="4"/>
    <n v="0.49999999999999994"/>
    <n v="1500"/>
    <n v="749.99999999999989"/>
    <n v="224.99999999999997"/>
    <n v="0.3"/>
  </r>
  <r>
    <x v="0"/>
    <n v="1185732"/>
    <x v="220"/>
    <x v="0"/>
    <x v="41"/>
    <s v="Charleston"/>
    <x v="5"/>
    <n v="0.54999999999999993"/>
    <n v="3000"/>
    <n v="1649.9999999999998"/>
    <n v="494.99999999999989"/>
    <n v="0.3"/>
  </r>
  <r>
    <x v="0"/>
    <n v="1185732"/>
    <x v="253"/>
    <x v="0"/>
    <x v="41"/>
    <s v="Charleston"/>
    <x v="0"/>
    <n v="0.49999999999999994"/>
    <n v="5250"/>
    <n v="2624.9999999999995"/>
    <n v="1049.9999999999998"/>
    <n v="0.4"/>
  </r>
  <r>
    <x v="0"/>
    <n v="1185732"/>
    <x v="253"/>
    <x v="0"/>
    <x v="41"/>
    <s v="Charleston"/>
    <x v="1"/>
    <n v="0.45"/>
    <n v="2750"/>
    <n v="1237.5"/>
    <n v="433.125"/>
    <n v="0.35"/>
  </r>
  <r>
    <x v="0"/>
    <n v="1185732"/>
    <x v="253"/>
    <x v="0"/>
    <x v="41"/>
    <s v="Charleston"/>
    <x v="2"/>
    <n v="0.4"/>
    <n v="2000"/>
    <n v="800"/>
    <n v="280"/>
    <n v="0.35"/>
  </r>
  <r>
    <x v="0"/>
    <n v="1185732"/>
    <x v="253"/>
    <x v="0"/>
    <x v="41"/>
    <s v="Charleston"/>
    <x v="3"/>
    <n v="0.4"/>
    <n v="1500"/>
    <n v="600"/>
    <n v="210"/>
    <n v="0.35"/>
  </r>
  <r>
    <x v="0"/>
    <n v="1185732"/>
    <x v="253"/>
    <x v="0"/>
    <x v="41"/>
    <s v="Charleston"/>
    <x v="4"/>
    <n v="0.49999999999999994"/>
    <n v="1750"/>
    <n v="874.99999999999989"/>
    <n v="262.49999999999994"/>
    <n v="0.3"/>
  </r>
  <r>
    <x v="0"/>
    <n v="1185732"/>
    <x v="253"/>
    <x v="0"/>
    <x v="41"/>
    <s v="Charleston"/>
    <x v="5"/>
    <n v="0.54999999999999993"/>
    <n v="3500"/>
    <n v="1924.9999999999998"/>
    <n v="577.49999999999989"/>
    <n v="0.3"/>
  </r>
  <r>
    <x v="0"/>
    <n v="1185732"/>
    <x v="254"/>
    <x v="0"/>
    <x v="41"/>
    <s v="Charleston"/>
    <x v="0"/>
    <n v="0.49999999999999994"/>
    <n v="5000"/>
    <n v="2499.9999999999995"/>
    <n v="999.99999999999989"/>
    <n v="0.4"/>
  </r>
  <r>
    <x v="0"/>
    <n v="1185732"/>
    <x v="254"/>
    <x v="0"/>
    <x v="41"/>
    <s v="Charleston"/>
    <x v="1"/>
    <n v="0.45"/>
    <n v="2750"/>
    <n v="1237.5"/>
    <n v="433.125"/>
    <n v="0.35"/>
  </r>
  <r>
    <x v="0"/>
    <n v="1185732"/>
    <x v="254"/>
    <x v="0"/>
    <x v="41"/>
    <s v="Charleston"/>
    <x v="2"/>
    <n v="0.4"/>
    <n v="2000"/>
    <n v="800"/>
    <n v="280"/>
    <n v="0.35"/>
  </r>
  <r>
    <x v="0"/>
    <n v="1185732"/>
    <x v="254"/>
    <x v="0"/>
    <x v="41"/>
    <s v="Charleston"/>
    <x v="3"/>
    <n v="0.4"/>
    <n v="1500"/>
    <n v="600"/>
    <n v="210"/>
    <n v="0.35"/>
  </r>
  <r>
    <x v="0"/>
    <n v="1185732"/>
    <x v="254"/>
    <x v="0"/>
    <x v="41"/>
    <s v="Charleston"/>
    <x v="4"/>
    <n v="0.49999999999999994"/>
    <n v="1250"/>
    <n v="624.99999999999989"/>
    <n v="187.49999999999997"/>
    <n v="0.3"/>
  </r>
  <r>
    <x v="0"/>
    <n v="1185732"/>
    <x v="254"/>
    <x v="0"/>
    <x v="41"/>
    <s v="Charleston"/>
    <x v="5"/>
    <n v="0.54999999999999993"/>
    <n v="3000"/>
    <n v="1649.9999999999998"/>
    <n v="494.99999999999989"/>
    <n v="0.3"/>
  </r>
  <r>
    <x v="0"/>
    <n v="1185732"/>
    <x v="255"/>
    <x v="0"/>
    <x v="41"/>
    <s v="Charleston"/>
    <x v="0"/>
    <n v="0.49999999999999994"/>
    <n v="4250"/>
    <n v="2124.9999999999995"/>
    <n v="849.99999999999989"/>
    <n v="0.4"/>
  </r>
  <r>
    <x v="0"/>
    <n v="1185732"/>
    <x v="255"/>
    <x v="0"/>
    <x v="41"/>
    <s v="Charleston"/>
    <x v="1"/>
    <n v="0.45"/>
    <n v="2250"/>
    <n v="1012.5"/>
    <n v="354.375"/>
    <n v="0.35"/>
  </r>
  <r>
    <x v="0"/>
    <n v="1185732"/>
    <x v="255"/>
    <x v="0"/>
    <x v="41"/>
    <s v="Charleston"/>
    <x v="2"/>
    <n v="0.4"/>
    <n v="1250"/>
    <n v="500"/>
    <n v="175"/>
    <n v="0.35"/>
  </r>
  <r>
    <x v="0"/>
    <n v="1185732"/>
    <x v="255"/>
    <x v="0"/>
    <x v="41"/>
    <s v="Charleston"/>
    <x v="3"/>
    <n v="0.4"/>
    <n v="1000"/>
    <n v="400"/>
    <n v="140"/>
    <n v="0.35"/>
  </r>
  <r>
    <x v="0"/>
    <n v="1185732"/>
    <x v="255"/>
    <x v="0"/>
    <x v="41"/>
    <s v="Charleston"/>
    <x v="4"/>
    <n v="0.49999999999999994"/>
    <n v="1000"/>
    <n v="499.99999999999994"/>
    <n v="149.99999999999997"/>
    <n v="0.3"/>
  </r>
  <r>
    <x v="0"/>
    <n v="1185732"/>
    <x v="255"/>
    <x v="0"/>
    <x v="41"/>
    <s v="Charleston"/>
    <x v="5"/>
    <n v="0.54999999999999993"/>
    <n v="2000"/>
    <n v="1099.9999999999998"/>
    <n v="329.99999999999994"/>
    <n v="0.3"/>
  </r>
  <r>
    <x v="0"/>
    <n v="1185732"/>
    <x v="224"/>
    <x v="0"/>
    <x v="41"/>
    <s v="Charleston"/>
    <x v="0"/>
    <n v="0.54999999999999993"/>
    <n v="3750"/>
    <n v="2062.4999999999995"/>
    <n v="824.99999999999989"/>
    <n v="0.4"/>
  </r>
  <r>
    <x v="0"/>
    <n v="1185732"/>
    <x v="224"/>
    <x v="0"/>
    <x v="41"/>
    <s v="Charleston"/>
    <x v="1"/>
    <n v="0.5"/>
    <n v="2000"/>
    <n v="1000"/>
    <n v="350"/>
    <n v="0.35"/>
  </r>
  <r>
    <x v="0"/>
    <n v="1185732"/>
    <x v="224"/>
    <x v="0"/>
    <x v="41"/>
    <s v="Charleston"/>
    <x v="2"/>
    <n v="0.5"/>
    <n v="1000"/>
    <n v="500"/>
    <n v="175"/>
    <n v="0.35"/>
  </r>
  <r>
    <x v="0"/>
    <n v="1185732"/>
    <x v="224"/>
    <x v="0"/>
    <x v="41"/>
    <s v="Charleston"/>
    <x v="3"/>
    <n v="0.5"/>
    <n v="750"/>
    <n v="375"/>
    <n v="131.25"/>
    <n v="0.35"/>
  </r>
  <r>
    <x v="0"/>
    <n v="1185732"/>
    <x v="224"/>
    <x v="0"/>
    <x v="41"/>
    <s v="Charleston"/>
    <x v="4"/>
    <n v="0.6"/>
    <n v="750"/>
    <n v="450"/>
    <n v="135"/>
    <n v="0.3"/>
  </r>
  <r>
    <x v="0"/>
    <n v="1185732"/>
    <x v="224"/>
    <x v="0"/>
    <x v="41"/>
    <s v="Charleston"/>
    <x v="5"/>
    <n v="0.64999999999999991"/>
    <n v="2000"/>
    <n v="1299.9999999999998"/>
    <n v="389.99999999999994"/>
    <n v="0.3"/>
  </r>
  <r>
    <x v="0"/>
    <n v="1185732"/>
    <x v="256"/>
    <x v="0"/>
    <x v="41"/>
    <s v="Charleston"/>
    <x v="0"/>
    <n v="0.6"/>
    <n v="3500"/>
    <n v="2100"/>
    <n v="840"/>
    <n v="0.4"/>
  </r>
  <r>
    <x v="0"/>
    <n v="1185732"/>
    <x v="256"/>
    <x v="0"/>
    <x v="41"/>
    <s v="Charleston"/>
    <x v="1"/>
    <n v="0.5"/>
    <n v="1750"/>
    <n v="875"/>
    <n v="306.25"/>
    <n v="0.35"/>
  </r>
  <r>
    <x v="0"/>
    <n v="1185732"/>
    <x v="256"/>
    <x v="0"/>
    <x v="41"/>
    <s v="Charleston"/>
    <x v="2"/>
    <n v="0.5"/>
    <n v="1700"/>
    <n v="850"/>
    <n v="297.5"/>
    <n v="0.35"/>
  </r>
  <r>
    <x v="0"/>
    <n v="1185732"/>
    <x v="256"/>
    <x v="0"/>
    <x v="41"/>
    <s v="Charleston"/>
    <x v="3"/>
    <n v="0.5"/>
    <n v="1500"/>
    <n v="750"/>
    <n v="262.5"/>
    <n v="0.35"/>
  </r>
  <r>
    <x v="0"/>
    <n v="1185732"/>
    <x v="256"/>
    <x v="0"/>
    <x v="41"/>
    <s v="Charleston"/>
    <x v="4"/>
    <n v="0.6"/>
    <n v="1250"/>
    <n v="750"/>
    <n v="225"/>
    <n v="0.3"/>
  </r>
  <r>
    <x v="0"/>
    <n v="1185732"/>
    <x v="256"/>
    <x v="0"/>
    <x v="41"/>
    <s v="Charleston"/>
    <x v="5"/>
    <n v="0.64999999999999991"/>
    <n v="2250"/>
    <n v="1462.4999999999998"/>
    <n v="438.74999999999994"/>
    <n v="0.3"/>
  </r>
  <r>
    <x v="0"/>
    <n v="1185732"/>
    <x v="257"/>
    <x v="0"/>
    <x v="41"/>
    <s v="Charleston"/>
    <x v="0"/>
    <n v="0.6"/>
    <n v="4500"/>
    <n v="2700"/>
    <n v="1080"/>
    <n v="0.4"/>
  </r>
  <r>
    <x v="0"/>
    <n v="1185732"/>
    <x v="257"/>
    <x v="0"/>
    <x v="41"/>
    <s v="Charleston"/>
    <x v="1"/>
    <n v="0.5"/>
    <n v="2500"/>
    <n v="1250"/>
    <n v="437.5"/>
    <n v="0.35"/>
  </r>
  <r>
    <x v="0"/>
    <n v="1185732"/>
    <x v="257"/>
    <x v="0"/>
    <x v="41"/>
    <s v="Charleston"/>
    <x v="2"/>
    <n v="0.5"/>
    <n v="2250"/>
    <n v="1125"/>
    <n v="393.75"/>
    <n v="0.35"/>
  </r>
  <r>
    <x v="0"/>
    <n v="1185732"/>
    <x v="257"/>
    <x v="0"/>
    <x v="41"/>
    <s v="Charleston"/>
    <x v="3"/>
    <n v="0.5"/>
    <n v="1750"/>
    <n v="875"/>
    <n v="306.25"/>
    <n v="0.35"/>
  </r>
  <r>
    <x v="0"/>
    <n v="1185732"/>
    <x v="257"/>
    <x v="0"/>
    <x v="41"/>
    <s v="Charleston"/>
    <x v="4"/>
    <n v="0.6"/>
    <n v="1750"/>
    <n v="1050"/>
    <n v="315"/>
    <n v="0.3"/>
  </r>
  <r>
    <x v="0"/>
    <n v="1185732"/>
    <x v="257"/>
    <x v="0"/>
    <x v="41"/>
    <s v="Charleston"/>
    <x v="5"/>
    <n v="0.64999999999999991"/>
    <n v="2750"/>
    <n v="1787.4999999999998"/>
    <n v="536.24999999999989"/>
    <n v="0.3"/>
  </r>
  <r>
    <x v="0"/>
    <n v="1185732"/>
    <x v="102"/>
    <x v="0"/>
    <x v="42"/>
    <s v="Baltimore"/>
    <x v="0"/>
    <n v="0.4"/>
    <n v="5250"/>
    <n v="2100"/>
    <n v="735"/>
    <n v="0.35"/>
  </r>
  <r>
    <x v="0"/>
    <n v="1185732"/>
    <x v="102"/>
    <x v="0"/>
    <x v="42"/>
    <s v="Baltimore"/>
    <x v="1"/>
    <n v="0.4"/>
    <n v="3250"/>
    <n v="1300"/>
    <n v="454.99999999999994"/>
    <n v="0.35"/>
  </r>
  <r>
    <x v="0"/>
    <n v="1185732"/>
    <x v="102"/>
    <x v="0"/>
    <x v="42"/>
    <s v="Baltimore"/>
    <x v="2"/>
    <n v="0.30000000000000004"/>
    <n v="3250"/>
    <n v="975.00000000000011"/>
    <n v="390.00000000000006"/>
    <n v="0.4"/>
  </r>
  <r>
    <x v="0"/>
    <n v="1185732"/>
    <x v="102"/>
    <x v="0"/>
    <x v="42"/>
    <s v="Baltimore"/>
    <x v="3"/>
    <n v="0.35"/>
    <n v="1750"/>
    <n v="612.5"/>
    <n v="245"/>
    <n v="0.4"/>
  </r>
  <r>
    <x v="0"/>
    <n v="1185732"/>
    <x v="102"/>
    <x v="0"/>
    <x v="42"/>
    <s v="Baltimore"/>
    <x v="4"/>
    <n v="0.5"/>
    <n v="2250"/>
    <n v="1125"/>
    <n v="337.5"/>
    <n v="0.3"/>
  </r>
  <r>
    <x v="0"/>
    <n v="1185732"/>
    <x v="102"/>
    <x v="0"/>
    <x v="42"/>
    <s v="Baltimore"/>
    <x v="5"/>
    <n v="0.4"/>
    <n v="3250"/>
    <n v="1300"/>
    <n v="520"/>
    <n v="0.4"/>
  </r>
  <r>
    <x v="0"/>
    <n v="1185732"/>
    <x v="37"/>
    <x v="0"/>
    <x v="42"/>
    <s v="Baltimore"/>
    <x v="0"/>
    <n v="0.4"/>
    <n v="5750"/>
    <n v="2300"/>
    <n v="805"/>
    <n v="0.35"/>
  </r>
  <r>
    <x v="0"/>
    <n v="1185732"/>
    <x v="37"/>
    <x v="0"/>
    <x v="42"/>
    <s v="Baltimore"/>
    <x v="1"/>
    <n v="0.4"/>
    <n v="2250"/>
    <n v="900"/>
    <n v="315"/>
    <n v="0.35"/>
  </r>
  <r>
    <x v="0"/>
    <n v="1185732"/>
    <x v="37"/>
    <x v="0"/>
    <x v="42"/>
    <s v="Baltimore"/>
    <x v="2"/>
    <n v="0.30000000000000004"/>
    <n v="2750"/>
    <n v="825.00000000000011"/>
    <n v="330.00000000000006"/>
    <n v="0.4"/>
  </r>
  <r>
    <x v="0"/>
    <n v="1185732"/>
    <x v="37"/>
    <x v="0"/>
    <x v="42"/>
    <s v="Baltimore"/>
    <x v="3"/>
    <n v="0.35"/>
    <n v="1500"/>
    <n v="525"/>
    <n v="210"/>
    <n v="0.4"/>
  </r>
  <r>
    <x v="0"/>
    <n v="1185732"/>
    <x v="37"/>
    <x v="0"/>
    <x v="42"/>
    <s v="Baltimore"/>
    <x v="4"/>
    <n v="0.5"/>
    <n v="2250"/>
    <n v="1125"/>
    <n v="337.5"/>
    <n v="0.3"/>
  </r>
  <r>
    <x v="0"/>
    <n v="1185732"/>
    <x v="37"/>
    <x v="0"/>
    <x v="42"/>
    <s v="Baltimore"/>
    <x v="5"/>
    <n v="0.4"/>
    <n v="3250"/>
    <n v="1300"/>
    <n v="520"/>
    <n v="0.4"/>
  </r>
  <r>
    <x v="0"/>
    <n v="1185732"/>
    <x v="258"/>
    <x v="0"/>
    <x v="42"/>
    <s v="Baltimore"/>
    <x v="0"/>
    <n v="0.4"/>
    <n v="5450"/>
    <n v="2180"/>
    <n v="763"/>
    <n v="0.35"/>
  </r>
  <r>
    <x v="0"/>
    <n v="1185732"/>
    <x v="258"/>
    <x v="0"/>
    <x v="42"/>
    <s v="Baltimore"/>
    <x v="1"/>
    <n v="0.4"/>
    <n v="2500"/>
    <n v="1000"/>
    <n v="350"/>
    <n v="0.35"/>
  </r>
  <r>
    <x v="0"/>
    <n v="1185732"/>
    <x v="258"/>
    <x v="0"/>
    <x v="42"/>
    <s v="Baltimore"/>
    <x v="2"/>
    <n v="0.30000000000000004"/>
    <n v="2750"/>
    <n v="825.00000000000011"/>
    <n v="330.00000000000006"/>
    <n v="0.4"/>
  </r>
  <r>
    <x v="0"/>
    <n v="1185732"/>
    <x v="258"/>
    <x v="0"/>
    <x v="42"/>
    <s v="Baltimore"/>
    <x v="3"/>
    <n v="0.35"/>
    <n v="1250"/>
    <n v="437.5"/>
    <n v="175"/>
    <n v="0.4"/>
  </r>
  <r>
    <x v="0"/>
    <n v="1185732"/>
    <x v="258"/>
    <x v="0"/>
    <x v="42"/>
    <s v="Baltimore"/>
    <x v="4"/>
    <n v="0.5"/>
    <n v="1750"/>
    <n v="875"/>
    <n v="262.5"/>
    <n v="0.3"/>
  </r>
  <r>
    <x v="0"/>
    <n v="1185732"/>
    <x v="258"/>
    <x v="0"/>
    <x v="42"/>
    <s v="Baltimore"/>
    <x v="5"/>
    <n v="0.4"/>
    <n v="2750"/>
    <n v="1100"/>
    <n v="440"/>
    <n v="0.4"/>
  </r>
  <r>
    <x v="0"/>
    <n v="1185732"/>
    <x v="259"/>
    <x v="0"/>
    <x v="42"/>
    <s v="Baltimore"/>
    <x v="0"/>
    <n v="0.4"/>
    <n v="5250"/>
    <n v="2100"/>
    <n v="735"/>
    <n v="0.35"/>
  </r>
  <r>
    <x v="0"/>
    <n v="1185732"/>
    <x v="259"/>
    <x v="0"/>
    <x v="42"/>
    <s v="Baltimore"/>
    <x v="1"/>
    <n v="0.4"/>
    <n v="2250"/>
    <n v="900"/>
    <n v="315"/>
    <n v="0.35"/>
  </r>
  <r>
    <x v="0"/>
    <n v="1185732"/>
    <x v="259"/>
    <x v="0"/>
    <x v="42"/>
    <s v="Baltimore"/>
    <x v="2"/>
    <n v="0.30000000000000004"/>
    <n v="2250"/>
    <n v="675.00000000000011"/>
    <n v="270.00000000000006"/>
    <n v="0.4"/>
  </r>
  <r>
    <x v="0"/>
    <n v="1185732"/>
    <x v="259"/>
    <x v="0"/>
    <x v="42"/>
    <s v="Baltimore"/>
    <x v="3"/>
    <n v="0.35"/>
    <n v="1500"/>
    <n v="525"/>
    <n v="210"/>
    <n v="0.4"/>
  </r>
  <r>
    <x v="0"/>
    <n v="1185732"/>
    <x v="259"/>
    <x v="0"/>
    <x v="42"/>
    <s v="Baltimore"/>
    <x v="4"/>
    <n v="0.5"/>
    <n v="1500"/>
    <n v="750"/>
    <n v="225"/>
    <n v="0.3"/>
  </r>
  <r>
    <x v="0"/>
    <n v="1185732"/>
    <x v="259"/>
    <x v="0"/>
    <x v="42"/>
    <s v="Baltimore"/>
    <x v="5"/>
    <n v="0.4"/>
    <n v="3000"/>
    <n v="1200"/>
    <n v="480"/>
    <n v="0.4"/>
  </r>
  <r>
    <x v="0"/>
    <n v="1185732"/>
    <x v="236"/>
    <x v="0"/>
    <x v="42"/>
    <s v="Baltimore"/>
    <x v="0"/>
    <n v="0.54999999999999993"/>
    <n v="5700"/>
    <n v="3134.9999999999995"/>
    <n v="1097.2499999999998"/>
    <n v="0.35"/>
  </r>
  <r>
    <x v="0"/>
    <n v="1185732"/>
    <x v="236"/>
    <x v="0"/>
    <x v="42"/>
    <s v="Baltimore"/>
    <x v="1"/>
    <n v="0.5"/>
    <n v="2750"/>
    <n v="1375"/>
    <n v="481.24999999999994"/>
    <n v="0.35"/>
  </r>
  <r>
    <x v="0"/>
    <n v="1185732"/>
    <x v="236"/>
    <x v="0"/>
    <x v="42"/>
    <s v="Baltimore"/>
    <x v="2"/>
    <n v="0.45"/>
    <n v="3000"/>
    <n v="1350"/>
    <n v="540"/>
    <n v="0.4"/>
  </r>
  <r>
    <x v="0"/>
    <n v="1185732"/>
    <x v="236"/>
    <x v="0"/>
    <x v="42"/>
    <s v="Baltimore"/>
    <x v="3"/>
    <n v="0.45"/>
    <n v="2500"/>
    <n v="1125"/>
    <n v="450"/>
    <n v="0.4"/>
  </r>
  <r>
    <x v="0"/>
    <n v="1185732"/>
    <x v="236"/>
    <x v="0"/>
    <x v="42"/>
    <s v="Baltimore"/>
    <x v="4"/>
    <n v="0.54999999999999993"/>
    <n v="2750"/>
    <n v="1512.4999999999998"/>
    <n v="453.74999999999994"/>
    <n v="0.3"/>
  </r>
  <r>
    <x v="0"/>
    <n v="1185732"/>
    <x v="236"/>
    <x v="0"/>
    <x v="42"/>
    <s v="Baltimore"/>
    <x v="5"/>
    <n v="0.6"/>
    <n v="4000"/>
    <n v="2400"/>
    <n v="960"/>
    <n v="0.4"/>
  </r>
  <r>
    <x v="0"/>
    <n v="1185732"/>
    <x v="41"/>
    <x v="0"/>
    <x v="42"/>
    <s v="Baltimore"/>
    <x v="0"/>
    <n v="0.54999999999999993"/>
    <n v="6500"/>
    <n v="3574.9999999999995"/>
    <n v="1251.2499999999998"/>
    <n v="0.35"/>
  </r>
  <r>
    <x v="0"/>
    <n v="1185732"/>
    <x v="41"/>
    <x v="0"/>
    <x v="42"/>
    <s v="Baltimore"/>
    <x v="1"/>
    <n v="0.5"/>
    <n v="4000"/>
    <n v="2000"/>
    <n v="700"/>
    <n v="0.35"/>
  </r>
  <r>
    <x v="0"/>
    <n v="1185732"/>
    <x v="41"/>
    <x v="0"/>
    <x v="42"/>
    <s v="Baltimore"/>
    <x v="2"/>
    <n v="0.45"/>
    <n v="3250"/>
    <n v="1462.5"/>
    <n v="585"/>
    <n v="0.4"/>
  </r>
  <r>
    <x v="0"/>
    <n v="1185732"/>
    <x v="41"/>
    <x v="0"/>
    <x v="42"/>
    <s v="Baltimore"/>
    <x v="3"/>
    <n v="0.45"/>
    <n v="3000"/>
    <n v="1350"/>
    <n v="540"/>
    <n v="0.4"/>
  </r>
  <r>
    <x v="0"/>
    <n v="1185732"/>
    <x v="41"/>
    <x v="0"/>
    <x v="42"/>
    <s v="Baltimore"/>
    <x v="4"/>
    <n v="0.54999999999999993"/>
    <n v="3000"/>
    <n v="1649.9999999999998"/>
    <n v="494.99999999999989"/>
    <n v="0.3"/>
  </r>
  <r>
    <x v="0"/>
    <n v="1185732"/>
    <x v="41"/>
    <x v="0"/>
    <x v="42"/>
    <s v="Baltimore"/>
    <x v="5"/>
    <n v="0.6"/>
    <n v="4500"/>
    <n v="2700"/>
    <n v="1080"/>
    <n v="0.4"/>
  </r>
  <r>
    <x v="0"/>
    <n v="1185732"/>
    <x v="260"/>
    <x v="0"/>
    <x v="42"/>
    <s v="Baltimore"/>
    <x v="0"/>
    <n v="0.54999999999999993"/>
    <n v="6750"/>
    <n v="3712.4999999999995"/>
    <n v="1299.3749999999998"/>
    <n v="0.35"/>
  </r>
  <r>
    <x v="0"/>
    <n v="1185732"/>
    <x v="260"/>
    <x v="0"/>
    <x v="42"/>
    <s v="Baltimore"/>
    <x v="1"/>
    <n v="0.5"/>
    <n v="4250"/>
    <n v="2125"/>
    <n v="743.75"/>
    <n v="0.35"/>
  </r>
  <r>
    <x v="0"/>
    <n v="1185732"/>
    <x v="260"/>
    <x v="0"/>
    <x v="42"/>
    <s v="Baltimore"/>
    <x v="2"/>
    <n v="0.45"/>
    <n v="3500"/>
    <n v="1575"/>
    <n v="630"/>
    <n v="0.4"/>
  </r>
  <r>
    <x v="0"/>
    <n v="1185732"/>
    <x v="260"/>
    <x v="0"/>
    <x v="42"/>
    <s v="Baltimore"/>
    <x v="3"/>
    <n v="0.45"/>
    <n v="3000"/>
    <n v="1350"/>
    <n v="540"/>
    <n v="0.4"/>
  </r>
  <r>
    <x v="0"/>
    <n v="1185732"/>
    <x v="260"/>
    <x v="0"/>
    <x v="42"/>
    <s v="Baltimore"/>
    <x v="4"/>
    <n v="0.54999999999999993"/>
    <n v="3250"/>
    <n v="1787.4999999999998"/>
    <n v="536.24999999999989"/>
    <n v="0.3"/>
  </r>
  <r>
    <x v="0"/>
    <n v="1185732"/>
    <x v="260"/>
    <x v="0"/>
    <x v="42"/>
    <s v="Baltimore"/>
    <x v="5"/>
    <n v="0.6"/>
    <n v="5000"/>
    <n v="3000"/>
    <n v="1200"/>
    <n v="0.4"/>
  </r>
  <r>
    <x v="0"/>
    <n v="1185732"/>
    <x v="261"/>
    <x v="0"/>
    <x v="42"/>
    <s v="Baltimore"/>
    <x v="0"/>
    <n v="0.54999999999999993"/>
    <n v="6500"/>
    <n v="3574.9999999999995"/>
    <n v="1251.2499999999998"/>
    <n v="0.35"/>
  </r>
  <r>
    <x v="0"/>
    <n v="1185732"/>
    <x v="261"/>
    <x v="0"/>
    <x v="42"/>
    <s v="Baltimore"/>
    <x v="1"/>
    <n v="0.5"/>
    <n v="4250"/>
    <n v="2125"/>
    <n v="743.75"/>
    <n v="0.35"/>
  </r>
  <r>
    <x v="0"/>
    <n v="1185732"/>
    <x v="261"/>
    <x v="0"/>
    <x v="42"/>
    <s v="Baltimore"/>
    <x v="2"/>
    <n v="0.45"/>
    <n v="3500"/>
    <n v="1575"/>
    <n v="630"/>
    <n v="0.4"/>
  </r>
  <r>
    <x v="0"/>
    <n v="1185732"/>
    <x v="261"/>
    <x v="0"/>
    <x v="42"/>
    <s v="Baltimore"/>
    <x v="3"/>
    <n v="0.45"/>
    <n v="2500"/>
    <n v="1125"/>
    <n v="450"/>
    <n v="0.4"/>
  </r>
  <r>
    <x v="0"/>
    <n v="1185732"/>
    <x v="261"/>
    <x v="0"/>
    <x v="42"/>
    <s v="Baltimore"/>
    <x v="4"/>
    <n v="0.54999999999999993"/>
    <n v="2250"/>
    <n v="1237.4999999999998"/>
    <n v="371.24999999999994"/>
    <n v="0.3"/>
  </r>
  <r>
    <x v="0"/>
    <n v="1185732"/>
    <x v="261"/>
    <x v="0"/>
    <x v="42"/>
    <s v="Baltimore"/>
    <x v="5"/>
    <n v="0.6"/>
    <n v="4000"/>
    <n v="2400"/>
    <n v="960"/>
    <n v="0.4"/>
  </r>
  <r>
    <x v="0"/>
    <n v="1185732"/>
    <x v="239"/>
    <x v="0"/>
    <x v="42"/>
    <s v="Baltimore"/>
    <x v="0"/>
    <n v="0.54999999999999993"/>
    <n v="5250"/>
    <n v="2887.4999999999995"/>
    <n v="1010.6249999999998"/>
    <n v="0.35"/>
  </r>
  <r>
    <x v="0"/>
    <n v="1185732"/>
    <x v="239"/>
    <x v="0"/>
    <x v="42"/>
    <s v="Baltimore"/>
    <x v="1"/>
    <n v="0.5"/>
    <n v="3250"/>
    <n v="1625"/>
    <n v="568.75"/>
    <n v="0.35"/>
  </r>
  <r>
    <x v="0"/>
    <n v="1185732"/>
    <x v="239"/>
    <x v="0"/>
    <x v="42"/>
    <s v="Baltimore"/>
    <x v="2"/>
    <n v="0.45"/>
    <n v="2250"/>
    <n v="1012.5"/>
    <n v="405"/>
    <n v="0.4"/>
  </r>
  <r>
    <x v="0"/>
    <n v="1185732"/>
    <x v="239"/>
    <x v="0"/>
    <x v="42"/>
    <s v="Baltimore"/>
    <x v="3"/>
    <n v="0.45"/>
    <n v="2000"/>
    <n v="900"/>
    <n v="360"/>
    <n v="0.4"/>
  </r>
  <r>
    <x v="0"/>
    <n v="1185732"/>
    <x v="239"/>
    <x v="0"/>
    <x v="42"/>
    <s v="Baltimore"/>
    <x v="4"/>
    <n v="0.54999999999999993"/>
    <n v="2000"/>
    <n v="1099.9999999999998"/>
    <n v="329.99999999999994"/>
    <n v="0.3"/>
  </r>
  <r>
    <x v="0"/>
    <n v="1185732"/>
    <x v="239"/>
    <x v="0"/>
    <x v="42"/>
    <s v="Baltimore"/>
    <x v="5"/>
    <n v="0.6"/>
    <n v="3000"/>
    <n v="1800"/>
    <n v="720"/>
    <n v="0.4"/>
  </r>
  <r>
    <x v="0"/>
    <n v="1185732"/>
    <x v="45"/>
    <x v="0"/>
    <x v="42"/>
    <s v="Baltimore"/>
    <x v="0"/>
    <n v="0.6"/>
    <n v="4750"/>
    <n v="2850"/>
    <n v="997.49999999999989"/>
    <n v="0.35"/>
  </r>
  <r>
    <x v="0"/>
    <n v="1185732"/>
    <x v="45"/>
    <x v="0"/>
    <x v="42"/>
    <s v="Baltimore"/>
    <x v="1"/>
    <n v="0.55000000000000004"/>
    <n v="3000"/>
    <n v="1650.0000000000002"/>
    <n v="577.5"/>
    <n v="0.35"/>
  </r>
  <r>
    <x v="0"/>
    <n v="1185732"/>
    <x v="45"/>
    <x v="0"/>
    <x v="42"/>
    <s v="Baltimore"/>
    <x v="2"/>
    <n v="0.55000000000000004"/>
    <n v="2000"/>
    <n v="1100"/>
    <n v="440"/>
    <n v="0.4"/>
  </r>
  <r>
    <x v="0"/>
    <n v="1185732"/>
    <x v="45"/>
    <x v="0"/>
    <x v="42"/>
    <s v="Baltimore"/>
    <x v="3"/>
    <n v="0.55000000000000004"/>
    <n v="1750"/>
    <n v="962.50000000000011"/>
    <n v="385.00000000000006"/>
    <n v="0.4"/>
  </r>
  <r>
    <x v="0"/>
    <n v="1185732"/>
    <x v="45"/>
    <x v="0"/>
    <x v="42"/>
    <s v="Baltimore"/>
    <x v="4"/>
    <n v="0.65"/>
    <n v="1750"/>
    <n v="1137.5"/>
    <n v="341.25"/>
    <n v="0.3"/>
  </r>
  <r>
    <x v="0"/>
    <n v="1185732"/>
    <x v="45"/>
    <x v="0"/>
    <x v="42"/>
    <s v="Baltimore"/>
    <x v="5"/>
    <n v="0.7"/>
    <n v="3000"/>
    <n v="2100"/>
    <n v="840"/>
    <n v="0.4"/>
  </r>
  <r>
    <x v="0"/>
    <n v="1185732"/>
    <x v="262"/>
    <x v="0"/>
    <x v="42"/>
    <s v="Baltimore"/>
    <x v="0"/>
    <n v="0.65"/>
    <n v="4500"/>
    <n v="2925"/>
    <n v="1023.7499999999999"/>
    <n v="0.35"/>
  </r>
  <r>
    <x v="0"/>
    <n v="1185732"/>
    <x v="262"/>
    <x v="0"/>
    <x v="42"/>
    <s v="Baltimore"/>
    <x v="1"/>
    <n v="0.55000000000000004"/>
    <n v="3250"/>
    <n v="1787.5000000000002"/>
    <n v="625.625"/>
    <n v="0.35"/>
  </r>
  <r>
    <x v="0"/>
    <n v="1185732"/>
    <x v="262"/>
    <x v="0"/>
    <x v="42"/>
    <s v="Baltimore"/>
    <x v="2"/>
    <n v="0.55000000000000004"/>
    <n v="3200"/>
    <n v="1760.0000000000002"/>
    <n v="704.00000000000011"/>
    <n v="0.4"/>
  </r>
  <r>
    <x v="0"/>
    <n v="1185732"/>
    <x v="262"/>
    <x v="0"/>
    <x v="42"/>
    <s v="Baltimore"/>
    <x v="3"/>
    <n v="0.55000000000000004"/>
    <n v="3000"/>
    <n v="1650.0000000000002"/>
    <n v="660.00000000000011"/>
    <n v="0.4"/>
  </r>
  <r>
    <x v="0"/>
    <n v="1185732"/>
    <x v="262"/>
    <x v="0"/>
    <x v="42"/>
    <s v="Baltimore"/>
    <x v="4"/>
    <n v="0.65"/>
    <n v="2750"/>
    <n v="1787.5"/>
    <n v="536.25"/>
    <n v="0.3"/>
  </r>
  <r>
    <x v="0"/>
    <n v="1185732"/>
    <x v="262"/>
    <x v="0"/>
    <x v="42"/>
    <s v="Baltimore"/>
    <x v="5"/>
    <n v="0.7"/>
    <n v="3750"/>
    <n v="2625"/>
    <n v="1050"/>
    <n v="0.4"/>
  </r>
  <r>
    <x v="0"/>
    <n v="1185732"/>
    <x v="263"/>
    <x v="0"/>
    <x v="42"/>
    <s v="Baltimore"/>
    <x v="0"/>
    <n v="0.65"/>
    <n v="6000"/>
    <n v="3900"/>
    <n v="1365"/>
    <n v="0.35"/>
  </r>
  <r>
    <x v="0"/>
    <n v="1185732"/>
    <x v="263"/>
    <x v="0"/>
    <x v="42"/>
    <s v="Baltimore"/>
    <x v="1"/>
    <n v="0.55000000000000004"/>
    <n v="4000"/>
    <n v="2200"/>
    <n v="770"/>
    <n v="0.35"/>
  </r>
  <r>
    <x v="0"/>
    <n v="1185732"/>
    <x v="263"/>
    <x v="0"/>
    <x v="42"/>
    <s v="Baltimore"/>
    <x v="2"/>
    <n v="0.55000000000000004"/>
    <n v="3750"/>
    <n v="2062.5"/>
    <n v="825"/>
    <n v="0.4"/>
  </r>
  <r>
    <x v="0"/>
    <n v="1185732"/>
    <x v="263"/>
    <x v="0"/>
    <x v="42"/>
    <s v="Baltimore"/>
    <x v="3"/>
    <n v="0.55000000000000004"/>
    <n v="3250"/>
    <n v="1787.5000000000002"/>
    <n v="715.00000000000011"/>
    <n v="0.4"/>
  </r>
  <r>
    <x v="0"/>
    <n v="1185732"/>
    <x v="263"/>
    <x v="0"/>
    <x v="42"/>
    <s v="Baltimore"/>
    <x v="4"/>
    <n v="0.65"/>
    <n v="3250"/>
    <n v="2112.5"/>
    <n v="633.75"/>
    <n v="0.3"/>
  </r>
  <r>
    <x v="0"/>
    <n v="1185732"/>
    <x v="263"/>
    <x v="0"/>
    <x v="42"/>
    <s v="Baltimore"/>
    <x v="5"/>
    <n v="0.7"/>
    <n v="4250"/>
    <n v="2975"/>
    <n v="1190"/>
    <n v="0.4"/>
  </r>
  <r>
    <x v="0"/>
    <n v="1185732"/>
    <x v="136"/>
    <x v="0"/>
    <x v="43"/>
    <s v="Wilmington"/>
    <x v="0"/>
    <n v="0.35000000000000003"/>
    <n v="4750"/>
    <n v="1662.5000000000002"/>
    <n v="581.875"/>
    <n v="0.35"/>
  </r>
  <r>
    <x v="0"/>
    <n v="1185732"/>
    <x v="136"/>
    <x v="0"/>
    <x v="43"/>
    <s v="Wilmington"/>
    <x v="1"/>
    <n v="0.35000000000000003"/>
    <n v="2750"/>
    <n v="962.50000000000011"/>
    <n v="336.875"/>
    <n v="0.35"/>
  </r>
  <r>
    <x v="0"/>
    <n v="1185732"/>
    <x v="136"/>
    <x v="0"/>
    <x v="43"/>
    <s v="Wilmington"/>
    <x v="2"/>
    <n v="0.25000000000000006"/>
    <n v="2750"/>
    <n v="687.50000000000011"/>
    <n v="275.00000000000006"/>
    <n v="0.4"/>
  </r>
  <r>
    <x v="0"/>
    <n v="1185732"/>
    <x v="136"/>
    <x v="0"/>
    <x v="43"/>
    <s v="Wilmington"/>
    <x v="3"/>
    <n v="0.3"/>
    <n v="1250"/>
    <n v="375"/>
    <n v="150"/>
    <n v="0.4"/>
  </r>
  <r>
    <x v="0"/>
    <n v="1185732"/>
    <x v="136"/>
    <x v="0"/>
    <x v="43"/>
    <s v="Wilmington"/>
    <x v="4"/>
    <n v="0.45"/>
    <n v="1750"/>
    <n v="787.5"/>
    <n v="236.25"/>
    <n v="0.3"/>
  </r>
  <r>
    <x v="0"/>
    <n v="1185732"/>
    <x v="136"/>
    <x v="0"/>
    <x v="43"/>
    <s v="Wilmington"/>
    <x v="5"/>
    <n v="0.35000000000000003"/>
    <n v="2750"/>
    <n v="962.50000000000011"/>
    <n v="385.00000000000006"/>
    <n v="0.4"/>
  </r>
  <r>
    <x v="0"/>
    <n v="1185732"/>
    <x v="264"/>
    <x v="0"/>
    <x v="43"/>
    <s v="Wilmington"/>
    <x v="0"/>
    <n v="0.35000000000000003"/>
    <n v="5250"/>
    <n v="1837.5000000000002"/>
    <n v="643.125"/>
    <n v="0.35"/>
  </r>
  <r>
    <x v="0"/>
    <n v="1185732"/>
    <x v="264"/>
    <x v="0"/>
    <x v="43"/>
    <s v="Wilmington"/>
    <x v="1"/>
    <n v="0.35000000000000003"/>
    <n v="1750"/>
    <n v="612.50000000000011"/>
    <n v="214.37500000000003"/>
    <n v="0.35"/>
  </r>
  <r>
    <x v="0"/>
    <n v="1185732"/>
    <x v="264"/>
    <x v="0"/>
    <x v="43"/>
    <s v="Wilmington"/>
    <x v="2"/>
    <n v="0.25000000000000006"/>
    <n v="2250"/>
    <n v="562.50000000000011"/>
    <n v="225.00000000000006"/>
    <n v="0.4"/>
  </r>
  <r>
    <x v="0"/>
    <n v="1185732"/>
    <x v="264"/>
    <x v="0"/>
    <x v="43"/>
    <s v="Wilmington"/>
    <x v="3"/>
    <n v="0.3"/>
    <n v="1000"/>
    <n v="300"/>
    <n v="120"/>
    <n v="0.4"/>
  </r>
  <r>
    <x v="0"/>
    <n v="1185732"/>
    <x v="264"/>
    <x v="0"/>
    <x v="43"/>
    <s v="Wilmington"/>
    <x v="4"/>
    <n v="0.45"/>
    <n v="1750"/>
    <n v="787.5"/>
    <n v="236.25"/>
    <n v="0.3"/>
  </r>
  <r>
    <x v="0"/>
    <n v="1185732"/>
    <x v="264"/>
    <x v="0"/>
    <x v="43"/>
    <s v="Wilmington"/>
    <x v="5"/>
    <n v="0.35000000000000003"/>
    <n v="2750"/>
    <n v="962.50000000000011"/>
    <n v="385.00000000000006"/>
    <n v="0.4"/>
  </r>
  <r>
    <x v="0"/>
    <n v="1185732"/>
    <x v="173"/>
    <x v="0"/>
    <x v="43"/>
    <s v="Wilmington"/>
    <x v="0"/>
    <n v="0.35000000000000003"/>
    <n v="4950"/>
    <n v="1732.5000000000002"/>
    <n v="606.375"/>
    <n v="0.35"/>
  </r>
  <r>
    <x v="0"/>
    <n v="1185732"/>
    <x v="173"/>
    <x v="0"/>
    <x v="43"/>
    <s v="Wilmington"/>
    <x v="1"/>
    <n v="0.35000000000000003"/>
    <n v="2000"/>
    <n v="700.00000000000011"/>
    <n v="245.00000000000003"/>
    <n v="0.35"/>
  </r>
  <r>
    <x v="0"/>
    <n v="1185732"/>
    <x v="173"/>
    <x v="0"/>
    <x v="43"/>
    <s v="Wilmington"/>
    <x v="2"/>
    <n v="0.25000000000000006"/>
    <n v="2250"/>
    <n v="562.50000000000011"/>
    <n v="225.00000000000006"/>
    <n v="0.4"/>
  </r>
  <r>
    <x v="0"/>
    <n v="1185732"/>
    <x v="173"/>
    <x v="0"/>
    <x v="43"/>
    <s v="Wilmington"/>
    <x v="3"/>
    <n v="0.3"/>
    <n v="750"/>
    <n v="225"/>
    <n v="90"/>
    <n v="0.4"/>
  </r>
  <r>
    <x v="0"/>
    <n v="1185732"/>
    <x v="173"/>
    <x v="0"/>
    <x v="43"/>
    <s v="Wilmington"/>
    <x v="4"/>
    <n v="0.45"/>
    <n v="1250"/>
    <n v="562.5"/>
    <n v="168.75"/>
    <n v="0.3"/>
  </r>
  <r>
    <x v="0"/>
    <n v="1185732"/>
    <x v="173"/>
    <x v="0"/>
    <x v="43"/>
    <s v="Wilmington"/>
    <x v="5"/>
    <n v="0.35000000000000003"/>
    <n v="2250"/>
    <n v="787.50000000000011"/>
    <n v="315.00000000000006"/>
    <n v="0.4"/>
  </r>
  <r>
    <x v="0"/>
    <n v="1185732"/>
    <x v="265"/>
    <x v="0"/>
    <x v="43"/>
    <s v="Wilmington"/>
    <x v="0"/>
    <n v="0.35000000000000003"/>
    <n v="4750"/>
    <n v="1662.5000000000002"/>
    <n v="581.875"/>
    <n v="0.35"/>
  </r>
  <r>
    <x v="0"/>
    <n v="1185732"/>
    <x v="265"/>
    <x v="0"/>
    <x v="43"/>
    <s v="Wilmington"/>
    <x v="1"/>
    <n v="0.35000000000000003"/>
    <n v="1750"/>
    <n v="612.50000000000011"/>
    <n v="214.37500000000003"/>
    <n v="0.35"/>
  </r>
  <r>
    <x v="0"/>
    <n v="1185732"/>
    <x v="265"/>
    <x v="0"/>
    <x v="43"/>
    <s v="Wilmington"/>
    <x v="2"/>
    <n v="0.25000000000000006"/>
    <n v="1750"/>
    <n v="437.50000000000011"/>
    <n v="175.00000000000006"/>
    <n v="0.4"/>
  </r>
  <r>
    <x v="0"/>
    <n v="1185732"/>
    <x v="265"/>
    <x v="0"/>
    <x v="43"/>
    <s v="Wilmington"/>
    <x v="3"/>
    <n v="0.3"/>
    <n v="1000"/>
    <n v="300"/>
    <n v="120"/>
    <n v="0.4"/>
  </r>
  <r>
    <x v="0"/>
    <n v="1185732"/>
    <x v="265"/>
    <x v="0"/>
    <x v="43"/>
    <s v="Wilmington"/>
    <x v="4"/>
    <n v="0.45"/>
    <n v="1000"/>
    <n v="450"/>
    <n v="135"/>
    <n v="0.3"/>
  </r>
  <r>
    <x v="0"/>
    <n v="1185732"/>
    <x v="265"/>
    <x v="0"/>
    <x v="43"/>
    <s v="Wilmington"/>
    <x v="5"/>
    <n v="0.35000000000000003"/>
    <n v="2500"/>
    <n v="875.00000000000011"/>
    <n v="350.00000000000006"/>
    <n v="0.4"/>
  </r>
  <r>
    <x v="0"/>
    <n v="1185732"/>
    <x v="61"/>
    <x v="0"/>
    <x v="43"/>
    <s v="Wilmington"/>
    <x v="0"/>
    <n v="0.49999999999999994"/>
    <n v="5200"/>
    <n v="2599.9999999999995"/>
    <n v="909.99999999999977"/>
    <n v="0.35"/>
  </r>
  <r>
    <x v="0"/>
    <n v="1185732"/>
    <x v="61"/>
    <x v="0"/>
    <x v="43"/>
    <s v="Wilmington"/>
    <x v="1"/>
    <n v="0.45"/>
    <n v="2250"/>
    <n v="1012.5"/>
    <n v="354.375"/>
    <n v="0.35"/>
  </r>
  <r>
    <x v="0"/>
    <n v="1185732"/>
    <x v="61"/>
    <x v="0"/>
    <x v="43"/>
    <s v="Wilmington"/>
    <x v="2"/>
    <n v="0.4"/>
    <n v="2500"/>
    <n v="1000"/>
    <n v="400"/>
    <n v="0.4"/>
  </r>
  <r>
    <x v="0"/>
    <n v="1185732"/>
    <x v="61"/>
    <x v="0"/>
    <x v="43"/>
    <s v="Wilmington"/>
    <x v="3"/>
    <n v="0.4"/>
    <n v="2000"/>
    <n v="800"/>
    <n v="320"/>
    <n v="0.4"/>
  </r>
  <r>
    <x v="0"/>
    <n v="1185732"/>
    <x v="61"/>
    <x v="0"/>
    <x v="43"/>
    <s v="Wilmington"/>
    <x v="4"/>
    <n v="0.49999999999999994"/>
    <n v="2250"/>
    <n v="1124.9999999999998"/>
    <n v="337.49999999999994"/>
    <n v="0.3"/>
  </r>
  <r>
    <x v="0"/>
    <n v="1185732"/>
    <x v="61"/>
    <x v="0"/>
    <x v="43"/>
    <s v="Wilmington"/>
    <x v="5"/>
    <n v="0.54999999999999993"/>
    <n v="3500"/>
    <n v="1924.9999999999998"/>
    <n v="770"/>
    <n v="0.4"/>
  </r>
  <r>
    <x v="0"/>
    <n v="1185732"/>
    <x v="266"/>
    <x v="0"/>
    <x v="43"/>
    <s v="Wilmington"/>
    <x v="0"/>
    <n v="0.49999999999999994"/>
    <n v="6000"/>
    <n v="2999.9999999999995"/>
    <n v="1049.9999999999998"/>
    <n v="0.35"/>
  </r>
  <r>
    <x v="0"/>
    <n v="1185732"/>
    <x v="266"/>
    <x v="0"/>
    <x v="43"/>
    <s v="Wilmington"/>
    <x v="1"/>
    <n v="0.45"/>
    <n v="3500"/>
    <n v="1575"/>
    <n v="551.25"/>
    <n v="0.35"/>
  </r>
  <r>
    <x v="0"/>
    <n v="1185732"/>
    <x v="266"/>
    <x v="0"/>
    <x v="43"/>
    <s v="Wilmington"/>
    <x v="2"/>
    <n v="0.4"/>
    <n v="2750"/>
    <n v="1100"/>
    <n v="440"/>
    <n v="0.4"/>
  </r>
  <r>
    <x v="0"/>
    <n v="1185732"/>
    <x v="266"/>
    <x v="0"/>
    <x v="43"/>
    <s v="Wilmington"/>
    <x v="3"/>
    <n v="0.4"/>
    <n v="2500"/>
    <n v="1000"/>
    <n v="400"/>
    <n v="0.4"/>
  </r>
  <r>
    <x v="0"/>
    <n v="1185732"/>
    <x v="266"/>
    <x v="0"/>
    <x v="43"/>
    <s v="Wilmington"/>
    <x v="4"/>
    <n v="0.49999999999999994"/>
    <n v="2500"/>
    <n v="1249.9999999999998"/>
    <n v="374.99999999999994"/>
    <n v="0.3"/>
  </r>
  <r>
    <x v="0"/>
    <n v="1185732"/>
    <x v="266"/>
    <x v="0"/>
    <x v="43"/>
    <s v="Wilmington"/>
    <x v="5"/>
    <n v="0.54999999999999993"/>
    <n v="4000"/>
    <n v="2199.9999999999995"/>
    <n v="879.99999999999989"/>
    <n v="0.4"/>
  </r>
  <r>
    <x v="0"/>
    <n v="1185732"/>
    <x v="176"/>
    <x v="0"/>
    <x v="43"/>
    <s v="Wilmington"/>
    <x v="0"/>
    <n v="0.49999999999999994"/>
    <n v="6250"/>
    <n v="3124.9999999999995"/>
    <n v="1093.7499999999998"/>
    <n v="0.35"/>
  </r>
  <r>
    <x v="0"/>
    <n v="1185732"/>
    <x v="176"/>
    <x v="0"/>
    <x v="43"/>
    <s v="Wilmington"/>
    <x v="1"/>
    <n v="0.45"/>
    <n v="3750"/>
    <n v="1687.5"/>
    <n v="590.625"/>
    <n v="0.35"/>
  </r>
  <r>
    <x v="0"/>
    <n v="1185732"/>
    <x v="176"/>
    <x v="0"/>
    <x v="43"/>
    <s v="Wilmington"/>
    <x v="2"/>
    <n v="0.4"/>
    <n v="3000"/>
    <n v="1200"/>
    <n v="480"/>
    <n v="0.4"/>
  </r>
  <r>
    <x v="0"/>
    <n v="1185732"/>
    <x v="176"/>
    <x v="0"/>
    <x v="43"/>
    <s v="Wilmington"/>
    <x v="3"/>
    <n v="0.4"/>
    <n v="2500"/>
    <n v="1000"/>
    <n v="400"/>
    <n v="0.4"/>
  </r>
  <r>
    <x v="0"/>
    <n v="1185732"/>
    <x v="176"/>
    <x v="0"/>
    <x v="43"/>
    <s v="Wilmington"/>
    <x v="4"/>
    <n v="0.49999999999999994"/>
    <n v="2750"/>
    <n v="1374.9999999999998"/>
    <n v="412.49999999999994"/>
    <n v="0.3"/>
  </r>
  <r>
    <x v="0"/>
    <n v="1185732"/>
    <x v="176"/>
    <x v="0"/>
    <x v="43"/>
    <s v="Wilmington"/>
    <x v="5"/>
    <n v="0.54999999999999993"/>
    <n v="4500"/>
    <n v="2474.9999999999995"/>
    <n v="989.99999999999989"/>
    <n v="0.4"/>
  </r>
  <r>
    <x v="0"/>
    <n v="1185732"/>
    <x v="117"/>
    <x v="0"/>
    <x v="43"/>
    <s v="Wilmington"/>
    <x v="0"/>
    <n v="0.49999999999999994"/>
    <n v="6000"/>
    <n v="2999.9999999999995"/>
    <n v="1049.9999999999998"/>
    <n v="0.35"/>
  </r>
  <r>
    <x v="0"/>
    <n v="1185732"/>
    <x v="117"/>
    <x v="0"/>
    <x v="43"/>
    <s v="Wilmington"/>
    <x v="1"/>
    <n v="0.45"/>
    <n v="3750"/>
    <n v="1687.5"/>
    <n v="590.625"/>
    <n v="0.35"/>
  </r>
  <r>
    <x v="0"/>
    <n v="1185732"/>
    <x v="117"/>
    <x v="0"/>
    <x v="43"/>
    <s v="Wilmington"/>
    <x v="2"/>
    <n v="0.4"/>
    <n v="3000"/>
    <n v="1200"/>
    <n v="480"/>
    <n v="0.4"/>
  </r>
  <r>
    <x v="0"/>
    <n v="1185732"/>
    <x v="117"/>
    <x v="0"/>
    <x v="43"/>
    <s v="Wilmington"/>
    <x v="3"/>
    <n v="0.4"/>
    <n v="2000"/>
    <n v="800"/>
    <n v="320"/>
    <n v="0.4"/>
  </r>
  <r>
    <x v="0"/>
    <n v="1185732"/>
    <x v="117"/>
    <x v="0"/>
    <x v="43"/>
    <s v="Wilmington"/>
    <x v="4"/>
    <n v="0.49999999999999994"/>
    <n v="1750"/>
    <n v="874.99999999999989"/>
    <n v="262.49999999999994"/>
    <n v="0.3"/>
  </r>
  <r>
    <x v="0"/>
    <n v="1185732"/>
    <x v="117"/>
    <x v="0"/>
    <x v="43"/>
    <s v="Wilmington"/>
    <x v="5"/>
    <n v="0.54999999999999993"/>
    <n v="3500"/>
    <n v="1924.9999999999998"/>
    <n v="770"/>
    <n v="0.4"/>
  </r>
  <r>
    <x v="0"/>
    <n v="1185732"/>
    <x v="63"/>
    <x v="0"/>
    <x v="43"/>
    <s v="Wilmington"/>
    <x v="0"/>
    <n v="0.49999999999999994"/>
    <n v="4750"/>
    <n v="2374.9999999999995"/>
    <n v="831.24999999999977"/>
    <n v="0.35"/>
  </r>
  <r>
    <x v="0"/>
    <n v="1185732"/>
    <x v="63"/>
    <x v="0"/>
    <x v="43"/>
    <s v="Wilmington"/>
    <x v="1"/>
    <n v="0.45"/>
    <n v="2750"/>
    <n v="1237.5"/>
    <n v="433.125"/>
    <n v="0.35"/>
  </r>
  <r>
    <x v="0"/>
    <n v="1185732"/>
    <x v="63"/>
    <x v="0"/>
    <x v="43"/>
    <s v="Wilmington"/>
    <x v="2"/>
    <n v="0.4"/>
    <n v="1750"/>
    <n v="700"/>
    <n v="280"/>
    <n v="0.4"/>
  </r>
  <r>
    <x v="0"/>
    <n v="1185732"/>
    <x v="63"/>
    <x v="0"/>
    <x v="43"/>
    <s v="Wilmington"/>
    <x v="3"/>
    <n v="0.4"/>
    <n v="1500"/>
    <n v="600"/>
    <n v="240"/>
    <n v="0.4"/>
  </r>
  <r>
    <x v="0"/>
    <n v="1185732"/>
    <x v="63"/>
    <x v="0"/>
    <x v="43"/>
    <s v="Wilmington"/>
    <x v="4"/>
    <n v="0.49999999999999994"/>
    <n v="1500"/>
    <n v="749.99999999999989"/>
    <n v="224.99999999999997"/>
    <n v="0.3"/>
  </r>
  <r>
    <x v="0"/>
    <n v="1185732"/>
    <x v="63"/>
    <x v="0"/>
    <x v="43"/>
    <s v="Wilmington"/>
    <x v="5"/>
    <n v="0.54999999999999993"/>
    <n v="2500"/>
    <n v="1374.9999999999998"/>
    <n v="549.99999999999989"/>
    <n v="0.4"/>
  </r>
  <r>
    <x v="0"/>
    <n v="1185732"/>
    <x v="267"/>
    <x v="0"/>
    <x v="43"/>
    <s v="Wilmington"/>
    <x v="0"/>
    <n v="0.54999999999999993"/>
    <n v="4250"/>
    <n v="2337.4999999999995"/>
    <n v="818.12499999999977"/>
    <n v="0.35"/>
  </r>
  <r>
    <x v="0"/>
    <n v="1185732"/>
    <x v="267"/>
    <x v="0"/>
    <x v="43"/>
    <s v="Wilmington"/>
    <x v="1"/>
    <n v="0.5"/>
    <n v="2500"/>
    <n v="1250"/>
    <n v="437.5"/>
    <n v="0.35"/>
  </r>
  <r>
    <x v="0"/>
    <n v="1185732"/>
    <x v="267"/>
    <x v="0"/>
    <x v="43"/>
    <s v="Wilmington"/>
    <x v="2"/>
    <n v="0.5"/>
    <n v="1500"/>
    <n v="750"/>
    <n v="300"/>
    <n v="0.4"/>
  </r>
  <r>
    <x v="0"/>
    <n v="1185732"/>
    <x v="267"/>
    <x v="0"/>
    <x v="43"/>
    <s v="Wilmington"/>
    <x v="3"/>
    <n v="0.5"/>
    <n v="1250"/>
    <n v="625"/>
    <n v="250"/>
    <n v="0.4"/>
  </r>
  <r>
    <x v="0"/>
    <n v="1185732"/>
    <x v="267"/>
    <x v="0"/>
    <x v="43"/>
    <s v="Wilmington"/>
    <x v="4"/>
    <n v="0.6"/>
    <n v="1250"/>
    <n v="750"/>
    <n v="225"/>
    <n v="0.3"/>
  </r>
  <r>
    <x v="0"/>
    <n v="1185732"/>
    <x v="267"/>
    <x v="0"/>
    <x v="43"/>
    <s v="Wilmington"/>
    <x v="5"/>
    <n v="0.64999999999999991"/>
    <n v="2500"/>
    <n v="1624.9999999999998"/>
    <n v="650"/>
    <n v="0.4"/>
  </r>
  <r>
    <x v="0"/>
    <n v="1185732"/>
    <x v="268"/>
    <x v="0"/>
    <x v="43"/>
    <s v="Wilmington"/>
    <x v="0"/>
    <n v="0.6"/>
    <n v="4000"/>
    <n v="2400"/>
    <n v="840"/>
    <n v="0.35"/>
  </r>
  <r>
    <x v="0"/>
    <n v="1185732"/>
    <x v="268"/>
    <x v="0"/>
    <x v="43"/>
    <s v="Wilmington"/>
    <x v="1"/>
    <n v="0.5"/>
    <n v="2750"/>
    <n v="1375"/>
    <n v="481.24999999999994"/>
    <n v="0.35"/>
  </r>
  <r>
    <x v="0"/>
    <n v="1185732"/>
    <x v="268"/>
    <x v="0"/>
    <x v="43"/>
    <s v="Wilmington"/>
    <x v="2"/>
    <n v="0.5"/>
    <n v="2700"/>
    <n v="1350"/>
    <n v="540"/>
    <n v="0.4"/>
  </r>
  <r>
    <x v="0"/>
    <n v="1185732"/>
    <x v="268"/>
    <x v="0"/>
    <x v="43"/>
    <s v="Wilmington"/>
    <x v="3"/>
    <n v="0.5"/>
    <n v="2500"/>
    <n v="1250"/>
    <n v="500"/>
    <n v="0.4"/>
  </r>
  <r>
    <x v="0"/>
    <n v="1185732"/>
    <x v="268"/>
    <x v="0"/>
    <x v="43"/>
    <s v="Wilmington"/>
    <x v="4"/>
    <n v="0.6"/>
    <n v="2250"/>
    <n v="1350"/>
    <n v="405"/>
    <n v="0.3"/>
  </r>
  <r>
    <x v="0"/>
    <n v="1185732"/>
    <x v="268"/>
    <x v="0"/>
    <x v="43"/>
    <s v="Wilmington"/>
    <x v="5"/>
    <n v="0.64999999999999991"/>
    <n v="3250"/>
    <n v="2112.4999999999995"/>
    <n v="844.99999999999989"/>
    <n v="0.4"/>
  </r>
  <r>
    <x v="0"/>
    <n v="1185732"/>
    <x v="269"/>
    <x v="0"/>
    <x v="43"/>
    <s v="Wilmington"/>
    <x v="0"/>
    <n v="0.6"/>
    <n v="5500"/>
    <n v="3300"/>
    <n v="1155"/>
    <n v="0.35"/>
  </r>
  <r>
    <x v="0"/>
    <n v="1185732"/>
    <x v="269"/>
    <x v="0"/>
    <x v="43"/>
    <s v="Wilmington"/>
    <x v="1"/>
    <n v="0.5"/>
    <n v="3500"/>
    <n v="1750"/>
    <n v="612.5"/>
    <n v="0.35"/>
  </r>
  <r>
    <x v="0"/>
    <n v="1185732"/>
    <x v="269"/>
    <x v="0"/>
    <x v="43"/>
    <s v="Wilmington"/>
    <x v="2"/>
    <n v="0.5"/>
    <n v="3250"/>
    <n v="1625"/>
    <n v="650"/>
    <n v="0.4"/>
  </r>
  <r>
    <x v="0"/>
    <n v="1185732"/>
    <x v="269"/>
    <x v="0"/>
    <x v="43"/>
    <s v="Wilmington"/>
    <x v="3"/>
    <n v="0.5"/>
    <n v="2750"/>
    <n v="1375"/>
    <n v="550"/>
    <n v="0.4"/>
  </r>
  <r>
    <x v="0"/>
    <n v="1185732"/>
    <x v="269"/>
    <x v="0"/>
    <x v="43"/>
    <s v="Wilmington"/>
    <x v="4"/>
    <n v="0.6"/>
    <n v="2750"/>
    <n v="1650"/>
    <n v="495"/>
    <n v="0.3"/>
  </r>
  <r>
    <x v="0"/>
    <n v="1185732"/>
    <x v="269"/>
    <x v="0"/>
    <x v="43"/>
    <s v="Wilmington"/>
    <x v="5"/>
    <n v="0.64999999999999991"/>
    <n v="3750"/>
    <n v="2437.4999999999995"/>
    <n v="974.99999999999989"/>
    <n v="0.4"/>
  </r>
  <r>
    <x v="0"/>
    <n v="1185732"/>
    <x v="48"/>
    <x v="0"/>
    <x v="44"/>
    <s v="Newark"/>
    <x v="0"/>
    <n v="0.4"/>
    <n v="5000"/>
    <n v="2000"/>
    <n v="800"/>
    <n v="0.4"/>
  </r>
  <r>
    <x v="0"/>
    <n v="1185732"/>
    <x v="48"/>
    <x v="0"/>
    <x v="44"/>
    <s v="Newark"/>
    <x v="1"/>
    <n v="0.4"/>
    <n v="3000"/>
    <n v="1200"/>
    <n v="480"/>
    <n v="0.4"/>
  </r>
  <r>
    <x v="0"/>
    <n v="1185732"/>
    <x v="48"/>
    <x v="0"/>
    <x v="44"/>
    <s v="Newark"/>
    <x v="2"/>
    <n v="0.30000000000000004"/>
    <n v="3000"/>
    <n v="900.00000000000011"/>
    <n v="270"/>
    <n v="0.3"/>
  </r>
  <r>
    <x v="0"/>
    <n v="1185732"/>
    <x v="48"/>
    <x v="0"/>
    <x v="44"/>
    <s v="Newark"/>
    <x v="3"/>
    <n v="0.35"/>
    <n v="1500"/>
    <n v="525"/>
    <n v="157.5"/>
    <n v="0.3"/>
  </r>
  <r>
    <x v="0"/>
    <n v="1185732"/>
    <x v="48"/>
    <x v="0"/>
    <x v="44"/>
    <s v="Newark"/>
    <x v="4"/>
    <n v="0.5"/>
    <n v="2000"/>
    <n v="1000"/>
    <n v="300"/>
    <n v="0.3"/>
  </r>
  <r>
    <x v="0"/>
    <n v="1185732"/>
    <x v="48"/>
    <x v="0"/>
    <x v="44"/>
    <s v="Newark"/>
    <x v="5"/>
    <n v="0.4"/>
    <n v="3000"/>
    <n v="1200"/>
    <n v="420"/>
    <n v="0.35"/>
  </r>
  <r>
    <x v="0"/>
    <n v="1185732"/>
    <x v="49"/>
    <x v="0"/>
    <x v="44"/>
    <s v="Newark"/>
    <x v="0"/>
    <n v="0.4"/>
    <n v="5500"/>
    <n v="2200"/>
    <n v="880"/>
    <n v="0.4"/>
  </r>
  <r>
    <x v="0"/>
    <n v="1185732"/>
    <x v="49"/>
    <x v="0"/>
    <x v="44"/>
    <s v="Newark"/>
    <x v="1"/>
    <n v="0.4"/>
    <n v="2000"/>
    <n v="800"/>
    <n v="320"/>
    <n v="0.4"/>
  </r>
  <r>
    <x v="0"/>
    <n v="1185732"/>
    <x v="49"/>
    <x v="0"/>
    <x v="44"/>
    <s v="Newark"/>
    <x v="2"/>
    <n v="0.30000000000000004"/>
    <n v="2500"/>
    <n v="750.00000000000011"/>
    <n v="225.00000000000003"/>
    <n v="0.3"/>
  </r>
  <r>
    <x v="0"/>
    <n v="1185732"/>
    <x v="49"/>
    <x v="0"/>
    <x v="44"/>
    <s v="Newark"/>
    <x v="3"/>
    <n v="0.35"/>
    <n v="1250"/>
    <n v="437.5"/>
    <n v="131.25"/>
    <n v="0.3"/>
  </r>
  <r>
    <x v="0"/>
    <n v="1185732"/>
    <x v="49"/>
    <x v="0"/>
    <x v="44"/>
    <s v="Newark"/>
    <x v="4"/>
    <n v="0.5"/>
    <n v="2000"/>
    <n v="1000"/>
    <n v="300"/>
    <n v="0.3"/>
  </r>
  <r>
    <x v="0"/>
    <n v="1185732"/>
    <x v="49"/>
    <x v="0"/>
    <x v="44"/>
    <s v="Newark"/>
    <x v="5"/>
    <n v="0.4"/>
    <n v="3000"/>
    <n v="1200"/>
    <n v="420"/>
    <n v="0.35"/>
  </r>
  <r>
    <x v="0"/>
    <n v="1185732"/>
    <x v="14"/>
    <x v="0"/>
    <x v="44"/>
    <s v="Newark"/>
    <x v="0"/>
    <n v="0.4"/>
    <n v="5200"/>
    <n v="2080"/>
    <n v="832"/>
    <n v="0.4"/>
  </r>
  <r>
    <x v="0"/>
    <n v="1185732"/>
    <x v="14"/>
    <x v="0"/>
    <x v="44"/>
    <s v="Newark"/>
    <x v="1"/>
    <n v="0.4"/>
    <n v="2250"/>
    <n v="900"/>
    <n v="360"/>
    <n v="0.4"/>
  </r>
  <r>
    <x v="0"/>
    <n v="1185732"/>
    <x v="14"/>
    <x v="0"/>
    <x v="44"/>
    <s v="Newark"/>
    <x v="2"/>
    <n v="0.30000000000000004"/>
    <n v="2500"/>
    <n v="750.00000000000011"/>
    <n v="225.00000000000003"/>
    <n v="0.3"/>
  </r>
  <r>
    <x v="0"/>
    <n v="1185732"/>
    <x v="14"/>
    <x v="0"/>
    <x v="44"/>
    <s v="Newark"/>
    <x v="3"/>
    <n v="0.35"/>
    <n v="1000"/>
    <n v="350"/>
    <n v="105"/>
    <n v="0.3"/>
  </r>
  <r>
    <x v="0"/>
    <n v="1185732"/>
    <x v="14"/>
    <x v="0"/>
    <x v="44"/>
    <s v="Newark"/>
    <x v="4"/>
    <n v="0.5"/>
    <n v="1500"/>
    <n v="750"/>
    <n v="225"/>
    <n v="0.3"/>
  </r>
  <r>
    <x v="0"/>
    <n v="1185732"/>
    <x v="14"/>
    <x v="0"/>
    <x v="44"/>
    <s v="Newark"/>
    <x v="5"/>
    <n v="0.4"/>
    <n v="2500"/>
    <n v="1000"/>
    <n v="350"/>
    <n v="0.35"/>
  </r>
  <r>
    <x v="0"/>
    <n v="1185732"/>
    <x v="50"/>
    <x v="0"/>
    <x v="44"/>
    <s v="Newark"/>
    <x v="0"/>
    <n v="0.4"/>
    <n v="5000"/>
    <n v="2000"/>
    <n v="800"/>
    <n v="0.4"/>
  </r>
  <r>
    <x v="0"/>
    <n v="1185732"/>
    <x v="50"/>
    <x v="0"/>
    <x v="44"/>
    <s v="Newark"/>
    <x v="1"/>
    <n v="0.4"/>
    <n v="2000"/>
    <n v="800"/>
    <n v="320"/>
    <n v="0.4"/>
  </r>
  <r>
    <x v="0"/>
    <n v="1185732"/>
    <x v="50"/>
    <x v="0"/>
    <x v="44"/>
    <s v="Newark"/>
    <x v="2"/>
    <n v="0.30000000000000004"/>
    <n v="2000"/>
    <n v="600.00000000000011"/>
    <n v="180.00000000000003"/>
    <n v="0.3"/>
  </r>
  <r>
    <x v="0"/>
    <n v="1185732"/>
    <x v="50"/>
    <x v="0"/>
    <x v="44"/>
    <s v="Newark"/>
    <x v="3"/>
    <n v="0.35"/>
    <n v="1250"/>
    <n v="437.5"/>
    <n v="131.25"/>
    <n v="0.3"/>
  </r>
  <r>
    <x v="0"/>
    <n v="1185732"/>
    <x v="50"/>
    <x v="0"/>
    <x v="44"/>
    <s v="Newark"/>
    <x v="4"/>
    <n v="0.5"/>
    <n v="1250"/>
    <n v="625"/>
    <n v="187.5"/>
    <n v="0.3"/>
  </r>
  <r>
    <x v="0"/>
    <n v="1185732"/>
    <x v="50"/>
    <x v="0"/>
    <x v="44"/>
    <s v="Newark"/>
    <x v="5"/>
    <n v="0.4"/>
    <n v="2750"/>
    <n v="1100"/>
    <n v="385"/>
    <n v="0.35"/>
  </r>
  <r>
    <x v="0"/>
    <n v="1185732"/>
    <x v="51"/>
    <x v="0"/>
    <x v="44"/>
    <s v="Newark"/>
    <x v="0"/>
    <n v="0.54999999999999993"/>
    <n v="5450"/>
    <n v="2997.4999999999995"/>
    <n v="1198.9999999999998"/>
    <n v="0.4"/>
  </r>
  <r>
    <x v="0"/>
    <n v="1185732"/>
    <x v="51"/>
    <x v="0"/>
    <x v="44"/>
    <s v="Newark"/>
    <x v="1"/>
    <n v="0.5"/>
    <n v="2500"/>
    <n v="1250"/>
    <n v="500"/>
    <n v="0.4"/>
  </r>
  <r>
    <x v="0"/>
    <n v="1185732"/>
    <x v="51"/>
    <x v="0"/>
    <x v="44"/>
    <s v="Newark"/>
    <x v="2"/>
    <n v="0.45"/>
    <n v="2750"/>
    <n v="1237.5"/>
    <n v="371.25"/>
    <n v="0.3"/>
  </r>
  <r>
    <x v="0"/>
    <n v="1185732"/>
    <x v="51"/>
    <x v="0"/>
    <x v="44"/>
    <s v="Newark"/>
    <x v="3"/>
    <n v="0.45"/>
    <n v="2250"/>
    <n v="1012.5"/>
    <n v="303.75"/>
    <n v="0.3"/>
  </r>
  <r>
    <x v="0"/>
    <n v="1185732"/>
    <x v="51"/>
    <x v="0"/>
    <x v="44"/>
    <s v="Newark"/>
    <x v="4"/>
    <n v="0.54999999999999993"/>
    <n v="2500"/>
    <n v="1374.9999999999998"/>
    <n v="412.49999999999994"/>
    <n v="0.3"/>
  </r>
  <r>
    <x v="0"/>
    <n v="1185732"/>
    <x v="51"/>
    <x v="0"/>
    <x v="44"/>
    <s v="Newark"/>
    <x v="5"/>
    <n v="0.6"/>
    <n v="3750"/>
    <n v="2250"/>
    <n v="787.5"/>
    <n v="0.35"/>
  </r>
  <r>
    <x v="0"/>
    <n v="1185732"/>
    <x v="52"/>
    <x v="0"/>
    <x v="44"/>
    <s v="Newark"/>
    <x v="0"/>
    <n v="0.54999999999999993"/>
    <n v="6250"/>
    <n v="3437.4999999999995"/>
    <n v="1375"/>
    <n v="0.4"/>
  </r>
  <r>
    <x v="0"/>
    <n v="1185732"/>
    <x v="52"/>
    <x v="0"/>
    <x v="44"/>
    <s v="Newark"/>
    <x v="1"/>
    <n v="0.5"/>
    <n v="3750"/>
    <n v="1875"/>
    <n v="750"/>
    <n v="0.4"/>
  </r>
  <r>
    <x v="0"/>
    <n v="1185732"/>
    <x v="52"/>
    <x v="0"/>
    <x v="44"/>
    <s v="Newark"/>
    <x v="2"/>
    <n v="0.45"/>
    <n v="3000"/>
    <n v="1350"/>
    <n v="405"/>
    <n v="0.3"/>
  </r>
  <r>
    <x v="0"/>
    <n v="1185732"/>
    <x v="52"/>
    <x v="0"/>
    <x v="44"/>
    <s v="Newark"/>
    <x v="3"/>
    <n v="0.45"/>
    <n v="2750"/>
    <n v="1237.5"/>
    <n v="371.25"/>
    <n v="0.3"/>
  </r>
  <r>
    <x v="0"/>
    <n v="1185732"/>
    <x v="52"/>
    <x v="0"/>
    <x v="44"/>
    <s v="Newark"/>
    <x v="4"/>
    <n v="0.54999999999999993"/>
    <n v="2750"/>
    <n v="1512.4999999999998"/>
    <n v="453.74999999999994"/>
    <n v="0.3"/>
  </r>
  <r>
    <x v="0"/>
    <n v="1185732"/>
    <x v="52"/>
    <x v="0"/>
    <x v="44"/>
    <s v="Newark"/>
    <x v="5"/>
    <n v="0.6"/>
    <n v="4250"/>
    <n v="2550"/>
    <n v="892.5"/>
    <n v="0.35"/>
  </r>
  <r>
    <x v="0"/>
    <n v="1185732"/>
    <x v="18"/>
    <x v="0"/>
    <x v="44"/>
    <s v="Newark"/>
    <x v="0"/>
    <n v="0.54999999999999993"/>
    <n v="6500"/>
    <n v="3574.9999999999995"/>
    <n v="1430"/>
    <n v="0.4"/>
  </r>
  <r>
    <x v="0"/>
    <n v="1185732"/>
    <x v="18"/>
    <x v="0"/>
    <x v="44"/>
    <s v="Newark"/>
    <x v="1"/>
    <n v="0.5"/>
    <n v="4000"/>
    <n v="2000"/>
    <n v="800"/>
    <n v="0.4"/>
  </r>
  <r>
    <x v="0"/>
    <n v="1185732"/>
    <x v="18"/>
    <x v="0"/>
    <x v="44"/>
    <s v="Newark"/>
    <x v="2"/>
    <n v="0.45"/>
    <n v="3250"/>
    <n v="1462.5"/>
    <n v="438.75"/>
    <n v="0.3"/>
  </r>
  <r>
    <x v="0"/>
    <n v="1185732"/>
    <x v="18"/>
    <x v="0"/>
    <x v="44"/>
    <s v="Newark"/>
    <x v="3"/>
    <n v="0.45"/>
    <n v="2750"/>
    <n v="1237.5"/>
    <n v="371.25"/>
    <n v="0.3"/>
  </r>
  <r>
    <x v="0"/>
    <n v="1185732"/>
    <x v="18"/>
    <x v="0"/>
    <x v="44"/>
    <s v="Newark"/>
    <x v="4"/>
    <n v="0.54999999999999993"/>
    <n v="3000"/>
    <n v="1649.9999999999998"/>
    <n v="494.99999999999989"/>
    <n v="0.3"/>
  </r>
  <r>
    <x v="0"/>
    <n v="1185732"/>
    <x v="18"/>
    <x v="0"/>
    <x v="44"/>
    <s v="Newark"/>
    <x v="5"/>
    <n v="0.6"/>
    <n v="4750"/>
    <n v="2850"/>
    <n v="997.49999999999989"/>
    <n v="0.35"/>
  </r>
  <r>
    <x v="0"/>
    <n v="1185732"/>
    <x v="53"/>
    <x v="0"/>
    <x v="44"/>
    <s v="Newark"/>
    <x v="0"/>
    <n v="0.54999999999999993"/>
    <n v="6250"/>
    <n v="3437.4999999999995"/>
    <n v="1375"/>
    <n v="0.4"/>
  </r>
  <r>
    <x v="0"/>
    <n v="1185732"/>
    <x v="53"/>
    <x v="0"/>
    <x v="44"/>
    <s v="Newark"/>
    <x v="1"/>
    <n v="0.5"/>
    <n v="4000"/>
    <n v="2000"/>
    <n v="800"/>
    <n v="0.4"/>
  </r>
  <r>
    <x v="0"/>
    <n v="1185732"/>
    <x v="53"/>
    <x v="0"/>
    <x v="44"/>
    <s v="Newark"/>
    <x v="2"/>
    <n v="0.45"/>
    <n v="3250"/>
    <n v="1462.5"/>
    <n v="438.75"/>
    <n v="0.3"/>
  </r>
  <r>
    <x v="0"/>
    <n v="1185732"/>
    <x v="53"/>
    <x v="0"/>
    <x v="44"/>
    <s v="Newark"/>
    <x v="3"/>
    <n v="0.45"/>
    <n v="2250"/>
    <n v="1012.5"/>
    <n v="303.75"/>
    <n v="0.3"/>
  </r>
  <r>
    <x v="0"/>
    <n v="1185732"/>
    <x v="53"/>
    <x v="0"/>
    <x v="44"/>
    <s v="Newark"/>
    <x v="4"/>
    <n v="0.54999999999999993"/>
    <n v="2000"/>
    <n v="1099.9999999999998"/>
    <n v="329.99999999999994"/>
    <n v="0.3"/>
  </r>
  <r>
    <x v="0"/>
    <n v="1185732"/>
    <x v="53"/>
    <x v="0"/>
    <x v="44"/>
    <s v="Newark"/>
    <x v="5"/>
    <n v="0.6"/>
    <n v="3750"/>
    <n v="2250"/>
    <n v="787.5"/>
    <n v="0.35"/>
  </r>
  <r>
    <x v="0"/>
    <n v="1185732"/>
    <x v="54"/>
    <x v="0"/>
    <x v="44"/>
    <s v="Newark"/>
    <x v="0"/>
    <n v="0.54999999999999993"/>
    <n v="5000"/>
    <n v="2749.9999999999995"/>
    <n v="1099.9999999999998"/>
    <n v="0.4"/>
  </r>
  <r>
    <x v="0"/>
    <n v="1185732"/>
    <x v="54"/>
    <x v="0"/>
    <x v="44"/>
    <s v="Newark"/>
    <x v="1"/>
    <n v="0.5"/>
    <n v="3000"/>
    <n v="1500"/>
    <n v="600"/>
    <n v="0.4"/>
  </r>
  <r>
    <x v="0"/>
    <n v="1185732"/>
    <x v="54"/>
    <x v="0"/>
    <x v="44"/>
    <s v="Newark"/>
    <x v="2"/>
    <n v="0.45"/>
    <n v="2000"/>
    <n v="900"/>
    <n v="270"/>
    <n v="0.3"/>
  </r>
  <r>
    <x v="0"/>
    <n v="1185732"/>
    <x v="54"/>
    <x v="0"/>
    <x v="44"/>
    <s v="Newark"/>
    <x v="3"/>
    <n v="0.45"/>
    <n v="1750"/>
    <n v="787.5"/>
    <n v="236.25"/>
    <n v="0.3"/>
  </r>
  <r>
    <x v="0"/>
    <n v="1185732"/>
    <x v="54"/>
    <x v="0"/>
    <x v="44"/>
    <s v="Newark"/>
    <x v="4"/>
    <n v="0.54999999999999993"/>
    <n v="1750"/>
    <n v="962.49999999999989"/>
    <n v="288.74999999999994"/>
    <n v="0.3"/>
  </r>
  <r>
    <x v="0"/>
    <n v="1185732"/>
    <x v="54"/>
    <x v="0"/>
    <x v="44"/>
    <s v="Newark"/>
    <x v="5"/>
    <n v="0.6"/>
    <n v="2750"/>
    <n v="1650"/>
    <n v="577.5"/>
    <n v="0.35"/>
  </r>
  <r>
    <x v="0"/>
    <n v="1185732"/>
    <x v="55"/>
    <x v="0"/>
    <x v="44"/>
    <s v="Newark"/>
    <x v="0"/>
    <n v="0.6"/>
    <n v="4500"/>
    <n v="2700"/>
    <n v="1080"/>
    <n v="0.4"/>
  </r>
  <r>
    <x v="0"/>
    <n v="1185732"/>
    <x v="55"/>
    <x v="0"/>
    <x v="44"/>
    <s v="Newark"/>
    <x v="1"/>
    <n v="0.55000000000000004"/>
    <n v="2750"/>
    <n v="1512.5000000000002"/>
    <n v="605.00000000000011"/>
    <n v="0.4"/>
  </r>
  <r>
    <x v="0"/>
    <n v="1185732"/>
    <x v="55"/>
    <x v="0"/>
    <x v="44"/>
    <s v="Newark"/>
    <x v="2"/>
    <n v="0.55000000000000004"/>
    <n v="1750"/>
    <n v="962.50000000000011"/>
    <n v="288.75"/>
    <n v="0.3"/>
  </r>
  <r>
    <x v="0"/>
    <n v="1185732"/>
    <x v="55"/>
    <x v="0"/>
    <x v="44"/>
    <s v="Newark"/>
    <x v="3"/>
    <n v="0.55000000000000004"/>
    <n v="1500"/>
    <n v="825.00000000000011"/>
    <n v="247.50000000000003"/>
    <n v="0.3"/>
  </r>
  <r>
    <x v="0"/>
    <n v="1185732"/>
    <x v="55"/>
    <x v="0"/>
    <x v="44"/>
    <s v="Newark"/>
    <x v="4"/>
    <n v="0.65"/>
    <n v="1500"/>
    <n v="975"/>
    <n v="292.5"/>
    <n v="0.3"/>
  </r>
  <r>
    <x v="0"/>
    <n v="1185732"/>
    <x v="55"/>
    <x v="0"/>
    <x v="44"/>
    <s v="Newark"/>
    <x v="5"/>
    <n v="0.7"/>
    <n v="2750"/>
    <n v="1924.9999999999998"/>
    <n v="673.74999999999989"/>
    <n v="0.35"/>
  </r>
  <r>
    <x v="0"/>
    <n v="1185732"/>
    <x v="56"/>
    <x v="0"/>
    <x v="44"/>
    <s v="Newark"/>
    <x v="0"/>
    <n v="0.65"/>
    <n v="4250"/>
    <n v="2762.5"/>
    <n v="1105"/>
    <n v="0.4"/>
  </r>
  <r>
    <x v="0"/>
    <n v="1185732"/>
    <x v="56"/>
    <x v="0"/>
    <x v="44"/>
    <s v="Newark"/>
    <x v="1"/>
    <n v="0.55000000000000004"/>
    <n v="3000"/>
    <n v="1650.0000000000002"/>
    <n v="660.00000000000011"/>
    <n v="0.4"/>
  </r>
  <r>
    <x v="0"/>
    <n v="1185732"/>
    <x v="56"/>
    <x v="0"/>
    <x v="44"/>
    <s v="Newark"/>
    <x v="2"/>
    <n v="0.55000000000000004"/>
    <n v="2950"/>
    <n v="1622.5000000000002"/>
    <n v="486.75000000000006"/>
    <n v="0.3"/>
  </r>
  <r>
    <x v="0"/>
    <n v="1185732"/>
    <x v="56"/>
    <x v="0"/>
    <x v="44"/>
    <s v="Newark"/>
    <x v="3"/>
    <n v="0.55000000000000004"/>
    <n v="2750"/>
    <n v="1512.5000000000002"/>
    <n v="453.75000000000006"/>
    <n v="0.3"/>
  </r>
  <r>
    <x v="0"/>
    <n v="1185732"/>
    <x v="56"/>
    <x v="0"/>
    <x v="44"/>
    <s v="Newark"/>
    <x v="4"/>
    <n v="0.65"/>
    <n v="2500"/>
    <n v="1625"/>
    <n v="487.5"/>
    <n v="0.3"/>
  </r>
  <r>
    <x v="0"/>
    <n v="1185732"/>
    <x v="56"/>
    <x v="0"/>
    <x v="44"/>
    <s v="Newark"/>
    <x v="5"/>
    <n v="0.7"/>
    <n v="3500"/>
    <n v="2450"/>
    <n v="857.5"/>
    <n v="0.35"/>
  </r>
  <r>
    <x v="0"/>
    <n v="1185732"/>
    <x v="57"/>
    <x v="0"/>
    <x v="44"/>
    <s v="Newark"/>
    <x v="0"/>
    <n v="0.65"/>
    <n v="5750"/>
    <n v="3737.5"/>
    <n v="1495"/>
    <n v="0.4"/>
  </r>
  <r>
    <x v="0"/>
    <n v="1185732"/>
    <x v="57"/>
    <x v="0"/>
    <x v="44"/>
    <s v="Newark"/>
    <x v="1"/>
    <n v="0.55000000000000004"/>
    <n v="3750"/>
    <n v="2062.5"/>
    <n v="825"/>
    <n v="0.4"/>
  </r>
  <r>
    <x v="0"/>
    <n v="1185732"/>
    <x v="57"/>
    <x v="0"/>
    <x v="44"/>
    <s v="Newark"/>
    <x v="2"/>
    <n v="0.55000000000000004"/>
    <n v="3500"/>
    <n v="1925.0000000000002"/>
    <n v="577.5"/>
    <n v="0.3"/>
  </r>
  <r>
    <x v="0"/>
    <n v="1185732"/>
    <x v="57"/>
    <x v="0"/>
    <x v="44"/>
    <s v="Newark"/>
    <x v="3"/>
    <n v="0.55000000000000004"/>
    <n v="3000"/>
    <n v="1650.0000000000002"/>
    <n v="495.00000000000006"/>
    <n v="0.3"/>
  </r>
  <r>
    <x v="0"/>
    <n v="1185732"/>
    <x v="57"/>
    <x v="0"/>
    <x v="44"/>
    <s v="Newark"/>
    <x v="4"/>
    <n v="0.65"/>
    <n v="3000"/>
    <n v="1950"/>
    <n v="585"/>
    <n v="0.3"/>
  </r>
  <r>
    <x v="0"/>
    <n v="1185732"/>
    <x v="57"/>
    <x v="0"/>
    <x v="44"/>
    <s v="Newark"/>
    <x v="5"/>
    <n v="0.7"/>
    <n v="4000"/>
    <n v="2800"/>
    <n v="979.99999999999989"/>
    <n v="0.35"/>
  </r>
  <r>
    <x v="0"/>
    <n v="1185732"/>
    <x v="136"/>
    <x v="0"/>
    <x v="45"/>
    <s v="Hartford"/>
    <x v="0"/>
    <n v="0.35000000000000003"/>
    <n v="4250"/>
    <n v="1487.5000000000002"/>
    <n v="520.625"/>
    <n v="0.35"/>
  </r>
  <r>
    <x v="0"/>
    <n v="1185732"/>
    <x v="136"/>
    <x v="0"/>
    <x v="45"/>
    <s v="Hartford"/>
    <x v="1"/>
    <n v="0.35000000000000003"/>
    <n v="2250"/>
    <n v="787.50000000000011"/>
    <n v="275.625"/>
    <n v="0.35"/>
  </r>
  <r>
    <x v="0"/>
    <n v="1185732"/>
    <x v="136"/>
    <x v="0"/>
    <x v="45"/>
    <s v="Hartford"/>
    <x v="2"/>
    <n v="0.25000000000000006"/>
    <n v="2250"/>
    <n v="562.50000000000011"/>
    <n v="225.00000000000006"/>
    <n v="0.4"/>
  </r>
  <r>
    <x v="0"/>
    <n v="1185732"/>
    <x v="136"/>
    <x v="0"/>
    <x v="45"/>
    <s v="Hartford"/>
    <x v="3"/>
    <n v="0.3"/>
    <n v="750"/>
    <n v="225"/>
    <n v="90"/>
    <n v="0.4"/>
  </r>
  <r>
    <x v="0"/>
    <n v="1185732"/>
    <x v="136"/>
    <x v="0"/>
    <x v="45"/>
    <s v="Hartford"/>
    <x v="4"/>
    <n v="0.45"/>
    <n v="1250"/>
    <n v="562.5"/>
    <n v="168.75"/>
    <n v="0.3"/>
  </r>
  <r>
    <x v="0"/>
    <n v="1185732"/>
    <x v="136"/>
    <x v="0"/>
    <x v="45"/>
    <s v="Hartford"/>
    <x v="5"/>
    <n v="0.35000000000000003"/>
    <n v="2250"/>
    <n v="787.50000000000011"/>
    <n v="315.00000000000006"/>
    <n v="0.4"/>
  </r>
  <r>
    <x v="0"/>
    <n v="1185732"/>
    <x v="264"/>
    <x v="0"/>
    <x v="45"/>
    <s v="Hartford"/>
    <x v="0"/>
    <n v="0.35000000000000003"/>
    <n v="4750"/>
    <n v="1662.5000000000002"/>
    <n v="581.875"/>
    <n v="0.35"/>
  </r>
  <r>
    <x v="0"/>
    <n v="1185732"/>
    <x v="264"/>
    <x v="0"/>
    <x v="45"/>
    <s v="Hartford"/>
    <x v="1"/>
    <n v="0.35000000000000003"/>
    <n v="1250"/>
    <n v="437.50000000000006"/>
    <n v="153.125"/>
    <n v="0.35"/>
  </r>
  <r>
    <x v="0"/>
    <n v="1185732"/>
    <x v="264"/>
    <x v="0"/>
    <x v="45"/>
    <s v="Hartford"/>
    <x v="2"/>
    <n v="0.25000000000000006"/>
    <n v="1750"/>
    <n v="437.50000000000011"/>
    <n v="175.00000000000006"/>
    <n v="0.4"/>
  </r>
  <r>
    <x v="0"/>
    <n v="1185732"/>
    <x v="264"/>
    <x v="0"/>
    <x v="45"/>
    <s v="Hartford"/>
    <x v="3"/>
    <n v="0.3"/>
    <n v="500"/>
    <n v="150"/>
    <n v="60"/>
    <n v="0.4"/>
  </r>
  <r>
    <x v="0"/>
    <n v="1185732"/>
    <x v="264"/>
    <x v="0"/>
    <x v="45"/>
    <s v="Hartford"/>
    <x v="4"/>
    <n v="0.45"/>
    <n v="1250"/>
    <n v="562.5"/>
    <n v="168.75"/>
    <n v="0.3"/>
  </r>
  <r>
    <x v="0"/>
    <n v="1185732"/>
    <x v="264"/>
    <x v="0"/>
    <x v="45"/>
    <s v="Hartford"/>
    <x v="5"/>
    <n v="0.35000000000000003"/>
    <n v="2250"/>
    <n v="787.50000000000011"/>
    <n v="315.00000000000006"/>
    <n v="0.4"/>
  </r>
  <r>
    <x v="0"/>
    <n v="1185732"/>
    <x v="173"/>
    <x v="0"/>
    <x v="45"/>
    <s v="Hartford"/>
    <x v="0"/>
    <n v="0.35000000000000003"/>
    <n v="4450"/>
    <n v="1557.5000000000002"/>
    <n v="545.125"/>
    <n v="0.35"/>
  </r>
  <r>
    <x v="0"/>
    <n v="1185732"/>
    <x v="173"/>
    <x v="0"/>
    <x v="45"/>
    <s v="Hartford"/>
    <x v="1"/>
    <n v="0.35000000000000003"/>
    <n v="1500"/>
    <n v="525"/>
    <n v="183.75"/>
    <n v="0.35"/>
  </r>
  <r>
    <x v="0"/>
    <n v="1185732"/>
    <x v="173"/>
    <x v="0"/>
    <x v="45"/>
    <s v="Hartford"/>
    <x v="2"/>
    <n v="0.25000000000000006"/>
    <n v="1750"/>
    <n v="437.50000000000011"/>
    <n v="175.00000000000006"/>
    <n v="0.4"/>
  </r>
  <r>
    <x v="0"/>
    <n v="1185732"/>
    <x v="173"/>
    <x v="0"/>
    <x v="45"/>
    <s v="Hartford"/>
    <x v="3"/>
    <n v="0.3"/>
    <n v="250"/>
    <n v="75"/>
    <n v="30"/>
    <n v="0.4"/>
  </r>
  <r>
    <x v="0"/>
    <n v="1185732"/>
    <x v="173"/>
    <x v="0"/>
    <x v="45"/>
    <s v="Hartford"/>
    <x v="4"/>
    <n v="0.45"/>
    <n v="750"/>
    <n v="337.5"/>
    <n v="101.25"/>
    <n v="0.3"/>
  </r>
  <r>
    <x v="0"/>
    <n v="1185732"/>
    <x v="173"/>
    <x v="0"/>
    <x v="45"/>
    <s v="Hartford"/>
    <x v="5"/>
    <n v="0.35000000000000003"/>
    <n v="1750"/>
    <n v="612.50000000000011"/>
    <n v="245.00000000000006"/>
    <n v="0.4"/>
  </r>
  <r>
    <x v="0"/>
    <n v="1185732"/>
    <x v="265"/>
    <x v="0"/>
    <x v="45"/>
    <s v="Hartford"/>
    <x v="0"/>
    <n v="0.35000000000000003"/>
    <n v="4250"/>
    <n v="1487.5000000000002"/>
    <n v="520.625"/>
    <n v="0.35"/>
  </r>
  <r>
    <x v="0"/>
    <n v="1185732"/>
    <x v="265"/>
    <x v="0"/>
    <x v="45"/>
    <s v="Hartford"/>
    <x v="1"/>
    <n v="0.35000000000000003"/>
    <n v="1250"/>
    <n v="437.50000000000006"/>
    <n v="153.125"/>
    <n v="0.35"/>
  </r>
  <r>
    <x v="0"/>
    <n v="1185732"/>
    <x v="265"/>
    <x v="0"/>
    <x v="45"/>
    <s v="Hartford"/>
    <x v="2"/>
    <n v="0.25000000000000006"/>
    <n v="1250"/>
    <n v="312.50000000000006"/>
    <n v="125.00000000000003"/>
    <n v="0.4"/>
  </r>
  <r>
    <x v="0"/>
    <n v="1185732"/>
    <x v="265"/>
    <x v="0"/>
    <x v="45"/>
    <s v="Hartford"/>
    <x v="3"/>
    <n v="0.3"/>
    <n v="500"/>
    <n v="150"/>
    <n v="60"/>
    <n v="0.4"/>
  </r>
  <r>
    <x v="0"/>
    <n v="1185732"/>
    <x v="265"/>
    <x v="0"/>
    <x v="45"/>
    <s v="Hartford"/>
    <x v="4"/>
    <n v="0.45"/>
    <n v="500"/>
    <n v="225"/>
    <n v="67.5"/>
    <n v="0.3"/>
  </r>
  <r>
    <x v="0"/>
    <n v="1185732"/>
    <x v="265"/>
    <x v="0"/>
    <x v="45"/>
    <s v="Hartford"/>
    <x v="5"/>
    <n v="0.35000000000000003"/>
    <n v="2000"/>
    <n v="700.00000000000011"/>
    <n v="280.00000000000006"/>
    <n v="0.4"/>
  </r>
  <r>
    <x v="0"/>
    <n v="1185732"/>
    <x v="61"/>
    <x v="0"/>
    <x v="45"/>
    <s v="Hartford"/>
    <x v="0"/>
    <n v="0.49999999999999994"/>
    <n v="4700"/>
    <n v="2349.9999999999995"/>
    <n v="822.49999999999977"/>
    <n v="0.35"/>
  </r>
  <r>
    <x v="0"/>
    <n v="1185732"/>
    <x v="61"/>
    <x v="0"/>
    <x v="45"/>
    <s v="Hartford"/>
    <x v="1"/>
    <n v="0.45"/>
    <n v="1750"/>
    <n v="787.5"/>
    <n v="275.625"/>
    <n v="0.35"/>
  </r>
  <r>
    <x v="0"/>
    <n v="1185732"/>
    <x v="61"/>
    <x v="0"/>
    <x v="45"/>
    <s v="Hartford"/>
    <x v="2"/>
    <n v="0.4"/>
    <n v="2000"/>
    <n v="800"/>
    <n v="320"/>
    <n v="0.4"/>
  </r>
  <r>
    <x v="0"/>
    <n v="1185732"/>
    <x v="61"/>
    <x v="0"/>
    <x v="45"/>
    <s v="Hartford"/>
    <x v="3"/>
    <n v="0.4"/>
    <n v="1500"/>
    <n v="600"/>
    <n v="240"/>
    <n v="0.4"/>
  </r>
  <r>
    <x v="0"/>
    <n v="1185732"/>
    <x v="61"/>
    <x v="0"/>
    <x v="45"/>
    <s v="Hartford"/>
    <x v="4"/>
    <n v="0.49999999999999994"/>
    <n v="1750"/>
    <n v="874.99999999999989"/>
    <n v="262.49999999999994"/>
    <n v="0.3"/>
  </r>
  <r>
    <x v="0"/>
    <n v="1185732"/>
    <x v="61"/>
    <x v="0"/>
    <x v="45"/>
    <s v="Hartford"/>
    <x v="5"/>
    <n v="0.54999999999999993"/>
    <n v="3000"/>
    <n v="1649.9999999999998"/>
    <n v="660"/>
    <n v="0.4"/>
  </r>
  <r>
    <x v="0"/>
    <n v="1185732"/>
    <x v="266"/>
    <x v="0"/>
    <x v="45"/>
    <s v="Hartford"/>
    <x v="0"/>
    <n v="0.49999999999999994"/>
    <n v="5500"/>
    <n v="2749.9999999999995"/>
    <n v="962.49999999999977"/>
    <n v="0.35"/>
  </r>
  <r>
    <x v="0"/>
    <n v="1185732"/>
    <x v="266"/>
    <x v="0"/>
    <x v="45"/>
    <s v="Hartford"/>
    <x v="1"/>
    <n v="0.45"/>
    <n v="3000"/>
    <n v="1350"/>
    <n v="472.49999999999994"/>
    <n v="0.35"/>
  </r>
  <r>
    <x v="0"/>
    <n v="1185732"/>
    <x v="266"/>
    <x v="0"/>
    <x v="45"/>
    <s v="Hartford"/>
    <x v="2"/>
    <n v="0.4"/>
    <n v="2250"/>
    <n v="900"/>
    <n v="360"/>
    <n v="0.4"/>
  </r>
  <r>
    <x v="0"/>
    <n v="1185732"/>
    <x v="266"/>
    <x v="0"/>
    <x v="45"/>
    <s v="Hartford"/>
    <x v="3"/>
    <n v="0.4"/>
    <n v="2000"/>
    <n v="800"/>
    <n v="320"/>
    <n v="0.4"/>
  </r>
  <r>
    <x v="0"/>
    <n v="1185732"/>
    <x v="266"/>
    <x v="0"/>
    <x v="45"/>
    <s v="Hartford"/>
    <x v="4"/>
    <n v="0.49999999999999994"/>
    <n v="2000"/>
    <n v="999.99999999999989"/>
    <n v="299.99999999999994"/>
    <n v="0.3"/>
  </r>
  <r>
    <x v="0"/>
    <n v="1185732"/>
    <x v="266"/>
    <x v="0"/>
    <x v="45"/>
    <s v="Hartford"/>
    <x v="5"/>
    <n v="0.54999999999999993"/>
    <n v="3500"/>
    <n v="1924.9999999999998"/>
    <n v="770"/>
    <n v="0.4"/>
  </r>
  <r>
    <x v="0"/>
    <n v="1185732"/>
    <x v="176"/>
    <x v="0"/>
    <x v="45"/>
    <s v="Hartford"/>
    <x v="0"/>
    <n v="0.49999999999999994"/>
    <n v="5750"/>
    <n v="2874.9999999999995"/>
    <n v="1006.2499999999998"/>
    <n v="0.35"/>
  </r>
  <r>
    <x v="0"/>
    <n v="1185732"/>
    <x v="176"/>
    <x v="0"/>
    <x v="45"/>
    <s v="Hartford"/>
    <x v="1"/>
    <n v="0.45"/>
    <n v="3250"/>
    <n v="1462.5"/>
    <n v="511.87499999999994"/>
    <n v="0.35"/>
  </r>
  <r>
    <x v="0"/>
    <n v="1185732"/>
    <x v="176"/>
    <x v="0"/>
    <x v="45"/>
    <s v="Hartford"/>
    <x v="2"/>
    <n v="0.4"/>
    <n v="2500"/>
    <n v="1000"/>
    <n v="400"/>
    <n v="0.4"/>
  </r>
  <r>
    <x v="0"/>
    <n v="1185732"/>
    <x v="176"/>
    <x v="0"/>
    <x v="45"/>
    <s v="Hartford"/>
    <x v="3"/>
    <n v="0.4"/>
    <n v="2000"/>
    <n v="800"/>
    <n v="320"/>
    <n v="0.4"/>
  </r>
  <r>
    <x v="0"/>
    <n v="1185732"/>
    <x v="176"/>
    <x v="0"/>
    <x v="45"/>
    <s v="Hartford"/>
    <x v="4"/>
    <n v="0.49999999999999994"/>
    <n v="2250"/>
    <n v="1124.9999999999998"/>
    <n v="337.49999999999994"/>
    <n v="0.3"/>
  </r>
  <r>
    <x v="0"/>
    <n v="1185732"/>
    <x v="176"/>
    <x v="0"/>
    <x v="45"/>
    <s v="Hartford"/>
    <x v="5"/>
    <n v="0.54999999999999993"/>
    <n v="4000"/>
    <n v="2199.9999999999995"/>
    <n v="879.99999999999989"/>
    <n v="0.4"/>
  </r>
  <r>
    <x v="0"/>
    <n v="1185732"/>
    <x v="117"/>
    <x v="0"/>
    <x v="45"/>
    <s v="Hartford"/>
    <x v="0"/>
    <n v="0.49999999999999994"/>
    <n v="5500"/>
    <n v="2749.9999999999995"/>
    <n v="962.49999999999977"/>
    <n v="0.35"/>
  </r>
  <r>
    <x v="0"/>
    <n v="1185732"/>
    <x v="117"/>
    <x v="0"/>
    <x v="45"/>
    <s v="Hartford"/>
    <x v="1"/>
    <n v="0.45"/>
    <n v="3250"/>
    <n v="1462.5"/>
    <n v="511.87499999999994"/>
    <n v="0.35"/>
  </r>
  <r>
    <x v="0"/>
    <n v="1185732"/>
    <x v="117"/>
    <x v="0"/>
    <x v="45"/>
    <s v="Hartford"/>
    <x v="2"/>
    <n v="0.4"/>
    <n v="2500"/>
    <n v="1000"/>
    <n v="400"/>
    <n v="0.4"/>
  </r>
  <r>
    <x v="0"/>
    <n v="1185732"/>
    <x v="117"/>
    <x v="0"/>
    <x v="45"/>
    <s v="Hartford"/>
    <x v="3"/>
    <n v="0.4"/>
    <n v="1500"/>
    <n v="600"/>
    <n v="240"/>
    <n v="0.4"/>
  </r>
  <r>
    <x v="0"/>
    <n v="1185732"/>
    <x v="117"/>
    <x v="0"/>
    <x v="45"/>
    <s v="Hartford"/>
    <x v="4"/>
    <n v="0.49999999999999994"/>
    <n v="1250"/>
    <n v="624.99999999999989"/>
    <n v="187.49999999999997"/>
    <n v="0.3"/>
  </r>
  <r>
    <x v="0"/>
    <n v="1185732"/>
    <x v="117"/>
    <x v="0"/>
    <x v="45"/>
    <s v="Hartford"/>
    <x v="5"/>
    <n v="0.54999999999999993"/>
    <n v="3000"/>
    <n v="1649.9999999999998"/>
    <n v="660"/>
    <n v="0.4"/>
  </r>
  <r>
    <x v="0"/>
    <n v="1185732"/>
    <x v="63"/>
    <x v="0"/>
    <x v="45"/>
    <s v="Hartford"/>
    <x v="0"/>
    <n v="0.49999999999999994"/>
    <n v="4250"/>
    <n v="2124.9999999999995"/>
    <n v="743.74999999999977"/>
    <n v="0.35"/>
  </r>
  <r>
    <x v="0"/>
    <n v="1185732"/>
    <x v="63"/>
    <x v="0"/>
    <x v="45"/>
    <s v="Hartford"/>
    <x v="1"/>
    <n v="0.45"/>
    <n v="2250"/>
    <n v="1012.5"/>
    <n v="354.375"/>
    <n v="0.35"/>
  </r>
  <r>
    <x v="0"/>
    <n v="1185732"/>
    <x v="63"/>
    <x v="0"/>
    <x v="45"/>
    <s v="Hartford"/>
    <x v="2"/>
    <n v="0.4"/>
    <n v="1250"/>
    <n v="500"/>
    <n v="200"/>
    <n v="0.4"/>
  </r>
  <r>
    <x v="0"/>
    <n v="1185732"/>
    <x v="63"/>
    <x v="0"/>
    <x v="45"/>
    <s v="Hartford"/>
    <x v="3"/>
    <n v="0.4"/>
    <n v="1000"/>
    <n v="400"/>
    <n v="160"/>
    <n v="0.4"/>
  </r>
  <r>
    <x v="0"/>
    <n v="1185732"/>
    <x v="63"/>
    <x v="0"/>
    <x v="45"/>
    <s v="Hartford"/>
    <x v="4"/>
    <n v="0.49999999999999994"/>
    <n v="1000"/>
    <n v="499.99999999999994"/>
    <n v="149.99999999999997"/>
    <n v="0.3"/>
  </r>
  <r>
    <x v="0"/>
    <n v="1185732"/>
    <x v="63"/>
    <x v="0"/>
    <x v="45"/>
    <s v="Hartford"/>
    <x v="5"/>
    <n v="0.54999999999999993"/>
    <n v="2000"/>
    <n v="1099.9999999999998"/>
    <n v="439.99999999999994"/>
    <n v="0.4"/>
  </r>
  <r>
    <x v="0"/>
    <n v="1185732"/>
    <x v="267"/>
    <x v="0"/>
    <x v="45"/>
    <s v="Hartford"/>
    <x v="0"/>
    <n v="0.54999999999999993"/>
    <n v="3750"/>
    <n v="2062.4999999999995"/>
    <n v="721.87499999999977"/>
    <n v="0.35"/>
  </r>
  <r>
    <x v="0"/>
    <n v="1185732"/>
    <x v="267"/>
    <x v="0"/>
    <x v="45"/>
    <s v="Hartford"/>
    <x v="1"/>
    <n v="0.5"/>
    <n v="2000"/>
    <n v="1000"/>
    <n v="350"/>
    <n v="0.35"/>
  </r>
  <r>
    <x v="0"/>
    <n v="1185732"/>
    <x v="267"/>
    <x v="0"/>
    <x v="45"/>
    <s v="Hartford"/>
    <x v="2"/>
    <n v="0.5"/>
    <n v="1000"/>
    <n v="500"/>
    <n v="200"/>
    <n v="0.4"/>
  </r>
  <r>
    <x v="0"/>
    <n v="1185732"/>
    <x v="267"/>
    <x v="0"/>
    <x v="45"/>
    <s v="Hartford"/>
    <x v="3"/>
    <n v="0.5"/>
    <n v="750"/>
    <n v="375"/>
    <n v="150"/>
    <n v="0.4"/>
  </r>
  <r>
    <x v="0"/>
    <n v="1185732"/>
    <x v="267"/>
    <x v="0"/>
    <x v="45"/>
    <s v="Hartford"/>
    <x v="4"/>
    <n v="0.6"/>
    <n v="750"/>
    <n v="450"/>
    <n v="135"/>
    <n v="0.3"/>
  </r>
  <r>
    <x v="0"/>
    <n v="1185732"/>
    <x v="267"/>
    <x v="0"/>
    <x v="45"/>
    <s v="Hartford"/>
    <x v="5"/>
    <n v="0.64999999999999991"/>
    <n v="2000"/>
    <n v="1299.9999999999998"/>
    <n v="519.99999999999989"/>
    <n v="0.4"/>
  </r>
  <r>
    <x v="0"/>
    <n v="1185732"/>
    <x v="268"/>
    <x v="0"/>
    <x v="45"/>
    <s v="Hartford"/>
    <x v="0"/>
    <n v="0.6"/>
    <n v="3500"/>
    <n v="2100"/>
    <n v="735"/>
    <n v="0.35"/>
  </r>
  <r>
    <x v="0"/>
    <n v="1185732"/>
    <x v="268"/>
    <x v="0"/>
    <x v="45"/>
    <s v="Hartford"/>
    <x v="1"/>
    <n v="0.5"/>
    <n v="2250"/>
    <n v="1125"/>
    <n v="393.75"/>
    <n v="0.35"/>
  </r>
  <r>
    <x v="0"/>
    <n v="1185732"/>
    <x v="268"/>
    <x v="0"/>
    <x v="45"/>
    <s v="Hartford"/>
    <x v="2"/>
    <n v="0.5"/>
    <n v="2200"/>
    <n v="1100"/>
    <n v="440"/>
    <n v="0.4"/>
  </r>
  <r>
    <x v="0"/>
    <n v="1185732"/>
    <x v="268"/>
    <x v="0"/>
    <x v="45"/>
    <s v="Hartford"/>
    <x v="3"/>
    <n v="0.5"/>
    <n v="2000"/>
    <n v="1000"/>
    <n v="400"/>
    <n v="0.4"/>
  </r>
  <r>
    <x v="0"/>
    <n v="1185732"/>
    <x v="268"/>
    <x v="0"/>
    <x v="45"/>
    <s v="Hartford"/>
    <x v="4"/>
    <n v="0.6"/>
    <n v="1750"/>
    <n v="1050"/>
    <n v="315"/>
    <n v="0.3"/>
  </r>
  <r>
    <x v="0"/>
    <n v="1185732"/>
    <x v="268"/>
    <x v="0"/>
    <x v="45"/>
    <s v="Hartford"/>
    <x v="5"/>
    <n v="0.64999999999999991"/>
    <n v="2750"/>
    <n v="1787.4999999999998"/>
    <n v="715"/>
    <n v="0.4"/>
  </r>
  <r>
    <x v="0"/>
    <n v="1185732"/>
    <x v="269"/>
    <x v="0"/>
    <x v="45"/>
    <s v="Hartford"/>
    <x v="0"/>
    <n v="0.6"/>
    <n v="5000"/>
    <n v="3000"/>
    <n v="1050"/>
    <n v="0.35"/>
  </r>
  <r>
    <x v="0"/>
    <n v="1185732"/>
    <x v="269"/>
    <x v="0"/>
    <x v="45"/>
    <s v="Hartford"/>
    <x v="1"/>
    <n v="0.5"/>
    <n v="3000"/>
    <n v="1500"/>
    <n v="525"/>
    <n v="0.35"/>
  </r>
  <r>
    <x v="0"/>
    <n v="1185732"/>
    <x v="269"/>
    <x v="0"/>
    <x v="45"/>
    <s v="Hartford"/>
    <x v="2"/>
    <n v="0.5"/>
    <n v="2750"/>
    <n v="1375"/>
    <n v="550"/>
    <n v="0.4"/>
  </r>
  <r>
    <x v="0"/>
    <n v="1185732"/>
    <x v="269"/>
    <x v="0"/>
    <x v="45"/>
    <s v="Hartford"/>
    <x v="3"/>
    <n v="0.5"/>
    <n v="2250"/>
    <n v="1125"/>
    <n v="450"/>
    <n v="0.4"/>
  </r>
  <r>
    <x v="0"/>
    <n v="1185732"/>
    <x v="269"/>
    <x v="0"/>
    <x v="45"/>
    <s v="Hartford"/>
    <x v="4"/>
    <n v="0.6"/>
    <n v="2250"/>
    <n v="1350"/>
    <n v="405"/>
    <n v="0.3"/>
  </r>
  <r>
    <x v="0"/>
    <n v="1185732"/>
    <x v="269"/>
    <x v="0"/>
    <x v="45"/>
    <s v="Hartford"/>
    <x v="5"/>
    <n v="0.64999999999999991"/>
    <n v="3250"/>
    <n v="2112.4999999999995"/>
    <n v="844.99999999999989"/>
    <n v="0.4"/>
  </r>
  <r>
    <x v="0"/>
    <n v="1185732"/>
    <x v="102"/>
    <x v="0"/>
    <x v="46"/>
    <s v="Providence"/>
    <x v="0"/>
    <n v="0.4"/>
    <n v="4500"/>
    <n v="1800"/>
    <n v="540"/>
    <n v="0.3"/>
  </r>
  <r>
    <x v="0"/>
    <n v="1185732"/>
    <x v="102"/>
    <x v="0"/>
    <x v="46"/>
    <s v="Providence"/>
    <x v="1"/>
    <n v="0.4"/>
    <n v="2500"/>
    <n v="1000"/>
    <n v="300"/>
    <n v="0.3"/>
  </r>
  <r>
    <x v="0"/>
    <n v="1185732"/>
    <x v="102"/>
    <x v="0"/>
    <x v="46"/>
    <s v="Providence"/>
    <x v="2"/>
    <n v="0.30000000000000004"/>
    <n v="2500"/>
    <n v="750.00000000000011"/>
    <n v="187.50000000000003"/>
    <n v="0.25"/>
  </r>
  <r>
    <x v="0"/>
    <n v="1185732"/>
    <x v="102"/>
    <x v="0"/>
    <x v="46"/>
    <s v="Providence"/>
    <x v="3"/>
    <n v="0.35"/>
    <n v="1000"/>
    <n v="350"/>
    <n v="87.5"/>
    <n v="0.25"/>
  </r>
  <r>
    <x v="0"/>
    <n v="1185732"/>
    <x v="102"/>
    <x v="0"/>
    <x v="46"/>
    <s v="Providence"/>
    <x v="4"/>
    <n v="0.5"/>
    <n v="1500"/>
    <n v="750"/>
    <n v="187.5"/>
    <n v="0.25"/>
  </r>
  <r>
    <x v="0"/>
    <n v="1185732"/>
    <x v="102"/>
    <x v="0"/>
    <x v="46"/>
    <s v="Providence"/>
    <x v="5"/>
    <n v="0.4"/>
    <n v="2500"/>
    <n v="1000"/>
    <n v="300"/>
    <n v="0.3"/>
  </r>
  <r>
    <x v="0"/>
    <n v="1185732"/>
    <x v="37"/>
    <x v="0"/>
    <x v="46"/>
    <s v="Providence"/>
    <x v="0"/>
    <n v="0.4"/>
    <n v="5000"/>
    <n v="2000"/>
    <n v="600"/>
    <n v="0.3"/>
  </r>
  <r>
    <x v="0"/>
    <n v="1185732"/>
    <x v="37"/>
    <x v="0"/>
    <x v="46"/>
    <s v="Providence"/>
    <x v="1"/>
    <n v="0.4"/>
    <n v="1500"/>
    <n v="600"/>
    <n v="180"/>
    <n v="0.3"/>
  </r>
  <r>
    <x v="0"/>
    <n v="1185732"/>
    <x v="37"/>
    <x v="0"/>
    <x v="46"/>
    <s v="Providence"/>
    <x v="2"/>
    <n v="0.30000000000000004"/>
    <n v="2000"/>
    <n v="600.00000000000011"/>
    <n v="150.00000000000003"/>
    <n v="0.25"/>
  </r>
  <r>
    <x v="0"/>
    <n v="1185732"/>
    <x v="37"/>
    <x v="0"/>
    <x v="46"/>
    <s v="Providence"/>
    <x v="3"/>
    <n v="0.35"/>
    <n v="2500"/>
    <n v="875"/>
    <n v="218.75"/>
    <n v="0.25"/>
  </r>
  <r>
    <x v="0"/>
    <n v="1185732"/>
    <x v="37"/>
    <x v="0"/>
    <x v="46"/>
    <s v="Providence"/>
    <x v="4"/>
    <n v="0.5"/>
    <n v="1500"/>
    <n v="750"/>
    <n v="187.5"/>
    <n v="0.25"/>
  </r>
  <r>
    <x v="0"/>
    <n v="1185732"/>
    <x v="37"/>
    <x v="0"/>
    <x v="46"/>
    <s v="Providence"/>
    <x v="5"/>
    <n v="0.4"/>
    <n v="2500"/>
    <n v="1000"/>
    <n v="300"/>
    <n v="0.3"/>
  </r>
  <r>
    <x v="0"/>
    <n v="1185732"/>
    <x v="258"/>
    <x v="0"/>
    <x v="46"/>
    <s v="Providence"/>
    <x v="0"/>
    <n v="0.4"/>
    <n v="4700"/>
    <n v="1880"/>
    <n v="564"/>
    <n v="0.3"/>
  </r>
  <r>
    <x v="0"/>
    <n v="1185732"/>
    <x v="258"/>
    <x v="0"/>
    <x v="46"/>
    <s v="Providence"/>
    <x v="1"/>
    <n v="0.4"/>
    <n v="1750"/>
    <n v="700"/>
    <n v="210"/>
    <n v="0.3"/>
  </r>
  <r>
    <x v="0"/>
    <n v="1185732"/>
    <x v="258"/>
    <x v="0"/>
    <x v="46"/>
    <s v="Providence"/>
    <x v="2"/>
    <n v="0.30000000000000004"/>
    <n v="2000"/>
    <n v="600.00000000000011"/>
    <n v="150.00000000000003"/>
    <n v="0.25"/>
  </r>
  <r>
    <x v="0"/>
    <n v="1185732"/>
    <x v="258"/>
    <x v="0"/>
    <x v="46"/>
    <s v="Providence"/>
    <x v="3"/>
    <n v="0.35"/>
    <n v="3000"/>
    <n v="1050"/>
    <n v="262.5"/>
    <n v="0.25"/>
  </r>
  <r>
    <x v="0"/>
    <n v="1185732"/>
    <x v="258"/>
    <x v="0"/>
    <x v="46"/>
    <s v="Providence"/>
    <x v="4"/>
    <n v="0.5"/>
    <n v="1000"/>
    <n v="500"/>
    <n v="125"/>
    <n v="0.25"/>
  </r>
  <r>
    <x v="0"/>
    <n v="1185732"/>
    <x v="258"/>
    <x v="0"/>
    <x v="46"/>
    <s v="Providence"/>
    <x v="5"/>
    <n v="0.4"/>
    <n v="2000"/>
    <n v="800"/>
    <n v="240"/>
    <n v="0.3"/>
  </r>
  <r>
    <x v="0"/>
    <n v="1185732"/>
    <x v="259"/>
    <x v="0"/>
    <x v="46"/>
    <s v="Providence"/>
    <x v="0"/>
    <n v="0.4"/>
    <n v="4500"/>
    <n v="1800"/>
    <n v="540"/>
    <n v="0.3"/>
  </r>
  <r>
    <x v="0"/>
    <n v="1185732"/>
    <x v="259"/>
    <x v="0"/>
    <x v="46"/>
    <s v="Providence"/>
    <x v="1"/>
    <n v="0.4"/>
    <n v="1500"/>
    <n v="600"/>
    <n v="180"/>
    <n v="0.3"/>
  </r>
  <r>
    <x v="0"/>
    <n v="1185732"/>
    <x v="259"/>
    <x v="0"/>
    <x v="46"/>
    <s v="Providence"/>
    <x v="2"/>
    <n v="0.30000000000000004"/>
    <n v="1500"/>
    <n v="450.00000000000006"/>
    <n v="112.50000000000001"/>
    <n v="0.25"/>
  </r>
  <r>
    <x v="0"/>
    <n v="1185732"/>
    <x v="259"/>
    <x v="0"/>
    <x v="46"/>
    <s v="Providence"/>
    <x v="3"/>
    <n v="0.35"/>
    <n v="1250"/>
    <n v="437.5"/>
    <n v="109.375"/>
    <n v="0.25"/>
  </r>
  <r>
    <x v="0"/>
    <n v="1185732"/>
    <x v="259"/>
    <x v="0"/>
    <x v="46"/>
    <s v="Providence"/>
    <x v="4"/>
    <n v="0.5"/>
    <n v="1250"/>
    <n v="625"/>
    <n v="156.25"/>
    <n v="0.25"/>
  </r>
  <r>
    <x v="0"/>
    <n v="1185732"/>
    <x v="259"/>
    <x v="0"/>
    <x v="46"/>
    <s v="Providence"/>
    <x v="5"/>
    <n v="0.4"/>
    <n v="2750"/>
    <n v="1100"/>
    <n v="330"/>
    <n v="0.3"/>
  </r>
  <r>
    <x v="0"/>
    <n v="1185732"/>
    <x v="236"/>
    <x v="0"/>
    <x v="46"/>
    <s v="Providence"/>
    <x v="0"/>
    <n v="0.54999999999999993"/>
    <n v="4950"/>
    <n v="2722.4999999999995"/>
    <n v="816.74999999999989"/>
    <n v="0.3"/>
  </r>
  <r>
    <x v="0"/>
    <n v="1185732"/>
    <x v="236"/>
    <x v="0"/>
    <x v="46"/>
    <s v="Providence"/>
    <x v="1"/>
    <n v="0.5"/>
    <n v="2000"/>
    <n v="1000"/>
    <n v="300"/>
    <n v="0.3"/>
  </r>
  <r>
    <x v="0"/>
    <n v="1185732"/>
    <x v="236"/>
    <x v="0"/>
    <x v="46"/>
    <s v="Providence"/>
    <x v="2"/>
    <n v="0.45"/>
    <n v="2250"/>
    <n v="1012.5"/>
    <n v="253.125"/>
    <n v="0.25"/>
  </r>
  <r>
    <x v="0"/>
    <n v="1185732"/>
    <x v="236"/>
    <x v="0"/>
    <x v="46"/>
    <s v="Providence"/>
    <x v="3"/>
    <n v="0.45"/>
    <n v="1750"/>
    <n v="787.5"/>
    <n v="196.875"/>
    <n v="0.25"/>
  </r>
  <r>
    <x v="0"/>
    <n v="1185732"/>
    <x v="236"/>
    <x v="0"/>
    <x v="46"/>
    <s v="Providence"/>
    <x v="4"/>
    <n v="0.54999999999999993"/>
    <n v="2000"/>
    <n v="1099.9999999999998"/>
    <n v="274.99999999999994"/>
    <n v="0.25"/>
  </r>
  <r>
    <x v="0"/>
    <n v="1185732"/>
    <x v="236"/>
    <x v="0"/>
    <x v="46"/>
    <s v="Providence"/>
    <x v="5"/>
    <n v="0.6"/>
    <n v="3250"/>
    <n v="1950"/>
    <n v="585"/>
    <n v="0.3"/>
  </r>
  <r>
    <x v="0"/>
    <n v="1185732"/>
    <x v="41"/>
    <x v="0"/>
    <x v="46"/>
    <s v="Providence"/>
    <x v="0"/>
    <n v="0.54999999999999993"/>
    <n v="5750"/>
    <n v="3162.4999999999995"/>
    <n v="948.74999999999977"/>
    <n v="0.3"/>
  </r>
  <r>
    <x v="0"/>
    <n v="1185732"/>
    <x v="41"/>
    <x v="0"/>
    <x v="46"/>
    <s v="Providence"/>
    <x v="1"/>
    <n v="0.5"/>
    <n v="3250"/>
    <n v="1625"/>
    <n v="487.5"/>
    <n v="0.3"/>
  </r>
  <r>
    <x v="0"/>
    <n v="1185732"/>
    <x v="41"/>
    <x v="0"/>
    <x v="46"/>
    <s v="Providence"/>
    <x v="2"/>
    <n v="0.45"/>
    <n v="2500"/>
    <n v="1125"/>
    <n v="281.25"/>
    <n v="0.25"/>
  </r>
  <r>
    <x v="0"/>
    <n v="1185732"/>
    <x v="41"/>
    <x v="0"/>
    <x v="46"/>
    <s v="Providence"/>
    <x v="3"/>
    <n v="0.45"/>
    <n v="2250"/>
    <n v="1012.5"/>
    <n v="253.125"/>
    <n v="0.25"/>
  </r>
  <r>
    <x v="0"/>
    <n v="1185732"/>
    <x v="41"/>
    <x v="0"/>
    <x v="46"/>
    <s v="Providence"/>
    <x v="4"/>
    <n v="0.54999999999999993"/>
    <n v="2250"/>
    <n v="1237.4999999999998"/>
    <n v="309.37499999999994"/>
    <n v="0.25"/>
  </r>
  <r>
    <x v="0"/>
    <n v="1185732"/>
    <x v="41"/>
    <x v="0"/>
    <x v="46"/>
    <s v="Providence"/>
    <x v="5"/>
    <n v="0.6"/>
    <n v="3750"/>
    <n v="2250"/>
    <n v="675"/>
    <n v="0.3"/>
  </r>
  <r>
    <x v="0"/>
    <n v="1185732"/>
    <x v="260"/>
    <x v="0"/>
    <x v="46"/>
    <s v="Providence"/>
    <x v="0"/>
    <n v="0.54999999999999993"/>
    <n v="6000"/>
    <n v="3299.9999999999995"/>
    <n v="989.99999999999977"/>
    <n v="0.3"/>
  </r>
  <r>
    <x v="0"/>
    <n v="1185732"/>
    <x v="260"/>
    <x v="0"/>
    <x v="46"/>
    <s v="Providence"/>
    <x v="1"/>
    <n v="0.5"/>
    <n v="3500"/>
    <n v="1750"/>
    <n v="525"/>
    <n v="0.3"/>
  </r>
  <r>
    <x v="0"/>
    <n v="1185732"/>
    <x v="260"/>
    <x v="0"/>
    <x v="46"/>
    <s v="Providence"/>
    <x v="2"/>
    <n v="0.45"/>
    <n v="2750"/>
    <n v="1237.5"/>
    <n v="309.375"/>
    <n v="0.25"/>
  </r>
  <r>
    <x v="0"/>
    <n v="1185732"/>
    <x v="260"/>
    <x v="0"/>
    <x v="46"/>
    <s v="Providence"/>
    <x v="3"/>
    <n v="0.45"/>
    <n v="2250"/>
    <n v="1012.5"/>
    <n v="253.125"/>
    <n v="0.25"/>
  </r>
  <r>
    <x v="0"/>
    <n v="1185732"/>
    <x v="260"/>
    <x v="0"/>
    <x v="46"/>
    <s v="Providence"/>
    <x v="4"/>
    <n v="0.54999999999999993"/>
    <n v="2500"/>
    <n v="1374.9999999999998"/>
    <n v="343.74999999999994"/>
    <n v="0.25"/>
  </r>
  <r>
    <x v="0"/>
    <n v="1185732"/>
    <x v="260"/>
    <x v="0"/>
    <x v="46"/>
    <s v="Providence"/>
    <x v="5"/>
    <n v="0.6"/>
    <n v="4250"/>
    <n v="2550"/>
    <n v="765"/>
    <n v="0.3"/>
  </r>
  <r>
    <x v="0"/>
    <n v="1185732"/>
    <x v="261"/>
    <x v="0"/>
    <x v="46"/>
    <s v="Providence"/>
    <x v="0"/>
    <n v="0.54999999999999993"/>
    <n v="5750"/>
    <n v="3162.4999999999995"/>
    <n v="948.74999999999977"/>
    <n v="0.3"/>
  </r>
  <r>
    <x v="0"/>
    <n v="1185732"/>
    <x v="261"/>
    <x v="0"/>
    <x v="46"/>
    <s v="Providence"/>
    <x v="1"/>
    <n v="0.5"/>
    <n v="3500"/>
    <n v="1750"/>
    <n v="525"/>
    <n v="0.3"/>
  </r>
  <r>
    <x v="0"/>
    <n v="1185732"/>
    <x v="261"/>
    <x v="0"/>
    <x v="46"/>
    <s v="Providence"/>
    <x v="2"/>
    <n v="0.45"/>
    <n v="2750"/>
    <n v="1237.5"/>
    <n v="309.375"/>
    <n v="0.25"/>
  </r>
  <r>
    <x v="0"/>
    <n v="1185732"/>
    <x v="261"/>
    <x v="0"/>
    <x v="46"/>
    <s v="Providence"/>
    <x v="3"/>
    <n v="0.45"/>
    <n v="1750"/>
    <n v="787.5"/>
    <n v="196.875"/>
    <n v="0.25"/>
  </r>
  <r>
    <x v="0"/>
    <n v="1185732"/>
    <x v="261"/>
    <x v="0"/>
    <x v="46"/>
    <s v="Providence"/>
    <x v="4"/>
    <n v="0.54999999999999993"/>
    <n v="1500"/>
    <n v="824.99999999999989"/>
    <n v="206.24999999999997"/>
    <n v="0.25"/>
  </r>
  <r>
    <x v="0"/>
    <n v="1185732"/>
    <x v="261"/>
    <x v="0"/>
    <x v="46"/>
    <s v="Providence"/>
    <x v="5"/>
    <n v="0.6"/>
    <n v="3250"/>
    <n v="1950"/>
    <n v="585"/>
    <n v="0.3"/>
  </r>
  <r>
    <x v="0"/>
    <n v="1185732"/>
    <x v="239"/>
    <x v="0"/>
    <x v="46"/>
    <s v="Providence"/>
    <x v="0"/>
    <n v="0.54999999999999993"/>
    <n v="4500"/>
    <n v="2474.9999999999995"/>
    <n v="742.49999999999989"/>
    <n v="0.3"/>
  </r>
  <r>
    <x v="0"/>
    <n v="1185732"/>
    <x v="239"/>
    <x v="0"/>
    <x v="46"/>
    <s v="Providence"/>
    <x v="1"/>
    <n v="0.5"/>
    <n v="2500"/>
    <n v="1250"/>
    <n v="375"/>
    <n v="0.3"/>
  </r>
  <r>
    <x v="0"/>
    <n v="1185732"/>
    <x v="239"/>
    <x v="0"/>
    <x v="46"/>
    <s v="Providence"/>
    <x v="2"/>
    <n v="0.45"/>
    <n v="1500"/>
    <n v="675"/>
    <n v="168.75"/>
    <n v="0.25"/>
  </r>
  <r>
    <x v="0"/>
    <n v="1185732"/>
    <x v="239"/>
    <x v="0"/>
    <x v="46"/>
    <s v="Providence"/>
    <x v="3"/>
    <n v="0.45"/>
    <n v="1250"/>
    <n v="562.5"/>
    <n v="140.625"/>
    <n v="0.25"/>
  </r>
  <r>
    <x v="0"/>
    <n v="1185732"/>
    <x v="239"/>
    <x v="0"/>
    <x v="46"/>
    <s v="Providence"/>
    <x v="4"/>
    <n v="0.54999999999999993"/>
    <n v="1250"/>
    <n v="687.49999999999989"/>
    <n v="171.87499999999997"/>
    <n v="0.25"/>
  </r>
  <r>
    <x v="0"/>
    <n v="1185732"/>
    <x v="239"/>
    <x v="0"/>
    <x v="46"/>
    <s v="Providence"/>
    <x v="5"/>
    <n v="0.6"/>
    <n v="2250"/>
    <n v="1350"/>
    <n v="405"/>
    <n v="0.3"/>
  </r>
  <r>
    <x v="0"/>
    <n v="1185732"/>
    <x v="45"/>
    <x v="0"/>
    <x v="46"/>
    <s v="Providence"/>
    <x v="0"/>
    <n v="0.6"/>
    <n v="4000"/>
    <n v="2400"/>
    <n v="720"/>
    <n v="0.3"/>
  </r>
  <r>
    <x v="0"/>
    <n v="1185732"/>
    <x v="45"/>
    <x v="0"/>
    <x v="46"/>
    <s v="Providence"/>
    <x v="1"/>
    <n v="0.55000000000000004"/>
    <n v="2250"/>
    <n v="1237.5"/>
    <n v="371.25"/>
    <n v="0.3"/>
  </r>
  <r>
    <x v="0"/>
    <n v="1185732"/>
    <x v="45"/>
    <x v="0"/>
    <x v="46"/>
    <s v="Providence"/>
    <x v="2"/>
    <n v="0.55000000000000004"/>
    <n v="1250"/>
    <n v="687.5"/>
    <n v="171.875"/>
    <n v="0.25"/>
  </r>
  <r>
    <x v="0"/>
    <n v="1185732"/>
    <x v="45"/>
    <x v="0"/>
    <x v="46"/>
    <s v="Providence"/>
    <x v="3"/>
    <n v="0.55000000000000004"/>
    <n v="1000"/>
    <n v="550"/>
    <n v="137.5"/>
    <n v="0.25"/>
  </r>
  <r>
    <x v="0"/>
    <n v="1185732"/>
    <x v="45"/>
    <x v="0"/>
    <x v="46"/>
    <s v="Providence"/>
    <x v="4"/>
    <n v="0.65"/>
    <n v="1000"/>
    <n v="650"/>
    <n v="162.5"/>
    <n v="0.25"/>
  </r>
  <r>
    <x v="0"/>
    <n v="1185732"/>
    <x v="45"/>
    <x v="0"/>
    <x v="46"/>
    <s v="Providence"/>
    <x v="5"/>
    <n v="0.7"/>
    <n v="2250"/>
    <n v="1575"/>
    <n v="472.5"/>
    <n v="0.3"/>
  </r>
  <r>
    <x v="0"/>
    <n v="1185732"/>
    <x v="262"/>
    <x v="0"/>
    <x v="46"/>
    <s v="Providence"/>
    <x v="0"/>
    <n v="0.65"/>
    <n v="3750"/>
    <n v="2437.5"/>
    <n v="731.25"/>
    <n v="0.3"/>
  </r>
  <r>
    <x v="0"/>
    <n v="1185732"/>
    <x v="262"/>
    <x v="0"/>
    <x v="46"/>
    <s v="Providence"/>
    <x v="1"/>
    <n v="0.55000000000000004"/>
    <n v="3000"/>
    <n v="1650.0000000000002"/>
    <n v="495.00000000000006"/>
    <n v="0.3"/>
  </r>
  <r>
    <x v="0"/>
    <n v="1185732"/>
    <x v="262"/>
    <x v="0"/>
    <x v="46"/>
    <s v="Providence"/>
    <x v="2"/>
    <n v="0.55000000000000004"/>
    <n v="2950"/>
    <n v="1622.5000000000002"/>
    <n v="405.62500000000006"/>
    <n v="0.25"/>
  </r>
  <r>
    <x v="0"/>
    <n v="1185732"/>
    <x v="262"/>
    <x v="0"/>
    <x v="46"/>
    <s v="Providence"/>
    <x v="3"/>
    <n v="0.55000000000000004"/>
    <n v="2750"/>
    <n v="1512.5000000000002"/>
    <n v="378.12500000000006"/>
    <n v="0.25"/>
  </r>
  <r>
    <x v="0"/>
    <n v="1185732"/>
    <x v="262"/>
    <x v="0"/>
    <x v="46"/>
    <s v="Providence"/>
    <x v="4"/>
    <n v="0.65"/>
    <n v="2500"/>
    <n v="1625"/>
    <n v="406.25"/>
    <n v="0.25"/>
  </r>
  <r>
    <x v="0"/>
    <n v="1185732"/>
    <x v="262"/>
    <x v="0"/>
    <x v="46"/>
    <s v="Providence"/>
    <x v="5"/>
    <n v="0.7"/>
    <n v="3500"/>
    <n v="2450"/>
    <n v="735"/>
    <n v="0.3"/>
  </r>
  <r>
    <x v="0"/>
    <n v="1185732"/>
    <x v="263"/>
    <x v="0"/>
    <x v="46"/>
    <s v="Providence"/>
    <x v="0"/>
    <n v="0.65"/>
    <n v="5750"/>
    <n v="3737.5"/>
    <n v="1121.25"/>
    <n v="0.3"/>
  </r>
  <r>
    <x v="0"/>
    <n v="1185732"/>
    <x v="263"/>
    <x v="0"/>
    <x v="46"/>
    <s v="Providence"/>
    <x v="1"/>
    <n v="0.55000000000000004"/>
    <n v="3750"/>
    <n v="2062.5"/>
    <n v="618.75"/>
    <n v="0.3"/>
  </r>
  <r>
    <x v="0"/>
    <n v="1185732"/>
    <x v="263"/>
    <x v="0"/>
    <x v="46"/>
    <s v="Providence"/>
    <x v="2"/>
    <n v="0.55000000000000004"/>
    <n v="3500"/>
    <n v="1925.0000000000002"/>
    <n v="481.25000000000006"/>
    <n v="0.25"/>
  </r>
  <r>
    <x v="0"/>
    <n v="1185732"/>
    <x v="263"/>
    <x v="0"/>
    <x v="46"/>
    <s v="Providence"/>
    <x v="3"/>
    <n v="0.55000000000000004"/>
    <n v="3000"/>
    <n v="1650.0000000000002"/>
    <n v="412.50000000000006"/>
    <n v="0.25"/>
  </r>
  <r>
    <x v="0"/>
    <n v="1185732"/>
    <x v="263"/>
    <x v="0"/>
    <x v="46"/>
    <s v="Providence"/>
    <x v="4"/>
    <n v="0.65"/>
    <n v="3000"/>
    <n v="1950"/>
    <n v="487.5"/>
    <n v="0.25"/>
  </r>
  <r>
    <x v="0"/>
    <n v="1185732"/>
    <x v="263"/>
    <x v="0"/>
    <x v="46"/>
    <s v="Providence"/>
    <x v="5"/>
    <n v="0.7"/>
    <n v="4000"/>
    <n v="2800"/>
    <n v="840"/>
    <n v="0.3"/>
  </r>
  <r>
    <x v="0"/>
    <n v="1185732"/>
    <x v="0"/>
    <x v="0"/>
    <x v="47"/>
    <s v="Boston"/>
    <x v="0"/>
    <n v="0.45"/>
    <n v="5250"/>
    <n v="2362.5"/>
    <n v="1063.125"/>
    <n v="0.45"/>
  </r>
  <r>
    <x v="0"/>
    <n v="1185732"/>
    <x v="0"/>
    <x v="0"/>
    <x v="47"/>
    <s v="Boston"/>
    <x v="1"/>
    <n v="0.45"/>
    <n v="3250"/>
    <n v="1462.5"/>
    <n v="658.125"/>
    <n v="0.45"/>
  </r>
  <r>
    <x v="0"/>
    <n v="1185732"/>
    <x v="0"/>
    <x v="0"/>
    <x v="47"/>
    <s v="Boston"/>
    <x v="2"/>
    <n v="0.35000000000000003"/>
    <n v="3250"/>
    <n v="1137.5"/>
    <n v="398.125"/>
    <n v="0.35"/>
  </r>
  <r>
    <x v="0"/>
    <n v="1185732"/>
    <x v="0"/>
    <x v="0"/>
    <x v="47"/>
    <s v="Boston"/>
    <x v="3"/>
    <n v="0.39999999999999997"/>
    <n v="1750"/>
    <n v="699.99999999999989"/>
    <n v="244.99999999999994"/>
    <n v="0.35"/>
  </r>
  <r>
    <x v="0"/>
    <n v="1185732"/>
    <x v="0"/>
    <x v="0"/>
    <x v="47"/>
    <s v="Boston"/>
    <x v="4"/>
    <n v="0.55000000000000004"/>
    <n v="2250"/>
    <n v="1237.5"/>
    <n v="433.125"/>
    <n v="0.35"/>
  </r>
  <r>
    <x v="0"/>
    <n v="1185732"/>
    <x v="0"/>
    <x v="0"/>
    <x v="47"/>
    <s v="Boston"/>
    <x v="5"/>
    <n v="0.45"/>
    <n v="3250"/>
    <n v="1462.5"/>
    <n v="585"/>
    <n v="0.39999999999999997"/>
  </r>
  <r>
    <x v="0"/>
    <n v="1185732"/>
    <x v="1"/>
    <x v="0"/>
    <x v="47"/>
    <s v="Boston"/>
    <x v="0"/>
    <n v="0.45"/>
    <n v="5750"/>
    <n v="2587.5"/>
    <n v="1164.375"/>
    <n v="0.45"/>
  </r>
  <r>
    <x v="0"/>
    <n v="1185732"/>
    <x v="1"/>
    <x v="0"/>
    <x v="47"/>
    <s v="Boston"/>
    <x v="1"/>
    <n v="0.45"/>
    <n v="2250"/>
    <n v="1012.5"/>
    <n v="455.625"/>
    <n v="0.45"/>
  </r>
  <r>
    <x v="0"/>
    <n v="1185732"/>
    <x v="1"/>
    <x v="0"/>
    <x v="47"/>
    <s v="Boston"/>
    <x v="2"/>
    <n v="0.35000000000000003"/>
    <n v="2750"/>
    <n v="962.50000000000011"/>
    <n v="336.875"/>
    <n v="0.35"/>
  </r>
  <r>
    <x v="0"/>
    <n v="1185732"/>
    <x v="1"/>
    <x v="0"/>
    <x v="47"/>
    <s v="Boston"/>
    <x v="3"/>
    <n v="0.39999999999999997"/>
    <n v="1500"/>
    <n v="600"/>
    <n v="210"/>
    <n v="0.35"/>
  </r>
  <r>
    <x v="0"/>
    <n v="1185732"/>
    <x v="1"/>
    <x v="0"/>
    <x v="47"/>
    <s v="Boston"/>
    <x v="4"/>
    <n v="0.55000000000000004"/>
    <n v="2250"/>
    <n v="1237.5"/>
    <n v="433.125"/>
    <n v="0.35"/>
  </r>
  <r>
    <x v="0"/>
    <n v="1185732"/>
    <x v="1"/>
    <x v="0"/>
    <x v="47"/>
    <s v="Boston"/>
    <x v="5"/>
    <n v="0.45"/>
    <n v="3250"/>
    <n v="1462.5"/>
    <n v="585"/>
    <n v="0.39999999999999997"/>
  </r>
  <r>
    <x v="0"/>
    <n v="1185732"/>
    <x v="2"/>
    <x v="0"/>
    <x v="47"/>
    <s v="Boston"/>
    <x v="0"/>
    <n v="0.45"/>
    <n v="5450"/>
    <n v="2452.5"/>
    <n v="1103.625"/>
    <n v="0.45"/>
  </r>
  <r>
    <x v="0"/>
    <n v="1185732"/>
    <x v="2"/>
    <x v="0"/>
    <x v="47"/>
    <s v="Boston"/>
    <x v="1"/>
    <n v="0.45"/>
    <n v="2500"/>
    <n v="1125"/>
    <n v="506.25"/>
    <n v="0.45"/>
  </r>
  <r>
    <x v="0"/>
    <n v="1185732"/>
    <x v="2"/>
    <x v="0"/>
    <x v="47"/>
    <s v="Boston"/>
    <x v="2"/>
    <n v="0.35000000000000003"/>
    <n v="2750"/>
    <n v="962.50000000000011"/>
    <n v="336.875"/>
    <n v="0.35"/>
  </r>
  <r>
    <x v="0"/>
    <n v="1185732"/>
    <x v="2"/>
    <x v="0"/>
    <x v="47"/>
    <s v="Boston"/>
    <x v="3"/>
    <n v="0.39999999999999997"/>
    <n v="1250"/>
    <n v="499.99999999999994"/>
    <n v="174.99999999999997"/>
    <n v="0.35"/>
  </r>
  <r>
    <x v="0"/>
    <n v="1185732"/>
    <x v="2"/>
    <x v="0"/>
    <x v="47"/>
    <s v="Boston"/>
    <x v="4"/>
    <n v="0.55000000000000004"/>
    <n v="1750"/>
    <n v="962.50000000000011"/>
    <n v="336.875"/>
    <n v="0.35"/>
  </r>
  <r>
    <x v="0"/>
    <n v="1185732"/>
    <x v="2"/>
    <x v="0"/>
    <x v="47"/>
    <s v="Boston"/>
    <x v="5"/>
    <n v="0.45"/>
    <n v="2750"/>
    <n v="1237.5"/>
    <n v="494.99999999999994"/>
    <n v="0.39999999999999997"/>
  </r>
  <r>
    <x v="0"/>
    <n v="1185732"/>
    <x v="3"/>
    <x v="0"/>
    <x v="47"/>
    <s v="Boston"/>
    <x v="0"/>
    <n v="0.45"/>
    <n v="5250"/>
    <n v="2362.5"/>
    <n v="1063.125"/>
    <n v="0.45"/>
  </r>
  <r>
    <x v="0"/>
    <n v="1185732"/>
    <x v="3"/>
    <x v="0"/>
    <x v="47"/>
    <s v="Boston"/>
    <x v="1"/>
    <n v="0.45"/>
    <n v="2250"/>
    <n v="1012.5"/>
    <n v="455.625"/>
    <n v="0.45"/>
  </r>
  <r>
    <x v="0"/>
    <n v="1185732"/>
    <x v="3"/>
    <x v="0"/>
    <x v="47"/>
    <s v="Boston"/>
    <x v="2"/>
    <n v="0.35000000000000003"/>
    <n v="2250"/>
    <n v="787.50000000000011"/>
    <n v="275.625"/>
    <n v="0.35"/>
  </r>
  <r>
    <x v="0"/>
    <n v="1185732"/>
    <x v="3"/>
    <x v="0"/>
    <x v="47"/>
    <s v="Boston"/>
    <x v="3"/>
    <n v="0.39999999999999997"/>
    <n v="1500"/>
    <n v="600"/>
    <n v="210"/>
    <n v="0.35"/>
  </r>
  <r>
    <x v="0"/>
    <n v="1185732"/>
    <x v="3"/>
    <x v="0"/>
    <x v="47"/>
    <s v="Boston"/>
    <x v="4"/>
    <n v="0.55000000000000004"/>
    <n v="1500"/>
    <n v="825.00000000000011"/>
    <n v="288.75"/>
    <n v="0.35"/>
  </r>
  <r>
    <x v="0"/>
    <n v="1185732"/>
    <x v="3"/>
    <x v="0"/>
    <x v="47"/>
    <s v="Boston"/>
    <x v="5"/>
    <n v="0.45"/>
    <n v="3000"/>
    <n v="1350"/>
    <n v="540"/>
    <n v="0.39999999999999997"/>
  </r>
  <r>
    <x v="0"/>
    <n v="1185732"/>
    <x v="4"/>
    <x v="0"/>
    <x v="47"/>
    <s v="Boston"/>
    <x v="0"/>
    <n v="0.6"/>
    <n v="5700"/>
    <n v="3420"/>
    <n v="1539"/>
    <n v="0.45"/>
  </r>
  <r>
    <x v="0"/>
    <n v="1185732"/>
    <x v="4"/>
    <x v="0"/>
    <x v="47"/>
    <s v="Boston"/>
    <x v="1"/>
    <n v="0.55000000000000004"/>
    <n v="2750"/>
    <n v="1512.5000000000002"/>
    <n v="680.62500000000011"/>
    <n v="0.45"/>
  </r>
  <r>
    <x v="0"/>
    <n v="1185732"/>
    <x v="4"/>
    <x v="0"/>
    <x v="47"/>
    <s v="Boston"/>
    <x v="2"/>
    <n v="0.5"/>
    <n v="3000"/>
    <n v="1500"/>
    <n v="525"/>
    <n v="0.35"/>
  </r>
  <r>
    <x v="0"/>
    <n v="1185732"/>
    <x v="4"/>
    <x v="0"/>
    <x v="47"/>
    <s v="Boston"/>
    <x v="3"/>
    <n v="0.5"/>
    <n v="2500"/>
    <n v="1250"/>
    <n v="437.5"/>
    <n v="0.35"/>
  </r>
  <r>
    <x v="0"/>
    <n v="1185732"/>
    <x v="4"/>
    <x v="0"/>
    <x v="47"/>
    <s v="Boston"/>
    <x v="4"/>
    <n v="0.6"/>
    <n v="2750"/>
    <n v="1650"/>
    <n v="577.5"/>
    <n v="0.35"/>
  </r>
  <r>
    <x v="0"/>
    <n v="1185732"/>
    <x v="4"/>
    <x v="0"/>
    <x v="47"/>
    <s v="Boston"/>
    <x v="5"/>
    <n v="0.65"/>
    <n v="4000"/>
    <n v="2600"/>
    <n v="1040"/>
    <n v="0.39999999999999997"/>
  </r>
  <r>
    <x v="0"/>
    <n v="1185732"/>
    <x v="5"/>
    <x v="0"/>
    <x v="47"/>
    <s v="Boston"/>
    <x v="0"/>
    <n v="0.6"/>
    <n v="6500"/>
    <n v="3900"/>
    <n v="1755"/>
    <n v="0.45"/>
  </r>
  <r>
    <x v="0"/>
    <n v="1185732"/>
    <x v="5"/>
    <x v="0"/>
    <x v="47"/>
    <s v="Boston"/>
    <x v="1"/>
    <n v="0.55000000000000004"/>
    <n v="4000"/>
    <n v="2200"/>
    <n v="990"/>
    <n v="0.45"/>
  </r>
  <r>
    <x v="0"/>
    <n v="1185732"/>
    <x v="5"/>
    <x v="0"/>
    <x v="47"/>
    <s v="Boston"/>
    <x v="2"/>
    <n v="0.5"/>
    <n v="3250"/>
    <n v="1625"/>
    <n v="568.75"/>
    <n v="0.35"/>
  </r>
  <r>
    <x v="0"/>
    <n v="1185732"/>
    <x v="5"/>
    <x v="0"/>
    <x v="47"/>
    <s v="Boston"/>
    <x v="3"/>
    <n v="0.5"/>
    <n v="3000"/>
    <n v="1500"/>
    <n v="525"/>
    <n v="0.35"/>
  </r>
  <r>
    <x v="0"/>
    <n v="1185732"/>
    <x v="5"/>
    <x v="0"/>
    <x v="47"/>
    <s v="Boston"/>
    <x v="4"/>
    <n v="0.6"/>
    <n v="3000"/>
    <n v="1800"/>
    <n v="630"/>
    <n v="0.35"/>
  </r>
  <r>
    <x v="0"/>
    <n v="1185732"/>
    <x v="5"/>
    <x v="0"/>
    <x v="47"/>
    <s v="Boston"/>
    <x v="5"/>
    <n v="0.65"/>
    <n v="4500"/>
    <n v="2925"/>
    <n v="1170"/>
    <n v="0.39999999999999997"/>
  </r>
  <r>
    <x v="0"/>
    <n v="1185732"/>
    <x v="6"/>
    <x v="0"/>
    <x v="47"/>
    <s v="Boston"/>
    <x v="0"/>
    <n v="0.6"/>
    <n v="6750"/>
    <n v="4050"/>
    <n v="1822.5"/>
    <n v="0.45"/>
  </r>
  <r>
    <x v="0"/>
    <n v="1185732"/>
    <x v="6"/>
    <x v="0"/>
    <x v="47"/>
    <s v="Boston"/>
    <x v="1"/>
    <n v="0.55000000000000004"/>
    <n v="4250"/>
    <n v="2337.5"/>
    <n v="1051.875"/>
    <n v="0.45"/>
  </r>
  <r>
    <x v="0"/>
    <n v="1185732"/>
    <x v="6"/>
    <x v="0"/>
    <x v="47"/>
    <s v="Boston"/>
    <x v="2"/>
    <n v="0.5"/>
    <n v="3500"/>
    <n v="1750"/>
    <n v="612.5"/>
    <n v="0.35"/>
  </r>
  <r>
    <x v="0"/>
    <n v="1185732"/>
    <x v="6"/>
    <x v="0"/>
    <x v="47"/>
    <s v="Boston"/>
    <x v="3"/>
    <n v="0.5"/>
    <n v="3000"/>
    <n v="1500"/>
    <n v="525"/>
    <n v="0.35"/>
  </r>
  <r>
    <x v="0"/>
    <n v="1185732"/>
    <x v="6"/>
    <x v="0"/>
    <x v="47"/>
    <s v="Boston"/>
    <x v="4"/>
    <n v="0.6"/>
    <n v="3250"/>
    <n v="1950"/>
    <n v="682.5"/>
    <n v="0.35"/>
  </r>
  <r>
    <x v="0"/>
    <n v="1185732"/>
    <x v="6"/>
    <x v="0"/>
    <x v="47"/>
    <s v="Boston"/>
    <x v="5"/>
    <n v="0.65"/>
    <n v="5000"/>
    <n v="3250"/>
    <n v="1300"/>
    <n v="0.39999999999999997"/>
  </r>
  <r>
    <x v="0"/>
    <n v="1185732"/>
    <x v="7"/>
    <x v="0"/>
    <x v="47"/>
    <s v="Boston"/>
    <x v="0"/>
    <n v="0.6"/>
    <n v="6500"/>
    <n v="3900"/>
    <n v="1755"/>
    <n v="0.45"/>
  </r>
  <r>
    <x v="0"/>
    <n v="1185732"/>
    <x v="7"/>
    <x v="0"/>
    <x v="47"/>
    <s v="Boston"/>
    <x v="1"/>
    <n v="0.55000000000000004"/>
    <n v="4250"/>
    <n v="2337.5"/>
    <n v="1051.875"/>
    <n v="0.45"/>
  </r>
  <r>
    <x v="0"/>
    <n v="1185732"/>
    <x v="7"/>
    <x v="0"/>
    <x v="47"/>
    <s v="Boston"/>
    <x v="2"/>
    <n v="0.5"/>
    <n v="3500"/>
    <n v="1750"/>
    <n v="612.5"/>
    <n v="0.35"/>
  </r>
  <r>
    <x v="0"/>
    <n v="1185732"/>
    <x v="7"/>
    <x v="0"/>
    <x v="47"/>
    <s v="Boston"/>
    <x v="3"/>
    <n v="0.5"/>
    <n v="2500"/>
    <n v="1250"/>
    <n v="437.5"/>
    <n v="0.35"/>
  </r>
  <r>
    <x v="0"/>
    <n v="1185732"/>
    <x v="7"/>
    <x v="0"/>
    <x v="47"/>
    <s v="Boston"/>
    <x v="4"/>
    <n v="0.6"/>
    <n v="2250"/>
    <n v="1350"/>
    <n v="472.49999999999994"/>
    <n v="0.35"/>
  </r>
  <r>
    <x v="0"/>
    <n v="1185732"/>
    <x v="7"/>
    <x v="0"/>
    <x v="47"/>
    <s v="Boston"/>
    <x v="5"/>
    <n v="0.65"/>
    <n v="4000"/>
    <n v="2600"/>
    <n v="1040"/>
    <n v="0.39999999999999997"/>
  </r>
  <r>
    <x v="0"/>
    <n v="1185732"/>
    <x v="8"/>
    <x v="0"/>
    <x v="47"/>
    <s v="Boston"/>
    <x v="0"/>
    <n v="0.6"/>
    <n v="5250"/>
    <n v="3150"/>
    <n v="1417.5"/>
    <n v="0.45"/>
  </r>
  <r>
    <x v="0"/>
    <n v="1185732"/>
    <x v="8"/>
    <x v="0"/>
    <x v="47"/>
    <s v="Boston"/>
    <x v="1"/>
    <n v="0.55000000000000004"/>
    <n v="3250"/>
    <n v="1787.5000000000002"/>
    <n v="804.37500000000011"/>
    <n v="0.45"/>
  </r>
  <r>
    <x v="0"/>
    <n v="1185732"/>
    <x v="8"/>
    <x v="0"/>
    <x v="47"/>
    <s v="Boston"/>
    <x v="2"/>
    <n v="0.5"/>
    <n v="2250"/>
    <n v="1125"/>
    <n v="393.75"/>
    <n v="0.35"/>
  </r>
  <r>
    <x v="0"/>
    <n v="1185732"/>
    <x v="8"/>
    <x v="0"/>
    <x v="47"/>
    <s v="Boston"/>
    <x v="3"/>
    <n v="0.5"/>
    <n v="2000"/>
    <n v="1000"/>
    <n v="350"/>
    <n v="0.35"/>
  </r>
  <r>
    <x v="0"/>
    <n v="1185732"/>
    <x v="8"/>
    <x v="0"/>
    <x v="47"/>
    <s v="Boston"/>
    <x v="4"/>
    <n v="0.6"/>
    <n v="2000"/>
    <n v="1200"/>
    <n v="420"/>
    <n v="0.35"/>
  </r>
  <r>
    <x v="0"/>
    <n v="1185732"/>
    <x v="8"/>
    <x v="0"/>
    <x v="47"/>
    <s v="Boston"/>
    <x v="5"/>
    <n v="0.65"/>
    <n v="3000"/>
    <n v="1950"/>
    <n v="779.99999999999989"/>
    <n v="0.39999999999999997"/>
  </r>
  <r>
    <x v="0"/>
    <n v="1185732"/>
    <x v="9"/>
    <x v="0"/>
    <x v="47"/>
    <s v="Boston"/>
    <x v="0"/>
    <n v="0.65"/>
    <n v="4750"/>
    <n v="3087.5"/>
    <n v="1389.375"/>
    <n v="0.45"/>
  </r>
  <r>
    <x v="0"/>
    <n v="1185732"/>
    <x v="9"/>
    <x v="0"/>
    <x v="47"/>
    <s v="Boston"/>
    <x v="1"/>
    <n v="0.60000000000000009"/>
    <n v="3000"/>
    <n v="1800.0000000000002"/>
    <n v="810.00000000000011"/>
    <n v="0.45"/>
  </r>
  <r>
    <x v="0"/>
    <n v="1185732"/>
    <x v="9"/>
    <x v="0"/>
    <x v="47"/>
    <s v="Boston"/>
    <x v="2"/>
    <n v="0.60000000000000009"/>
    <n v="2000"/>
    <n v="1200.0000000000002"/>
    <n v="420.00000000000006"/>
    <n v="0.35"/>
  </r>
  <r>
    <x v="0"/>
    <n v="1185732"/>
    <x v="9"/>
    <x v="0"/>
    <x v="47"/>
    <s v="Boston"/>
    <x v="3"/>
    <n v="0.60000000000000009"/>
    <n v="1750"/>
    <n v="1050.0000000000002"/>
    <n v="367.50000000000006"/>
    <n v="0.35"/>
  </r>
  <r>
    <x v="0"/>
    <n v="1185732"/>
    <x v="9"/>
    <x v="0"/>
    <x v="47"/>
    <s v="Boston"/>
    <x v="4"/>
    <n v="0.70000000000000007"/>
    <n v="1750"/>
    <n v="1225.0000000000002"/>
    <n v="428.75000000000006"/>
    <n v="0.35"/>
  </r>
  <r>
    <x v="0"/>
    <n v="1185732"/>
    <x v="9"/>
    <x v="0"/>
    <x v="47"/>
    <s v="Boston"/>
    <x v="5"/>
    <n v="0.75"/>
    <n v="3000"/>
    <n v="2250"/>
    <n v="899.99999999999989"/>
    <n v="0.39999999999999997"/>
  </r>
  <r>
    <x v="0"/>
    <n v="1185732"/>
    <x v="10"/>
    <x v="0"/>
    <x v="47"/>
    <s v="Boston"/>
    <x v="0"/>
    <n v="0.70000000000000007"/>
    <n v="4500"/>
    <n v="3150.0000000000005"/>
    <n v="1417.5000000000002"/>
    <n v="0.45"/>
  </r>
  <r>
    <x v="0"/>
    <n v="1185732"/>
    <x v="10"/>
    <x v="0"/>
    <x v="47"/>
    <s v="Boston"/>
    <x v="1"/>
    <n v="0.60000000000000009"/>
    <n v="3250"/>
    <n v="1950.0000000000002"/>
    <n v="877.50000000000011"/>
    <n v="0.45"/>
  </r>
  <r>
    <x v="0"/>
    <n v="1185732"/>
    <x v="10"/>
    <x v="0"/>
    <x v="47"/>
    <s v="Boston"/>
    <x v="2"/>
    <n v="0.60000000000000009"/>
    <n v="3200"/>
    <n v="1920.0000000000002"/>
    <n v="672"/>
    <n v="0.35"/>
  </r>
  <r>
    <x v="0"/>
    <n v="1185732"/>
    <x v="10"/>
    <x v="0"/>
    <x v="47"/>
    <s v="Boston"/>
    <x v="3"/>
    <n v="0.60000000000000009"/>
    <n v="3000"/>
    <n v="1800.0000000000002"/>
    <n v="630"/>
    <n v="0.35"/>
  </r>
  <r>
    <x v="0"/>
    <n v="1185732"/>
    <x v="10"/>
    <x v="0"/>
    <x v="47"/>
    <s v="Boston"/>
    <x v="4"/>
    <n v="0.70000000000000007"/>
    <n v="2750"/>
    <n v="1925.0000000000002"/>
    <n v="673.75"/>
    <n v="0.35"/>
  </r>
  <r>
    <x v="0"/>
    <n v="1185732"/>
    <x v="10"/>
    <x v="0"/>
    <x v="47"/>
    <s v="Boston"/>
    <x v="5"/>
    <n v="0.75"/>
    <n v="3750"/>
    <n v="2812.5"/>
    <n v="1125"/>
    <n v="0.39999999999999997"/>
  </r>
  <r>
    <x v="0"/>
    <n v="1185732"/>
    <x v="11"/>
    <x v="0"/>
    <x v="47"/>
    <s v="Boston"/>
    <x v="0"/>
    <n v="0.70000000000000007"/>
    <n v="6000"/>
    <n v="4200"/>
    <n v="1890"/>
    <n v="0.45"/>
  </r>
  <r>
    <x v="0"/>
    <n v="1185732"/>
    <x v="11"/>
    <x v="0"/>
    <x v="47"/>
    <s v="Boston"/>
    <x v="1"/>
    <n v="0.60000000000000009"/>
    <n v="4000"/>
    <n v="2400.0000000000005"/>
    <n v="1080.0000000000002"/>
    <n v="0.45"/>
  </r>
  <r>
    <x v="0"/>
    <n v="1185732"/>
    <x v="11"/>
    <x v="0"/>
    <x v="47"/>
    <s v="Boston"/>
    <x v="2"/>
    <n v="0.60000000000000009"/>
    <n v="3750"/>
    <n v="2250.0000000000005"/>
    <n v="787.50000000000011"/>
    <n v="0.35"/>
  </r>
  <r>
    <x v="0"/>
    <n v="1185732"/>
    <x v="11"/>
    <x v="0"/>
    <x v="47"/>
    <s v="Boston"/>
    <x v="3"/>
    <n v="0.60000000000000009"/>
    <n v="3250"/>
    <n v="1950.0000000000002"/>
    <n v="682.5"/>
    <n v="0.35"/>
  </r>
  <r>
    <x v="0"/>
    <n v="1185732"/>
    <x v="11"/>
    <x v="0"/>
    <x v="47"/>
    <s v="Boston"/>
    <x v="4"/>
    <n v="0.70000000000000007"/>
    <n v="3250"/>
    <n v="2275"/>
    <n v="796.25"/>
    <n v="0.35"/>
  </r>
  <r>
    <x v="0"/>
    <n v="1185732"/>
    <x v="11"/>
    <x v="0"/>
    <x v="47"/>
    <s v="Boston"/>
    <x v="5"/>
    <n v="0.75"/>
    <n v="4250"/>
    <n v="3187.5"/>
    <n v="1275"/>
    <n v="0.39999999999999997"/>
  </r>
  <r>
    <x v="0"/>
    <n v="1185732"/>
    <x v="124"/>
    <x v="0"/>
    <x v="48"/>
    <s v="Burlington"/>
    <x v="0"/>
    <n v="0.5"/>
    <n v="5250"/>
    <n v="2625"/>
    <n v="1050"/>
    <n v="0.4"/>
  </r>
  <r>
    <x v="0"/>
    <n v="1185732"/>
    <x v="124"/>
    <x v="0"/>
    <x v="48"/>
    <s v="Burlington"/>
    <x v="1"/>
    <n v="0.5"/>
    <n v="3250"/>
    <n v="1625"/>
    <n v="650"/>
    <n v="0.4"/>
  </r>
  <r>
    <x v="0"/>
    <n v="1185732"/>
    <x v="124"/>
    <x v="0"/>
    <x v="48"/>
    <s v="Burlington"/>
    <x v="2"/>
    <n v="0.4"/>
    <n v="3250"/>
    <n v="1300"/>
    <n v="390"/>
    <n v="0.3"/>
  </r>
  <r>
    <x v="0"/>
    <n v="1185732"/>
    <x v="124"/>
    <x v="0"/>
    <x v="48"/>
    <s v="Burlington"/>
    <x v="3"/>
    <n v="0.44999999999999996"/>
    <n v="1750"/>
    <n v="787.49999999999989"/>
    <n v="236.24999999999994"/>
    <n v="0.3"/>
  </r>
  <r>
    <x v="0"/>
    <n v="1185732"/>
    <x v="124"/>
    <x v="0"/>
    <x v="48"/>
    <s v="Burlington"/>
    <x v="4"/>
    <n v="0.60000000000000009"/>
    <n v="2250"/>
    <n v="1350.0000000000002"/>
    <n v="405.00000000000006"/>
    <n v="0.3"/>
  </r>
  <r>
    <x v="0"/>
    <n v="1185732"/>
    <x v="124"/>
    <x v="0"/>
    <x v="48"/>
    <s v="Burlington"/>
    <x v="5"/>
    <n v="0.5"/>
    <n v="3250"/>
    <n v="1625"/>
    <n v="568.75"/>
    <n v="0.35"/>
  </r>
  <r>
    <x v="0"/>
    <n v="1185732"/>
    <x v="125"/>
    <x v="0"/>
    <x v="48"/>
    <s v="Burlington"/>
    <x v="0"/>
    <n v="0.5"/>
    <n v="6000"/>
    <n v="3000"/>
    <n v="1200"/>
    <n v="0.4"/>
  </r>
  <r>
    <x v="0"/>
    <n v="1185732"/>
    <x v="125"/>
    <x v="0"/>
    <x v="48"/>
    <s v="Burlington"/>
    <x v="1"/>
    <n v="0.5"/>
    <n v="2500"/>
    <n v="1250"/>
    <n v="500"/>
    <n v="0.4"/>
  </r>
  <r>
    <x v="0"/>
    <n v="1185732"/>
    <x v="125"/>
    <x v="0"/>
    <x v="48"/>
    <s v="Burlington"/>
    <x v="2"/>
    <n v="0.4"/>
    <n v="3000"/>
    <n v="1200"/>
    <n v="360"/>
    <n v="0.3"/>
  </r>
  <r>
    <x v="0"/>
    <n v="1185732"/>
    <x v="125"/>
    <x v="0"/>
    <x v="48"/>
    <s v="Burlington"/>
    <x v="3"/>
    <n v="0.44999999999999996"/>
    <n v="2000"/>
    <n v="899.99999999999989"/>
    <n v="269.99999999999994"/>
    <n v="0.3"/>
  </r>
  <r>
    <x v="0"/>
    <n v="1185732"/>
    <x v="125"/>
    <x v="0"/>
    <x v="48"/>
    <s v="Burlington"/>
    <x v="4"/>
    <n v="0.60000000000000009"/>
    <n v="2750"/>
    <n v="1650.0000000000002"/>
    <n v="495.00000000000006"/>
    <n v="0.3"/>
  </r>
  <r>
    <x v="0"/>
    <n v="1185732"/>
    <x v="125"/>
    <x v="0"/>
    <x v="48"/>
    <s v="Burlington"/>
    <x v="5"/>
    <n v="0.5"/>
    <n v="3750"/>
    <n v="1875"/>
    <n v="656.25"/>
    <n v="0.35"/>
  </r>
  <r>
    <x v="0"/>
    <n v="1185732"/>
    <x v="126"/>
    <x v="0"/>
    <x v="48"/>
    <s v="Burlington"/>
    <x v="0"/>
    <n v="0.5"/>
    <n v="5700"/>
    <n v="2850"/>
    <n v="1140"/>
    <n v="0.4"/>
  </r>
  <r>
    <x v="0"/>
    <n v="1185732"/>
    <x v="126"/>
    <x v="0"/>
    <x v="48"/>
    <s v="Burlington"/>
    <x v="1"/>
    <n v="0.5"/>
    <n v="2750"/>
    <n v="1375"/>
    <n v="550"/>
    <n v="0.4"/>
  </r>
  <r>
    <x v="0"/>
    <n v="1185732"/>
    <x v="126"/>
    <x v="0"/>
    <x v="48"/>
    <s v="Burlington"/>
    <x v="2"/>
    <n v="0.4"/>
    <n v="3000"/>
    <n v="1200"/>
    <n v="360"/>
    <n v="0.3"/>
  </r>
  <r>
    <x v="0"/>
    <n v="1185732"/>
    <x v="126"/>
    <x v="0"/>
    <x v="48"/>
    <s v="Burlington"/>
    <x v="3"/>
    <n v="0.44999999999999996"/>
    <n v="1500"/>
    <n v="674.99999999999989"/>
    <n v="202.49999999999997"/>
    <n v="0.3"/>
  </r>
  <r>
    <x v="0"/>
    <n v="1185732"/>
    <x v="126"/>
    <x v="0"/>
    <x v="48"/>
    <s v="Burlington"/>
    <x v="4"/>
    <n v="0.60000000000000009"/>
    <n v="2000"/>
    <n v="1200.0000000000002"/>
    <n v="360.00000000000006"/>
    <n v="0.3"/>
  </r>
  <r>
    <x v="0"/>
    <n v="1185732"/>
    <x v="126"/>
    <x v="0"/>
    <x v="48"/>
    <s v="Burlington"/>
    <x v="5"/>
    <n v="0.5"/>
    <n v="3000"/>
    <n v="1500"/>
    <n v="525"/>
    <n v="0.35"/>
  </r>
  <r>
    <x v="0"/>
    <n v="1185732"/>
    <x v="127"/>
    <x v="0"/>
    <x v="48"/>
    <s v="Burlington"/>
    <x v="0"/>
    <n v="0.5"/>
    <n v="5500"/>
    <n v="2750"/>
    <n v="1100"/>
    <n v="0.4"/>
  </r>
  <r>
    <x v="0"/>
    <n v="1185732"/>
    <x v="127"/>
    <x v="0"/>
    <x v="48"/>
    <s v="Burlington"/>
    <x v="1"/>
    <n v="0.5"/>
    <n v="2500"/>
    <n v="1250"/>
    <n v="500"/>
    <n v="0.4"/>
  </r>
  <r>
    <x v="0"/>
    <n v="1185732"/>
    <x v="127"/>
    <x v="0"/>
    <x v="48"/>
    <s v="Burlington"/>
    <x v="2"/>
    <n v="0.4"/>
    <n v="2500"/>
    <n v="1000"/>
    <n v="300"/>
    <n v="0.3"/>
  </r>
  <r>
    <x v="0"/>
    <n v="1185732"/>
    <x v="127"/>
    <x v="0"/>
    <x v="48"/>
    <s v="Burlington"/>
    <x v="3"/>
    <n v="0.44999999999999996"/>
    <n v="1750"/>
    <n v="787.49999999999989"/>
    <n v="236.24999999999994"/>
    <n v="0.3"/>
  </r>
  <r>
    <x v="0"/>
    <n v="1185732"/>
    <x v="127"/>
    <x v="0"/>
    <x v="48"/>
    <s v="Burlington"/>
    <x v="4"/>
    <n v="0.60000000000000009"/>
    <n v="1750"/>
    <n v="1050.0000000000002"/>
    <n v="315.00000000000006"/>
    <n v="0.3"/>
  </r>
  <r>
    <x v="0"/>
    <n v="1185732"/>
    <x v="127"/>
    <x v="0"/>
    <x v="48"/>
    <s v="Burlington"/>
    <x v="5"/>
    <n v="0.5"/>
    <n v="3250"/>
    <n v="1625"/>
    <n v="568.75"/>
    <n v="0.35"/>
  </r>
  <r>
    <x v="0"/>
    <n v="1185732"/>
    <x v="128"/>
    <x v="0"/>
    <x v="48"/>
    <s v="Burlington"/>
    <x v="0"/>
    <n v="0.65"/>
    <n v="5950"/>
    <n v="3867.5"/>
    <n v="1547"/>
    <n v="0.4"/>
  </r>
  <r>
    <x v="0"/>
    <n v="1185732"/>
    <x v="128"/>
    <x v="0"/>
    <x v="48"/>
    <s v="Burlington"/>
    <x v="1"/>
    <n v="0.60000000000000009"/>
    <n v="3000"/>
    <n v="1800.0000000000002"/>
    <n v="720.00000000000011"/>
    <n v="0.4"/>
  </r>
  <r>
    <x v="0"/>
    <n v="1185732"/>
    <x v="128"/>
    <x v="0"/>
    <x v="48"/>
    <s v="Burlington"/>
    <x v="2"/>
    <n v="0.55000000000000004"/>
    <n v="3250"/>
    <n v="1787.5000000000002"/>
    <n v="536.25"/>
    <n v="0.3"/>
  </r>
  <r>
    <x v="0"/>
    <n v="1185732"/>
    <x v="128"/>
    <x v="0"/>
    <x v="48"/>
    <s v="Burlington"/>
    <x v="3"/>
    <n v="0.55000000000000004"/>
    <n v="2750"/>
    <n v="1512.5000000000002"/>
    <n v="453.75000000000006"/>
    <n v="0.3"/>
  </r>
  <r>
    <x v="0"/>
    <n v="1185732"/>
    <x v="128"/>
    <x v="0"/>
    <x v="48"/>
    <s v="Burlington"/>
    <x v="4"/>
    <n v="0.65"/>
    <n v="3000"/>
    <n v="1950"/>
    <n v="585"/>
    <n v="0.3"/>
  </r>
  <r>
    <x v="0"/>
    <n v="1185732"/>
    <x v="128"/>
    <x v="0"/>
    <x v="48"/>
    <s v="Burlington"/>
    <x v="5"/>
    <n v="0.70000000000000007"/>
    <n v="4250"/>
    <n v="2975.0000000000005"/>
    <n v="1041.25"/>
    <n v="0.35"/>
  </r>
  <r>
    <x v="0"/>
    <n v="1185732"/>
    <x v="129"/>
    <x v="0"/>
    <x v="48"/>
    <s v="Burlington"/>
    <x v="0"/>
    <n v="0.65"/>
    <n v="6750"/>
    <n v="4387.5"/>
    <n v="1755"/>
    <n v="0.4"/>
  </r>
  <r>
    <x v="0"/>
    <n v="1185732"/>
    <x v="129"/>
    <x v="0"/>
    <x v="48"/>
    <s v="Burlington"/>
    <x v="1"/>
    <n v="0.60000000000000009"/>
    <n v="4250"/>
    <n v="2550.0000000000005"/>
    <n v="1020.0000000000002"/>
    <n v="0.4"/>
  </r>
  <r>
    <x v="0"/>
    <n v="1185732"/>
    <x v="129"/>
    <x v="0"/>
    <x v="48"/>
    <s v="Burlington"/>
    <x v="2"/>
    <n v="0.55000000000000004"/>
    <n v="3500"/>
    <n v="1925.0000000000002"/>
    <n v="577.5"/>
    <n v="0.3"/>
  </r>
  <r>
    <x v="0"/>
    <n v="1185732"/>
    <x v="129"/>
    <x v="0"/>
    <x v="48"/>
    <s v="Burlington"/>
    <x v="3"/>
    <n v="0.55000000000000004"/>
    <n v="3250"/>
    <n v="1787.5000000000002"/>
    <n v="536.25"/>
    <n v="0.3"/>
  </r>
  <r>
    <x v="0"/>
    <n v="1185732"/>
    <x v="129"/>
    <x v="0"/>
    <x v="48"/>
    <s v="Burlington"/>
    <x v="4"/>
    <n v="0.65"/>
    <n v="3250"/>
    <n v="2112.5"/>
    <n v="633.75"/>
    <n v="0.3"/>
  </r>
  <r>
    <x v="0"/>
    <n v="1185732"/>
    <x v="129"/>
    <x v="0"/>
    <x v="48"/>
    <s v="Burlington"/>
    <x v="5"/>
    <n v="0.70000000000000007"/>
    <n v="4750"/>
    <n v="3325.0000000000005"/>
    <n v="1163.75"/>
    <n v="0.35"/>
  </r>
  <r>
    <x v="0"/>
    <n v="1185732"/>
    <x v="130"/>
    <x v="0"/>
    <x v="48"/>
    <s v="Burlington"/>
    <x v="0"/>
    <n v="0.65"/>
    <n v="7000"/>
    <n v="4550"/>
    <n v="1820"/>
    <n v="0.4"/>
  </r>
  <r>
    <x v="0"/>
    <n v="1185732"/>
    <x v="130"/>
    <x v="0"/>
    <x v="48"/>
    <s v="Burlington"/>
    <x v="1"/>
    <n v="0.60000000000000009"/>
    <n v="4500"/>
    <n v="2700.0000000000005"/>
    <n v="1080.0000000000002"/>
    <n v="0.4"/>
  </r>
  <r>
    <x v="0"/>
    <n v="1185732"/>
    <x v="130"/>
    <x v="0"/>
    <x v="48"/>
    <s v="Burlington"/>
    <x v="2"/>
    <n v="0.55000000000000004"/>
    <n v="3750"/>
    <n v="2062.5"/>
    <n v="618.75"/>
    <n v="0.3"/>
  </r>
  <r>
    <x v="0"/>
    <n v="1185732"/>
    <x v="130"/>
    <x v="0"/>
    <x v="48"/>
    <s v="Burlington"/>
    <x v="3"/>
    <n v="0.55000000000000004"/>
    <n v="3250"/>
    <n v="1787.5000000000002"/>
    <n v="536.25"/>
    <n v="0.3"/>
  </r>
  <r>
    <x v="0"/>
    <n v="1185732"/>
    <x v="130"/>
    <x v="0"/>
    <x v="48"/>
    <s v="Burlington"/>
    <x v="4"/>
    <n v="0.65"/>
    <n v="3500"/>
    <n v="2275"/>
    <n v="682.5"/>
    <n v="0.3"/>
  </r>
  <r>
    <x v="0"/>
    <n v="1185732"/>
    <x v="130"/>
    <x v="0"/>
    <x v="48"/>
    <s v="Burlington"/>
    <x v="5"/>
    <n v="0.70000000000000007"/>
    <n v="5250"/>
    <n v="3675.0000000000005"/>
    <n v="1286.25"/>
    <n v="0.35"/>
  </r>
  <r>
    <x v="0"/>
    <n v="1185732"/>
    <x v="131"/>
    <x v="0"/>
    <x v="48"/>
    <s v="Burlington"/>
    <x v="0"/>
    <n v="0.65"/>
    <n v="6750"/>
    <n v="4387.5"/>
    <n v="1755"/>
    <n v="0.4"/>
  </r>
  <r>
    <x v="0"/>
    <n v="1185732"/>
    <x v="131"/>
    <x v="0"/>
    <x v="48"/>
    <s v="Burlington"/>
    <x v="1"/>
    <n v="0.60000000000000009"/>
    <n v="4500"/>
    <n v="2700.0000000000005"/>
    <n v="1080.0000000000002"/>
    <n v="0.4"/>
  </r>
  <r>
    <x v="0"/>
    <n v="1185732"/>
    <x v="131"/>
    <x v="0"/>
    <x v="48"/>
    <s v="Burlington"/>
    <x v="2"/>
    <n v="0.55000000000000004"/>
    <n v="3750"/>
    <n v="2062.5"/>
    <n v="618.75"/>
    <n v="0.3"/>
  </r>
  <r>
    <x v="0"/>
    <n v="1185732"/>
    <x v="131"/>
    <x v="0"/>
    <x v="48"/>
    <s v="Burlington"/>
    <x v="3"/>
    <n v="0.55000000000000004"/>
    <n v="2750"/>
    <n v="1512.5000000000002"/>
    <n v="453.75000000000006"/>
    <n v="0.3"/>
  </r>
  <r>
    <x v="0"/>
    <n v="1185732"/>
    <x v="131"/>
    <x v="0"/>
    <x v="48"/>
    <s v="Burlington"/>
    <x v="4"/>
    <n v="0.65"/>
    <n v="2500"/>
    <n v="1625"/>
    <n v="487.5"/>
    <n v="0.3"/>
  </r>
  <r>
    <x v="0"/>
    <n v="1185732"/>
    <x v="131"/>
    <x v="0"/>
    <x v="48"/>
    <s v="Burlington"/>
    <x v="5"/>
    <n v="0.70000000000000007"/>
    <n v="4250"/>
    <n v="2975.0000000000005"/>
    <n v="1041.25"/>
    <n v="0.35"/>
  </r>
  <r>
    <x v="0"/>
    <n v="1185732"/>
    <x v="132"/>
    <x v="0"/>
    <x v="48"/>
    <s v="Burlington"/>
    <x v="0"/>
    <n v="0.65"/>
    <n v="5500"/>
    <n v="3575"/>
    <n v="1430"/>
    <n v="0.4"/>
  </r>
  <r>
    <x v="0"/>
    <n v="1185732"/>
    <x v="132"/>
    <x v="0"/>
    <x v="48"/>
    <s v="Burlington"/>
    <x v="1"/>
    <n v="0.60000000000000009"/>
    <n v="3500"/>
    <n v="2100.0000000000005"/>
    <n v="840.00000000000023"/>
    <n v="0.4"/>
  </r>
  <r>
    <x v="0"/>
    <n v="1185732"/>
    <x v="132"/>
    <x v="0"/>
    <x v="48"/>
    <s v="Burlington"/>
    <x v="2"/>
    <n v="0.55000000000000004"/>
    <n v="2500"/>
    <n v="1375"/>
    <n v="412.5"/>
    <n v="0.3"/>
  </r>
  <r>
    <x v="0"/>
    <n v="1185732"/>
    <x v="132"/>
    <x v="0"/>
    <x v="48"/>
    <s v="Burlington"/>
    <x v="3"/>
    <n v="0.55000000000000004"/>
    <n v="2250"/>
    <n v="1237.5"/>
    <n v="371.25"/>
    <n v="0.3"/>
  </r>
  <r>
    <x v="0"/>
    <n v="1185732"/>
    <x v="132"/>
    <x v="0"/>
    <x v="48"/>
    <s v="Burlington"/>
    <x v="4"/>
    <n v="0.65"/>
    <n v="2250"/>
    <n v="1462.5"/>
    <n v="438.75"/>
    <n v="0.3"/>
  </r>
  <r>
    <x v="0"/>
    <n v="1185732"/>
    <x v="132"/>
    <x v="0"/>
    <x v="48"/>
    <s v="Burlington"/>
    <x v="5"/>
    <n v="0.70000000000000007"/>
    <n v="3250"/>
    <n v="2275"/>
    <n v="796.25"/>
    <n v="0.35"/>
  </r>
  <r>
    <x v="0"/>
    <n v="1185732"/>
    <x v="133"/>
    <x v="0"/>
    <x v="48"/>
    <s v="Burlington"/>
    <x v="0"/>
    <n v="0.70000000000000007"/>
    <n v="4750"/>
    <n v="3325.0000000000005"/>
    <n v="1330.0000000000002"/>
    <n v="0.4"/>
  </r>
  <r>
    <x v="0"/>
    <n v="1185732"/>
    <x v="133"/>
    <x v="0"/>
    <x v="48"/>
    <s v="Burlington"/>
    <x v="1"/>
    <n v="0.65000000000000013"/>
    <n v="3000"/>
    <n v="1950.0000000000005"/>
    <n v="780.00000000000023"/>
    <n v="0.4"/>
  </r>
  <r>
    <x v="0"/>
    <n v="1185732"/>
    <x v="133"/>
    <x v="0"/>
    <x v="48"/>
    <s v="Burlington"/>
    <x v="2"/>
    <n v="0.65000000000000013"/>
    <n v="2000"/>
    <n v="1300.0000000000002"/>
    <n v="390.00000000000006"/>
    <n v="0.3"/>
  </r>
  <r>
    <x v="0"/>
    <n v="1185732"/>
    <x v="133"/>
    <x v="0"/>
    <x v="48"/>
    <s v="Burlington"/>
    <x v="3"/>
    <n v="0.65000000000000013"/>
    <n v="1750"/>
    <n v="1137.5000000000002"/>
    <n v="341.25000000000006"/>
    <n v="0.3"/>
  </r>
  <r>
    <x v="0"/>
    <n v="1185732"/>
    <x v="133"/>
    <x v="0"/>
    <x v="48"/>
    <s v="Burlington"/>
    <x v="4"/>
    <n v="0.75000000000000011"/>
    <n v="1750"/>
    <n v="1312.5000000000002"/>
    <n v="393.75000000000006"/>
    <n v="0.3"/>
  </r>
  <r>
    <x v="0"/>
    <n v="1185732"/>
    <x v="133"/>
    <x v="0"/>
    <x v="48"/>
    <s v="Burlington"/>
    <x v="5"/>
    <n v="0.8"/>
    <n v="3000"/>
    <n v="2400"/>
    <n v="840"/>
    <n v="0.35"/>
  </r>
  <r>
    <x v="0"/>
    <n v="1185732"/>
    <x v="134"/>
    <x v="0"/>
    <x v="48"/>
    <s v="Burlington"/>
    <x v="0"/>
    <n v="0.75000000000000011"/>
    <n v="4500"/>
    <n v="3375.0000000000005"/>
    <n v="1350.0000000000002"/>
    <n v="0.4"/>
  </r>
  <r>
    <x v="0"/>
    <n v="1185732"/>
    <x v="134"/>
    <x v="0"/>
    <x v="48"/>
    <s v="Burlington"/>
    <x v="1"/>
    <n v="0.65000000000000013"/>
    <n v="3250"/>
    <n v="2112.5000000000005"/>
    <n v="845.00000000000023"/>
    <n v="0.4"/>
  </r>
  <r>
    <x v="0"/>
    <n v="1185732"/>
    <x v="134"/>
    <x v="0"/>
    <x v="48"/>
    <s v="Burlington"/>
    <x v="2"/>
    <n v="0.65000000000000013"/>
    <n v="3450"/>
    <n v="2242.5000000000005"/>
    <n v="672.75000000000011"/>
    <n v="0.3"/>
  </r>
  <r>
    <x v="0"/>
    <n v="1185732"/>
    <x v="134"/>
    <x v="0"/>
    <x v="48"/>
    <s v="Burlington"/>
    <x v="3"/>
    <n v="0.65000000000000013"/>
    <n v="3250"/>
    <n v="2112.5000000000005"/>
    <n v="633.75000000000011"/>
    <n v="0.3"/>
  </r>
  <r>
    <x v="0"/>
    <n v="1185732"/>
    <x v="134"/>
    <x v="0"/>
    <x v="48"/>
    <s v="Burlington"/>
    <x v="4"/>
    <n v="0.75000000000000011"/>
    <n v="3000"/>
    <n v="2250.0000000000005"/>
    <n v="675.00000000000011"/>
    <n v="0.3"/>
  </r>
  <r>
    <x v="0"/>
    <n v="1185732"/>
    <x v="134"/>
    <x v="0"/>
    <x v="48"/>
    <s v="Burlington"/>
    <x v="5"/>
    <n v="0.8"/>
    <n v="4000"/>
    <n v="3200"/>
    <n v="1120"/>
    <n v="0.35"/>
  </r>
  <r>
    <x v="0"/>
    <n v="1185732"/>
    <x v="135"/>
    <x v="0"/>
    <x v="48"/>
    <s v="Burlington"/>
    <x v="0"/>
    <n v="0.75000000000000011"/>
    <n v="6250"/>
    <n v="4687.5000000000009"/>
    <n v="1875.0000000000005"/>
    <n v="0.4"/>
  </r>
  <r>
    <x v="0"/>
    <n v="1185732"/>
    <x v="135"/>
    <x v="0"/>
    <x v="48"/>
    <s v="Burlington"/>
    <x v="1"/>
    <n v="0.65000000000000013"/>
    <n v="4250"/>
    <n v="2762.5000000000005"/>
    <n v="1105.0000000000002"/>
    <n v="0.4"/>
  </r>
  <r>
    <x v="0"/>
    <n v="1185732"/>
    <x v="135"/>
    <x v="0"/>
    <x v="48"/>
    <s v="Burlington"/>
    <x v="2"/>
    <n v="0.65000000000000013"/>
    <n v="4000"/>
    <n v="2600.0000000000005"/>
    <n v="780.00000000000011"/>
    <n v="0.3"/>
  </r>
  <r>
    <x v="0"/>
    <n v="1185732"/>
    <x v="135"/>
    <x v="0"/>
    <x v="48"/>
    <s v="Burlington"/>
    <x v="3"/>
    <n v="0.65000000000000013"/>
    <n v="3500"/>
    <n v="2275.0000000000005"/>
    <n v="682.50000000000011"/>
    <n v="0.3"/>
  </r>
  <r>
    <x v="0"/>
    <n v="1185732"/>
    <x v="135"/>
    <x v="0"/>
    <x v="48"/>
    <s v="Burlington"/>
    <x v="4"/>
    <n v="0.75000000000000011"/>
    <n v="3500"/>
    <n v="2625.0000000000005"/>
    <n v="787.50000000000011"/>
    <n v="0.3"/>
  </r>
  <r>
    <x v="0"/>
    <n v="1185732"/>
    <x v="135"/>
    <x v="0"/>
    <x v="48"/>
    <s v="Burlington"/>
    <x v="5"/>
    <n v="0.8"/>
    <n v="4500"/>
    <n v="3600"/>
    <n v="1260"/>
    <n v="0.35"/>
  </r>
  <r>
    <x v="0"/>
    <n v="1185732"/>
    <x v="145"/>
    <x v="0"/>
    <x v="49"/>
    <s v="Manchester"/>
    <x v="0"/>
    <n v="0.55000000000000004"/>
    <n v="5000"/>
    <n v="2750"/>
    <n v="962.50000000000011"/>
    <n v="0.35000000000000003"/>
  </r>
  <r>
    <x v="0"/>
    <n v="1185732"/>
    <x v="145"/>
    <x v="0"/>
    <x v="49"/>
    <s v="Manchester"/>
    <x v="1"/>
    <n v="0.55000000000000004"/>
    <n v="3000"/>
    <n v="1650.0000000000002"/>
    <n v="577.50000000000011"/>
    <n v="0.35000000000000003"/>
  </r>
  <r>
    <x v="0"/>
    <n v="1185732"/>
    <x v="145"/>
    <x v="0"/>
    <x v="49"/>
    <s v="Manchester"/>
    <x v="2"/>
    <n v="0.45"/>
    <n v="3000"/>
    <n v="1350"/>
    <n v="337.5"/>
    <n v="0.25"/>
  </r>
  <r>
    <x v="0"/>
    <n v="1185732"/>
    <x v="145"/>
    <x v="0"/>
    <x v="49"/>
    <s v="Manchester"/>
    <x v="3"/>
    <n v="0.49999999999999994"/>
    <n v="1500"/>
    <n v="749.99999999999989"/>
    <n v="187.49999999999997"/>
    <n v="0.25"/>
  </r>
  <r>
    <x v="0"/>
    <n v="1185732"/>
    <x v="145"/>
    <x v="0"/>
    <x v="49"/>
    <s v="Manchester"/>
    <x v="4"/>
    <n v="0.65000000000000013"/>
    <n v="2000"/>
    <n v="1300.0000000000002"/>
    <n v="325.00000000000006"/>
    <n v="0.25"/>
  </r>
  <r>
    <x v="0"/>
    <n v="1185732"/>
    <x v="145"/>
    <x v="0"/>
    <x v="49"/>
    <s v="Manchester"/>
    <x v="5"/>
    <n v="0.55000000000000004"/>
    <n v="3000"/>
    <n v="1650.0000000000002"/>
    <n v="495.00000000000006"/>
    <n v="0.3"/>
  </r>
  <r>
    <x v="0"/>
    <n v="1185732"/>
    <x v="216"/>
    <x v="0"/>
    <x v="49"/>
    <s v="Manchester"/>
    <x v="0"/>
    <n v="0.55000000000000004"/>
    <n v="5750"/>
    <n v="3162.5000000000005"/>
    <n v="1106.8750000000002"/>
    <n v="0.35000000000000003"/>
  </r>
  <r>
    <x v="0"/>
    <n v="1185732"/>
    <x v="216"/>
    <x v="0"/>
    <x v="49"/>
    <s v="Manchester"/>
    <x v="1"/>
    <n v="0.55000000000000004"/>
    <n v="2250"/>
    <n v="1237.5"/>
    <n v="433.12500000000006"/>
    <n v="0.35000000000000003"/>
  </r>
  <r>
    <x v="0"/>
    <n v="1185732"/>
    <x v="216"/>
    <x v="0"/>
    <x v="49"/>
    <s v="Manchester"/>
    <x v="2"/>
    <n v="0.45"/>
    <n v="2750"/>
    <n v="1237.5"/>
    <n v="309.375"/>
    <n v="0.25"/>
  </r>
  <r>
    <x v="0"/>
    <n v="1185732"/>
    <x v="216"/>
    <x v="0"/>
    <x v="49"/>
    <s v="Manchester"/>
    <x v="3"/>
    <n v="0.49999999999999994"/>
    <n v="1750"/>
    <n v="874.99999999999989"/>
    <n v="218.74999999999997"/>
    <n v="0.25"/>
  </r>
  <r>
    <x v="0"/>
    <n v="1185732"/>
    <x v="216"/>
    <x v="0"/>
    <x v="49"/>
    <s v="Manchester"/>
    <x v="4"/>
    <n v="0.65000000000000013"/>
    <n v="2500"/>
    <n v="1625.0000000000002"/>
    <n v="406.25000000000006"/>
    <n v="0.25"/>
  </r>
  <r>
    <x v="0"/>
    <n v="1185732"/>
    <x v="216"/>
    <x v="0"/>
    <x v="49"/>
    <s v="Manchester"/>
    <x v="5"/>
    <n v="0.55000000000000004"/>
    <n v="3500"/>
    <n v="1925.0000000000002"/>
    <n v="577.5"/>
    <n v="0.3"/>
  </r>
  <r>
    <x v="0"/>
    <n v="1185732"/>
    <x v="250"/>
    <x v="0"/>
    <x v="49"/>
    <s v="Manchester"/>
    <x v="0"/>
    <n v="0.55000000000000004"/>
    <n v="5450"/>
    <n v="2997.5000000000005"/>
    <n v="1049.1250000000002"/>
    <n v="0.35000000000000003"/>
  </r>
  <r>
    <x v="0"/>
    <n v="1185732"/>
    <x v="250"/>
    <x v="0"/>
    <x v="49"/>
    <s v="Manchester"/>
    <x v="1"/>
    <n v="0.55000000000000004"/>
    <n v="2500"/>
    <n v="1375"/>
    <n v="481.25000000000006"/>
    <n v="0.35000000000000003"/>
  </r>
  <r>
    <x v="0"/>
    <n v="1185732"/>
    <x v="250"/>
    <x v="0"/>
    <x v="49"/>
    <s v="Manchester"/>
    <x v="2"/>
    <n v="0.45"/>
    <n v="2750"/>
    <n v="1237.5"/>
    <n v="309.375"/>
    <n v="0.25"/>
  </r>
  <r>
    <x v="0"/>
    <n v="1185732"/>
    <x v="250"/>
    <x v="0"/>
    <x v="49"/>
    <s v="Manchester"/>
    <x v="3"/>
    <n v="0.49999999999999994"/>
    <n v="1250"/>
    <n v="624.99999999999989"/>
    <n v="156.24999999999997"/>
    <n v="0.25"/>
  </r>
  <r>
    <x v="0"/>
    <n v="1185732"/>
    <x v="250"/>
    <x v="0"/>
    <x v="49"/>
    <s v="Manchester"/>
    <x v="4"/>
    <n v="0.65000000000000013"/>
    <n v="1750"/>
    <n v="1137.5000000000002"/>
    <n v="284.37500000000006"/>
    <n v="0.25"/>
  </r>
  <r>
    <x v="0"/>
    <n v="1185732"/>
    <x v="250"/>
    <x v="0"/>
    <x v="49"/>
    <s v="Manchester"/>
    <x v="5"/>
    <n v="0.55000000000000004"/>
    <n v="2750"/>
    <n v="1512.5000000000002"/>
    <n v="453.75000000000006"/>
    <n v="0.3"/>
  </r>
  <r>
    <x v="0"/>
    <n v="1185732"/>
    <x v="251"/>
    <x v="0"/>
    <x v="49"/>
    <s v="Manchester"/>
    <x v="0"/>
    <n v="0.55000000000000004"/>
    <n v="5250"/>
    <n v="2887.5000000000005"/>
    <n v="1010.6250000000002"/>
    <n v="0.35000000000000003"/>
  </r>
  <r>
    <x v="0"/>
    <n v="1185732"/>
    <x v="251"/>
    <x v="0"/>
    <x v="49"/>
    <s v="Manchester"/>
    <x v="1"/>
    <n v="0.55000000000000004"/>
    <n v="2250"/>
    <n v="1237.5"/>
    <n v="433.12500000000006"/>
    <n v="0.35000000000000003"/>
  </r>
  <r>
    <x v="0"/>
    <n v="1185732"/>
    <x v="251"/>
    <x v="0"/>
    <x v="49"/>
    <s v="Manchester"/>
    <x v="2"/>
    <n v="0.45"/>
    <n v="2250"/>
    <n v="1012.5"/>
    <n v="253.125"/>
    <n v="0.25"/>
  </r>
  <r>
    <x v="0"/>
    <n v="1185732"/>
    <x v="251"/>
    <x v="0"/>
    <x v="49"/>
    <s v="Manchester"/>
    <x v="3"/>
    <n v="0.49999999999999994"/>
    <n v="1500"/>
    <n v="749.99999999999989"/>
    <n v="187.49999999999997"/>
    <n v="0.25"/>
  </r>
  <r>
    <x v="0"/>
    <n v="1185732"/>
    <x v="251"/>
    <x v="0"/>
    <x v="49"/>
    <s v="Manchester"/>
    <x v="4"/>
    <n v="0.60000000000000009"/>
    <n v="1500"/>
    <n v="900.00000000000011"/>
    <n v="225.00000000000003"/>
    <n v="0.25"/>
  </r>
  <r>
    <x v="0"/>
    <n v="1185732"/>
    <x v="251"/>
    <x v="0"/>
    <x v="49"/>
    <s v="Manchester"/>
    <x v="5"/>
    <n v="0.5"/>
    <n v="3000"/>
    <n v="1500"/>
    <n v="450"/>
    <n v="0.3"/>
  </r>
  <r>
    <x v="0"/>
    <n v="1185732"/>
    <x v="252"/>
    <x v="0"/>
    <x v="49"/>
    <s v="Manchester"/>
    <x v="0"/>
    <n v="0.65"/>
    <n v="5700"/>
    <n v="3705"/>
    <n v="1296.7500000000002"/>
    <n v="0.35000000000000003"/>
  </r>
  <r>
    <x v="0"/>
    <n v="1185732"/>
    <x v="252"/>
    <x v="0"/>
    <x v="49"/>
    <s v="Manchester"/>
    <x v="1"/>
    <n v="0.60000000000000009"/>
    <n v="2750"/>
    <n v="1650.0000000000002"/>
    <n v="577.50000000000011"/>
    <n v="0.35000000000000003"/>
  </r>
  <r>
    <x v="0"/>
    <n v="1185732"/>
    <x v="252"/>
    <x v="0"/>
    <x v="49"/>
    <s v="Manchester"/>
    <x v="2"/>
    <n v="0.55000000000000004"/>
    <n v="3000"/>
    <n v="1650.0000000000002"/>
    <n v="412.50000000000006"/>
    <n v="0.25"/>
  </r>
  <r>
    <x v="0"/>
    <n v="1185732"/>
    <x v="252"/>
    <x v="0"/>
    <x v="49"/>
    <s v="Manchester"/>
    <x v="3"/>
    <n v="0.55000000000000004"/>
    <n v="2500"/>
    <n v="1375"/>
    <n v="343.75"/>
    <n v="0.25"/>
  </r>
  <r>
    <x v="0"/>
    <n v="1185732"/>
    <x v="252"/>
    <x v="0"/>
    <x v="49"/>
    <s v="Manchester"/>
    <x v="4"/>
    <n v="0.65"/>
    <n v="2750"/>
    <n v="1787.5"/>
    <n v="446.875"/>
    <n v="0.25"/>
  </r>
  <r>
    <x v="0"/>
    <n v="1185732"/>
    <x v="252"/>
    <x v="0"/>
    <x v="49"/>
    <s v="Manchester"/>
    <x v="5"/>
    <n v="0.70000000000000007"/>
    <n v="4000"/>
    <n v="2800.0000000000005"/>
    <n v="840.00000000000011"/>
    <n v="0.3"/>
  </r>
  <r>
    <x v="0"/>
    <n v="1185732"/>
    <x v="220"/>
    <x v="0"/>
    <x v="49"/>
    <s v="Manchester"/>
    <x v="0"/>
    <n v="0.65"/>
    <n v="6500"/>
    <n v="4225"/>
    <n v="1478.7500000000002"/>
    <n v="0.35000000000000003"/>
  </r>
  <r>
    <x v="0"/>
    <n v="1185732"/>
    <x v="220"/>
    <x v="0"/>
    <x v="49"/>
    <s v="Manchester"/>
    <x v="1"/>
    <n v="0.60000000000000009"/>
    <n v="4000"/>
    <n v="2400.0000000000005"/>
    <n v="840.00000000000023"/>
    <n v="0.35000000000000003"/>
  </r>
  <r>
    <x v="0"/>
    <n v="1185732"/>
    <x v="220"/>
    <x v="0"/>
    <x v="49"/>
    <s v="Manchester"/>
    <x v="2"/>
    <n v="0.55000000000000004"/>
    <n v="3250"/>
    <n v="1787.5000000000002"/>
    <n v="446.87500000000006"/>
    <n v="0.25"/>
  </r>
  <r>
    <x v="0"/>
    <n v="1185732"/>
    <x v="220"/>
    <x v="0"/>
    <x v="49"/>
    <s v="Manchester"/>
    <x v="3"/>
    <n v="0.55000000000000004"/>
    <n v="3000"/>
    <n v="1650.0000000000002"/>
    <n v="412.50000000000006"/>
    <n v="0.25"/>
  </r>
  <r>
    <x v="0"/>
    <n v="1185732"/>
    <x v="220"/>
    <x v="0"/>
    <x v="49"/>
    <s v="Manchester"/>
    <x v="4"/>
    <n v="0.65"/>
    <n v="3000"/>
    <n v="1950"/>
    <n v="487.5"/>
    <n v="0.25"/>
  </r>
  <r>
    <x v="0"/>
    <n v="1185732"/>
    <x v="220"/>
    <x v="0"/>
    <x v="49"/>
    <s v="Manchester"/>
    <x v="5"/>
    <n v="0.70000000000000007"/>
    <n v="4500"/>
    <n v="3150.0000000000005"/>
    <n v="945.00000000000011"/>
    <n v="0.3"/>
  </r>
  <r>
    <x v="0"/>
    <n v="1185732"/>
    <x v="253"/>
    <x v="0"/>
    <x v="49"/>
    <s v="Manchester"/>
    <x v="0"/>
    <n v="0.65"/>
    <n v="6750"/>
    <n v="4387.5"/>
    <n v="1535.6250000000002"/>
    <n v="0.35000000000000003"/>
  </r>
  <r>
    <x v="0"/>
    <n v="1185732"/>
    <x v="253"/>
    <x v="0"/>
    <x v="49"/>
    <s v="Manchester"/>
    <x v="1"/>
    <n v="0.60000000000000009"/>
    <n v="4250"/>
    <n v="2550.0000000000005"/>
    <n v="892.50000000000023"/>
    <n v="0.35000000000000003"/>
  </r>
  <r>
    <x v="0"/>
    <n v="1185732"/>
    <x v="253"/>
    <x v="0"/>
    <x v="49"/>
    <s v="Manchester"/>
    <x v="2"/>
    <n v="0.55000000000000004"/>
    <n v="3500"/>
    <n v="1925.0000000000002"/>
    <n v="481.25000000000006"/>
    <n v="0.25"/>
  </r>
  <r>
    <x v="0"/>
    <n v="1185732"/>
    <x v="253"/>
    <x v="0"/>
    <x v="49"/>
    <s v="Manchester"/>
    <x v="3"/>
    <n v="0.55000000000000004"/>
    <n v="3000"/>
    <n v="1650.0000000000002"/>
    <n v="412.50000000000006"/>
    <n v="0.25"/>
  </r>
  <r>
    <x v="0"/>
    <n v="1185732"/>
    <x v="253"/>
    <x v="0"/>
    <x v="49"/>
    <s v="Manchester"/>
    <x v="4"/>
    <n v="0.65"/>
    <n v="3250"/>
    <n v="2112.5"/>
    <n v="528.125"/>
    <n v="0.25"/>
  </r>
  <r>
    <x v="0"/>
    <n v="1185732"/>
    <x v="253"/>
    <x v="0"/>
    <x v="49"/>
    <s v="Manchester"/>
    <x v="5"/>
    <n v="0.70000000000000007"/>
    <n v="5000"/>
    <n v="3500.0000000000005"/>
    <n v="1050"/>
    <n v="0.3"/>
  </r>
  <r>
    <x v="0"/>
    <n v="1185732"/>
    <x v="254"/>
    <x v="0"/>
    <x v="49"/>
    <s v="Manchester"/>
    <x v="0"/>
    <n v="0.65"/>
    <n v="6500"/>
    <n v="4225"/>
    <n v="1478.7500000000002"/>
    <n v="0.35000000000000003"/>
  </r>
  <r>
    <x v="0"/>
    <n v="1185732"/>
    <x v="254"/>
    <x v="0"/>
    <x v="49"/>
    <s v="Manchester"/>
    <x v="1"/>
    <n v="0.60000000000000009"/>
    <n v="4250"/>
    <n v="2550.0000000000005"/>
    <n v="892.50000000000023"/>
    <n v="0.35000000000000003"/>
  </r>
  <r>
    <x v="0"/>
    <n v="1185732"/>
    <x v="254"/>
    <x v="0"/>
    <x v="49"/>
    <s v="Manchester"/>
    <x v="2"/>
    <n v="0.55000000000000004"/>
    <n v="3500"/>
    <n v="1925.0000000000002"/>
    <n v="481.25000000000006"/>
    <n v="0.25"/>
  </r>
  <r>
    <x v="0"/>
    <n v="1185732"/>
    <x v="254"/>
    <x v="0"/>
    <x v="49"/>
    <s v="Manchester"/>
    <x v="3"/>
    <n v="0.55000000000000004"/>
    <n v="2500"/>
    <n v="1375"/>
    <n v="343.75"/>
    <n v="0.25"/>
  </r>
  <r>
    <x v="0"/>
    <n v="1185732"/>
    <x v="254"/>
    <x v="0"/>
    <x v="49"/>
    <s v="Manchester"/>
    <x v="4"/>
    <n v="0.65"/>
    <n v="2250"/>
    <n v="1462.5"/>
    <n v="365.625"/>
    <n v="0.25"/>
  </r>
  <r>
    <x v="0"/>
    <n v="1185732"/>
    <x v="254"/>
    <x v="0"/>
    <x v="49"/>
    <s v="Manchester"/>
    <x v="5"/>
    <n v="0.70000000000000007"/>
    <n v="4000"/>
    <n v="2800.0000000000005"/>
    <n v="840.00000000000011"/>
    <n v="0.3"/>
  </r>
  <r>
    <x v="0"/>
    <n v="1185732"/>
    <x v="255"/>
    <x v="0"/>
    <x v="49"/>
    <s v="Manchester"/>
    <x v="0"/>
    <n v="0.65"/>
    <n v="5250"/>
    <n v="3412.5"/>
    <n v="1194.375"/>
    <n v="0.35000000000000003"/>
  </r>
  <r>
    <x v="0"/>
    <n v="1185732"/>
    <x v="255"/>
    <x v="0"/>
    <x v="49"/>
    <s v="Manchester"/>
    <x v="1"/>
    <n v="0.60000000000000009"/>
    <n v="3250"/>
    <n v="1950.0000000000002"/>
    <n v="682.50000000000011"/>
    <n v="0.35000000000000003"/>
  </r>
  <r>
    <x v="0"/>
    <n v="1185732"/>
    <x v="255"/>
    <x v="0"/>
    <x v="49"/>
    <s v="Manchester"/>
    <x v="2"/>
    <n v="0.55000000000000004"/>
    <n v="2250"/>
    <n v="1237.5"/>
    <n v="309.375"/>
    <n v="0.25"/>
  </r>
  <r>
    <x v="0"/>
    <n v="1185732"/>
    <x v="255"/>
    <x v="0"/>
    <x v="49"/>
    <s v="Manchester"/>
    <x v="3"/>
    <n v="0.55000000000000004"/>
    <n v="2000"/>
    <n v="1100"/>
    <n v="275"/>
    <n v="0.25"/>
  </r>
  <r>
    <x v="0"/>
    <n v="1185732"/>
    <x v="255"/>
    <x v="0"/>
    <x v="49"/>
    <s v="Manchester"/>
    <x v="4"/>
    <n v="0.65"/>
    <n v="2000"/>
    <n v="1300"/>
    <n v="325"/>
    <n v="0.25"/>
  </r>
  <r>
    <x v="0"/>
    <n v="1185732"/>
    <x v="255"/>
    <x v="0"/>
    <x v="49"/>
    <s v="Manchester"/>
    <x v="5"/>
    <n v="0.70000000000000007"/>
    <n v="3000"/>
    <n v="2100"/>
    <n v="630"/>
    <n v="0.3"/>
  </r>
  <r>
    <x v="0"/>
    <n v="1185732"/>
    <x v="224"/>
    <x v="0"/>
    <x v="49"/>
    <s v="Manchester"/>
    <x v="0"/>
    <n v="0.70000000000000007"/>
    <n v="4500"/>
    <n v="3150.0000000000005"/>
    <n v="1102.5000000000002"/>
    <n v="0.35000000000000003"/>
  </r>
  <r>
    <x v="0"/>
    <n v="1185732"/>
    <x v="224"/>
    <x v="0"/>
    <x v="49"/>
    <s v="Manchester"/>
    <x v="1"/>
    <n v="0.65000000000000013"/>
    <n v="2750"/>
    <n v="1787.5000000000005"/>
    <n v="625.62500000000023"/>
    <n v="0.35000000000000003"/>
  </r>
  <r>
    <x v="0"/>
    <n v="1185732"/>
    <x v="224"/>
    <x v="0"/>
    <x v="49"/>
    <s v="Manchester"/>
    <x v="2"/>
    <n v="0.65000000000000013"/>
    <n v="1750"/>
    <n v="1137.5000000000002"/>
    <n v="284.37500000000006"/>
    <n v="0.25"/>
  </r>
  <r>
    <x v="0"/>
    <n v="1185732"/>
    <x v="224"/>
    <x v="0"/>
    <x v="49"/>
    <s v="Manchester"/>
    <x v="3"/>
    <n v="0.65000000000000013"/>
    <n v="1500"/>
    <n v="975.00000000000023"/>
    <n v="243.75000000000006"/>
    <n v="0.25"/>
  </r>
  <r>
    <x v="0"/>
    <n v="1185732"/>
    <x v="224"/>
    <x v="0"/>
    <x v="49"/>
    <s v="Manchester"/>
    <x v="4"/>
    <n v="0.75000000000000011"/>
    <n v="1500"/>
    <n v="1125.0000000000002"/>
    <n v="281.25000000000006"/>
    <n v="0.25"/>
  </r>
  <r>
    <x v="0"/>
    <n v="1185732"/>
    <x v="224"/>
    <x v="0"/>
    <x v="49"/>
    <s v="Manchester"/>
    <x v="5"/>
    <n v="0.8"/>
    <n v="2750"/>
    <n v="2200"/>
    <n v="660"/>
    <n v="0.3"/>
  </r>
  <r>
    <x v="0"/>
    <n v="1185732"/>
    <x v="256"/>
    <x v="0"/>
    <x v="49"/>
    <s v="Manchester"/>
    <x v="0"/>
    <n v="0.75000000000000011"/>
    <n v="4250"/>
    <n v="3187.5000000000005"/>
    <n v="1115.6250000000002"/>
    <n v="0.35000000000000003"/>
  </r>
  <r>
    <x v="0"/>
    <n v="1185732"/>
    <x v="256"/>
    <x v="0"/>
    <x v="49"/>
    <s v="Manchester"/>
    <x v="1"/>
    <n v="0.65000000000000013"/>
    <n v="3000"/>
    <n v="1950.0000000000005"/>
    <n v="682.50000000000023"/>
    <n v="0.35000000000000003"/>
  </r>
  <r>
    <x v="0"/>
    <n v="1185732"/>
    <x v="256"/>
    <x v="0"/>
    <x v="49"/>
    <s v="Manchester"/>
    <x v="2"/>
    <n v="0.65000000000000013"/>
    <n v="3200"/>
    <n v="2080.0000000000005"/>
    <n v="520.00000000000011"/>
    <n v="0.25"/>
  </r>
  <r>
    <x v="0"/>
    <n v="1185732"/>
    <x v="256"/>
    <x v="0"/>
    <x v="49"/>
    <s v="Manchester"/>
    <x v="3"/>
    <n v="0.65000000000000013"/>
    <n v="3000"/>
    <n v="1950.0000000000005"/>
    <n v="487.50000000000011"/>
    <n v="0.25"/>
  </r>
  <r>
    <x v="0"/>
    <n v="1185732"/>
    <x v="256"/>
    <x v="0"/>
    <x v="49"/>
    <s v="Manchester"/>
    <x v="4"/>
    <n v="0.75000000000000011"/>
    <n v="2750"/>
    <n v="2062.5000000000005"/>
    <n v="515.62500000000011"/>
    <n v="0.25"/>
  </r>
  <r>
    <x v="0"/>
    <n v="1185732"/>
    <x v="256"/>
    <x v="0"/>
    <x v="49"/>
    <s v="Manchester"/>
    <x v="5"/>
    <n v="0.8"/>
    <n v="3750"/>
    <n v="3000"/>
    <n v="900"/>
    <n v="0.3"/>
  </r>
  <r>
    <x v="0"/>
    <n v="1185732"/>
    <x v="257"/>
    <x v="0"/>
    <x v="49"/>
    <s v="Manchester"/>
    <x v="0"/>
    <n v="0.75000000000000011"/>
    <n v="6000"/>
    <n v="4500.0000000000009"/>
    <n v="1575.0000000000005"/>
    <n v="0.35000000000000003"/>
  </r>
  <r>
    <x v="0"/>
    <n v="1185732"/>
    <x v="257"/>
    <x v="0"/>
    <x v="49"/>
    <s v="Manchester"/>
    <x v="1"/>
    <n v="0.65000000000000013"/>
    <n v="4000"/>
    <n v="2600.0000000000005"/>
    <n v="910.00000000000023"/>
    <n v="0.35000000000000003"/>
  </r>
  <r>
    <x v="0"/>
    <n v="1185732"/>
    <x v="257"/>
    <x v="0"/>
    <x v="49"/>
    <s v="Manchester"/>
    <x v="2"/>
    <n v="0.65000000000000013"/>
    <n v="3750"/>
    <n v="2437.5000000000005"/>
    <n v="609.37500000000011"/>
    <n v="0.25"/>
  </r>
  <r>
    <x v="0"/>
    <n v="1185732"/>
    <x v="257"/>
    <x v="0"/>
    <x v="49"/>
    <s v="Manchester"/>
    <x v="3"/>
    <n v="0.65000000000000013"/>
    <n v="3250"/>
    <n v="2112.5000000000005"/>
    <n v="528.12500000000011"/>
    <n v="0.25"/>
  </r>
  <r>
    <x v="0"/>
    <n v="1185732"/>
    <x v="257"/>
    <x v="0"/>
    <x v="49"/>
    <s v="Manchester"/>
    <x v="4"/>
    <n v="0.75000000000000011"/>
    <n v="3250"/>
    <n v="2437.5000000000005"/>
    <n v="609.37500000000011"/>
    <n v="0.25"/>
  </r>
  <r>
    <x v="0"/>
    <n v="1185732"/>
    <x v="257"/>
    <x v="0"/>
    <x v="49"/>
    <s v="Manchester"/>
    <x v="5"/>
    <n v="0.8"/>
    <n v="4250"/>
    <n v="3400"/>
    <n v="1020"/>
    <n v="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FC9BF8-5AA3-4AAA-AB07-65FC6963F42E}" name="PivotTable15" cacheId="45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102:C109" firstHeaderRow="1" firstDataRow="1" firstDataCol="1"/>
  <pivotFields count="15">
    <pivotField showAll="0"/>
    <pivotField numFmtId="1"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showAll="0"/>
    <pivotField axis="axisRow" showAll="0">
      <items count="7">
        <item x="0"/>
        <item x="5"/>
        <item x="1"/>
        <item x="3"/>
        <item x="4"/>
        <item x="2"/>
        <item t="default"/>
      </items>
    </pivotField>
    <pivotField numFmtId="166" showAll="0"/>
    <pivotField numFmtId="1" showAll="0"/>
    <pivotField dataField="1" numFmtId="166" showAll="0"/>
    <pivotField numFmtId="166" showAll="0"/>
    <pivotField numFmtId="9" showAll="0"/>
    <pivotField numFmtId="166" showAll="0"/>
    <pivotField showAll="0" defaultSubtotal="0"/>
    <pivotField showAll="0" defaultSubtotal="0">
      <items count="6">
        <item x="0"/>
        <item x="1"/>
        <item x="2"/>
        <item x="3"/>
        <item x="4"/>
        <item x="5"/>
      </items>
    </pivotField>
  </pivotFields>
  <rowFields count="1">
    <field x="6"/>
  </rowFields>
  <rowItems count="7">
    <i>
      <x/>
    </i>
    <i>
      <x v="1"/>
    </i>
    <i>
      <x v="2"/>
    </i>
    <i>
      <x v="3"/>
    </i>
    <i>
      <x v="4"/>
    </i>
    <i>
      <x v="5"/>
    </i>
    <i t="grand">
      <x/>
    </i>
  </rowItems>
  <colItems count="1">
    <i/>
  </colItems>
  <dataFields count="1">
    <dataField name="Sum of Total Sales" fld="9" baseField="0" baseItem="0" numFmtId="166"/>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14E049-B79B-4479-AE24-09A9133A958C}" name="PivotTable7" cacheId="45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70:D83" firstHeaderRow="0" firstDataRow="1" firstDataCol="1"/>
  <pivotFields count="14">
    <pivotField showAll="0">
      <items count="5">
        <item x="1"/>
        <item x="3"/>
        <item x="2"/>
        <item x="0"/>
        <item t="default"/>
      </items>
    </pivotField>
    <pivotField numFmtId="1"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showAll="0"/>
    <pivotField showAll="0">
      <items count="7">
        <item x="0"/>
        <item x="5"/>
        <item x="1"/>
        <item x="3"/>
        <item x="4"/>
        <item x="2"/>
        <item t="default"/>
      </items>
    </pivotField>
    <pivotField numFmtId="166" showAll="0"/>
    <pivotField numFmtId="1" showAll="0"/>
    <pivotField dataField="1" numFmtId="166" showAll="0"/>
    <pivotField dataField="1" numFmtId="166" showAll="0"/>
    <pivotField numFmtId="9"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s>
  <rowFields count="1">
    <field x="12"/>
  </rowFields>
  <rowItems count="13">
    <i>
      <x v="1"/>
    </i>
    <i>
      <x v="2"/>
    </i>
    <i>
      <x v="3"/>
    </i>
    <i>
      <x v="4"/>
    </i>
    <i>
      <x v="5"/>
    </i>
    <i>
      <x v="6"/>
    </i>
    <i>
      <x v="7"/>
    </i>
    <i>
      <x v="8"/>
    </i>
    <i>
      <x v="9"/>
    </i>
    <i>
      <x v="10"/>
    </i>
    <i>
      <x v="11"/>
    </i>
    <i>
      <x v="12"/>
    </i>
    <i t="grand">
      <x/>
    </i>
  </rowItems>
  <colFields count="1">
    <field x="-2"/>
  </colFields>
  <colItems count="2">
    <i>
      <x/>
    </i>
    <i i="1">
      <x v="1"/>
    </i>
  </colItems>
  <dataFields count="2">
    <dataField name="Sum of Total Sales" fld="9" baseField="0" baseItem="0" numFmtId="166"/>
    <dataField name="Sum of Operating Profit" fld="10" baseField="0" baseItem="0" numFmtId="166"/>
  </dataFields>
  <chartFormats count="2">
    <chartFormat chart="2" format="40" series="1">
      <pivotArea type="data" outline="0" fieldPosition="0">
        <references count="1">
          <reference field="4294967294" count="1" selected="0">
            <x v="0"/>
          </reference>
        </references>
      </pivotArea>
    </chartFormat>
    <chartFormat chart="2" format="4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ADF6E4-9D3E-405A-9E32-CB9F2C357BEC}" name="PivotTable2" cacheId="45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4:C9" firstHeaderRow="1" firstDataRow="1" firstDataCol="1"/>
  <pivotFields count="14">
    <pivotField axis="axisRow" showAll="0">
      <items count="5">
        <item x="1"/>
        <item x="3"/>
        <item x="2"/>
        <item x="0"/>
        <item t="default"/>
      </items>
    </pivotField>
    <pivotField numFmtId="1"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showAll="0"/>
    <pivotField showAll="0"/>
    <pivotField numFmtId="166" showAll="0"/>
    <pivotField numFmtId="1" showAll="0"/>
    <pivotField dataField="1" numFmtId="166" showAll="0"/>
    <pivotField numFmtId="16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0"/>
  </rowFields>
  <rowItems count="5">
    <i>
      <x/>
    </i>
    <i>
      <x v="1"/>
    </i>
    <i>
      <x v="2"/>
    </i>
    <i>
      <x v="3"/>
    </i>
    <i t="grand">
      <x/>
    </i>
  </rowItems>
  <colItems count="1">
    <i/>
  </colItems>
  <dataFields count="1">
    <dataField name="Sum of Total Sales" fld="9" baseField="0" baseItem="0" numFmtId="166"/>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B859AE-63D3-436C-BB93-3CB67CE2D25F}" name="PivotTable9" cacheId="45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166:P181" firstHeaderRow="1" firstDataRow="3" firstDataCol="1"/>
  <pivotFields count="15">
    <pivotField showAll="0">
      <items count="5">
        <item x="1"/>
        <item x="3"/>
        <item x="2"/>
        <item x="0"/>
        <item t="default"/>
      </items>
    </pivotField>
    <pivotField numFmtId="1"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items count="6">
        <item x="3"/>
        <item x="0"/>
        <item x="1"/>
        <item x="4"/>
        <item x="2"/>
        <item t="default"/>
      </items>
    </pivotField>
    <pivotField showAll="0"/>
    <pivotField showAll="0"/>
    <pivotField axis="axisCol" showAll="0">
      <items count="7">
        <item x="0"/>
        <item x="5"/>
        <item x="1"/>
        <item x="3"/>
        <item x="4"/>
        <item x="2"/>
        <item t="default"/>
      </items>
    </pivotField>
    <pivotField dataField="1" numFmtId="166" showAll="0"/>
    <pivotField numFmtId="1" showAll="0"/>
    <pivotField numFmtId="166" showAll="0"/>
    <pivotField numFmtId="166" showAll="0"/>
    <pivotField numFmtId="9" showAll="0"/>
    <pivotField dataField="1"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s>
  <rowFields count="1">
    <field x="13"/>
  </rowFields>
  <rowItems count="13">
    <i>
      <x v="1"/>
    </i>
    <i>
      <x v="2"/>
    </i>
    <i>
      <x v="3"/>
    </i>
    <i>
      <x v="4"/>
    </i>
    <i>
      <x v="5"/>
    </i>
    <i>
      <x v="6"/>
    </i>
    <i>
      <x v="7"/>
    </i>
    <i>
      <x v="8"/>
    </i>
    <i>
      <x v="9"/>
    </i>
    <i>
      <x v="10"/>
    </i>
    <i>
      <x v="11"/>
    </i>
    <i>
      <x v="12"/>
    </i>
    <i t="grand">
      <x/>
    </i>
  </rowItems>
  <colFields count="2">
    <field x="6"/>
    <field x="-2"/>
  </colFields>
  <colItems count="14">
    <i>
      <x/>
      <x/>
    </i>
    <i r="1" i="1">
      <x v="1"/>
    </i>
    <i>
      <x v="1"/>
      <x/>
    </i>
    <i r="1" i="1">
      <x v="1"/>
    </i>
    <i>
      <x v="2"/>
      <x/>
    </i>
    <i r="1" i="1">
      <x v="1"/>
    </i>
    <i>
      <x v="3"/>
      <x/>
    </i>
    <i r="1" i="1">
      <x v="1"/>
    </i>
    <i>
      <x v="4"/>
      <x/>
    </i>
    <i r="1" i="1">
      <x v="1"/>
    </i>
    <i>
      <x v="5"/>
      <x/>
    </i>
    <i r="1" i="1">
      <x v="1"/>
    </i>
    <i t="grand">
      <x/>
    </i>
    <i t="grand" i="1">
      <x/>
    </i>
  </colItems>
  <dataFields count="2">
    <dataField name="Average of Price per Unit" fld="7" subtotal="average" baseField="12" baseItem="1" numFmtId="166"/>
    <dataField name="Average of Profit per unit" fld="12" subtotal="average" baseField="13" baseItem="2"/>
  </dataFields>
  <chartFormats count="18">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1">
          <reference field="6" count="1" selected="0">
            <x v="4"/>
          </reference>
        </references>
      </pivotArea>
    </chartFormat>
    <chartFormat chart="0" format="5" series="1">
      <pivotArea type="data" outline="0" fieldPosition="0">
        <references count="1">
          <reference field="6" count="1" selected="0">
            <x v="5"/>
          </reference>
        </references>
      </pivotArea>
    </chartFormat>
    <chartFormat chart="0" format="6" series="1">
      <pivotArea type="data" outline="0" fieldPosition="0">
        <references count="2">
          <reference field="4294967294" count="1" selected="0">
            <x v="0"/>
          </reference>
          <reference field="6" count="1" selected="0">
            <x v="1"/>
          </reference>
        </references>
      </pivotArea>
    </chartFormat>
    <chartFormat chart="0" format="7" series="1">
      <pivotArea type="data" outline="0" fieldPosition="0">
        <references count="2">
          <reference field="4294967294" count="1" selected="0">
            <x v="0"/>
          </reference>
          <reference field="6" count="1" selected="0">
            <x v="2"/>
          </reference>
        </references>
      </pivotArea>
    </chartFormat>
    <chartFormat chart="0" format="8" series="1">
      <pivotArea type="data" outline="0" fieldPosition="0">
        <references count="2">
          <reference field="4294967294" count="1" selected="0">
            <x v="0"/>
          </reference>
          <reference field="6" count="1" selected="0">
            <x v="3"/>
          </reference>
        </references>
      </pivotArea>
    </chartFormat>
    <chartFormat chart="0" format="9" series="1">
      <pivotArea type="data" outline="0" fieldPosition="0">
        <references count="2">
          <reference field="4294967294" count="1" selected="0">
            <x v="0"/>
          </reference>
          <reference field="6" count="1" selected="0">
            <x v="4"/>
          </reference>
        </references>
      </pivotArea>
    </chartFormat>
    <chartFormat chart="0" format="10" series="1">
      <pivotArea type="data" outline="0" fieldPosition="0">
        <references count="2">
          <reference field="4294967294" count="1" selected="0">
            <x v="0"/>
          </reference>
          <reference field="6" count="1" selected="0">
            <x v="5"/>
          </reference>
        </references>
      </pivotArea>
    </chartFormat>
    <chartFormat chart="0" format="12" series="1">
      <pivotArea type="data" outline="0" fieldPosition="0">
        <references count="2">
          <reference field="4294967294" count="1" selected="0">
            <x v="1"/>
          </reference>
          <reference field="6" count="1" selected="0">
            <x v="4"/>
          </reference>
        </references>
      </pivotArea>
    </chartFormat>
    <chartFormat chart="0" format="13" series="1">
      <pivotArea type="data" outline="0" fieldPosition="0">
        <references count="2">
          <reference field="4294967294" count="1" selected="0">
            <x v="1"/>
          </reference>
          <reference field="6" count="1" selected="0">
            <x v="1"/>
          </reference>
        </references>
      </pivotArea>
    </chartFormat>
    <chartFormat chart="0" format="14" series="1">
      <pivotArea type="data" outline="0" fieldPosition="0">
        <references count="2">
          <reference field="4294967294" count="1" selected="0">
            <x v="1"/>
          </reference>
          <reference field="6" count="1" selected="0">
            <x v="2"/>
          </reference>
        </references>
      </pivotArea>
    </chartFormat>
    <chartFormat chart="0" format="15" series="1">
      <pivotArea type="data" outline="0" fieldPosition="0">
        <references count="2">
          <reference field="4294967294" count="1" selected="0">
            <x v="1"/>
          </reference>
          <reference field="6" count="1" selected="0">
            <x v="3"/>
          </reference>
        </references>
      </pivotArea>
    </chartFormat>
    <chartFormat chart="0" format="16" series="1">
      <pivotArea type="data" outline="0" fieldPosition="0">
        <references count="2">
          <reference field="4294967294" count="1" selected="0">
            <x v="1"/>
          </reference>
          <reference field="6" count="1" selected="0">
            <x v="5"/>
          </reference>
        </references>
      </pivotArea>
    </chartFormat>
    <chartFormat chart="0" format="17" series="1">
      <pivotArea type="data" outline="0" fieldPosition="0">
        <references count="2">
          <reference field="4294967294" count="1" selected="0">
            <x v="0"/>
          </reference>
          <reference field="6" count="1" selected="0">
            <x v="0"/>
          </reference>
        </references>
      </pivotArea>
    </chartFormat>
    <chartFormat chart="0" format="18" series="1">
      <pivotArea type="data" outline="0" fieldPosition="0">
        <references count="2">
          <reference field="4294967294" count="1" selected="0">
            <x v="1"/>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012EE7-77C9-453B-BE10-3903733FCDF7}" name="PivotTable5" cacheId="45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46:G52" firstHeaderRow="1" firstDataRow="2" firstDataCol="1"/>
  <pivotFields count="14">
    <pivotField axis="axisRow" showAll="0">
      <items count="5">
        <item x="1"/>
        <item x="3"/>
        <item x="2"/>
        <item x="0"/>
        <item t="default"/>
      </items>
    </pivotField>
    <pivotField numFmtId="1"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showAll="0"/>
    <pivotField showAll="0"/>
    <pivotField numFmtId="166" showAll="0"/>
    <pivotField numFmtId="1" showAll="0"/>
    <pivotField numFmtId="166" showAll="0"/>
    <pivotField dataField="1" numFmtId="166" showAll="0"/>
    <pivotField numFmtId="9" showAll="0"/>
    <pivotField showAll="0" defaultSubtotal="0">
      <items count="14">
        <item sd="0" x="0"/>
        <item sd="0" x="1"/>
        <item sd="0" x="2"/>
        <item sd="0" x="3"/>
        <item sd="0" x="4"/>
        <item sd="0" x="5"/>
        <item sd="0" x="6"/>
        <item sd="0" x="7"/>
        <item sd="0" x="8"/>
        <item sd="0" x="9"/>
        <item sd="0" x="10"/>
        <item sd="0" x="11"/>
        <item sd="0" x="12"/>
        <item sd="0" x="13"/>
      </items>
    </pivotField>
    <pivotField axis="axisCol" showAll="0" defaultSubtotal="0">
      <items count="6">
        <item sd="0" x="0"/>
        <item sd="0" x="1"/>
        <item sd="0" x="2"/>
        <item sd="0" x="3"/>
        <item sd="0" x="4"/>
        <item sd="0" x="5"/>
      </items>
    </pivotField>
  </pivotFields>
  <rowFields count="1">
    <field x="0"/>
  </rowFields>
  <rowItems count="5">
    <i>
      <x/>
    </i>
    <i>
      <x v="1"/>
    </i>
    <i>
      <x v="2"/>
    </i>
    <i>
      <x v="3"/>
    </i>
    <i t="grand">
      <x/>
    </i>
  </rowItems>
  <colFields count="1">
    <field x="13"/>
  </colFields>
  <colItems count="5">
    <i>
      <x v="1"/>
    </i>
    <i>
      <x v="2"/>
    </i>
    <i>
      <x v="3"/>
    </i>
    <i>
      <x v="4"/>
    </i>
    <i t="grand">
      <x/>
    </i>
  </colItems>
  <dataFields count="1">
    <dataField name="Sum of Operating Profit" fld="10" baseField="0" baseItem="0" numFmtId="166"/>
  </dataFields>
  <chartFormats count="4">
    <chartFormat chart="3" format="0" series="1">
      <pivotArea type="data" outline="0" fieldPosition="0">
        <references count="2">
          <reference field="4294967294" count="1" selected="0">
            <x v="0"/>
          </reference>
          <reference field="13" count="1" selected="0">
            <x v="1"/>
          </reference>
        </references>
      </pivotArea>
    </chartFormat>
    <chartFormat chart="3" format="1" series="1">
      <pivotArea type="data" outline="0" fieldPosition="0">
        <references count="2">
          <reference field="4294967294" count="1" selected="0">
            <x v="0"/>
          </reference>
          <reference field="13" count="1" selected="0">
            <x v="2"/>
          </reference>
        </references>
      </pivotArea>
    </chartFormat>
    <chartFormat chart="3" format="2" series="1">
      <pivotArea type="data" outline="0" fieldPosition="0">
        <references count="2">
          <reference field="4294967294" count="1" selected="0">
            <x v="0"/>
          </reference>
          <reference field="13" count="1" selected="0">
            <x v="3"/>
          </reference>
        </references>
      </pivotArea>
    </chartFormat>
    <chartFormat chart="3" format="3" series="1">
      <pivotArea type="data" outline="0" fieldPosition="0">
        <references count="2">
          <reference field="4294967294" count="1" selected="0">
            <x v="0"/>
          </reference>
          <reference field="1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41A6546-6060-4D06-9277-D6BCFA1C0C07}" name="PivotTable11" cacheId="45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269:C322" firstHeaderRow="1" firstDataRow="1" firstDataCol="1"/>
  <pivotFields count="15">
    <pivotField showAll="0"/>
    <pivotField numFmtId="1"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axis="axisRow"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0"/>
        <item x="5"/>
        <item x="1"/>
        <item x="3"/>
        <item x="4"/>
        <item x="2"/>
        <item t="default"/>
      </items>
    </pivotField>
    <pivotField numFmtId="166" showAll="0"/>
    <pivotField numFmtId="1" showAll="0"/>
    <pivotField numFmtId="166" showAll="0"/>
    <pivotField numFmtId="166" showAll="0"/>
    <pivotField dataField="1" numFmtId="9" showAll="0">
      <items count="23">
        <item x="14"/>
        <item x="11"/>
        <item x="7"/>
        <item x="6"/>
        <item x="12"/>
        <item x="3"/>
        <item x="1"/>
        <item x="10"/>
        <item x="2"/>
        <item x="5"/>
        <item x="15"/>
        <item x="8"/>
        <item x="18"/>
        <item x="4"/>
        <item x="13"/>
        <item x="21"/>
        <item x="0"/>
        <item x="17"/>
        <item x="9"/>
        <item x="20"/>
        <item x="16"/>
        <item x="19"/>
        <item t="default"/>
      </items>
    </pivotField>
    <pivotField numFmtId="166" showAll="0"/>
    <pivotField showAll="0" defaultSubtotal="0">
      <items count="14">
        <item h="1" x="0"/>
        <item h="1" x="1"/>
        <item h="1" x="2"/>
        <item h="1" x="3"/>
        <item h="1" x="4"/>
        <item h="1" x="5"/>
        <item h="1" x="6"/>
        <item h="1" x="7"/>
        <item h="1" x="8"/>
        <item h="1" x="9"/>
        <item h="1" x="10"/>
        <item h="1" x="11"/>
        <item x="12"/>
        <item h="1" x="13"/>
      </items>
    </pivotField>
    <pivotField showAll="0" defaultSubtotal="0">
      <items count="6">
        <item x="0"/>
        <item x="1"/>
        <item x="2"/>
        <item x="3"/>
        <item x="4"/>
        <item x="5"/>
      </items>
    </pivotField>
  </pivotFields>
  <rowFields count="1">
    <field x="5"/>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t="grand">
      <x/>
    </i>
  </rowItems>
  <colItems count="1">
    <i/>
  </colItems>
  <dataFields count="1">
    <dataField name="Average of Operating Margin" fld="11" subtotal="average" baseField="5" baseItem="0" numFmtId="9"/>
  </dataFields>
  <chartFormats count="1">
    <chartFormat chart="3" format="2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34BDE25-5405-4D67-849E-B8F404B19589}" name="PivotTable4" cacheId="45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4:K9" firstHeaderRow="1" firstDataRow="1" firstDataCol="1"/>
  <pivotFields count="14">
    <pivotField axis="axisRow" showAll="0">
      <items count="5">
        <item x="1"/>
        <item x="3"/>
        <item x="2"/>
        <item x="0"/>
        <item t="default"/>
      </items>
    </pivotField>
    <pivotField numFmtId="1"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showAll="0"/>
    <pivotField showAll="0"/>
    <pivotField numFmtId="166" showAll="0"/>
    <pivotField numFmtId="1" showAll="0"/>
    <pivotField numFmtId="166" showAll="0"/>
    <pivotField dataField="1" numFmtId="166" showAll="0"/>
    <pivotField numFmtId="9" showAll="0"/>
    <pivotField showAll="0" defaultSubtotal="0"/>
    <pivotField showAll="0" defaultSubtotal="0">
      <items count="6">
        <item x="0"/>
        <item x="1"/>
        <item x="2"/>
        <item x="3"/>
        <item x="4"/>
        <item x="5"/>
      </items>
    </pivotField>
  </pivotFields>
  <rowFields count="1">
    <field x="0"/>
  </rowFields>
  <rowItems count="5">
    <i>
      <x/>
    </i>
    <i>
      <x v="1"/>
    </i>
    <i>
      <x v="2"/>
    </i>
    <i>
      <x v="3"/>
    </i>
    <i t="grand">
      <x/>
    </i>
  </rowItems>
  <colItems count="1">
    <i/>
  </colItems>
  <dataFields count="1">
    <dataField name="Sum of Operating Profit" fld="10" baseField="0" baseItem="0" numFmtId="166"/>
  </dataFields>
  <chartFormats count="1">
    <chartFormat chart="3"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72759CE-F90D-4EA0-A0D6-4672E4DC8AC4}" name="PivotTable12" cacheId="45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40:O247" firstHeaderRow="1" firstDataRow="2" firstDataCol="1"/>
  <pivotFields count="15">
    <pivotField showAll="0">
      <items count="5">
        <item x="1"/>
        <item x="3"/>
        <item x="2"/>
        <item x="0"/>
        <item t="default"/>
      </items>
    </pivotField>
    <pivotField numFmtId="1"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Row" showAll="0">
      <items count="6">
        <item x="3"/>
        <item x="0"/>
        <item x="1"/>
        <item x="4"/>
        <item x="2"/>
        <item t="default"/>
      </items>
    </pivotField>
    <pivotField showAll="0"/>
    <pivotField showAll="0"/>
    <pivotField showAll="0">
      <items count="7">
        <item x="0"/>
        <item x="5"/>
        <item x="1"/>
        <item x="3"/>
        <item x="4"/>
        <item x="2"/>
        <item t="default"/>
      </items>
    </pivotField>
    <pivotField numFmtId="166" showAll="0"/>
    <pivotField numFmtId="1" showAll="0"/>
    <pivotField dataField="1" numFmtId="166" showAll="0"/>
    <pivotField numFmtId="166" showAll="0"/>
    <pivotField numFmtId="9" showAll="0"/>
    <pivotField numFmtId="166" showAll="0"/>
    <pivotField axis="axisCol"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s>
  <rowFields count="1">
    <field x="3"/>
  </rowFields>
  <rowItems count="6">
    <i>
      <x/>
    </i>
    <i>
      <x v="1"/>
    </i>
    <i>
      <x v="2"/>
    </i>
    <i>
      <x v="3"/>
    </i>
    <i>
      <x v="4"/>
    </i>
    <i t="grand">
      <x/>
    </i>
  </rowItems>
  <colFields count="1">
    <field x="13"/>
  </colFields>
  <colItems count="13">
    <i>
      <x v="1"/>
    </i>
    <i>
      <x v="2"/>
    </i>
    <i>
      <x v="3"/>
    </i>
    <i>
      <x v="4"/>
    </i>
    <i>
      <x v="5"/>
    </i>
    <i>
      <x v="6"/>
    </i>
    <i>
      <x v="7"/>
    </i>
    <i>
      <x v="8"/>
    </i>
    <i>
      <x v="9"/>
    </i>
    <i>
      <x v="10"/>
    </i>
    <i>
      <x v="11"/>
    </i>
    <i>
      <x v="12"/>
    </i>
    <i t="grand">
      <x/>
    </i>
  </colItems>
  <dataFields count="1">
    <dataField name="Sum of Total Sales" fld="9" baseField="0" baseItem="0" numFmtId="166"/>
  </dataFields>
  <conditionalFormats count="1">
    <conditionalFormat priority="1">
      <pivotAreas count="1">
        <pivotArea type="data" collapsedLevelsAreSubtotals="1" fieldPosition="0">
          <references count="3">
            <reference field="4294967294" count="1" selected="0">
              <x v="0"/>
            </reference>
            <reference field="3" count="5">
              <x v="0"/>
              <x v="1"/>
              <x v="2"/>
              <x v="3"/>
              <x v="4"/>
            </reference>
            <reference field="13" count="12" selected="0">
              <x v="1"/>
              <x v="2"/>
              <x v="3"/>
              <x v="4"/>
              <x v="5"/>
              <x v="6"/>
              <x v="7"/>
              <x v="8"/>
              <x v="9"/>
              <x v="10"/>
              <x v="11"/>
              <x v="1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75B3C28-F349-41C2-92C9-0C8FA027D8CE}" name="PivotTable16" cacheId="45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125:I139" firstHeaderRow="1" firstDataRow="2" firstDataCol="1"/>
  <pivotFields count="15">
    <pivotField showAll="0"/>
    <pivotField numFmtId="1"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showAll="0"/>
    <pivotField axis="axisCol" showAll="0">
      <items count="7">
        <item x="0"/>
        <item x="5"/>
        <item x="1"/>
        <item x="3"/>
        <item x="4"/>
        <item x="2"/>
        <item t="default"/>
      </items>
    </pivotField>
    <pivotField numFmtId="166" showAll="0"/>
    <pivotField numFmtId="1" showAll="0"/>
    <pivotField dataField="1" numFmtId="166" showAll="0"/>
    <pivotField numFmtId="166" showAll="0"/>
    <pivotField numFmtId="9" showAll="0"/>
    <pivotField numFmtId="166" showAll="0"/>
    <pivotField axis="axisRow"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s>
  <rowFields count="1">
    <field x="13"/>
  </rowFields>
  <rowItems count="13">
    <i>
      <x v="1"/>
    </i>
    <i>
      <x v="2"/>
    </i>
    <i>
      <x v="3"/>
    </i>
    <i>
      <x v="4"/>
    </i>
    <i>
      <x v="5"/>
    </i>
    <i>
      <x v="6"/>
    </i>
    <i>
      <x v="7"/>
    </i>
    <i>
      <x v="8"/>
    </i>
    <i>
      <x v="9"/>
    </i>
    <i>
      <x v="10"/>
    </i>
    <i>
      <x v="11"/>
    </i>
    <i>
      <x v="12"/>
    </i>
    <i t="grand">
      <x/>
    </i>
  </rowItems>
  <colFields count="1">
    <field x="6"/>
  </colFields>
  <colItems count="7">
    <i>
      <x/>
    </i>
    <i>
      <x v="1"/>
    </i>
    <i>
      <x v="2"/>
    </i>
    <i>
      <x v="3"/>
    </i>
    <i>
      <x v="4"/>
    </i>
    <i>
      <x v="5"/>
    </i>
    <i t="grand">
      <x/>
    </i>
  </colItems>
  <dataFields count="1">
    <dataField name="Sum of Total Sales" fld="9" baseField="0" baseItem="0" numFmtId="166"/>
  </dataFields>
  <chartFormats count="13">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2">
          <reference field="4294967294" count="1" selected="0">
            <x v="0"/>
          </reference>
          <reference field="6" count="1" selected="0">
            <x v="1"/>
          </reference>
        </references>
      </pivotArea>
    </chartFormat>
    <chartFormat chart="3" format="4" series="1">
      <pivotArea type="data" outline="0" fieldPosition="0">
        <references count="2">
          <reference field="4294967294" count="1" selected="0">
            <x v="0"/>
          </reference>
          <reference field="6" count="1" selected="0">
            <x v="2"/>
          </reference>
        </references>
      </pivotArea>
    </chartFormat>
    <chartFormat chart="3" format="5" series="1">
      <pivotArea type="data" outline="0" fieldPosition="0">
        <references count="2">
          <reference field="4294967294" count="1" selected="0">
            <x v="0"/>
          </reference>
          <reference field="6" count="1" selected="0">
            <x v="3"/>
          </reference>
        </references>
      </pivotArea>
    </chartFormat>
    <chartFormat chart="3" format="6" series="1">
      <pivotArea type="data" outline="0" fieldPosition="0">
        <references count="2">
          <reference field="4294967294" count="1" selected="0">
            <x v="0"/>
          </reference>
          <reference field="6" count="1" selected="0">
            <x v="4"/>
          </reference>
        </references>
      </pivotArea>
    </chartFormat>
    <chartFormat chart="3" format="7" series="1">
      <pivotArea type="data" outline="0" fieldPosition="0">
        <references count="2">
          <reference field="4294967294" count="1" selected="0">
            <x v="0"/>
          </reference>
          <reference field="6" count="1" selected="0">
            <x v="5"/>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4"/>
          </reference>
        </references>
      </pivotArea>
    </chartFormat>
    <chartFormat chart="1" format="5" series="1">
      <pivotArea type="data" outline="0" fieldPosition="0">
        <references count="2">
          <reference field="4294967294" count="1" selected="0">
            <x v="0"/>
          </reference>
          <reference field="6" count="1" selected="0">
            <x v="5"/>
          </reference>
        </references>
      </pivotArea>
    </chartFormat>
    <chartFormat chart="3" format="8"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38D44CA-771E-4D79-A645-00FC06FB3D58}" name="PivotTable3" cacheId="45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29:G35" firstHeaderRow="1" firstDataRow="2" firstDataCol="1"/>
  <pivotFields count="14">
    <pivotField axis="axisRow" showAll="0">
      <items count="5">
        <item x="1"/>
        <item x="3"/>
        <item x="2"/>
        <item x="0"/>
        <item t="default"/>
      </items>
    </pivotField>
    <pivotField numFmtId="1"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showAll="0"/>
    <pivotField showAll="0"/>
    <pivotField numFmtId="166" showAll="0"/>
    <pivotField numFmtId="1" showAll="0"/>
    <pivotField dataField="1" numFmtId="166" showAll="0"/>
    <pivotField numFmtId="166" showAll="0"/>
    <pivotField numFmtId="9" showAll="0"/>
    <pivotField showAll="0">
      <items count="15">
        <item x="0"/>
        <item x="1"/>
        <item x="2"/>
        <item x="3"/>
        <item x="4"/>
        <item x="5"/>
        <item x="6"/>
        <item x="7"/>
        <item x="8"/>
        <item x="9"/>
        <item x="10"/>
        <item x="11"/>
        <item x="12"/>
        <item x="13"/>
        <item t="default"/>
      </items>
    </pivotField>
    <pivotField axis="axisCol" showAll="0">
      <items count="7">
        <item x="0"/>
        <item x="1"/>
        <item x="2"/>
        <item x="3"/>
        <item x="4"/>
        <item x="5"/>
        <item t="default"/>
      </items>
    </pivotField>
  </pivotFields>
  <rowFields count="1">
    <field x="0"/>
  </rowFields>
  <rowItems count="5">
    <i>
      <x/>
    </i>
    <i>
      <x v="1"/>
    </i>
    <i>
      <x v="2"/>
    </i>
    <i>
      <x v="3"/>
    </i>
    <i t="grand">
      <x/>
    </i>
  </rowItems>
  <colFields count="1">
    <field x="13"/>
  </colFields>
  <colItems count="5">
    <i>
      <x v="1"/>
    </i>
    <i>
      <x v="2"/>
    </i>
    <i>
      <x v="3"/>
    </i>
    <i>
      <x v="4"/>
    </i>
    <i t="grand">
      <x/>
    </i>
  </colItems>
  <dataFields count="1">
    <dataField name="Sum of Total Sales" fld="9" baseField="0" baseItem="0" numFmtId="166"/>
  </dataFields>
  <chartFormats count="20">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2">
          <reference field="4294967294" count="1" selected="0">
            <x v="0"/>
          </reference>
          <reference field="0" count="1" selected="0">
            <x v="2"/>
          </reference>
        </references>
      </pivotArea>
    </chartFormat>
    <chartFormat chart="1" format="3" series="1">
      <pivotArea type="data" outline="0" fieldPosition="0">
        <references count="2">
          <reference field="4294967294" count="1" selected="0">
            <x v="0"/>
          </reference>
          <reference field="0" count="1" selected="0">
            <x v="3"/>
          </reference>
        </references>
      </pivotArea>
    </chartFormat>
    <chartFormat chart="1" format="4" series="1">
      <pivotArea type="data" outline="0" fieldPosition="0">
        <references count="3">
          <reference field="4294967294" count="1" selected="0">
            <x v="0"/>
          </reference>
          <reference field="0" count="1" selected="0">
            <x v="1"/>
          </reference>
          <reference field="13" count="1" selected="0">
            <x v="1"/>
          </reference>
        </references>
      </pivotArea>
    </chartFormat>
    <chartFormat chart="1" format="5" series="1">
      <pivotArea type="data" outline="0" fieldPosition="0">
        <references count="3">
          <reference field="4294967294" count="1" selected="0">
            <x v="0"/>
          </reference>
          <reference field="0" count="1" selected="0">
            <x v="1"/>
          </reference>
          <reference field="13" count="1" selected="0">
            <x v="2"/>
          </reference>
        </references>
      </pivotArea>
    </chartFormat>
    <chartFormat chart="1" format="6" series="1">
      <pivotArea type="data" outline="0" fieldPosition="0">
        <references count="3">
          <reference field="4294967294" count="1" selected="0">
            <x v="0"/>
          </reference>
          <reference field="0" count="1" selected="0">
            <x v="1"/>
          </reference>
          <reference field="13" count="1" selected="0">
            <x v="3"/>
          </reference>
        </references>
      </pivotArea>
    </chartFormat>
    <chartFormat chart="1" format="7" series="1">
      <pivotArea type="data" outline="0" fieldPosition="0">
        <references count="3">
          <reference field="4294967294" count="1" selected="0">
            <x v="0"/>
          </reference>
          <reference field="0" count="1" selected="0">
            <x v="1"/>
          </reference>
          <reference field="13" count="1" selected="0">
            <x v="4"/>
          </reference>
        </references>
      </pivotArea>
    </chartFormat>
    <chartFormat chart="1" format="8" series="1">
      <pivotArea type="data" outline="0" fieldPosition="0">
        <references count="3">
          <reference field="4294967294" count="1" selected="0">
            <x v="0"/>
          </reference>
          <reference field="0" count="1" selected="0">
            <x v="2"/>
          </reference>
          <reference field="13" count="1" selected="0">
            <x v="1"/>
          </reference>
        </references>
      </pivotArea>
    </chartFormat>
    <chartFormat chart="1" format="9" series="1">
      <pivotArea type="data" outline="0" fieldPosition="0">
        <references count="3">
          <reference field="4294967294" count="1" selected="0">
            <x v="0"/>
          </reference>
          <reference field="0" count="1" selected="0">
            <x v="2"/>
          </reference>
          <reference field="13" count="1" selected="0">
            <x v="2"/>
          </reference>
        </references>
      </pivotArea>
    </chartFormat>
    <chartFormat chart="1" format="10" series="1">
      <pivotArea type="data" outline="0" fieldPosition="0">
        <references count="3">
          <reference field="4294967294" count="1" selected="0">
            <x v="0"/>
          </reference>
          <reference field="0" count="1" selected="0">
            <x v="2"/>
          </reference>
          <reference field="13" count="1" selected="0">
            <x v="3"/>
          </reference>
        </references>
      </pivotArea>
    </chartFormat>
    <chartFormat chart="1" format="11" series="1">
      <pivotArea type="data" outline="0" fieldPosition="0">
        <references count="3">
          <reference field="4294967294" count="1" selected="0">
            <x v="0"/>
          </reference>
          <reference field="0" count="1" selected="0">
            <x v="2"/>
          </reference>
          <reference field="13" count="1" selected="0">
            <x v="4"/>
          </reference>
        </references>
      </pivotArea>
    </chartFormat>
    <chartFormat chart="1" format="12" series="1">
      <pivotArea type="data" outline="0" fieldPosition="0">
        <references count="3">
          <reference field="4294967294" count="1" selected="0">
            <x v="0"/>
          </reference>
          <reference field="0" count="1" selected="0">
            <x v="3"/>
          </reference>
          <reference field="13" count="1" selected="0">
            <x v="1"/>
          </reference>
        </references>
      </pivotArea>
    </chartFormat>
    <chartFormat chart="1" format="13" series="1">
      <pivotArea type="data" outline="0" fieldPosition="0">
        <references count="3">
          <reference field="4294967294" count="1" selected="0">
            <x v="0"/>
          </reference>
          <reference field="0" count="1" selected="0">
            <x v="3"/>
          </reference>
          <reference field="13" count="1" selected="0">
            <x v="2"/>
          </reference>
        </references>
      </pivotArea>
    </chartFormat>
    <chartFormat chart="1" format="14" series="1">
      <pivotArea type="data" outline="0" fieldPosition="0">
        <references count="3">
          <reference field="4294967294" count="1" selected="0">
            <x v="0"/>
          </reference>
          <reference field="0" count="1" selected="0">
            <x v="3"/>
          </reference>
          <reference field="13" count="1" selected="0">
            <x v="3"/>
          </reference>
        </references>
      </pivotArea>
    </chartFormat>
    <chartFormat chart="1" format="15" series="1">
      <pivotArea type="data" outline="0" fieldPosition="0">
        <references count="3">
          <reference field="4294967294" count="1" selected="0">
            <x v="0"/>
          </reference>
          <reference field="0" count="1" selected="0">
            <x v="3"/>
          </reference>
          <reference field="13" count="1" selected="0">
            <x v="4"/>
          </reference>
        </references>
      </pivotArea>
    </chartFormat>
    <chartFormat chart="1" format="16" series="1">
      <pivotArea type="data" outline="0" fieldPosition="0">
        <references count="2">
          <reference field="4294967294" count="1" selected="0">
            <x v="0"/>
          </reference>
          <reference field="13" count="1" selected="0">
            <x v="1"/>
          </reference>
        </references>
      </pivotArea>
    </chartFormat>
    <chartFormat chart="1" format="17" series="1">
      <pivotArea type="data" outline="0" fieldPosition="0">
        <references count="2">
          <reference field="4294967294" count="1" selected="0">
            <x v="0"/>
          </reference>
          <reference field="13" count="1" selected="0">
            <x v="2"/>
          </reference>
        </references>
      </pivotArea>
    </chartFormat>
    <chartFormat chart="1" format="18" series="1">
      <pivotArea type="data" outline="0" fieldPosition="0">
        <references count="2">
          <reference field="4294967294" count="1" selected="0">
            <x v="0"/>
          </reference>
          <reference field="13" count="1" selected="0">
            <x v="3"/>
          </reference>
        </references>
      </pivotArea>
    </chartFormat>
    <chartFormat chart="1" format="19" series="1">
      <pivotArea type="data" outline="0" fieldPosition="0">
        <references count="2">
          <reference field="4294967294" count="1" selected="0">
            <x v="0"/>
          </reference>
          <reference field="1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119FECE-6206-4869-8BA6-A8282C6E6036}" name="PivotTable1" cacheId="45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D58" firstHeaderRow="1" firstDataRow="1" firstDataCol="1"/>
  <pivotFields count="14">
    <pivotField showAll="0"/>
    <pivotField numFmtId="1"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Row" showAll="0">
      <items count="6">
        <item x="3"/>
        <item x="0"/>
        <item x="1"/>
        <item x="4"/>
        <item x="2"/>
        <item t="default"/>
      </items>
    </pivotField>
    <pivotField axis="axisRow"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pivotField numFmtId="166" showAll="0"/>
    <pivotField numFmtId="1" showAll="0"/>
    <pivotField numFmtId="166" showAll="0"/>
    <pivotField numFmtId="16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2">
    <field x="3"/>
    <field x="4"/>
  </rowFields>
  <rowItems count="56">
    <i>
      <x/>
    </i>
    <i r="1">
      <x v="12"/>
    </i>
    <i r="1">
      <x v="13"/>
    </i>
    <i r="1">
      <x v="14"/>
    </i>
    <i r="1">
      <x v="15"/>
    </i>
    <i r="1">
      <x v="21"/>
    </i>
    <i r="1">
      <x v="22"/>
    </i>
    <i r="1">
      <x v="24"/>
    </i>
    <i r="1">
      <x v="25"/>
    </i>
    <i r="1">
      <x v="26"/>
    </i>
    <i r="1">
      <x v="33"/>
    </i>
    <i r="1">
      <x v="34"/>
    </i>
    <i r="1">
      <x v="40"/>
    </i>
    <i r="1">
      <x v="48"/>
    </i>
    <i>
      <x v="1"/>
    </i>
    <i r="1">
      <x v="6"/>
    </i>
    <i r="1">
      <x v="7"/>
    </i>
    <i r="1">
      <x v="18"/>
    </i>
    <i r="1">
      <x v="19"/>
    </i>
    <i r="1">
      <x v="20"/>
    </i>
    <i r="1">
      <x v="28"/>
    </i>
    <i r="1">
      <x v="29"/>
    </i>
    <i r="1">
      <x v="31"/>
    </i>
    <i r="1">
      <x v="37"/>
    </i>
    <i r="1">
      <x v="38"/>
    </i>
    <i r="1">
      <x v="44"/>
    </i>
    <i r="1">
      <x v="47"/>
    </i>
    <i>
      <x v="2"/>
    </i>
    <i r="1">
      <x/>
    </i>
    <i r="1">
      <x v="3"/>
    </i>
    <i r="1">
      <x v="17"/>
    </i>
    <i r="1">
      <x v="23"/>
    </i>
    <i r="1">
      <x v="35"/>
    </i>
    <i r="1">
      <x v="41"/>
    </i>
    <i r="1">
      <x v="42"/>
    </i>
    <i>
      <x v="3"/>
    </i>
    <i r="1">
      <x v="8"/>
    </i>
    <i r="1">
      <x v="9"/>
    </i>
    <i r="1">
      <x v="16"/>
    </i>
    <i r="1">
      <x v="32"/>
    </i>
    <i r="1">
      <x v="39"/>
    </i>
    <i r="1">
      <x v="45"/>
    </i>
    <i>
      <x v="4"/>
    </i>
    <i r="1">
      <x v="1"/>
    </i>
    <i r="1">
      <x v="2"/>
    </i>
    <i r="1">
      <x v="4"/>
    </i>
    <i r="1">
      <x v="5"/>
    </i>
    <i r="1">
      <x v="10"/>
    </i>
    <i r="1">
      <x v="11"/>
    </i>
    <i r="1">
      <x v="27"/>
    </i>
    <i r="1">
      <x v="30"/>
    </i>
    <i r="1">
      <x v="36"/>
    </i>
    <i r="1">
      <x v="43"/>
    </i>
    <i r="1">
      <x v="46"/>
    </i>
    <i r="1">
      <x v="4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2" xr10:uid="{4A80BF3B-41F9-4492-AFD4-1D82C0693C8C}" sourceName="Retailer">
  <pivotTables>
    <pivotTable tabId="5" name="PivotTable9"/>
  </pivotTables>
  <data>
    <tabular pivotCacheId="628341838">
      <items count="4">
        <i x="1"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6303D745-68B6-4E0A-84E7-8AD3BC5DB06F}" sourceName="Region">
  <pivotTables>
    <pivotTable tabId="5" name="PivotTable9"/>
  </pivotTables>
  <data>
    <tabular pivotCacheId="628341838">
      <items count="5">
        <i x="3" s="1"/>
        <i x="0"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Brand2" xr10:uid="{236C4043-1C44-4263-9D6C-CAED4E02B41F}" sourceName="Beverage Brand">
  <pivotTables>
    <pivotTable tabId="5" name="PivotTable9"/>
  </pivotTables>
  <data>
    <tabular pivotCacheId="628341838">
      <items count="6">
        <i x="0" s="1"/>
        <i x="5" s="1"/>
        <i x="1" s="1"/>
        <i x="3" s="1"/>
        <i x="4"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3" xr10:uid="{928E3956-F6A6-415A-BE04-9F136CDDD283}" sourceName="Retailer">
  <pivotTables>
    <pivotTable tabId="5" name="PivotTable12"/>
  </pivotTables>
  <data>
    <tabular pivotCacheId="628341838">
      <items count="4">
        <i x="1" s="1"/>
        <i x="3"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Brand3" xr10:uid="{763AAD8A-50BD-4A73-88F3-50B9812FAFB0}" sourceName="Beverage Brand">
  <pivotTables>
    <pivotTable tabId="5" name="PivotTable12"/>
  </pivotTables>
  <data>
    <tabular pivotCacheId="628341838">
      <items count="6">
        <i x="0" s="1"/>
        <i x="5" s="1"/>
        <i x="1" s="1"/>
        <i x="3" s="1"/>
        <i x="4"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Invoice_Date" xr10:uid="{43D1A829-2F41-4CA3-9D90-3A023F89516F}" sourceName="Quarters (Invoice Date)">
  <pivotTables>
    <pivotTable tabId="5" name="PivotTable12"/>
  </pivotTables>
  <data>
    <tabular pivotCacheId="628341838">
      <items count="6">
        <i x="1" s="1"/>
        <i x="2" s="1"/>
        <i x="3" s="1"/>
        <i x="4" s="1"/>
        <i x="0" s="1" nd="1"/>
        <i x="5"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Invoice_Date" xr10:uid="{58E963D8-CB1D-40CC-8391-1D9D39C935F2}" sourceName="Months (Invoice Date)">
  <pivotTables>
    <pivotTable tabId="5" name="PivotTable11"/>
  </pivotTables>
  <data>
    <tabular pivotCacheId="628341838">
      <items count="14">
        <i x="1"/>
        <i x="2"/>
        <i x="3"/>
        <i x="4"/>
        <i x="5"/>
        <i x="6"/>
        <i x="7"/>
        <i x="8"/>
        <i x="9"/>
        <i x="10"/>
        <i x="11"/>
        <i x="12" s="1"/>
        <i x="0" nd="1"/>
        <i x="13"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1" xr10:uid="{F6694BC2-5DE0-42AB-A307-3B86BFF3A4C3}" sourceName="Retailer">
  <pivotTables>
    <pivotTable tabId="5" name="PivotTable7"/>
  </pivotTables>
  <data>
    <tabular pivotCacheId="746923300">
      <items count="4">
        <i x="1" s="1"/>
        <i x="3" s="1"/>
        <i x="2" s="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Brand" xr10:uid="{5B757B8C-1773-419B-BB1E-DE1784108662}" sourceName="Beverage Brand">
  <pivotTables>
    <pivotTable tabId="5" name="PivotTable7"/>
  </pivotTables>
  <data>
    <tabular pivotCacheId="746923300">
      <items count="6">
        <i x="0" s="1"/>
        <i x="5" s="1"/>
        <i x="1" s="1"/>
        <i x="3" s="1"/>
        <i x="4" s="1"/>
        <i x="2"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Brand4" xr10:uid="{72C4976A-0637-4D5F-BCA4-E808A25AE791}" sourceName="Beverage Brand">
  <pivotTables>
    <pivotTable tabId="5" name="PivotTable16"/>
  </pivotTables>
  <data>
    <tabular pivotCacheId="628341838">
      <items count="6">
        <i x="0" s="1"/>
        <i x="5" s="1"/>
        <i x="1" s="1"/>
        <i x="3"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ler 2" xr10:uid="{E3B81481-D006-42EE-9507-65C782CB4FFF}" cache="Slicer_Retailer2" caption="Retailer" rowHeight="234950"/>
  <slicer name="Region 1" xr10:uid="{1A9374ED-A32D-4474-8998-D5A2F1C018BB}" cache="Slicer_Region1" caption="Region" rowHeight="234950"/>
  <slicer name="Beverage Brand 2" xr10:uid="{74C1EA2C-53A8-4184-8581-A80E8F1043C1}" cache="Slicer_Beverage_Brand2" caption="Beverage Brand" rowHeight="234950"/>
  <slicer name="Retailer 3" xr10:uid="{AD459E7C-C6AA-4F13-B25B-90C8062CDF3A}" cache="Slicer_Retailer3" caption="Retailer" rowHeight="234950"/>
  <slicer name="Beverage Brand 3" xr10:uid="{900B9132-6BE5-4F93-9197-AD8FC6B77A97}" cache="Slicer_Beverage_Brand3" caption="Beverage Brand" rowHeight="234950"/>
  <slicer name="Quarters (Invoice Date)" xr10:uid="{A3F9CE29-3153-4370-A0E8-F40191823E9F}" cache="Slicer_Quarters__Invoice_Date" caption="Quarters (Invoice Date)" rowHeight="234950"/>
  <slicer name="Months (Invoice Date)" xr10:uid="{1FA73CAB-D952-45F2-9646-8B867092FB7A}" cache="Slicer_Months__Invoice_Date" caption="Months (Invoice Date)" startItem="6" rowHeight="234950"/>
  <slicer name="Retailer 1" xr10:uid="{1F2253E8-FD14-489D-AB32-52D85C746552}" cache="Slicer_Retailer1" caption="Retailer" rowHeight="234950"/>
  <slicer name="Beverage Brand" xr10:uid="{A41F175D-AB8F-492C-A220-4F660B386EE8}" cache="Slicer_Beverage_Brand" caption="Beverage Brand" rowHeight="234950"/>
  <slicer name="Beverage Brand 4" xr10:uid="{E1889783-F6C5-44D3-A7A8-676AFB29ACC4}" cache="Slicer_Beverage_Brand4" caption="Beverage Brand"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893"/>
  <sheetViews>
    <sheetView showGridLines="0" topLeftCell="A5" workbookViewId="0">
      <pane xSplit="1" ySplit="1" topLeftCell="E3867" activePane="bottomRight" state="frozen"/>
      <selection pane="bottomRight" activeCell="L5" sqref="L5"/>
      <selection pane="bottomLeft" activeCell="A6" sqref="A6"/>
      <selection pane="topRight" activeCell="B5" sqref="B5"/>
    </sheetView>
  </sheetViews>
  <sheetFormatPr defaultColWidth="14.42578125" defaultRowHeight="15" customHeight="1"/>
  <cols>
    <col min="1" max="1" width="9.28515625" style="9" customWidth="1"/>
    <col min="2" max="2" width="11.7109375" style="13" customWidth="1"/>
    <col min="3" max="3" width="13.42578125" style="16" customWidth="1"/>
    <col min="4" max="4" width="10.42578125" style="9" customWidth="1"/>
    <col min="5" max="5" width="14.28515625" style="9" customWidth="1"/>
    <col min="6" max="6" width="13.140625" style="9" customWidth="1"/>
    <col min="7" max="7" width="16.28515625" style="9" customWidth="1"/>
    <col min="8" max="8" width="12.7109375" style="29" customWidth="1"/>
    <col min="9" max="9" width="14.7109375" style="19" customWidth="1"/>
    <col min="10" max="10" width="16.42578125" style="29" customWidth="1"/>
    <col min="11" max="11" width="16.7109375" style="30" customWidth="1"/>
    <col min="12" max="12" width="18" style="22" customWidth="1"/>
    <col min="13" max="13" width="18" style="39" customWidth="1"/>
    <col min="14" max="14" width="21.7109375" style="2" customWidth="1"/>
    <col min="15" max="15" width="10.85546875" style="2" customWidth="1"/>
    <col min="16" max="18" width="8.85546875" style="2" customWidth="1"/>
    <col min="19" max="16384" width="14.42578125" style="2"/>
  </cols>
  <sheetData>
    <row r="1" spans="1:15" ht="14.45"/>
    <row r="2" spans="1:15" ht="23.45">
      <c r="A2" s="10" t="s">
        <v>0</v>
      </c>
      <c r="B2" s="14"/>
      <c r="C2" s="17"/>
      <c r="D2" s="18"/>
      <c r="E2" s="18"/>
      <c r="F2" s="18"/>
      <c r="G2" s="18"/>
      <c r="H2" s="31"/>
      <c r="I2" s="20"/>
      <c r="J2" s="31"/>
      <c r="K2" s="32"/>
      <c r="L2" s="23"/>
      <c r="M2" s="40"/>
    </row>
    <row r="3" spans="1:15" ht="15.6">
      <c r="A3" s="11" t="s">
        <v>1</v>
      </c>
    </row>
    <row r="4" spans="1:15" ht="14.45"/>
    <row r="5" spans="1:15" s="28" customFormat="1" ht="14.45">
      <c r="A5" s="25" t="s">
        <v>2</v>
      </c>
      <c r="B5" s="25" t="s">
        <v>3</v>
      </c>
      <c r="C5" s="25" t="s">
        <v>4</v>
      </c>
      <c r="D5" s="25" t="s">
        <v>5</v>
      </c>
      <c r="E5" s="25" t="s">
        <v>6</v>
      </c>
      <c r="F5" s="25" t="s">
        <v>7</v>
      </c>
      <c r="G5" s="25" t="s">
        <v>8</v>
      </c>
      <c r="H5" s="25" t="s">
        <v>9</v>
      </c>
      <c r="I5" s="25" t="s">
        <v>10</v>
      </c>
      <c r="J5" s="25" t="s">
        <v>11</v>
      </c>
      <c r="K5" s="26" t="s">
        <v>12</v>
      </c>
      <c r="L5" s="27" t="s">
        <v>13</v>
      </c>
      <c r="M5" s="41" t="s">
        <v>14</v>
      </c>
    </row>
    <row r="6" spans="1:15" ht="14.45">
      <c r="A6" s="12" t="s">
        <v>15</v>
      </c>
      <c r="B6" s="15">
        <v>1185732</v>
      </c>
      <c r="C6" s="3">
        <v>44210</v>
      </c>
      <c r="D6" s="12" t="s">
        <v>16</v>
      </c>
      <c r="E6" s="12" t="s">
        <v>17</v>
      </c>
      <c r="F6" s="12" t="s">
        <v>17</v>
      </c>
      <c r="G6" s="12" t="s">
        <v>18</v>
      </c>
      <c r="H6" s="33">
        <v>0.5</v>
      </c>
      <c r="I6" s="21">
        <v>12000</v>
      </c>
      <c r="J6" s="33">
        <f t="shared" ref="J6:J260" si="0">H6*I6</f>
        <v>6000</v>
      </c>
      <c r="K6" s="34">
        <f t="shared" ref="K6:K260" si="1">J6*L6</f>
        <v>3000</v>
      </c>
      <c r="L6" s="24">
        <v>0.5</v>
      </c>
      <c r="M6" s="42">
        <f>IFERROR(K6/I6,0)</f>
        <v>0.25</v>
      </c>
      <c r="N6" s="29">
        <f>L6*J6</f>
        <v>3000</v>
      </c>
      <c r="O6" s="5"/>
    </row>
    <row r="7" spans="1:15" ht="14.45">
      <c r="A7" s="12" t="s">
        <v>15</v>
      </c>
      <c r="B7" s="15">
        <v>1185732</v>
      </c>
      <c r="C7" s="3">
        <v>44210</v>
      </c>
      <c r="D7" s="12" t="s">
        <v>16</v>
      </c>
      <c r="E7" s="12" t="s">
        <v>17</v>
      </c>
      <c r="F7" s="12" t="s">
        <v>17</v>
      </c>
      <c r="G7" s="12" t="s">
        <v>19</v>
      </c>
      <c r="H7" s="33">
        <v>0.5</v>
      </c>
      <c r="I7" s="21">
        <v>10000</v>
      </c>
      <c r="J7" s="33">
        <f t="shared" si="0"/>
        <v>5000</v>
      </c>
      <c r="K7" s="34">
        <f t="shared" si="1"/>
        <v>1500</v>
      </c>
      <c r="L7" s="24">
        <v>0.3</v>
      </c>
      <c r="M7" s="42">
        <f t="shared" ref="M7:M70" si="2">IFERROR(K7/I7,0)</f>
        <v>0.15</v>
      </c>
      <c r="N7" s="29">
        <f t="shared" ref="N7:N70" si="3">L7*J7</f>
        <v>1500</v>
      </c>
      <c r="O7" s="5"/>
    </row>
    <row r="8" spans="1:15" ht="14.45">
      <c r="A8" s="12" t="s">
        <v>15</v>
      </c>
      <c r="B8" s="15">
        <v>1185732</v>
      </c>
      <c r="C8" s="3">
        <v>44210</v>
      </c>
      <c r="D8" s="12" t="s">
        <v>16</v>
      </c>
      <c r="E8" s="12" t="s">
        <v>17</v>
      </c>
      <c r="F8" s="12" t="s">
        <v>17</v>
      </c>
      <c r="G8" s="12" t="s">
        <v>20</v>
      </c>
      <c r="H8" s="33">
        <v>0.4</v>
      </c>
      <c r="I8" s="21">
        <v>10000</v>
      </c>
      <c r="J8" s="33">
        <f t="shared" si="0"/>
        <v>4000</v>
      </c>
      <c r="K8" s="34">
        <f t="shared" si="1"/>
        <v>1400</v>
      </c>
      <c r="L8" s="24">
        <v>0.35</v>
      </c>
      <c r="M8" s="42">
        <f t="shared" si="2"/>
        <v>0.14000000000000001</v>
      </c>
      <c r="N8" s="29">
        <f t="shared" si="3"/>
        <v>1400</v>
      </c>
      <c r="O8" s="5"/>
    </row>
    <row r="9" spans="1:15" ht="14.45">
      <c r="A9" s="12" t="s">
        <v>15</v>
      </c>
      <c r="B9" s="15">
        <v>1185732</v>
      </c>
      <c r="C9" s="3">
        <v>44210</v>
      </c>
      <c r="D9" s="12" t="s">
        <v>16</v>
      </c>
      <c r="E9" s="12" t="s">
        <v>17</v>
      </c>
      <c r="F9" s="12" t="s">
        <v>17</v>
      </c>
      <c r="G9" s="12" t="s">
        <v>21</v>
      </c>
      <c r="H9" s="33">
        <v>0.45</v>
      </c>
      <c r="I9" s="21">
        <v>8500</v>
      </c>
      <c r="J9" s="33">
        <f t="shared" si="0"/>
        <v>3825</v>
      </c>
      <c r="K9" s="34">
        <f t="shared" si="1"/>
        <v>1338.75</v>
      </c>
      <c r="L9" s="24">
        <v>0.35</v>
      </c>
      <c r="M9" s="42">
        <f t="shared" si="2"/>
        <v>0.1575</v>
      </c>
      <c r="N9" s="29">
        <f t="shared" si="3"/>
        <v>1338.75</v>
      </c>
      <c r="O9" s="5"/>
    </row>
    <row r="10" spans="1:15" ht="14.45">
      <c r="A10" s="12" t="s">
        <v>15</v>
      </c>
      <c r="B10" s="15">
        <v>1185732</v>
      </c>
      <c r="C10" s="3">
        <v>44210</v>
      </c>
      <c r="D10" s="12" t="s">
        <v>16</v>
      </c>
      <c r="E10" s="12" t="s">
        <v>17</v>
      </c>
      <c r="F10" s="12" t="s">
        <v>17</v>
      </c>
      <c r="G10" s="12" t="s">
        <v>22</v>
      </c>
      <c r="H10" s="33">
        <v>0.6</v>
      </c>
      <c r="I10" s="21">
        <v>9000</v>
      </c>
      <c r="J10" s="33">
        <f t="shared" si="0"/>
        <v>5400</v>
      </c>
      <c r="K10" s="34">
        <f t="shared" si="1"/>
        <v>1620</v>
      </c>
      <c r="L10" s="24">
        <v>0.3</v>
      </c>
      <c r="M10" s="42">
        <f t="shared" si="2"/>
        <v>0.18</v>
      </c>
      <c r="N10" s="29">
        <f t="shared" si="3"/>
        <v>1620</v>
      </c>
      <c r="O10" s="5"/>
    </row>
    <row r="11" spans="1:15" ht="14.45">
      <c r="A11" s="12" t="s">
        <v>15</v>
      </c>
      <c r="B11" s="15">
        <v>1185732</v>
      </c>
      <c r="C11" s="3">
        <v>44210</v>
      </c>
      <c r="D11" s="12" t="s">
        <v>16</v>
      </c>
      <c r="E11" s="12" t="s">
        <v>17</v>
      </c>
      <c r="F11" s="12" t="s">
        <v>17</v>
      </c>
      <c r="G11" s="12" t="s">
        <v>23</v>
      </c>
      <c r="H11" s="33">
        <v>0.5</v>
      </c>
      <c r="I11" s="21">
        <v>10000</v>
      </c>
      <c r="J11" s="33">
        <f t="shared" si="0"/>
        <v>5000</v>
      </c>
      <c r="K11" s="34">
        <f t="shared" si="1"/>
        <v>1250</v>
      </c>
      <c r="L11" s="24">
        <v>0.25</v>
      </c>
      <c r="M11" s="42">
        <f t="shared" si="2"/>
        <v>0.125</v>
      </c>
      <c r="N11" s="29">
        <f t="shared" si="3"/>
        <v>1250</v>
      </c>
      <c r="O11" s="5"/>
    </row>
    <row r="12" spans="1:15" ht="14.45">
      <c r="A12" s="12" t="s">
        <v>15</v>
      </c>
      <c r="B12" s="15">
        <v>1185732</v>
      </c>
      <c r="C12" s="3">
        <v>44239</v>
      </c>
      <c r="D12" s="12" t="s">
        <v>16</v>
      </c>
      <c r="E12" s="12" t="s">
        <v>17</v>
      </c>
      <c r="F12" s="12" t="s">
        <v>17</v>
      </c>
      <c r="G12" s="12" t="s">
        <v>18</v>
      </c>
      <c r="H12" s="33">
        <v>0.5</v>
      </c>
      <c r="I12" s="21">
        <v>12500</v>
      </c>
      <c r="J12" s="33">
        <f t="shared" si="0"/>
        <v>6250</v>
      </c>
      <c r="K12" s="34">
        <f t="shared" si="1"/>
        <v>3125</v>
      </c>
      <c r="L12" s="24">
        <v>0.5</v>
      </c>
      <c r="M12" s="42">
        <f t="shared" si="2"/>
        <v>0.25</v>
      </c>
      <c r="N12" s="29">
        <f t="shared" si="3"/>
        <v>3125</v>
      </c>
      <c r="O12" s="5"/>
    </row>
    <row r="13" spans="1:15" ht="14.45">
      <c r="A13" s="12" t="s">
        <v>15</v>
      </c>
      <c r="B13" s="15">
        <v>1185732</v>
      </c>
      <c r="C13" s="3">
        <v>44239</v>
      </c>
      <c r="D13" s="12" t="s">
        <v>16</v>
      </c>
      <c r="E13" s="12" t="s">
        <v>17</v>
      </c>
      <c r="F13" s="12" t="s">
        <v>17</v>
      </c>
      <c r="G13" s="12" t="s">
        <v>19</v>
      </c>
      <c r="H13" s="33">
        <v>0.5</v>
      </c>
      <c r="I13" s="21">
        <v>9000</v>
      </c>
      <c r="J13" s="33">
        <f t="shared" si="0"/>
        <v>4500</v>
      </c>
      <c r="K13" s="34">
        <f t="shared" si="1"/>
        <v>1350</v>
      </c>
      <c r="L13" s="24">
        <v>0.3</v>
      </c>
      <c r="M13" s="42">
        <f t="shared" si="2"/>
        <v>0.15</v>
      </c>
      <c r="N13" s="29">
        <f t="shared" si="3"/>
        <v>1350</v>
      </c>
      <c r="O13" s="5"/>
    </row>
    <row r="14" spans="1:15" ht="14.45">
      <c r="A14" s="12" t="s">
        <v>15</v>
      </c>
      <c r="B14" s="15">
        <v>1185732</v>
      </c>
      <c r="C14" s="3">
        <v>44239</v>
      </c>
      <c r="D14" s="12" t="s">
        <v>16</v>
      </c>
      <c r="E14" s="12" t="s">
        <v>17</v>
      </c>
      <c r="F14" s="12" t="s">
        <v>17</v>
      </c>
      <c r="G14" s="12" t="s">
        <v>20</v>
      </c>
      <c r="H14" s="33">
        <v>0.4</v>
      </c>
      <c r="I14" s="21">
        <v>9500</v>
      </c>
      <c r="J14" s="33">
        <f t="shared" si="0"/>
        <v>3800</v>
      </c>
      <c r="K14" s="34">
        <f t="shared" si="1"/>
        <v>1330</v>
      </c>
      <c r="L14" s="24">
        <v>0.35</v>
      </c>
      <c r="M14" s="42">
        <f t="shared" si="2"/>
        <v>0.14000000000000001</v>
      </c>
      <c r="N14" s="29">
        <f t="shared" si="3"/>
        <v>1330</v>
      </c>
      <c r="O14" s="5"/>
    </row>
    <row r="15" spans="1:15" ht="14.45">
      <c r="A15" s="12" t="s">
        <v>15</v>
      </c>
      <c r="B15" s="15">
        <v>1185732</v>
      </c>
      <c r="C15" s="3">
        <v>44239</v>
      </c>
      <c r="D15" s="12" t="s">
        <v>16</v>
      </c>
      <c r="E15" s="12" t="s">
        <v>17</v>
      </c>
      <c r="F15" s="12" t="s">
        <v>17</v>
      </c>
      <c r="G15" s="12" t="s">
        <v>21</v>
      </c>
      <c r="H15" s="33">
        <v>0.45</v>
      </c>
      <c r="I15" s="21">
        <v>8250</v>
      </c>
      <c r="J15" s="33">
        <f t="shared" si="0"/>
        <v>3712.5</v>
      </c>
      <c r="K15" s="34">
        <f t="shared" si="1"/>
        <v>1299.375</v>
      </c>
      <c r="L15" s="24">
        <v>0.35</v>
      </c>
      <c r="M15" s="42">
        <f t="shared" si="2"/>
        <v>0.1575</v>
      </c>
      <c r="N15" s="29">
        <f t="shared" si="3"/>
        <v>1299.375</v>
      </c>
      <c r="O15" s="5"/>
    </row>
    <row r="16" spans="1:15" ht="14.45">
      <c r="A16" s="12" t="s">
        <v>15</v>
      </c>
      <c r="B16" s="15">
        <v>1185732</v>
      </c>
      <c r="C16" s="3">
        <v>44239</v>
      </c>
      <c r="D16" s="12" t="s">
        <v>16</v>
      </c>
      <c r="E16" s="12" t="s">
        <v>17</v>
      </c>
      <c r="F16" s="12" t="s">
        <v>17</v>
      </c>
      <c r="G16" s="12" t="s">
        <v>22</v>
      </c>
      <c r="H16" s="33">
        <v>0.6</v>
      </c>
      <c r="I16" s="21">
        <v>9000</v>
      </c>
      <c r="J16" s="33">
        <f t="shared" si="0"/>
        <v>5400</v>
      </c>
      <c r="K16" s="34">
        <f t="shared" si="1"/>
        <v>1620</v>
      </c>
      <c r="L16" s="24">
        <v>0.3</v>
      </c>
      <c r="M16" s="42">
        <f t="shared" si="2"/>
        <v>0.18</v>
      </c>
      <c r="N16" s="29">
        <f t="shared" si="3"/>
        <v>1620</v>
      </c>
      <c r="O16" s="5"/>
    </row>
    <row r="17" spans="1:15" ht="14.45">
      <c r="A17" s="12" t="s">
        <v>15</v>
      </c>
      <c r="B17" s="15">
        <v>1185732</v>
      </c>
      <c r="C17" s="3">
        <v>44239</v>
      </c>
      <c r="D17" s="12" t="s">
        <v>16</v>
      </c>
      <c r="E17" s="12" t="s">
        <v>17</v>
      </c>
      <c r="F17" s="12" t="s">
        <v>17</v>
      </c>
      <c r="G17" s="12" t="s">
        <v>23</v>
      </c>
      <c r="H17" s="33">
        <v>0.5</v>
      </c>
      <c r="I17" s="21">
        <v>10000</v>
      </c>
      <c r="J17" s="33">
        <f t="shared" si="0"/>
        <v>5000</v>
      </c>
      <c r="K17" s="34">
        <f t="shared" si="1"/>
        <v>1250</v>
      </c>
      <c r="L17" s="24">
        <v>0.25</v>
      </c>
      <c r="M17" s="42">
        <f t="shared" si="2"/>
        <v>0.125</v>
      </c>
      <c r="N17" s="29">
        <f t="shared" si="3"/>
        <v>1250</v>
      </c>
      <c r="O17" s="5"/>
    </row>
    <row r="18" spans="1:15" ht="14.45">
      <c r="A18" s="12" t="s">
        <v>15</v>
      </c>
      <c r="B18" s="15">
        <v>1185732</v>
      </c>
      <c r="C18" s="3">
        <v>44265</v>
      </c>
      <c r="D18" s="12" t="s">
        <v>16</v>
      </c>
      <c r="E18" s="12" t="s">
        <v>17</v>
      </c>
      <c r="F18" s="12" t="s">
        <v>17</v>
      </c>
      <c r="G18" s="12" t="s">
        <v>18</v>
      </c>
      <c r="H18" s="33">
        <v>0.5</v>
      </c>
      <c r="I18" s="21">
        <v>12200</v>
      </c>
      <c r="J18" s="33">
        <f t="shared" si="0"/>
        <v>6100</v>
      </c>
      <c r="K18" s="34">
        <f t="shared" si="1"/>
        <v>3050</v>
      </c>
      <c r="L18" s="24">
        <v>0.5</v>
      </c>
      <c r="M18" s="42">
        <f t="shared" si="2"/>
        <v>0.25</v>
      </c>
      <c r="N18" s="29">
        <f t="shared" si="3"/>
        <v>3050</v>
      </c>
      <c r="O18" s="5"/>
    </row>
    <row r="19" spans="1:15" ht="14.45">
      <c r="A19" s="12" t="s">
        <v>15</v>
      </c>
      <c r="B19" s="15">
        <v>1185732</v>
      </c>
      <c r="C19" s="3">
        <v>44265</v>
      </c>
      <c r="D19" s="12" t="s">
        <v>16</v>
      </c>
      <c r="E19" s="12" t="s">
        <v>17</v>
      </c>
      <c r="F19" s="12" t="s">
        <v>17</v>
      </c>
      <c r="G19" s="12" t="s">
        <v>19</v>
      </c>
      <c r="H19" s="33">
        <v>0.5</v>
      </c>
      <c r="I19" s="21">
        <v>9250</v>
      </c>
      <c r="J19" s="33">
        <f t="shared" si="0"/>
        <v>4625</v>
      </c>
      <c r="K19" s="34">
        <f t="shared" si="1"/>
        <v>1387.5</v>
      </c>
      <c r="L19" s="24">
        <v>0.3</v>
      </c>
      <c r="M19" s="42">
        <f t="shared" si="2"/>
        <v>0.15</v>
      </c>
      <c r="N19" s="29">
        <f t="shared" si="3"/>
        <v>1387.5</v>
      </c>
      <c r="O19" s="5"/>
    </row>
    <row r="20" spans="1:15" ht="14.45">
      <c r="A20" s="12" t="s">
        <v>15</v>
      </c>
      <c r="B20" s="15">
        <v>1185732</v>
      </c>
      <c r="C20" s="3">
        <v>44265</v>
      </c>
      <c r="D20" s="12" t="s">
        <v>16</v>
      </c>
      <c r="E20" s="12" t="s">
        <v>17</v>
      </c>
      <c r="F20" s="12" t="s">
        <v>17</v>
      </c>
      <c r="G20" s="12" t="s">
        <v>20</v>
      </c>
      <c r="H20" s="33">
        <v>0.4</v>
      </c>
      <c r="I20" s="21">
        <v>9500</v>
      </c>
      <c r="J20" s="33">
        <f t="shared" si="0"/>
        <v>3800</v>
      </c>
      <c r="K20" s="34">
        <f t="shared" si="1"/>
        <v>1330</v>
      </c>
      <c r="L20" s="24">
        <v>0.35</v>
      </c>
      <c r="M20" s="42">
        <f t="shared" si="2"/>
        <v>0.14000000000000001</v>
      </c>
      <c r="N20" s="29">
        <f t="shared" si="3"/>
        <v>1330</v>
      </c>
      <c r="O20" s="5"/>
    </row>
    <row r="21" spans="1:15" ht="15.75" customHeight="1">
      <c r="A21" s="12" t="s">
        <v>15</v>
      </c>
      <c r="B21" s="15">
        <v>1185732</v>
      </c>
      <c r="C21" s="3">
        <v>44265</v>
      </c>
      <c r="D21" s="12" t="s">
        <v>16</v>
      </c>
      <c r="E21" s="12" t="s">
        <v>17</v>
      </c>
      <c r="F21" s="12" t="s">
        <v>17</v>
      </c>
      <c r="G21" s="12" t="s">
        <v>21</v>
      </c>
      <c r="H21" s="33">
        <v>0.45</v>
      </c>
      <c r="I21" s="21">
        <v>8000</v>
      </c>
      <c r="J21" s="33">
        <f t="shared" si="0"/>
        <v>3600</v>
      </c>
      <c r="K21" s="34">
        <f t="shared" si="1"/>
        <v>1260</v>
      </c>
      <c r="L21" s="24">
        <v>0.35</v>
      </c>
      <c r="M21" s="42">
        <f t="shared" si="2"/>
        <v>0.1575</v>
      </c>
      <c r="N21" s="29">
        <f t="shared" si="3"/>
        <v>1260</v>
      </c>
      <c r="O21" s="5"/>
    </row>
    <row r="22" spans="1:15" ht="15.75" customHeight="1">
      <c r="A22" s="12" t="s">
        <v>15</v>
      </c>
      <c r="B22" s="15">
        <v>1185732</v>
      </c>
      <c r="C22" s="3">
        <v>44265</v>
      </c>
      <c r="D22" s="12" t="s">
        <v>16</v>
      </c>
      <c r="E22" s="12" t="s">
        <v>17</v>
      </c>
      <c r="F22" s="12" t="s">
        <v>17</v>
      </c>
      <c r="G22" s="12" t="s">
        <v>22</v>
      </c>
      <c r="H22" s="33">
        <v>0.6</v>
      </c>
      <c r="I22" s="21">
        <v>8500</v>
      </c>
      <c r="J22" s="33">
        <f t="shared" si="0"/>
        <v>5100</v>
      </c>
      <c r="K22" s="34">
        <f t="shared" si="1"/>
        <v>1530</v>
      </c>
      <c r="L22" s="24">
        <v>0.3</v>
      </c>
      <c r="M22" s="42">
        <f t="shared" si="2"/>
        <v>0.18</v>
      </c>
      <c r="N22" s="29">
        <f t="shared" si="3"/>
        <v>1530</v>
      </c>
      <c r="O22" s="5"/>
    </row>
    <row r="23" spans="1:15" ht="15.75" customHeight="1">
      <c r="A23" s="12" t="s">
        <v>15</v>
      </c>
      <c r="B23" s="15">
        <v>1185732</v>
      </c>
      <c r="C23" s="3">
        <v>44265</v>
      </c>
      <c r="D23" s="12" t="s">
        <v>16</v>
      </c>
      <c r="E23" s="12" t="s">
        <v>17</v>
      </c>
      <c r="F23" s="12" t="s">
        <v>17</v>
      </c>
      <c r="G23" s="12" t="s">
        <v>23</v>
      </c>
      <c r="H23" s="33">
        <v>0.5</v>
      </c>
      <c r="I23" s="21">
        <v>9500</v>
      </c>
      <c r="J23" s="33">
        <f t="shared" si="0"/>
        <v>4750</v>
      </c>
      <c r="K23" s="34">
        <f t="shared" si="1"/>
        <v>1187.5</v>
      </c>
      <c r="L23" s="24">
        <v>0.25</v>
      </c>
      <c r="M23" s="42">
        <f t="shared" si="2"/>
        <v>0.125</v>
      </c>
      <c r="N23" s="29">
        <f t="shared" si="3"/>
        <v>1187.5</v>
      </c>
      <c r="O23" s="5"/>
    </row>
    <row r="24" spans="1:15" ht="15.75" customHeight="1">
      <c r="A24" s="12" t="s">
        <v>15</v>
      </c>
      <c r="B24" s="15">
        <v>1185732</v>
      </c>
      <c r="C24" s="3">
        <v>44297</v>
      </c>
      <c r="D24" s="12" t="s">
        <v>16</v>
      </c>
      <c r="E24" s="12" t="s">
        <v>17</v>
      </c>
      <c r="F24" s="12" t="s">
        <v>17</v>
      </c>
      <c r="G24" s="12" t="s">
        <v>18</v>
      </c>
      <c r="H24" s="33">
        <v>0.5</v>
      </c>
      <c r="I24" s="21">
        <v>12000</v>
      </c>
      <c r="J24" s="33">
        <f t="shared" si="0"/>
        <v>6000</v>
      </c>
      <c r="K24" s="34">
        <f t="shared" si="1"/>
        <v>3000</v>
      </c>
      <c r="L24" s="24">
        <v>0.5</v>
      </c>
      <c r="M24" s="42">
        <f t="shared" si="2"/>
        <v>0.25</v>
      </c>
      <c r="N24" s="29">
        <f t="shared" si="3"/>
        <v>3000</v>
      </c>
      <c r="O24" s="5"/>
    </row>
    <row r="25" spans="1:15" ht="15.75" customHeight="1">
      <c r="A25" s="12" t="s">
        <v>15</v>
      </c>
      <c r="B25" s="15">
        <v>1185732</v>
      </c>
      <c r="C25" s="3">
        <v>44297</v>
      </c>
      <c r="D25" s="12" t="s">
        <v>16</v>
      </c>
      <c r="E25" s="12" t="s">
        <v>17</v>
      </c>
      <c r="F25" s="12" t="s">
        <v>17</v>
      </c>
      <c r="G25" s="12" t="s">
        <v>19</v>
      </c>
      <c r="H25" s="33">
        <v>0.5</v>
      </c>
      <c r="I25" s="21">
        <v>9000</v>
      </c>
      <c r="J25" s="33">
        <f t="shared" si="0"/>
        <v>4500</v>
      </c>
      <c r="K25" s="34">
        <f t="shared" si="1"/>
        <v>1350</v>
      </c>
      <c r="L25" s="24">
        <v>0.3</v>
      </c>
      <c r="M25" s="42">
        <f t="shared" si="2"/>
        <v>0.15</v>
      </c>
      <c r="N25" s="29">
        <f t="shared" si="3"/>
        <v>1350</v>
      </c>
      <c r="O25" s="5"/>
    </row>
    <row r="26" spans="1:15" ht="15.75" customHeight="1">
      <c r="A26" s="12" t="s">
        <v>15</v>
      </c>
      <c r="B26" s="15">
        <v>1185732</v>
      </c>
      <c r="C26" s="3">
        <v>44297</v>
      </c>
      <c r="D26" s="12" t="s">
        <v>16</v>
      </c>
      <c r="E26" s="12" t="s">
        <v>17</v>
      </c>
      <c r="F26" s="12" t="s">
        <v>17</v>
      </c>
      <c r="G26" s="12" t="s">
        <v>20</v>
      </c>
      <c r="H26" s="33">
        <v>0.4</v>
      </c>
      <c r="I26" s="21">
        <v>9000</v>
      </c>
      <c r="J26" s="33">
        <f t="shared" si="0"/>
        <v>3600</v>
      </c>
      <c r="K26" s="34">
        <f t="shared" si="1"/>
        <v>1260</v>
      </c>
      <c r="L26" s="24">
        <v>0.35</v>
      </c>
      <c r="M26" s="42">
        <f t="shared" si="2"/>
        <v>0.14000000000000001</v>
      </c>
      <c r="N26" s="29">
        <f t="shared" si="3"/>
        <v>1260</v>
      </c>
      <c r="O26" s="5"/>
    </row>
    <row r="27" spans="1:15" ht="15.75" customHeight="1">
      <c r="A27" s="12" t="s">
        <v>15</v>
      </c>
      <c r="B27" s="15">
        <v>1185732</v>
      </c>
      <c r="C27" s="3">
        <v>44297</v>
      </c>
      <c r="D27" s="12" t="s">
        <v>16</v>
      </c>
      <c r="E27" s="12" t="s">
        <v>17</v>
      </c>
      <c r="F27" s="12" t="s">
        <v>17</v>
      </c>
      <c r="G27" s="12" t="s">
        <v>21</v>
      </c>
      <c r="H27" s="33">
        <v>0.45</v>
      </c>
      <c r="I27" s="21">
        <v>8250</v>
      </c>
      <c r="J27" s="33">
        <f t="shared" si="0"/>
        <v>3712.5</v>
      </c>
      <c r="K27" s="34">
        <f t="shared" si="1"/>
        <v>1299.375</v>
      </c>
      <c r="L27" s="24">
        <v>0.35</v>
      </c>
      <c r="M27" s="42">
        <f t="shared" si="2"/>
        <v>0.1575</v>
      </c>
      <c r="N27" s="29">
        <f t="shared" si="3"/>
        <v>1299.375</v>
      </c>
      <c r="O27" s="5"/>
    </row>
    <row r="28" spans="1:15" ht="15.75" customHeight="1">
      <c r="A28" s="12" t="s">
        <v>15</v>
      </c>
      <c r="B28" s="15">
        <v>1185732</v>
      </c>
      <c r="C28" s="3">
        <v>44297</v>
      </c>
      <c r="D28" s="12" t="s">
        <v>16</v>
      </c>
      <c r="E28" s="12" t="s">
        <v>17</v>
      </c>
      <c r="F28" s="12" t="s">
        <v>17</v>
      </c>
      <c r="G28" s="12" t="s">
        <v>22</v>
      </c>
      <c r="H28" s="33">
        <v>0.6</v>
      </c>
      <c r="I28" s="21">
        <v>8250</v>
      </c>
      <c r="J28" s="33">
        <f t="shared" si="0"/>
        <v>4950</v>
      </c>
      <c r="K28" s="34">
        <f t="shared" si="1"/>
        <v>1485</v>
      </c>
      <c r="L28" s="24">
        <v>0.3</v>
      </c>
      <c r="M28" s="42">
        <f t="shared" si="2"/>
        <v>0.18</v>
      </c>
      <c r="N28" s="29">
        <f t="shared" si="3"/>
        <v>1485</v>
      </c>
      <c r="O28" s="5"/>
    </row>
    <row r="29" spans="1:15" ht="15.75" customHeight="1">
      <c r="A29" s="12" t="s">
        <v>15</v>
      </c>
      <c r="B29" s="15">
        <v>1185732</v>
      </c>
      <c r="C29" s="3">
        <v>44297</v>
      </c>
      <c r="D29" s="12" t="s">
        <v>16</v>
      </c>
      <c r="E29" s="12" t="s">
        <v>17</v>
      </c>
      <c r="F29" s="12" t="s">
        <v>17</v>
      </c>
      <c r="G29" s="12" t="s">
        <v>23</v>
      </c>
      <c r="H29" s="33">
        <v>0.5</v>
      </c>
      <c r="I29" s="21">
        <v>9500</v>
      </c>
      <c r="J29" s="33">
        <f t="shared" si="0"/>
        <v>4750</v>
      </c>
      <c r="K29" s="34">
        <f t="shared" si="1"/>
        <v>1187.5</v>
      </c>
      <c r="L29" s="24">
        <v>0.25</v>
      </c>
      <c r="M29" s="42">
        <f t="shared" si="2"/>
        <v>0.125</v>
      </c>
      <c r="N29" s="29">
        <f t="shared" si="3"/>
        <v>1187.5</v>
      </c>
      <c r="O29" s="5"/>
    </row>
    <row r="30" spans="1:15" ht="15.75" customHeight="1">
      <c r="A30" s="12" t="s">
        <v>15</v>
      </c>
      <c r="B30" s="15">
        <v>1185732</v>
      </c>
      <c r="C30" s="3">
        <v>44326</v>
      </c>
      <c r="D30" s="12" t="s">
        <v>16</v>
      </c>
      <c r="E30" s="12" t="s">
        <v>17</v>
      </c>
      <c r="F30" s="12" t="s">
        <v>17</v>
      </c>
      <c r="G30" s="12" t="s">
        <v>18</v>
      </c>
      <c r="H30" s="33">
        <v>0.6</v>
      </c>
      <c r="I30" s="21">
        <v>12200</v>
      </c>
      <c r="J30" s="33">
        <f t="shared" si="0"/>
        <v>7320</v>
      </c>
      <c r="K30" s="34">
        <f t="shared" si="1"/>
        <v>3660</v>
      </c>
      <c r="L30" s="24">
        <v>0.5</v>
      </c>
      <c r="M30" s="42">
        <f t="shared" si="2"/>
        <v>0.3</v>
      </c>
      <c r="N30" s="29">
        <f t="shared" si="3"/>
        <v>3660</v>
      </c>
      <c r="O30" s="5"/>
    </row>
    <row r="31" spans="1:15" ht="15.75" customHeight="1">
      <c r="A31" s="12" t="s">
        <v>15</v>
      </c>
      <c r="B31" s="15">
        <v>1185732</v>
      </c>
      <c r="C31" s="3">
        <v>44326</v>
      </c>
      <c r="D31" s="12" t="s">
        <v>16</v>
      </c>
      <c r="E31" s="12" t="s">
        <v>17</v>
      </c>
      <c r="F31" s="12" t="s">
        <v>17</v>
      </c>
      <c r="G31" s="12" t="s">
        <v>19</v>
      </c>
      <c r="H31" s="33">
        <v>0.55000000000000004</v>
      </c>
      <c r="I31" s="21">
        <v>9250</v>
      </c>
      <c r="J31" s="33">
        <f t="shared" si="0"/>
        <v>5087.5</v>
      </c>
      <c r="K31" s="34">
        <f t="shared" si="1"/>
        <v>1526.25</v>
      </c>
      <c r="L31" s="24">
        <v>0.3</v>
      </c>
      <c r="M31" s="42">
        <f t="shared" si="2"/>
        <v>0.16500000000000001</v>
      </c>
      <c r="N31" s="29">
        <f t="shared" si="3"/>
        <v>1526.25</v>
      </c>
      <c r="O31" s="5"/>
    </row>
    <row r="32" spans="1:15" ht="15.75" customHeight="1">
      <c r="A32" s="12" t="s">
        <v>15</v>
      </c>
      <c r="B32" s="15">
        <v>1185732</v>
      </c>
      <c r="C32" s="3">
        <v>44326</v>
      </c>
      <c r="D32" s="12" t="s">
        <v>16</v>
      </c>
      <c r="E32" s="12" t="s">
        <v>17</v>
      </c>
      <c r="F32" s="12" t="s">
        <v>17</v>
      </c>
      <c r="G32" s="12" t="s">
        <v>20</v>
      </c>
      <c r="H32" s="33">
        <v>0.5</v>
      </c>
      <c r="I32" s="21">
        <v>9000</v>
      </c>
      <c r="J32" s="33">
        <f t="shared" si="0"/>
        <v>4500</v>
      </c>
      <c r="K32" s="34">
        <f t="shared" si="1"/>
        <v>1575</v>
      </c>
      <c r="L32" s="24">
        <v>0.35</v>
      </c>
      <c r="M32" s="42">
        <f t="shared" si="2"/>
        <v>0.17499999999999999</v>
      </c>
      <c r="N32" s="29">
        <f t="shared" si="3"/>
        <v>1575</v>
      </c>
      <c r="O32" s="5"/>
    </row>
    <row r="33" spans="1:15" ht="15.75" customHeight="1">
      <c r="A33" s="12" t="s">
        <v>15</v>
      </c>
      <c r="B33" s="15">
        <v>1185732</v>
      </c>
      <c r="C33" s="3">
        <v>44326</v>
      </c>
      <c r="D33" s="12" t="s">
        <v>16</v>
      </c>
      <c r="E33" s="12" t="s">
        <v>17</v>
      </c>
      <c r="F33" s="12" t="s">
        <v>17</v>
      </c>
      <c r="G33" s="12" t="s">
        <v>21</v>
      </c>
      <c r="H33" s="33">
        <v>0.5</v>
      </c>
      <c r="I33" s="21">
        <v>8500</v>
      </c>
      <c r="J33" s="33">
        <f t="shared" si="0"/>
        <v>4250</v>
      </c>
      <c r="K33" s="34">
        <f t="shared" si="1"/>
        <v>1487.5</v>
      </c>
      <c r="L33" s="24">
        <v>0.35</v>
      </c>
      <c r="M33" s="42">
        <f t="shared" si="2"/>
        <v>0.17499999999999999</v>
      </c>
      <c r="N33" s="29">
        <f t="shared" si="3"/>
        <v>1487.5</v>
      </c>
      <c r="O33" s="5"/>
    </row>
    <row r="34" spans="1:15" ht="15.75" customHeight="1">
      <c r="A34" s="12" t="s">
        <v>15</v>
      </c>
      <c r="B34" s="15">
        <v>1185732</v>
      </c>
      <c r="C34" s="3">
        <v>44326</v>
      </c>
      <c r="D34" s="12" t="s">
        <v>16</v>
      </c>
      <c r="E34" s="12" t="s">
        <v>17</v>
      </c>
      <c r="F34" s="12" t="s">
        <v>17</v>
      </c>
      <c r="G34" s="12" t="s">
        <v>22</v>
      </c>
      <c r="H34" s="33">
        <v>0.6</v>
      </c>
      <c r="I34" s="21">
        <v>8750</v>
      </c>
      <c r="J34" s="33">
        <f t="shared" si="0"/>
        <v>5250</v>
      </c>
      <c r="K34" s="34">
        <f t="shared" si="1"/>
        <v>1575</v>
      </c>
      <c r="L34" s="24">
        <v>0.3</v>
      </c>
      <c r="M34" s="42">
        <f t="shared" si="2"/>
        <v>0.18</v>
      </c>
      <c r="N34" s="29">
        <f t="shared" si="3"/>
        <v>1575</v>
      </c>
      <c r="O34" s="5"/>
    </row>
    <row r="35" spans="1:15" ht="15.75" customHeight="1">
      <c r="A35" s="12" t="s">
        <v>15</v>
      </c>
      <c r="B35" s="15">
        <v>1185732</v>
      </c>
      <c r="C35" s="3">
        <v>44326</v>
      </c>
      <c r="D35" s="12" t="s">
        <v>16</v>
      </c>
      <c r="E35" s="12" t="s">
        <v>17</v>
      </c>
      <c r="F35" s="12" t="s">
        <v>17</v>
      </c>
      <c r="G35" s="12" t="s">
        <v>23</v>
      </c>
      <c r="H35" s="33">
        <v>0.65</v>
      </c>
      <c r="I35" s="21">
        <v>10000</v>
      </c>
      <c r="J35" s="33">
        <f t="shared" si="0"/>
        <v>6500</v>
      </c>
      <c r="K35" s="34">
        <f t="shared" si="1"/>
        <v>1625</v>
      </c>
      <c r="L35" s="24">
        <v>0.25</v>
      </c>
      <c r="M35" s="42">
        <f t="shared" si="2"/>
        <v>0.16250000000000001</v>
      </c>
      <c r="N35" s="29">
        <f t="shared" si="3"/>
        <v>1625</v>
      </c>
      <c r="O35" s="5"/>
    </row>
    <row r="36" spans="1:15" ht="15.75" customHeight="1">
      <c r="A36" s="12" t="s">
        <v>15</v>
      </c>
      <c r="B36" s="15">
        <v>1185732</v>
      </c>
      <c r="C36" s="3">
        <v>44359</v>
      </c>
      <c r="D36" s="12" t="s">
        <v>16</v>
      </c>
      <c r="E36" s="12" t="s">
        <v>17</v>
      </c>
      <c r="F36" s="12" t="s">
        <v>17</v>
      </c>
      <c r="G36" s="12" t="s">
        <v>18</v>
      </c>
      <c r="H36" s="33">
        <v>0.6</v>
      </c>
      <c r="I36" s="21">
        <v>12500</v>
      </c>
      <c r="J36" s="33">
        <f t="shared" si="0"/>
        <v>7500</v>
      </c>
      <c r="K36" s="34">
        <f t="shared" si="1"/>
        <v>3750</v>
      </c>
      <c r="L36" s="24">
        <v>0.5</v>
      </c>
      <c r="M36" s="42">
        <f t="shared" si="2"/>
        <v>0.3</v>
      </c>
      <c r="N36" s="29">
        <f t="shared" si="3"/>
        <v>3750</v>
      </c>
      <c r="O36" s="5"/>
    </row>
    <row r="37" spans="1:15" ht="15.75" customHeight="1">
      <c r="A37" s="12" t="s">
        <v>15</v>
      </c>
      <c r="B37" s="15">
        <v>1185732</v>
      </c>
      <c r="C37" s="3">
        <v>44359</v>
      </c>
      <c r="D37" s="12" t="s">
        <v>16</v>
      </c>
      <c r="E37" s="12" t="s">
        <v>17</v>
      </c>
      <c r="F37" s="12" t="s">
        <v>17</v>
      </c>
      <c r="G37" s="12" t="s">
        <v>19</v>
      </c>
      <c r="H37" s="33">
        <v>0.55000000000000004</v>
      </c>
      <c r="I37" s="21">
        <v>10000</v>
      </c>
      <c r="J37" s="33">
        <f t="shared" si="0"/>
        <v>5500</v>
      </c>
      <c r="K37" s="34">
        <f t="shared" si="1"/>
        <v>1650</v>
      </c>
      <c r="L37" s="24">
        <v>0.3</v>
      </c>
      <c r="M37" s="42">
        <f t="shared" si="2"/>
        <v>0.16500000000000001</v>
      </c>
      <c r="N37" s="29">
        <f t="shared" si="3"/>
        <v>1650</v>
      </c>
      <c r="O37" s="5"/>
    </row>
    <row r="38" spans="1:15" ht="15.75" customHeight="1">
      <c r="A38" s="12" t="s">
        <v>15</v>
      </c>
      <c r="B38" s="15">
        <v>1185732</v>
      </c>
      <c r="C38" s="3">
        <v>44359</v>
      </c>
      <c r="D38" s="12" t="s">
        <v>16</v>
      </c>
      <c r="E38" s="12" t="s">
        <v>17</v>
      </c>
      <c r="F38" s="12" t="s">
        <v>17</v>
      </c>
      <c r="G38" s="12" t="s">
        <v>20</v>
      </c>
      <c r="H38" s="33">
        <v>0.5</v>
      </c>
      <c r="I38" s="21">
        <v>9250</v>
      </c>
      <c r="J38" s="33">
        <f t="shared" si="0"/>
        <v>4625</v>
      </c>
      <c r="K38" s="34">
        <f t="shared" si="1"/>
        <v>1618.75</v>
      </c>
      <c r="L38" s="24">
        <v>0.35</v>
      </c>
      <c r="M38" s="42">
        <f t="shared" si="2"/>
        <v>0.17499999999999999</v>
      </c>
      <c r="N38" s="29">
        <f t="shared" si="3"/>
        <v>1618.75</v>
      </c>
      <c r="O38" s="5"/>
    </row>
    <row r="39" spans="1:15" ht="15.75" customHeight="1">
      <c r="A39" s="12" t="s">
        <v>15</v>
      </c>
      <c r="B39" s="15">
        <v>1185732</v>
      </c>
      <c r="C39" s="3">
        <v>44359</v>
      </c>
      <c r="D39" s="12" t="s">
        <v>16</v>
      </c>
      <c r="E39" s="12" t="s">
        <v>17</v>
      </c>
      <c r="F39" s="12" t="s">
        <v>17</v>
      </c>
      <c r="G39" s="12" t="s">
        <v>21</v>
      </c>
      <c r="H39" s="33">
        <v>0.5</v>
      </c>
      <c r="I39" s="21">
        <v>9000</v>
      </c>
      <c r="J39" s="33">
        <f t="shared" si="0"/>
        <v>4500</v>
      </c>
      <c r="K39" s="34">
        <f t="shared" si="1"/>
        <v>1575</v>
      </c>
      <c r="L39" s="24">
        <v>0.35</v>
      </c>
      <c r="M39" s="42">
        <f t="shared" si="2"/>
        <v>0.17499999999999999</v>
      </c>
      <c r="N39" s="29">
        <f t="shared" si="3"/>
        <v>1575</v>
      </c>
      <c r="O39" s="5"/>
    </row>
    <row r="40" spans="1:15" ht="15.75" customHeight="1">
      <c r="A40" s="12" t="s">
        <v>15</v>
      </c>
      <c r="B40" s="15">
        <v>1185732</v>
      </c>
      <c r="C40" s="3">
        <v>44359</v>
      </c>
      <c r="D40" s="12" t="s">
        <v>16</v>
      </c>
      <c r="E40" s="12" t="s">
        <v>17</v>
      </c>
      <c r="F40" s="12" t="s">
        <v>17</v>
      </c>
      <c r="G40" s="12" t="s">
        <v>22</v>
      </c>
      <c r="H40" s="33">
        <v>0.6</v>
      </c>
      <c r="I40" s="21">
        <v>9000</v>
      </c>
      <c r="J40" s="33">
        <f t="shared" si="0"/>
        <v>5400</v>
      </c>
      <c r="K40" s="34">
        <f t="shared" si="1"/>
        <v>1620</v>
      </c>
      <c r="L40" s="24">
        <v>0.3</v>
      </c>
      <c r="M40" s="42">
        <f t="shared" si="2"/>
        <v>0.18</v>
      </c>
      <c r="N40" s="29">
        <f t="shared" si="3"/>
        <v>1620</v>
      </c>
      <c r="O40" s="5"/>
    </row>
    <row r="41" spans="1:15" ht="15.75" customHeight="1">
      <c r="A41" s="12" t="s">
        <v>15</v>
      </c>
      <c r="B41" s="15">
        <v>1185732</v>
      </c>
      <c r="C41" s="3">
        <v>44359</v>
      </c>
      <c r="D41" s="12" t="s">
        <v>16</v>
      </c>
      <c r="E41" s="12" t="s">
        <v>17</v>
      </c>
      <c r="F41" s="12" t="s">
        <v>17</v>
      </c>
      <c r="G41" s="12" t="s">
        <v>23</v>
      </c>
      <c r="H41" s="33">
        <v>0.65</v>
      </c>
      <c r="I41" s="21">
        <v>10500</v>
      </c>
      <c r="J41" s="33">
        <f t="shared" si="0"/>
        <v>6825</v>
      </c>
      <c r="K41" s="34">
        <f t="shared" si="1"/>
        <v>1706.25</v>
      </c>
      <c r="L41" s="24">
        <v>0.25</v>
      </c>
      <c r="M41" s="42">
        <f t="shared" si="2"/>
        <v>0.16250000000000001</v>
      </c>
      <c r="N41" s="29">
        <f t="shared" si="3"/>
        <v>1706.25</v>
      </c>
      <c r="O41" s="5"/>
    </row>
    <row r="42" spans="1:15" ht="15.75" customHeight="1">
      <c r="A42" s="12" t="s">
        <v>15</v>
      </c>
      <c r="B42" s="15">
        <v>1185732</v>
      </c>
      <c r="C42" s="3">
        <v>44387</v>
      </c>
      <c r="D42" s="12" t="s">
        <v>16</v>
      </c>
      <c r="E42" s="12" t="s">
        <v>17</v>
      </c>
      <c r="F42" s="12" t="s">
        <v>17</v>
      </c>
      <c r="G42" s="12" t="s">
        <v>18</v>
      </c>
      <c r="H42" s="33">
        <v>0.6</v>
      </c>
      <c r="I42" s="21">
        <v>12750</v>
      </c>
      <c r="J42" s="33">
        <f t="shared" si="0"/>
        <v>7650</v>
      </c>
      <c r="K42" s="34">
        <f t="shared" si="1"/>
        <v>3825</v>
      </c>
      <c r="L42" s="24">
        <v>0.5</v>
      </c>
      <c r="M42" s="42">
        <f t="shared" si="2"/>
        <v>0.3</v>
      </c>
      <c r="N42" s="29">
        <f t="shared" si="3"/>
        <v>3825</v>
      </c>
      <c r="O42" s="5"/>
    </row>
    <row r="43" spans="1:15" ht="15.75" customHeight="1">
      <c r="A43" s="12" t="s">
        <v>15</v>
      </c>
      <c r="B43" s="15">
        <v>1185732</v>
      </c>
      <c r="C43" s="3">
        <v>44387</v>
      </c>
      <c r="D43" s="12" t="s">
        <v>16</v>
      </c>
      <c r="E43" s="12" t="s">
        <v>17</v>
      </c>
      <c r="F43" s="12" t="s">
        <v>17</v>
      </c>
      <c r="G43" s="12" t="s">
        <v>19</v>
      </c>
      <c r="H43" s="33">
        <v>0.55000000000000004</v>
      </c>
      <c r="I43" s="21">
        <v>10250</v>
      </c>
      <c r="J43" s="33">
        <f t="shared" si="0"/>
        <v>5637.5000000000009</v>
      </c>
      <c r="K43" s="34">
        <f t="shared" si="1"/>
        <v>1691.2500000000002</v>
      </c>
      <c r="L43" s="24">
        <v>0.3</v>
      </c>
      <c r="M43" s="42">
        <f t="shared" si="2"/>
        <v>0.16500000000000004</v>
      </c>
      <c r="N43" s="29">
        <f t="shared" si="3"/>
        <v>1691.2500000000002</v>
      </c>
      <c r="O43" s="5"/>
    </row>
    <row r="44" spans="1:15" ht="15.75" customHeight="1">
      <c r="A44" s="12" t="s">
        <v>15</v>
      </c>
      <c r="B44" s="15">
        <v>1185732</v>
      </c>
      <c r="C44" s="3">
        <v>44387</v>
      </c>
      <c r="D44" s="12" t="s">
        <v>16</v>
      </c>
      <c r="E44" s="12" t="s">
        <v>17</v>
      </c>
      <c r="F44" s="12" t="s">
        <v>17</v>
      </c>
      <c r="G44" s="12" t="s">
        <v>20</v>
      </c>
      <c r="H44" s="33">
        <v>0.5</v>
      </c>
      <c r="I44" s="21">
        <v>9500</v>
      </c>
      <c r="J44" s="33">
        <f t="shared" si="0"/>
        <v>4750</v>
      </c>
      <c r="K44" s="34">
        <f t="shared" si="1"/>
        <v>1662.5</v>
      </c>
      <c r="L44" s="24">
        <v>0.35</v>
      </c>
      <c r="M44" s="42">
        <f t="shared" si="2"/>
        <v>0.17499999999999999</v>
      </c>
      <c r="N44" s="29">
        <f t="shared" si="3"/>
        <v>1662.5</v>
      </c>
      <c r="O44" s="5"/>
    </row>
    <row r="45" spans="1:15" ht="15.75" customHeight="1">
      <c r="A45" s="12" t="s">
        <v>15</v>
      </c>
      <c r="B45" s="15">
        <v>1185732</v>
      </c>
      <c r="C45" s="3">
        <v>44387</v>
      </c>
      <c r="D45" s="12" t="s">
        <v>16</v>
      </c>
      <c r="E45" s="12" t="s">
        <v>17</v>
      </c>
      <c r="F45" s="12" t="s">
        <v>17</v>
      </c>
      <c r="G45" s="12" t="s">
        <v>21</v>
      </c>
      <c r="H45" s="33">
        <v>0.5</v>
      </c>
      <c r="I45" s="21">
        <v>9000</v>
      </c>
      <c r="J45" s="33">
        <f t="shared" si="0"/>
        <v>4500</v>
      </c>
      <c r="K45" s="34">
        <f t="shared" si="1"/>
        <v>1575</v>
      </c>
      <c r="L45" s="24">
        <v>0.35</v>
      </c>
      <c r="M45" s="42">
        <f t="shared" si="2"/>
        <v>0.17499999999999999</v>
      </c>
      <c r="N45" s="29">
        <f t="shared" si="3"/>
        <v>1575</v>
      </c>
      <c r="O45" s="5"/>
    </row>
    <row r="46" spans="1:15" ht="15.75" customHeight="1">
      <c r="A46" s="12" t="s">
        <v>15</v>
      </c>
      <c r="B46" s="15">
        <v>1185732</v>
      </c>
      <c r="C46" s="3">
        <v>44387</v>
      </c>
      <c r="D46" s="12" t="s">
        <v>16</v>
      </c>
      <c r="E46" s="12" t="s">
        <v>17</v>
      </c>
      <c r="F46" s="12" t="s">
        <v>17</v>
      </c>
      <c r="G46" s="12" t="s">
        <v>22</v>
      </c>
      <c r="H46" s="33">
        <v>0.6</v>
      </c>
      <c r="I46" s="21">
        <v>9250</v>
      </c>
      <c r="J46" s="33">
        <f t="shared" si="0"/>
        <v>5550</v>
      </c>
      <c r="K46" s="34">
        <f t="shared" si="1"/>
        <v>1665</v>
      </c>
      <c r="L46" s="24">
        <v>0.3</v>
      </c>
      <c r="M46" s="42">
        <f t="shared" si="2"/>
        <v>0.18</v>
      </c>
      <c r="N46" s="29">
        <f t="shared" si="3"/>
        <v>1665</v>
      </c>
      <c r="O46" s="5"/>
    </row>
    <row r="47" spans="1:15" ht="15.75" customHeight="1">
      <c r="A47" s="12" t="s">
        <v>15</v>
      </c>
      <c r="B47" s="15">
        <v>1185732</v>
      </c>
      <c r="C47" s="3">
        <v>44387</v>
      </c>
      <c r="D47" s="12" t="s">
        <v>16</v>
      </c>
      <c r="E47" s="12" t="s">
        <v>17</v>
      </c>
      <c r="F47" s="12" t="s">
        <v>17</v>
      </c>
      <c r="G47" s="12" t="s">
        <v>23</v>
      </c>
      <c r="H47" s="33">
        <v>0.65</v>
      </c>
      <c r="I47" s="21">
        <v>11000</v>
      </c>
      <c r="J47" s="33">
        <f t="shared" si="0"/>
        <v>7150</v>
      </c>
      <c r="K47" s="34">
        <f t="shared" si="1"/>
        <v>1787.5</v>
      </c>
      <c r="L47" s="24">
        <v>0.25</v>
      </c>
      <c r="M47" s="42">
        <f t="shared" si="2"/>
        <v>0.16250000000000001</v>
      </c>
      <c r="N47" s="29">
        <f t="shared" si="3"/>
        <v>1787.5</v>
      </c>
      <c r="O47" s="5"/>
    </row>
    <row r="48" spans="1:15" ht="15.75" customHeight="1">
      <c r="A48" s="12" t="s">
        <v>15</v>
      </c>
      <c r="B48" s="15">
        <v>1185732</v>
      </c>
      <c r="C48" s="3">
        <v>44419</v>
      </c>
      <c r="D48" s="12" t="s">
        <v>16</v>
      </c>
      <c r="E48" s="12" t="s">
        <v>17</v>
      </c>
      <c r="F48" s="12" t="s">
        <v>17</v>
      </c>
      <c r="G48" s="12" t="s">
        <v>18</v>
      </c>
      <c r="H48" s="33">
        <v>0.6</v>
      </c>
      <c r="I48" s="21">
        <v>12500</v>
      </c>
      <c r="J48" s="33">
        <f t="shared" si="0"/>
        <v>7500</v>
      </c>
      <c r="K48" s="34">
        <f t="shared" si="1"/>
        <v>3750</v>
      </c>
      <c r="L48" s="24">
        <v>0.5</v>
      </c>
      <c r="M48" s="42">
        <f t="shared" si="2"/>
        <v>0.3</v>
      </c>
      <c r="N48" s="29">
        <f t="shared" si="3"/>
        <v>3750</v>
      </c>
      <c r="O48" s="5"/>
    </row>
    <row r="49" spans="1:15" ht="15.75" customHeight="1">
      <c r="A49" s="12" t="s">
        <v>15</v>
      </c>
      <c r="B49" s="15">
        <v>1185732</v>
      </c>
      <c r="C49" s="3">
        <v>44419</v>
      </c>
      <c r="D49" s="12" t="s">
        <v>16</v>
      </c>
      <c r="E49" s="12" t="s">
        <v>17</v>
      </c>
      <c r="F49" s="12" t="s">
        <v>17</v>
      </c>
      <c r="G49" s="12" t="s">
        <v>19</v>
      </c>
      <c r="H49" s="33">
        <v>0.55000000000000004</v>
      </c>
      <c r="I49" s="21">
        <v>10250</v>
      </c>
      <c r="J49" s="33">
        <f t="shared" si="0"/>
        <v>5637.5000000000009</v>
      </c>
      <c r="K49" s="34">
        <f t="shared" si="1"/>
        <v>1691.2500000000002</v>
      </c>
      <c r="L49" s="24">
        <v>0.3</v>
      </c>
      <c r="M49" s="42">
        <f t="shared" si="2"/>
        <v>0.16500000000000004</v>
      </c>
      <c r="N49" s="29">
        <f t="shared" si="3"/>
        <v>1691.2500000000002</v>
      </c>
      <c r="O49" s="5"/>
    </row>
    <row r="50" spans="1:15" ht="15.75" customHeight="1">
      <c r="A50" s="12" t="s">
        <v>15</v>
      </c>
      <c r="B50" s="15">
        <v>1185732</v>
      </c>
      <c r="C50" s="3">
        <v>44419</v>
      </c>
      <c r="D50" s="12" t="s">
        <v>16</v>
      </c>
      <c r="E50" s="12" t="s">
        <v>17</v>
      </c>
      <c r="F50" s="12" t="s">
        <v>17</v>
      </c>
      <c r="G50" s="12" t="s">
        <v>20</v>
      </c>
      <c r="H50" s="33">
        <v>0.5</v>
      </c>
      <c r="I50" s="21">
        <v>9500</v>
      </c>
      <c r="J50" s="33">
        <f t="shared" si="0"/>
        <v>4750</v>
      </c>
      <c r="K50" s="34">
        <f t="shared" si="1"/>
        <v>1662.5</v>
      </c>
      <c r="L50" s="24">
        <v>0.35</v>
      </c>
      <c r="M50" s="42">
        <f t="shared" si="2"/>
        <v>0.17499999999999999</v>
      </c>
      <c r="N50" s="29">
        <f t="shared" si="3"/>
        <v>1662.5</v>
      </c>
      <c r="O50" s="5"/>
    </row>
    <row r="51" spans="1:15" ht="15.75" customHeight="1">
      <c r="A51" s="12" t="s">
        <v>15</v>
      </c>
      <c r="B51" s="15">
        <v>1185732</v>
      </c>
      <c r="C51" s="3">
        <v>44419</v>
      </c>
      <c r="D51" s="12" t="s">
        <v>16</v>
      </c>
      <c r="E51" s="12" t="s">
        <v>17</v>
      </c>
      <c r="F51" s="12" t="s">
        <v>17</v>
      </c>
      <c r="G51" s="12" t="s">
        <v>21</v>
      </c>
      <c r="H51" s="33">
        <v>0.5</v>
      </c>
      <c r="I51" s="21">
        <v>9250</v>
      </c>
      <c r="J51" s="33">
        <f t="shared" si="0"/>
        <v>4625</v>
      </c>
      <c r="K51" s="34">
        <f t="shared" si="1"/>
        <v>1618.75</v>
      </c>
      <c r="L51" s="24">
        <v>0.35</v>
      </c>
      <c r="M51" s="42">
        <f t="shared" si="2"/>
        <v>0.17499999999999999</v>
      </c>
      <c r="N51" s="29">
        <f t="shared" si="3"/>
        <v>1618.75</v>
      </c>
      <c r="O51" s="5"/>
    </row>
    <row r="52" spans="1:15" ht="15.75" customHeight="1">
      <c r="A52" s="12" t="s">
        <v>15</v>
      </c>
      <c r="B52" s="15">
        <v>1185732</v>
      </c>
      <c r="C52" s="3">
        <v>44419</v>
      </c>
      <c r="D52" s="12" t="s">
        <v>16</v>
      </c>
      <c r="E52" s="12" t="s">
        <v>17</v>
      </c>
      <c r="F52" s="12" t="s">
        <v>17</v>
      </c>
      <c r="G52" s="12" t="s">
        <v>22</v>
      </c>
      <c r="H52" s="33">
        <v>0.6</v>
      </c>
      <c r="I52" s="21">
        <v>9000</v>
      </c>
      <c r="J52" s="33">
        <f t="shared" si="0"/>
        <v>5400</v>
      </c>
      <c r="K52" s="34">
        <f t="shared" si="1"/>
        <v>1620</v>
      </c>
      <c r="L52" s="24">
        <v>0.3</v>
      </c>
      <c r="M52" s="42">
        <f t="shared" si="2"/>
        <v>0.18</v>
      </c>
      <c r="N52" s="29">
        <f t="shared" si="3"/>
        <v>1620</v>
      </c>
      <c r="O52" s="5"/>
    </row>
    <row r="53" spans="1:15" ht="15.75" customHeight="1">
      <c r="A53" s="12" t="s">
        <v>15</v>
      </c>
      <c r="B53" s="15">
        <v>1185732</v>
      </c>
      <c r="C53" s="3">
        <v>44419</v>
      </c>
      <c r="D53" s="12" t="s">
        <v>16</v>
      </c>
      <c r="E53" s="12" t="s">
        <v>17</v>
      </c>
      <c r="F53" s="12" t="s">
        <v>17</v>
      </c>
      <c r="G53" s="12" t="s">
        <v>23</v>
      </c>
      <c r="H53" s="33">
        <v>0.65</v>
      </c>
      <c r="I53" s="21">
        <v>10750</v>
      </c>
      <c r="J53" s="33">
        <f t="shared" si="0"/>
        <v>6987.5</v>
      </c>
      <c r="K53" s="34">
        <f t="shared" si="1"/>
        <v>1746.875</v>
      </c>
      <c r="L53" s="24">
        <v>0.25</v>
      </c>
      <c r="M53" s="42">
        <f t="shared" si="2"/>
        <v>0.16250000000000001</v>
      </c>
      <c r="N53" s="29">
        <f t="shared" si="3"/>
        <v>1746.875</v>
      </c>
      <c r="O53" s="5"/>
    </row>
    <row r="54" spans="1:15" ht="15.75" customHeight="1">
      <c r="A54" s="12" t="s">
        <v>15</v>
      </c>
      <c r="B54" s="15">
        <v>1185732</v>
      </c>
      <c r="C54" s="3">
        <v>44449</v>
      </c>
      <c r="D54" s="12" t="s">
        <v>16</v>
      </c>
      <c r="E54" s="12" t="s">
        <v>17</v>
      </c>
      <c r="F54" s="12" t="s">
        <v>17</v>
      </c>
      <c r="G54" s="12" t="s">
        <v>18</v>
      </c>
      <c r="H54" s="33">
        <v>0.6</v>
      </c>
      <c r="I54" s="21">
        <v>12000</v>
      </c>
      <c r="J54" s="33">
        <f t="shared" si="0"/>
        <v>7200</v>
      </c>
      <c r="K54" s="34">
        <f t="shared" si="1"/>
        <v>3600</v>
      </c>
      <c r="L54" s="24">
        <v>0.5</v>
      </c>
      <c r="M54" s="42">
        <f t="shared" si="2"/>
        <v>0.3</v>
      </c>
      <c r="N54" s="29">
        <f t="shared" si="3"/>
        <v>3600</v>
      </c>
      <c r="O54" s="5"/>
    </row>
    <row r="55" spans="1:15" ht="15.75" customHeight="1">
      <c r="A55" s="12" t="s">
        <v>15</v>
      </c>
      <c r="B55" s="15">
        <v>1185732</v>
      </c>
      <c r="C55" s="3">
        <v>44449</v>
      </c>
      <c r="D55" s="12" t="s">
        <v>16</v>
      </c>
      <c r="E55" s="12" t="s">
        <v>17</v>
      </c>
      <c r="F55" s="12" t="s">
        <v>17</v>
      </c>
      <c r="G55" s="12" t="s">
        <v>19</v>
      </c>
      <c r="H55" s="33">
        <v>0.55000000000000004</v>
      </c>
      <c r="I55" s="21">
        <v>10000</v>
      </c>
      <c r="J55" s="33">
        <f t="shared" si="0"/>
        <v>5500</v>
      </c>
      <c r="K55" s="34">
        <f t="shared" si="1"/>
        <v>1650</v>
      </c>
      <c r="L55" s="24">
        <v>0.3</v>
      </c>
      <c r="M55" s="42">
        <f t="shared" si="2"/>
        <v>0.16500000000000001</v>
      </c>
      <c r="N55" s="29">
        <f t="shared" si="3"/>
        <v>1650</v>
      </c>
      <c r="O55" s="5"/>
    </row>
    <row r="56" spans="1:15" ht="15.75" customHeight="1">
      <c r="A56" s="12" t="s">
        <v>15</v>
      </c>
      <c r="B56" s="15">
        <v>1185732</v>
      </c>
      <c r="C56" s="3">
        <v>44449</v>
      </c>
      <c r="D56" s="12" t="s">
        <v>16</v>
      </c>
      <c r="E56" s="12" t="s">
        <v>17</v>
      </c>
      <c r="F56" s="12" t="s">
        <v>17</v>
      </c>
      <c r="G56" s="12" t="s">
        <v>20</v>
      </c>
      <c r="H56" s="33">
        <v>0.5</v>
      </c>
      <c r="I56" s="21">
        <v>9250</v>
      </c>
      <c r="J56" s="33">
        <f t="shared" si="0"/>
        <v>4625</v>
      </c>
      <c r="K56" s="34">
        <f t="shared" si="1"/>
        <v>1618.75</v>
      </c>
      <c r="L56" s="24">
        <v>0.35</v>
      </c>
      <c r="M56" s="42">
        <f t="shared" si="2"/>
        <v>0.17499999999999999</v>
      </c>
      <c r="N56" s="29">
        <f t="shared" si="3"/>
        <v>1618.75</v>
      </c>
      <c r="O56" s="5"/>
    </row>
    <row r="57" spans="1:15" ht="15.75" customHeight="1">
      <c r="A57" s="12" t="s">
        <v>15</v>
      </c>
      <c r="B57" s="15">
        <v>1185732</v>
      </c>
      <c r="C57" s="3">
        <v>44449</v>
      </c>
      <c r="D57" s="12" t="s">
        <v>16</v>
      </c>
      <c r="E57" s="12" t="s">
        <v>17</v>
      </c>
      <c r="F57" s="12" t="s">
        <v>17</v>
      </c>
      <c r="G57" s="12" t="s">
        <v>21</v>
      </c>
      <c r="H57" s="33">
        <v>0.5</v>
      </c>
      <c r="I57" s="21">
        <v>9000</v>
      </c>
      <c r="J57" s="33">
        <f t="shared" si="0"/>
        <v>4500</v>
      </c>
      <c r="K57" s="34">
        <f t="shared" si="1"/>
        <v>1575</v>
      </c>
      <c r="L57" s="24">
        <v>0.35</v>
      </c>
      <c r="M57" s="42">
        <f t="shared" si="2"/>
        <v>0.17499999999999999</v>
      </c>
      <c r="N57" s="29">
        <f t="shared" si="3"/>
        <v>1575</v>
      </c>
      <c r="O57" s="5"/>
    </row>
    <row r="58" spans="1:15" ht="15.75" customHeight="1">
      <c r="A58" s="12" t="s">
        <v>15</v>
      </c>
      <c r="B58" s="15">
        <v>1185732</v>
      </c>
      <c r="C58" s="3">
        <v>44449</v>
      </c>
      <c r="D58" s="12" t="s">
        <v>16</v>
      </c>
      <c r="E58" s="12" t="s">
        <v>17</v>
      </c>
      <c r="F58" s="12" t="s">
        <v>17</v>
      </c>
      <c r="G58" s="12" t="s">
        <v>22</v>
      </c>
      <c r="H58" s="33">
        <v>0.6</v>
      </c>
      <c r="I58" s="21">
        <v>9000</v>
      </c>
      <c r="J58" s="33">
        <f t="shared" si="0"/>
        <v>5400</v>
      </c>
      <c r="K58" s="34">
        <f t="shared" si="1"/>
        <v>1620</v>
      </c>
      <c r="L58" s="24">
        <v>0.3</v>
      </c>
      <c r="M58" s="42">
        <f t="shared" si="2"/>
        <v>0.18</v>
      </c>
      <c r="N58" s="29">
        <f t="shared" si="3"/>
        <v>1620</v>
      </c>
      <c r="O58" s="5"/>
    </row>
    <row r="59" spans="1:15" ht="15.75" customHeight="1">
      <c r="A59" s="12" t="s">
        <v>15</v>
      </c>
      <c r="B59" s="15">
        <v>1185732</v>
      </c>
      <c r="C59" s="3">
        <v>44449</v>
      </c>
      <c r="D59" s="12" t="s">
        <v>16</v>
      </c>
      <c r="E59" s="12" t="s">
        <v>17</v>
      </c>
      <c r="F59" s="12" t="s">
        <v>17</v>
      </c>
      <c r="G59" s="12" t="s">
        <v>23</v>
      </c>
      <c r="H59" s="33">
        <v>0.65</v>
      </c>
      <c r="I59" s="21">
        <v>10000</v>
      </c>
      <c r="J59" s="33">
        <f t="shared" si="0"/>
        <v>6500</v>
      </c>
      <c r="K59" s="34">
        <f t="shared" si="1"/>
        <v>1625</v>
      </c>
      <c r="L59" s="24">
        <v>0.25</v>
      </c>
      <c r="M59" s="42">
        <f t="shared" si="2"/>
        <v>0.16250000000000001</v>
      </c>
      <c r="N59" s="29">
        <f t="shared" si="3"/>
        <v>1625</v>
      </c>
      <c r="O59" s="5"/>
    </row>
    <row r="60" spans="1:15" ht="15.75" customHeight="1">
      <c r="A60" s="12" t="s">
        <v>15</v>
      </c>
      <c r="B60" s="15">
        <v>1185732</v>
      </c>
      <c r="C60" s="3">
        <v>44481</v>
      </c>
      <c r="D60" s="12" t="s">
        <v>16</v>
      </c>
      <c r="E60" s="12" t="s">
        <v>17</v>
      </c>
      <c r="F60" s="12" t="s">
        <v>17</v>
      </c>
      <c r="G60" s="12" t="s">
        <v>18</v>
      </c>
      <c r="H60" s="33">
        <v>0.65</v>
      </c>
      <c r="I60" s="21">
        <v>11750</v>
      </c>
      <c r="J60" s="33">
        <f t="shared" si="0"/>
        <v>7637.5</v>
      </c>
      <c r="K60" s="34">
        <f t="shared" si="1"/>
        <v>3818.75</v>
      </c>
      <c r="L60" s="24">
        <v>0.5</v>
      </c>
      <c r="M60" s="42">
        <f t="shared" si="2"/>
        <v>0.32500000000000001</v>
      </c>
      <c r="N60" s="29">
        <f t="shared" si="3"/>
        <v>3818.75</v>
      </c>
      <c r="O60" s="5"/>
    </row>
    <row r="61" spans="1:15" ht="15.75" customHeight="1">
      <c r="A61" s="12" t="s">
        <v>15</v>
      </c>
      <c r="B61" s="15">
        <v>1185732</v>
      </c>
      <c r="C61" s="3">
        <v>44481</v>
      </c>
      <c r="D61" s="12" t="s">
        <v>16</v>
      </c>
      <c r="E61" s="12" t="s">
        <v>17</v>
      </c>
      <c r="F61" s="12" t="s">
        <v>17</v>
      </c>
      <c r="G61" s="12" t="s">
        <v>19</v>
      </c>
      <c r="H61" s="33">
        <v>0.55000000000000004</v>
      </c>
      <c r="I61" s="21">
        <v>10000</v>
      </c>
      <c r="J61" s="33">
        <f t="shared" si="0"/>
        <v>5500</v>
      </c>
      <c r="K61" s="34">
        <f t="shared" si="1"/>
        <v>1650</v>
      </c>
      <c r="L61" s="24">
        <v>0.3</v>
      </c>
      <c r="M61" s="42">
        <f t="shared" si="2"/>
        <v>0.16500000000000001</v>
      </c>
      <c r="N61" s="29">
        <f t="shared" si="3"/>
        <v>1650</v>
      </c>
      <c r="O61" s="5"/>
    </row>
    <row r="62" spans="1:15" ht="15.75" customHeight="1">
      <c r="A62" s="12" t="s">
        <v>15</v>
      </c>
      <c r="B62" s="15">
        <v>1185732</v>
      </c>
      <c r="C62" s="3">
        <v>44481</v>
      </c>
      <c r="D62" s="12" t="s">
        <v>16</v>
      </c>
      <c r="E62" s="12" t="s">
        <v>17</v>
      </c>
      <c r="F62" s="12" t="s">
        <v>17</v>
      </c>
      <c r="G62" s="12" t="s">
        <v>20</v>
      </c>
      <c r="H62" s="33">
        <v>0.55000000000000004</v>
      </c>
      <c r="I62" s="21">
        <v>9000</v>
      </c>
      <c r="J62" s="33">
        <f t="shared" si="0"/>
        <v>4950</v>
      </c>
      <c r="K62" s="34">
        <f t="shared" si="1"/>
        <v>1732.5</v>
      </c>
      <c r="L62" s="24">
        <v>0.35</v>
      </c>
      <c r="M62" s="42">
        <f t="shared" si="2"/>
        <v>0.1925</v>
      </c>
      <c r="N62" s="29">
        <f t="shared" si="3"/>
        <v>1732.5</v>
      </c>
      <c r="O62" s="5"/>
    </row>
    <row r="63" spans="1:15" ht="15.75" customHeight="1">
      <c r="A63" s="12" t="s">
        <v>15</v>
      </c>
      <c r="B63" s="15">
        <v>1185732</v>
      </c>
      <c r="C63" s="3">
        <v>44481</v>
      </c>
      <c r="D63" s="12" t="s">
        <v>16</v>
      </c>
      <c r="E63" s="12" t="s">
        <v>17</v>
      </c>
      <c r="F63" s="12" t="s">
        <v>17</v>
      </c>
      <c r="G63" s="12" t="s">
        <v>21</v>
      </c>
      <c r="H63" s="33">
        <v>0.55000000000000004</v>
      </c>
      <c r="I63" s="21">
        <v>8750</v>
      </c>
      <c r="J63" s="33">
        <f t="shared" si="0"/>
        <v>4812.5</v>
      </c>
      <c r="K63" s="34">
        <f t="shared" si="1"/>
        <v>1684.375</v>
      </c>
      <c r="L63" s="24">
        <v>0.35</v>
      </c>
      <c r="M63" s="42">
        <f t="shared" si="2"/>
        <v>0.1925</v>
      </c>
      <c r="N63" s="29">
        <f t="shared" si="3"/>
        <v>1684.375</v>
      </c>
      <c r="O63" s="5"/>
    </row>
    <row r="64" spans="1:15" ht="15.75" customHeight="1">
      <c r="A64" s="12" t="s">
        <v>15</v>
      </c>
      <c r="B64" s="15">
        <v>1185732</v>
      </c>
      <c r="C64" s="3">
        <v>44481</v>
      </c>
      <c r="D64" s="12" t="s">
        <v>16</v>
      </c>
      <c r="E64" s="12" t="s">
        <v>17</v>
      </c>
      <c r="F64" s="12" t="s">
        <v>17</v>
      </c>
      <c r="G64" s="12" t="s">
        <v>22</v>
      </c>
      <c r="H64" s="33">
        <v>0.65</v>
      </c>
      <c r="I64" s="21">
        <v>8750</v>
      </c>
      <c r="J64" s="33">
        <f t="shared" si="0"/>
        <v>5687.5</v>
      </c>
      <c r="K64" s="34">
        <f t="shared" si="1"/>
        <v>1706.25</v>
      </c>
      <c r="L64" s="24">
        <v>0.3</v>
      </c>
      <c r="M64" s="42">
        <f t="shared" si="2"/>
        <v>0.19500000000000001</v>
      </c>
      <c r="N64" s="29">
        <f t="shared" si="3"/>
        <v>1706.25</v>
      </c>
      <c r="O64" s="5"/>
    </row>
    <row r="65" spans="1:15" ht="15.75" customHeight="1">
      <c r="A65" s="12" t="s">
        <v>15</v>
      </c>
      <c r="B65" s="15">
        <v>1185732</v>
      </c>
      <c r="C65" s="3">
        <v>44481</v>
      </c>
      <c r="D65" s="12" t="s">
        <v>16</v>
      </c>
      <c r="E65" s="12" t="s">
        <v>17</v>
      </c>
      <c r="F65" s="12" t="s">
        <v>17</v>
      </c>
      <c r="G65" s="12" t="s">
        <v>23</v>
      </c>
      <c r="H65" s="33">
        <v>0.7</v>
      </c>
      <c r="I65" s="21">
        <v>10000</v>
      </c>
      <c r="J65" s="33">
        <f t="shared" si="0"/>
        <v>7000</v>
      </c>
      <c r="K65" s="34">
        <f t="shared" si="1"/>
        <v>1750</v>
      </c>
      <c r="L65" s="24">
        <v>0.25</v>
      </c>
      <c r="M65" s="42">
        <f t="shared" si="2"/>
        <v>0.17499999999999999</v>
      </c>
      <c r="N65" s="29">
        <f t="shared" si="3"/>
        <v>1750</v>
      </c>
      <c r="O65" s="5"/>
    </row>
    <row r="66" spans="1:15" ht="15.75" customHeight="1">
      <c r="A66" s="12" t="s">
        <v>15</v>
      </c>
      <c r="B66" s="15">
        <v>1185732</v>
      </c>
      <c r="C66" s="3">
        <v>44511</v>
      </c>
      <c r="D66" s="12" t="s">
        <v>16</v>
      </c>
      <c r="E66" s="12" t="s">
        <v>17</v>
      </c>
      <c r="F66" s="12" t="s">
        <v>17</v>
      </c>
      <c r="G66" s="12" t="s">
        <v>18</v>
      </c>
      <c r="H66" s="33">
        <v>0.65</v>
      </c>
      <c r="I66" s="21">
        <v>11500</v>
      </c>
      <c r="J66" s="33">
        <f t="shared" si="0"/>
        <v>7475</v>
      </c>
      <c r="K66" s="34">
        <f t="shared" si="1"/>
        <v>3737.5</v>
      </c>
      <c r="L66" s="24">
        <v>0.5</v>
      </c>
      <c r="M66" s="42">
        <f t="shared" si="2"/>
        <v>0.32500000000000001</v>
      </c>
      <c r="N66" s="29">
        <f t="shared" si="3"/>
        <v>3737.5</v>
      </c>
      <c r="O66" s="5"/>
    </row>
    <row r="67" spans="1:15" ht="15.75" customHeight="1">
      <c r="A67" s="12" t="s">
        <v>15</v>
      </c>
      <c r="B67" s="15">
        <v>1185732</v>
      </c>
      <c r="C67" s="3">
        <v>44511</v>
      </c>
      <c r="D67" s="12" t="s">
        <v>16</v>
      </c>
      <c r="E67" s="12" t="s">
        <v>17</v>
      </c>
      <c r="F67" s="12" t="s">
        <v>17</v>
      </c>
      <c r="G67" s="12" t="s">
        <v>19</v>
      </c>
      <c r="H67" s="33">
        <v>0.55000000000000004</v>
      </c>
      <c r="I67" s="21">
        <v>9750</v>
      </c>
      <c r="J67" s="33">
        <f t="shared" si="0"/>
        <v>5362.5</v>
      </c>
      <c r="K67" s="34">
        <f t="shared" si="1"/>
        <v>1608.75</v>
      </c>
      <c r="L67" s="24">
        <v>0.3</v>
      </c>
      <c r="M67" s="42">
        <f t="shared" si="2"/>
        <v>0.16500000000000001</v>
      </c>
      <c r="N67" s="29">
        <f t="shared" si="3"/>
        <v>1608.75</v>
      </c>
      <c r="O67" s="5"/>
    </row>
    <row r="68" spans="1:15" ht="15.75" customHeight="1">
      <c r="A68" s="12" t="s">
        <v>15</v>
      </c>
      <c r="B68" s="15">
        <v>1185732</v>
      </c>
      <c r="C68" s="3">
        <v>44511</v>
      </c>
      <c r="D68" s="12" t="s">
        <v>16</v>
      </c>
      <c r="E68" s="12" t="s">
        <v>17</v>
      </c>
      <c r="F68" s="12" t="s">
        <v>17</v>
      </c>
      <c r="G68" s="12" t="s">
        <v>20</v>
      </c>
      <c r="H68" s="33">
        <v>0.55000000000000004</v>
      </c>
      <c r="I68" s="21">
        <v>9200</v>
      </c>
      <c r="J68" s="33">
        <f t="shared" si="0"/>
        <v>5060</v>
      </c>
      <c r="K68" s="34">
        <f t="shared" si="1"/>
        <v>1771</v>
      </c>
      <c r="L68" s="24">
        <v>0.35</v>
      </c>
      <c r="M68" s="42">
        <f t="shared" si="2"/>
        <v>0.1925</v>
      </c>
      <c r="N68" s="29">
        <f t="shared" si="3"/>
        <v>1771</v>
      </c>
      <c r="O68" s="5"/>
    </row>
    <row r="69" spans="1:15" ht="15.75" customHeight="1">
      <c r="A69" s="12" t="s">
        <v>15</v>
      </c>
      <c r="B69" s="15">
        <v>1185732</v>
      </c>
      <c r="C69" s="3">
        <v>44511</v>
      </c>
      <c r="D69" s="12" t="s">
        <v>16</v>
      </c>
      <c r="E69" s="12" t="s">
        <v>17</v>
      </c>
      <c r="F69" s="12" t="s">
        <v>17</v>
      </c>
      <c r="G69" s="12" t="s">
        <v>21</v>
      </c>
      <c r="H69" s="33">
        <v>0.55000000000000004</v>
      </c>
      <c r="I69" s="21">
        <v>9000</v>
      </c>
      <c r="J69" s="33">
        <f t="shared" si="0"/>
        <v>4950</v>
      </c>
      <c r="K69" s="34">
        <f t="shared" si="1"/>
        <v>1732.5</v>
      </c>
      <c r="L69" s="24">
        <v>0.35</v>
      </c>
      <c r="M69" s="42">
        <f t="shared" si="2"/>
        <v>0.1925</v>
      </c>
      <c r="N69" s="29">
        <f t="shared" si="3"/>
        <v>1732.5</v>
      </c>
      <c r="O69" s="5"/>
    </row>
    <row r="70" spans="1:15" ht="15.75" customHeight="1">
      <c r="A70" s="12" t="s">
        <v>15</v>
      </c>
      <c r="B70" s="15">
        <v>1185732</v>
      </c>
      <c r="C70" s="3">
        <v>44511</v>
      </c>
      <c r="D70" s="12" t="s">
        <v>16</v>
      </c>
      <c r="E70" s="12" t="s">
        <v>17</v>
      </c>
      <c r="F70" s="12" t="s">
        <v>17</v>
      </c>
      <c r="G70" s="12" t="s">
        <v>22</v>
      </c>
      <c r="H70" s="33">
        <v>0.65</v>
      </c>
      <c r="I70" s="21">
        <v>8750</v>
      </c>
      <c r="J70" s="33">
        <f t="shared" si="0"/>
        <v>5687.5</v>
      </c>
      <c r="K70" s="34">
        <f t="shared" si="1"/>
        <v>1706.25</v>
      </c>
      <c r="L70" s="24">
        <v>0.3</v>
      </c>
      <c r="M70" s="42">
        <f t="shared" si="2"/>
        <v>0.19500000000000001</v>
      </c>
      <c r="N70" s="29">
        <f t="shared" si="3"/>
        <v>1706.25</v>
      </c>
      <c r="O70" s="5"/>
    </row>
    <row r="71" spans="1:15" ht="15.75" customHeight="1">
      <c r="A71" s="12" t="s">
        <v>15</v>
      </c>
      <c r="B71" s="15">
        <v>1185732</v>
      </c>
      <c r="C71" s="3">
        <v>44511</v>
      </c>
      <c r="D71" s="12" t="s">
        <v>16</v>
      </c>
      <c r="E71" s="12" t="s">
        <v>17</v>
      </c>
      <c r="F71" s="12" t="s">
        <v>17</v>
      </c>
      <c r="G71" s="12" t="s">
        <v>23</v>
      </c>
      <c r="H71" s="33">
        <v>0.7</v>
      </c>
      <c r="I71" s="21">
        <v>9750</v>
      </c>
      <c r="J71" s="33">
        <f t="shared" si="0"/>
        <v>6825</v>
      </c>
      <c r="K71" s="34">
        <f t="shared" si="1"/>
        <v>1706.25</v>
      </c>
      <c r="L71" s="24">
        <v>0.25</v>
      </c>
      <c r="M71" s="42">
        <f t="shared" ref="M71:M134" si="4">IFERROR(K71/I71,0)</f>
        <v>0.17499999999999999</v>
      </c>
      <c r="N71" s="29">
        <f t="shared" ref="N71:N134" si="5">L71*J71</f>
        <v>1706.25</v>
      </c>
      <c r="O71" s="5"/>
    </row>
    <row r="72" spans="1:15" ht="15.75" customHeight="1">
      <c r="A72" s="12" t="s">
        <v>15</v>
      </c>
      <c r="B72" s="15">
        <v>1185732</v>
      </c>
      <c r="C72" s="3">
        <v>44540</v>
      </c>
      <c r="D72" s="12" t="s">
        <v>16</v>
      </c>
      <c r="E72" s="12" t="s">
        <v>17</v>
      </c>
      <c r="F72" s="12" t="s">
        <v>17</v>
      </c>
      <c r="G72" s="12" t="s">
        <v>18</v>
      </c>
      <c r="H72" s="33">
        <v>0.65</v>
      </c>
      <c r="I72" s="21">
        <v>12000</v>
      </c>
      <c r="J72" s="33">
        <f t="shared" si="0"/>
        <v>7800</v>
      </c>
      <c r="K72" s="34">
        <f t="shared" si="1"/>
        <v>3900</v>
      </c>
      <c r="L72" s="24">
        <v>0.5</v>
      </c>
      <c r="M72" s="42">
        <f t="shared" si="4"/>
        <v>0.32500000000000001</v>
      </c>
      <c r="N72" s="29">
        <f t="shared" si="5"/>
        <v>3900</v>
      </c>
      <c r="O72" s="5"/>
    </row>
    <row r="73" spans="1:15" ht="15.75" customHeight="1">
      <c r="A73" s="12" t="s">
        <v>15</v>
      </c>
      <c r="B73" s="15">
        <v>1185732</v>
      </c>
      <c r="C73" s="3">
        <v>44540</v>
      </c>
      <c r="D73" s="12" t="s">
        <v>16</v>
      </c>
      <c r="E73" s="12" t="s">
        <v>17</v>
      </c>
      <c r="F73" s="12" t="s">
        <v>17</v>
      </c>
      <c r="G73" s="12" t="s">
        <v>19</v>
      </c>
      <c r="H73" s="33">
        <v>0.55000000000000004</v>
      </c>
      <c r="I73" s="21">
        <v>10000</v>
      </c>
      <c r="J73" s="33">
        <f t="shared" si="0"/>
        <v>5500</v>
      </c>
      <c r="K73" s="34">
        <f t="shared" si="1"/>
        <v>1650</v>
      </c>
      <c r="L73" s="24">
        <v>0.3</v>
      </c>
      <c r="M73" s="42">
        <f t="shared" si="4"/>
        <v>0.16500000000000001</v>
      </c>
      <c r="N73" s="29">
        <f t="shared" si="5"/>
        <v>1650</v>
      </c>
      <c r="O73" s="5"/>
    </row>
    <row r="74" spans="1:15" ht="15.75" customHeight="1">
      <c r="A74" s="12" t="s">
        <v>15</v>
      </c>
      <c r="B74" s="15">
        <v>1185732</v>
      </c>
      <c r="C74" s="3">
        <v>44540</v>
      </c>
      <c r="D74" s="12" t="s">
        <v>16</v>
      </c>
      <c r="E74" s="12" t="s">
        <v>17</v>
      </c>
      <c r="F74" s="12" t="s">
        <v>17</v>
      </c>
      <c r="G74" s="12" t="s">
        <v>20</v>
      </c>
      <c r="H74" s="33">
        <v>0.55000000000000004</v>
      </c>
      <c r="I74" s="21">
        <v>9500</v>
      </c>
      <c r="J74" s="33">
        <f t="shared" si="0"/>
        <v>5225</v>
      </c>
      <c r="K74" s="34">
        <f t="shared" si="1"/>
        <v>1828.7499999999998</v>
      </c>
      <c r="L74" s="24">
        <v>0.35</v>
      </c>
      <c r="M74" s="42">
        <f t="shared" si="4"/>
        <v>0.19249999999999998</v>
      </c>
      <c r="N74" s="29">
        <f t="shared" si="5"/>
        <v>1828.7499999999998</v>
      </c>
      <c r="O74" s="5"/>
    </row>
    <row r="75" spans="1:15" ht="15.75" customHeight="1">
      <c r="A75" s="12" t="s">
        <v>15</v>
      </c>
      <c r="B75" s="15">
        <v>1185732</v>
      </c>
      <c r="C75" s="3">
        <v>44540</v>
      </c>
      <c r="D75" s="12" t="s">
        <v>16</v>
      </c>
      <c r="E75" s="12" t="s">
        <v>17</v>
      </c>
      <c r="F75" s="12" t="s">
        <v>17</v>
      </c>
      <c r="G75" s="12" t="s">
        <v>21</v>
      </c>
      <c r="H75" s="33">
        <v>0.55000000000000004</v>
      </c>
      <c r="I75" s="21">
        <v>9000</v>
      </c>
      <c r="J75" s="33">
        <f t="shared" si="0"/>
        <v>4950</v>
      </c>
      <c r="K75" s="34">
        <f t="shared" si="1"/>
        <v>1732.5</v>
      </c>
      <c r="L75" s="24">
        <v>0.35</v>
      </c>
      <c r="M75" s="42">
        <f t="shared" si="4"/>
        <v>0.1925</v>
      </c>
      <c r="N75" s="29">
        <f t="shared" si="5"/>
        <v>1732.5</v>
      </c>
      <c r="O75" s="5"/>
    </row>
    <row r="76" spans="1:15" ht="15.75" customHeight="1">
      <c r="A76" s="12" t="s">
        <v>15</v>
      </c>
      <c r="B76" s="15">
        <v>1185732</v>
      </c>
      <c r="C76" s="3">
        <v>44540</v>
      </c>
      <c r="D76" s="12" t="s">
        <v>16</v>
      </c>
      <c r="E76" s="12" t="s">
        <v>17</v>
      </c>
      <c r="F76" s="12" t="s">
        <v>17</v>
      </c>
      <c r="G76" s="12" t="s">
        <v>22</v>
      </c>
      <c r="H76" s="33">
        <v>0.65</v>
      </c>
      <c r="I76" s="21">
        <v>9000</v>
      </c>
      <c r="J76" s="33">
        <f t="shared" si="0"/>
        <v>5850</v>
      </c>
      <c r="K76" s="34">
        <f t="shared" si="1"/>
        <v>1755</v>
      </c>
      <c r="L76" s="24">
        <v>0.3</v>
      </c>
      <c r="M76" s="42">
        <f t="shared" si="4"/>
        <v>0.19500000000000001</v>
      </c>
      <c r="N76" s="29">
        <f t="shared" si="5"/>
        <v>1755</v>
      </c>
      <c r="O76" s="5"/>
    </row>
    <row r="77" spans="1:15" ht="15.75" customHeight="1">
      <c r="A77" s="12" t="s">
        <v>15</v>
      </c>
      <c r="B77" s="15">
        <v>1185732</v>
      </c>
      <c r="C77" s="3">
        <v>44540</v>
      </c>
      <c r="D77" s="12" t="s">
        <v>16</v>
      </c>
      <c r="E77" s="12" t="s">
        <v>17</v>
      </c>
      <c r="F77" s="12" t="s">
        <v>17</v>
      </c>
      <c r="G77" s="12" t="s">
        <v>23</v>
      </c>
      <c r="H77" s="33">
        <v>0.7</v>
      </c>
      <c r="I77" s="21">
        <v>10000</v>
      </c>
      <c r="J77" s="33">
        <f t="shared" si="0"/>
        <v>7000</v>
      </c>
      <c r="K77" s="34">
        <f t="shared" si="1"/>
        <v>1750</v>
      </c>
      <c r="L77" s="24">
        <v>0.25</v>
      </c>
      <c r="M77" s="42">
        <f t="shared" si="4"/>
        <v>0.17499999999999999</v>
      </c>
      <c r="N77" s="29">
        <f t="shared" si="5"/>
        <v>1750</v>
      </c>
      <c r="O77" s="5"/>
    </row>
    <row r="78" spans="1:15" ht="15.75" customHeight="1">
      <c r="A78" s="12" t="s">
        <v>24</v>
      </c>
      <c r="B78" s="15">
        <v>1197831</v>
      </c>
      <c r="C78" s="3">
        <v>44198</v>
      </c>
      <c r="D78" s="12" t="s">
        <v>25</v>
      </c>
      <c r="E78" s="12" t="s">
        <v>26</v>
      </c>
      <c r="F78" s="12" t="s">
        <v>27</v>
      </c>
      <c r="G78" s="12" t="s">
        <v>18</v>
      </c>
      <c r="H78" s="33">
        <v>0.25</v>
      </c>
      <c r="I78" s="21">
        <v>9000</v>
      </c>
      <c r="J78" s="33">
        <f t="shared" si="0"/>
        <v>2250</v>
      </c>
      <c r="K78" s="34">
        <f t="shared" si="1"/>
        <v>787.5</v>
      </c>
      <c r="L78" s="24">
        <v>0.35</v>
      </c>
      <c r="M78" s="42">
        <f t="shared" si="4"/>
        <v>8.7499999999999994E-2</v>
      </c>
      <c r="N78" s="29">
        <f t="shared" si="5"/>
        <v>787.5</v>
      </c>
      <c r="O78" s="5"/>
    </row>
    <row r="79" spans="1:15" ht="15.75" customHeight="1">
      <c r="A79" s="12" t="s">
        <v>24</v>
      </c>
      <c r="B79" s="15">
        <v>1197831</v>
      </c>
      <c r="C79" s="3">
        <v>44198</v>
      </c>
      <c r="D79" s="12" t="s">
        <v>25</v>
      </c>
      <c r="E79" s="12" t="s">
        <v>26</v>
      </c>
      <c r="F79" s="12" t="s">
        <v>27</v>
      </c>
      <c r="G79" s="12" t="s">
        <v>19</v>
      </c>
      <c r="H79" s="33">
        <v>0.35</v>
      </c>
      <c r="I79" s="21">
        <v>9000</v>
      </c>
      <c r="J79" s="33">
        <f t="shared" si="0"/>
        <v>3150</v>
      </c>
      <c r="K79" s="34">
        <f t="shared" si="1"/>
        <v>1102.5</v>
      </c>
      <c r="L79" s="24">
        <v>0.35</v>
      </c>
      <c r="M79" s="42">
        <f t="shared" si="4"/>
        <v>0.1225</v>
      </c>
      <c r="N79" s="29">
        <f t="shared" si="5"/>
        <v>1102.5</v>
      </c>
      <c r="O79" s="5"/>
    </row>
    <row r="80" spans="1:15" ht="15.75" customHeight="1">
      <c r="A80" s="12" t="s">
        <v>24</v>
      </c>
      <c r="B80" s="15">
        <v>1197831</v>
      </c>
      <c r="C80" s="3">
        <v>44198</v>
      </c>
      <c r="D80" s="12" t="s">
        <v>25</v>
      </c>
      <c r="E80" s="12" t="s">
        <v>26</v>
      </c>
      <c r="F80" s="12" t="s">
        <v>27</v>
      </c>
      <c r="G80" s="12" t="s">
        <v>20</v>
      </c>
      <c r="H80" s="33">
        <v>0.35</v>
      </c>
      <c r="I80" s="21">
        <v>7000</v>
      </c>
      <c r="J80" s="33">
        <f t="shared" si="0"/>
        <v>2450</v>
      </c>
      <c r="K80" s="34">
        <f t="shared" si="1"/>
        <v>857.5</v>
      </c>
      <c r="L80" s="24">
        <v>0.35</v>
      </c>
      <c r="M80" s="42">
        <f t="shared" si="4"/>
        <v>0.1225</v>
      </c>
      <c r="N80" s="29">
        <f t="shared" si="5"/>
        <v>857.5</v>
      </c>
      <c r="O80" s="5"/>
    </row>
    <row r="81" spans="1:15" ht="15.75" customHeight="1">
      <c r="A81" s="12" t="s">
        <v>24</v>
      </c>
      <c r="B81" s="15">
        <v>1197831</v>
      </c>
      <c r="C81" s="3">
        <v>44198</v>
      </c>
      <c r="D81" s="12" t="s">
        <v>25</v>
      </c>
      <c r="E81" s="12" t="s">
        <v>26</v>
      </c>
      <c r="F81" s="12" t="s">
        <v>27</v>
      </c>
      <c r="G81" s="12" t="s">
        <v>21</v>
      </c>
      <c r="H81" s="33">
        <v>0.35</v>
      </c>
      <c r="I81" s="21">
        <v>7000</v>
      </c>
      <c r="J81" s="33">
        <f t="shared" si="0"/>
        <v>2450</v>
      </c>
      <c r="K81" s="34">
        <f t="shared" si="1"/>
        <v>1102.5</v>
      </c>
      <c r="L81" s="24">
        <v>0.45</v>
      </c>
      <c r="M81" s="42">
        <f t="shared" si="4"/>
        <v>0.1575</v>
      </c>
      <c r="N81" s="29">
        <f t="shared" si="5"/>
        <v>1102.5</v>
      </c>
      <c r="O81" s="5"/>
    </row>
    <row r="82" spans="1:15" ht="15.75" customHeight="1">
      <c r="A82" s="12" t="s">
        <v>24</v>
      </c>
      <c r="B82" s="15">
        <v>1197831</v>
      </c>
      <c r="C82" s="3">
        <v>44198</v>
      </c>
      <c r="D82" s="12" t="s">
        <v>25</v>
      </c>
      <c r="E82" s="12" t="s">
        <v>26</v>
      </c>
      <c r="F82" s="12" t="s">
        <v>27</v>
      </c>
      <c r="G82" s="12" t="s">
        <v>22</v>
      </c>
      <c r="H82" s="33">
        <v>0.4</v>
      </c>
      <c r="I82" s="21">
        <v>5500</v>
      </c>
      <c r="J82" s="33">
        <f t="shared" si="0"/>
        <v>2200</v>
      </c>
      <c r="K82" s="34">
        <f t="shared" si="1"/>
        <v>660</v>
      </c>
      <c r="L82" s="24">
        <v>0.3</v>
      </c>
      <c r="M82" s="42">
        <f t="shared" si="4"/>
        <v>0.12</v>
      </c>
      <c r="N82" s="29">
        <f t="shared" si="5"/>
        <v>660</v>
      </c>
      <c r="O82" s="5"/>
    </row>
    <row r="83" spans="1:15" ht="15.75" customHeight="1">
      <c r="A83" s="12" t="s">
        <v>24</v>
      </c>
      <c r="B83" s="15">
        <v>1197831</v>
      </c>
      <c r="C83" s="3">
        <v>44198</v>
      </c>
      <c r="D83" s="12" t="s">
        <v>25</v>
      </c>
      <c r="E83" s="12" t="s">
        <v>26</v>
      </c>
      <c r="F83" s="12" t="s">
        <v>27</v>
      </c>
      <c r="G83" s="12" t="s">
        <v>23</v>
      </c>
      <c r="H83" s="33">
        <v>0.35</v>
      </c>
      <c r="I83" s="21">
        <v>7000</v>
      </c>
      <c r="J83" s="33">
        <f t="shared" si="0"/>
        <v>2450</v>
      </c>
      <c r="K83" s="34">
        <f t="shared" si="1"/>
        <v>1225</v>
      </c>
      <c r="L83" s="24">
        <v>0.5</v>
      </c>
      <c r="M83" s="42">
        <f t="shared" si="4"/>
        <v>0.17499999999999999</v>
      </c>
      <c r="N83" s="29">
        <f t="shared" si="5"/>
        <v>1225</v>
      </c>
      <c r="O83" s="5"/>
    </row>
    <row r="84" spans="1:15" ht="15.75" customHeight="1">
      <c r="A84" s="12" t="s">
        <v>24</v>
      </c>
      <c r="B84" s="15">
        <v>1197831</v>
      </c>
      <c r="C84" s="3">
        <v>44228</v>
      </c>
      <c r="D84" s="12" t="s">
        <v>25</v>
      </c>
      <c r="E84" s="12" t="s">
        <v>26</v>
      </c>
      <c r="F84" s="12" t="s">
        <v>27</v>
      </c>
      <c r="G84" s="12" t="s">
        <v>18</v>
      </c>
      <c r="H84" s="33">
        <v>0.25</v>
      </c>
      <c r="I84" s="21">
        <v>8500</v>
      </c>
      <c r="J84" s="33">
        <f t="shared" si="0"/>
        <v>2125</v>
      </c>
      <c r="K84" s="34">
        <f t="shared" si="1"/>
        <v>743.75</v>
      </c>
      <c r="L84" s="24">
        <v>0.35</v>
      </c>
      <c r="M84" s="42">
        <f t="shared" si="4"/>
        <v>8.7499999999999994E-2</v>
      </c>
      <c r="N84" s="29">
        <f t="shared" si="5"/>
        <v>743.75</v>
      </c>
      <c r="O84" s="5"/>
    </row>
    <row r="85" spans="1:15" ht="15.75" customHeight="1">
      <c r="A85" s="12" t="s">
        <v>24</v>
      </c>
      <c r="B85" s="15">
        <v>1197831</v>
      </c>
      <c r="C85" s="3">
        <v>44228</v>
      </c>
      <c r="D85" s="12" t="s">
        <v>25</v>
      </c>
      <c r="E85" s="12" t="s">
        <v>26</v>
      </c>
      <c r="F85" s="12" t="s">
        <v>27</v>
      </c>
      <c r="G85" s="12" t="s">
        <v>19</v>
      </c>
      <c r="H85" s="33">
        <v>0.35</v>
      </c>
      <c r="I85" s="21">
        <v>8500</v>
      </c>
      <c r="J85" s="33">
        <f t="shared" si="0"/>
        <v>2975</v>
      </c>
      <c r="K85" s="34">
        <f t="shared" si="1"/>
        <v>1041.25</v>
      </c>
      <c r="L85" s="24">
        <v>0.35</v>
      </c>
      <c r="M85" s="42">
        <f t="shared" si="4"/>
        <v>0.1225</v>
      </c>
      <c r="N85" s="29">
        <f t="shared" si="5"/>
        <v>1041.25</v>
      </c>
      <c r="O85" s="5"/>
    </row>
    <row r="86" spans="1:15" ht="15.75" customHeight="1">
      <c r="A86" s="12" t="s">
        <v>24</v>
      </c>
      <c r="B86" s="15">
        <v>1197831</v>
      </c>
      <c r="C86" s="3">
        <v>44228</v>
      </c>
      <c r="D86" s="12" t="s">
        <v>25</v>
      </c>
      <c r="E86" s="12" t="s">
        <v>26</v>
      </c>
      <c r="F86" s="12" t="s">
        <v>27</v>
      </c>
      <c r="G86" s="12" t="s">
        <v>20</v>
      </c>
      <c r="H86" s="33">
        <v>0.35</v>
      </c>
      <c r="I86" s="21">
        <v>6750</v>
      </c>
      <c r="J86" s="33">
        <f t="shared" si="0"/>
        <v>2362.5</v>
      </c>
      <c r="K86" s="34">
        <f t="shared" si="1"/>
        <v>826.875</v>
      </c>
      <c r="L86" s="24">
        <v>0.35</v>
      </c>
      <c r="M86" s="42">
        <f t="shared" si="4"/>
        <v>0.1225</v>
      </c>
      <c r="N86" s="29">
        <f t="shared" si="5"/>
        <v>826.875</v>
      </c>
      <c r="O86" s="5"/>
    </row>
    <row r="87" spans="1:15" ht="15.75" customHeight="1">
      <c r="A87" s="12" t="s">
        <v>24</v>
      </c>
      <c r="B87" s="15">
        <v>1197831</v>
      </c>
      <c r="C87" s="3">
        <v>44228</v>
      </c>
      <c r="D87" s="12" t="s">
        <v>25</v>
      </c>
      <c r="E87" s="12" t="s">
        <v>26</v>
      </c>
      <c r="F87" s="12" t="s">
        <v>27</v>
      </c>
      <c r="G87" s="12" t="s">
        <v>21</v>
      </c>
      <c r="H87" s="33">
        <v>0.35</v>
      </c>
      <c r="I87" s="21">
        <v>6250</v>
      </c>
      <c r="J87" s="33">
        <f t="shared" si="0"/>
        <v>2187.5</v>
      </c>
      <c r="K87" s="34">
        <f t="shared" si="1"/>
        <v>984.375</v>
      </c>
      <c r="L87" s="24">
        <v>0.45</v>
      </c>
      <c r="M87" s="42">
        <f t="shared" si="4"/>
        <v>0.1575</v>
      </c>
      <c r="N87" s="29">
        <f t="shared" si="5"/>
        <v>984.375</v>
      </c>
      <c r="O87" s="5"/>
    </row>
    <row r="88" spans="1:15" ht="15.75" customHeight="1">
      <c r="A88" s="12" t="s">
        <v>24</v>
      </c>
      <c r="B88" s="15">
        <v>1197831</v>
      </c>
      <c r="C88" s="3">
        <v>44228</v>
      </c>
      <c r="D88" s="12" t="s">
        <v>25</v>
      </c>
      <c r="E88" s="12" t="s">
        <v>26</v>
      </c>
      <c r="F88" s="12" t="s">
        <v>27</v>
      </c>
      <c r="G88" s="12" t="s">
        <v>22</v>
      </c>
      <c r="H88" s="33">
        <v>0.4</v>
      </c>
      <c r="I88" s="21">
        <v>5000</v>
      </c>
      <c r="J88" s="33">
        <f t="shared" si="0"/>
        <v>2000</v>
      </c>
      <c r="K88" s="34">
        <f t="shared" si="1"/>
        <v>600</v>
      </c>
      <c r="L88" s="24">
        <v>0.3</v>
      </c>
      <c r="M88" s="42">
        <f t="shared" si="4"/>
        <v>0.12</v>
      </c>
      <c r="N88" s="29">
        <f t="shared" si="5"/>
        <v>600</v>
      </c>
      <c r="O88" s="5"/>
    </row>
    <row r="89" spans="1:15" ht="15.75" customHeight="1">
      <c r="A89" s="12" t="s">
        <v>24</v>
      </c>
      <c r="B89" s="15">
        <v>1197831</v>
      </c>
      <c r="C89" s="3">
        <v>44228</v>
      </c>
      <c r="D89" s="12" t="s">
        <v>25</v>
      </c>
      <c r="E89" s="12" t="s">
        <v>26</v>
      </c>
      <c r="F89" s="12" t="s">
        <v>27</v>
      </c>
      <c r="G89" s="12" t="s">
        <v>23</v>
      </c>
      <c r="H89" s="33">
        <v>0.35</v>
      </c>
      <c r="I89" s="21">
        <v>7000</v>
      </c>
      <c r="J89" s="33">
        <f t="shared" si="0"/>
        <v>2450</v>
      </c>
      <c r="K89" s="34">
        <f t="shared" si="1"/>
        <v>1225</v>
      </c>
      <c r="L89" s="24">
        <v>0.5</v>
      </c>
      <c r="M89" s="42">
        <f t="shared" si="4"/>
        <v>0.17499999999999999</v>
      </c>
      <c r="N89" s="29">
        <f t="shared" si="5"/>
        <v>1225</v>
      </c>
      <c r="O89" s="5"/>
    </row>
    <row r="90" spans="1:15" ht="15.75" customHeight="1">
      <c r="A90" s="12" t="s">
        <v>24</v>
      </c>
      <c r="B90" s="15">
        <v>1197831</v>
      </c>
      <c r="C90" s="3">
        <v>44258</v>
      </c>
      <c r="D90" s="12" t="s">
        <v>25</v>
      </c>
      <c r="E90" s="12" t="s">
        <v>26</v>
      </c>
      <c r="F90" s="12" t="s">
        <v>27</v>
      </c>
      <c r="G90" s="12" t="s">
        <v>18</v>
      </c>
      <c r="H90" s="33">
        <v>0.3</v>
      </c>
      <c r="I90" s="21">
        <v>8750</v>
      </c>
      <c r="J90" s="33">
        <f t="shared" si="0"/>
        <v>2625</v>
      </c>
      <c r="K90" s="34">
        <f t="shared" si="1"/>
        <v>918.74999999999989</v>
      </c>
      <c r="L90" s="24">
        <v>0.35</v>
      </c>
      <c r="M90" s="42">
        <f t="shared" si="4"/>
        <v>0.10499999999999998</v>
      </c>
      <c r="N90" s="29">
        <f t="shared" si="5"/>
        <v>918.74999999999989</v>
      </c>
      <c r="O90" s="5"/>
    </row>
    <row r="91" spans="1:15" ht="15.75" customHeight="1">
      <c r="A91" s="12" t="s">
        <v>24</v>
      </c>
      <c r="B91" s="15">
        <v>1197831</v>
      </c>
      <c r="C91" s="3">
        <v>44258</v>
      </c>
      <c r="D91" s="12" t="s">
        <v>25</v>
      </c>
      <c r="E91" s="12" t="s">
        <v>26</v>
      </c>
      <c r="F91" s="12" t="s">
        <v>27</v>
      </c>
      <c r="G91" s="12" t="s">
        <v>19</v>
      </c>
      <c r="H91" s="33">
        <v>0.4</v>
      </c>
      <c r="I91" s="21">
        <v>8750</v>
      </c>
      <c r="J91" s="33">
        <f t="shared" si="0"/>
        <v>3500</v>
      </c>
      <c r="K91" s="34">
        <f t="shared" si="1"/>
        <v>1225</v>
      </c>
      <c r="L91" s="24">
        <v>0.35</v>
      </c>
      <c r="M91" s="42">
        <f t="shared" si="4"/>
        <v>0.14000000000000001</v>
      </c>
      <c r="N91" s="29">
        <f t="shared" si="5"/>
        <v>1225</v>
      </c>
      <c r="O91" s="5"/>
    </row>
    <row r="92" spans="1:15" ht="15.75" customHeight="1">
      <c r="A92" s="12" t="s">
        <v>24</v>
      </c>
      <c r="B92" s="15">
        <v>1197831</v>
      </c>
      <c r="C92" s="3">
        <v>44258</v>
      </c>
      <c r="D92" s="12" t="s">
        <v>25</v>
      </c>
      <c r="E92" s="12" t="s">
        <v>26</v>
      </c>
      <c r="F92" s="12" t="s">
        <v>27</v>
      </c>
      <c r="G92" s="12" t="s">
        <v>20</v>
      </c>
      <c r="H92" s="33">
        <v>0.35</v>
      </c>
      <c r="I92" s="21">
        <v>7000</v>
      </c>
      <c r="J92" s="33">
        <f t="shared" si="0"/>
        <v>2450</v>
      </c>
      <c r="K92" s="34">
        <f t="shared" si="1"/>
        <v>857.5</v>
      </c>
      <c r="L92" s="24">
        <v>0.35</v>
      </c>
      <c r="M92" s="42">
        <f t="shared" si="4"/>
        <v>0.1225</v>
      </c>
      <c r="N92" s="29">
        <f t="shared" si="5"/>
        <v>857.5</v>
      </c>
      <c r="O92" s="5"/>
    </row>
    <row r="93" spans="1:15" ht="15.75" customHeight="1">
      <c r="A93" s="12" t="s">
        <v>24</v>
      </c>
      <c r="B93" s="15">
        <v>1197831</v>
      </c>
      <c r="C93" s="3">
        <v>44258</v>
      </c>
      <c r="D93" s="12" t="s">
        <v>25</v>
      </c>
      <c r="E93" s="12" t="s">
        <v>26</v>
      </c>
      <c r="F93" s="12" t="s">
        <v>27</v>
      </c>
      <c r="G93" s="12" t="s">
        <v>21</v>
      </c>
      <c r="H93" s="33">
        <v>0.4</v>
      </c>
      <c r="I93" s="21">
        <v>6000</v>
      </c>
      <c r="J93" s="33">
        <f t="shared" si="0"/>
        <v>2400</v>
      </c>
      <c r="K93" s="34">
        <f t="shared" si="1"/>
        <v>1080</v>
      </c>
      <c r="L93" s="24">
        <v>0.45</v>
      </c>
      <c r="M93" s="42">
        <f t="shared" si="4"/>
        <v>0.18</v>
      </c>
      <c r="N93" s="29">
        <f t="shared" si="5"/>
        <v>1080</v>
      </c>
      <c r="O93" s="5"/>
    </row>
    <row r="94" spans="1:15" ht="15.75" customHeight="1">
      <c r="A94" s="12" t="s">
        <v>24</v>
      </c>
      <c r="B94" s="15">
        <v>1197831</v>
      </c>
      <c r="C94" s="3">
        <v>44258</v>
      </c>
      <c r="D94" s="12" t="s">
        <v>25</v>
      </c>
      <c r="E94" s="12" t="s">
        <v>26</v>
      </c>
      <c r="F94" s="12" t="s">
        <v>27</v>
      </c>
      <c r="G94" s="12" t="s">
        <v>22</v>
      </c>
      <c r="H94" s="33">
        <v>0.45</v>
      </c>
      <c r="I94" s="21">
        <v>5000</v>
      </c>
      <c r="J94" s="33">
        <f t="shared" si="0"/>
        <v>2250</v>
      </c>
      <c r="K94" s="34">
        <f t="shared" si="1"/>
        <v>675</v>
      </c>
      <c r="L94" s="24">
        <v>0.3</v>
      </c>
      <c r="M94" s="42">
        <f t="shared" si="4"/>
        <v>0.13500000000000001</v>
      </c>
      <c r="N94" s="29">
        <f t="shared" si="5"/>
        <v>675</v>
      </c>
      <c r="O94" s="5"/>
    </row>
    <row r="95" spans="1:15" ht="15.75" customHeight="1">
      <c r="A95" s="12" t="s">
        <v>24</v>
      </c>
      <c r="B95" s="15">
        <v>1197831</v>
      </c>
      <c r="C95" s="3">
        <v>44258</v>
      </c>
      <c r="D95" s="12" t="s">
        <v>25</v>
      </c>
      <c r="E95" s="12" t="s">
        <v>26</v>
      </c>
      <c r="F95" s="12" t="s">
        <v>27</v>
      </c>
      <c r="G95" s="12" t="s">
        <v>23</v>
      </c>
      <c r="H95" s="33">
        <v>0.4</v>
      </c>
      <c r="I95" s="21">
        <v>6500</v>
      </c>
      <c r="J95" s="33">
        <f t="shared" si="0"/>
        <v>2600</v>
      </c>
      <c r="K95" s="34">
        <f t="shared" si="1"/>
        <v>1300</v>
      </c>
      <c r="L95" s="24">
        <v>0.5</v>
      </c>
      <c r="M95" s="42">
        <f t="shared" si="4"/>
        <v>0.2</v>
      </c>
      <c r="N95" s="29">
        <f t="shared" si="5"/>
        <v>1300</v>
      </c>
      <c r="O95" s="5"/>
    </row>
    <row r="96" spans="1:15" ht="15.75" customHeight="1">
      <c r="A96" s="12" t="s">
        <v>24</v>
      </c>
      <c r="B96" s="15">
        <v>1197831</v>
      </c>
      <c r="C96" s="3">
        <v>44288</v>
      </c>
      <c r="D96" s="12" t="s">
        <v>25</v>
      </c>
      <c r="E96" s="12" t="s">
        <v>26</v>
      </c>
      <c r="F96" s="12" t="s">
        <v>27</v>
      </c>
      <c r="G96" s="12" t="s">
        <v>18</v>
      </c>
      <c r="H96" s="33">
        <v>0.3</v>
      </c>
      <c r="I96" s="21">
        <v>9000</v>
      </c>
      <c r="J96" s="33">
        <f t="shared" si="0"/>
        <v>2700</v>
      </c>
      <c r="K96" s="34">
        <f t="shared" si="1"/>
        <v>944.99999999999989</v>
      </c>
      <c r="L96" s="24">
        <v>0.35</v>
      </c>
      <c r="M96" s="42">
        <f t="shared" si="4"/>
        <v>0.10499999999999998</v>
      </c>
      <c r="N96" s="29">
        <f t="shared" si="5"/>
        <v>944.99999999999989</v>
      </c>
      <c r="O96" s="5"/>
    </row>
    <row r="97" spans="1:15" ht="15.75" customHeight="1">
      <c r="A97" s="12" t="s">
        <v>24</v>
      </c>
      <c r="B97" s="15">
        <v>1197831</v>
      </c>
      <c r="C97" s="3">
        <v>44288</v>
      </c>
      <c r="D97" s="12" t="s">
        <v>25</v>
      </c>
      <c r="E97" s="12" t="s">
        <v>26</v>
      </c>
      <c r="F97" s="12" t="s">
        <v>27</v>
      </c>
      <c r="G97" s="12" t="s">
        <v>19</v>
      </c>
      <c r="H97" s="33">
        <v>0.4</v>
      </c>
      <c r="I97" s="21">
        <v>9000</v>
      </c>
      <c r="J97" s="33">
        <f t="shared" si="0"/>
        <v>3600</v>
      </c>
      <c r="K97" s="34">
        <f t="shared" si="1"/>
        <v>1260</v>
      </c>
      <c r="L97" s="24">
        <v>0.35</v>
      </c>
      <c r="M97" s="42">
        <f t="shared" si="4"/>
        <v>0.14000000000000001</v>
      </c>
      <c r="N97" s="29">
        <f t="shared" si="5"/>
        <v>1260</v>
      </c>
      <c r="O97" s="5"/>
    </row>
    <row r="98" spans="1:15" ht="15.75" customHeight="1">
      <c r="A98" s="12" t="s">
        <v>24</v>
      </c>
      <c r="B98" s="15">
        <v>1197831</v>
      </c>
      <c r="C98" s="3">
        <v>44288</v>
      </c>
      <c r="D98" s="12" t="s">
        <v>25</v>
      </c>
      <c r="E98" s="12" t="s">
        <v>26</v>
      </c>
      <c r="F98" s="12" t="s">
        <v>27</v>
      </c>
      <c r="G98" s="12" t="s">
        <v>20</v>
      </c>
      <c r="H98" s="33">
        <v>0.35</v>
      </c>
      <c r="I98" s="21">
        <v>7250</v>
      </c>
      <c r="J98" s="33">
        <f t="shared" si="0"/>
        <v>2537.5</v>
      </c>
      <c r="K98" s="34">
        <f t="shared" si="1"/>
        <v>888.125</v>
      </c>
      <c r="L98" s="24">
        <v>0.35</v>
      </c>
      <c r="M98" s="42">
        <f t="shared" si="4"/>
        <v>0.1225</v>
      </c>
      <c r="N98" s="29">
        <f t="shared" si="5"/>
        <v>888.125</v>
      </c>
      <c r="O98" s="5"/>
    </row>
    <row r="99" spans="1:15" ht="15.75" customHeight="1">
      <c r="A99" s="12" t="s">
        <v>24</v>
      </c>
      <c r="B99" s="15">
        <v>1197831</v>
      </c>
      <c r="C99" s="3">
        <v>44288</v>
      </c>
      <c r="D99" s="12" t="s">
        <v>25</v>
      </c>
      <c r="E99" s="12" t="s">
        <v>26</v>
      </c>
      <c r="F99" s="12" t="s">
        <v>27</v>
      </c>
      <c r="G99" s="12" t="s">
        <v>21</v>
      </c>
      <c r="H99" s="33">
        <v>0.4</v>
      </c>
      <c r="I99" s="21">
        <v>6250</v>
      </c>
      <c r="J99" s="33">
        <f t="shared" si="0"/>
        <v>2500</v>
      </c>
      <c r="K99" s="34">
        <f t="shared" si="1"/>
        <v>1125</v>
      </c>
      <c r="L99" s="24">
        <v>0.45</v>
      </c>
      <c r="M99" s="42">
        <f t="shared" si="4"/>
        <v>0.18</v>
      </c>
      <c r="N99" s="29">
        <f t="shared" si="5"/>
        <v>1125</v>
      </c>
      <c r="O99" s="5"/>
    </row>
    <row r="100" spans="1:15" ht="15.75" customHeight="1">
      <c r="A100" s="12" t="s">
        <v>24</v>
      </c>
      <c r="B100" s="15">
        <v>1197831</v>
      </c>
      <c r="C100" s="3">
        <v>44288</v>
      </c>
      <c r="D100" s="12" t="s">
        <v>25</v>
      </c>
      <c r="E100" s="12" t="s">
        <v>26</v>
      </c>
      <c r="F100" s="12" t="s">
        <v>27</v>
      </c>
      <c r="G100" s="12" t="s">
        <v>22</v>
      </c>
      <c r="H100" s="33">
        <v>0.45</v>
      </c>
      <c r="I100" s="21">
        <v>5250</v>
      </c>
      <c r="J100" s="33">
        <f t="shared" si="0"/>
        <v>2362.5</v>
      </c>
      <c r="K100" s="34">
        <f t="shared" si="1"/>
        <v>708.75</v>
      </c>
      <c r="L100" s="24">
        <v>0.3</v>
      </c>
      <c r="M100" s="42">
        <f t="shared" si="4"/>
        <v>0.13500000000000001</v>
      </c>
      <c r="N100" s="29">
        <f t="shared" si="5"/>
        <v>708.75</v>
      </c>
      <c r="O100" s="5"/>
    </row>
    <row r="101" spans="1:15" ht="15.75" customHeight="1">
      <c r="A101" s="12" t="s">
        <v>24</v>
      </c>
      <c r="B101" s="15">
        <v>1197831</v>
      </c>
      <c r="C101" s="3">
        <v>44288</v>
      </c>
      <c r="D101" s="12" t="s">
        <v>25</v>
      </c>
      <c r="E101" s="12" t="s">
        <v>26</v>
      </c>
      <c r="F101" s="12" t="s">
        <v>27</v>
      </c>
      <c r="G101" s="12" t="s">
        <v>23</v>
      </c>
      <c r="H101" s="33">
        <v>0.4</v>
      </c>
      <c r="I101" s="21">
        <v>8000</v>
      </c>
      <c r="J101" s="33">
        <f t="shared" si="0"/>
        <v>3200</v>
      </c>
      <c r="K101" s="34">
        <f t="shared" si="1"/>
        <v>1600</v>
      </c>
      <c r="L101" s="24">
        <v>0.5</v>
      </c>
      <c r="M101" s="42">
        <f t="shared" si="4"/>
        <v>0.2</v>
      </c>
      <c r="N101" s="29">
        <f t="shared" si="5"/>
        <v>1600</v>
      </c>
      <c r="O101" s="5"/>
    </row>
    <row r="102" spans="1:15" ht="15.75" customHeight="1">
      <c r="A102" s="12" t="s">
        <v>24</v>
      </c>
      <c r="B102" s="15">
        <v>1197831</v>
      </c>
      <c r="C102" s="3">
        <v>44318</v>
      </c>
      <c r="D102" s="12" t="s">
        <v>25</v>
      </c>
      <c r="E102" s="12" t="s">
        <v>26</v>
      </c>
      <c r="F102" s="12" t="s">
        <v>27</v>
      </c>
      <c r="G102" s="12" t="s">
        <v>18</v>
      </c>
      <c r="H102" s="33">
        <v>0.3</v>
      </c>
      <c r="I102" s="21">
        <v>9250</v>
      </c>
      <c r="J102" s="33">
        <f t="shared" si="0"/>
        <v>2775</v>
      </c>
      <c r="K102" s="34">
        <f t="shared" si="1"/>
        <v>971.24999999999989</v>
      </c>
      <c r="L102" s="24">
        <v>0.35</v>
      </c>
      <c r="M102" s="42">
        <f t="shared" si="4"/>
        <v>0.10499999999999998</v>
      </c>
      <c r="N102" s="29">
        <f t="shared" si="5"/>
        <v>971.24999999999989</v>
      </c>
      <c r="O102" s="5"/>
    </row>
    <row r="103" spans="1:15" ht="15.75" customHeight="1">
      <c r="A103" s="12" t="s">
        <v>24</v>
      </c>
      <c r="B103" s="15">
        <v>1197831</v>
      </c>
      <c r="C103" s="3">
        <v>44318</v>
      </c>
      <c r="D103" s="12" t="s">
        <v>25</v>
      </c>
      <c r="E103" s="12" t="s">
        <v>26</v>
      </c>
      <c r="F103" s="12" t="s">
        <v>27</v>
      </c>
      <c r="G103" s="12" t="s">
        <v>19</v>
      </c>
      <c r="H103" s="33">
        <v>0.4</v>
      </c>
      <c r="I103" s="21">
        <v>9250</v>
      </c>
      <c r="J103" s="33">
        <f t="shared" si="0"/>
        <v>3700</v>
      </c>
      <c r="K103" s="34">
        <f t="shared" si="1"/>
        <v>1295</v>
      </c>
      <c r="L103" s="24">
        <v>0.35</v>
      </c>
      <c r="M103" s="42">
        <f t="shared" si="4"/>
        <v>0.14000000000000001</v>
      </c>
      <c r="N103" s="29">
        <f t="shared" si="5"/>
        <v>1295</v>
      </c>
      <c r="O103" s="5"/>
    </row>
    <row r="104" spans="1:15" ht="15.75" customHeight="1">
      <c r="A104" s="12" t="s">
        <v>24</v>
      </c>
      <c r="B104" s="15">
        <v>1197831</v>
      </c>
      <c r="C104" s="3">
        <v>44318</v>
      </c>
      <c r="D104" s="12" t="s">
        <v>25</v>
      </c>
      <c r="E104" s="12" t="s">
        <v>26</v>
      </c>
      <c r="F104" s="12" t="s">
        <v>27</v>
      </c>
      <c r="G104" s="12" t="s">
        <v>20</v>
      </c>
      <c r="H104" s="33">
        <v>0.35</v>
      </c>
      <c r="I104" s="21">
        <v>7750</v>
      </c>
      <c r="J104" s="33">
        <f t="shared" si="0"/>
        <v>2712.5</v>
      </c>
      <c r="K104" s="34">
        <f t="shared" si="1"/>
        <v>949.37499999999989</v>
      </c>
      <c r="L104" s="24">
        <v>0.35</v>
      </c>
      <c r="M104" s="42">
        <f t="shared" si="4"/>
        <v>0.12249999999999998</v>
      </c>
      <c r="N104" s="29">
        <f t="shared" si="5"/>
        <v>949.37499999999989</v>
      </c>
      <c r="O104" s="5"/>
    </row>
    <row r="105" spans="1:15" ht="15.75" customHeight="1">
      <c r="A105" s="12" t="s">
        <v>24</v>
      </c>
      <c r="B105" s="15">
        <v>1197831</v>
      </c>
      <c r="C105" s="3">
        <v>44318</v>
      </c>
      <c r="D105" s="12" t="s">
        <v>25</v>
      </c>
      <c r="E105" s="12" t="s">
        <v>26</v>
      </c>
      <c r="F105" s="12" t="s">
        <v>27</v>
      </c>
      <c r="G105" s="12" t="s">
        <v>21</v>
      </c>
      <c r="H105" s="33">
        <v>0.4</v>
      </c>
      <c r="I105" s="21">
        <v>7000</v>
      </c>
      <c r="J105" s="33">
        <f t="shared" si="0"/>
        <v>2800</v>
      </c>
      <c r="K105" s="34">
        <f t="shared" si="1"/>
        <v>1260</v>
      </c>
      <c r="L105" s="24">
        <v>0.45</v>
      </c>
      <c r="M105" s="42">
        <f t="shared" si="4"/>
        <v>0.18</v>
      </c>
      <c r="N105" s="29">
        <f t="shared" si="5"/>
        <v>1260</v>
      </c>
      <c r="O105" s="5"/>
    </row>
    <row r="106" spans="1:15" ht="15.75" customHeight="1">
      <c r="A106" s="12" t="s">
        <v>24</v>
      </c>
      <c r="B106" s="15">
        <v>1197831</v>
      </c>
      <c r="C106" s="3">
        <v>44318</v>
      </c>
      <c r="D106" s="12" t="s">
        <v>25</v>
      </c>
      <c r="E106" s="12" t="s">
        <v>26</v>
      </c>
      <c r="F106" s="12" t="s">
        <v>27</v>
      </c>
      <c r="G106" s="12" t="s">
        <v>22</v>
      </c>
      <c r="H106" s="33">
        <v>0.45</v>
      </c>
      <c r="I106" s="21">
        <v>6000</v>
      </c>
      <c r="J106" s="33">
        <f t="shared" si="0"/>
        <v>2700</v>
      </c>
      <c r="K106" s="34">
        <f t="shared" si="1"/>
        <v>810</v>
      </c>
      <c r="L106" s="24">
        <v>0.3</v>
      </c>
      <c r="M106" s="42">
        <f t="shared" si="4"/>
        <v>0.13500000000000001</v>
      </c>
      <c r="N106" s="29">
        <f t="shared" si="5"/>
        <v>810</v>
      </c>
      <c r="O106" s="5"/>
    </row>
    <row r="107" spans="1:15" ht="15.75" customHeight="1">
      <c r="A107" s="12" t="s">
        <v>24</v>
      </c>
      <c r="B107" s="15">
        <v>1197831</v>
      </c>
      <c r="C107" s="3">
        <v>44318</v>
      </c>
      <c r="D107" s="12" t="s">
        <v>25</v>
      </c>
      <c r="E107" s="12" t="s">
        <v>26</v>
      </c>
      <c r="F107" s="12" t="s">
        <v>27</v>
      </c>
      <c r="G107" s="12" t="s">
        <v>23</v>
      </c>
      <c r="H107" s="33">
        <v>0.4</v>
      </c>
      <c r="I107" s="21">
        <v>9500</v>
      </c>
      <c r="J107" s="33">
        <f t="shared" si="0"/>
        <v>3800</v>
      </c>
      <c r="K107" s="34">
        <f t="shared" si="1"/>
        <v>1900</v>
      </c>
      <c r="L107" s="24">
        <v>0.5</v>
      </c>
      <c r="M107" s="42">
        <f t="shared" si="4"/>
        <v>0.2</v>
      </c>
      <c r="N107" s="29">
        <f t="shared" si="5"/>
        <v>1900</v>
      </c>
      <c r="O107" s="5"/>
    </row>
    <row r="108" spans="1:15" ht="15.75" customHeight="1">
      <c r="A108" s="12" t="s">
        <v>24</v>
      </c>
      <c r="B108" s="15">
        <v>1197831</v>
      </c>
      <c r="C108" s="3">
        <v>44348</v>
      </c>
      <c r="D108" s="12" t="s">
        <v>25</v>
      </c>
      <c r="E108" s="12" t="s">
        <v>26</v>
      </c>
      <c r="F108" s="12" t="s">
        <v>27</v>
      </c>
      <c r="G108" s="12" t="s">
        <v>18</v>
      </c>
      <c r="H108" s="33">
        <v>0.4</v>
      </c>
      <c r="I108" s="21">
        <v>9500</v>
      </c>
      <c r="J108" s="33">
        <f t="shared" si="0"/>
        <v>3800</v>
      </c>
      <c r="K108" s="34">
        <f t="shared" si="1"/>
        <v>1330</v>
      </c>
      <c r="L108" s="24">
        <v>0.35</v>
      </c>
      <c r="M108" s="42">
        <f t="shared" si="4"/>
        <v>0.14000000000000001</v>
      </c>
      <c r="N108" s="29">
        <f t="shared" si="5"/>
        <v>1330</v>
      </c>
      <c r="O108" s="5"/>
    </row>
    <row r="109" spans="1:15" ht="15.75" customHeight="1">
      <c r="A109" s="12" t="s">
        <v>24</v>
      </c>
      <c r="B109" s="15">
        <v>1197831</v>
      </c>
      <c r="C109" s="3">
        <v>44348</v>
      </c>
      <c r="D109" s="12" t="s">
        <v>25</v>
      </c>
      <c r="E109" s="12" t="s">
        <v>26</v>
      </c>
      <c r="F109" s="12" t="s">
        <v>27</v>
      </c>
      <c r="G109" s="12" t="s">
        <v>19</v>
      </c>
      <c r="H109" s="33">
        <v>0.45</v>
      </c>
      <c r="I109" s="21">
        <v>9500</v>
      </c>
      <c r="J109" s="33">
        <f t="shared" si="0"/>
        <v>4275</v>
      </c>
      <c r="K109" s="34">
        <f t="shared" si="1"/>
        <v>1496.25</v>
      </c>
      <c r="L109" s="24">
        <v>0.35</v>
      </c>
      <c r="M109" s="42">
        <f t="shared" si="4"/>
        <v>0.1575</v>
      </c>
      <c r="N109" s="29">
        <f t="shared" si="5"/>
        <v>1496.25</v>
      </c>
      <c r="O109" s="5"/>
    </row>
    <row r="110" spans="1:15" ht="15.75" customHeight="1">
      <c r="A110" s="12" t="s">
        <v>24</v>
      </c>
      <c r="B110" s="15">
        <v>1197831</v>
      </c>
      <c r="C110" s="3">
        <v>44348</v>
      </c>
      <c r="D110" s="12" t="s">
        <v>25</v>
      </c>
      <c r="E110" s="12" t="s">
        <v>26</v>
      </c>
      <c r="F110" s="12" t="s">
        <v>27</v>
      </c>
      <c r="G110" s="12" t="s">
        <v>20</v>
      </c>
      <c r="H110" s="33">
        <v>0.4</v>
      </c>
      <c r="I110" s="21">
        <v>8000</v>
      </c>
      <c r="J110" s="33">
        <f t="shared" si="0"/>
        <v>3200</v>
      </c>
      <c r="K110" s="34">
        <f t="shared" si="1"/>
        <v>1120</v>
      </c>
      <c r="L110" s="24">
        <v>0.35</v>
      </c>
      <c r="M110" s="42">
        <f t="shared" si="4"/>
        <v>0.14000000000000001</v>
      </c>
      <c r="N110" s="29">
        <f t="shared" si="5"/>
        <v>1120</v>
      </c>
      <c r="O110" s="5"/>
    </row>
    <row r="111" spans="1:15" ht="15.75" customHeight="1">
      <c r="A111" s="12" t="s">
        <v>24</v>
      </c>
      <c r="B111" s="15">
        <v>1197831</v>
      </c>
      <c r="C111" s="3">
        <v>44348</v>
      </c>
      <c r="D111" s="12" t="s">
        <v>25</v>
      </c>
      <c r="E111" s="12" t="s">
        <v>26</v>
      </c>
      <c r="F111" s="12" t="s">
        <v>27</v>
      </c>
      <c r="G111" s="12" t="s">
        <v>21</v>
      </c>
      <c r="H111" s="33">
        <v>0.4</v>
      </c>
      <c r="I111" s="21">
        <v>7500</v>
      </c>
      <c r="J111" s="33">
        <f t="shared" si="0"/>
        <v>3000</v>
      </c>
      <c r="K111" s="34">
        <f t="shared" si="1"/>
        <v>1350</v>
      </c>
      <c r="L111" s="24">
        <v>0.45</v>
      </c>
      <c r="M111" s="42">
        <f t="shared" si="4"/>
        <v>0.18</v>
      </c>
      <c r="N111" s="29">
        <f t="shared" si="5"/>
        <v>1350</v>
      </c>
      <c r="O111" s="5"/>
    </row>
    <row r="112" spans="1:15" ht="15.75" customHeight="1">
      <c r="A112" s="12" t="s">
        <v>24</v>
      </c>
      <c r="B112" s="15">
        <v>1197831</v>
      </c>
      <c r="C112" s="3">
        <v>44348</v>
      </c>
      <c r="D112" s="12" t="s">
        <v>25</v>
      </c>
      <c r="E112" s="12" t="s">
        <v>26</v>
      </c>
      <c r="F112" s="12" t="s">
        <v>27</v>
      </c>
      <c r="G112" s="12" t="s">
        <v>22</v>
      </c>
      <c r="H112" s="33">
        <v>0.45</v>
      </c>
      <c r="I112" s="21">
        <v>6500</v>
      </c>
      <c r="J112" s="33">
        <f t="shared" si="0"/>
        <v>2925</v>
      </c>
      <c r="K112" s="34">
        <f t="shared" si="1"/>
        <v>877.5</v>
      </c>
      <c r="L112" s="24">
        <v>0.3</v>
      </c>
      <c r="M112" s="42">
        <f t="shared" si="4"/>
        <v>0.13500000000000001</v>
      </c>
      <c r="N112" s="29">
        <f t="shared" si="5"/>
        <v>877.5</v>
      </c>
      <c r="O112" s="5"/>
    </row>
    <row r="113" spans="1:15" ht="15.75" customHeight="1">
      <c r="A113" s="12" t="s">
        <v>24</v>
      </c>
      <c r="B113" s="15">
        <v>1197831</v>
      </c>
      <c r="C113" s="3">
        <v>44348</v>
      </c>
      <c r="D113" s="12" t="s">
        <v>25</v>
      </c>
      <c r="E113" s="12" t="s">
        <v>26</v>
      </c>
      <c r="F113" s="12" t="s">
        <v>27</v>
      </c>
      <c r="G113" s="12" t="s">
        <v>23</v>
      </c>
      <c r="H113" s="33">
        <v>0.5</v>
      </c>
      <c r="I113" s="21">
        <v>10000</v>
      </c>
      <c r="J113" s="33">
        <f t="shared" si="0"/>
        <v>5000</v>
      </c>
      <c r="K113" s="34">
        <f t="shared" si="1"/>
        <v>2500</v>
      </c>
      <c r="L113" s="24">
        <v>0.5</v>
      </c>
      <c r="M113" s="42">
        <f t="shared" si="4"/>
        <v>0.25</v>
      </c>
      <c r="N113" s="29">
        <f t="shared" si="5"/>
        <v>2500</v>
      </c>
      <c r="O113" s="5"/>
    </row>
    <row r="114" spans="1:15" ht="15.75" customHeight="1">
      <c r="A114" s="12" t="s">
        <v>24</v>
      </c>
      <c r="B114" s="15">
        <v>1197831</v>
      </c>
      <c r="C114" s="3">
        <v>44380</v>
      </c>
      <c r="D114" s="12" t="s">
        <v>25</v>
      </c>
      <c r="E114" s="12" t="s">
        <v>26</v>
      </c>
      <c r="F114" s="12" t="s">
        <v>27</v>
      </c>
      <c r="G114" s="12" t="s">
        <v>18</v>
      </c>
      <c r="H114" s="33">
        <v>0.4</v>
      </c>
      <c r="I114" s="21">
        <v>9500</v>
      </c>
      <c r="J114" s="33">
        <f t="shared" si="0"/>
        <v>3800</v>
      </c>
      <c r="K114" s="34">
        <f t="shared" si="1"/>
        <v>1330</v>
      </c>
      <c r="L114" s="24">
        <v>0.35</v>
      </c>
      <c r="M114" s="42">
        <f t="shared" si="4"/>
        <v>0.14000000000000001</v>
      </c>
      <c r="N114" s="29">
        <f t="shared" si="5"/>
        <v>1330</v>
      </c>
      <c r="O114" s="5"/>
    </row>
    <row r="115" spans="1:15" ht="15.75" customHeight="1">
      <c r="A115" s="12" t="s">
        <v>24</v>
      </c>
      <c r="B115" s="15">
        <v>1197831</v>
      </c>
      <c r="C115" s="3">
        <v>44380</v>
      </c>
      <c r="D115" s="12" t="s">
        <v>25</v>
      </c>
      <c r="E115" s="12" t="s">
        <v>26</v>
      </c>
      <c r="F115" s="12" t="s">
        <v>27</v>
      </c>
      <c r="G115" s="12" t="s">
        <v>19</v>
      </c>
      <c r="H115" s="33">
        <v>0.45</v>
      </c>
      <c r="I115" s="21">
        <v>9500</v>
      </c>
      <c r="J115" s="33">
        <f t="shared" si="0"/>
        <v>4275</v>
      </c>
      <c r="K115" s="34">
        <f t="shared" si="1"/>
        <v>1496.25</v>
      </c>
      <c r="L115" s="24">
        <v>0.35</v>
      </c>
      <c r="M115" s="42">
        <f t="shared" si="4"/>
        <v>0.1575</v>
      </c>
      <c r="N115" s="29">
        <f t="shared" si="5"/>
        <v>1496.25</v>
      </c>
      <c r="O115" s="5"/>
    </row>
    <row r="116" spans="1:15" ht="15.75" customHeight="1">
      <c r="A116" s="12" t="s">
        <v>24</v>
      </c>
      <c r="B116" s="15">
        <v>1197831</v>
      </c>
      <c r="C116" s="3">
        <v>44380</v>
      </c>
      <c r="D116" s="12" t="s">
        <v>25</v>
      </c>
      <c r="E116" s="12" t="s">
        <v>26</v>
      </c>
      <c r="F116" s="12" t="s">
        <v>27</v>
      </c>
      <c r="G116" s="12" t="s">
        <v>20</v>
      </c>
      <c r="H116" s="33">
        <v>0.4</v>
      </c>
      <c r="I116" s="21">
        <v>11000</v>
      </c>
      <c r="J116" s="33">
        <f t="shared" si="0"/>
        <v>4400</v>
      </c>
      <c r="K116" s="34">
        <f t="shared" si="1"/>
        <v>1540</v>
      </c>
      <c r="L116" s="24">
        <v>0.35</v>
      </c>
      <c r="M116" s="42">
        <f t="shared" si="4"/>
        <v>0.14000000000000001</v>
      </c>
      <c r="N116" s="29">
        <f t="shared" si="5"/>
        <v>1540</v>
      </c>
      <c r="O116" s="5"/>
    </row>
    <row r="117" spans="1:15" ht="15.75" customHeight="1">
      <c r="A117" s="12" t="s">
        <v>24</v>
      </c>
      <c r="B117" s="15">
        <v>1197831</v>
      </c>
      <c r="C117" s="3">
        <v>44380</v>
      </c>
      <c r="D117" s="12" t="s">
        <v>25</v>
      </c>
      <c r="E117" s="12" t="s">
        <v>26</v>
      </c>
      <c r="F117" s="12" t="s">
        <v>27</v>
      </c>
      <c r="G117" s="12" t="s">
        <v>21</v>
      </c>
      <c r="H117" s="33">
        <v>0.4</v>
      </c>
      <c r="I117" s="21">
        <v>7000</v>
      </c>
      <c r="J117" s="33">
        <f t="shared" si="0"/>
        <v>2800</v>
      </c>
      <c r="K117" s="34">
        <f t="shared" si="1"/>
        <v>1260</v>
      </c>
      <c r="L117" s="24">
        <v>0.45</v>
      </c>
      <c r="M117" s="42">
        <f t="shared" si="4"/>
        <v>0.18</v>
      </c>
      <c r="N117" s="29">
        <f t="shared" si="5"/>
        <v>1260</v>
      </c>
      <c r="O117" s="5"/>
    </row>
    <row r="118" spans="1:15" ht="15.75" customHeight="1">
      <c r="A118" s="12" t="s">
        <v>24</v>
      </c>
      <c r="B118" s="15">
        <v>1197831</v>
      </c>
      <c r="C118" s="3">
        <v>44380</v>
      </c>
      <c r="D118" s="12" t="s">
        <v>25</v>
      </c>
      <c r="E118" s="12" t="s">
        <v>26</v>
      </c>
      <c r="F118" s="12" t="s">
        <v>27</v>
      </c>
      <c r="G118" s="12" t="s">
        <v>22</v>
      </c>
      <c r="H118" s="33">
        <v>0.45</v>
      </c>
      <c r="I118" s="21">
        <v>7000</v>
      </c>
      <c r="J118" s="33">
        <f t="shared" si="0"/>
        <v>3150</v>
      </c>
      <c r="K118" s="34">
        <f t="shared" si="1"/>
        <v>945</v>
      </c>
      <c r="L118" s="24">
        <v>0.3</v>
      </c>
      <c r="M118" s="42">
        <f t="shared" si="4"/>
        <v>0.13500000000000001</v>
      </c>
      <c r="N118" s="29">
        <f t="shared" si="5"/>
        <v>945</v>
      </c>
      <c r="O118" s="5"/>
    </row>
    <row r="119" spans="1:15" ht="15.75" customHeight="1">
      <c r="A119" s="12" t="s">
        <v>24</v>
      </c>
      <c r="B119" s="15">
        <v>1197831</v>
      </c>
      <c r="C119" s="3">
        <v>44380</v>
      </c>
      <c r="D119" s="12" t="s">
        <v>25</v>
      </c>
      <c r="E119" s="12" t="s">
        <v>26</v>
      </c>
      <c r="F119" s="12" t="s">
        <v>27</v>
      </c>
      <c r="G119" s="12" t="s">
        <v>23</v>
      </c>
      <c r="H119" s="33">
        <v>0.5</v>
      </c>
      <c r="I119" s="21">
        <v>9750</v>
      </c>
      <c r="J119" s="33">
        <f t="shared" si="0"/>
        <v>4875</v>
      </c>
      <c r="K119" s="34">
        <f t="shared" si="1"/>
        <v>2437.5</v>
      </c>
      <c r="L119" s="24">
        <v>0.5</v>
      </c>
      <c r="M119" s="42">
        <f t="shared" si="4"/>
        <v>0.25</v>
      </c>
      <c r="N119" s="29">
        <f t="shared" si="5"/>
        <v>2437.5</v>
      </c>
      <c r="O119" s="5"/>
    </row>
    <row r="120" spans="1:15" ht="15.75" customHeight="1">
      <c r="A120" s="12" t="s">
        <v>24</v>
      </c>
      <c r="B120" s="15">
        <v>1197831</v>
      </c>
      <c r="C120" s="3">
        <v>44413</v>
      </c>
      <c r="D120" s="12" t="s">
        <v>25</v>
      </c>
      <c r="E120" s="12" t="s">
        <v>26</v>
      </c>
      <c r="F120" s="12" t="s">
        <v>27</v>
      </c>
      <c r="G120" s="12" t="s">
        <v>18</v>
      </c>
      <c r="H120" s="33">
        <v>0.4</v>
      </c>
      <c r="I120" s="21">
        <v>9250</v>
      </c>
      <c r="J120" s="33">
        <f t="shared" si="0"/>
        <v>3700</v>
      </c>
      <c r="K120" s="34">
        <f t="shared" si="1"/>
        <v>1295</v>
      </c>
      <c r="L120" s="24">
        <v>0.35</v>
      </c>
      <c r="M120" s="42">
        <f t="shared" si="4"/>
        <v>0.14000000000000001</v>
      </c>
      <c r="N120" s="29">
        <f t="shared" si="5"/>
        <v>1295</v>
      </c>
      <c r="O120" s="5"/>
    </row>
    <row r="121" spans="1:15" ht="15.75" customHeight="1">
      <c r="A121" s="12" t="s">
        <v>24</v>
      </c>
      <c r="B121" s="15">
        <v>1197831</v>
      </c>
      <c r="C121" s="3">
        <v>44413</v>
      </c>
      <c r="D121" s="12" t="s">
        <v>25</v>
      </c>
      <c r="E121" s="12" t="s">
        <v>26</v>
      </c>
      <c r="F121" s="12" t="s">
        <v>27</v>
      </c>
      <c r="G121" s="12" t="s">
        <v>19</v>
      </c>
      <c r="H121" s="33">
        <v>0.45</v>
      </c>
      <c r="I121" s="21">
        <v>9250</v>
      </c>
      <c r="J121" s="33">
        <f t="shared" si="0"/>
        <v>4162.5</v>
      </c>
      <c r="K121" s="34">
        <f t="shared" si="1"/>
        <v>1456.875</v>
      </c>
      <c r="L121" s="24">
        <v>0.35</v>
      </c>
      <c r="M121" s="42">
        <f t="shared" si="4"/>
        <v>0.1575</v>
      </c>
      <c r="N121" s="29">
        <f t="shared" si="5"/>
        <v>1456.875</v>
      </c>
      <c r="O121" s="5"/>
    </row>
    <row r="122" spans="1:15" ht="15.75" customHeight="1">
      <c r="A122" s="12" t="s">
        <v>24</v>
      </c>
      <c r="B122" s="15">
        <v>1197831</v>
      </c>
      <c r="C122" s="3">
        <v>44413</v>
      </c>
      <c r="D122" s="12" t="s">
        <v>25</v>
      </c>
      <c r="E122" s="12" t="s">
        <v>26</v>
      </c>
      <c r="F122" s="12" t="s">
        <v>27</v>
      </c>
      <c r="G122" s="12" t="s">
        <v>20</v>
      </c>
      <c r="H122" s="33">
        <v>0.4</v>
      </c>
      <c r="I122" s="21">
        <v>11000</v>
      </c>
      <c r="J122" s="33">
        <f t="shared" si="0"/>
        <v>4400</v>
      </c>
      <c r="K122" s="34">
        <f t="shared" si="1"/>
        <v>1540</v>
      </c>
      <c r="L122" s="24">
        <v>0.35</v>
      </c>
      <c r="M122" s="42">
        <f t="shared" si="4"/>
        <v>0.14000000000000001</v>
      </c>
      <c r="N122" s="29">
        <f t="shared" si="5"/>
        <v>1540</v>
      </c>
      <c r="O122" s="5"/>
    </row>
    <row r="123" spans="1:15" ht="15.75" customHeight="1">
      <c r="A123" s="12" t="s">
        <v>24</v>
      </c>
      <c r="B123" s="15">
        <v>1197831</v>
      </c>
      <c r="C123" s="3">
        <v>44413</v>
      </c>
      <c r="D123" s="12" t="s">
        <v>25</v>
      </c>
      <c r="E123" s="12" t="s">
        <v>26</v>
      </c>
      <c r="F123" s="12" t="s">
        <v>27</v>
      </c>
      <c r="G123" s="12" t="s">
        <v>21</v>
      </c>
      <c r="H123" s="33">
        <v>0.4</v>
      </c>
      <c r="I123" s="21">
        <v>6500</v>
      </c>
      <c r="J123" s="33">
        <f t="shared" si="0"/>
        <v>2600</v>
      </c>
      <c r="K123" s="34">
        <f t="shared" si="1"/>
        <v>1170</v>
      </c>
      <c r="L123" s="24">
        <v>0.45</v>
      </c>
      <c r="M123" s="42">
        <f t="shared" si="4"/>
        <v>0.18</v>
      </c>
      <c r="N123" s="29">
        <f t="shared" si="5"/>
        <v>1170</v>
      </c>
      <c r="O123" s="5"/>
    </row>
    <row r="124" spans="1:15" ht="15.75" customHeight="1">
      <c r="A124" s="12" t="s">
        <v>24</v>
      </c>
      <c r="B124" s="15">
        <v>1197831</v>
      </c>
      <c r="C124" s="3">
        <v>44413</v>
      </c>
      <c r="D124" s="12" t="s">
        <v>25</v>
      </c>
      <c r="E124" s="12" t="s">
        <v>26</v>
      </c>
      <c r="F124" s="12" t="s">
        <v>27</v>
      </c>
      <c r="G124" s="12" t="s">
        <v>22</v>
      </c>
      <c r="H124" s="33">
        <v>0.45</v>
      </c>
      <c r="I124" s="21">
        <v>6500</v>
      </c>
      <c r="J124" s="33">
        <f t="shared" si="0"/>
        <v>2925</v>
      </c>
      <c r="K124" s="34">
        <f t="shared" si="1"/>
        <v>877.5</v>
      </c>
      <c r="L124" s="24">
        <v>0.3</v>
      </c>
      <c r="M124" s="42">
        <f t="shared" si="4"/>
        <v>0.13500000000000001</v>
      </c>
      <c r="N124" s="29">
        <f t="shared" si="5"/>
        <v>877.5</v>
      </c>
      <c r="O124" s="5"/>
    </row>
    <row r="125" spans="1:15" ht="15.75" customHeight="1">
      <c r="A125" s="12" t="s">
        <v>24</v>
      </c>
      <c r="B125" s="15">
        <v>1197831</v>
      </c>
      <c r="C125" s="3">
        <v>44413</v>
      </c>
      <c r="D125" s="12" t="s">
        <v>25</v>
      </c>
      <c r="E125" s="12" t="s">
        <v>26</v>
      </c>
      <c r="F125" s="12" t="s">
        <v>27</v>
      </c>
      <c r="G125" s="12" t="s">
        <v>23</v>
      </c>
      <c r="H125" s="33">
        <v>0.5</v>
      </c>
      <c r="I125" s="21">
        <v>9000</v>
      </c>
      <c r="J125" s="33">
        <f t="shared" si="0"/>
        <v>4500</v>
      </c>
      <c r="K125" s="34">
        <f t="shared" si="1"/>
        <v>2250</v>
      </c>
      <c r="L125" s="24">
        <v>0.5</v>
      </c>
      <c r="M125" s="42">
        <f t="shared" si="4"/>
        <v>0.25</v>
      </c>
      <c r="N125" s="29">
        <f t="shared" si="5"/>
        <v>2250</v>
      </c>
      <c r="O125" s="5"/>
    </row>
    <row r="126" spans="1:15" ht="15.75" customHeight="1">
      <c r="A126" s="12" t="s">
        <v>24</v>
      </c>
      <c r="B126" s="15">
        <v>1197831</v>
      </c>
      <c r="C126" s="3">
        <v>44441</v>
      </c>
      <c r="D126" s="12" t="s">
        <v>25</v>
      </c>
      <c r="E126" s="12" t="s">
        <v>26</v>
      </c>
      <c r="F126" s="12" t="s">
        <v>27</v>
      </c>
      <c r="G126" s="12" t="s">
        <v>18</v>
      </c>
      <c r="H126" s="33">
        <v>0.45</v>
      </c>
      <c r="I126" s="21">
        <v>8500</v>
      </c>
      <c r="J126" s="33">
        <f t="shared" si="0"/>
        <v>3825</v>
      </c>
      <c r="K126" s="34">
        <f t="shared" si="1"/>
        <v>1338.75</v>
      </c>
      <c r="L126" s="24">
        <v>0.35</v>
      </c>
      <c r="M126" s="42">
        <f t="shared" si="4"/>
        <v>0.1575</v>
      </c>
      <c r="N126" s="29">
        <f t="shared" si="5"/>
        <v>1338.75</v>
      </c>
      <c r="O126" s="5"/>
    </row>
    <row r="127" spans="1:15" ht="15.75" customHeight="1">
      <c r="A127" s="12" t="s">
        <v>24</v>
      </c>
      <c r="B127" s="15">
        <v>1197831</v>
      </c>
      <c r="C127" s="3">
        <v>44441</v>
      </c>
      <c r="D127" s="12" t="s">
        <v>25</v>
      </c>
      <c r="E127" s="12" t="s">
        <v>26</v>
      </c>
      <c r="F127" s="12" t="s">
        <v>27</v>
      </c>
      <c r="G127" s="12" t="s">
        <v>19</v>
      </c>
      <c r="H127" s="33">
        <v>0.45</v>
      </c>
      <c r="I127" s="21">
        <v>8500</v>
      </c>
      <c r="J127" s="33">
        <f t="shared" si="0"/>
        <v>3825</v>
      </c>
      <c r="K127" s="34">
        <f t="shared" si="1"/>
        <v>1338.75</v>
      </c>
      <c r="L127" s="24">
        <v>0.35</v>
      </c>
      <c r="M127" s="42">
        <f t="shared" si="4"/>
        <v>0.1575</v>
      </c>
      <c r="N127" s="29">
        <f t="shared" si="5"/>
        <v>1338.75</v>
      </c>
      <c r="O127" s="5"/>
    </row>
    <row r="128" spans="1:15" ht="15.75" customHeight="1">
      <c r="A128" s="12" t="s">
        <v>24</v>
      </c>
      <c r="B128" s="15">
        <v>1197831</v>
      </c>
      <c r="C128" s="3">
        <v>44441</v>
      </c>
      <c r="D128" s="12" t="s">
        <v>25</v>
      </c>
      <c r="E128" s="12" t="s">
        <v>26</v>
      </c>
      <c r="F128" s="12" t="s">
        <v>27</v>
      </c>
      <c r="G128" s="12" t="s">
        <v>20</v>
      </c>
      <c r="H128" s="33">
        <v>0.5</v>
      </c>
      <c r="I128" s="21">
        <v>9000</v>
      </c>
      <c r="J128" s="33">
        <f t="shared" si="0"/>
        <v>4500</v>
      </c>
      <c r="K128" s="34">
        <f t="shared" si="1"/>
        <v>1575</v>
      </c>
      <c r="L128" s="24">
        <v>0.35</v>
      </c>
      <c r="M128" s="42">
        <f t="shared" si="4"/>
        <v>0.17499999999999999</v>
      </c>
      <c r="N128" s="29">
        <f t="shared" si="5"/>
        <v>1575</v>
      </c>
      <c r="O128" s="5"/>
    </row>
    <row r="129" spans="1:15" ht="15.75" customHeight="1">
      <c r="A129" s="12" t="s">
        <v>24</v>
      </c>
      <c r="B129" s="15">
        <v>1197831</v>
      </c>
      <c r="C129" s="3">
        <v>44441</v>
      </c>
      <c r="D129" s="12" t="s">
        <v>25</v>
      </c>
      <c r="E129" s="12" t="s">
        <v>26</v>
      </c>
      <c r="F129" s="12" t="s">
        <v>27</v>
      </c>
      <c r="G129" s="12" t="s">
        <v>21</v>
      </c>
      <c r="H129" s="33">
        <v>0.5</v>
      </c>
      <c r="I129" s="21">
        <v>6250</v>
      </c>
      <c r="J129" s="33">
        <f t="shared" si="0"/>
        <v>3125</v>
      </c>
      <c r="K129" s="34">
        <f t="shared" si="1"/>
        <v>1406.25</v>
      </c>
      <c r="L129" s="24">
        <v>0.45</v>
      </c>
      <c r="M129" s="42">
        <f t="shared" si="4"/>
        <v>0.22500000000000001</v>
      </c>
      <c r="N129" s="29">
        <f t="shared" si="5"/>
        <v>1406.25</v>
      </c>
      <c r="O129" s="5"/>
    </row>
    <row r="130" spans="1:15" ht="15.75" customHeight="1">
      <c r="A130" s="12" t="s">
        <v>24</v>
      </c>
      <c r="B130" s="15">
        <v>1197831</v>
      </c>
      <c r="C130" s="3">
        <v>44441</v>
      </c>
      <c r="D130" s="12" t="s">
        <v>25</v>
      </c>
      <c r="E130" s="12" t="s">
        <v>26</v>
      </c>
      <c r="F130" s="12" t="s">
        <v>27</v>
      </c>
      <c r="G130" s="12" t="s">
        <v>22</v>
      </c>
      <c r="H130" s="33">
        <v>0.45</v>
      </c>
      <c r="I130" s="21">
        <v>6250</v>
      </c>
      <c r="J130" s="33">
        <f t="shared" si="0"/>
        <v>2812.5</v>
      </c>
      <c r="K130" s="34">
        <f t="shared" si="1"/>
        <v>843.75</v>
      </c>
      <c r="L130" s="24">
        <v>0.3</v>
      </c>
      <c r="M130" s="42">
        <f t="shared" si="4"/>
        <v>0.13500000000000001</v>
      </c>
      <c r="N130" s="29">
        <f t="shared" si="5"/>
        <v>843.75</v>
      </c>
      <c r="O130" s="5"/>
    </row>
    <row r="131" spans="1:15" ht="15.75" customHeight="1">
      <c r="A131" s="12" t="s">
        <v>24</v>
      </c>
      <c r="B131" s="15">
        <v>1197831</v>
      </c>
      <c r="C131" s="3">
        <v>44441</v>
      </c>
      <c r="D131" s="12" t="s">
        <v>25</v>
      </c>
      <c r="E131" s="12" t="s">
        <v>26</v>
      </c>
      <c r="F131" s="12" t="s">
        <v>27</v>
      </c>
      <c r="G131" s="12" t="s">
        <v>23</v>
      </c>
      <c r="H131" s="33">
        <v>0.55000000000000004</v>
      </c>
      <c r="I131" s="21">
        <v>8500</v>
      </c>
      <c r="J131" s="33">
        <f t="shared" si="0"/>
        <v>4675</v>
      </c>
      <c r="K131" s="34">
        <f t="shared" si="1"/>
        <v>2337.5</v>
      </c>
      <c r="L131" s="24">
        <v>0.5</v>
      </c>
      <c r="M131" s="42">
        <f t="shared" si="4"/>
        <v>0.27500000000000002</v>
      </c>
      <c r="N131" s="29">
        <f t="shared" si="5"/>
        <v>2337.5</v>
      </c>
      <c r="O131" s="5"/>
    </row>
    <row r="132" spans="1:15" ht="15.75" customHeight="1">
      <c r="A132" s="12" t="s">
        <v>24</v>
      </c>
      <c r="B132" s="15">
        <v>1197831</v>
      </c>
      <c r="C132" s="3">
        <v>44470</v>
      </c>
      <c r="D132" s="12" t="s">
        <v>25</v>
      </c>
      <c r="E132" s="12" t="s">
        <v>26</v>
      </c>
      <c r="F132" s="12" t="s">
        <v>27</v>
      </c>
      <c r="G132" s="12" t="s">
        <v>18</v>
      </c>
      <c r="H132" s="33">
        <v>0.45</v>
      </c>
      <c r="I132" s="21">
        <v>8000</v>
      </c>
      <c r="J132" s="33">
        <f t="shared" si="0"/>
        <v>3600</v>
      </c>
      <c r="K132" s="34">
        <f t="shared" si="1"/>
        <v>1260</v>
      </c>
      <c r="L132" s="24">
        <v>0.35</v>
      </c>
      <c r="M132" s="42">
        <f t="shared" si="4"/>
        <v>0.1575</v>
      </c>
      <c r="N132" s="29">
        <f t="shared" si="5"/>
        <v>1260</v>
      </c>
      <c r="O132" s="5"/>
    </row>
    <row r="133" spans="1:15" ht="15.75" customHeight="1">
      <c r="A133" s="12" t="s">
        <v>24</v>
      </c>
      <c r="B133" s="15">
        <v>1197831</v>
      </c>
      <c r="C133" s="3">
        <v>44470</v>
      </c>
      <c r="D133" s="12" t="s">
        <v>25</v>
      </c>
      <c r="E133" s="12" t="s">
        <v>26</v>
      </c>
      <c r="F133" s="12" t="s">
        <v>27</v>
      </c>
      <c r="G133" s="12" t="s">
        <v>19</v>
      </c>
      <c r="H133" s="33">
        <v>0.45</v>
      </c>
      <c r="I133" s="21">
        <v>8000</v>
      </c>
      <c r="J133" s="33">
        <f t="shared" si="0"/>
        <v>3600</v>
      </c>
      <c r="K133" s="34">
        <f t="shared" si="1"/>
        <v>1260</v>
      </c>
      <c r="L133" s="24">
        <v>0.35</v>
      </c>
      <c r="M133" s="42">
        <f t="shared" si="4"/>
        <v>0.1575</v>
      </c>
      <c r="N133" s="29">
        <f t="shared" si="5"/>
        <v>1260</v>
      </c>
      <c r="O133" s="5"/>
    </row>
    <row r="134" spans="1:15" ht="15.75" customHeight="1">
      <c r="A134" s="12" t="s">
        <v>24</v>
      </c>
      <c r="B134" s="15">
        <v>1197831</v>
      </c>
      <c r="C134" s="3">
        <v>44470</v>
      </c>
      <c r="D134" s="12" t="s">
        <v>25</v>
      </c>
      <c r="E134" s="12" t="s">
        <v>26</v>
      </c>
      <c r="F134" s="12" t="s">
        <v>27</v>
      </c>
      <c r="G134" s="12" t="s">
        <v>20</v>
      </c>
      <c r="H134" s="33">
        <v>0.5</v>
      </c>
      <c r="I134" s="21">
        <v>7500</v>
      </c>
      <c r="J134" s="33">
        <f t="shared" si="0"/>
        <v>3750</v>
      </c>
      <c r="K134" s="34">
        <f t="shared" si="1"/>
        <v>1312.5</v>
      </c>
      <c r="L134" s="24">
        <v>0.35</v>
      </c>
      <c r="M134" s="42">
        <f t="shared" si="4"/>
        <v>0.17499999999999999</v>
      </c>
      <c r="N134" s="29">
        <f t="shared" si="5"/>
        <v>1312.5</v>
      </c>
      <c r="O134" s="5"/>
    </row>
    <row r="135" spans="1:15" ht="15.75" customHeight="1">
      <c r="A135" s="12" t="s">
        <v>24</v>
      </c>
      <c r="B135" s="15">
        <v>1197831</v>
      </c>
      <c r="C135" s="3">
        <v>44470</v>
      </c>
      <c r="D135" s="12" t="s">
        <v>25</v>
      </c>
      <c r="E135" s="12" t="s">
        <v>26</v>
      </c>
      <c r="F135" s="12" t="s">
        <v>27</v>
      </c>
      <c r="G135" s="12" t="s">
        <v>21</v>
      </c>
      <c r="H135" s="33">
        <v>0.5</v>
      </c>
      <c r="I135" s="21">
        <v>6000</v>
      </c>
      <c r="J135" s="33">
        <f t="shared" si="0"/>
        <v>3000</v>
      </c>
      <c r="K135" s="34">
        <f t="shared" si="1"/>
        <v>1350</v>
      </c>
      <c r="L135" s="24">
        <v>0.45</v>
      </c>
      <c r="M135" s="42">
        <f t="shared" ref="M135:M198" si="6">IFERROR(K135/I135,0)</f>
        <v>0.22500000000000001</v>
      </c>
      <c r="N135" s="29">
        <f t="shared" ref="N135:N198" si="7">L135*J135</f>
        <v>1350</v>
      </c>
      <c r="O135" s="5"/>
    </row>
    <row r="136" spans="1:15" ht="15.75" customHeight="1">
      <c r="A136" s="12" t="s">
        <v>24</v>
      </c>
      <c r="B136" s="15">
        <v>1197831</v>
      </c>
      <c r="C136" s="3">
        <v>44470</v>
      </c>
      <c r="D136" s="12" t="s">
        <v>25</v>
      </c>
      <c r="E136" s="12" t="s">
        <v>26</v>
      </c>
      <c r="F136" s="12" t="s">
        <v>27</v>
      </c>
      <c r="G136" s="12" t="s">
        <v>22</v>
      </c>
      <c r="H136" s="33">
        <v>0.45</v>
      </c>
      <c r="I136" s="21">
        <v>5750</v>
      </c>
      <c r="J136" s="33">
        <f t="shared" si="0"/>
        <v>2587.5</v>
      </c>
      <c r="K136" s="34">
        <f t="shared" si="1"/>
        <v>776.25</v>
      </c>
      <c r="L136" s="24">
        <v>0.3</v>
      </c>
      <c r="M136" s="42">
        <f t="shared" si="6"/>
        <v>0.13500000000000001</v>
      </c>
      <c r="N136" s="29">
        <f t="shared" si="7"/>
        <v>776.25</v>
      </c>
      <c r="O136" s="5"/>
    </row>
    <row r="137" spans="1:15" ht="15.75" customHeight="1">
      <c r="A137" s="12" t="s">
        <v>24</v>
      </c>
      <c r="B137" s="15">
        <v>1197831</v>
      </c>
      <c r="C137" s="3">
        <v>44470</v>
      </c>
      <c r="D137" s="12" t="s">
        <v>25</v>
      </c>
      <c r="E137" s="12" t="s">
        <v>26</v>
      </c>
      <c r="F137" s="12" t="s">
        <v>27</v>
      </c>
      <c r="G137" s="12" t="s">
        <v>23</v>
      </c>
      <c r="H137" s="33">
        <v>0.55000000000000004</v>
      </c>
      <c r="I137" s="21">
        <v>7500</v>
      </c>
      <c r="J137" s="33">
        <f t="shared" si="0"/>
        <v>4125</v>
      </c>
      <c r="K137" s="34">
        <f t="shared" si="1"/>
        <v>2062.5</v>
      </c>
      <c r="L137" s="24">
        <v>0.5</v>
      </c>
      <c r="M137" s="42">
        <f t="shared" si="6"/>
        <v>0.27500000000000002</v>
      </c>
      <c r="N137" s="29">
        <f t="shared" si="7"/>
        <v>2062.5</v>
      </c>
      <c r="O137" s="5"/>
    </row>
    <row r="138" spans="1:15" ht="15.75" customHeight="1">
      <c r="A138" s="12" t="s">
        <v>24</v>
      </c>
      <c r="B138" s="15">
        <v>1197831</v>
      </c>
      <c r="C138" s="3">
        <v>44502</v>
      </c>
      <c r="D138" s="12" t="s">
        <v>25</v>
      </c>
      <c r="E138" s="12" t="s">
        <v>26</v>
      </c>
      <c r="F138" s="12" t="s">
        <v>27</v>
      </c>
      <c r="G138" s="12" t="s">
        <v>18</v>
      </c>
      <c r="H138" s="33">
        <v>0.45</v>
      </c>
      <c r="I138" s="21">
        <v>9000</v>
      </c>
      <c r="J138" s="33">
        <f t="shared" si="0"/>
        <v>4050</v>
      </c>
      <c r="K138" s="34">
        <f t="shared" si="1"/>
        <v>1417.5</v>
      </c>
      <c r="L138" s="24">
        <v>0.35</v>
      </c>
      <c r="M138" s="42">
        <f t="shared" si="6"/>
        <v>0.1575</v>
      </c>
      <c r="N138" s="29">
        <f t="shared" si="7"/>
        <v>1417.5</v>
      </c>
      <c r="O138" s="5"/>
    </row>
    <row r="139" spans="1:15" ht="15.75" customHeight="1">
      <c r="A139" s="12" t="s">
        <v>24</v>
      </c>
      <c r="B139" s="15">
        <v>1197831</v>
      </c>
      <c r="C139" s="3">
        <v>44502</v>
      </c>
      <c r="D139" s="12" t="s">
        <v>25</v>
      </c>
      <c r="E139" s="12" t="s">
        <v>26</v>
      </c>
      <c r="F139" s="12" t="s">
        <v>27</v>
      </c>
      <c r="G139" s="12" t="s">
        <v>19</v>
      </c>
      <c r="H139" s="33">
        <v>0.45</v>
      </c>
      <c r="I139" s="21">
        <v>9000</v>
      </c>
      <c r="J139" s="33">
        <f t="shared" si="0"/>
        <v>4050</v>
      </c>
      <c r="K139" s="34">
        <f t="shared" si="1"/>
        <v>1417.5</v>
      </c>
      <c r="L139" s="24">
        <v>0.35</v>
      </c>
      <c r="M139" s="42">
        <f t="shared" si="6"/>
        <v>0.1575</v>
      </c>
      <c r="N139" s="29">
        <f t="shared" si="7"/>
        <v>1417.5</v>
      </c>
      <c r="O139" s="5"/>
    </row>
    <row r="140" spans="1:15" ht="15.75" customHeight="1">
      <c r="A140" s="12" t="s">
        <v>24</v>
      </c>
      <c r="B140" s="15">
        <v>1197831</v>
      </c>
      <c r="C140" s="3">
        <v>44502</v>
      </c>
      <c r="D140" s="12" t="s">
        <v>25</v>
      </c>
      <c r="E140" s="12" t="s">
        <v>26</v>
      </c>
      <c r="F140" s="12" t="s">
        <v>27</v>
      </c>
      <c r="G140" s="12" t="s">
        <v>20</v>
      </c>
      <c r="H140" s="33">
        <v>0.5</v>
      </c>
      <c r="I140" s="21">
        <v>8250</v>
      </c>
      <c r="J140" s="33">
        <f t="shared" si="0"/>
        <v>4125</v>
      </c>
      <c r="K140" s="34">
        <f t="shared" si="1"/>
        <v>1443.75</v>
      </c>
      <c r="L140" s="24">
        <v>0.35</v>
      </c>
      <c r="M140" s="42">
        <f t="shared" si="6"/>
        <v>0.17499999999999999</v>
      </c>
      <c r="N140" s="29">
        <f t="shared" si="7"/>
        <v>1443.75</v>
      </c>
      <c r="O140" s="5"/>
    </row>
    <row r="141" spans="1:15" ht="15.75" customHeight="1">
      <c r="A141" s="12" t="s">
        <v>24</v>
      </c>
      <c r="B141" s="15">
        <v>1197831</v>
      </c>
      <c r="C141" s="3">
        <v>44502</v>
      </c>
      <c r="D141" s="12" t="s">
        <v>25</v>
      </c>
      <c r="E141" s="12" t="s">
        <v>26</v>
      </c>
      <c r="F141" s="12" t="s">
        <v>27</v>
      </c>
      <c r="G141" s="12" t="s">
        <v>21</v>
      </c>
      <c r="H141" s="33">
        <v>0.5</v>
      </c>
      <c r="I141" s="21">
        <v>6750</v>
      </c>
      <c r="J141" s="33">
        <f t="shared" si="0"/>
        <v>3375</v>
      </c>
      <c r="K141" s="34">
        <f t="shared" si="1"/>
        <v>1518.75</v>
      </c>
      <c r="L141" s="24">
        <v>0.45</v>
      </c>
      <c r="M141" s="42">
        <f t="shared" si="6"/>
        <v>0.22500000000000001</v>
      </c>
      <c r="N141" s="29">
        <f t="shared" si="7"/>
        <v>1518.75</v>
      </c>
      <c r="O141" s="5"/>
    </row>
    <row r="142" spans="1:15" ht="15.75" customHeight="1">
      <c r="A142" s="12" t="s">
        <v>24</v>
      </c>
      <c r="B142" s="15">
        <v>1197831</v>
      </c>
      <c r="C142" s="3">
        <v>44502</v>
      </c>
      <c r="D142" s="12" t="s">
        <v>25</v>
      </c>
      <c r="E142" s="12" t="s">
        <v>26</v>
      </c>
      <c r="F142" s="12" t="s">
        <v>27</v>
      </c>
      <c r="G142" s="12" t="s">
        <v>22</v>
      </c>
      <c r="H142" s="33">
        <v>0.45</v>
      </c>
      <c r="I142" s="21">
        <v>6500</v>
      </c>
      <c r="J142" s="33">
        <f t="shared" si="0"/>
        <v>2925</v>
      </c>
      <c r="K142" s="34">
        <f t="shared" si="1"/>
        <v>877.5</v>
      </c>
      <c r="L142" s="24">
        <v>0.3</v>
      </c>
      <c r="M142" s="42">
        <f t="shared" si="6"/>
        <v>0.13500000000000001</v>
      </c>
      <c r="N142" s="29">
        <f t="shared" si="7"/>
        <v>877.5</v>
      </c>
      <c r="O142" s="5"/>
    </row>
    <row r="143" spans="1:15" ht="15.75" customHeight="1">
      <c r="A143" s="12" t="s">
        <v>24</v>
      </c>
      <c r="B143" s="15">
        <v>1197831</v>
      </c>
      <c r="C143" s="3">
        <v>44502</v>
      </c>
      <c r="D143" s="12" t="s">
        <v>25</v>
      </c>
      <c r="E143" s="12" t="s">
        <v>26</v>
      </c>
      <c r="F143" s="12" t="s">
        <v>27</v>
      </c>
      <c r="G143" s="12" t="s">
        <v>23</v>
      </c>
      <c r="H143" s="33">
        <v>0.55000000000000004</v>
      </c>
      <c r="I143" s="21">
        <v>8500</v>
      </c>
      <c r="J143" s="33">
        <f t="shared" si="0"/>
        <v>4675</v>
      </c>
      <c r="K143" s="34">
        <f t="shared" si="1"/>
        <v>2337.5</v>
      </c>
      <c r="L143" s="24">
        <v>0.5</v>
      </c>
      <c r="M143" s="42">
        <f t="shared" si="6"/>
        <v>0.27500000000000002</v>
      </c>
      <c r="N143" s="29">
        <f t="shared" si="7"/>
        <v>2337.5</v>
      </c>
      <c r="O143" s="5"/>
    </row>
    <row r="144" spans="1:15" ht="15.75" customHeight="1">
      <c r="A144" s="12" t="s">
        <v>24</v>
      </c>
      <c r="B144" s="15">
        <v>1197831</v>
      </c>
      <c r="C144" s="3">
        <v>44531</v>
      </c>
      <c r="D144" s="12" t="s">
        <v>25</v>
      </c>
      <c r="E144" s="12" t="s">
        <v>26</v>
      </c>
      <c r="F144" s="12" t="s">
        <v>27</v>
      </c>
      <c r="G144" s="12" t="s">
        <v>18</v>
      </c>
      <c r="H144" s="33">
        <v>0.45</v>
      </c>
      <c r="I144" s="21">
        <v>9500</v>
      </c>
      <c r="J144" s="33">
        <f t="shared" si="0"/>
        <v>4275</v>
      </c>
      <c r="K144" s="34">
        <f t="shared" si="1"/>
        <v>1496.25</v>
      </c>
      <c r="L144" s="24">
        <v>0.35</v>
      </c>
      <c r="M144" s="42">
        <f t="shared" si="6"/>
        <v>0.1575</v>
      </c>
      <c r="N144" s="29">
        <f t="shared" si="7"/>
        <v>1496.25</v>
      </c>
      <c r="O144" s="5"/>
    </row>
    <row r="145" spans="1:15" ht="15.75" customHeight="1">
      <c r="A145" s="12" t="s">
        <v>24</v>
      </c>
      <c r="B145" s="15">
        <v>1197831</v>
      </c>
      <c r="C145" s="3">
        <v>44531</v>
      </c>
      <c r="D145" s="12" t="s">
        <v>25</v>
      </c>
      <c r="E145" s="12" t="s">
        <v>26</v>
      </c>
      <c r="F145" s="12" t="s">
        <v>27</v>
      </c>
      <c r="G145" s="12" t="s">
        <v>19</v>
      </c>
      <c r="H145" s="33">
        <v>0.45</v>
      </c>
      <c r="I145" s="21">
        <v>9500</v>
      </c>
      <c r="J145" s="33">
        <f t="shared" si="0"/>
        <v>4275</v>
      </c>
      <c r="K145" s="34">
        <f t="shared" si="1"/>
        <v>1496.25</v>
      </c>
      <c r="L145" s="24">
        <v>0.35</v>
      </c>
      <c r="M145" s="42">
        <f t="shared" si="6"/>
        <v>0.1575</v>
      </c>
      <c r="N145" s="29">
        <f t="shared" si="7"/>
        <v>1496.25</v>
      </c>
      <c r="O145" s="5"/>
    </row>
    <row r="146" spans="1:15" ht="15.75" customHeight="1">
      <c r="A146" s="12" t="s">
        <v>24</v>
      </c>
      <c r="B146" s="15">
        <v>1197831</v>
      </c>
      <c r="C146" s="3">
        <v>44531</v>
      </c>
      <c r="D146" s="12" t="s">
        <v>25</v>
      </c>
      <c r="E146" s="12" t="s">
        <v>26</v>
      </c>
      <c r="F146" s="12" t="s">
        <v>27</v>
      </c>
      <c r="G146" s="12" t="s">
        <v>20</v>
      </c>
      <c r="H146" s="33">
        <v>0.5</v>
      </c>
      <c r="I146" s="21">
        <v>8500</v>
      </c>
      <c r="J146" s="33">
        <f t="shared" si="0"/>
        <v>4250</v>
      </c>
      <c r="K146" s="34">
        <f t="shared" si="1"/>
        <v>1487.5</v>
      </c>
      <c r="L146" s="24">
        <v>0.35</v>
      </c>
      <c r="M146" s="42">
        <f t="shared" si="6"/>
        <v>0.17499999999999999</v>
      </c>
      <c r="N146" s="29">
        <f t="shared" si="7"/>
        <v>1487.5</v>
      </c>
      <c r="O146" s="5"/>
    </row>
    <row r="147" spans="1:15" ht="15.75" customHeight="1">
      <c r="A147" s="12" t="s">
        <v>24</v>
      </c>
      <c r="B147" s="15">
        <v>1197831</v>
      </c>
      <c r="C147" s="3">
        <v>44531</v>
      </c>
      <c r="D147" s="12" t="s">
        <v>25</v>
      </c>
      <c r="E147" s="12" t="s">
        <v>26</v>
      </c>
      <c r="F147" s="12" t="s">
        <v>27</v>
      </c>
      <c r="G147" s="12" t="s">
        <v>21</v>
      </c>
      <c r="H147" s="33">
        <v>0.5</v>
      </c>
      <c r="I147" s="21">
        <v>7000</v>
      </c>
      <c r="J147" s="33">
        <f t="shared" si="0"/>
        <v>3500</v>
      </c>
      <c r="K147" s="34">
        <f t="shared" si="1"/>
        <v>1575</v>
      </c>
      <c r="L147" s="24">
        <v>0.45</v>
      </c>
      <c r="M147" s="42">
        <f t="shared" si="6"/>
        <v>0.22500000000000001</v>
      </c>
      <c r="N147" s="29">
        <f t="shared" si="7"/>
        <v>1575</v>
      </c>
      <c r="O147" s="5"/>
    </row>
    <row r="148" spans="1:15" ht="15.75" customHeight="1">
      <c r="A148" s="12" t="s">
        <v>24</v>
      </c>
      <c r="B148" s="15">
        <v>1197831</v>
      </c>
      <c r="C148" s="3">
        <v>44531</v>
      </c>
      <c r="D148" s="12" t="s">
        <v>25</v>
      </c>
      <c r="E148" s="12" t="s">
        <v>26</v>
      </c>
      <c r="F148" s="12" t="s">
        <v>27</v>
      </c>
      <c r="G148" s="12" t="s">
        <v>22</v>
      </c>
      <c r="H148" s="33">
        <v>0.45</v>
      </c>
      <c r="I148" s="21">
        <v>6500</v>
      </c>
      <c r="J148" s="33">
        <f t="shared" si="0"/>
        <v>2925</v>
      </c>
      <c r="K148" s="34">
        <f t="shared" si="1"/>
        <v>877.5</v>
      </c>
      <c r="L148" s="24">
        <v>0.3</v>
      </c>
      <c r="M148" s="42">
        <f t="shared" si="6"/>
        <v>0.13500000000000001</v>
      </c>
      <c r="N148" s="29">
        <f t="shared" si="7"/>
        <v>877.5</v>
      </c>
      <c r="O148" s="5"/>
    </row>
    <row r="149" spans="1:15" ht="15.75" customHeight="1">
      <c r="A149" s="12" t="s">
        <v>24</v>
      </c>
      <c r="B149" s="15">
        <v>1197831</v>
      </c>
      <c r="C149" s="3">
        <v>44531</v>
      </c>
      <c r="D149" s="12" t="s">
        <v>25</v>
      </c>
      <c r="E149" s="12" t="s">
        <v>26</v>
      </c>
      <c r="F149" s="12" t="s">
        <v>27</v>
      </c>
      <c r="G149" s="12" t="s">
        <v>23</v>
      </c>
      <c r="H149" s="33">
        <v>0.55000000000000004</v>
      </c>
      <c r="I149" s="21">
        <v>9000</v>
      </c>
      <c r="J149" s="33">
        <f t="shared" si="0"/>
        <v>4950</v>
      </c>
      <c r="K149" s="34">
        <f t="shared" si="1"/>
        <v>2475</v>
      </c>
      <c r="L149" s="24">
        <v>0.5</v>
      </c>
      <c r="M149" s="42">
        <f t="shared" si="6"/>
        <v>0.27500000000000002</v>
      </c>
      <c r="N149" s="29">
        <f t="shared" si="7"/>
        <v>2475</v>
      </c>
      <c r="O149" s="5"/>
    </row>
    <row r="150" spans="1:15" ht="15.75" customHeight="1">
      <c r="A150" s="12" t="s">
        <v>28</v>
      </c>
      <c r="B150" s="15">
        <v>1128299</v>
      </c>
      <c r="C150" s="3">
        <v>44216</v>
      </c>
      <c r="D150" s="12" t="s">
        <v>29</v>
      </c>
      <c r="E150" s="12" t="s">
        <v>30</v>
      </c>
      <c r="F150" s="12" t="s">
        <v>31</v>
      </c>
      <c r="G150" s="12" t="s">
        <v>18</v>
      </c>
      <c r="H150" s="33">
        <v>0.39999999999999997</v>
      </c>
      <c r="I150" s="21">
        <v>7750</v>
      </c>
      <c r="J150" s="33">
        <f t="shared" si="0"/>
        <v>3099.9999999999995</v>
      </c>
      <c r="K150" s="34">
        <f t="shared" si="1"/>
        <v>1085</v>
      </c>
      <c r="L150" s="24">
        <v>0.35000000000000003</v>
      </c>
      <c r="M150" s="42">
        <f t="shared" si="6"/>
        <v>0.14000000000000001</v>
      </c>
      <c r="N150" s="29">
        <f t="shared" si="7"/>
        <v>1085</v>
      </c>
      <c r="O150" s="1"/>
    </row>
    <row r="151" spans="1:15" ht="15.75" customHeight="1">
      <c r="A151" s="12" t="s">
        <v>28</v>
      </c>
      <c r="B151" s="15">
        <v>1128299</v>
      </c>
      <c r="C151" s="3">
        <v>44216</v>
      </c>
      <c r="D151" s="12" t="s">
        <v>29</v>
      </c>
      <c r="E151" s="12" t="s">
        <v>30</v>
      </c>
      <c r="F151" s="12" t="s">
        <v>31</v>
      </c>
      <c r="G151" s="12" t="s">
        <v>19</v>
      </c>
      <c r="H151" s="33">
        <v>0.5</v>
      </c>
      <c r="I151" s="21">
        <v>7750</v>
      </c>
      <c r="J151" s="33">
        <f t="shared" si="0"/>
        <v>3875</v>
      </c>
      <c r="K151" s="34">
        <f t="shared" si="1"/>
        <v>775</v>
      </c>
      <c r="L151" s="24">
        <v>0.2</v>
      </c>
      <c r="M151" s="42">
        <f t="shared" si="6"/>
        <v>0.1</v>
      </c>
      <c r="N151" s="29">
        <f t="shared" si="7"/>
        <v>775</v>
      </c>
      <c r="O151" s="1"/>
    </row>
    <row r="152" spans="1:15" ht="15.75" customHeight="1">
      <c r="A152" s="12" t="s">
        <v>28</v>
      </c>
      <c r="B152" s="15">
        <v>1128299</v>
      </c>
      <c r="C152" s="3">
        <v>44216</v>
      </c>
      <c r="D152" s="12" t="s">
        <v>29</v>
      </c>
      <c r="E152" s="12" t="s">
        <v>30</v>
      </c>
      <c r="F152" s="12" t="s">
        <v>31</v>
      </c>
      <c r="G152" s="12" t="s">
        <v>20</v>
      </c>
      <c r="H152" s="33">
        <v>0.5</v>
      </c>
      <c r="I152" s="21">
        <v>7750</v>
      </c>
      <c r="J152" s="33">
        <f t="shared" si="0"/>
        <v>3875</v>
      </c>
      <c r="K152" s="34">
        <f t="shared" si="1"/>
        <v>1356.2500000000002</v>
      </c>
      <c r="L152" s="24">
        <v>0.35000000000000003</v>
      </c>
      <c r="M152" s="42">
        <f t="shared" si="6"/>
        <v>0.17500000000000002</v>
      </c>
      <c r="N152" s="29">
        <f t="shared" si="7"/>
        <v>1356.2500000000002</v>
      </c>
      <c r="O152" s="1"/>
    </row>
    <row r="153" spans="1:15" ht="15.75" customHeight="1">
      <c r="A153" s="12" t="s">
        <v>28</v>
      </c>
      <c r="B153" s="15">
        <v>1128299</v>
      </c>
      <c r="C153" s="3">
        <v>44216</v>
      </c>
      <c r="D153" s="12" t="s">
        <v>29</v>
      </c>
      <c r="E153" s="12" t="s">
        <v>30</v>
      </c>
      <c r="F153" s="12" t="s">
        <v>31</v>
      </c>
      <c r="G153" s="12" t="s">
        <v>21</v>
      </c>
      <c r="H153" s="33">
        <v>0.5</v>
      </c>
      <c r="I153" s="21">
        <v>6250</v>
      </c>
      <c r="J153" s="33">
        <f t="shared" si="0"/>
        <v>3125</v>
      </c>
      <c r="K153" s="34">
        <f t="shared" si="1"/>
        <v>937.5</v>
      </c>
      <c r="L153" s="24">
        <v>0.3</v>
      </c>
      <c r="M153" s="42">
        <f t="shared" si="6"/>
        <v>0.15</v>
      </c>
      <c r="N153" s="29">
        <f t="shared" si="7"/>
        <v>937.5</v>
      </c>
      <c r="O153" s="1"/>
    </row>
    <row r="154" spans="1:15" ht="15.75" customHeight="1">
      <c r="A154" s="12" t="s">
        <v>28</v>
      </c>
      <c r="B154" s="15">
        <v>1128299</v>
      </c>
      <c r="C154" s="3">
        <v>44216</v>
      </c>
      <c r="D154" s="12" t="s">
        <v>29</v>
      </c>
      <c r="E154" s="12" t="s">
        <v>30</v>
      </c>
      <c r="F154" s="12" t="s">
        <v>31</v>
      </c>
      <c r="G154" s="12" t="s">
        <v>22</v>
      </c>
      <c r="H154" s="33">
        <v>0.55000000000000004</v>
      </c>
      <c r="I154" s="21">
        <v>5750</v>
      </c>
      <c r="J154" s="33">
        <f t="shared" si="0"/>
        <v>3162.5000000000005</v>
      </c>
      <c r="K154" s="34">
        <f t="shared" si="1"/>
        <v>1581.2500000000002</v>
      </c>
      <c r="L154" s="24">
        <v>0.5</v>
      </c>
      <c r="M154" s="42">
        <f t="shared" si="6"/>
        <v>0.27500000000000002</v>
      </c>
      <c r="N154" s="29">
        <f t="shared" si="7"/>
        <v>1581.2500000000002</v>
      </c>
      <c r="O154" s="1"/>
    </row>
    <row r="155" spans="1:15" ht="15.75" customHeight="1">
      <c r="A155" s="12" t="s">
        <v>28</v>
      </c>
      <c r="B155" s="15">
        <v>1128299</v>
      </c>
      <c r="C155" s="3">
        <v>44216</v>
      </c>
      <c r="D155" s="12" t="s">
        <v>29</v>
      </c>
      <c r="E155" s="12" t="s">
        <v>30</v>
      </c>
      <c r="F155" s="12" t="s">
        <v>31</v>
      </c>
      <c r="G155" s="12" t="s">
        <v>23</v>
      </c>
      <c r="H155" s="33">
        <v>0.5</v>
      </c>
      <c r="I155" s="21">
        <v>7750</v>
      </c>
      <c r="J155" s="33">
        <f t="shared" si="0"/>
        <v>3875</v>
      </c>
      <c r="K155" s="34">
        <f t="shared" si="1"/>
        <v>581.25000000000011</v>
      </c>
      <c r="L155" s="24">
        <v>0.15000000000000002</v>
      </c>
      <c r="M155" s="42">
        <f t="shared" si="6"/>
        <v>7.5000000000000011E-2</v>
      </c>
      <c r="N155" s="29">
        <f t="shared" si="7"/>
        <v>581.25000000000011</v>
      </c>
      <c r="O155" s="1"/>
    </row>
    <row r="156" spans="1:15" ht="15.75" customHeight="1">
      <c r="A156" s="12" t="s">
        <v>28</v>
      </c>
      <c r="B156" s="15">
        <v>1128299</v>
      </c>
      <c r="C156" s="3">
        <v>44247</v>
      </c>
      <c r="D156" s="12" t="s">
        <v>29</v>
      </c>
      <c r="E156" s="12" t="s">
        <v>30</v>
      </c>
      <c r="F156" s="12" t="s">
        <v>31</v>
      </c>
      <c r="G156" s="12" t="s">
        <v>18</v>
      </c>
      <c r="H156" s="33">
        <v>0.39999999999999997</v>
      </c>
      <c r="I156" s="21">
        <v>8250</v>
      </c>
      <c r="J156" s="33">
        <f t="shared" si="0"/>
        <v>3299.9999999999995</v>
      </c>
      <c r="K156" s="34">
        <f t="shared" si="1"/>
        <v>1155</v>
      </c>
      <c r="L156" s="24">
        <v>0.35000000000000003</v>
      </c>
      <c r="M156" s="42">
        <f t="shared" si="6"/>
        <v>0.14000000000000001</v>
      </c>
      <c r="N156" s="29">
        <f t="shared" si="7"/>
        <v>1155</v>
      </c>
      <c r="O156" s="1"/>
    </row>
    <row r="157" spans="1:15" ht="15.75" customHeight="1">
      <c r="A157" s="12" t="s">
        <v>28</v>
      </c>
      <c r="B157" s="15">
        <v>1128299</v>
      </c>
      <c r="C157" s="3">
        <v>44247</v>
      </c>
      <c r="D157" s="12" t="s">
        <v>29</v>
      </c>
      <c r="E157" s="12" t="s">
        <v>30</v>
      </c>
      <c r="F157" s="12" t="s">
        <v>31</v>
      </c>
      <c r="G157" s="12" t="s">
        <v>19</v>
      </c>
      <c r="H157" s="33">
        <v>0.5</v>
      </c>
      <c r="I157" s="21">
        <v>7250</v>
      </c>
      <c r="J157" s="33">
        <f t="shared" si="0"/>
        <v>3625</v>
      </c>
      <c r="K157" s="34">
        <f t="shared" si="1"/>
        <v>725</v>
      </c>
      <c r="L157" s="24">
        <v>0.2</v>
      </c>
      <c r="M157" s="42">
        <f t="shared" si="6"/>
        <v>0.1</v>
      </c>
      <c r="N157" s="29">
        <f t="shared" si="7"/>
        <v>725</v>
      </c>
      <c r="O157" s="1"/>
    </row>
    <row r="158" spans="1:15" ht="15.75" customHeight="1">
      <c r="A158" s="12" t="s">
        <v>28</v>
      </c>
      <c r="B158" s="15">
        <v>1128299</v>
      </c>
      <c r="C158" s="3">
        <v>44247</v>
      </c>
      <c r="D158" s="12" t="s">
        <v>29</v>
      </c>
      <c r="E158" s="12" t="s">
        <v>30</v>
      </c>
      <c r="F158" s="12" t="s">
        <v>31</v>
      </c>
      <c r="G158" s="12" t="s">
        <v>20</v>
      </c>
      <c r="H158" s="33">
        <v>0.5</v>
      </c>
      <c r="I158" s="21">
        <v>7250</v>
      </c>
      <c r="J158" s="33">
        <f t="shared" si="0"/>
        <v>3625</v>
      </c>
      <c r="K158" s="34">
        <f t="shared" si="1"/>
        <v>1268.7500000000002</v>
      </c>
      <c r="L158" s="24">
        <v>0.35000000000000003</v>
      </c>
      <c r="M158" s="42">
        <f t="shared" si="6"/>
        <v>0.17500000000000004</v>
      </c>
      <c r="N158" s="29">
        <f t="shared" si="7"/>
        <v>1268.7500000000002</v>
      </c>
      <c r="O158" s="1"/>
    </row>
    <row r="159" spans="1:15" ht="15.75" customHeight="1">
      <c r="A159" s="12" t="s">
        <v>28</v>
      </c>
      <c r="B159" s="15">
        <v>1128299</v>
      </c>
      <c r="C159" s="3">
        <v>44247</v>
      </c>
      <c r="D159" s="12" t="s">
        <v>29</v>
      </c>
      <c r="E159" s="12" t="s">
        <v>30</v>
      </c>
      <c r="F159" s="12" t="s">
        <v>31</v>
      </c>
      <c r="G159" s="12" t="s">
        <v>21</v>
      </c>
      <c r="H159" s="33">
        <v>0.5</v>
      </c>
      <c r="I159" s="21">
        <v>5750</v>
      </c>
      <c r="J159" s="33">
        <f t="shared" si="0"/>
        <v>2875</v>
      </c>
      <c r="K159" s="34">
        <f t="shared" si="1"/>
        <v>862.5</v>
      </c>
      <c r="L159" s="24">
        <v>0.3</v>
      </c>
      <c r="M159" s="42">
        <f t="shared" si="6"/>
        <v>0.15</v>
      </c>
      <c r="N159" s="29">
        <f t="shared" si="7"/>
        <v>862.5</v>
      </c>
      <c r="O159" s="1"/>
    </row>
    <row r="160" spans="1:15" ht="15.75" customHeight="1">
      <c r="A160" s="12" t="s">
        <v>28</v>
      </c>
      <c r="B160" s="15">
        <v>1128299</v>
      </c>
      <c r="C160" s="3">
        <v>44247</v>
      </c>
      <c r="D160" s="12" t="s">
        <v>29</v>
      </c>
      <c r="E160" s="12" t="s">
        <v>30</v>
      </c>
      <c r="F160" s="12" t="s">
        <v>31</v>
      </c>
      <c r="G160" s="12" t="s">
        <v>22</v>
      </c>
      <c r="H160" s="33">
        <v>0.55000000000000004</v>
      </c>
      <c r="I160" s="21">
        <v>5000</v>
      </c>
      <c r="J160" s="33">
        <f t="shared" si="0"/>
        <v>2750</v>
      </c>
      <c r="K160" s="34">
        <f t="shared" si="1"/>
        <v>1375</v>
      </c>
      <c r="L160" s="24">
        <v>0.5</v>
      </c>
      <c r="M160" s="42">
        <f t="shared" si="6"/>
        <v>0.27500000000000002</v>
      </c>
      <c r="N160" s="29">
        <f t="shared" si="7"/>
        <v>1375</v>
      </c>
      <c r="O160" s="1"/>
    </row>
    <row r="161" spans="1:15" ht="15.75" customHeight="1">
      <c r="A161" s="12" t="s">
        <v>28</v>
      </c>
      <c r="B161" s="15">
        <v>1128299</v>
      </c>
      <c r="C161" s="3">
        <v>44247</v>
      </c>
      <c r="D161" s="12" t="s">
        <v>29</v>
      </c>
      <c r="E161" s="12" t="s">
        <v>30</v>
      </c>
      <c r="F161" s="12" t="s">
        <v>31</v>
      </c>
      <c r="G161" s="12" t="s">
        <v>23</v>
      </c>
      <c r="H161" s="33">
        <v>0.5</v>
      </c>
      <c r="I161" s="21">
        <v>7000</v>
      </c>
      <c r="J161" s="33">
        <f t="shared" si="0"/>
        <v>3500</v>
      </c>
      <c r="K161" s="34">
        <f t="shared" si="1"/>
        <v>525.00000000000011</v>
      </c>
      <c r="L161" s="24">
        <v>0.15000000000000002</v>
      </c>
      <c r="M161" s="42">
        <f t="shared" si="6"/>
        <v>7.5000000000000011E-2</v>
      </c>
      <c r="N161" s="29">
        <f t="shared" si="7"/>
        <v>525.00000000000011</v>
      </c>
      <c r="O161" s="1"/>
    </row>
    <row r="162" spans="1:15" ht="15.75" customHeight="1">
      <c r="A162" s="12" t="s">
        <v>28</v>
      </c>
      <c r="B162" s="15">
        <v>1128299</v>
      </c>
      <c r="C162" s="3">
        <v>44274</v>
      </c>
      <c r="D162" s="12" t="s">
        <v>29</v>
      </c>
      <c r="E162" s="12" t="s">
        <v>30</v>
      </c>
      <c r="F162" s="12" t="s">
        <v>31</v>
      </c>
      <c r="G162" s="12" t="s">
        <v>18</v>
      </c>
      <c r="H162" s="33">
        <v>0.5</v>
      </c>
      <c r="I162" s="21">
        <v>8500</v>
      </c>
      <c r="J162" s="33">
        <f t="shared" si="0"/>
        <v>4250</v>
      </c>
      <c r="K162" s="34">
        <f t="shared" si="1"/>
        <v>1487.5000000000002</v>
      </c>
      <c r="L162" s="24">
        <v>0.35000000000000003</v>
      </c>
      <c r="M162" s="42">
        <f t="shared" si="6"/>
        <v>0.17500000000000002</v>
      </c>
      <c r="N162" s="29">
        <f t="shared" si="7"/>
        <v>1487.5000000000002</v>
      </c>
      <c r="O162" s="1"/>
    </row>
    <row r="163" spans="1:15" ht="15.75" customHeight="1">
      <c r="A163" s="12" t="s">
        <v>28</v>
      </c>
      <c r="B163" s="15">
        <v>1128299</v>
      </c>
      <c r="C163" s="3">
        <v>44274</v>
      </c>
      <c r="D163" s="12" t="s">
        <v>29</v>
      </c>
      <c r="E163" s="12" t="s">
        <v>30</v>
      </c>
      <c r="F163" s="12" t="s">
        <v>31</v>
      </c>
      <c r="G163" s="12" t="s">
        <v>19</v>
      </c>
      <c r="H163" s="33">
        <v>0.6</v>
      </c>
      <c r="I163" s="21">
        <v>7000</v>
      </c>
      <c r="J163" s="33">
        <f t="shared" si="0"/>
        <v>4200</v>
      </c>
      <c r="K163" s="34">
        <f t="shared" si="1"/>
        <v>840</v>
      </c>
      <c r="L163" s="24">
        <v>0.2</v>
      </c>
      <c r="M163" s="42">
        <f t="shared" si="6"/>
        <v>0.12</v>
      </c>
      <c r="N163" s="29">
        <f t="shared" si="7"/>
        <v>840</v>
      </c>
      <c r="O163" s="1"/>
    </row>
    <row r="164" spans="1:15" ht="15.75" customHeight="1">
      <c r="A164" s="12" t="s">
        <v>28</v>
      </c>
      <c r="B164" s="15">
        <v>1128299</v>
      </c>
      <c r="C164" s="3">
        <v>44274</v>
      </c>
      <c r="D164" s="12" t="s">
        <v>29</v>
      </c>
      <c r="E164" s="12" t="s">
        <v>30</v>
      </c>
      <c r="F164" s="12" t="s">
        <v>31</v>
      </c>
      <c r="G164" s="12" t="s">
        <v>20</v>
      </c>
      <c r="H164" s="33">
        <v>0.6</v>
      </c>
      <c r="I164" s="21">
        <v>7000</v>
      </c>
      <c r="J164" s="33">
        <f t="shared" si="0"/>
        <v>4200</v>
      </c>
      <c r="K164" s="34">
        <f t="shared" si="1"/>
        <v>1470.0000000000002</v>
      </c>
      <c r="L164" s="24">
        <v>0.35000000000000003</v>
      </c>
      <c r="M164" s="42">
        <f t="shared" si="6"/>
        <v>0.21000000000000002</v>
      </c>
      <c r="N164" s="29">
        <f t="shared" si="7"/>
        <v>1470.0000000000002</v>
      </c>
      <c r="O164" s="1"/>
    </row>
    <row r="165" spans="1:15" ht="15.75" customHeight="1">
      <c r="A165" s="12" t="s">
        <v>28</v>
      </c>
      <c r="B165" s="15">
        <v>1128299</v>
      </c>
      <c r="C165" s="3">
        <v>44274</v>
      </c>
      <c r="D165" s="12" t="s">
        <v>29</v>
      </c>
      <c r="E165" s="12" t="s">
        <v>30</v>
      </c>
      <c r="F165" s="12" t="s">
        <v>31</v>
      </c>
      <c r="G165" s="12" t="s">
        <v>21</v>
      </c>
      <c r="H165" s="33">
        <v>0.6</v>
      </c>
      <c r="I165" s="21">
        <v>6000</v>
      </c>
      <c r="J165" s="33">
        <f t="shared" si="0"/>
        <v>3600</v>
      </c>
      <c r="K165" s="34">
        <f t="shared" si="1"/>
        <v>1080</v>
      </c>
      <c r="L165" s="24">
        <v>0.3</v>
      </c>
      <c r="M165" s="42">
        <f t="shared" si="6"/>
        <v>0.18</v>
      </c>
      <c r="N165" s="29">
        <f t="shared" si="7"/>
        <v>1080</v>
      </c>
      <c r="O165" s="1"/>
    </row>
    <row r="166" spans="1:15" ht="15.75" customHeight="1">
      <c r="A166" s="12" t="s">
        <v>28</v>
      </c>
      <c r="B166" s="15">
        <v>1128299</v>
      </c>
      <c r="C166" s="3">
        <v>44274</v>
      </c>
      <c r="D166" s="12" t="s">
        <v>29</v>
      </c>
      <c r="E166" s="12" t="s">
        <v>30</v>
      </c>
      <c r="F166" s="12" t="s">
        <v>31</v>
      </c>
      <c r="G166" s="12" t="s">
        <v>22</v>
      </c>
      <c r="H166" s="33">
        <v>0.65</v>
      </c>
      <c r="I166" s="21">
        <v>5000</v>
      </c>
      <c r="J166" s="33">
        <f t="shared" si="0"/>
        <v>3250</v>
      </c>
      <c r="K166" s="34">
        <f t="shared" si="1"/>
        <v>1625</v>
      </c>
      <c r="L166" s="24">
        <v>0.5</v>
      </c>
      <c r="M166" s="42">
        <f t="shared" si="6"/>
        <v>0.32500000000000001</v>
      </c>
      <c r="N166" s="29">
        <f t="shared" si="7"/>
        <v>1625</v>
      </c>
      <c r="O166" s="1"/>
    </row>
    <row r="167" spans="1:15" ht="15.75" customHeight="1">
      <c r="A167" s="12" t="s">
        <v>28</v>
      </c>
      <c r="B167" s="15">
        <v>1128299</v>
      </c>
      <c r="C167" s="3">
        <v>44274</v>
      </c>
      <c r="D167" s="12" t="s">
        <v>29</v>
      </c>
      <c r="E167" s="12" t="s">
        <v>30</v>
      </c>
      <c r="F167" s="12" t="s">
        <v>31</v>
      </c>
      <c r="G167" s="12" t="s">
        <v>23</v>
      </c>
      <c r="H167" s="33">
        <v>0.6</v>
      </c>
      <c r="I167" s="21">
        <v>7000</v>
      </c>
      <c r="J167" s="33">
        <f t="shared" si="0"/>
        <v>4200</v>
      </c>
      <c r="K167" s="34">
        <f t="shared" si="1"/>
        <v>630.00000000000011</v>
      </c>
      <c r="L167" s="24">
        <v>0.15000000000000002</v>
      </c>
      <c r="M167" s="42">
        <f t="shared" si="6"/>
        <v>9.0000000000000011E-2</v>
      </c>
      <c r="N167" s="29">
        <f t="shared" si="7"/>
        <v>630.00000000000011</v>
      </c>
      <c r="O167" s="1"/>
    </row>
    <row r="168" spans="1:15" ht="15.75" customHeight="1">
      <c r="A168" s="12" t="s">
        <v>28</v>
      </c>
      <c r="B168" s="15">
        <v>1128299</v>
      </c>
      <c r="C168" s="3">
        <v>44306</v>
      </c>
      <c r="D168" s="12" t="s">
        <v>29</v>
      </c>
      <c r="E168" s="12" t="s">
        <v>30</v>
      </c>
      <c r="F168" s="12" t="s">
        <v>31</v>
      </c>
      <c r="G168" s="12" t="s">
        <v>18</v>
      </c>
      <c r="H168" s="33">
        <v>0.6</v>
      </c>
      <c r="I168" s="21">
        <v>8750</v>
      </c>
      <c r="J168" s="33">
        <f t="shared" si="0"/>
        <v>5250</v>
      </c>
      <c r="K168" s="34">
        <f t="shared" si="1"/>
        <v>1837.5000000000002</v>
      </c>
      <c r="L168" s="24">
        <v>0.35000000000000003</v>
      </c>
      <c r="M168" s="42">
        <f t="shared" si="6"/>
        <v>0.21000000000000002</v>
      </c>
      <c r="N168" s="29">
        <f t="shared" si="7"/>
        <v>1837.5000000000002</v>
      </c>
      <c r="O168" s="1"/>
    </row>
    <row r="169" spans="1:15" ht="15.75" customHeight="1">
      <c r="A169" s="12" t="s">
        <v>28</v>
      </c>
      <c r="B169" s="15">
        <v>1128299</v>
      </c>
      <c r="C169" s="3">
        <v>44306</v>
      </c>
      <c r="D169" s="12" t="s">
        <v>29</v>
      </c>
      <c r="E169" s="12" t="s">
        <v>30</v>
      </c>
      <c r="F169" s="12" t="s">
        <v>31</v>
      </c>
      <c r="G169" s="12" t="s">
        <v>19</v>
      </c>
      <c r="H169" s="33">
        <v>0.65</v>
      </c>
      <c r="I169" s="21">
        <v>6750</v>
      </c>
      <c r="J169" s="33">
        <f t="shared" si="0"/>
        <v>4387.5</v>
      </c>
      <c r="K169" s="34">
        <f t="shared" si="1"/>
        <v>877.5</v>
      </c>
      <c r="L169" s="24">
        <v>0.2</v>
      </c>
      <c r="M169" s="42">
        <f t="shared" si="6"/>
        <v>0.13</v>
      </c>
      <c r="N169" s="29">
        <f t="shared" si="7"/>
        <v>877.5</v>
      </c>
      <c r="O169" s="1"/>
    </row>
    <row r="170" spans="1:15" ht="15.75" customHeight="1">
      <c r="A170" s="12" t="s">
        <v>28</v>
      </c>
      <c r="B170" s="15">
        <v>1128299</v>
      </c>
      <c r="C170" s="3">
        <v>44306</v>
      </c>
      <c r="D170" s="12" t="s">
        <v>29</v>
      </c>
      <c r="E170" s="12" t="s">
        <v>30</v>
      </c>
      <c r="F170" s="12" t="s">
        <v>31</v>
      </c>
      <c r="G170" s="12" t="s">
        <v>20</v>
      </c>
      <c r="H170" s="33">
        <v>0.65</v>
      </c>
      <c r="I170" s="21">
        <v>7250</v>
      </c>
      <c r="J170" s="33">
        <f t="shared" si="0"/>
        <v>4712.5</v>
      </c>
      <c r="K170" s="34">
        <f t="shared" si="1"/>
        <v>1649.3750000000002</v>
      </c>
      <c r="L170" s="24">
        <v>0.35000000000000003</v>
      </c>
      <c r="M170" s="42">
        <f t="shared" si="6"/>
        <v>0.22750000000000004</v>
      </c>
      <c r="N170" s="29">
        <f t="shared" si="7"/>
        <v>1649.3750000000002</v>
      </c>
      <c r="O170" s="1"/>
    </row>
    <row r="171" spans="1:15" ht="15.75" customHeight="1">
      <c r="A171" s="12" t="s">
        <v>28</v>
      </c>
      <c r="B171" s="15">
        <v>1128299</v>
      </c>
      <c r="C171" s="3">
        <v>44306</v>
      </c>
      <c r="D171" s="12" t="s">
        <v>29</v>
      </c>
      <c r="E171" s="12" t="s">
        <v>30</v>
      </c>
      <c r="F171" s="12" t="s">
        <v>31</v>
      </c>
      <c r="G171" s="12" t="s">
        <v>21</v>
      </c>
      <c r="H171" s="33">
        <v>0.6</v>
      </c>
      <c r="I171" s="21">
        <v>6250</v>
      </c>
      <c r="J171" s="33">
        <f t="shared" si="0"/>
        <v>3750</v>
      </c>
      <c r="K171" s="34">
        <f t="shared" si="1"/>
        <v>1125</v>
      </c>
      <c r="L171" s="24">
        <v>0.3</v>
      </c>
      <c r="M171" s="42">
        <f t="shared" si="6"/>
        <v>0.18</v>
      </c>
      <c r="N171" s="29">
        <f t="shared" si="7"/>
        <v>1125</v>
      </c>
      <c r="O171" s="1"/>
    </row>
    <row r="172" spans="1:15" ht="15.75" customHeight="1">
      <c r="A172" s="12" t="s">
        <v>28</v>
      </c>
      <c r="B172" s="15">
        <v>1128299</v>
      </c>
      <c r="C172" s="3">
        <v>44306</v>
      </c>
      <c r="D172" s="12" t="s">
        <v>29</v>
      </c>
      <c r="E172" s="12" t="s">
        <v>30</v>
      </c>
      <c r="F172" s="12" t="s">
        <v>31</v>
      </c>
      <c r="G172" s="12" t="s">
        <v>22</v>
      </c>
      <c r="H172" s="33">
        <v>0.65</v>
      </c>
      <c r="I172" s="21">
        <v>5250</v>
      </c>
      <c r="J172" s="33">
        <f t="shared" si="0"/>
        <v>3412.5</v>
      </c>
      <c r="K172" s="34">
        <f t="shared" si="1"/>
        <v>1706.25</v>
      </c>
      <c r="L172" s="24">
        <v>0.5</v>
      </c>
      <c r="M172" s="42">
        <f t="shared" si="6"/>
        <v>0.32500000000000001</v>
      </c>
      <c r="N172" s="29">
        <f t="shared" si="7"/>
        <v>1706.25</v>
      </c>
      <c r="O172" s="1"/>
    </row>
    <row r="173" spans="1:15" ht="15.75" customHeight="1">
      <c r="A173" s="12" t="s">
        <v>28</v>
      </c>
      <c r="B173" s="15">
        <v>1128299</v>
      </c>
      <c r="C173" s="3">
        <v>44306</v>
      </c>
      <c r="D173" s="12" t="s">
        <v>29</v>
      </c>
      <c r="E173" s="12" t="s">
        <v>30</v>
      </c>
      <c r="F173" s="12" t="s">
        <v>31</v>
      </c>
      <c r="G173" s="12" t="s">
        <v>23</v>
      </c>
      <c r="H173" s="33">
        <v>0.8</v>
      </c>
      <c r="I173" s="21">
        <v>7000</v>
      </c>
      <c r="J173" s="33">
        <f t="shared" si="0"/>
        <v>5600</v>
      </c>
      <c r="K173" s="34">
        <f t="shared" si="1"/>
        <v>840.00000000000011</v>
      </c>
      <c r="L173" s="24">
        <v>0.15000000000000002</v>
      </c>
      <c r="M173" s="42">
        <f t="shared" si="6"/>
        <v>0.12000000000000001</v>
      </c>
      <c r="N173" s="29">
        <f t="shared" si="7"/>
        <v>840.00000000000011</v>
      </c>
      <c r="O173" s="1"/>
    </row>
    <row r="174" spans="1:15" ht="15.75" customHeight="1">
      <c r="A174" s="12" t="s">
        <v>28</v>
      </c>
      <c r="B174" s="15">
        <v>1128299</v>
      </c>
      <c r="C174" s="3">
        <v>44337</v>
      </c>
      <c r="D174" s="12" t="s">
        <v>29</v>
      </c>
      <c r="E174" s="12" t="s">
        <v>30</v>
      </c>
      <c r="F174" s="12" t="s">
        <v>31</v>
      </c>
      <c r="G174" s="12" t="s">
        <v>18</v>
      </c>
      <c r="H174" s="33">
        <v>0.6</v>
      </c>
      <c r="I174" s="21">
        <v>9000</v>
      </c>
      <c r="J174" s="33">
        <f t="shared" si="0"/>
        <v>5400</v>
      </c>
      <c r="K174" s="34">
        <f t="shared" si="1"/>
        <v>2160</v>
      </c>
      <c r="L174" s="24">
        <v>0.4</v>
      </c>
      <c r="M174" s="42">
        <f t="shared" si="6"/>
        <v>0.24</v>
      </c>
      <c r="N174" s="29">
        <f t="shared" si="7"/>
        <v>2160</v>
      </c>
      <c r="O174" s="1"/>
    </row>
    <row r="175" spans="1:15" ht="15.75" customHeight="1">
      <c r="A175" s="12" t="s">
        <v>28</v>
      </c>
      <c r="B175" s="15">
        <v>1128299</v>
      </c>
      <c r="C175" s="3">
        <v>44337</v>
      </c>
      <c r="D175" s="12" t="s">
        <v>29</v>
      </c>
      <c r="E175" s="12" t="s">
        <v>30</v>
      </c>
      <c r="F175" s="12" t="s">
        <v>31</v>
      </c>
      <c r="G175" s="12" t="s">
        <v>19</v>
      </c>
      <c r="H175" s="33">
        <v>0.65</v>
      </c>
      <c r="I175" s="21">
        <v>7500</v>
      </c>
      <c r="J175" s="33">
        <f t="shared" si="0"/>
        <v>4875</v>
      </c>
      <c r="K175" s="34">
        <f t="shared" si="1"/>
        <v>1218.75</v>
      </c>
      <c r="L175" s="24">
        <v>0.25</v>
      </c>
      <c r="M175" s="42">
        <f t="shared" si="6"/>
        <v>0.16250000000000001</v>
      </c>
      <c r="N175" s="29">
        <f t="shared" si="7"/>
        <v>1218.75</v>
      </c>
      <c r="O175" s="1"/>
    </row>
    <row r="176" spans="1:15" ht="15.75" customHeight="1">
      <c r="A176" s="12" t="s">
        <v>28</v>
      </c>
      <c r="B176" s="15">
        <v>1128299</v>
      </c>
      <c r="C176" s="3">
        <v>44337</v>
      </c>
      <c r="D176" s="12" t="s">
        <v>29</v>
      </c>
      <c r="E176" s="12" t="s">
        <v>30</v>
      </c>
      <c r="F176" s="12" t="s">
        <v>31</v>
      </c>
      <c r="G176" s="12" t="s">
        <v>20</v>
      </c>
      <c r="H176" s="33">
        <v>0.65</v>
      </c>
      <c r="I176" s="21">
        <v>7500</v>
      </c>
      <c r="J176" s="33">
        <f t="shared" si="0"/>
        <v>4875</v>
      </c>
      <c r="K176" s="34">
        <f t="shared" si="1"/>
        <v>1950</v>
      </c>
      <c r="L176" s="24">
        <v>0.4</v>
      </c>
      <c r="M176" s="42">
        <f t="shared" si="6"/>
        <v>0.26</v>
      </c>
      <c r="N176" s="29">
        <f t="shared" si="7"/>
        <v>1950</v>
      </c>
      <c r="O176" s="1"/>
    </row>
    <row r="177" spans="1:15" ht="15.75" customHeight="1">
      <c r="A177" s="12" t="s">
        <v>28</v>
      </c>
      <c r="B177" s="15">
        <v>1128299</v>
      </c>
      <c r="C177" s="3">
        <v>44337</v>
      </c>
      <c r="D177" s="12" t="s">
        <v>29</v>
      </c>
      <c r="E177" s="12" t="s">
        <v>30</v>
      </c>
      <c r="F177" s="12" t="s">
        <v>31</v>
      </c>
      <c r="G177" s="12" t="s">
        <v>21</v>
      </c>
      <c r="H177" s="33">
        <v>0.6</v>
      </c>
      <c r="I177" s="21">
        <v>6500</v>
      </c>
      <c r="J177" s="33">
        <f t="shared" si="0"/>
        <v>3900</v>
      </c>
      <c r="K177" s="34">
        <f t="shared" si="1"/>
        <v>1365</v>
      </c>
      <c r="L177" s="24">
        <v>0.35</v>
      </c>
      <c r="M177" s="42">
        <f t="shared" si="6"/>
        <v>0.21</v>
      </c>
      <c r="N177" s="29">
        <f t="shared" si="7"/>
        <v>1365</v>
      </c>
      <c r="O177" s="1"/>
    </row>
    <row r="178" spans="1:15" ht="15.75" customHeight="1">
      <c r="A178" s="12" t="s">
        <v>28</v>
      </c>
      <c r="B178" s="15">
        <v>1128299</v>
      </c>
      <c r="C178" s="3">
        <v>44337</v>
      </c>
      <c r="D178" s="12" t="s">
        <v>29</v>
      </c>
      <c r="E178" s="12" t="s">
        <v>30</v>
      </c>
      <c r="F178" s="12" t="s">
        <v>31</v>
      </c>
      <c r="G178" s="12" t="s">
        <v>22</v>
      </c>
      <c r="H178" s="33">
        <v>0.65</v>
      </c>
      <c r="I178" s="21">
        <v>5500</v>
      </c>
      <c r="J178" s="33">
        <f t="shared" si="0"/>
        <v>3575</v>
      </c>
      <c r="K178" s="34">
        <f t="shared" si="1"/>
        <v>1966.2500000000002</v>
      </c>
      <c r="L178" s="24">
        <v>0.55000000000000004</v>
      </c>
      <c r="M178" s="42">
        <f t="shared" si="6"/>
        <v>0.35750000000000004</v>
      </c>
      <c r="N178" s="29">
        <f t="shared" si="7"/>
        <v>1966.2500000000002</v>
      </c>
      <c r="O178" s="1"/>
    </row>
    <row r="179" spans="1:15" ht="15.75" customHeight="1">
      <c r="A179" s="12" t="s">
        <v>28</v>
      </c>
      <c r="B179" s="15">
        <v>1128299</v>
      </c>
      <c r="C179" s="3">
        <v>44337</v>
      </c>
      <c r="D179" s="12" t="s">
        <v>29</v>
      </c>
      <c r="E179" s="12" t="s">
        <v>30</v>
      </c>
      <c r="F179" s="12" t="s">
        <v>31</v>
      </c>
      <c r="G179" s="12" t="s">
        <v>23</v>
      </c>
      <c r="H179" s="33">
        <v>0.8</v>
      </c>
      <c r="I179" s="21">
        <v>7250</v>
      </c>
      <c r="J179" s="33">
        <f t="shared" si="0"/>
        <v>5800</v>
      </c>
      <c r="K179" s="34">
        <f t="shared" si="1"/>
        <v>1160</v>
      </c>
      <c r="L179" s="24">
        <v>0.2</v>
      </c>
      <c r="M179" s="42">
        <f t="shared" si="6"/>
        <v>0.16</v>
      </c>
      <c r="N179" s="29">
        <f t="shared" si="7"/>
        <v>1160</v>
      </c>
      <c r="O179" s="1"/>
    </row>
    <row r="180" spans="1:15" ht="15.75" customHeight="1">
      <c r="A180" s="12" t="s">
        <v>28</v>
      </c>
      <c r="B180" s="15">
        <v>1128299</v>
      </c>
      <c r="C180" s="3">
        <v>44367</v>
      </c>
      <c r="D180" s="12" t="s">
        <v>29</v>
      </c>
      <c r="E180" s="12" t="s">
        <v>30</v>
      </c>
      <c r="F180" s="12" t="s">
        <v>31</v>
      </c>
      <c r="G180" s="12" t="s">
        <v>18</v>
      </c>
      <c r="H180" s="33">
        <v>0.6</v>
      </c>
      <c r="I180" s="21">
        <v>9750</v>
      </c>
      <c r="J180" s="33">
        <f t="shared" si="0"/>
        <v>5850</v>
      </c>
      <c r="K180" s="34">
        <f t="shared" si="1"/>
        <v>2340</v>
      </c>
      <c r="L180" s="24">
        <v>0.4</v>
      </c>
      <c r="M180" s="42">
        <f t="shared" si="6"/>
        <v>0.24</v>
      </c>
      <c r="N180" s="29">
        <f t="shared" si="7"/>
        <v>2340</v>
      </c>
      <c r="O180" s="1"/>
    </row>
    <row r="181" spans="1:15" ht="15.75" customHeight="1">
      <c r="A181" s="12" t="s">
        <v>28</v>
      </c>
      <c r="B181" s="15">
        <v>1128299</v>
      </c>
      <c r="C181" s="3">
        <v>44367</v>
      </c>
      <c r="D181" s="12" t="s">
        <v>29</v>
      </c>
      <c r="E181" s="12" t="s">
        <v>30</v>
      </c>
      <c r="F181" s="12" t="s">
        <v>31</v>
      </c>
      <c r="G181" s="12" t="s">
        <v>19</v>
      </c>
      <c r="H181" s="33">
        <v>0.65</v>
      </c>
      <c r="I181" s="21">
        <v>8250</v>
      </c>
      <c r="J181" s="33">
        <f t="shared" si="0"/>
        <v>5362.5</v>
      </c>
      <c r="K181" s="34">
        <f t="shared" si="1"/>
        <v>1340.625</v>
      </c>
      <c r="L181" s="24">
        <v>0.25</v>
      </c>
      <c r="M181" s="42">
        <f t="shared" si="6"/>
        <v>0.16250000000000001</v>
      </c>
      <c r="N181" s="29">
        <f t="shared" si="7"/>
        <v>1340.625</v>
      </c>
      <c r="O181" s="1"/>
    </row>
    <row r="182" spans="1:15" ht="15.75" customHeight="1">
      <c r="A182" s="12" t="s">
        <v>28</v>
      </c>
      <c r="B182" s="15">
        <v>1128299</v>
      </c>
      <c r="C182" s="3">
        <v>44367</v>
      </c>
      <c r="D182" s="12" t="s">
        <v>29</v>
      </c>
      <c r="E182" s="12" t="s">
        <v>30</v>
      </c>
      <c r="F182" s="12" t="s">
        <v>31</v>
      </c>
      <c r="G182" s="12" t="s">
        <v>20</v>
      </c>
      <c r="H182" s="33">
        <v>0.65</v>
      </c>
      <c r="I182" s="21">
        <v>8250</v>
      </c>
      <c r="J182" s="33">
        <f t="shared" si="0"/>
        <v>5362.5</v>
      </c>
      <c r="K182" s="34">
        <f t="shared" si="1"/>
        <v>2145</v>
      </c>
      <c r="L182" s="24">
        <v>0.4</v>
      </c>
      <c r="M182" s="42">
        <f t="shared" si="6"/>
        <v>0.26</v>
      </c>
      <c r="N182" s="29">
        <f t="shared" si="7"/>
        <v>2145</v>
      </c>
      <c r="O182" s="1"/>
    </row>
    <row r="183" spans="1:15" ht="15.75" customHeight="1">
      <c r="A183" s="12" t="s">
        <v>28</v>
      </c>
      <c r="B183" s="15">
        <v>1128299</v>
      </c>
      <c r="C183" s="3">
        <v>44367</v>
      </c>
      <c r="D183" s="12" t="s">
        <v>29</v>
      </c>
      <c r="E183" s="12" t="s">
        <v>30</v>
      </c>
      <c r="F183" s="12" t="s">
        <v>31</v>
      </c>
      <c r="G183" s="12" t="s">
        <v>21</v>
      </c>
      <c r="H183" s="33">
        <v>0.6</v>
      </c>
      <c r="I183" s="21">
        <v>7000</v>
      </c>
      <c r="J183" s="33">
        <f t="shared" si="0"/>
        <v>4200</v>
      </c>
      <c r="K183" s="34">
        <f t="shared" si="1"/>
        <v>1470</v>
      </c>
      <c r="L183" s="24">
        <v>0.35</v>
      </c>
      <c r="M183" s="42">
        <f t="shared" si="6"/>
        <v>0.21</v>
      </c>
      <c r="N183" s="29">
        <f t="shared" si="7"/>
        <v>1470</v>
      </c>
      <c r="O183" s="1"/>
    </row>
    <row r="184" spans="1:15" ht="15.75" customHeight="1">
      <c r="A184" s="12" t="s">
        <v>28</v>
      </c>
      <c r="B184" s="15">
        <v>1128299</v>
      </c>
      <c r="C184" s="3">
        <v>44367</v>
      </c>
      <c r="D184" s="12" t="s">
        <v>29</v>
      </c>
      <c r="E184" s="12" t="s">
        <v>30</v>
      </c>
      <c r="F184" s="12" t="s">
        <v>31</v>
      </c>
      <c r="G184" s="12" t="s">
        <v>22</v>
      </c>
      <c r="H184" s="33">
        <v>0.65</v>
      </c>
      <c r="I184" s="21">
        <v>5750</v>
      </c>
      <c r="J184" s="33">
        <f t="shared" si="0"/>
        <v>3737.5</v>
      </c>
      <c r="K184" s="34">
        <f t="shared" si="1"/>
        <v>2055.625</v>
      </c>
      <c r="L184" s="24">
        <v>0.55000000000000004</v>
      </c>
      <c r="M184" s="42">
        <f t="shared" si="6"/>
        <v>0.35749999999999998</v>
      </c>
      <c r="N184" s="29">
        <f t="shared" si="7"/>
        <v>2055.625</v>
      </c>
      <c r="O184" s="1"/>
    </row>
    <row r="185" spans="1:15" ht="15.75" customHeight="1">
      <c r="A185" s="12" t="s">
        <v>28</v>
      </c>
      <c r="B185" s="15">
        <v>1128299</v>
      </c>
      <c r="C185" s="3">
        <v>44367</v>
      </c>
      <c r="D185" s="12" t="s">
        <v>29</v>
      </c>
      <c r="E185" s="12" t="s">
        <v>30</v>
      </c>
      <c r="F185" s="12" t="s">
        <v>31</v>
      </c>
      <c r="G185" s="12" t="s">
        <v>23</v>
      </c>
      <c r="H185" s="33">
        <v>0.8</v>
      </c>
      <c r="I185" s="21">
        <v>8750</v>
      </c>
      <c r="J185" s="33">
        <f t="shared" si="0"/>
        <v>7000</v>
      </c>
      <c r="K185" s="34">
        <f t="shared" si="1"/>
        <v>1400</v>
      </c>
      <c r="L185" s="24">
        <v>0.2</v>
      </c>
      <c r="M185" s="42">
        <f t="shared" si="6"/>
        <v>0.16</v>
      </c>
      <c r="N185" s="29">
        <f t="shared" si="7"/>
        <v>1400</v>
      </c>
      <c r="O185" s="1"/>
    </row>
    <row r="186" spans="1:15" ht="15.75" customHeight="1">
      <c r="A186" s="12" t="s">
        <v>28</v>
      </c>
      <c r="B186" s="15">
        <v>1128299</v>
      </c>
      <c r="C186" s="3">
        <v>44396</v>
      </c>
      <c r="D186" s="12" t="s">
        <v>29</v>
      </c>
      <c r="E186" s="12" t="s">
        <v>30</v>
      </c>
      <c r="F186" s="12" t="s">
        <v>31</v>
      </c>
      <c r="G186" s="12" t="s">
        <v>18</v>
      </c>
      <c r="H186" s="33">
        <v>0.6</v>
      </c>
      <c r="I186" s="21">
        <v>10250</v>
      </c>
      <c r="J186" s="33">
        <f t="shared" si="0"/>
        <v>6150</v>
      </c>
      <c r="K186" s="34">
        <f t="shared" si="1"/>
        <v>2152.5</v>
      </c>
      <c r="L186" s="24">
        <v>0.35000000000000003</v>
      </c>
      <c r="M186" s="42">
        <f t="shared" si="6"/>
        <v>0.21</v>
      </c>
      <c r="N186" s="29">
        <f t="shared" si="7"/>
        <v>2152.5</v>
      </c>
      <c r="O186" s="1"/>
    </row>
    <row r="187" spans="1:15" ht="15.75" customHeight="1">
      <c r="A187" s="12" t="s">
        <v>28</v>
      </c>
      <c r="B187" s="15">
        <v>1128299</v>
      </c>
      <c r="C187" s="3">
        <v>44396</v>
      </c>
      <c r="D187" s="12" t="s">
        <v>29</v>
      </c>
      <c r="E187" s="12" t="s">
        <v>30</v>
      </c>
      <c r="F187" s="12" t="s">
        <v>31</v>
      </c>
      <c r="G187" s="12" t="s">
        <v>19</v>
      </c>
      <c r="H187" s="33">
        <v>0.65</v>
      </c>
      <c r="I187" s="21">
        <v>8750</v>
      </c>
      <c r="J187" s="33">
        <f t="shared" si="0"/>
        <v>5687.5</v>
      </c>
      <c r="K187" s="34">
        <f t="shared" si="1"/>
        <v>1137.5</v>
      </c>
      <c r="L187" s="24">
        <v>0.2</v>
      </c>
      <c r="M187" s="42">
        <f t="shared" si="6"/>
        <v>0.13</v>
      </c>
      <c r="N187" s="29">
        <f t="shared" si="7"/>
        <v>1137.5</v>
      </c>
      <c r="O187" s="1"/>
    </row>
    <row r="188" spans="1:15" ht="15.75" customHeight="1">
      <c r="A188" s="12" t="s">
        <v>28</v>
      </c>
      <c r="B188" s="15">
        <v>1128299</v>
      </c>
      <c r="C188" s="3">
        <v>44396</v>
      </c>
      <c r="D188" s="12" t="s">
        <v>29</v>
      </c>
      <c r="E188" s="12" t="s">
        <v>30</v>
      </c>
      <c r="F188" s="12" t="s">
        <v>31</v>
      </c>
      <c r="G188" s="12" t="s">
        <v>20</v>
      </c>
      <c r="H188" s="33">
        <v>0.65</v>
      </c>
      <c r="I188" s="21">
        <v>8250</v>
      </c>
      <c r="J188" s="33">
        <f t="shared" si="0"/>
        <v>5362.5</v>
      </c>
      <c r="K188" s="34">
        <f t="shared" si="1"/>
        <v>1876.8750000000002</v>
      </c>
      <c r="L188" s="24">
        <v>0.35000000000000003</v>
      </c>
      <c r="M188" s="42">
        <f t="shared" si="6"/>
        <v>0.22750000000000004</v>
      </c>
      <c r="N188" s="29">
        <f t="shared" si="7"/>
        <v>1876.8750000000002</v>
      </c>
      <c r="O188" s="1"/>
    </row>
    <row r="189" spans="1:15" ht="15.75" customHeight="1">
      <c r="A189" s="12" t="s">
        <v>28</v>
      </c>
      <c r="B189" s="15">
        <v>1128299</v>
      </c>
      <c r="C189" s="3">
        <v>44396</v>
      </c>
      <c r="D189" s="12" t="s">
        <v>29</v>
      </c>
      <c r="E189" s="12" t="s">
        <v>30</v>
      </c>
      <c r="F189" s="12" t="s">
        <v>31</v>
      </c>
      <c r="G189" s="12" t="s">
        <v>21</v>
      </c>
      <c r="H189" s="33">
        <v>0.6</v>
      </c>
      <c r="I189" s="21">
        <v>7250</v>
      </c>
      <c r="J189" s="33">
        <f t="shared" si="0"/>
        <v>4350</v>
      </c>
      <c r="K189" s="34">
        <f t="shared" si="1"/>
        <v>1305</v>
      </c>
      <c r="L189" s="24">
        <v>0.3</v>
      </c>
      <c r="M189" s="42">
        <f t="shared" si="6"/>
        <v>0.18</v>
      </c>
      <c r="N189" s="29">
        <f t="shared" si="7"/>
        <v>1305</v>
      </c>
      <c r="O189" s="1"/>
    </row>
    <row r="190" spans="1:15" ht="15.75" customHeight="1">
      <c r="A190" s="12" t="s">
        <v>28</v>
      </c>
      <c r="B190" s="15">
        <v>1128299</v>
      </c>
      <c r="C190" s="3">
        <v>44396</v>
      </c>
      <c r="D190" s="12" t="s">
        <v>29</v>
      </c>
      <c r="E190" s="12" t="s">
        <v>30</v>
      </c>
      <c r="F190" s="12" t="s">
        <v>31</v>
      </c>
      <c r="G190" s="12" t="s">
        <v>22</v>
      </c>
      <c r="H190" s="33">
        <v>0.65</v>
      </c>
      <c r="I190" s="21">
        <v>7750</v>
      </c>
      <c r="J190" s="33">
        <f t="shared" si="0"/>
        <v>5037.5</v>
      </c>
      <c r="K190" s="34">
        <f t="shared" si="1"/>
        <v>2518.75</v>
      </c>
      <c r="L190" s="24">
        <v>0.5</v>
      </c>
      <c r="M190" s="42">
        <f t="shared" si="6"/>
        <v>0.32500000000000001</v>
      </c>
      <c r="N190" s="29">
        <f t="shared" si="7"/>
        <v>2518.75</v>
      </c>
      <c r="O190" s="1"/>
    </row>
    <row r="191" spans="1:15" ht="15.75" customHeight="1">
      <c r="A191" s="12" t="s">
        <v>28</v>
      </c>
      <c r="B191" s="15">
        <v>1128299</v>
      </c>
      <c r="C191" s="3">
        <v>44396</v>
      </c>
      <c r="D191" s="12" t="s">
        <v>29</v>
      </c>
      <c r="E191" s="12" t="s">
        <v>30</v>
      </c>
      <c r="F191" s="12" t="s">
        <v>31</v>
      </c>
      <c r="G191" s="12" t="s">
        <v>23</v>
      </c>
      <c r="H191" s="33">
        <v>0.8</v>
      </c>
      <c r="I191" s="21">
        <v>7750</v>
      </c>
      <c r="J191" s="33">
        <f t="shared" si="0"/>
        <v>6200</v>
      </c>
      <c r="K191" s="34">
        <f t="shared" si="1"/>
        <v>930.00000000000011</v>
      </c>
      <c r="L191" s="24">
        <v>0.15000000000000002</v>
      </c>
      <c r="M191" s="42">
        <f t="shared" si="6"/>
        <v>0.12000000000000001</v>
      </c>
      <c r="N191" s="29">
        <f t="shared" si="7"/>
        <v>930.00000000000011</v>
      </c>
      <c r="O191" s="1"/>
    </row>
    <row r="192" spans="1:15" ht="15.75" customHeight="1">
      <c r="A192" s="12" t="s">
        <v>28</v>
      </c>
      <c r="B192" s="15">
        <v>1128299</v>
      </c>
      <c r="C192" s="3">
        <v>44428</v>
      </c>
      <c r="D192" s="12" t="s">
        <v>29</v>
      </c>
      <c r="E192" s="12" t="s">
        <v>30</v>
      </c>
      <c r="F192" s="12" t="s">
        <v>31</v>
      </c>
      <c r="G192" s="12" t="s">
        <v>18</v>
      </c>
      <c r="H192" s="33">
        <v>0.65</v>
      </c>
      <c r="I192" s="21">
        <v>9750</v>
      </c>
      <c r="J192" s="33">
        <f t="shared" si="0"/>
        <v>6337.5</v>
      </c>
      <c r="K192" s="34">
        <f t="shared" si="1"/>
        <v>2218.125</v>
      </c>
      <c r="L192" s="24">
        <v>0.35000000000000003</v>
      </c>
      <c r="M192" s="42">
        <f t="shared" si="6"/>
        <v>0.22750000000000001</v>
      </c>
      <c r="N192" s="29">
        <f t="shared" si="7"/>
        <v>2218.125</v>
      </c>
      <c r="O192" s="1"/>
    </row>
    <row r="193" spans="1:15" ht="15.75" customHeight="1">
      <c r="A193" s="12" t="s">
        <v>28</v>
      </c>
      <c r="B193" s="15">
        <v>1128299</v>
      </c>
      <c r="C193" s="3">
        <v>44428</v>
      </c>
      <c r="D193" s="12" t="s">
        <v>29</v>
      </c>
      <c r="E193" s="12" t="s">
        <v>30</v>
      </c>
      <c r="F193" s="12" t="s">
        <v>31</v>
      </c>
      <c r="G193" s="12" t="s">
        <v>19</v>
      </c>
      <c r="H193" s="33">
        <v>0.70000000000000007</v>
      </c>
      <c r="I193" s="21">
        <v>9250</v>
      </c>
      <c r="J193" s="33">
        <f t="shared" si="0"/>
        <v>6475.0000000000009</v>
      </c>
      <c r="K193" s="34">
        <f t="shared" si="1"/>
        <v>1295.0000000000002</v>
      </c>
      <c r="L193" s="24">
        <v>0.2</v>
      </c>
      <c r="M193" s="42">
        <f t="shared" si="6"/>
        <v>0.14000000000000001</v>
      </c>
      <c r="N193" s="29">
        <f t="shared" si="7"/>
        <v>1295.0000000000002</v>
      </c>
      <c r="O193" s="1"/>
    </row>
    <row r="194" spans="1:15" ht="15.75" customHeight="1">
      <c r="A194" s="12" t="s">
        <v>28</v>
      </c>
      <c r="B194" s="15">
        <v>1128299</v>
      </c>
      <c r="C194" s="3">
        <v>44428</v>
      </c>
      <c r="D194" s="12" t="s">
        <v>29</v>
      </c>
      <c r="E194" s="12" t="s">
        <v>30</v>
      </c>
      <c r="F194" s="12" t="s">
        <v>31</v>
      </c>
      <c r="G194" s="12" t="s">
        <v>20</v>
      </c>
      <c r="H194" s="33">
        <v>0.65</v>
      </c>
      <c r="I194" s="21">
        <v>8000</v>
      </c>
      <c r="J194" s="33">
        <f t="shared" si="0"/>
        <v>5200</v>
      </c>
      <c r="K194" s="34">
        <f t="shared" si="1"/>
        <v>1820.0000000000002</v>
      </c>
      <c r="L194" s="24">
        <v>0.35000000000000003</v>
      </c>
      <c r="M194" s="42">
        <f t="shared" si="6"/>
        <v>0.22750000000000004</v>
      </c>
      <c r="N194" s="29">
        <f t="shared" si="7"/>
        <v>1820.0000000000002</v>
      </c>
      <c r="O194" s="1"/>
    </row>
    <row r="195" spans="1:15" ht="15.75" customHeight="1">
      <c r="A195" s="12" t="s">
        <v>28</v>
      </c>
      <c r="B195" s="15">
        <v>1128299</v>
      </c>
      <c r="C195" s="3">
        <v>44428</v>
      </c>
      <c r="D195" s="12" t="s">
        <v>29</v>
      </c>
      <c r="E195" s="12" t="s">
        <v>30</v>
      </c>
      <c r="F195" s="12" t="s">
        <v>31</v>
      </c>
      <c r="G195" s="12" t="s">
        <v>21</v>
      </c>
      <c r="H195" s="33">
        <v>0.65</v>
      </c>
      <c r="I195" s="21">
        <v>7500</v>
      </c>
      <c r="J195" s="33">
        <f t="shared" si="0"/>
        <v>4875</v>
      </c>
      <c r="K195" s="34">
        <f t="shared" si="1"/>
        <v>1462.5</v>
      </c>
      <c r="L195" s="24">
        <v>0.3</v>
      </c>
      <c r="M195" s="42">
        <f t="shared" si="6"/>
        <v>0.19500000000000001</v>
      </c>
      <c r="N195" s="29">
        <f t="shared" si="7"/>
        <v>1462.5</v>
      </c>
      <c r="O195" s="1"/>
    </row>
    <row r="196" spans="1:15" ht="15.75" customHeight="1">
      <c r="A196" s="12" t="s">
        <v>28</v>
      </c>
      <c r="B196" s="15">
        <v>1128299</v>
      </c>
      <c r="C196" s="3">
        <v>44428</v>
      </c>
      <c r="D196" s="12" t="s">
        <v>29</v>
      </c>
      <c r="E196" s="12" t="s">
        <v>30</v>
      </c>
      <c r="F196" s="12" t="s">
        <v>31</v>
      </c>
      <c r="G196" s="12" t="s">
        <v>22</v>
      </c>
      <c r="H196" s="33">
        <v>0.75</v>
      </c>
      <c r="I196" s="21">
        <v>7500</v>
      </c>
      <c r="J196" s="33">
        <f t="shared" si="0"/>
        <v>5625</v>
      </c>
      <c r="K196" s="34">
        <f t="shared" si="1"/>
        <v>2812.5</v>
      </c>
      <c r="L196" s="24">
        <v>0.5</v>
      </c>
      <c r="M196" s="42">
        <f t="shared" si="6"/>
        <v>0.375</v>
      </c>
      <c r="N196" s="29">
        <f t="shared" si="7"/>
        <v>2812.5</v>
      </c>
      <c r="O196" s="1"/>
    </row>
    <row r="197" spans="1:15" ht="15.75" customHeight="1">
      <c r="A197" s="12" t="s">
        <v>28</v>
      </c>
      <c r="B197" s="15">
        <v>1128299</v>
      </c>
      <c r="C197" s="3">
        <v>44428</v>
      </c>
      <c r="D197" s="12" t="s">
        <v>29</v>
      </c>
      <c r="E197" s="12" t="s">
        <v>30</v>
      </c>
      <c r="F197" s="12" t="s">
        <v>31</v>
      </c>
      <c r="G197" s="12" t="s">
        <v>23</v>
      </c>
      <c r="H197" s="33">
        <v>0.8</v>
      </c>
      <c r="I197" s="21">
        <v>7250</v>
      </c>
      <c r="J197" s="33">
        <f t="shared" si="0"/>
        <v>5800</v>
      </c>
      <c r="K197" s="34">
        <f t="shared" si="1"/>
        <v>870.00000000000011</v>
      </c>
      <c r="L197" s="24">
        <v>0.15000000000000002</v>
      </c>
      <c r="M197" s="42">
        <f t="shared" si="6"/>
        <v>0.12000000000000001</v>
      </c>
      <c r="N197" s="29">
        <f t="shared" si="7"/>
        <v>870.00000000000011</v>
      </c>
      <c r="O197" s="1"/>
    </row>
    <row r="198" spans="1:15" ht="15.75" customHeight="1">
      <c r="A198" s="12" t="s">
        <v>28</v>
      </c>
      <c r="B198" s="15">
        <v>1128299</v>
      </c>
      <c r="C198" s="3">
        <v>44460</v>
      </c>
      <c r="D198" s="12" t="s">
        <v>29</v>
      </c>
      <c r="E198" s="12" t="s">
        <v>30</v>
      </c>
      <c r="F198" s="12" t="s">
        <v>31</v>
      </c>
      <c r="G198" s="12" t="s">
        <v>18</v>
      </c>
      <c r="H198" s="33">
        <v>0.55000000000000004</v>
      </c>
      <c r="I198" s="21">
        <v>9250</v>
      </c>
      <c r="J198" s="33">
        <f t="shared" si="0"/>
        <v>5087.5</v>
      </c>
      <c r="K198" s="34">
        <f t="shared" si="1"/>
        <v>1526.2500000000002</v>
      </c>
      <c r="L198" s="24">
        <v>0.30000000000000004</v>
      </c>
      <c r="M198" s="42">
        <f t="shared" si="6"/>
        <v>0.16500000000000004</v>
      </c>
      <c r="N198" s="29">
        <f t="shared" si="7"/>
        <v>1526.2500000000002</v>
      </c>
      <c r="O198" s="1"/>
    </row>
    <row r="199" spans="1:15" ht="15.75" customHeight="1">
      <c r="A199" s="12" t="s">
        <v>28</v>
      </c>
      <c r="B199" s="15">
        <v>1128299</v>
      </c>
      <c r="C199" s="3">
        <v>44460</v>
      </c>
      <c r="D199" s="12" t="s">
        <v>29</v>
      </c>
      <c r="E199" s="12" t="s">
        <v>30</v>
      </c>
      <c r="F199" s="12" t="s">
        <v>31</v>
      </c>
      <c r="G199" s="12" t="s">
        <v>19</v>
      </c>
      <c r="H199" s="33">
        <v>0.60000000000000009</v>
      </c>
      <c r="I199" s="21">
        <v>9250</v>
      </c>
      <c r="J199" s="33">
        <f t="shared" si="0"/>
        <v>5550.0000000000009</v>
      </c>
      <c r="K199" s="34">
        <f t="shared" si="1"/>
        <v>832.50000000000011</v>
      </c>
      <c r="L199" s="24">
        <v>0.15</v>
      </c>
      <c r="M199" s="42">
        <f t="shared" ref="M199:M262" si="8">IFERROR(K199/I199,0)</f>
        <v>9.0000000000000011E-2</v>
      </c>
      <c r="N199" s="29">
        <f t="shared" ref="N199:N262" si="9">L199*J199</f>
        <v>832.50000000000011</v>
      </c>
      <c r="O199" s="1"/>
    </row>
    <row r="200" spans="1:15" ht="15.75" customHeight="1">
      <c r="A200" s="12" t="s">
        <v>28</v>
      </c>
      <c r="B200" s="15">
        <v>1128299</v>
      </c>
      <c r="C200" s="3">
        <v>44460</v>
      </c>
      <c r="D200" s="12" t="s">
        <v>29</v>
      </c>
      <c r="E200" s="12" t="s">
        <v>30</v>
      </c>
      <c r="F200" s="12" t="s">
        <v>31</v>
      </c>
      <c r="G200" s="12" t="s">
        <v>20</v>
      </c>
      <c r="H200" s="33">
        <v>0.55000000000000004</v>
      </c>
      <c r="I200" s="21">
        <v>7750</v>
      </c>
      <c r="J200" s="33">
        <f t="shared" si="0"/>
        <v>4262.5</v>
      </c>
      <c r="K200" s="34">
        <f t="shared" si="1"/>
        <v>1278.7500000000002</v>
      </c>
      <c r="L200" s="24">
        <v>0.30000000000000004</v>
      </c>
      <c r="M200" s="42">
        <f t="shared" si="8"/>
        <v>0.16500000000000004</v>
      </c>
      <c r="N200" s="29">
        <f t="shared" si="9"/>
        <v>1278.7500000000002</v>
      </c>
      <c r="O200" s="1"/>
    </row>
    <row r="201" spans="1:15" ht="15.75" customHeight="1">
      <c r="A201" s="12" t="s">
        <v>28</v>
      </c>
      <c r="B201" s="15">
        <v>1128299</v>
      </c>
      <c r="C201" s="3">
        <v>44460</v>
      </c>
      <c r="D201" s="12" t="s">
        <v>29</v>
      </c>
      <c r="E201" s="12" t="s">
        <v>30</v>
      </c>
      <c r="F201" s="12" t="s">
        <v>31</v>
      </c>
      <c r="G201" s="12" t="s">
        <v>21</v>
      </c>
      <c r="H201" s="33">
        <v>0.55000000000000004</v>
      </c>
      <c r="I201" s="21">
        <v>7250</v>
      </c>
      <c r="J201" s="33">
        <f t="shared" si="0"/>
        <v>3987.5000000000005</v>
      </c>
      <c r="K201" s="34">
        <f t="shared" si="1"/>
        <v>996.875</v>
      </c>
      <c r="L201" s="24">
        <v>0.24999999999999997</v>
      </c>
      <c r="M201" s="42">
        <f t="shared" si="8"/>
        <v>0.13750000000000001</v>
      </c>
      <c r="N201" s="29">
        <f t="shared" si="9"/>
        <v>996.875</v>
      </c>
      <c r="O201" s="1"/>
    </row>
    <row r="202" spans="1:15" ht="15.75" customHeight="1">
      <c r="A202" s="12" t="s">
        <v>28</v>
      </c>
      <c r="B202" s="15">
        <v>1128299</v>
      </c>
      <c r="C202" s="3">
        <v>44460</v>
      </c>
      <c r="D202" s="12" t="s">
        <v>29</v>
      </c>
      <c r="E202" s="12" t="s">
        <v>30</v>
      </c>
      <c r="F202" s="12" t="s">
        <v>31</v>
      </c>
      <c r="G202" s="12" t="s">
        <v>22</v>
      </c>
      <c r="H202" s="33">
        <v>0.65</v>
      </c>
      <c r="I202" s="21">
        <v>7250</v>
      </c>
      <c r="J202" s="33">
        <f t="shared" si="0"/>
        <v>4712.5</v>
      </c>
      <c r="K202" s="34">
        <f t="shared" si="1"/>
        <v>2120.6250000000005</v>
      </c>
      <c r="L202" s="24">
        <v>0.45000000000000007</v>
      </c>
      <c r="M202" s="42">
        <f t="shared" si="8"/>
        <v>0.29250000000000004</v>
      </c>
      <c r="N202" s="29">
        <f t="shared" si="9"/>
        <v>2120.6250000000005</v>
      </c>
      <c r="O202" s="1"/>
    </row>
    <row r="203" spans="1:15" ht="15.75" customHeight="1">
      <c r="A203" s="12" t="s">
        <v>28</v>
      </c>
      <c r="B203" s="15">
        <v>1128299</v>
      </c>
      <c r="C203" s="3">
        <v>44460</v>
      </c>
      <c r="D203" s="12" t="s">
        <v>29</v>
      </c>
      <c r="E203" s="12" t="s">
        <v>30</v>
      </c>
      <c r="F203" s="12" t="s">
        <v>31</v>
      </c>
      <c r="G203" s="12" t="s">
        <v>23</v>
      </c>
      <c r="H203" s="33">
        <v>0.70000000000000007</v>
      </c>
      <c r="I203" s="21">
        <v>7750</v>
      </c>
      <c r="J203" s="33">
        <f t="shared" si="0"/>
        <v>5425.0000000000009</v>
      </c>
      <c r="K203" s="34">
        <f t="shared" si="1"/>
        <v>542.50000000000011</v>
      </c>
      <c r="L203" s="24">
        <v>0.1</v>
      </c>
      <c r="M203" s="42">
        <f t="shared" si="8"/>
        <v>7.0000000000000021E-2</v>
      </c>
      <c r="N203" s="29">
        <f t="shared" si="9"/>
        <v>542.50000000000011</v>
      </c>
      <c r="O203" s="1"/>
    </row>
    <row r="204" spans="1:15" ht="15.75" customHeight="1">
      <c r="A204" s="12" t="s">
        <v>28</v>
      </c>
      <c r="B204" s="15">
        <v>1128299</v>
      </c>
      <c r="C204" s="3">
        <v>44489</v>
      </c>
      <c r="D204" s="12" t="s">
        <v>29</v>
      </c>
      <c r="E204" s="12" t="s">
        <v>30</v>
      </c>
      <c r="F204" s="12" t="s">
        <v>31</v>
      </c>
      <c r="G204" s="12" t="s">
        <v>18</v>
      </c>
      <c r="H204" s="33">
        <v>0.55000000000000004</v>
      </c>
      <c r="I204" s="21">
        <v>8750</v>
      </c>
      <c r="J204" s="33">
        <f t="shared" si="0"/>
        <v>4812.5</v>
      </c>
      <c r="K204" s="34">
        <f t="shared" si="1"/>
        <v>1443.7500000000002</v>
      </c>
      <c r="L204" s="24">
        <v>0.30000000000000004</v>
      </c>
      <c r="M204" s="42">
        <f t="shared" si="8"/>
        <v>0.16500000000000004</v>
      </c>
      <c r="N204" s="29">
        <f t="shared" si="9"/>
        <v>1443.7500000000002</v>
      </c>
      <c r="O204" s="1"/>
    </row>
    <row r="205" spans="1:15" ht="15.75" customHeight="1">
      <c r="A205" s="12" t="s">
        <v>28</v>
      </c>
      <c r="B205" s="15">
        <v>1128299</v>
      </c>
      <c r="C205" s="3">
        <v>44489</v>
      </c>
      <c r="D205" s="12" t="s">
        <v>29</v>
      </c>
      <c r="E205" s="12" t="s">
        <v>30</v>
      </c>
      <c r="F205" s="12" t="s">
        <v>31</v>
      </c>
      <c r="G205" s="12" t="s">
        <v>19</v>
      </c>
      <c r="H205" s="33">
        <v>0.60000000000000009</v>
      </c>
      <c r="I205" s="21">
        <v>8750</v>
      </c>
      <c r="J205" s="33">
        <f t="shared" si="0"/>
        <v>5250.0000000000009</v>
      </c>
      <c r="K205" s="34">
        <f t="shared" si="1"/>
        <v>787.50000000000011</v>
      </c>
      <c r="L205" s="24">
        <v>0.15</v>
      </c>
      <c r="M205" s="42">
        <f t="shared" si="8"/>
        <v>9.0000000000000011E-2</v>
      </c>
      <c r="N205" s="29">
        <f t="shared" si="9"/>
        <v>787.50000000000011</v>
      </c>
      <c r="O205" s="1"/>
    </row>
    <row r="206" spans="1:15" ht="15.75" customHeight="1">
      <c r="A206" s="12" t="s">
        <v>28</v>
      </c>
      <c r="B206" s="15">
        <v>1128299</v>
      </c>
      <c r="C206" s="3">
        <v>44489</v>
      </c>
      <c r="D206" s="12" t="s">
        <v>29</v>
      </c>
      <c r="E206" s="12" t="s">
        <v>30</v>
      </c>
      <c r="F206" s="12" t="s">
        <v>31</v>
      </c>
      <c r="G206" s="12" t="s">
        <v>20</v>
      </c>
      <c r="H206" s="33">
        <v>0.55000000000000004</v>
      </c>
      <c r="I206" s="21">
        <v>7000</v>
      </c>
      <c r="J206" s="33">
        <f t="shared" si="0"/>
        <v>3850.0000000000005</v>
      </c>
      <c r="K206" s="34">
        <f t="shared" si="1"/>
        <v>1155.0000000000002</v>
      </c>
      <c r="L206" s="24">
        <v>0.30000000000000004</v>
      </c>
      <c r="M206" s="42">
        <f t="shared" si="8"/>
        <v>0.16500000000000004</v>
      </c>
      <c r="N206" s="29">
        <f t="shared" si="9"/>
        <v>1155.0000000000002</v>
      </c>
      <c r="O206" s="1"/>
    </row>
    <row r="207" spans="1:15" ht="15.75" customHeight="1">
      <c r="A207" s="12" t="s">
        <v>28</v>
      </c>
      <c r="B207" s="15">
        <v>1128299</v>
      </c>
      <c r="C207" s="3">
        <v>44489</v>
      </c>
      <c r="D207" s="12" t="s">
        <v>29</v>
      </c>
      <c r="E207" s="12" t="s">
        <v>30</v>
      </c>
      <c r="F207" s="12" t="s">
        <v>31</v>
      </c>
      <c r="G207" s="12" t="s">
        <v>21</v>
      </c>
      <c r="H207" s="33">
        <v>0.55000000000000004</v>
      </c>
      <c r="I207" s="21">
        <v>6750</v>
      </c>
      <c r="J207" s="33">
        <f t="shared" si="0"/>
        <v>3712.5000000000005</v>
      </c>
      <c r="K207" s="34">
        <f t="shared" si="1"/>
        <v>928.125</v>
      </c>
      <c r="L207" s="24">
        <v>0.24999999999999997</v>
      </c>
      <c r="M207" s="42">
        <f t="shared" si="8"/>
        <v>0.13750000000000001</v>
      </c>
      <c r="N207" s="29">
        <f t="shared" si="9"/>
        <v>928.125</v>
      </c>
      <c r="O207" s="1"/>
    </row>
    <row r="208" spans="1:15" ht="15.75" customHeight="1">
      <c r="A208" s="12" t="s">
        <v>28</v>
      </c>
      <c r="B208" s="15">
        <v>1128299</v>
      </c>
      <c r="C208" s="3">
        <v>44489</v>
      </c>
      <c r="D208" s="12" t="s">
        <v>29</v>
      </c>
      <c r="E208" s="12" t="s">
        <v>30</v>
      </c>
      <c r="F208" s="12" t="s">
        <v>31</v>
      </c>
      <c r="G208" s="12" t="s">
        <v>22</v>
      </c>
      <c r="H208" s="33">
        <v>0.65</v>
      </c>
      <c r="I208" s="21">
        <v>6500</v>
      </c>
      <c r="J208" s="33">
        <f t="shared" si="0"/>
        <v>4225</v>
      </c>
      <c r="K208" s="34">
        <f t="shared" si="1"/>
        <v>1901.2500000000002</v>
      </c>
      <c r="L208" s="24">
        <v>0.45000000000000007</v>
      </c>
      <c r="M208" s="42">
        <f t="shared" si="8"/>
        <v>0.29250000000000004</v>
      </c>
      <c r="N208" s="29">
        <f t="shared" si="9"/>
        <v>1901.2500000000002</v>
      </c>
      <c r="O208" s="1"/>
    </row>
    <row r="209" spans="1:15" ht="15.75" customHeight="1">
      <c r="A209" s="12" t="s">
        <v>28</v>
      </c>
      <c r="B209" s="15">
        <v>1128299</v>
      </c>
      <c r="C209" s="3">
        <v>44489</v>
      </c>
      <c r="D209" s="12" t="s">
        <v>29</v>
      </c>
      <c r="E209" s="12" t="s">
        <v>30</v>
      </c>
      <c r="F209" s="12" t="s">
        <v>31</v>
      </c>
      <c r="G209" s="12" t="s">
        <v>23</v>
      </c>
      <c r="H209" s="33">
        <v>0.70000000000000007</v>
      </c>
      <c r="I209" s="21">
        <v>7000</v>
      </c>
      <c r="J209" s="33">
        <f t="shared" si="0"/>
        <v>4900.0000000000009</v>
      </c>
      <c r="K209" s="34">
        <f t="shared" si="1"/>
        <v>490.00000000000011</v>
      </c>
      <c r="L209" s="24">
        <v>0.1</v>
      </c>
      <c r="M209" s="42">
        <f t="shared" si="8"/>
        <v>7.0000000000000021E-2</v>
      </c>
      <c r="N209" s="29">
        <f t="shared" si="9"/>
        <v>490.00000000000011</v>
      </c>
      <c r="O209" s="1"/>
    </row>
    <row r="210" spans="1:15" ht="15.75" customHeight="1">
      <c r="A210" s="12" t="s">
        <v>28</v>
      </c>
      <c r="B210" s="15">
        <v>1128299</v>
      </c>
      <c r="C210" s="3">
        <v>44520</v>
      </c>
      <c r="D210" s="12" t="s">
        <v>29</v>
      </c>
      <c r="E210" s="12" t="s">
        <v>30</v>
      </c>
      <c r="F210" s="12" t="s">
        <v>31</v>
      </c>
      <c r="G210" s="12" t="s">
        <v>18</v>
      </c>
      <c r="H210" s="33">
        <v>0.55000000000000004</v>
      </c>
      <c r="I210" s="21">
        <v>8750</v>
      </c>
      <c r="J210" s="33">
        <f t="shared" si="0"/>
        <v>4812.5</v>
      </c>
      <c r="K210" s="34">
        <f t="shared" si="1"/>
        <v>1443.7500000000002</v>
      </c>
      <c r="L210" s="24">
        <v>0.30000000000000004</v>
      </c>
      <c r="M210" s="42">
        <f t="shared" si="8"/>
        <v>0.16500000000000004</v>
      </c>
      <c r="N210" s="29">
        <f t="shared" si="9"/>
        <v>1443.7500000000002</v>
      </c>
      <c r="O210" s="1"/>
    </row>
    <row r="211" spans="1:15" ht="15.75" customHeight="1">
      <c r="A211" s="12" t="s">
        <v>28</v>
      </c>
      <c r="B211" s="15">
        <v>1128299</v>
      </c>
      <c r="C211" s="3">
        <v>44520</v>
      </c>
      <c r="D211" s="12" t="s">
        <v>29</v>
      </c>
      <c r="E211" s="12" t="s">
        <v>30</v>
      </c>
      <c r="F211" s="12" t="s">
        <v>31</v>
      </c>
      <c r="G211" s="12" t="s">
        <v>19</v>
      </c>
      <c r="H211" s="33">
        <v>0.60000000000000009</v>
      </c>
      <c r="I211" s="21">
        <v>8750</v>
      </c>
      <c r="J211" s="33">
        <f t="shared" si="0"/>
        <v>5250.0000000000009</v>
      </c>
      <c r="K211" s="34">
        <f t="shared" si="1"/>
        <v>787.50000000000011</v>
      </c>
      <c r="L211" s="24">
        <v>0.15</v>
      </c>
      <c r="M211" s="42">
        <f t="shared" si="8"/>
        <v>9.0000000000000011E-2</v>
      </c>
      <c r="N211" s="29">
        <f t="shared" si="9"/>
        <v>787.50000000000011</v>
      </c>
      <c r="O211" s="1"/>
    </row>
    <row r="212" spans="1:15" ht="15.75" customHeight="1">
      <c r="A212" s="12" t="s">
        <v>28</v>
      </c>
      <c r="B212" s="15">
        <v>1128299</v>
      </c>
      <c r="C212" s="3">
        <v>44520</v>
      </c>
      <c r="D212" s="12" t="s">
        <v>29</v>
      </c>
      <c r="E212" s="12" t="s">
        <v>30</v>
      </c>
      <c r="F212" s="12" t="s">
        <v>31</v>
      </c>
      <c r="G212" s="12" t="s">
        <v>20</v>
      </c>
      <c r="H212" s="33">
        <v>0.55000000000000004</v>
      </c>
      <c r="I212" s="21">
        <v>7250</v>
      </c>
      <c r="J212" s="33">
        <f t="shared" si="0"/>
        <v>3987.5000000000005</v>
      </c>
      <c r="K212" s="34">
        <f t="shared" si="1"/>
        <v>1196.2500000000002</v>
      </c>
      <c r="L212" s="24">
        <v>0.30000000000000004</v>
      </c>
      <c r="M212" s="42">
        <f t="shared" si="8"/>
        <v>0.16500000000000004</v>
      </c>
      <c r="N212" s="29">
        <f t="shared" si="9"/>
        <v>1196.2500000000002</v>
      </c>
      <c r="O212" s="1"/>
    </row>
    <row r="213" spans="1:15" ht="15.75" customHeight="1">
      <c r="A213" s="12" t="s">
        <v>28</v>
      </c>
      <c r="B213" s="15">
        <v>1128299</v>
      </c>
      <c r="C213" s="3">
        <v>44520</v>
      </c>
      <c r="D213" s="12" t="s">
        <v>29</v>
      </c>
      <c r="E213" s="12" t="s">
        <v>30</v>
      </c>
      <c r="F213" s="12" t="s">
        <v>31</v>
      </c>
      <c r="G213" s="12" t="s">
        <v>21</v>
      </c>
      <c r="H213" s="33">
        <v>0.55000000000000004</v>
      </c>
      <c r="I213" s="21">
        <v>7000</v>
      </c>
      <c r="J213" s="33">
        <f t="shared" si="0"/>
        <v>3850.0000000000005</v>
      </c>
      <c r="K213" s="34">
        <f t="shared" si="1"/>
        <v>962.5</v>
      </c>
      <c r="L213" s="24">
        <v>0.24999999999999997</v>
      </c>
      <c r="M213" s="42">
        <f t="shared" si="8"/>
        <v>0.13750000000000001</v>
      </c>
      <c r="N213" s="29">
        <f t="shared" si="9"/>
        <v>962.5</v>
      </c>
      <c r="O213" s="1"/>
    </row>
    <row r="214" spans="1:15" ht="15.75" customHeight="1">
      <c r="A214" s="12" t="s">
        <v>28</v>
      </c>
      <c r="B214" s="15">
        <v>1128299</v>
      </c>
      <c r="C214" s="3">
        <v>44520</v>
      </c>
      <c r="D214" s="12" t="s">
        <v>29</v>
      </c>
      <c r="E214" s="12" t="s">
        <v>30</v>
      </c>
      <c r="F214" s="12" t="s">
        <v>31</v>
      </c>
      <c r="G214" s="12" t="s">
        <v>22</v>
      </c>
      <c r="H214" s="33">
        <v>0.65</v>
      </c>
      <c r="I214" s="21">
        <v>6500</v>
      </c>
      <c r="J214" s="33">
        <f t="shared" si="0"/>
        <v>4225</v>
      </c>
      <c r="K214" s="34">
        <f t="shared" si="1"/>
        <v>1901.2500000000002</v>
      </c>
      <c r="L214" s="24">
        <v>0.45000000000000007</v>
      </c>
      <c r="M214" s="42">
        <f t="shared" si="8"/>
        <v>0.29250000000000004</v>
      </c>
      <c r="N214" s="29">
        <f t="shared" si="9"/>
        <v>1901.2500000000002</v>
      </c>
      <c r="O214" s="1"/>
    </row>
    <row r="215" spans="1:15" ht="15.75" customHeight="1">
      <c r="A215" s="12" t="s">
        <v>28</v>
      </c>
      <c r="B215" s="15">
        <v>1128299</v>
      </c>
      <c r="C215" s="3">
        <v>44520</v>
      </c>
      <c r="D215" s="12" t="s">
        <v>29</v>
      </c>
      <c r="E215" s="12" t="s">
        <v>30</v>
      </c>
      <c r="F215" s="12" t="s">
        <v>31</v>
      </c>
      <c r="G215" s="12" t="s">
        <v>23</v>
      </c>
      <c r="H215" s="33">
        <v>0.70000000000000007</v>
      </c>
      <c r="I215" s="21">
        <v>7750</v>
      </c>
      <c r="J215" s="33">
        <f t="shared" si="0"/>
        <v>5425.0000000000009</v>
      </c>
      <c r="K215" s="34">
        <f t="shared" si="1"/>
        <v>542.50000000000011</v>
      </c>
      <c r="L215" s="24">
        <v>0.1</v>
      </c>
      <c r="M215" s="42">
        <f t="shared" si="8"/>
        <v>7.0000000000000021E-2</v>
      </c>
      <c r="N215" s="29">
        <f t="shared" si="9"/>
        <v>542.50000000000011</v>
      </c>
      <c r="O215" s="1"/>
    </row>
    <row r="216" spans="1:15" ht="15.75" customHeight="1">
      <c r="A216" s="12" t="s">
        <v>28</v>
      </c>
      <c r="B216" s="15">
        <v>1128299</v>
      </c>
      <c r="C216" s="3">
        <v>44549</v>
      </c>
      <c r="D216" s="12" t="s">
        <v>29</v>
      </c>
      <c r="E216" s="12" t="s">
        <v>30</v>
      </c>
      <c r="F216" s="12" t="s">
        <v>31</v>
      </c>
      <c r="G216" s="12" t="s">
        <v>18</v>
      </c>
      <c r="H216" s="33">
        <v>0.55000000000000004</v>
      </c>
      <c r="I216" s="21">
        <v>9750</v>
      </c>
      <c r="J216" s="33">
        <f t="shared" si="0"/>
        <v>5362.5</v>
      </c>
      <c r="K216" s="34">
        <f t="shared" si="1"/>
        <v>1608.7500000000002</v>
      </c>
      <c r="L216" s="24">
        <v>0.30000000000000004</v>
      </c>
      <c r="M216" s="42">
        <f t="shared" si="8"/>
        <v>0.16500000000000004</v>
      </c>
      <c r="N216" s="29">
        <f t="shared" si="9"/>
        <v>1608.7500000000002</v>
      </c>
      <c r="O216" s="1"/>
    </row>
    <row r="217" spans="1:15" ht="15.75" customHeight="1">
      <c r="A217" s="12" t="s">
        <v>28</v>
      </c>
      <c r="B217" s="15">
        <v>1128299</v>
      </c>
      <c r="C217" s="3">
        <v>44549</v>
      </c>
      <c r="D217" s="12" t="s">
        <v>29</v>
      </c>
      <c r="E217" s="12" t="s">
        <v>30</v>
      </c>
      <c r="F217" s="12" t="s">
        <v>31</v>
      </c>
      <c r="G217" s="12" t="s">
        <v>19</v>
      </c>
      <c r="H217" s="33">
        <v>0.60000000000000009</v>
      </c>
      <c r="I217" s="21">
        <v>9750</v>
      </c>
      <c r="J217" s="33">
        <f t="shared" si="0"/>
        <v>5850.0000000000009</v>
      </c>
      <c r="K217" s="34">
        <f t="shared" si="1"/>
        <v>877.50000000000011</v>
      </c>
      <c r="L217" s="24">
        <v>0.15</v>
      </c>
      <c r="M217" s="42">
        <f t="shared" si="8"/>
        <v>9.0000000000000011E-2</v>
      </c>
      <c r="N217" s="29">
        <f t="shared" si="9"/>
        <v>877.50000000000011</v>
      </c>
      <c r="O217" s="1"/>
    </row>
    <row r="218" spans="1:15" ht="15.75" customHeight="1">
      <c r="A218" s="12" t="s">
        <v>28</v>
      </c>
      <c r="B218" s="15">
        <v>1128299</v>
      </c>
      <c r="C218" s="3">
        <v>44549</v>
      </c>
      <c r="D218" s="12" t="s">
        <v>29</v>
      </c>
      <c r="E218" s="12" t="s">
        <v>30</v>
      </c>
      <c r="F218" s="12" t="s">
        <v>31</v>
      </c>
      <c r="G218" s="12" t="s">
        <v>20</v>
      </c>
      <c r="H218" s="33">
        <v>0.55000000000000004</v>
      </c>
      <c r="I218" s="21">
        <v>7750</v>
      </c>
      <c r="J218" s="33">
        <f t="shared" si="0"/>
        <v>4262.5</v>
      </c>
      <c r="K218" s="34">
        <f t="shared" si="1"/>
        <v>1278.7500000000002</v>
      </c>
      <c r="L218" s="24">
        <v>0.30000000000000004</v>
      </c>
      <c r="M218" s="42">
        <f t="shared" si="8"/>
        <v>0.16500000000000004</v>
      </c>
      <c r="N218" s="29">
        <f t="shared" si="9"/>
        <v>1278.7500000000002</v>
      </c>
      <c r="O218" s="1"/>
    </row>
    <row r="219" spans="1:15" ht="15.75" customHeight="1">
      <c r="A219" s="12" t="s">
        <v>28</v>
      </c>
      <c r="B219" s="15">
        <v>1128299</v>
      </c>
      <c r="C219" s="3">
        <v>44549</v>
      </c>
      <c r="D219" s="12" t="s">
        <v>29</v>
      </c>
      <c r="E219" s="12" t="s">
        <v>30</v>
      </c>
      <c r="F219" s="12" t="s">
        <v>31</v>
      </c>
      <c r="G219" s="12" t="s">
        <v>21</v>
      </c>
      <c r="H219" s="33">
        <v>0.55000000000000004</v>
      </c>
      <c r="I219" s="21">
        <v>7750</v>
      </c>
      <c r="J219" s="33">
        <f t="shared" si="0"/>
        <v>4262.5</v>
      </c>
      <c r="K219" s="34">
        <f t="shared" si="1"/>
        <v>1065.6249999999998</v>
      </c>
      <c r="L219" s="24">
        <v>0.24999999999999997</v>
      </c>
      <c r="M219" s="42">
        <f t="shared" si="8"/>
        <v>0.13749999999999998</v>
      </c>
      <c r="N219" s="29">
        <f t="shared" si="9"/>
        <v>1065.6249999999998</v>
      </c>
      <c r="O219" s="1"/>
    </row>
    <row r="220" spans="1:15" ht="15.75" customHeight="1">
      <c r="A220" s="12" t="s">
        <v>28</v>
      </c>
      <c r="B220" s="15">
        <v>1128299</v>
      </c>
      <c r="C220" s="3">
        <v>44549</v>
      </c>
      <c r="D220" s="12" t="s">
        <v>29</v>
      </c>
      <c r="E220" s="12" t="s">
        <v>30</v>
      </c>
      <c r="F220" s="12" t="s">
        <v>31</v>
      </c>
      <c r="G220" s="12" t="s">
        <v>22</v>
      </c>
      <c r="H220" s="33">
        <v>0.65</v>
      </c>
      <c r="I220" s="21">
        <v>7000</v>
      </c>
      <c r="J220" s="33">
        <f t="shared" si="0"/>
        <v>4550</v>
      </c>
      <c r="K220" s="34">
        <f t="shared" si="1"/>
        <v>2047.5000000000002</v>
      </c>
      <c r="L220" s="24">
        <v>0.45000000000000007</v>
      </c>
      <c r="M220" s="42">
        <f t="shared" si="8"/>
        <v>0.29250000000000004</v>
      </c>
      <c r="N220" s="29">
        <f t="shared" si="9"/>
        <v>2047.5000000000002</v>
      </c>
      <c r="O220" s="1"/>
    </row>
    <row r="221" spans="1:15" ht="15.75" customHeight="1">
      <c r="A221" s="12" t="s">
        <v>28</v>
      </c>
      <c r="B221" s="15">
        <v>1128299</v>
      </c>
      <c r="C221" s="3">
        <v>44549</v>
      </c>
      <c r="D221" s="12" t="s">
        <v>29</v>
      </c>
      <c r="E221" s="12" t="s">
        <v>30</v>
      </c>
      <c r="F221" s="12" t="s">
        <v>31</v>
      </c>
      <c r="G221" s="12" t="s">
        <v>23</v>
      </c>
      <c r="H221" s="33">
        <v>0.70000000000000007</v>
      </c>
      <c r="I221" s="21">
        <v>8000</v>
      </c>
      <c r="J221" s="33">
        <f t="shared" si="0"/>
        <v>5600.0000000000009</v>
      </c>
      <c r="K221" s="34">
        <f t="shared" si="1"/>
        <v>560.00000000000011</v>
      </c>
      <c r="L221" s="24">
        <v>0.1</v>
      </c>
      <c r="M221" s="42">
        <f t="shared" si="8"/>
        <v>7.0000000000000021E-2</v>
      </c>
      <c r="N221" s="29">
        <f t="shared" si="9"/>
        <v>560.00000000000011</v>
      </c>
      <c r="O221" s="1"/>
    </row>
    <row r="222" spans="1:15" ht="15.75" customHeight="1">
      <c r="A222" s="12" t="s">
        <v>32</v>
      </c>
      <c r="B222" s="15">
        <v>1189833</v>
      </c>
      <c r="C222" s="3">
        <v>44211</v>
      </c>
      <c r="D222" s="12" t="s">
        <v>29</v>
      </c>
      <c r="E222" s="12" t="s">
        <v>30</v>
      </c>
      <c r="F222" s="12" t="s">
        <v>33</v>
      </c>
      <c r="G222" s="12" t="s">
        <v>18</v>
      </c>
      <c r="H222" s="33">
        <v>0.35</v>
      </c>
      <c r="I222" s="21">
        <v>7000</v>
      </c>
      <c r="J222" s="33">
        <f t="shared" si="0"/>
        <v>2450</v>
      </c>
      <c r="K222" s="34">
        <f t="shared" si="1"/>
        <v>980</v>
      </c>
      <c r="L222" s="24">
        <v>0.4</v>
      </c>
      <c r="M222" s="42">
        <f t="shared" si="8"/>
        <v>0.14000000000000001</v>
      </c>
      <c r="N222" s="29">
        <f t="shared" si="9"/>
        <v>980</v>
      </c>
      <c r="O222" s="1"/>
    </row>
    <row r="223" spans="1:15" ht="15.75" customHeight="1">
      <c r="A223" s="12" t="s">
        <v>32</v>
      </c>
      <c r="B223" s="15">
        <v>1189833</v>
      </c>
      <c r="C223" s="3">
        <v>44211</v>
      </c>
      <c r="D223" s="12" t="s">
        <v>29</v>
      </c>
      <c r="E223" s="12" t="s">
        <v>30</v>
      </c>
      <c r="F223" s="12" t="s">
        <v>33</v>
      </c>
      <c r="G223" s="12" t="s">
        <v>19</v>
      </c>
      <c r="H223" s="33">
        <v>0.45</v>
      </c>
      <c r="I223" s="21">
        <v>7000</v>
      </c>
      <c r="J223" s="33">
        <f t="shared" si="0"/>
        <v>3150</v>
      </c>
      <c r="K223" s="34">
        <f t="shared" si="1"/>
        <v>787.5</v>
      </c>
      <c r="L223" s="24">
        <v>0.25</v>
      </c>
      <c r="M223" s="42">
        <f t="shared" si="8"/>
        <v>0.1125</v>
      </c>
      <c r="N223" s="29">
        <f t="shared" si="9"/>
        <v>787.5</v>
      </c>
      <c r="O223" s="1"/>
    </row>
    <row r="224" spans="1:15" ht="15.75" customHeight="1">
      <c r="A224" s="12" t="s">
        <v>32</v>
      </c>
      <c r="B224" s="15">
        <v>1189833</v>
      </c>
      <c r="C224" s="3">
        <v>44211</v>
      </c>
      <c r="D224" s="12" t="s">
        <v>29</v>
      </c>
      <c r="E224" s="12" t="s">
        <v>30</v>
      </c>
      <c r="F224" s="12" t="s">
        <v>33</v>
      </c>
      <c r="G224" s="12" t="s">
        <v>20</v>
      </c>
      <c r="H224" s="33">
        <v>0.45</v>
      </c>
      <c r="I224" s="21">
        <v>7000</v>
      </c>
      <c r="J224" s="33">
        <f t="shared" si="0"/>
        <v>3150</v>
      </c>
      <c r="K224" s="34">
        <f t="shared" si="1"/>
        <v>1260</v>
      </c>
      <c r="L224" s="24">
        <v>0.4</v>
      </c>
      <c r="M224" s="42">
        <f t="shared" si="8"/>
        <v>0.18</v>
      </c>
      <c r="N224" s="29">
        <f t="shared" si="9"/>
        <v>1260</v>
      </c>
      <c r="O224" s="1"/>
    </row>
    <row r="225" spans="1:15" ht="15.75" customHeight="1">
      <c r="A225" s="12" t="s">
        <v>32</v>
      </c>
      <c r="B225" s="15">
        <v>1189833</v>
      </c>
      <c r="C225" s="3">
        <v>44211</v>
      </c>
      <c r="D225" s="12" t="s">
        <v>29</v>
      </c>
      <c r="E225" s="12" t="s">
        <v>30</v>
      </c>
      <c r="F225" s="12" t="s">
        <v>33</v>
      </c>
      <c r="G225" s="12" t="s">
        <v>21</v>
      </c>
      <c r="H225" s="33">
        <v>0.45</v>
      </c>
      <c r="I225" s="21">
        <v>5500</v>
      </c>
      <c r="J225" s="33">
        <f t="shared" si="0"/>
        <v>2475</v>
      </c>
      <c r="K225" s="34">
        <f t="shared" si="1"/>
        <v>866.25</v>
      </c>
      <c r="L225" s="24">
        <v>0.35</v>
      </c>
      <c r="M225" s="42">
        <f t="shared" si="8"/>
        <v>0.1575</v>
      </c>
      <c r="N225" s="29">
        <f t="shared" si="9"/>
        <v>866.25</v>
      </c>
      <c r="O225" s="1"/>
    </row>
    <row r="226" spans="1:15" ht="15.75" customHeight="1">
      <c r="A226" s="12" t="s">
        <v>32</v>
      </c>
      <c r="B226" s="15">
        <v>1189833</v>
      </c>
      <c r="C226" s="3">
        <v>44211</v>
      </c>
      <c r="D226" s="12" t="s">
        <v>29</v>
      </c>
      <c r="E226" s="12" t="s">
        <v>30</v>
      </c>
      <c r="F226" s="12" t="s">
        <v>33</v>
      </c>
      <c r="G226" s="12" t="s">
        <v>22</v>
      </c>
      <c r="H226" s="33">
        <v>0.5</v>
      </c>
      <c r="I226" s="21">
        <v>5000</v>
      </c>
      <c r="J226" s="33">
        <f t="shared" si="0"/>
        <v>2500</v>
      </c>
      <c r="K226" s="34">
        <f t="shared" si="1"/>
        <v>1375</v>
      </c>
      <c r="L226" s="24">
        <v>0.55000000000000004</v>
      </c>
      <c r="M226" s="42">
        <f t="shared" si="8"/>
        <v>0.27500000000000002</v>
      </c>
      <c r="N226" s="29">
        <f t="shared" si="9"/>
        <v>1375</v>
      </c>
      <c r="O226" s="1"/>
    </row>
    <row r="227" spans="1:15" ht="15.75" customHeight="1">
      <c r="A227" s="12" t="s">
        <v>32</v>
      </c>
      <c r="B227" s="15">
        <v>1189833</v>
      </c>
      <c r="C227" s="3">
        <v>44211</v>
      </c>
      <c r="D227" s="12" t="s">
        <v>29</v>
      </c>
      <c r="E227" s="12" t="s">
        <v>30</v>
      </c>
      <c r="F227" s="12" t="s">
        <v>33</v>
      </c>
      <c r="G227" s="12" t="s">
        <v>23</v>
      </c>
      <c r="H227" s="33">
        <v>0.45</v>
      </c>
      <c r="I227" s="21">
        <v>7000</v>
      </c>
      <c r="J227" s="33">
        <f t="shared" si="0"/>
        <v>3150</v>
      </c>
      <c r="K227" s="34">
        <f t="shared" si="1"/>
        <v>630</v>
      </c>
      <c r="L227" s="24">
        <v>0.2</v>
      </c>
      <c r="M227" s="42">
        <f t="shared" si="8"/>
        <v>0.09</v>
      </c>
      <c r="N227" s="29">
        <f t="shared" si="9"/>
        <v>630</v>
      </c>
      <c r="O227" s="1"/>
    </row>
    <row r="228" spans="1:15" ht="15.75" customHeight="1">
      <c r="A228" s="12" t="s">
        <v>32</v>
      </c>
      <c r="B228" s="15">
        <v>1189833</v>
      </c>
      <c r="C228" s="3">
        <v>44242</v>
      </c>
      <c r="D228" s="12" t="s">
        <v>29</v>
      </c>
      <c r="E228" s="12" t="s">
        <v>30</v>
      </c>
      <c r="F228" s="12" t="s">
        <v>33</v>
      </c>
      <c r="G228" s="12" t="s">
        <v>18</v>
      </c>
      <c r="H228" s="33">
        <v>0.35</v>
      </c>
      <c r="I228" s="21">
        <v>7500</v>
      </c>
      <c r="J228" s="33">
        <f t="shared" si="0"/>
        <v>2625</v>
      </c>
      <c r="K228" s="34">
        <f t="shared" si="1"/>
        <v>1050</v>
      </c>
      <c r="L228" s="24">
        <v>0.4</v>
      </c>
      <c r="M228" s="42">
        <f t="shared" si="8"/>
        <v>0.14000000000000001</v>
      </c>
      <c r="N228" s="29">
        <f t="shared" si="9"/>
        <v>1050</v>
      </c>
      <c r="O228" s="1"/>
    </row>
    <row r="229" spans="1:15" ht="15.75" customHeight="1">
      <c r="A229" s="12" t="s">
        <v>32</v>
      </c>
      <c r="B229" s="15">
        <v>1189833</v>
      </c>
      <c r="C229" s="3">
        <v>44242</v>
      </c>
      <c r="D229" s="12" t="s">
        <v>29</v>
      </c>
      <c r="E229" s="12" t="s">
        <v>30</v>
      </c>
      <c r="F229" s="12" t="s">
        <v>33</v>
      </c>
      <c r="G229" s="12" t="s">
        <v>19</v>
      </c>
      <c r="H229" s="33">
        <v>0.45</v>
      </c>
      <c r="I229" s="21">
        <v>6500</v>
      </c>
      <c r="J229" s="33">
        <f t="shared" si="0"/>
        <v>2925</v>
      </c>
      <c r="K229" s="34">
        <f t="shared" si="1"/>
        <v>731.25</v>
      </c>
      <c r="L229" s="24">
        <v>0.25</v>
      </c>
      <c r="M229" s="42">
        <f t="shared" si="8"/>
        <v>0.1125</v>
      </c>
      <c r="N229" s="29">
        <f t="shared" si="9"/>
        <v>731.25</v>
      </c>
      <c r="O229" s="1"/>
    </row>
    <row r="230" spans="1:15" ht="15.75" customHeight="1">
      <c r="A230" s="12" t="s">
        <v>32</v>
      </c>
      <c r="B230" s="15">
        <v>1189833</v>
      </c>
      <c r="C230" s="3">
        <v>44242</v>
      </c>
      <c r="D230" s="12" t="s">
        <v>29</v>
      </c>
      <c r="E230" s="12" t="s">
        <v>30</v>
      </c>
      <c r="F230" s="12" t="s">
        <v>33</v>
      </c>
      <c r="G230" s="12" t="s">
        <v>20</v>
      </c>
      <c r="H230" s="33">
        <v>0.45</v>
      </c>
      <c r="I230" s="21">
        <v>6750</v>
      </c>
      <c r="J230" s="33">
        <f t="shared" si="0"/>
        <v>3037.5</v>
      </c>
      <c r="K230" s="34">
        <f t="shared" si="1"/>
        <v>1215</v>
      </c>
      <c r="L230" s="24">
        <v>0.4</v>
      </c>
      <c r="M230" s="42">
        <f t="shared" si="8"/>
        <v>0.18</v>
      </c>
      <c r="N230" s="29">
        <f t="shared" si="9"/>
        <v>1215</v>
      </c>
      <c r="O230" s="1"/>
    </row>
    <row r="231" spans="1:15" ht="15.75" customHeight="1">
      <c r="A231" s="12" t="s">
        <v>32</v>
      </c>
      <c r="B231" s="15">
        <v>1189833</v>
      </c>
      <c r="C231" s="3">
        <v>44242</v>
      </c>
      <c r="D231" s="12" t="s">
        <v>29</v>
      </c>
      <c r="E231" s="12" t="s">
        <v>30</v>
      </c>
      <c r="F231" s="12" t="s">
        <v>33</v>
      </c>
      <c r="G231" s="12" t="s">
        <v>21</v>
      </c>
      <c r="H231" s="33">
        <v>0.45</v>
      </c>
      <c r="I231" s="21">
        <v>5250</v>
      </c>
      <c r="J231" s="33">
        <f t="shared" si="0"/>
        <v>2362.5</v>
      </c>
      <c r="K231" s="34">
        <f t="shared" si="1"/>
        <v>826.875</v>
      </c>
      <c r="L231" s="24">
        <v>0.35</v>
      </c>
      <c r="M231" s="42">
        <f t="shared" si="8"/>
        <v>0.1575</v>
      </c>
      <c r="N231" s="29">
        <f t="shared" si="9"/>
        <v>826.875</v>
      </c>
      <c r="O231" s="1"/>
    </row>
    <row r="232" spans="1:15" ht="15.75" customHeight="1">
      <c r="A232" s="12" t="s">
        <v>32</v>
      </c>
      <c r="B232" s="15">
        <v>1189833</v>
      </c>
      <c r="C232" s="3">
        <v>44242</v>
      </c>
      <c r="D232" s="12" t="s">
        <v>29</v>
      </c>
      <c r="E232" s="12" t="s">
        <v>30</v>
      </c>
      <c r="F232" s="12" t="s">
        <v>33</v>
      </c>
      <c r="G232" s="12" t="s">
        <v>22</v>
      </c>
      <c r="H232" s="33">
        <v>0.5</v>
      </c>
      <c r="I232" s="21">
        <v>4500</v>
      </c>
      <c r="J232" s="33">
        <f t="shared" si="0"/>
        <v>2250</v>
      </c>
      <c r="K232" s="34">
        <f t="shared" si="1"/>
        <v>1237.5</v>
      </c>
      <c r="L232" s="24">
        <v>0.55000000000000004</v>
      </c>
      <c r="M232" s="42">
        <f t="shared" si="8"/>
        <v>0.27500000000000002</v>
      </c>
      <c r="N232" s="29">
        <f t="shared" si="9"/>
        <v>1237.5</v>
      </c>
      <c r="O232" s="1"/>
    </row>
    <row r="233" spans="1:15" ht="15.75" customHeight="1">
      <c r="A233" s="12" t="s">
        <v>32</v>
      </c>
      <c r="B233" s="15">
        <v>1189833</v>
      </c>
      <c r="C233" s="3">
        <v>44242</v>
      </c>
      <c r="D233" s="12" t="s">
        <v>29</v>
      </c>
      <c r="E233" s="12" t="s">
        <v>30</v>
      </c>
      <c r="F233" s="12" t="s">
        <v>33</v>
      </c>
      <c r="G233" s="12" t="s">
        <v>23</v>
      </c>
      <c r="H233" s="33">
        <v>0.45</v>
      </c>
      <c r="I233" s="21">
        <v>6500</v>
      </c>
      <c r="J233" s="33">
        <f t="shared" si="0"/>
        <v>2925</v>
      </c>
      <c r="K233" s="34">
        <f t="shared" si="1"/>
        <v>585</v>
      </c>
      <c r="L233" s="24">
        <v>0.2</v>
      </c>
      <c r="M233" s="42">
        <f t="shared" si="8"/>
        <v>0.09</v>
      </c>
      <c r="N233" s="29">
        <f t="shared" si="9"/>
        <v>585</v>
      </c>
      <c r="O233" s="1"/>
    </row>
    <row r="234" spans="1:15" ht="15.75" customHeight="1">
      <c r="A234" s="12" t="s">
        <v>32</v>
      </c>
      <c r="B234" s="15">
        <v>1189833</v>
      </c>
      <c r="C234" s="3">
        <v>44269</v>
      </c>
      <c r="D234" s="12" t="s">
        <v>29</v>
      </c>
      <c r="E234" s="12" t="s">
        <v>30</v>
      </c>
      <c r="F234" s="12" t="s">
        <v>33</v>
      </c>
      <c r="G234" s="12" t="s">
        <v>18</v>
      </c>
      <c r="H234" s="33">
        <v>0.35</v>
      </c>
      <c r="I234" s="21">
        <v>8000</v>
      </c>
      <c r="J234" s="33">
        <f t="shared" si="0"/>
        <v>2800</v>
      </c>
      <c r="K234" s="34">
        <f t="shared" si="1"/>
        <v>1120</v>
      </c>
      <c r="L234" s="24">
        <v>0.4</v>
      </c>
      <c r="M234" s="42">
        <f t="shared" si="8"/>
        <v>0.14000000000000001</v>
      </c>
      <c r="N234" s="29">
        <f t="shared" si="9"/>
        <v>1120</v>
      </c>
      <c r="O234" s="1"/>
    </row>
    <row r="235" spans="1:15" ht="15.75" customHeight="1">
      <c r="A235" s="12" t="s">
        <v>32</v>
      </c>
      <c r="B235" s="15">
        <v>1189833</v>
      </c>
      <c r="C235" s="3">
        <v>44269</v>
      </c>
      <c r="D235" s="12" t="s">
        <v>29</v>
      </c>
      <c r="E235" s="12" t="s">
        <v>30</v>
      </c>
      <c r="F235" s="12" t="s">
        <v>33</v>
      </c>
      <c r="G235" s="12" t="s">
        <v>19</v>
      </c>
      <c r="H235" s="33">
        <v>0.45</v>
      </c>
      <c r="I235" s="21">
        <v>6500</v>
      </c>
      <c r="J235" s="33">
        <f t="shared" si="0"/>
        <v>2925</v>
      </c>
      <c r="K235" s="34">
        <f t="shared" si="1"/>
        <v>731.25</v>
      </c>
      <c r="L235" s="24">
        <v>0.25</v>
      </c>
      <c r="M235" s="42">
        <f t="shared" si="8"/>
        <v>0.1125</v>
      </c>
      <c r="N235" s="29">
        <f t="shared" si="9"/>
        <v>731.25</v>
      </c>
      <c r="O235" s="1"/>
    </row>
    <row r="236" spans="1:15" ht="15.75" customHeight="1">
      <c r="A236" s="12" t="s">
        <v>32</v>
      </c>
      <c r="B236" s="15">
        <v>1189833</v>
      </c>
      <c r="C236" s="3">
        <v>44269</v>
      </c>
      <c r="D236" s="12" t="s">
        <v>29</v>
      </c>
      <c r="E236" s="12" t="s">
        <v>30</v>
      </c>
      <c r="F236" s="12" t="s">
        <v>33</v>
      </c>
      <c r="G236" s="12" t="s">
        <v>20</v>
      </c>
      <c r="H236" s="33">
        <v>0.45</v>
      </c>
      <c r="I236" s="21">
        <v>6500</v>
      </c>
      <c r="J236" s="33">
        <f t="shared" si="0"/>
        <v>2925</v>
      </c>
      <c r="K236" s="34">
        <f t="shared" si="1"/>
        <v>1170</v>
      </c>
      <c r="L236" s="24">
        <v>0.4</v>
      </c>
      <c r="M236" s="42">
        <f t="shared" si="8"/>
        <v>0.18</v>
      </c>
      <c r="N236" s="29">
        <f t="shared" si="9"/>
        <v>1170</v>
      </c>
      <c r="O236" s="1"/>
    </row>
    <row r="237" spans="1:15" ht="15.75" customHeight="1">
      <c r="A237" s="12" t="s">
        <v>32</v>
      </c>
      <c r="B237" s="15">
        <v>1189833</v>
      </c>
      <c r="C237" s="3">
        <v>44269</v>
      </c>
      <c r="D237" s="12" t="s">
        <v>29</v>
      </c>
      <c r="E237" s="12" t="s">
        <v>30</v>
      </c>
      <c r="F237" s="12" t="s">
        <v>33</v>
      </c>
      <c r="G237" s="12" t="s">
        <v>21</v>
      </c>
      <c r="H237" s="33">
        <v>0.45</v>
      </c>
      <c r="I237" s="21">
        <v>5500</v>
      </c>
      <c r="J237" s="33">
        <f t="shared" si="0"/>
        <v>2475</v>
      </c>
      <c r="K237" s="34">
        <f t="shared" si="1"/>
        <v>866.25</v>
      </c>
      <c r="L237" s="24">
        <v>0.35</v>
      </c>
      <c r="M237" s="42">
        <f t="shared" si="8"/>
        <v>0.1575</v>
      </c>
      <c r="N237" s="29">
        <f t="shared" si="9"/>
        <v>866.25</v>
      </c>
      <c r="O237" s="1"/>
    </row>
    <row r="238" spans="1:15" ht="15.75" customHeight="1">
      <c r="A238" s="12" t="s">
        <v>32</v>
      </c>
      <c r="B238" s="15">
        <v>1189833</v>
      </c>
      <c r="C238" s="3">
        <v>44269</v>
      </c>
      <c r="D238" s="12" t="s">
        <v>29</v>
      </c>
      <c r="E238" s="12" t="s">
        <v>30</v>
      </c>
      <c r="F238" s="12" t="s">
        <v>33</v>
      </c>
      <c r="G238" s="12" t="s">
        <v>22</v>
      </c>
      <c r="H238" s="33">
        <v>0.5</v>
      </c>
      <c r="I238" s="21">
        <v>4250</v>
      </c>
      <c r="J238" s="33">
        <f t="shared" si="0"/>
        <v>2125</v>
      </c>
      <c r="K238" s="34">
        <f t="shared" si="1"/>
        <v>1168.75</v>
      </c>
      <c r="L238" s="24">
        <v>0.55000000000000004</v>
      </c>
      <c r="M238" s="42">
        <f t="shared" si="8"/>
        <v>0.27500000000000002</v>
      </c>
      <c r="N238" s="29">
        <f t="shared" si="9"/>
        <v>1168.75</v>
      </c>
      <c r="O238" s="1"/>
    </row>
    <row r="239" spans="1:15" ht="15.75" customHeight="1">
      <c r="A239" s="12" t="s">
        <v>32</v>
      </c>
      <c r="B239" s="15">
        <v>1189833</v>
      </c>
      <c r="C239" s="3">
        <v>44269</v>
      </c>
      <c r="D239" s="12" t="s">
        <v>29</v>
      </c>
      <c r="E239" s="12" t="s">
        <v>30</v>
      </c>
      <c r="F239" s="12" t="s">
        <v>33</v>
      </c>
      <c r="G239" s="12" t="s">
        <v>23</v>
      </c>
      <c r="H239" s="33">
        <v>0.45</v>
      </c>
      <c r="I239" s="21">
        <v>6250</v>
      </c>
      <c r="J239" s="33">
        <f t="shared" si="0"/>
        <v>2812.5</v>
      </c>
      <c r="K239" s="34">
        <f t="shared" si="1"/>
        <v>562.5</v>
      </c>
      <c r="L239" s="24">
        <v>0.2</v>
      </c>
      <c r="M239" s="42">
        <f t="shared" si="8"/>
        <v>0.09</v>
      </c>
      <c r="N239" s="29">
        <f t="shared" si="9"/>
        <v>562.5</v>
      </c>
      <c r="O239" s="1"/>
    </row>
    <row r="240" spans="1:15" ht="15.75" customHeight="1">
      <c r="A240" s="12" t="s">
        <v>32</v>
      </c>
      <c r="B240" s="15">
        <v>1189833</v>
      </c>
      <c r="C240" s="3">
        <v>44301</v>
      </c>
      <c r="D240" s="12" t="s">
        <v>29</v>
      </c>
      <c r="E240" s="12" t="s">
        <v>30</v>
      </c>
      <c r="F240" s="12" t="s">
        <v>33</v>
      </c>
      <c r="G240" s="12" t="s">
        <v>18</v>
      </c>
      <c r="H240" s="33">
        <v>0.45</v>
      </c>
      <c r="I240" s="21">
        <v>8000</v>
      </c>
      <c r="J240" s="33">
        <f t="shared" si="0"/>
        <v>3600</v>
      </c>
      <c r="K240" s="34">
        <f t="shared" si="1"/>
        <v>1440</v>
      </c>
      <c r="L240" s="24">
        <v>0.4</v>
      </c>
      <c r="M240" s="42">
        <f t="shared" si="8"/>
        <v>0.18</v>
      </c>
      <c r="N240" s="29">
        <f t="shared" si="9"/>
        <v>1440</v>
      </c>
      <c r="O240" s="1"/>
    </row>
    <row r="241" spans="1:15" ht="15.75" customHeight="1">
      <c r="A241" s="12" t="s">
        <v>32</v>
      </c>
      <c r="B241" s="15">
        <v>1189833</v>
      </c>
      <c r="C241" s="3">
        <v>44301</v>
      </c>
      <c r="D241" s="12" t="s">
        <v>29</v>
      </c>
      <c r="E241" s="12" t="s">
        <v>30</v>
      </c>
      <c r="F241" s="12" t="s">
        <v>33</v>
      </c>
      <c r="G241" s="12" t="s">
        <v>19</v>
      </c>
      <c r="H241" s="33">
        <v>0.5</v>
      </c>
      <c r="I241" s="21">
        <v>6000</v>
      </c>
      <c r="J241" s="33">
        <f t="shared" si="0"/>
        <v>3000</v>
      </c>
      <c r="K241" s="34">
        <f t="shared" si="1"/>
        <v>750</v>
      </c>
      <c r="L241" s="24">
        <v>0.25</v>
      </c>
      <c r="M241" s="42">
        <f t="shared" si="8"/>
        <v>0.125</v>
      </c>
      <c r="N241" s="29">
        <f t="shared" si="9"/>
        <v>750</v>
      </c>
      <c r="O241" s="1"/>
    </row>
    <row r="242" spans="1:15" ht="15.75" customHeight="1">
      <c r="A242" s="12" t="s">
        <v>32</v>
      </c>
      <c r="B242" s="15">
        <v>1189833</v>
      </c>
      <c r="C242" s="3">
        <v>44301</v>
      </c>
      <c r="D242" s="12" t="s">
        <v>29</v>
      </c>
      <c r="E242" s="12" t="s">
        <v>30</v>
      </c>
      <c r="F242" s="12" t="s">
        <v>33</v>
      </c>
      <c r="G242" s="12" t="s">
        <v>20</v>
      </c>
      <c r="H242" s="33">
        <v>0.5</v>
      </c>
      <c r="I242" s="21">
        <v>6250</v>
      </c>
      <c r="J242" s="33">
        <f t="shared" si="0"/>
        <v>3125</v>
      </c>
      <c r="K242" s="34">
        <f t="shared" si="1"/>
        <v>1250</v>
      </c>
      <c r="L242" s="24">
        <v>0.4</v>
      </c>
      <c r="M242" s="42">
        <f t="shared" si="8"/>
        <v>0.2</v>
      </c>
      <c r="N242" s="29">
        <f t="shared" si="9"/>
        <v>1250</v>
      </c>
      <c r="O242" s="1"/>
    </row>
    <row r="243" spans="1:15" ht="15.75" customHeight="1">
      <c r="A243" s="12" t="s">
        <v>32</v>
      </c>
      <c r="B243" s="15">
        <v>1189833</v>
      </c>
      <c r="C243" s="3">
        <v>44301</v>
      </c>
      <c r="D243" s="12" t="s">
        <v>29</v>
      </c>
      <c r="E243" s="12" t="s">
        <v>30</v>
      </c>
      <c r="F243" s="12" t="s">
        <v>33</v>
      </c>
      <c r="G243" s="12" t="s">
        <v>21</v>
      </c>
      <c r="H243" s="33">
        <v>0.45</v>
      </c>
      <c r="I243" s="21">
        <v>5250</v>
      </c>
      <c r="J243" s="33">
        <f t="shared" si="0"/>
        <v>2362.5</v>
      </c>
      <c r="K243" s="34">
        <f t="shared" si="1"/>
        <v>826.875</v>
      </c>
      <c r="L243" s="24">
        <v>0.35</v>
      </c>
      <c r="M243" s="42">
        <f t="shared" si="8"/>
        <v>0.1575</v>
      </c>
      <c r="N243" s="29">
        <f t="shared" si="9"/>
        <v>826.875</v>
      </c>
      <c r="O243" s="1"/>
    </row>
    <row r="244" spans="1:15" ht="15.75" customHeight="1">
      <c r="A244" s="12" t="s">
        <v>32</v>
      </c>
      <c r="B244" s="15">
        <v>1189833</v>
      </c>
      <c r="C244" s="3">
        <v>44301</v>
      </c>
      <c r="D244" s="12" t="s">
        <v>29</v>
      </c>
      <c r="E244" s="12" t="s">
        <v>30</v>
      </c>
      <c r="F244" s="12" t="s">
        <v>33</v>
      </c>
      <c r="G244" s="12" t="s">
        <v>22</v>
      </c>
      <c r="H244" s="33">
        <v>0.5</v>
      </c>
      <c r="I244" s="21">
        <v>4250</v>
      </c>
      <c r="J244" s="33">
        <f t="shared" si="0"/>
        <v>2125</v>
      </c>
      <c r="K244" s="34">
        <f t="shared" si="1"/>
        <v>1168.75</v>
      </c>
      <c r="L244" s="24">
        <v>0.55000000000000004</v>
      </c>
      <c r="M244" s="42">
        <f t="shared" si="8"/>
        <v>0.27500000000000002</v>
      </c>
      <c r="N244" s="29">
        <f t="shared" si="9"/>
        <v>1168.75</v>
      </c>
      <c r="O244" s="1"/>
    </row>
    <row r="245" spans="1:15" ht="15.75" customHeight="1">
      <c r="A245" s="12" t="s">
        <v>32</v>
      </c>
      <c r="B245" s="15">
        <v>1189833</v>
      </c>
      <c r="C245" s="3">
        <v>44301</v>
      </c>
      <c r="D245" s="12" t="s">
        <v>29</v>
      </c>
      <c r="E245" s="12" t="s">
        <v>30</v>
      </c>
      <c r="F245" s="12" t="s">
        <v>33</v>
      </c>
      <c r="G245" s="12" t="s">
        <v>23</v>
      </c>
      <c r="H245" s="33">
        <v>0.65</v>
      </c>
      <c r="I245" s="21">
        <v>6000</v>
      </c>
      <c r="J245" s="33">
        <f t="shared" si="0"/>
        <v>3900</v>
      </c>
      <c r="K245" s="34">
        <f t="shared" si="1"/>
        <v>780</v>
      </c>
      <c r="L245" s="24">
        <v>0.2</v>
      </c>
      <c r="M245" s="42">
        <f t="shared" si="8"/>
        <v>0.13</v>
      </c>
      <c r="N245" s="29">
        <f t="shared" si="9"/>
        <v>780</v>
      </c>
      <c r="O245" s="1"/>
    </row>
    <row r="246" spans="1:15" ht="15.75" customHeight="1">
      <c r="A246" s="12" t="s">
        <v>32</v>
      </c>
      <c r="B246" s="15">
        <v>1189833</v>
      </c>
      <c r="C246" s="3">
        <v>44332</v>
      </c>
      <c r="D246" s="12" t="s">
        <v>29</v>
      </c>
      <c r="E246" s="12" t="s">
        <v>30</v>
      </c>
      <c r="F246" s="12" t="s">
        <v>33</v>
      </c>
      <c r="G246" s="12" t="s">
        <v>18</v>
      </c>
      <c r="H246" s="33">
        <v>0.45</v>
      </c>
      <c r="I246" s="21">
        <v>8000</v>
      </c>
      <c r="J246" s="33">
        <f t="shared" si="0"/>
        <v>3600</v>
      </c>
      <c r="K246" s="34">
        <f t="shared" si="1"/>
        <v>1440</v>
      </c>
      <c r="L246" s="24">
        <v>0.4</v>
      </c>
      <c r="M246" s="42">
        <f t="shared" si="8"/>
        <v>0.18</v>
      </c>
      <c r="N246" s="29">
        <f t="shared" si="9"/>
        <v>1440</v>
      </c>
      <c r="O246" s="1"/>
    </row>
    <row r="247" spans="1:15" ht="15.75" customHeight="1">
      <c r="A247" s="12" t="s">
        <v>32</v>
      </c>
      <c r="B247" s="15">
        <v>1189833</v>
      </c>
      <c r="C247" s="3">
        <v>44332</v>
      </c>
      <c r="D247" s="12" t="s">
        <v>29</v>
      </c>
      <c r="E247" s="12" t="s">
        <v>30</v>
      </c>
      <c r="F247" s="12" t="s">
        <v>33</v>
      </c>
      <c r="G247" s="12" t="s">
        <v>19</v>
      </c>
      <c r="H247" s="33">
        <v>0.5</v>
      </c>
      <c r="I247" s="21">
        <v>6500</v>
      </c>
      <c r="J247" s="33">
        <f t="shared" si="0"/>
        <v>3250</v>
      </c>
      <c r="K247" s="34">
        <f t="shared" si="1"/>
        <v>812.5</v>
      </c>
      <c r="L247" s="24">
        <v>0.25</v>
      </c>
      <c r="M247" s="42">
        <f t="shared" si="8"/>
        <v>0.125</v>
      </c>
      <c r="N247" s="29">
        <f t="shared" si="9"/>
        <v>812.5</v>
      </c>
      <c r="O247" s="1"/>
    </row>
    <row r="248" spans="1:15" ht="15.75" customHeight="1">
      <c r="A248" s="12" t="s">
        <v>32</v>
      </c>
      <c r="B248" s="15">
        <v>1189833</v>
      </c>
      <c r="C248" s="3">
        <v>44332</v>
      </c>
      <c r="D248" s="12" t="s">
        <v>29</v>
      </c>
      <c r="E248" s="12" t="s">
        <v>30</v>
      </c>
      <c r="F248" s="12" t="s">
        <v>33</v>
      </c>
      <c r="G248" s="12" t="s">
        <v>20</v>
      </c>
      <c r="H248" s="33">
        <v>0.5</v>
      </c>
      <c r="I248" s="21">
        <v>6500</v>
      </c>
      <c r="J248" s="33">
        <f t="shared" si="0"/>
        <v>3250</v>
      </c>
      <c r="K248" s="34">
        <f t="shared" si="1"/>
        <v>1300</v>
      </c>
      <c r="L248" s="24">
        <v>0.4</v>
      </c>
      <c r="M248" s="42">
        <f t="shared" si="8"/>
        <v>0.2</v>
      </c>
      <c r="N248" s="29">
        <f t="shared" si="9"/>
        <v>1300</v>
      </c>
      <c r="O248" s="1"/>
    </row>
    <row r="249" spans="1:15" ht="15.75" customHeight="1">
      <c r="A249" s="12" t="s">
        <v>32</v>
      </c>
      <c r="B249" s="15">
        <v>1189833</v>
      </c>
      <c r="C249" s="3">
        <v>44332</v>
      </c>
      <c r="D249" s="12" t="s">
        <v>29</v>
      </c>
      <c r="E249" s="12" t="s">
        <v>30</v>
      </c>
      <c r="F249" s="12" t="s">
        <v>33</v>
      </c>
      <c r="G249" s="12" t="s">
        <v>21</v>
      </c>
      <c r="H249" s="33">
        <v>0.45</v>
      </c>
      <c r="I249" s="21">
        <v>5500</v>
      </c>
      <c r="J249" s="33">
        <f t="shared" si="0"/>
        <v>2475</v>
      </c>
      <c r="K249" s="34">
        <f t="shared" si="1"/>
        <v>866.25</v>
      </c>
      <c r="L249" s="24">
        <v>0.35</v>
      </c>
      <c r="M249" s="42">
        <f t="shared" si="8"/>
        <v>0.1575</v>
      </c>
      <c r="N249" s="29">
        <f t="shared" si="9"/>
        <v>866.25</v>
      </c>
      <c r="O249" s="1"/>
    </row>
    <row r="250" spans="1:15" ht="15.75" customHeight="1">
      <c r="A250" s="12" t="s">
        <v>32</v>
      </c>
      <c r="B250" s="15">
        <v>1189833</v>
      </c>
      <c r="C250" s="3">
        <v>44332</v>
      </c>
      <c r="D250" s="12" t="s">
        <v>29</v>
      </c>
      <c r="E250" s="12" t="s">
        <v>30</v>
      </c>
      <c r="F250" s="12" t="s">
        <v>33</v>
      </c>
      <c r="G250" s="12" t="s">
        <v>22</v>
      </c>
      <c r="H250" s="33">
        <v>0.5</v>
      </c>
      <c r="I250" s="21">
        <v>4500</v>
      </c>
      <c r="J250" s="33">
        <f t="shared" si="0"/>
        <v>2250</v>
      </c>
      <c r="K250" s="34">
        <f t="shared" si="1"/>
        <v>1237.5</v>
      </c>
      <c r="L250" s="24">
        <v>0.55000000000000004</v>
      </c>
      <c r="M250" s="42">
        <f t="shared" si="8"/>
        <v>0.27500000000000002</v>
      </c>
      <c r="N250" s="29">
        <f t="shared" si="9"/>
        <v>1237.5</v>
      </c>
      <c r="O250" s="1"/>
    </row>
    <row r="251" spans="1:15" ht="15.75" customHeight="1">
      <c r="A251" s="12" t="s">
        <v>32</v>
      </c>
      <c r="B251" s="15">
        <v>1189833</v>
      </c>
      <c r="C251" s="3">
        <v>44332</v>
      </c>
      <c r="D251" s="12" t="s">
        <v>29</v>
      </c>
      <c r="E251" s="12" t="s">
        <v>30</v>
      </c>
      <c r="F251" s="12" t="s">
        <v>33</v>
      </c>
      <c r="G251" s="12" t="s">
        <v>23</v>
      </c>
      <c r="H251" s="33">
        <v>0.65</v>
      </c>
      <c r="I251" s="21">
        <v>6250</v>
      </c>
      <c r="J251" s="33">
        <f t="shared" si="0"/>
        <v>4062.5</v>
      </c>
      <c r="K251" s="34">
        <f t="shared" si="1"/>
        <v>812.5</v>
      </c>
      <c r="L251" s="24">
        <v>0.2</v>
      </c>
      <c r="M251" s="42">
        <f t="shared" si="8"/>
        <v>0.13</v>
      </c>
      <c r="N251" s="29">
        <f t="shared" si="9"/>
        <v>812.5</v>
      </c>
      <c r="O251" s="1"/>
    </row>
    <row r="252" spans="1:15" ht="15.75" customHeight="1">
      <c r="A252" s="12" t="s">
        <v>32</v>
      </c>
      <c r="B252" s="15">
        <v>1189833</v>
      </c>
      <c r="C252" s="3">
        <v>44362</v>
      </c>
      <c r="D252" s="12" t="s">
        <v>29</v>
      </c>
      <c r="E252" s="12" t="s">
        <v>30</v>
      </c>
      <c r="F252" s="12" t="s">
        <v>33</v>
      </c>
      <c r="G252" s="12" t="s">
        <v>18</v>
      </c>
      <c r="H252" s="33">
        <v>0.45</v>
      </c>
      <c r="I252" s="21">
        <v>9000</v>
      </c>
      <c r="J252" s="33">
        <f t="shared" si="0"/>
        <v>4050</v>
      </c>
      <c r="K252" s="34">
        <f t="shared" si="1"/>
        <v>1620</v>
      </c>
      <c r="L252" s="24">
        <v>0.4</v>
      </c>
      <c r="M252" s="42">
        <f t="shared" si="8"/>
        <v>0.18</v>
      </c>
      <c r="N252" s="29">
        <f t="shared" si="9"/>
        <v>1620</v>
      </c>
      <c r="O252" s="1"/>
    </row>
    <row r="253" spans="1:15" ht="15.75" customHeight="1">
      <c r="A253" s="12" t="s">
        <v>32</v>
      </c>
      <c r="B253" s="15">
        <v>1189833</v>
      </c>
      <c r="C253" s="3">
        <v>44362</v>
      </c>
      <c r="D253" s="12" t="s">
        <v>29</v>
      </c>
      <c r="E253" s="12" t="s">
        <v>30</v>
      </c>
      <c r="F253" s="12" t="s">
        <v>33</v>
      </c>
      <c r="G253" s="12" t="s">
        <v>19</v>
      </c>
      <c r="H253" s="33">
        <v>0.5</v>
      </c>
      <c r="I253" s="21">
        <v>7500</v>
      </c>
      <c r="J253" s="33">
        <f t="shared" si="0"/>
        <v>3750</v>
      </c>
      <c r="K253" s="34">
        <f t="shared" si="1"/>
        <v>937.5</v>
      </c>
      <c r="L253" s="24">
        <v>0.25</v>
      </c>
      <c r="M253" s="42">
        <f t="shared" si="8"/>
        <v>0.125</v>
      </c>
      <c r="N253" s="29">
        <f t="shared" si="9"/>
        <v>937.5</v>
      </c>
      <c r="O253" s="1"/>
    </row>
    <row r="254" spans="1:15" ht="15.75" customHeight="1">
      <c r="A254" s="12" t="s">
        <v>32</v>
      </c>
      <c r="B254" s="15">
        <v>1189833</v>
      </c>
      <c r="C254" s="3">
        <v>44362</v>
      </c>
      <c r="D254" s="12" t="s">
        <v>29</v>
      </c>
      <c r="E254" s="12" t="s">
        <v>30</v>
      </c>
      <c r="F254" s="12" t="s">
        <v>33</v>
      </c>
      <c r="G254" s="12" t="s">
        <v>20</v>
      </c>
      <c r="H254" s="33">
        <v>0.5</v>
      </c>
      <c r="I254" s="21">
        <v>7500</v>
      </c>
      <c r="J254" s="33">
        <f t="shared" si="0"/>
        <v>3750</v>
      </c>
      <c r="K254" s="34">
        <f t="shared" si="1"/>
        <v>1500</v>
      </c>
      <c r="L254" s="24">
        <v>0.4</v>
      </c>
      <c r="M254" s="42">
        <f t="shared" si="8"/>
        <v>0.2</v>
      </c>
      <c r="N254" s="29">
        <f t="shared" si="9"/>
        <v>1500</v>
      </c>
      <c r="O254" s="1"/>
    </row>
    <row r="255" spans="1:15" ht="15.75" customHeight="1">
      <c r="A255" s="12" t="s">
        <v>32</v>
      </c>
      <c r="B255" s="15">
        <v>1189833</v>
      </c>
      <c r="C255" s="3">
        <v>44362</v>
      </c>
      <c r="D255" s="12" t="s">
        <v>29</v>
      </c>
      <c r="E255" s="12" t="s">
        <v>30</v>
      </c>
      <c r="F255" s="12" t="s">
        <v>33</v>
      </c>
      <c r="G255" s="12" t="s">
        <v>21</v>
      </c>
      <c r="H255" s="33">
        <v>0.45</v>
      </c>
      <c r="I255" s="21">
        <v>6250</v>
      </c>
      <c r="J255" s="33">
        <f t="shared" si="0"/>
        <v>2812.5</v>
      </c>
      <c r="K255" s="34">
        <f t="shared" si="1"/>
        <v>984.37499999999989</v>
      </c>
      <c r="L255" s="24">
        <v>0.35</v>
      </c>
      <c r="M255" s="42">
        <f t="shared" si="8"/>
        <v>0.15749999999999997</v>
      </c>
      <c r="N255" s="29">
        <f t="shared" si="9"/>
        <v>984.37499999999989</v>
      </c>
      <c r="O255" s="1"/>
    </row>
    <row r="256" spans="1:15" ht="15.75" customHeight="1">
      <c r="A256" s="12" t="s">
        <v>32</v>
      </c>
      <c r="B256" s="15">
        <v>1189833</v>
      </c>
      <c r="C256" s="3">
        <v>44362</v>
      </c>
      <c r="D256" s="12" t="s">
        <v>29</v>
      </c>
      <c r="E256" s="12" t="s">
        <v>30</v>
      </c>
      <c r="F256" s="12" t="s">
        <v>33</v>
      </c>
      <c r="G256" s="12" t="s">
        <v>22</v>
      </c>
      <c r="H256" s="33">
        <v>0.5</v>
      </c>
      <c r="I256" s="21">
        <v>5000</v>
      </c>
      <c r="J256" s="33">
        <f t="shared" si="0"/>
        <v>2500</v>
      </c>
      <c r="K256" s="34">
        <f t="shared" si="1"/>
        <v>1375</v>
      </c>
      <c r="L256" s="24">
        <v>0.55000000000000004</v>
      </c>
      <c r="M256" s="42">
        <f t="shared" si="8"/>
        <v>0.27500000000000002</v>
      </c>
      <c r="N256" s="29">
        <f t="shared" si="9"/>
        <v>1375</v>
      </c>
      <c r="O256" s="1"/>
    </row>
    <row r="257" spans="1:15" ht="15.75" customHeight="1">
      <c r="A257" s="12" t="s">
        <v>32</v>
      </c>
      <c r="B257" s="15">
        <v>1189833</v>
      </c>
      <c r="C257" s="3">
        <v>44362</v>
      </c>
      <c r="D257" s="12" t="s">
        <v>29</v>
      </c>
      <c r="E257" s="12" t="s">
        <v>30</v>
      </c>
      <c r="F257" s="12" t="s">
        <v>33</v>
      </c>
      <c r="G257" s="12" t="s">
        <v>23</v>
      </c>
      <c r="H257" s="33">
        <v>0.65</v>
      </c>
      <c r="I257" s="21">
        <v>8000</v>
      </c>
      <c r="J257" s="33">
        <f t="shared" si="0"/>
        <v>5200</v>
      </c>
      <c r="K257" s="34">
        <f t="shared" si="1"/>
        <v>1040</v>
      </c>
      <c r="L257" s="24">
        <v>0.2</v>
      </c>
      <c r="M257" s="42">
        <f t="shared" si="8"/>
        <v>0.13</v>
      </c>
      <c r="N257" s="29">
        <f t="shared" si="9"/>
        <v>1040</v>
      </c>
      <c r="O257" s="1"/>
    </row>
    <row r="258" spans="1:15" ht="15.75" customHeight="1">
      <c r="A258" s="12" t="s">
        <v>32</v>
      </c>
      <c r="B258" s="15">
        <v>1189833</v>
      </c>
      <c r="C258" s="3">
        <v>44391</v>
      </c>
      <c r="D258" s="12" t="s">
        <v>29</v>
      </c>
      <c r="E258" s="12" t="s">
        <v>30</v>
      </c>
      <c r="F258" s="12" t="s">
        <v>33</v>
      </c>
      <c r="G258" s="12" t="s">
        <v>18</v>
      </c>
      <c r="H258" s="33">
        <v>0.45</v>
      </c>
      <c r="I258" s="21">
        <v>9500</v>
      </c>
      <c r="J258" s="33">
        <f t="shared" si="0"/>
        <v>4275</v>
      </c>
      <c r="K258" s="34">
        <f t="shared" si="1"/>
        <v>1710</v>
      </c>
      <c r="L258" s="24">
        <v>0.4</v>
      </c>
      <c r="M258" s="42">
        <f t="shared" si="8"/>
        <v>0.18</v>
      </c>
      <c r="N258" s="29">
        <f t="shared" si="9"/>
        <v>1710</v>
      </c>
      <c r="O258" s="1"/>
    </row>
    <row r="259" spans="1:15" ht="15.75" customHeight="1">
      <c r="A259" s="12" t="s">
        <v>32</v>
      </c>
      <c r="B259" s="15">
        <v>1189833</v>
      </c>
      <c r="C259" s="3">
        <v>44391</v>
      </c>
      <c r="D259" s="12" t="s">
        <v>29</v>
      </c>
      <c r="E259" s="12" t="s">
        <v>30</v>
      </c>
      <c r="F259" s="12" t="s">
        <v>33</v>
      </c>
      <c r="G259" s="12" t="s">
        <v>19</v>
      </c>
      <c r="H259" s="33">
        <v>0.5</v>
      </c>
      <c r="I259" s="21">
        <v>8000</v>
      </c>
      <c r="J259" s="33">
        <f t="shared" si="0"/>
        <v>4000</v>
      </c>
      <c r="K259" s="34">
        <f t="shared" si="1"/>
        <v>1000</v>
      </c>
      <c r="L259" s="24">
        <v>0.25</v>
      </c>
      <c r="M259" s="42">
        <f t="shared" si="8"/>
        <v>0.125</v>
      </c>
      <c r="N259" s="29">
        <f t="shared" si="9"/>
        <v>1000</v>
      </c>
      <c r="O259" s="1"/>
    </row>
    <row r="260" spans="1:15" ht="15.75" customHeight="1">
      <c r="A260" s="12" t="s">
        <v>32</v>
      </c>
      <c r="B260" s="15">
        <v>1189833</v>
      </c>
      <c r="C260" s="3">
        <v>44391</v>
      </c>
      <c r="D260" s="12" t="s">
        <v>29</v>
      </c>
      <c r="E260" s="12" t="s">
        <v>30</v>
      </c>
      <c r="F260" s="12" t="s">
        <v>33</v>
      </c>
      <c r="G260" s="12" t="s">
        <v>20</v>
      </c>
      <c r="H260" s="33">
        <v>0.5</v>
      </c>
      <c r="I260" s="21">
        <v>7500</v>
      </c>
      <c r="J260" s="33">
        <f t="shared" si="0"/>
        <v>3750</v>
      </c>
      <c r="K260" s="34">
        <f t="shared" si="1"/>
        <v>1500</v>
      </c>
      <c r="L260" s="24">
        <v>0.4</v>
      </c>
      <c r="M260" s="42">
        <f t="shared" si="8"/>
        <v>0.2</v>
      </c>
      <c r="N260" s="29">
        <f t="shared" si="9"/>
        <v>1500</v>
      </c>
      <c r="O260" s="1"/>
    </row>
    <row r="261" spans="1:15" ht="15.75" customHeight="1">
      <c r="A261" s="12" t="s">
        <v>32</v>
      </c>
      <c r="B261" s="15">
        <v>1189833</v>
      </c>
      <c r="C261" s="3">
        <v>44391</v>
      </c>
      <c r="D261" s="12" t="s">
        <v>29</v>
      </c>
      <c r="E261" s="12" t="s">
        <v>30</v>
      </c>
      <c r="F261" s="12" t="s">
        <v>33</v>
      </c>
      <c r="G261" s="12" t="s">
        <v>21</v>
      </c>
      <c r="H261" s="33">
        <v>0.45</v>
      </c>
      <c r="I261" s="21">
        <v>6500</v>
      </c>
      <c r="J261" s="33">
        <f t="shared" ref="J261:J515" si="10">H261*I261</f>
        <v>2925</v>
      </c>
      <c r="K261" s="34">
        <f t="shared" ref="K261:K515" si="11">J261*L261</f>
        <v>1023.7499999999999</v>
      </c>
      <c r="L261" s="24">
        <v>0.35</v>
      </c>
      <c r="M261" s="42">
        <f t="shared" si="8"/>
        <v>0.15749999999999997</v>
      </c>
      <c r="N261" s="29">
        <f t="shared" si="9"/>
        <v>1023.7499999999999</v>
      </c>
      <c r="O261" s="1"/>
    </row>
    <row r="262" spans="1:15" ht="15.75" customHeight="1">
      <c r="A262" s="12" t="s">
        <v>32</v>
      </c>
      <c r="B262" s="15">
        <v>1189833</v>
      </c>
      <c r="C262" s="3">
        <v>44391</v>
      </c>
      <c r="D262" s="12" t="s">
        <v>29</v>
      </c>
      <c r="E262" s="12" t="s">
        <v>30</v>
      </c>
      <c r="F262" s="12" t="s">
        <v>33</v>
      </c>
      <c r="G262" s="12" t="s">
        <v>22</v>
      </c>
      <c r="H262" s="33">
        <v>0.5</v>
      </c>
      <c r="I262" s="21">
        <v>7000</v>
      </c>
      <c r="J262" s="33">
        <f t="shared" si="10"/>
        <v>3500</v>
      </c>
      <c r="K262" s="34">
        <f t="shared" si="11"/>
        <v>1925.0000000000002</v>
      </c>
      <c r="L262" s="24">
        <v>0.55000000000000004</v>
      </c>
      <c r="M262" s="42">
        <f t="shared" si="8"/>
        <v>0.27500000000000002</v>
      </c>
      <c r="N262" s="29">
        <f t="shared" si="9"/>
        <v>1925.0000000000002</v>
      </c>
      <c r="O262" s="1"/>
    </row>
    <row r="263" spans="1:15" ht="15.75" customHeight="1">
      <c r="A263" s="12" t="s">
        <v>32</v>
      </c>
      <c r="B263" s="15">
        <v>1189833</v>
      </c>
      <c r="C263" s="3">
        <v>44391</v>
      </c>
      <c r="D263" s="12" t="s">
        <v>29</v>
      </c>
      <c r="E263" s="12" t="s">
        <v>30</v>
      </c>
      <c r="F263" s="12" t="s">
        <v>33</v>
      </c>
      <c r="G263" s="12" t="s">
        <v>23</v>
      </c>
      <c r="H263" s="33">
        <v>0.65</v>
      </c>
      <c r="I263" s="21">
        <v>7000</v>
      </c>
      <c r="J263" s="33">
        <f t="shared" si="10"/>
        <v>4550</v>
      </c>
      <c r="K263" s="34">
        <f t="shared" si="11"/>
        <v>910</v>
      </c>
      <c r="L263" s="24">
        <v>0.2</v>
      </c>
      <c r="M263" s="42">
        <f t="shared" ref="M263:M326" si="12">IFERROR(K263/I263,0)</f>
        <v>0.13</v>
      </c>
      <c r="N263" s="29">
        <f t="shared" ref="N263:N326" si="13">L263*J263</f>
        <v>910</v>
      </c>
      <c r="O263" s="1"/>
    </row>
    <row r="264" spans="1:15" ht="15.75" customHeight="1">
      <c r="A264" s="12" t="s">
        <v>32</v>
      </c>
      <c r="B264" s="15">
        <v>1189833</v>
      </c>
      <c r="C264" s="3">
        <v>44423</v>
      </c>
      <c r="D264" s="12" t="s">
        <v>29</v>
      </c>
      <c r="E264" s="12" t="s">
        <v>30</v>
      </c>
      <c r="F264" s="12" t="s">
        <v>33</v>
      </c>
      <c r="G264" s="12" t="s">
        <v>18</v>
      </c>
      <c r="H264" s="33">
        <v>0.5</v>
      </c>
      <c r="I264" s="21">
        <v>9000</v>
      </c>
      <c r="J264" s="33">
        <f t="shared" si="10"/>
        <v>4500</v>
      </c>
      <c r="K264" s="34">
        <f t="shared" si="11"/>
        <v>1800</v>
      </c>
      <c r="L264" s="24">
        <v>0.4</v>
      </c>
      <c r="M264" s="42">
        <f t="shared" si="12"/>
        <v>0.2</v>
      </c>
      <c r="N264" s="29">
        <f t="shared" si="13"/>
        <v>1800</v>
      </c>
      <c r="O264" s="1"/>
    </row>
    <row r="265" spans="1:15" ht="15.75" customHeight="1">
      <c r="A265" s="12" t="s">
        <v>32</v>
      </c>
      <c r="B265" s="15">
        <v>1189833</v>
      </c>
      <c r="C265" s="3">
        <v>44423</v>
      </c>
      <c r="D265" s="12" t="s">
        <v>29</v>
      </c>
      <c r="E265" s="12" t="s">
        <v>30</v>
      </c>
      <c r="F265" s="12" t="s">
        <v>33</v>
      </c>
      <c r="G265" s="12" t="s">
        <v>19</v>
      </c>
      <c r="H265" s="33">
        <v>0.55000000000000004</v>
      </c>
      <c r="I265" s="21">
        <v>8500</v>
      </c>
      <c r="J265" s="33">
        <f t="shared" si="10"/>
        <v>4675</v>
      </c>
      <c r="K265" s="34">
        <f t="shared" si="11"/>
        <v>1168.75</v>
      </c>
      <c r="L265" s="24">
        <v>0.25</v>
      </c>
      <c r="M265" s="42">
        <f t="shared" si="12"/>
        <v>0.13750000000000001</v>
      </c>
      <c r="N265" s="29">
        <f t="shared" si="13"/>
        <v>1168.75</v>
      </c>
      <c r="O265" s="1"/>
    </row>
    <row r="266" spans="1:15" ht="15.75" customHeight="1">
      <c r="A266" s="12" t="s">
        <v>32</v>
      </c>
      <c r="B266" s="15">
        <v>1189833</v>
      </c>
      <c r="C266" s="3">
        <v>44423</v>
      </c>
      <c r="D266" s="12" t="s">
        <v>29</v>
      </c>
      <c r="E266" s="12" t="s">
        <v>30</v>
      </c>
      <c r="F266" s="12" t="s">
        <v>33</v>
      </c>
      <c r="G266" s="12" t="s">
        <v>20</v>
      </c>
      <c r="H266" s="33">
        <v>0.5</v>
      </c>
      <c r="I266" s="21">
        <v>7250</v>
      </c>
      <c r="J266" s="33">
        <f t="shared" si="10"/>
        <v>3625</v>
      </c>
      <c r="K266" s="34">
        <f t="shared" si="11"/>
        <v>1450</v>
      </c>
      <c r="L266" s="24">
        <v>0.4</v>
      </c>
      <c r="M266" s="42">
        <f t="shared" si="12"/>
        <v>0.2</v>
      </c>
      <c r="N266" s="29">
        <f t="shared" si="13"/>
        <v>1450</v>
      </c>
      <c r="O266" s="1"/>
    </row>
    <row r="267" spans="1:15" ht="15.75" customHeight="1">
      <c r="A267" s="12" t="s">
        <v>32</v>
      </c>
      <c r="B267" s="15">
        <v>1189833</v>
      </c>
      <c r="C267" s="3">
        <v>44423</v>
      </c>
      <c r="D267" s="12" t="s">
        <v>29</v>
      </c>
      <c r="E267" s="12" t="s">
        <v>30</v>
      </c>
      <c r="F267" s="12" t="s">
        <v>33</v>
      </c>
      <c r="G267" s="12" t="s">
        <v>21</v>
      </c>
      <c r="H267" s="33">
        <v>0.5</v>
      </c>
      <c r="I267" s="21">
        <v>6750</v>
      </c>
      <c r="J267" s="33">
        <f t="shared" si="10"/>
        <v>3375</v>
      </c>
      <c r="K267" s="34">
        <f t="shared" si="11"/>
        <v>1181.25</v>
      </c>
      <c r="L267" s="24">
        <v>0.35</v>
      </c>
      <c r="M267" s="42">
        <f t="shared" si="12"/>
        <v>0.17499999999999999</v>
      </c>
      <c r="N267" s="29">
        <f t="shared" si="13"/>
        <v>1181.25</v>
      </c>
      <c r="O267" s="1"/>
    </row>
    <row r="268" spans="1:15" ht="15.75" customHeight="1">
      <c r="A268" s="12" t="s">
        <v>32</v>
      </c>
      <c r="B268" s="15">
        <v>1189833</v>
      </c>
      <c r="C268" s="3">
        <v>44423</v>
      </c>
      <c r="D268" s="12" t="s">
        <v>29</v>
      </c>
      <c r="E268" s="12" t="s">
        <v>30</v>
      </c>
      <c r="F268" s="12" t="s">
        <v>33</v>
      </c>
      <c r="G268" s="12" t="s">
        <v>22</v>
      </c>
      <c r="H268" s="33">
        <v>0.6</v>
      </c>
      <c r="I268" s="21">
        <v>6750</v>
      </c>
      <c r="J268" s="33">
        <f t="shared" si="10"/>
        <v>4050</v>
      </c>
      <c r="K268" s="34">
        <f t="shared" si="11"/>
        <v>2227.5</v>
      </c>
      <c r="L268" s="24">
        <v>0.55000000000000004</v>
      </c>
      <c r="M268" s="42">
        <f t="shared" si="12"/>
        <v>0.33</v>
      </c>
      <c r="N268" s="29">
        <f t="shared" si="13"/>
        <v>2227.5</v>
      </c>
      <c r="O268" s="1"/>
    </row>
    <row r="269" spans="1:15" ht="15.75" customHeight="1">
      <c r="A269" s="12" t="s">
        <v>32</v>
      </c>
      <c r="B269" s="15">
        <v>1189833</v>
      </c>
      <c r="C269" s="3">
        <v>44423</v>
      </c>
      <c r="D269" s="12" t="s">
        <v>29</v>
      </c>
      <c r="E269" s="12" t="s">
        <v>30</v>
      </c>
      <c r="F269" s="12" t="s">
        <v>33</v>
      </c>
      <c r="G269" s="12" t="s">
        <v>23</v>
      </c>
      <c r="H269" s="33">
        <v>0.65</v>
      </c>
      <c r="I269" s="21">
        <v>6500</v>
      </c>
      <c r="J269" s="33">
        <f t="shared" si="10"/>
        <v>4225</v>
      </c>
      <c r="K269" s="34">
        <f t="shared" si="11"/>
        <v>845</v>
      </c>
      <c r="L269" s="24">
        <v>0.2</v>
      </c>
      <c r="M269" s="42">
        <f t="shared" si="12"/>
        <v>0.13</v>
      </c>
      <c r="N269" s="29">
        <f t="shared" si="13"/>
        <v>845</v>
      </c>
      <c r="O269" s="1"/>
    </row>
    <row r="270" spans="1:15" ht="15.75" customHeight="1">
      <c r="A270" s="12" t="s">
        <v>32</v>
      </c>
      <c r="B270" s="15">
        <v>1189833</v>
      </c>
      <c r="C270" s="3">
        <v>44455</v>
      </c>
      <c r="D270" s="12" t="s">
        <v>29</v>
      </c>
      <c r="E270" s="12" t="s">
        <v>30</v>
      </c>
      <c r="F270" s="12" t="s">
        <v>33</v>
      </c>
      <c r="G270" s="12" t="s">
        <v>18</v>
      </c>
      <c r="H270" s="33">
        <v>0.5</v>
      </c>
      <c r="I270" s="21">
        <v>8500</v>
      </c>
      <c r="J270" s="33">
        <f t="shared" si="10"/>
        <v>4250</v>
      </c>
      <c r="K270" s="34">
        <f t="shared" si="11"/>
        <v>1700</v>
      </c>
      <c r="L270" s="24">
        <v>0.4</v>
      </c>
      <c r="M270" s="42">
        <f t="shared" si="12"/>
        <v>0.2</v>
      </c>
      <c r="N270" s="29">
        <f t="shared" si="13"/>
        <v>1700</v>
      </c>
      <c r="O270" s="1"/>
    </row>
    <row r="271" spans="1:15" ht="15.75" customHeight="1">
      <c r="A271" s="12" t="s">
        <v>32</v>
      </c>
      <c r="B271" s="15">
        <v>1189833</v>
      </c>
      <c r="C271" s="3">
        <v>44455</v>
      </c>
      <c r="D271" s="12" t="s">
        <v>29</v>
      </c>
      <c r="E271" s="12" t="s">
        <v>30</v>
      </c>
      <c r="F271" s="12" t="s">
        <v>33</v>
      </c>
      <c r="G271" s="12" t="s">
        <v>19</v>
      </c>
      <c r="H271" s="33">
        <v>0.55000000000000004</v>
      </c>
      <c r="I271" s="21">
        <v>8500</v>
      </c>
      <c r="J271" s="33">
        <f t="shared" si="10"/>
        <v>4675</v>
      </c>
      <c r="K271" s="34">
        <f t="shared" si="11"/>
        <v>1168.75</v>
      </c>
      <c r="L271" s="24">
        <v>0.25</v>
      </c>
      <c r="M271" s="42">
        <f t="shared" si="12"/>
        <v>0.13750000000000001</v>
      </c>
      <c r="N271" s="29">
        <f t="shared" si="13"/>
        <v>1168.75</v>
      </c>
      <c r="O271" s="1"/>
    </row>
    <row r="272" spans="1:15" ht="15.75" customHeight="1">
      <c r="A272" s="12" t="s">
        <v>32</v>
      </c>
      <c r="B272" s="15">
        <v>1189833</v>
      </c>
      <c r="C272" s="3">
        <v>44455</v>
      </c>
      <c r="D272" s="12" t="s">
        <v>29</v>
      </c>
      <c r="E272" s="12" t="s">
        <v>30</v>
      </c>
      <c r="F272" s="12" t="s">
        <v>33</v>
      </c>
      <c r="G272" s="12" t="s">
        <v>20</v>
      </c>
      <c r="H272" s="33">
        <v>0.5</v>
      </c>
      <c r="I272" s="21">
        <v>7000</v>
      </c>
      <c r="J272" s="33">
        <f t="shared" si="10"/>
        <v>3500</v>
      </c>
      <c r="K272" s="34">
        <f t="shared" si="11"/>
        <v>1400</v>
      </c>
      <c r="L272" s="24">
        <v>0.4</v>
      </c>
      <c r="M272" s="42">
        <f t="shared" si="12"/>
        <v>0.2</v>
      </c>
      <c r="N272" s="29">
        <f t="shared" si="13"/>
        <v>1400</v>
      </c>
      <c r="O272" s="1"/>
    </row>
    <row r="273" spans="1:15" ht="15.75" customHeight="1">
      <c r="A273" s="12" t="s">
        <v>32</v>
      </c>
      <c r="B273" s="15">
        <v>1189833</v>
      </c>
      <c r="C273" s="3">
        <v>44455</v>
      </c>
      <c r="D273" s="12" t="s">
        <v>29</v>
      </c>
      <c r="E273" s="12" t="s">
        <v>30</v>
      </c>
      <c r="F273" s="12" t="s">
        <v>33</v>
      </c>
      <c r="G273" s="12" t="s">
        <v>21</v>
      </c>
      <c r="H273" s="33">
        <v>0.5</v>
      </c>
      <c r="I273" s="21">
        <v>6500</v>
      </c>
      <c r="J273" s="33">
        <f t="shared" si="10"/>
        <v>3250</v>
      </c>
      <c r="K273" s="34">
        <f t="shared" si="11"/>
        <v>1137.5</v>
      </c>
      <c r="L273" s="24">
        <v>0.35</v>
      </c>
      <c r="M273" s="42">
        <f t="shared" si="12"/>
        <v>0.17499999999999999</v>
      </c>
      <c r="N273" s="29">
        <f t="shared" si="13"/>
        <v>1137.5</v>
      </c>
      <c r="O273" s="1"/>
    </row>
    <row r="274" spans="1:15" ht="15.75" customHeight="1">
      <c r="A274" s="12" t="s">
        <v>32</v>
      </c>
      <c r="B274" s="15">
        <v>1189833</v>
      </c>
      <c r="C274" s="3">
        <v>44455</v>
      </c>
      <c r="D274" s="12" t="s">
        <v>29</v>
      </c>
      <c r="E274" s="12" t="s">
        <v>30</v>
      </c>
      <c r="F274" s="12" t="s">
        <v>33</v>
      </c>
      <c r="G274" s="12" t="s">
        <v>22</v>
      </c>
      <c r="H274" s="33">
        <v>0.6</v>
      </c>
      <c r="I274" s="21">
        <v>6500</v>
      </c>
      <c r="J274" s="33">
        <f t="shared" si="10"/>
        <v>3900</v>
      </c>
      <c r="K274" s="34">
        <f t="shared" si="11"/>
        <v>2145</v>
      </c>
      <c r="L274" s="24">
        <v>0.55000000000000004</v>
      </c>
      <c r="M274" s="42">
        <f t="shared" si="12"/>
        <v>0.33</v>
      </c>
      <c r="N274" s="29">
        <f t="shared" si="13"/>
        <v>2145</v>
      </c>
      <c r="O274" s="1"/>
    </row>
    <row r="275" spans="1:15" ht="15.75" customHeight="1">
      <c r="A275" s="12" t="s">
        <v>32</v>
      </c>
      <c r="B275" s="15">
        <v>1189833</v>
      </c>
      <c r="C275" s="3">
        <v>44455</v>
      </c>
      <c r="D275" s="12" t="s">
        <v>29</v>
      </c>
      <c r="E275" s="12" t="s">
        <v>30</v>
      </c>
      <c r="F275" s="12" t="s">
        <v>33</v>
      </c>
      <c r="G275" s="12" t="s">
        <v>23</v>
      </c>
      <c r="H275" s="33">
        <v>0.65</v>
      </c>
      <c r="I275" s="21">
        <v>7000</v>
      </c>
      <c r="J275" s="33">
        <f t="shared" si="10"/>
        <v>4550</v>
      </c>
      <c r="K275" s="34">
        <f t="shared" si="11"/>
        <v>910</v>
      </c>
      <c r="L275" s="24">
        <v>0.2</v>
      </c>
      <c r="M275" s="42">
        <f t="shared" si="12"/>
        <v>0.13</v>
      </c>
      <c r="N275" s="29">
        <f t="shared" si="13"/>
        <v>910</v>
      </c>
      <c r="O275" s="1"/>
    </row>
    <row r="276" spans="1:15" ht="15.75" customHeight="1">
      <c r="A276" s="12" t="s">
        <v>32</v>
      </c>
      <c r="B276" s="15">
        <v>1189833</v>
      </c>
      <c r="C276" s="3">
        <v>44484</v>
      </c>
      <c r="D276" s="12" t="s">
        <v>29</v>
      </c>
      <c r="E276" s="12" t="s">
        <v>30</v>
      </c>
      <c r="F276" s="12" t="s">
        <v>33</v>
      </c>
      <c r="G276" s="12" t="s">
        <v>18</v>
      </c>
      <c r="H276" s="33">
        <v>0.5</v>
      </c>
      <c r="I276" s="21">
        <v>8000</v>
      </c>
      <c r="J276" s="33">
        <f t="shared" si="10"/>
        <v>4000</v>
      </c>
      <c r="K276" s="34">
        <f t="shared" si="11"/>
        <v>1600</v>
      </c>
      <c r="L276" s="24">
        <v>0.4</v>
      </c>
      <c r="M276" s="42">
        <f t="shared" si="12"/>
        <v>0.2</v>
      </c>
      <c r="N276" s="29">
        <f t="shared" si="13"/>
        <v>1600</v>
      </c>
      <c r="O276" s="1"/>
    </row>
    <row r="277" spans="1:15" ht="15.75" customHeight="1">
      <c r="A277" s="12" t="s">
        <v>32</v>
      </c>
      <c r="B277" s="15">
        <v>1189833</v>
      </c>
      <c r="C277" s="3">
        <v>44484</v>
      </c>
      <c r="D277" s="12" t="s">
        <v>29</v>
      </c>
      <c r="E277" s="12" t="s">
        <v>30</v>
      </c>
      <c r="F277" s="12" t="s">
        <v>33</v>
      </c>
      <c r="G277" s="12" t="s">
        <v>19</v>
      </c>
      <c r="H277" s="33">
        <v>0.55000000000000004</v>
      </c>
      <c r="I277" s="21">
        <v>8000</v>
      </c>
      <c r="J277" s="33">
        <f t="shared" si="10"/>
        <v>4400</v>
      </c>
      <c r="K277" s="34">
        <f t="shared" si="11"/>
        <v>1100</v>
      </c>
      <c r="L277" s="24">
        <v>0.25</v>
      </c>
      <c r="M277" s="42">
        <f t="shared" si="12"/>
        <v>0.13750000000000001</v>
      </c>
      <c r="N277" s="29">
        <f t="shared" si="13"/>
        <v>1100</v>
      </c>
      <c r="O277" s="1"/>
    </row>
    <row r="278" spans="1:15" ht="15.75" customHeight="1">
      <c r="A278" s="12" t="s">
        <v>32</v>
      </c>
      <c r="B278" s="15">
        <v>1189833</v>
      </c>
      <c r="C278" s="3">
        <v>44484</v>
      </c>
      <c r="D278" s="12" t="s">
        <v>29</v>
      </c>
      <c r="E278" s="12" t="s">
        <v>30</v>
      </c>
      <c r="F278" s="12" t="s">
        <v>33</v>
      </c>
      <c r="G278" s="12" t="s">
        <v>20</v>
      </c>
      <c r="H278" s="33">
        <v>0.5</v>
      </c>
      <c r="I278" s="21">
        <v>6500</v>
      </c>
      <c r="J278" s="33">
        <f t="shared" si="10"/>
        <v>3250</v>
      </c>
      <c r="K278" s="34">
        <f t="shared" si="11"/>
        <v>1300</v>
      </c>
      <c r="L278" s="24">
        <v>0.4</v>
      </c>
      <c r="M278" s="42">
        <f t="shared" si="12"/>
        <v>0.2</v>
      </c>
      <c r="N278" s="29">
        <f t="shared" si="13"/>
        <v>1300</v>
      </c>
      <c r="O278" s="1"/>
    </row>
    <row r="279" spans="1:15" ht="15.75" customHeight="1">
      <c r="A279" s="12" t="s">
        <v>32</v>
      </c>
      <c r="B279" s="15">
        <v>1189833</v>
      </c>
      <c r="C279" s="3">
        <v>44484</v>
      </c>
      <c r="D279" s="12" t="s">
        <v>29</v>
      </c>
      <c r="E279" s="12" t="s">
        <v>30</v>
      </c>
      <c r="F279" s="12" t="s">
        <v>33</v>
      </c>
      <c r="G279" s="12" t="s">
        <v>21</v>
      </c>
      <c r="H279" s="33">
        <v>0.5</v>
      </c>
      <c r="I279" s="21">
        <v>6250</v>
      </c>
      <c r="J279" s="33">
        <f t="shared" si="10"/>
        <v>3125</v>
      </c>
      <c r="K279" s="34">
        <f t="shared" si="11"/>
        <v>1093.75</v>
      </c>
      <c r="L279" s="24">
        <v>0.35</v>
      </c>
      <c r="M279" s="42">
        <f t="shared" si="12"/>
        <v>0.17499999999999999</v>
      </c>
      <c r="N279" s="29">
        <f t="shared" si="13"/>
        <v>1093.75</v>
      </c>
      <c r="O279" s="1"/>
    </row>
    <row r="280" spans="1:15" ht="15.75" customHeight="1">
      <c r="A280" s="12" t="s">
        <v>32</v>
      </c>
      <c r="B280" s="15">
        <v>1189833</v>
      </c>
      <c r="C280" s="3">
        <v>44484</v>
      </c>
      <c r="D280" s="12" t="s">
        <v>29</v>
      </c>
      <c r="E280" s="12" t="s">
        <v>30</v>
      </c>
      <c r="F280" s="12" t="s">
        <v>33</v>
      </c>
      <c r="G280" s="12" t="s">
        <v>22</v>
      </c>
      <c r="H280" s="33">
        <v>0.6</v>
      </c>
      <c r="I280" s="21">
        <v>6000</v>
      </c>
      <c r="J280" s="33">
        <f t="shared" si="10"/>
        <v>3600</v>
      </c>
      <c r="K280" s="34">
        <f t="shared" si="11"/>
        <v>1980.0000000000002</v>
      </c>
      <c r="L280" s="24">
        <v>0.55000000000000004</v>
      </c>
      <c r="M280" s="42">
        <f t="shared" si="12"/>
        <v>0.33</v>
      </c>
      <c r="N280" s="29">
        <f t="shared" si="13"/>
        <v>1980.0000000000002</v>
      </c>
      <c r="O280" s="1"/>
    </row>
    <row r="281" spans="1:15" ht="15.75" customHeight="1">
      <c r="A281" s="12" t="s">
        <v>32</v>
      </c>
      <c r="B281" s="15">
        <v>1189833</v>
      </c>
      <c r="C281" s="3">
        <v>44484</v>
      </c>
      <c r="D281" s="12" t="s">
        <v>29</v>
      </c>
      <c r="E281" s="12" t="s">
        <v>30</v>
      </c>
      <c r="F281" s="12" t="s">
        <v>33</v>
      </c>
      <c r="G281" s="12" t="s">
        <v>23</v>
      </c>
      <c r="H281" s="33">
        <v>0.65</v>
      </c>
      <c r="I281" s="21">
        <v>6500</v>
      </c>
      <c r="J281" s="33">
        <f t="shared" si="10"/>
        <v>4225</v>
      </c>
      <c r="K281" s="34">
        <f t="shared" si="11"/>
        <v>845</v>
      </c>
      <c r="L281" s="24">
        <v>0.2</v>
      </c>
      <c r="M281" s="42">
        <f t="shared" si="12"/>
        <v>0.13</v>
      </c>
      <c r="N281" s="29">
        <f t="shared" si="13"/>
        <v>845</v>
      </c>
      <c r="O281" s="1"/>
    </row>
    <row r="282" spans="1:15" ht="15.75" customHeight="1">
      <c r="A282" s="12" t="s">
        <v>32</v>
      </c>
      <c r="B282" s="15">
        <v>1189833</v>
      </c>
      <c r="C282" s="3">
        <v>44515</v>
      </c>
      <c r="D282" s="12" t="s">
        <v>29</v>
      </c>
      <c r="E282" s="12" t="s">
        <v>30</v>
      </c>
      <c r="F282" s="12" t="s">
        <v>33</v>
      </c>
      <c r="G282" s="12" t="s">
        <v>18</v>
      </c>
      <c r="H282" s="33">
        <v>0.5</v>
      </c>
      <c r="I282" s="21">
        <v>8250</v>
      </c>
      <c r="J282" s="33">
        <f t="shared" si="10"/>
        <v>4125</v>
      </c>
      <c r="K282" s="34">
        <f t="shared" si="11"/>
        <v>1650</v>
      </c>
      <c r="L282" s="24">
        <v>0.4</v>
      </c>
      <c r="M282" s="42">
        <f t="shared" si="12"/>
        <v>0.2</v>
      </c>
      <c r="N282" s="29">
        <f t="shared" si="13"/>
        <v>1650</v>
      </c>
      <c r="O282" s="1"/>
    </row>
    <row r="283" spans="1:15" ht="15.75" customHeight="1">
      <c r="A283" s="12" t="s">
        <v>32</v>
      </c>
      <c r="B283" s="15">
        <v>1189833</v>
      </c>
      <c r="C283" s="3">
        <v>44515</v>
      </c>
      <c r="D283" s="12" t="s">
        <v>29</v>
      </c>
      <c r="E283" s="12" t="s">
        <v>30</v>
      </c>
      <c r="F283" s="12" t="s">
        <v>33</v>
      </c>
      <c r="G283" s="12" t="s">
        <v>19</v>
      </c>
      <c r="H283" s="33">
        <v>0.55000000000000004</v>
      </c>
      <c r="I283" s="21">
        <v>8250</v>
      </c>
      <c r="J283" s="33">
        <f t="shared" si="10"/>
        <v>4537.5</v>
      </c>
      <c r="K283" s="34">
        <f t="shared" si="11"/>
        <v>1134.375</v>
      </c>
      <c r="L283" s="24">
        <v>0.25</v>
      </c>
      <c r="M283" s="42">
        <f t="shared" si="12"/>
        <v>0.13750000000000001</v>
      </c>
      <c r="N283" s="29">
        <f t="shared" si="13"/>
        <v>1134.375</v>
      </c>
      <c r="O283" s="1"/>
    </row>
    <row r="284" spans="1:15" ht="15.75" customHeight="1">
      <c r="A284" s="12" t="s">
        <v>32</v>
      </c>
      <c r="B284" s="15">
        <v>1189833</v>
      </c>
      <c r="C284" s="3">
        <v>44515</v>
      </c>
      <c r="D284" s="12" t="s">
        <v>29</v>
      </c>
      <c r="E284" s="12" t="s">
        <v>30</v>
      </c>
      <c r="F284" s="12" t="s">
        <v>33</v>
      </c>
      <c r="G284" s="12" t="s">
        <v>20</v>
      </c>
      <c r="H284" s="33">
        <v>0.5</v>
      </c>
      <c r="I284" s="21">
        <v>6750</v>
      </c>
      <c r="J284" s="33">
        <f t="shared" si="10"/>
        <v>3375</v>
      </c>
      <c r="K284" s="34">
        <f t="shared" si="11"/>
        <v>1350</v>
      </c>
      <c r="L284" s="24">
        <v>0.4</v>
      </c>
      <c r="M284" s="42">
        <f t="shared" si="12"/>
        <v>0.2</v>
      </c>
      <c r="N284" s="29">
        <f t="shared" si="13"/>
        <v>1350</v>
      </c>
      <c r="O284" s="1"/>
    </row>
    <row r="285" spans="1:15" ht="15.75" customHeight="1">
      <c r="A285" s="12" t="s">
        <v>32</v>
      </c>
      <c r="B285" s="15">
        <v>1189833</v>
      </c>
      <c r="C285" s="3">
        <v>44515</v>
      </c>
      <c r="D285" s="12" t="s">
        <v>29</v>
      </c>
      <c r="E285" s="12" t="s">
        <v>30</v>
      </c>
      <c r="F285" s="12" t="s">
        <v>33</v>
      </c>
      <c r="G285" s="12" t="s">
        <v>21</v>
      </c>
      <c r="H285" s="33">
        <v>0.5</v>
      </c>
      <c r="I285" s="21">
        <v>6500</v>
      </c>
      <c r="J285" s="33">
        <f t="shared" si="10"/>
        <v>3250</v>
      </c>
      <c r="K285" s="34">
        <f t="shared" si="11"/>
        <v>1137.5</v>
      </c>
      <c r="L285" s="24">
        <v>0.35</v>
      </c>
      <c r="M285" s="42">
        <f t="shared" si="12"/>
        <v>0.17499999999999999</v>
      </c>
      <c r="N285" s="29">
        <f t="shared" si="13"/>
        <v>1137.5</v>
      </c>
      <c r="O285" s="1"/>
    </row>
    <row r="286" spans="1:15" ht="15.75" customHeight="1">
      <c r="A286" s="12" t="s">
        <v>32</v>
      </c>
      <c r="B286" s="15">
        <v>1189833</v>
      </c>
      <c r="C286" s="3">
        <v>44515</v>
      </c>
      <c r="D286" s="12" t="s">
        <v>29</v>
      </c>
      <c r="E286" s="12" t="s">
        <v>30</v>
      </c>
      <c r="F286" s="12" t="s">
        <v>33</v>
      </c>
      <c r="G286" s="12" t="s">
        <v>22</v>
      </c>
      <c r="H286" s="33">
        <v>0.6</v>
      </c>
      <c r="I286" s="21">
        <v>6000</v>
      </c>
      <c r="J286" s="33">
        <f t="shared" si="10"/>
        <v>3600</v>
      </c>
      <c r="K286" s="34">
        <f t="shared" si="11"/>
        <v>1980.0000000000002</v>
      </c>
      <c r="L286" s="24">
        <v>0.55000000000000004</v>
      </c>
      <c r="M286" s="42">
        <f t="shared" si="12"/>
        <v>0.33</v>
      </c>
      <c r="N286" s="29">
        <f t="shared" si="13"/>
        <v>1980.0000000000002</v>
      </c>
      <c r="O286" s="1"/>
    </row>
    <row r="287" spans="1:15" ht="15.75" customHeight="1">
      <c r="A287" s="12" t="s">
        <v>32</v>
      </c>
      <c r="B287" s="15">
        <v>1189833</v>
      </c>
      <c r="C287" s="3">
        <v>44515</v>
      </c>
      <c r="D287" s="12" t="s">
        <v>29</v>
      </c>
      <c r="E287" s="12" t="s">
        <v>30</v>
      </c>
      <c r="F287" s="12" t="s">
        <v>33</v>
      </c>
      <c r="G287" s="12" t="s">
        <v>23</v>
      </c>
      <c r="H287" s="33">
        <v>0.65</v>
      </c>
      <c r="I287" s="21">
        <v>7000</v>
      </c>
      <c r="J287" s="33">
        <f t="shared" si="10"/>
        <v>4550</v>
      </c>
      <c r="K287" s="34">
        <f t="shared" si="11"/>
        <v>910</v>
      </c>
      <c r="L287" s="24">
        <v>0.2</v>
      </c>
      <c r="M287" s="42">
        <f t="shared" si="12"/>
        <v>0.13</v>
      </c>
      <c r="N287" s="29">
        <f t="shared" si="13"/>
        <v>910</v>
      </c>
      <c r="O287" s="1"/>
    </row>
    <row r="288" spans="1:15" ht="15.75" customHeight="1">
      <c r="A288" s="12" t="s">
        <v>32</v>
      </c>
      <c r="B288" s="15">
        <v>1189833</v>
      </c>
      <c r="C288" s="3">
        <v>44544</v>
      </c>
      <c r="D288" s="12" t="s">
        <v>29</v>
      </c>
      <c r="E288" s="12" t="s">
        <v>30</v>
      </c>
      <c r="F288" s="12" t="s">
        <v>33</v>
      </c>
      <c r="G288" s="12" t="s">
        <v>18</v>
      </c>
      <c r="H288" s="33">
        <v>0.5</v>
      </c>
      <c r="I288" s="21">
        <v>9000</v>
      </c>
      <c r="J288" s="33">
        <f t="shared" si="10"/>
        <v>4500</v>
      </c>
      <c r="K288" s="34">
        <f t="shared" si="11"/>
        <v>1800</v>
      </c>
      <c r="L288" s="24">
        <v>0.4</v>
      </c>
      <c r="M288" s="42">
        <f t="shared" si="12"/>
        <v>0.2</v>
      </c>
      <c r="N288" s="29">
        <f t="shared" si="13"/>
        <v>1800</v>
      </c>
      <c r="O288" s="1"/>
    </row>
    <row r="289" spans="1:16" ht="15.75" customHeight="1">
      <c r="A289" s="12" t="s">
        <v>32</v>
      </c>
      <c r="B289" s="15">
        <v>1189833</v>
      </c>
      <c r="C289" s="3">
        <v>44544</v>
      </c>
      <c r="D289" s="12" t="s">
        <v>29</v>
      </c>
      <c r="E289" s="12" t="s">
        <v>30</v>
      </c>
      <c r="F289" s="12" t="s">
        <v>33</v>
      </c>
      <c r="G289" s="12" t="s">
        <v>19</v>
      </c>
      <c r="H289" s="33">
        <v>0.55000000000000004</v>
      </c>
      <c r="I289" s="21">
        <v>9000</v>
      </c>
      <c r="J289" s="33">
        <f t="shared" si="10"/>
        <v>4950</v>
      </c>
      <c r="K289" s="34">
        <f t="shared" si="11"/>
        <v>1237.5</v>
      </c>
      <c r="L289" s="24">
        <v>0.25</v>
      </c>
      <c r="M289" s="42">
        <f t="shared" si="12"/>
        <v>0.13750000000000001</v>
      </c>
      <c r="N289" s="29">
        <f t="shared" si="13"/>
        <v>1237.5</v>
      </c>
      <c r="O289" s="1"/>
    </row>
    <row r="290" spans="1:16" ht="15.75" customHeight="1">
      <c r="A290" s="12" t="s">
        <v>32</v>
      </c>
      <c r="B290" s="15">
        <v>1189833</v>
      </c>
      <c r="C290" s="3">
        <v>44544</v>
      </c>
      <c r="D290" s="12" t="s">
        <v>29</v>
      </c>
      <c r="E290" s="12" t="s">
        <v>30</v>
      </c>
      <c r="F290" s="12" t="s">
        <v>33</v>
      </c>
      <c r="G290" s="12" t="s">
        <v>20</v>
      </c>
      <c r="H290" s="33">
        <v>0.5</v>
      </c>
      <c r="I290" s="21">
        <v>7000</v>
      </c>
      <c r="J290" s="33">
        <f t="shared" si="10"/>
        <v>3500</v>
      </c>
      <c r="K290" s="34">
        <f t="shared" si="11"/>
        <v>1400</v>
      </c>
      <c r="L290" s="24">
        <v>0.4</v>
      </c>
      <c r="M290" s="42">
        <f t="shared" si="12"/>
        <v>0.2</v>
      </c>
      <c r="N290" s="29">
        <f t="shared" si="13"/>
        <v>1400</v>
      </c>
      <c r="O290" s="1"/>
    </row>
    <row r="291" spans="1:16" ht="15.75" customHeight="1">
      <c r="A291" s="12" t="s">
        <v>32</v>
      </c>
      <c r="B291" s="15">
        <v>1189833</v>
      </c>
      <c r="C291" s="3">
        <v>44544</v>
      </c>
      <c r="D291" s="12" t="s">
        <v>29</v>
      </c>
      <c r="E291" s="12" t="s">
        <v>30</v>
      </c>
      <c r="F291" s="12" t="s">
        <v>33</v>
      </c>
      <c r="G291" s="12" t="s">
        <v>21</v>
      </c>
      <c r="H291" s="33">
        <v>0.5</v>
      </c>
      <c r="I291" s="21">
        <v>7000</v>
      </c>
      <c r="J291" s="33">
        <f t="shared" si="10"/>
        <v>3500</v>
      </c>
      <c r="K291" s="34">
        <f t="shared" si="11"/>
        <v>1225</v>
      </c>
      <c r="L291" s="24">
        <v>0.35</v>
      </c>
      <c r="M291" s="42">
        <f t="shared" si="12"/>
        <v>0.17499999999999999</v>
      </c>
      <c r="N291" s="29">
        <f t="shared" si="13"/>
        <v>1225</v>
      </c>
      <c r="O291" s="1"/>
    </row>
    <row r="292" spans="1:16" ht="15.75" customHeight="1">
      <c r="A292" s="12" t="s">
        <v>32</v>
      </c>
      <c r="B292" s="15">
        <v>1189833</v>
      </c>
      <c r="C292" s="3">
        <v>44544</v>
      </c>
      <c r="D292" s="12" t="s">
        <v>29</v>
      </c>
      <c r="E292" s="12" t="s">
        <v>30</v>
      </c>
      <c r="F292" s="12" t="s">
        <v>33</v>
      </c>
      <c r="G292" s="12" t="s">
        <v>22</v>
      </c>
      <c r="H292" s="33">
        <v>0.6</v>
      </c>
      <c r="I292" s="21">
        <v>6250</v>
      </c>
      <c r="J292" s="33">
        <f t="shared" si="10"/>
        <v>3750</v>
      </c>
      <c r="K292" s="34">
        <f t="shared" si="11"/>
        <v>2062.5</v>
      </c>
      <c r="L292" s="24">
        <v>0.55000000000000004</v>
      </c>
      <c r="M292" s="42">
        <f t="shared" si="12"/>
        <v>0.33</v>
      </c>
      <c r="N292" s="29">
        <f t="shared" si="13"/>
        <v>2062.5</v>
      </c>
      <c r="O292" s="1"/>
    </row>
    <row r="293" spans="1:16" ht="15.75" customHeight="1">
      <c r="A293" s="12" t="s">
        <v>32</v>
      </c>
      <c r="B293" s="15">
        <v>1189833</v>
      </c>
      <c r="C293" s="3">
        <v>44544</v>
      </c>
      <c r="D293" s="12" t="s">
        <v>29</v>
      </c>
      <c r="E293" s="12" t="s">
        <v>30</v>
      </c>
      <c r="F293" s="12" t="s">
        <v>33</v>
      </c>
      <c r="G293" s="12" t="s">
        <v>23</v>
      </c>
      <c r="H293" s="33">
        <v>0.65</v>
      </c>
      <c r="I293" s="21">
        <v>7250</v>
      </c>
      <c r="J293" s="33">
        <f t="shared" si="10"/>
        <v>4712.5</v>
      </c>
      <c r="K293" s="34">
        <f t="shared" si="11"/>
        <v>942.5</v>
      </c>
      <c r="L293" s="24">
        <v>0.2</v>
      </c>
      <c r="M293" s="42">
        <f t="shared" si="12"/>
        <v>0.13</v>
      </c>
      <c r="N293" s="29">
        <f t="shared" si="13"/>
        <v>942.5</v>
      </c>
      <c r="O293" s="1"/>
    </row>
    <row r="294" spans="1:16" ht="15.75" customHeight="1">
      <c r="A294" s="12" t="s">
        <v>15</v>
      </c>
      <c r="B294" s="15">
        <v>1185732</v>
      </c>
      <c r="C294" s="3">
        <v>44211</v>
      </c>
      <c r="D294" s="12" t="s">
        <v>34</v>
      </c>
      <c r="E294" s="12" t="s">
        <v>35</v>
      </c>
      <c r="F294" s="12" t="s">
        <v>36</v>
      </c>
      <c r="G294" s="12" t="s">
        <v>18</v>
      </c>
      <c r="H294" s="33">
        <v>0.45</v>
      </c>
      <c r="I294" s="21">
        <v>4750</v>
      </c>
      <c r="J294" s="33">
        <f t="shared" si="10"/>
        <v>2137.5</v>
      </c>
      <c r="K294" s="34">
        <f t="shared" si="11"/>
        <v>855</v>
      </c>
      <c r="L294" s="24">
        <v>0.4</v>
      </c>
      <c r="M294" s="42">
        <f t="shared" si="12"/>
        <v>0.18</v>
      </c>
      <c r="N294" s="29">
        <f t="shared" si="13"/>
        <v>855</v>
      </c>
      <c r="O294" s="6"/>
      <c r="P294" s="5"/>
    </row>
    <row r="295" spans="1:16" ht="15.75" customHeight="1">
      <c r="A295" s="12" t="s">
        <v>15</v>
      </c>
      <c r="B295" s="15">
        <v>1185732</v>
      </c>
      <c r="C295" s="3">
        <v>44211</v>
      </c>
      <c r="D295" s="12" t="s">
        <v>34</v>
      </c>
      <c r="E295" s="12" t="s">
        <v>35</v>
      </c>
      <c r="F295" s="12" t="s">
        <v>36</v>
      </c>
      <c r="G295" s="12" t="s">
        <v>19</v>
      </c>
      <c r="H295" s="33">
        <v>0.45</v>
      </c>
      <c r="I295" s="21">
        <v>2750</v>
      </c>
      <c r="J295" s="33">
        <f t="shared" si="10"/>
        <v>1237.5</v>
      </c>
      <c r="K295" s="34">
        <f t="shared" si="11"/>
        <v>433.125</v>
      </c>
      <c r="L295" s="24">
        <v>0.35</v>
      </c>
      <c r="M295" s="42">
        <f t="shared" si="12"/>
        <v>0.1575</v>
      </c>
      <c r="N295" s="29">
        <f t="shared" si="13"/>
        <v>433.125</v>
      </c>
      <c r="O295" s="6"/>
      <c r="P295" s="5"/>
    </row>
    <row r="296" spans="1:16" ht="15.75" customHeight="1">
      <c r="A296" s="12" t="s">
        <v>15</v>
      </c>
      <c r="B296" s="15">
        <v>1185732</v>
      </c>
      <c r="C296" s="3">
        <v>44211</v>
      </c>
      <c r="D296" s="12" t="s">
        <v>34</v>
      </c>
      <c r="E296" s="12" t="s">
        <v>35</v>
      </c>
      <c r="F296" s="12" t="s">
        <v>36</v>
      </c>
      <c r="G296" s="12" t="s">
        <v>20</v>
      </c>
      <c r="H296" s="33">
        <v>0.35000000000000003</v>
      </c>
      <c r="I296" s="21">
        <v>2750</v>
      </c>
      <c r="J296" s="33">
        <f t="shared" si="10"/>
        <v>962.50000000000011</v>
      </c>
      <c r="K296" s="34">
        <f t="shared" si="11"/>
        <v>336.875</v>
      </c>
      <c r="L296" s="24">
        <v>0.35</v>
      </c>
      <c r="M296" s="42">
        <f t="shared" si="12"/>
        <v>0.1225</v>
      </c>
      <c r="N296" s="29">
        <f t="shared" si="13"/>
        <v>336.875</v>
      </c>
      <c r="O296" s="6"/>
      <c r="P296" s="5"/>
    </row>
    <row r="297" spans="1:16" ht="15.75" customHeight="1">
      <c r="A297" s="12" t="s">
        <v>15</v>
      </c>
      <c r="B297" s="15">
        <v>1185732</v>
      </c>
      <c r="C297" s="3">
        <v>44211</v>
      </c>
      <c r="D297" s="12" t="s">
        <v>34</v>
      </c>
      <c r="E297" s="12" t="s">
        <v>35</v>
      </c>
      <c r="F297" s="12" t="s">
        <v>36</v>
      </c>
      <c r="G297" s="12" t="s">
        <v>21</v>
      </c>
      <c r="H297" s="33">
        <v>0.4</v>
      </c>
      <c r="I297" s="21">
        <v>1250</v>
      </c>
      <c r="J297" s="33">
        <f t="shared" si="10"/>
        <v>500</v>
      </c>
      <c r="K297" s="34">
        <f t="shared" si="11"/>
        <v>200</v>
      </c>
      <c r="L297" s="24">
        <v>0.4</v>
      </c>
      <c r="M297" s="42">
        <f t="shared" si="12"/>
        <v>0.16</v>
      </c>
      <c r="N297" s="29">
        <f t="shared" si="13"/>
        <v>200</v>
      </c>
      <c r="O297" s="4"/>
      <c r="P297" s="5"/>
    </row>
    <row r="298" spans="1:16" ht="15.75" customHeight="1">
      <c r="A298" s="12" t="s">
        <v>15</v>
      </c>
      <c r="B298" s="15">
        <v>1185732</v>
      </c>
      <c r="C298" s="3">
        <v>44211</v>
      </c>
      <c r="D298" s="12" t="s">
        <v>34</v>
      </c>
      <c r="E298" s="12" t="s">
        <v>35</v>
      </c>
      <c r="F298" s="12" t="s">
        <v>36</v>
      </c>
      <c r="G298" s="12" t="s">
        <v>22</v>
      </c>
      <c r="H298" s="33">
        <v>0.54999999999999993</v>
      </c>
      <c r="I298" s="21">
        <v>1750</v>
      </c>
      <c r="J298" s="33">
        <f t="shared" si="10"/>
        <v>962.49999999999989</v>
      </c>
      <c r="K298" s="34">
        <f t="shared" si="11"/>
        <v>336.87499999999994</v>
      </c>
      <c r="L298" s="24">
        <v>0.35</v>
      </c>
      <c r="M298" s="42">
        <f t="shared" si="12"/>
        <v>0.19249999999999998</v>
      </c>
      <c r="N298" s="29">
        <f t="shared" si="13"/>
        <v>336.87499999999994</v>
      </c>
      <c r="O298" s="4"/>
      <c r="P298" s="5"/>
    </row>
    <row r="299" spans="1:16" ht="15.75" customHeight="1">
      <c r="A299" s="12" t="s">
        <v>15</v>
      </c>
      <c r="B299" s="15">
        <v>1185732</v>
      </c>
      <c r="C299" s="3">
        <v>44211</v>
      </c>
      <c r="D299" s="12" t="s">
        <v>34</v>
      </c>
      <c r="E299" s="12" t="s">
        <v>35</v>
      </c>
      <c r="F299" s="12" t="s">
        <v>36</v>
      </c>
      <c r="G299" s="12" t="s">
        <v>23</v>
      </c>
      <c r="H299" s="33">
        <v>0.45</v>
      </c>
      <c r="I299" s="21">
        <v>2750</v>
      </c>
      <c r="J299" s="33">
        <f t="shared" si="10"/>
        <v>1237.5</v>
      </c>
      <c r="K299" s="34">
        <f t="shared" si="11"/>
        <v>618.75</v>
      </c>
      <c r="L299" s="24">
        <v>0.5</v>
      </c>
      <c r="M299" s="42">
        <f t="shared" si="12"/>
        <v>0.22500000000000001</v>
      </c>
      <c r="N299" s="29">
        <f t="shared" si="13"/>
        <v>618.75</v>
      </c>
      <c r="O299" s="4"/>
      <c r="P299" s="5"/>
    </row>
    <row r="300" spans="1:16" ht="15.75" customHeight="1">
      <c r="A300" s="12" t="s">
        <v>15</v>
      </c>
      <c r="B300" s="15">
        <v>1185732</v>
      </c>
      <c r="C300" s="3">
        <v>44242</v>
      </c>
      <c r="D300" s="12" t="s">
        <v>34</v>
      </c>
      <c r="E300" s="12" t="s">
        <v>35</v>
      </c>
      <c r="F300" s="12" t="s">
        <v>36</v>
      </c>
      <c r="G300" s="12" t="s">
        <v>18</v>
      </c>
      <c r="H300" s="33">
        <v>0.45</v>
      </c>
      <c r="I300" s="21">
        <v>5250</v>
      </c>
      <c r="J300" s="33">
        <f t="shared" si="10"/>
        <v>2362.5</v>
      </c>
      <c r="K300" s="34">
        <f t="shared" si="11"/>
        <v>945</v>
      </c>
      <c r="L300" s="24">
        <v>0.4</v>
      </c>
      <c r="M300" s="42">
        <f t="shared" si="12"/>
        <v>0.18</v>
      </c>
      <c r="N300" s="29">
        <f t="shared" si="13"/>
        <v>945</v>
      </c>
      <c r="O300" s="4"/>
      <c r="P300" s="5"/>
    </row>
    <row r="301" spans="1:16" ht="15.75" customHeight="1">
      <c r="A301" s="12" t="s">
        <v>15</v>
      </c>
      <c r="B301" s="15">
        <v>1185732</v>
      </c>
      <c r="C301" s="3">
        <v>44242</v>
      </c>
      <c r="D301" s="12" t="s">
        <v>34</v>
      </c>
      <c r="E301" s="12" t="s">
        <v>35</v>
      </c>
      <c r="F301" s="12" t="s">
        <v>36</v>
      </c>
      <c r="G301" s="12" t="s">
        <v>19</v>
      </c>
      <c r="H301" s="33">
        <v>0.45</v>
      </c>
      <c r="I301" s="21">
        <v>1750</v>
      </c>
      <c r="J301" s="33">
        <f t="shared" si="10"/>
        <v>787.5</v>
      </c>
      <c r="K301" s="34">
        <f t="shared" si="11"/>
        <v>275.625</v>
      </c>
      <c r="L301" s="24">
        <v>0.35</v>
      </c>
      <c r="M301" s="42">
        <f t="shared" si="12"/>
        <v>0.1575</v>
      </c>
      <c r="N301" s="29">
        <f t="shared" si="13"/>
        <v>275.625</v>
      </c>
      <c r="O301" s="4"/>
      <c r="P301" s="5"/>
    </row>
    <row r="302" spans="1:16" ht="15.75" customHeight="1">
      <c r="A302" s="12" t="s">
        <v>15</v>
      </c>
      <c r="B302" s="15">
        <v>1185732</v>
      </c>
      <c r="C302" s="3">
        <v>44242</v>
      </c>
      <c r="D302" s="12" t="s">
        <v>34</v>
      </c>
      <c r="E302" s="12" t="s">
        <v>35</v>
      </c>
      <c r="F302" s="12" t="s">
        <v>36</v>
      </c>
      <c r="G302" s="12" t="s">
        <v>20</v>
      </c>
      <c r="H302" s="33">
        <v>0.35000000000000003</v>
      </c>
      <c r="I302" s="21">
        <v>2250</v>
      </c>
      <c r="J302" s="33">
        <f t="shared" si="10"/>
        <v>787.50000000000011</v>
      </c>
      <c r="K302" s="34">
        <f t="shared" si="11"/>
        <v>275.625</v>
      </c>
      <c r="L302" s="24">
        <v>0.35</v>
      </c>
      <c r="M302" s="42">
        <f t="shared" si="12"/>
        <v>0.1225</v>
      </c>
      <c r="N302" s="29">
        <f t="shared" si="13"/>
        <v>275.625</v>
      </c>
      <c r="O302" s="4"/>
      <c r="P302" s="5"/>
    </row>
    <row r="303" spans="1:16" ht="15.75" customHeight="1">
      <c r="A303" s="12" t="s">
        <v>15</v>
      </c>
      <c r="B303" s="15">
        <v>1185732</v>
      </c>
      <c r="C303" s="3">
        <v>44242</v>
      </c>
      <c r="D303" s="12" t="s">
        <v>34</v>
      </c>
      <c r="E303" s="12" t="s">
        <v>35</v>
      </c>
      <c r="F303" s="12" t="s">
        <v>36</v>
      </c>
      <c r="G303" s="12" t="s">
        <v>21</v>
      </c>
      <c r="H303" s="33">
        <v>0.4</v>
      </c>
      <c r="I303" s="21">
        <v>1000</v>
      </c>
      <c r="J303" s="33">
        <f t="shared" si="10"/>
        <v>400</v>
      </c>
      <c r="K303" s="34">
        <f t="shared" si="11"/>
        <v>160</v>
      </c>
      <c r="L303" s="24">
        <v>0.4</v>
      </c>
      <c r="M303" s="42">
        <f t="shared" si="12"/>
        <v>0.16</v>
      </c>
      <c r="N303" s="29">
        <f t="shared" si="13"/>
        <v>160</v>
      </c>
      <c r="O303" s="4"/>
      <c r="P303" s="5"/>
    </row>
    <row r="304" spans="1:16" ht="15.75" customHeight="1">
      <c r="A304" s="12" t="s">
        <v>15</v>
      </c>
      <c r="B304" s="15">
        <v>1185732</v>
      </c>
      <c r="C304" s="3">
        <v>44242</v>
      </c>
      <c r="D304" s="12" t="s">
        <v>34</v>
      </c>
      <c r="E304" s="12" t="s">
        <v>35</v>
      </c>
      <c r="F304" s="12" t="s">
        <v>36</v>
      </c>
      <c r="G304" s="12" t="s">
        <v>22</v>
      </c>
      <c r="H304" s="33">
        <v>0.54999999999999993</v>
      </c>
      <c r="I304" s="21">
        <v>1750</v>
      </c>
      <c r="J304" s="33">
        <f t="shared" si="10"/>
        <v>962.49999999999989</v>
      </c>
      <c r="K304" s="34">
        <f t="shared" si="11"/>
        <v>336.87499999999994</v>
      </c>
      <c r="L304" s="24">
        <v>0.35</v>
      </c>
      <c r="M304" s="42">
        <f t="shared" si="12"/>
        <v>0.19249999999999998</v>
      </c>
      <c r="N304" s="29">
        <f t="shared" si="13"/>
        <v>336.87499999999994</v>
      </c>
      <c r="O304" s="4"/>
      <c r="P304" s="5"/>
    </row>
    <row r="305" spans="1:16" ht="15.75" customHeight="1">
      <c r="A305" s="12" t="s">
        <v>15</v>
      </c>
      <c r="B305" s="15">
        <v>1185732</v>
      </c>
      <c r="C305" s="3">
        <v>44242</v>
      </c>
      <c r="D305" s="12" t="s">
        <v>34</v>
      </c>
      <c r="E305" s="12" t="s">
        <v>35</v>
      </c>
      <c r="F305" s="12" t="s">
        <v>36</v>
      </c>
      <c r="G305" s="12" t="s">
        <v>23</v>
      </c>
      <c r="H305" s="33">
        <v>0.45</v>
      </c>
      <c r="I305" s="21">
        <v>2750</v>
      </c>
      <c r="J305" s="33">
        <f t="shared" si="10"/>
        <v>1237.5</v>
      </c>
      <c r="K305" s="34">
        <f t="shared" si="11"/>
        <v>618.75</v>
      </c>
      <c r="L305" s="24">
        <v>0.5</v>
      </c>
      <c r="M305" s="42">
        <f t="shared" si="12"/>
        <v>0.22500000000000001</v>
      </c>
      <c r="N305" s="29">
        <f t="shared" si="13"/>
        <v>618.75</v>
      </c>
      <c r="O305" s="4"/>
      <c r="P305" s="5"/>
    </row>
    <row r="306" spans="1:16" ht="15.75" customHeight="1">
      <c r="A306" s="12" t="s">
        <v>15</v>
      </c>
      <c r="B306" s="15">
        <v>1185732</v>
      </c>
      <c r="C306" s="3">
        <v>44269</v>
      </c>
      <c r="D306" s="12" t="s">
        <v>34</v>
      </c>
      <c r="E306" s="12" t="s">
        <v>35</v>
      </c>
      <c r="F306" s="12" t="s">
        <v>36</v>
      </c>
      <c r="G306" s="12" t="s">
        <v>18</v>
      </c>
      <c r="H306" s="33">
        <v>0.5</v>
      </c>
      <c r="I306" s="21">
        <v>4950</v>
      </c>
      <c r="J306" s="33">
        <f t="shared" si="10"/>
        <v>2475</v>
      </c>
      <c r="K306" s="34">
        <f t="shared" si="11"/>
        <v>990</v>
      </c>
      <c r="L306" s="24">
        <v>0.4</v>
      </c>
      <c r="M306" s="42">
        <f t="shared" si="12"/>
        <v>0.2</v>
      </c>
      <c r="N306" s="29">
        <f t="shared" si="13"/>
        <v>990</v>
      </c>
      <c r="O306" s="4"/>
      <c r="P306" s="5"/>
    </row>
    <row r="307" spans="1:16" ht="15.75" customHeight="1">
      <c r="A307" s="12" t="s">
        <v>15</v>
      </c>
      <c r="B307" s="15">
        <v>1185732</v>
      </c>
      <c r="C307" s="3">
        <v>44269</v>
      </c>
      <c r="D307" s="12" t="s">
        <v>34</v>
      </c>
      <c r="E307" s="12" t="s">
        <v>35</v>
      </c>
      <c r="F307" s="12" t="s">
        <v>36</v>
      </c>
      <c r="G307" s="12" t="s">
        <v>19</v>
      </c>
      <c r="H307" s="33">
        <v>0.5</v>
      </c>
      <c r="I307" s="21">
        <v>2000</v>
      </c>
      <c r="J307" s="33">
        <f t="shared" si="10"/>
        <v>1000</v>
      </c>
      <c r="K307" s="34">
        <f t="shared" si="11"/>
        <v>350</v>
      </c>
      <c r="L307" s="24">
        <v>0.35</v>
      </c>
      <c r="M307" s="42">
        <f t="shared" si="12"/>
        <v>0.17499999999999999</v>
      </c>
      <c r="N307" s="29">
        <f t="shared" si="13"/>
        <v>350</v>
      </c>
      <c r="O307" s="4"/>
      <c r="P307" s="5"/>
    </row>
    <row r="308" spans="1:16" ht="15.75" customHeight="1">
      <c r="A308" s="12" t="s">
        <v>15</v>
      </c>
      <c r="B308" s="15">
        <v>1185732</v>
      </c>
      <c r="C308" s="3">
        <v>44269</v>
      </c>
      <c r="D308" s="12" t="s">
        <v>34</v>
      </c>
      <c r="E308" s="12" t="s">
        <v>35</v>
      </c>
      <c r="F308" s="12" t="s">
        <v>36</v>
      </c>
      <c r="G308" s="12" t="s">
        <v>20</v>
      </c>
      <c r="H308" s="33">
        <v>0.4</v>
      </c>
      <c r="I308" s="21">
        <v>2250</v>
      </c>
      <c r="J308" s="33">
        <f t="shared" si="10"/>
        <v>900</v>
      </c>
      <c r="K308" s="34">
        <f t="shared" si="11"/>
        <v>315</v>
      </c>
      <c r="L308" s="24">
        <v>0.35</v>
      </c>
      <c r="M308" s="42">
        <f t="shared" si="12"/>
        <v>0.14000000000000001</v>
      </c>
      <c r="N308" s="29">
        <f t="shared" si="13"/>
        <v>315</v>
      </c>
      <c r="O308" s="4"/>
      <c r="P308" s="5"/>
    </row>
    <row r="309" spans="1:16" ht="15.75" customHeight="1">
      <c r="A309" s="12" t="s">
        <v>15</v>
      </c>
      <c r="B309" s="15">
        <v>1185732</v>
      </c>
      <c r="C309" s="3">
        <v>44269</v>
      </c>
      <c r="D309" s="12" t="s">
        <v>34</v>
      </c>
      <c r="E309" s="12" t="s">
        <v>35</v>
      </c>
      <c r="F309" s="12" t="s">
        <v>36</v>
      </c>
      <c r="G309" s="12" t="s">
        <v>21</v>
      </c>
      <c r="H309" s="33">
        <v>0.45</v>
      </c>
      <c r="I309" s="21">
        <v>750</v>
      </c>
      <c r="J309" s="33">
        <f t="shared" si="10"/>
        <v>337.5</v>
      </c>
      <c r="K309" s="34">
        <f t="shared" si="11"/>
        <v>135</v>
      </c>
      <c r="L309" s="24">
        <v>0.4</v>
      </c>
      <c r="M309" s="42">
        <f t="shared" si="12"/>
        <v>0.18</v>
      </c>
      <c r="N309" s="29">
        <f t="shared" si="13"/>
        <v>135</v>
      </c>
      <c r="O309" s="4"/>
      <c r="P309" s="5"/>
    </row>
    <row r="310" spans="1:16" ht="15.75" customHeight="1">
      <c r="A310" s="12" t="s">
        <v>15</v>
      </c>
      <c r="B310" s="15">
        <v>1185732</v>
      </c>
      <c r="C310" s="3">
        <v>44269</v>
      </c>
      <c r="D310" s="12" t="s">
        <v>34</v>
      </c>
      <c r="E310" s="12" t="s">
        <v>35</v>
      </c>
      <c r="F310" s="12" t="s">
        <v>36</v>
      </c>
      <c r="G310" s="12" t="s">
        <v>22</v>
      </c>
      <c r="H310" s="33">
        <v>0.6</v>
      </c>
      <c r="I310" s="21">
        <v>1250</v>
      </c>
      <c r="J310" s="33">
        <f t="shared" si="10"/>
        <v>750</v>
      </c>
      <c r="K310" s="34">
        <f t="shared" si="11"/>
        <v>262.5</v>
      </c>
      <c r="L310" s="24">
        <v>0.35</v>
      </c>
      <c r="M310" s="42">
        <f t="shared" si="12"/>
        <v>0.21</v>
      </c>
      <c r="N310" s="29">
        <f t="shared" si="13"/>
        <v>262.5</v>
      </c>
      <c r="O310" s="4"/>
      <c r="P310" s="5"/>
    </row>
    <row r="311" spans="1:16" ht="15.75" customHeight="1">
      <c r="A311" s="12" t="s">
        <v>15</v>
      </c>
      <c r="B311" s="15">
        <v>1185732</v>
      </c>
      <c r="C311" s="3">
        <v>44269</v>
      </c>
      <c r="D311" s="12" t="s">
        <v>34</v>
      </c>
      <c r="E311" s="12" t="s">
        <v>35</v>
      </c>
      <c r="F311" s="12" t="s">
        <v>36</v>
      </c>
      <c r="G311" s="12" t="s">
        <v>23</v>
      </c>
      <c r="H311" s="33">
        <v>0.5</v>
      </c>
      <c r="I311" s="21">
        <v>2250</v>
      </c>
      <c r="J311" s="33">
        <f t="shared" si="10"/>
        <v>1125</v>
      </c>
      <c r="K311" s="34">
        <f t="shared" si="11"/>
        <v>562.5</v>
      </c>
      <c r="L311" s="24">
        <v>0.5</v>
      </c>
      <c r="M311" s="42">
        <f t="shared" si="12"/>
        <v>0.25</v>
      </c>
      <c r="N311" s="29">
        <f t="shared" si="13"/>
        <v>562.5</v>
      </c>
      <c r="O311" s="4"/>
      <c r="P311" s="5"/>
    </row>
    <row r="312" spans="1:16" ht="15.75" customHeight="1">
      <c r="A312" s="12" t="s">
        <v>15</v>
      </c>
      <c r="B312" s="15">
        <v>1185732</v>
      </c>
      <c r="C312" s="3">
        <v>44301</v>
      </c>
      <c r="D312" s="12" t="s">
        <v>34</v>
      </c>
      <c r="E312" s="12" t="s">
        <v>35</v>
      </c>
      <c r="F312" s="12" t="s">
        <v>36</v>
      </c>
      <c r="G312" s="12" t="s">
        <v>18</v>
      </c>
      <c r="H312" s="33">
        <v>0.5</v>
      </c>
      <c r="I312" s="21">
        <v>4500</v>
      </c>
      <c r="J312" s="33">
        <f t="shared" si="10"/>
        <v>2250</v>
      </c>
      <c r="K312" s="34">
        <f t="shared" si="11"/>
        <v>900</v>
      </c>
      <c r="L312" s="24">
        <v>0.4</v>
      </c>
      <c r="M312" s="42">
        <f t="shared" si="12"/>
        <v>0.2</v>
      </c>
      <c r="N312" s="29">
        <f t="shared" si="13"/>
        <v>900</v>
      </c>
      <c r="O312" s="4"/>
      <c r="P312" s="5"/>
    </row>
    <row r="313" spans="1:16" ht="15.75" customHeight="1">
      <c r="A313" s="12" t="s">
        <v>15</v>
      </c>
      <c r="B313" s="15">
        <v>1185732</v>
      </c>
      <c r="C313" s="3">
        <v>44301</v>
      </c>
      <c r="D313" s="12" t="s">
        <v>34</v>
      </c>
      <c r="E313" s="12" t="s">
        <v>35</v>
      </c>
      <c r="F313" s="12" t="s">
        <v>36</v>
      </c>
      <c r="G313" s="12" t="s">
        <v>19</v>
      </c>
      <c r="H313" s="33">
        <v>0.5</v>
      </c>
      <c r="I313" s="21">
        <v>1500</v>
      </c>
      <c r="J313" s="33">
        <f t="shared" si="10"/>
        <v>750</v>
      </c>
      <c r="K313" s="34">
        <f t="shared" si="11"/>
        <v>262.5</v>
      </c>
      <c r="L313" s="24">
        <v>0.35</v>
      </c>
      <c r="M313" s="42">
        <f t="shared" si="12"/>
        <v>0.17499999999999999</v>
      </c>
      <c r="N313" s="29">
        <f t="shared" si="13"/>
        <v>262.5</v>
      </c>
      <c r="O313" s="4"/>
      <c r="P313" s="5"/>
    </row>
    <row r="314" spans="1:16" ht="15.75" customHeight="1">
      <c r="A314" s="12" t="s">
        <v>15</v>
      </c>
      <c r="B314" s="15">
        <v>1185732</v>
      </c>
      <c r="C314" s="3">
        <v>44301</v>
      </c>
      <c r="D314" s="12" t="s">
        <v>34</v>
      </c>
      <c r="E314" s="12" t="s">
        <v>35</v>
      </c>
      <c r="F314" s="12" t="s">
        <v>36</v>
      </c>
      <c r="G314" s="12" t="s">
        <v>20</v>
      </c>
      <c r="H314" s="33">
        <v>0.4</v>
      </c>
      <c r="I314" s="21">
        <v>1500</v>
      </c>
      <c r="J314" s="33">
        <f t="shared" si="10"/>
        <v>600</v>
      </c>
      <c r="K314" s="34">
        <f t="shared" si="11"/>
        <v>210</v>
      </c>
      <c r="L314" s="24">
        <v>0.35</v>
      </c>
      <c r="M314" s="42">
        <f t="shared" si="12"/>
        <v>0.14000000000000001</v>
      </c>
      <c r="N314" s="29">
        <f t="shared" si="13"/>
        <v>210</v>
      </c>
      <c r="O314" s="4"/>
      <c r="P314" s="5"/>
    </row>
    <row r="315" spans="1:16" ht="15.75" customHeight="1">
      <c r="A315" s="12" t="s">
        <v>15</v>
      </c>
      <c r="B315" s="15">
        <v>1185732</v>
      </c>
      <c r="C315" s="3">
        <v>44301</v>
      </c>
      <c r="D315" s="12" t="s">
        <v>34</v>
      </c>
      <c r="E315" s="12" t="s">
        <v>35</v>
      </c>
      <c r="F315" s="12" t="s">
        <v>36</v>
      </c>
      <c r="G315" s="12" t="s">
        <v>21</v>
      </c>
      <c r="H315" s="33">
        <v>0.45</v>
      </c>
      <c r="I315" s="21">
        <v>750</v>
      </c>
      <c r="J315" s="33">
        <f t="shared" si="10"/>
        <v>337.5</v>
      </c>
      <c r="K315" s="34">
        <f t="shared" si="11"/>
        <v>135</v>
      </c>
      <c r="L315" s="24">
        <v>0.4</v>
      </c>
      <c r="M315" s="42">
        <f t="shared" si="12"/>
        <v>0.18</v>
      </c>
      <c r="N315" s="29">
        <f t="shared" si="13"/>
        <v>135</v>
      </c>
      <c r="O315" s="4"/>
      <c r="P315" s="5"/>
    </row>
    <row r="316" spans="1:16" ht="15.75" customHeight="1">
      <c r="A316" s="12" t="s">
        <v>15</v>
      </c>
      <c r="B316" s="15">
        <v>1185732</v>
      </c>
      <c r="C316" s="3">
        <v>44301</v>
      </c>
      <c r="D316" s="12" t="s">
        <v>34</v>
      </c>
      <c r="E316" s="12" t="s">
        <v>35</v>
      </c>
      <c r="F316" s="12" t="s">
        <v>36</v>
      </c>
      <c r="G316" s="12" t="s">
        <v>22</v>
      </c>
      <c r="H316" s="33">
        <v>0.6</v>
      </c>
      <c r="I316" s="21">
        <v>1000</v>
      </c>
      <c r="J316" s="33">
        <f t="shared" si="10"/>
        <v>600</v>
      </c>
      <c r="K316" s="34">
        <f t="shared" si="11"/>
        <v>210</v>
      </c>
      <c r="L316" s="24">
        <v>0.35</v>
      </c>
      <c r="M316" s="42">
        <f t="shared" si="12"/>
        <v>0.21</v>
      </c>
      <c r="N316" s="29">
        <f t="shared" si="13"/>
        <v>210</v>
      </c>
      <c r="O316" s="4"/>
      <c r="P316" s="5"/>
    </row>
    <row r="317" spans="1:16" ht="15.75" customHeight="1">
      <c r="A317" s="12" t="s">
        <v>15</v>
      </c>
      <c r="B317" s="15">
        <v>1185732</v>
      </c>
      <c r="C317" s="3">
        <v>44301</v>
      </c>
      <c r="D317" s="12" t="s">
        <v>34</v>
      </c>
      <c r="E317" s="12" t="s">
        <v>35</v>
      </c>
      <c r="F317" s="12" t="s">
        <v>36</v>
      </c>
      <c r="G317" s="12" t="s">
        <v>23</v>
      </c>
      <c r="H317" s="33">
        <v>0.5</v>
      </c>
      <c r="I317" s="21">
        <v>2250</v>
      </c>
      <c r="J317" s="33">
        <f t="shared" si="10"/>
        <v>1125</v>
      </c>
      <c r="K317" s="34">
        <f t="shared" si="11"/>
        <v>562.5</v>
      </c>
      <c r="L317" s="24">
        <v>0.5</v>
      </c>
      <c r="M317" s="42">
        <f t="shared" si="12"/>
        <v>0.25</v>
      </c>
      <c r="N317" s="29">
        <f t="shared" si="13"/>
        <v>562.5</v>
      </c>
      <c r="O317" s="4"/>
      <c r="P317" s="5"/>
    </row>
    <row r="318" spans="1:16" ht="15.75" customHeight="1">
      <c r="A318" s="12" t="s">
        <v>15</v>
      </c>
      <c r="B318" s="15">
        <v>1185732</v>
      </c>
      <c r="C318" s="3">
        <v>44332</v>
      </c>
      <c r="D318" s="12" t="s">
        <v>34</v>
      </c>
      <c r="E318" s="12" t="s">
        <v>35</v>
      </c>
      <c r="F318" s="12" t="s">
        <v>36</v>
      </c>
      <c r="G318" s="12" t="s">
        <v>18</v>
      </c>
      <c r="H318" s="33">
        <v>0.6</v>
      </c>
      <c r="I318" s="21">
        <v>4950</v>
      </c>
      <c r="J318" s="33">
        <f t="shared" si="10"/>
        <v>2970</v>
      </c>
      <c r="K318" s="34">
        <f t="shared" si="11"/>
        <v>1188</v>
      </c>
      <c r="L318" s="24">
        <v>0.4</v>
      </c>
      <c r="M318" s="42">
        <f t="shared" si="12"/>
        <v>0.24</v>
      </c>
      <c r="N318" s="29">
        <f t="shared" si="13"/>
        <v>1188</v>
      </c>
      <c r="O318" s="4"/>
      <c r="P318" s="5"/>
    </row>
    <row r="319" spans="1:16" ht="15.75" customHeight="1">
      <c r="A319" s="12" t="s">
        <v>15</v>
      </c>
      <c r="B319" s="15">
        <v>1185732</v>
      </c>
      <c r="C319" s="3">
        <v>44332</v>
      </c>
      <c r="D319" s="12" t="s">
        <v>34</v>
      </c>
      <c r="E319" s="12" t="s">
        <v>35</v>
      </c>
      <c r="F319" s="12" t="s">
        <v>36</v>
      </c>
      <c r="G319" s="12" t="s">
        <v>19</v>
      </c>
      <c r="H319" s="33">
        <v>0.55000000000000004</v>
      </c>
      <c r="I319" s="21">
        <v>2000</v>
      </c>
      <c r="J319" s="33">
        <f t="shared" si="10"/>
        <v>1100</v>
      </c>
      <c r="K319" s="34">
        <f t="shared" si="11"/>
        <v>385</v>
      </c>
      <c r="L319" s="24">
        <v>0.35</v>
      </c>
      <c r="M319" s="42">
        <f t="shared" si="12"/>
        <v>0.1925</v>
      </c>
      <c r="N319" s="29">
        <f t="shared" si="13"/>
        <v>385</v>
      </c>
      <c r="O319" s="4"/>
      <c r="P319" s="5"/>
    </row>
    <row r="320" spans="1:16" ht="15.75" customHeight="1">
      <c r="A320" s="12" t="s">
        <v>15</v>
      </c>
      <c r="B320" s="15">
        <v>1185732</v>
      </c>
      <c r="C320" s="3">
        <v>44332</v>
      </c>
      <c r="D320" s="12" t="s">
        <v>34</v>
      </c>
      <c r="E320" s="12" t="s">
        <v>35</v>
      </c>
      <c r="F320" s="12" t="s">
        <v>36</v>
      </c>
      <c r="G320" s="12" t="s">
        <v>20</v>
      </c>
      <c r="H320" s="33">
        <v>0.5</v>
      </c>
      <c r="I320" s="21">
        <v>1750</v>
      </c>
      <c r="J320" s="33">
        <f t="shared" si="10"/>
        <v>875</v>
      </c>
      <c r="K320" s="34">
        <f t="shared" si="11"/>
        <v>306.25</v>
      </c>
      <c r="L320" s="24">
        <v>0.35</v>
      </c>
      <c r="M320" s="42">
        <f t="shared" si="12"/>
        <v>0.17499999999999999</v>
      </c>
      <c r="N320" s="29">
        <f t="shared" si="13"/>
        <v>306.25</v>
      </c>
      <c r="O320" s="4"/>
      <c r="P320" s="5"/>
    </row>
    <row r="321" spans="1:16" ht="15.75" customHeight="1">
      <c r="A321" s="12" t="s">
        <v>15</v>
      </c>
      <c r="B321" s="15">
        <v>1185732</v>
      </c>
      <c r="C321" s="3">
        <v>44332</v>
      </c>
      <c r="D321" s="12" t="s">
        <v>34</v>
      </c>
      <c r="E321" s="12" t="s">
        <v>35</v>
      </c>
      <c r="F321" s="12" t="s">
        <v>36</v>
      </c>
      <c r="G321" s="12" t="s">
        <v>21</v>
      </c>
      <c r="H321" s="33">
        <v>0.5</v>
      </c>
      <c r="I321" s="21">
        <v>1000</v>
      </c>
      <c r="J321" s="33">
        <f t="shared" si="10"/>
        <v>500</v>
      </c>
      <c r="K321" s="34">
        <f t="shared" si="11"/>
        <v>200</v>
      </c>
      <c r="L321" s="24">
        <v>0.4</v>
      </c>
      <c r="M321" s="42">
        <f t="shared" si="12"/>
        <v>0.2</v>
      </c>
      <c r="N321" s="29">
        <f t="shared" si="13"/>
        <v>200</v>
      </c>
      <c r="O321" s="4"/>
      <c r="P321" s="5"/>
    </row>
    <row r="322" spans="1:16" ht="15.75" customHeight="1">
      <c r="A322" s="12" t="s">
        <v>15</v>
      </c>
      <c r="B322" s="15">
        <v>1185732</v>
      </c>
      <c r="C322" s="3">
        <v>44332</v>
      </c>
      <c r="D322" s="12" t="s">
        <v>34</v>
      </c>
      <c r="E322" s="12" t="s">
        <v>35</v>
      </c>
      <c r="F322" s="12" t="s">
        <v>36</v>
      </c>
      <c r="G322" s="12" t="s">
        <v>22</v>
      </c>
      <c r="H322" s="33">
        <v>0.6</v>
      </c>
      <c r="I322" s="21">
        <v>1250</v>
      </c>
      <c r="J322" s="33">
        <f t="shared" si="10"/>
        <v>750</v>
      </c>
      <c r="K322" s="34">
        <f t="shared" si="11"/>
        <v>262.5</v>
      </c>
      <c r="L322" s="24">
        <v>0.35</v>
      </c>
      <c r="M322" s="42">
        <f t="shared" si="12"/>
        <v>0.21</v>
      </c>
      <c r="N322" s="29">
        <f t="shared" si="13"/>
        <v>262.5</v>
      </c>
      <c r="O322" s="4"/>
      <c r="P322" s="5"/>
    </row>
    <row r="323" spans="1:16" ht="15.75" customHeight="1">
      <c r="A323" s="12" t="s">
        <v>15</v>
      </c>
      <c r="B323" s="15">
        <v>1185732</v>
      </c>
      <c r="C323" s="3">
        <v>44332</v>
      </c>
      <c r="D323" s="12" t="s">
        <v>34</v>
      </c>
      <c r="E323" s="12" t="s">
        <v>35</v>
      </c>
      <c r="F323" s="12" t="s">
        <v>36</v>
      </c>
      <c r="G323" s="12" t="s">
        <v>23</v>
      </c>
      <c r="H323" s="33">
        <v>0.65</v>
      </c>
      <c r="I323" s="21">
        <v>2500</v>
      </c>
      <c r="J323" s="33">
        <f t="shared" si="10"/>
        <v>1625</v>
      </c>
      <c r="K323" s="34">
        <f t="shared" si="11"/>
        <v>812.5</v>
      </c>
      <c r="L323" s="24">
        <v>0.5</v>
      </c>
      <c r="M323" s="42">
        <f t="shared" si="12"/>
        <v>0.32500000000000001</v>
      </c>
      <c r="N323" s="29">
        <f t="shared" si="13"/>
        <v>812.5</v>
      </c>
      <c r="O323" s="4"/>
      <c r="P323" s="5"/>
    </row>
    <row r="324" spans="1:16" ht="15.75" customHeight="1">
      <c r="A324" s="12" t="s">
        <v>15</v>
      </c>
      <c r="B324" s="15">
        <v>1185732</v>
      </c>
      <c r="C324" s="3">
        <v>44362</v>
      </c>
      <c r="D324" s="12" t="s">
        <v>34</v>
      </c>
      <c r="E324" s="12" t="s">
        <v>35</v>
      </c>
      <c r="F324" s="12" t="s">
        <v>36</v>
      </c>
      <c r="G324" s="12" t="s">
        <v>18</v>
      </c>
      <c r="H324" s="33">
        <v>0.5</v>
      </c>
      <c r="I324" s="21">
        <v>5000</v>
      </c>
      <c r="J324" s="33">
        <f t="shared" si="10"/>
        <v>2500</v>
      </c>
      <c r="K324" s="34">
        <f t="shared" si="11"/>
        <v>1000</v>
      </c>
      <c r="L324" s="24">
        <v>0.4</v>
      </c>
      <c r="M324" s="42">
        <f t="shared" si="12"/>
        <v>0.2</v>
      </c>
      <c r="N324" s="29">
        <f t="shared" si="13"/>
        <v>1000</v>
      </c>
      <c r="O324" s="4"/>
      <c r="P324" s="5"/>
    </row>
    <row r="325" spans="1:16" ht="15.75" customHeight="1">
      <c r="A325" s="12" t="s">
        <v>15</v>
      </c>
      <c r="B325" s="15">
        <v>1185732</v>
      </c>
      <c r="C325" s="3">
        <v>44362</v>
      </c>
      <c r="D325" s="12" t="s">
        <v>34</v>
      </c>
      <c r="E325" s="12" t="s">
        <v>35</v>
      </c>
      <c r="F325" s="12" t="s">
        <v>36</v>
      </c>
      <c r="G325" s="12" t="s">
        <v>19</v>
      </c>
      <c r="H325" s="33">
        <v>0.45000000000000007</v>
      </c>
      <c r="I325" s="21">
        <v>2500</v>
      </c>
      <c r="J325" s="33">
        <f t="shared" si="10"/>
        <v>1125.0000000000002</v>
      </c>
      <c r="K325" s="34">
        <f t="shared" si="11"/>
        <v>393.75000000000006</v>
      </c>
      <c r="L325" s="24">
        <v>0.35</v>
      </c>
      <c r="M325" s="42">
        <f t="shared" si="12"/>
        <v>0.15750000000000003</v>
      </c>
      <c r="N325" s="29">
        <f t="shared" si="13"/>
        <v>393.75000000000006</v>
      </c>
      <c r="O325" s="4"/>
      <c r="P325" s="5"/>
    </row>
    <row r="326" spans="1:16" ht="15.75" customHeight="1">
      <c r="A326" s="12" t="s">
        <v>15</v>
      </c>
      <c r="B326" s="15">
        <v>1185732</v>
      </c>
      <c r="C326" s="3">
        <v>44362</v>
      </c>
      <c r="D326" s="12" t="s">
        <v>34</v>
      </c>
      <c r="E326" s="12" t="s">
        <v>35</v>
      </c>
      <c r="F326" s="12" t="s">
        <v>36</v>
      </c>
      <c r="G326" s="12" t="s">
        <v>20</v>
      </c>
      <c r="H326" s="33">
        <v>0.4</v>
      </c>
      <c r="I326" s="21">
        <v>2000</v>
      </c>
      <c r="J326" s="33">
        <f t="shared" si="10"/>
        <v>800</v>
      </c>
      <c r="K326" s="34">
        <f t="shared" si="11"/>
        <v>280</v>
      </c>
      <c r="L326" s="24">
        <v>0.35</v>
      </c>
      <c r="M326" s="42">
        <f t="shared" si="12"/>
        <v>0.14000000000000001</v>
      </c>
      <c r="N326" s="29">
        <f t="shared" si="13"/>
        <v>280</v>
      </c>
      <c r="O326" s="4"/>
      <c r="P326" s="5"/>
    </row>
    <row r="327" spans="1:16" ht="15.75" customHeight="1">
      <c r="A327" s="12" t="s">
        <v>15</v>
      </c>
      <c r="B327" s="15">
        <v>1185732</v>
      </c>
      <c r="C327" s="3">
        <v>44362</v>
      </c>
      <c r="D327" s="12" t="s">
        <v>34</v>
      </c>
      <c r="E327" s="12" t="s">
        <v>35</v>
      </c>
      <c r="F327" s="12" t="s">
        <v>36</v>
      </c>
      <c r="G327" s="12" t="s">
        <v>21</v>
      </c>
      <c r="H327" s="33">
        <v>0.4</v>
      </c>
      <c r="I327" s="21">
        <v>1750</v>
      </c>
      <c r="J327" s="33">
        <f t="shared" si="10"/>
        <v>700</v>
      </c>
      <c r="K327" s="34">
        <f t="shared" si="11"/>
        <v>280</v>
      </c>
      <c r="L327" s="24">
        <v>0.4</v>
      </c>
      <c r="M327" s="42">
        <f t="shared" ref="M327:M390" si="14">IFERROR(K327/I327,0)</f>
        <v>0.16</v>
      </c>
      <c r="N327" s="29">
        <f t="shared" ref="N327:N390" si="15">L327*J327</f>
        <v>280</v>
      </c>
      <c r="O327" s="4"/>
      <c r="P327" s="5"/>
    </row>
    <row r="328" spans="1:16" ht="15.75" customHeight="1">
      <c r="A328" s="12" t="s">
        <v>15</v>
      </c>
      <c r="B328" s="15">
        <v>1185732</v>
      </c>
      <c r="C328" s="3">
        <v>44362</v>
      </c>
      <c r="D328" s="12" t="s">
        <v>34</v>
      </c>
      <c r="E328" s="12" t="s">
        <v>35</v>
      </c>
      <c r="F328" s="12" t="s">
        <v>36</v>
      </c>
      <c r="G328" s="12" t="s">
        <v>22</v>
      </c>
      <c r="H328" s="33">
        <v>0.5</v>
      </c>
      <c r="I328" s="21">
        <v>1750</v>
      </c>
      <c r="J328" s="33">
        <f t="shared" si="10"/>
        <v>875</v>
      </c>
      <c r="K328" s="34">
        <f t="shared" si="11"/>
        <v>306.25</v>
      </c>
      <c r="L328" s="24">
        <v>0.35</v>
      </c>
      <c r="M328" s="42">
        <f t="shared" si="14"/>
        <v>0.17499999999999999</v>
      </c>
      <c r="N328" s="29">
        <f t="shared" si="15"/>
        <v>306.25</v>
      </c>
      <c r="O328" s="4"/>
      <c r="P328" s="5"/>
    </row>
    <row r="329" spans="1:16" ht="15.75" customHeight="1">
      <c r="A329" s="12" t="s">
        <v>15</v>
      </c>
      <c r="B329" s="15">
        <v>1185732</v>
      </c>
      <c r="C329" s="3">
        <v>44362</v>
      </c>
      <c r="D329" s="12" t="s">
        <v>34</v>
      </c>
      <c r="E329" s="12" t="s">
        <v>35</v>
      </c>
      <c r="F329" s="12" t="s">
        <v>36</v>
      </c>
      <c r="G329" s="12" t="s">
        <v>23</v>
      </c>
      <c r="H329" s="33">
        <v>0.55000000000000004</v>
      </c>
      <c r="I329" s="21">
        <v>3500</v>
      </c>
      <c r="J329" s="33">
        <f t="shared" si="10"/>
        <v>1925.0000000000002</v>
      </c>
      <c r="K329" s="34">
        <f t="shared" si="11"/>
        <v>962.50000000000011</v>
      </c>
      <c r="L329" s="24">
        <v>0.5</v>
      </c>
      <c r="M329" s="42">
        <f t="shared" si="14"/>
        <v>0.27500000000000002</v>
      </c>
      <c r="N329" s="29">
        <f t="shared" si="15"/>
        <v>962.50000000000011</v>
      </c>
      <c r="O329" s="4"/>
      <c r="P329" s="5"/>
    </row>
    <row r="330" spans="1:16" ht="15.75" customHeight="1">
      <c r="A330" s="12" t="s">
        <v>15</v>
      </c>
      <c r="B330" s="15">
        <v>1185732</v>
      </c>
      <c r="C330" s="3">
        <v>44391</v>
      </c>
      <c r="D330" s="12" t="s">
        <v>34</v>
      </c>
      <c r="E330" s="12" t="s">
        <v>35</v>
      </c>
      <c r="F330" s="12" t="s">
        <v>36</v>
      </c>
      <c r="G330" s="12" t="s">
        <v>18</v>
      </c>
      <c r="H330" s="33">
        <v>0.5</v>
      </c>
      <c r="I330" s="21">
        <v>5750</v>
      </c>
      <c r="J330" s="33">
        <f t="shared" si="10"/>
        <v>2875</v>
      </c>
      <c r="K330" s="34">
        <f t="shared" si="11"/>
        <v>1150</v>
      </c>
      <c r="L330" s="24">
        <v>0.4</v>
      </c>
      <c r="M330" s="42">
        <f t="shared" si="14"/>
        <v>0.2</v>
      </c>
      <c r="N330" s="29">
        <f t="shared" si="15"/>
        <v>1150</v>
      </c>
      <c r="O330" s="4"/>
      <c r="P330" s="5"/>
    </row>
    <row r="331" spans="1:16" ht="15.75" customHeight="1">
      <c r="A331" s="12" t="s">
        <v>15</v>
      </c>
      <c r="B331" s="15">
        <v>1185732</v>
      </c>
      <c r="C331" s="3">
        <v>44391</v>
      </c>
      <c r="D331" s="12" t="s">
        <v>34</v>
      </c>
      <c r="E331" s="12" t="s">
        <v>35</v>
      </c>
      <c r="F331" s="12" t="s">
        <v>36</v>
      </c>
      <c r="G331" s="12" t="s">
        <v>19</v>
      </c>
      <c r="H331" s="33">
        <v>0.45000000000000007</v>
      </c>
      <c r="I331" s="21">
        <v>3250</v>
      </c>
      <c r="J331" s="33">
        <f t="shared" si="10"/>
        <v>1462.5000000000002</v>
      </c>
      <c r="K331" s="34">
        <f t="shared" si="11"/>
        <v>511.87500000000006</v>
      </c>
      <c r="L331" s="24">
        <v>0.35</v>
      </c>
      <c r="M331" s="42">
        <f t="shared" si="14"/>
        <v>0.15750000000000003</v>
      </c>
      <c r="N331" s="29">
        <f t="shared" si="15"/>
        <v>511.87500000000006</v>
      </c>
      <c r="O331" s="4"/>
      <c r="P331" s="5"/>
    </row>
    <row r="332" spans="1:16" ht="15.75" customHeight="1">
      <c r="A332" s="12" t="s">
        <v>15</v>
      </c>
      <c r="B332" s="15">
        <v>1185732</v>
      </c>
      <c r="C332" s="3">
        <v>44391</v>
      </c>
      <c r="D332" s="12" t="s">
        <v>34</v>
      </c>
      <c r="E332" s="12" t="s">
        <v>35</v>
      </c>
      <c r="F332" s="12" t="s">
        <v>36</v>
      </c>
      <c r="G332" s="12" t="s">
        <v>20</v>
      </c>
      <c r="H332" s="33">
        <v>0.4</v>
      </c>
      <c r="I332" s="21">
        <v>2500</v>
      </c>
      <c r="J332" s="33">
        <f t="shared" si="10"/>
        <v>1000</v>
      </c>
      <c r="K332" s="34">
        <f t="shared" si="11"/>
        <v>350</v>
      </c>
      <c r="L332" s="24">
        <v>0.35</v>
      </c>
      <c r="M332" s="42">
        <f t="shared" si="14"/>
        <v>0.14000000000000001</v>
      </c>
      <c r="N332" s="29">
        <f t="shared" si="15"/>
        <v>350</v>
      </c>
      <c r="O332" s="4"/>
      <c r="P332" s="5"/>
    </row>
    <row r="333" spans="1:16" ht="15.75" customHeight="1">
      <c r="A333" s="12" t="s">
        <v>15</v>
      </c>
      <c r="B333" s="15">
        <v>1185732</v>
      </c>
      <c r="C333" s="3">
        <v>44391</v>
      </c>
      <c r="D333" s="12" t="s">
        <v>34</v>
      </c>
      <c r="E333" s="12" t="s">
        <v>35</v>
      </c>
      <c r="F333" s="12" t="s">
        <v>36</v>
      </c>
      <c r="G333" s="12" t="s">
        <v>21</v>
      </c>
      <c r="H333" s="33">
        <v>0.4</v>
      </c>
      <c r="I333" s="21">
        <v>2000</v>
      </c>
      <c r="J333" s="33">
        <f t="shared" si="10"/>
        <v>800</v>
      </c>
      <c r="K333" s="34">
        <f t="shared" si="11"/>
        <v>320</v>
      </c>
      <c r="L333" s="24">
        <v>0.4</v>
      </c>
      <c r="M333" s="42">
        <f t="shared" si="14"/>
        <v>0.16</v>
      </c>
      <c r="N333" s="29">
        <f t="shared" si="15"/>
        <v>320</v>
      </c>
      <c r="O333" s="4"/>
      <c r="P333" s="5"/>
    </row>
    <row r="334" spans="1:16" ht="15.75" customHeight="1">
      <c r="A334" s="12" t="s">
        <v>15</v>
      </c>
      <c r="B334" s="15">
        <v>1185732</v>
      </c>
      <c r="C334" s="3">
        <v>44391</v>
      </c>
      <c r="D334" s="12" t="s">
        <v>34</v>
      </c>
      <c r="E334" s="12" t="s">
        <v>35</v>
      </c>
      <c r="F334" s="12" t="s">
        <v>36</v>
      </c>
      <c r="G334" s="12" t="s">
        <v>22</v>
      </c>
      <c r="H334" s="33">
        <v>0.5</v>
      </c>
      <c r="I334" s="21">
        <v>2250</v>
      </c>
      <c r="J334" s="33">
        <f t="shared" si="10"/>
        <v>1125</v>
      </c>
      <c r="K334" s="34">
        <f t="shared" si="11"/>
        <v>393.75</v>
      </c>
      <c r="L334" s="24">
        <v>0.35</v>
      </c>
      <c r="M334" s="42">
        <f t="shared" si="14"/>
        <v>0.17499999999999999</v>
      </c>
      <c r="N334" s="29">
        <f t="shared" si="15"/>
        <v>393.75</v>
      </c>
      <c r="O334" s="4"/>
      <c r="P334" s="5"/>
    </row>
    <row r="335" spans="1:16" ht="15.75" customHeight="1">
      <c r="A335" s="12" t="s">
        <v>15</v>
      </c>
      <c r="B335" s="15">
        <v>1185732</v>
      </c>
      <c r="C335" s="3">
        <v>44391</v>
      </c>
      <c r="D335" s="12" t="s">
        <v>34</v>
      </c>
      <c r="E335" s="12" t="s">
        <v>35</v>
      </c>
      <c r="F335" s="12" t="s">
        <v>36</v>
      </c>
      <c r="G335" s="12" t="s">
        <v>23</v>
      </c>
      <c r="H335" s="33">
        <v>0.55000000000000004</v>
      </c>
      <c r="I335" s="21">
        <v>4000</v>
      </c>
      <c r="J335" s="33">
        <f t="shared" si="10"/>
        <v>2200</v>
      </c>
      <c r="K335" s="34">
        <f t="shared" si="11"/>
        <v>1100</v>
      </c>
      <c r="L335" s="24">
        <v>0.5</v>
      </c>
      <c r="M335" s="42">
        <f t="shared" si="14"/>
        <v>0.27500000000000002</v>
      </c>
      <c r="N335" s="29">
        <f t="shared" si="15"/>
        <v>1100</v>
      </c>
      <c r="O335" s="4"/>
      <c r="P335" s="5"/>
    </row>
    <row r="336" spans="1:16" ht="15.75" customHeight="1">
      <c r="A336" s="12" t="s">
        <v>15</v>
      </c>
      <c r="B336" s="15">
        <v>1185732</v>
      </c>
      <c r="C336" s="3">
        <v>44423</v>
      </c>
      <c r="D336" s="12" t="s">
        <v>34</v>
      </c>
      <c r="E336" s="12" t="s">
        <v>35</v>
      </c>
      <c r="F336" s="12" t="s">
        <v>36</v>
      </c>
      <c r="G336" s="12" t="s">
        <v>18</v>
      </c>
      <c r="H336" s="33">
        <v>0.5</v>
      </c>
      <c r="I336" s="21">
        <v>5500</v>
      </c>
      <c r="J336" s="33">
        <f t="shared" si="10"/>
        <v>2750</v>
      </c>
      <c r="K336" s="34">
        <f t="shared" si="11"/>
        <v>1100</v>
      </c>
      <c r="L336" s="24">
        <v>0.4</v>
      </c>
      <c r="M336" s="42">
        <f t="shared" si="14"/>
        <v>0.2</v>
      </c>
      <c r="N336" s="29">
        <f t="shared" si="15"/>
        <v>1100</v>
      </c>
      <c r="O336" s="4"/>
      <c r="P336" s="5"/>
    </row>
    <row r="337" spans="1:16" ht="15.75" customHeight="1">
      <c r="A337" s="12" t="s">
        <v>15</v>
      </c>
      <c r="B337" s="15">
        <v>1185732</v>
      </c>
      <c r="C337" s="3">
        <v>44423</v>
      </c>
      <c r="D337" s="12" t="s">
        <v>34</v>
      </c>
      <c r="E337" s="12" t="s">
        <v>35</v>
      </c>
      <c r="F337" s="12" t="s">
        <v>36</v>
      </c>
      <c r="G337" s="12" t="s">
        <v>19</v>
      </c>
      <c r="H337" s="33">
        <v>0.45000000000000007</v>
      </c>
      <c r="I337" s="21">
        <v>3250</v>
      </c>
      <c r="J337" s="33">
        <f t="shared" si="10"/>
        <v>1462.5000000000002</v>
      </c>
      <c r="K337" s="34">
        <f t="shared" si="11"/>
        <v>511.87500000000006</v>
      </c>
      <c r="L337" s="24">
        <v>0.35</v>
      </c>
      <c r="M337" s="42">
        <f t="shared" si="14"/>
        <v>0.15750000000000003</v>
      </c>
      <c r="N337" s="29">
        <f t="shared" si="15"/>
        <v>511.87500000000006</v>
      </c>
      <c r="O337" s="4"/>
      <c r="P337" s="5"/>
    </row>
    <row r="338" spans="1:16" ht="15.75" customHeight="1">
      <c r="A338" s="12" t="s">
        <v>15</v>
      </c>
      <c r="B338" s="15">
        <v>1185732</v>
      </c>
      <c r="C338" s="3">
        <v>44423</v>
      </c>
      <c r="D338" s="12" t="s">
        <v>34</v>
      </c>
      <c r="E338" s="12" t="s">
        <v>35</v>
      </c>
      <c r="F338" s="12" t="s">
        <v>36</v>
      </c>
      <c r="G338" s="12" t="s">
        <v>20</v>
      </c>
      <c r="H338" s="33">
        <v>0.4</v>
      </c>
      <c r="I338" s="21">
        <v>2500</v>
      </c>
      <c r="J338" s="33">
        <f t="shared" si="10"/>
        <v>1000</v>
      </c>
      <c r="K338" s="34">
        <f t="shared" si="11"/>
        <v>350</v>
      </c>
      <c r="L338" s="24">
        <v>0.35</v>
      </c>
      <c r="M338" s="42">
        <f t="shared" si="14"/>
        <v>0.14000000000000001</v>
      </c>
      <c r="N338" s="29">
        <f t="shared" si="15"/>
        <v>350</v>
      </c>
      <c r="O338" s="4"/>
      <c r="P338" s="5"/>
    </row>
    <row r="339" spans="1:16" ht="15.75" customHeight="1">
      <c r="A339" s="12" t="s">
        <v>15</v>
      </c>
      <c r="B339" s="15">
        <v>1185732</v>
      </c>
      <c r="C339" s="3">
        <v>44423</v>
      </c>
      <c r="D339" s="12" t="s">
        <v>34</v>
      </c>
      <c r="E339" s="12" t="s">
        <v>35</v>
      </c>
      <c r="F339" s="12" t="s">
        <v>36</v>
      </c>
      <c r="G339" s="12" t="s">
        <v>21</v>
      </c>
      <c r="H339" s="33">
        <v>0.4</v>
      </c>
      <c r="I339" s="21">
        <v>2250</v>
      </c>
      <c r="J339" s="33">
        <f t="shared" si="10"/>
        <v>900</v>
      </c>
      <c r="K339" s="34">
        <f t="shared" si="11"/>
        <v>360</v>
      </c>
      <c r="L339" s="24">
        <v>0.4</v>
      </c>
      <c r="M339" s="42">
        <f t="shared" si="14"/>
        <v>0.16</v>
      </c>
      <c r="N339" s="29">
        <f t="shared" si="15"/>
        <v>360</v>
      </c>
      <c r="O339" s="4"/>
      <c r="P339" s="5"/>
    </row>
    <row r="340" spans="1:16" ht="15.75" customHeight="1">
      <c r="A340" s="12" t="s">
        <v>15</v>
      </c>
      <c r="B340" s="15">
        <v>1185732</v>
      </c>
      <c r="C340" s="3">
        <v>44423</v>
      </c>
      <c r="D340" s="12" t="s">
        <v>34</v>
      </c>
      <c r="E340" s="12" t="s">
        <v>35</v>
      </c>
      <c r="F340" s="12" t="s">
        <v>36</v>
      </c>
      <c r="G340" s="12" t="s">
        <v>22</v>
      </c>
      <c r="H340" s="33">
        <v>0.5</v>
      </c>
      <c r="I340" s="21">
        <v>2000</v>
      </c>
      <c r="J340" s="33">
        <f t="shared" si="10"/>
        <v>1000</v>
      </c>
      <c r="K340" s="34">
        <f t="shared" si="11"/>
        <v>350</v>
      </c>
      <c r="L340" s="24">
        <v>0.35</v>
      </c>
      <c r="M340" s="42">
        <f t="shared" si="14"/>
        <v>0.17499999999999999</v>
      </c>
      <c r="N340" s="29">
        <f t="shared" si="15"/>
        <v>350</v>
      </c>
      <c r="O340" s="4"/>
      <c r="P340" s="5"/>
    </row>
    <row r="341" spans="1:16" ht="15.75" customHeight="1">
      <c r="A341" s="12" t="s">
        <v>15</v>
      </c>
      <c r="B341" s="15">
        <v>1185732</v>
      </c>
      <c r="C341" s="3">
        <v>44423</v>
      </c>
      <c r="D341" s="12" t="s">
        <v>34</v>
      </c>
      <c r="E341" s="12" t="s">
        <v>35</v>
      </c>
      <c r="F341" s="12" t="s">
        <v>36</v>
      </c>
      <c r="G341" s="12" t="s">
        <v>23</v>
      </c>
      <c r="H341" s="33">
        <v>0.55000000000000004</v>
      </c>
      <c r="I341" s="21">
        <v>3750</v>
      </c>
      <c r="J341" s="33">
        <f t="shared" si="10"/>
        <v>2062.5</v>
      </c>
      <c r="K341" s="34">
        <f t="shared" si="11"/>
        <v>1031.25</v>
      </c>
      <c r="L341" s="24">
        <v>0.5</v>
      </c>
      <c r="M341" s="42">
        <f t="shared" si="14"/>
        <v>0.27500000000000002</v>
      </c>
      <c r="N341" s="29">
        <f t="shared" si="15"/>
        <v>1031.25</v>
      </c>
      <c r="O341" s="4"/>
      <c r="P341" s="5"/>
    </row>
    <row r="342" spans="1:16" ht="15.75" customHeight="1">
      <c r="A342" s="12" t="s">
        <v>15</v>
      </c>
      <c r="B342" s="15">
        <v>1185732</v>
      </c>
      <c r="C342" s="3">
        <v>44455</v>
      </c>
      <c r="D342" s="12" t="s">
        <v>34</v>
      </c>
      <c r="E342" s="12" t="s">
        <v>35</v>
      </c>
      <c r="F342" s="12" t="s">
        <v>36</v>
      </c>
      <c r="G342" s="12" t="s">
        <v>18</v>
      </c>
      <c r="H342" s="33">
        <v>0.5</v>
      </c>
      <c r="I342" s="21">
        <v>5000</v>
      </c>
      <c r="J342" s="33">
        <f t="shared" si="10"/>
        <v>2500</v>
      </c>
      <c r="K342" s="34">
        <f t="shared" si="11"/>
        <v>1000</v>
      </c>
      <c r="L342" s="24">
        <v>0.4</v>
      </c>
      <c r="M342" s="42">
        <f t="shared" si="14"/>
        <v>0.2</v>
      </c>
      <c r="N342" s="29">
        <f t="shared" si="15"/>
        <v>1000</v>
      </c>
      <c r="O342" s="4"/>
      <c r="P342" s="5"/>
    </row>
    <row r="343" spans="1:16" ht="15.75" customHeight="1">
      <c r="A343" s="12" t="s">
        <v>15</v>
      </c>
      <c r="B343" s="15">
        <v>1185732</v>
      </c>
      <c r="C343" s="3">
        <v>44455</v>
      </c>
      <c r="D343" s="12" t="s">
        <v>34</v>
      </c>
      <c r="E343" s="12" t="s">
        <v>35</v>
      </c>
      <c r="F343" s="12" t="s">
        <v>36</v>
      </c>
      <c r="G343" s="12" t="s">
        <v>19</v>
      </c>
      <c r="H343" s="33">
        <v>0.45000000000000007</v>
      </c>
      <c r="I343" s="21">
        <v>3000</v>
      </c>
      <c r="J343" s="33">
        <f t="shared" si="10"/>
        <v>1350.0000000000002</v>
      </c>
      <c r="K343" s="34">
        <f t="shared" si="11"/>
        <v>472.50000000000006</v>
      </c>
      <c r="L343" s="24">
        <v>0.35</v>
      </c>
      <c r="M343" s="42">
        <f t="shared" si="14"/>
        <v>0.15750000000000003</v>
      </c>
      <c r="N343" s="29">
        <f t="shared" si="15"/>
        <v>472.50000000000006</v>
      </c>
      <c r="O343" s="4"/>
      <c r="P343" s="5"/>
    </row>
    <row r="344" spans="1:16" ht="15.75" customHeight="1">
      <c r="A344" s="12" t="s">
        <v>15</v>
      </c>
      <c r="B344" s="15">
        <v>1185732</v>
      </c>
      <c r="C344" s="3">
        <v>44455</v>
      </c>
      <c r="D344" s="12" t="s">
        <v>34</v>
      </c>
      <c r="E344" s="12" t="s">
        <v>35</v>
      </c>
      <c r="F344" s="12" t="s">
        <v>36</v>
      </c>
      <c r="G344" s="12" t="s">
        <v>20</v>
      </c>
      <c r="H344" s="33">
        <v>0.4</v>
      </c>
      <c r="I344" s="21">
        <v>2000</v>
      </c>
      <c r="J344" s="33">
        <f t="shared" si="10"/>
        <v>800</v>
      </c>
      <c r="K344" s="34">
        <f t="shared" si="11"/>
        <v>280</v>
      </c>
      <c r="L344" s="24">
        <v>0.35</v>
      </c>
      <c r="M344" s="42">
        <f t="shared" si="14"/>
        <v>0.14000000000000001</v>
      </c>
      <c r="N344" s="29">
        <f t="shared" si="15"/>
        <v>280</v>
      </c>
      <c r="O344" s="4"/>
      <c r="P344" s="5"/>
    </row>
    <row r="345" spans="1:16" ht="15.75" customHeight="1">
      <c r="A345" s="12" t="s">
        <v>15</v>
      </c>
      <c r="B345" s="15">
        <v>1185732</v>
      </c>
      <c r="C345" s="3">
        <v>44455</v>
      </c>
      <c r="D345" s="12" t="s">
        <v>34</v>
      </c>
      <c r="E345" s="12" t="s">
        <v>35</v>
      </c>
      <c r="F345" s="12" t="s">
        <v>36</v>
      </c>
      <c r="G345" s="12" t="s">
        <v>21</v>
      </c>
      <c r="H345" s="33">
        <v>0.4</v>
      </c>
      <c r="I345" s="21">
        <v>1750</v>
      </c>
      <c r="J345" s="33">
        <f t="shared" si="10"/>
        <v>700</v>
      </c>
      <c r="K345" s="34">
        <f t="shared" si="11"/>
        <v>280</v>
      </c>
      <c r="L345" s="24">
        <v>0.4</v>
      </c>
      <c r="M345" s="42">
        <f t="shared" si="14"/>
        <v>0.16</v>
      </c>
      <c r="N345" s="29">
        <f t="shared" si="15"/>
        <v>280</v>
      </c>
      <c r="O345" s="4"/>
      <c r="P345" s="5"/>
    </row>
    <row r="346" spans="1:16" ht="15.75" customHeight="1">
      <c r="A346" s="12" t="s">
        <v>15</v>
      </c>
      <c r="B346" s="15">
        <v>1185732</v>
      </c>
      <c r="C346" s="3">
        <v>44455</v>
      </c>
      <c r="D346" s="12" t="s">
        <v>34</v>
      </c>
      <c r="E346" s="12" t="s">
        <v>35</v>
      </c>
      <c r="F346" s="12" t="s">
        <v>36</v>
      </c>
      <c r="G346" s="12" t="s">
        <v>22</v>
      </c>
      <c r="H346" s="33">
        <v>0.5</v>
      </c>
      <c r="I346" s="21">
        <v>1750</v>
      </c>
      <c r="J346" s="33">
        <f t="shared" si="10"/>
        <v>875</v>
      </c>
      <c r="K346" s="34">
        <f t="shared" si="11"/>
        <v>306.25</v>
      </c>
      <c r="L346" s="24">
        <v>0.35</v>
      </c>
      <c r="M346" s="42">
        <f t="shared" si="14"/>
        <v>0.17499999999999999</v>
      </c>
      <c r="N346" s="29">
        <f t="shared" si="15"/>
        <v>306.25</v>
      </c>
      <c r="O346" s="4"/>
      <c r="P346" s="5"/>
    </row>
    <row r="347" spans="1:16" ht="15.75" customHeight="1">
      <c r="A347" s="12" t="s">
        <v>15</v>
      </c>
      <c r="B347" s="15">
        <v>1185732</v>
      </c>
      <c r="C347" s="3">
        <v>44455</v>
      </c>
      <c r="D347" s="12" t="s">
        <v>34</v>
      </c>
      <c r="E347" s="12" t="s">
        <v>35</v>
      </c>
      <c r="F347" s="12" t="s">
        <v>36</v>
      </c>
      <c r="G347" s="12" t="s">
        <v>23</v>
      </c>
      <c r="H347" s="33">
        <v>0.55000000000000004</v>
      </c>
      <c r="I347" s="21">
        <v>2500</v>
      </c>
      <c r="J347" s="33">
        <f t="shared" si="10"/>
        <v>1375</v>
      </c>
      <c r="K347" s="34">
        <f t="shared" si="11"/>
        <v>687.5</v>
      </c>
      <c r="L347" s="24">
        <v>0.5</v>
      </c>
      <c r="M347" s="42">
        <f t="shared" si="14"/>
        <v>0.27500000000000002</v>
      </c>
      <c r="N347" s="29">
        <f t="shared" si="15"/>
        <v>687.5</v>
      </c>
      <c r="O347" s="4"/>
      <c r="P347" s="5"/>
    </row>
    <row r="348" spans="1:16" ht="15.75" customHeight="1">
      <c r="A348" s="12" t="s">
        <v>15</v>
      </c>
      <c r="B348" s="15">
        <v>1185732</v>
      </c>
      <c r="C348" s="3">
        <v>44484</v>
      </c>
      <c r="D348" s="12" t="s">
        <v>34</v>
      </c>
      <c r="E348" s="12" t="s">
        <v>35</v>
      </c>
      <c r="F348" s="12" t="s">
        <v>36</v>
      </c>
      <c r="G348" s="12" t="s">
        <v>18</v>
      </c>
      <c r="H348" s="33">
        <v>0.6</v>
      </c>
      <c r="I348" s="21">
        <v>4250</v>
      </c>
      <c r="J348" s="33">
        <f t="shared" si="10"/>
        <v>2550</v>
      </c>
      <c r="K348" s="34">
        <f t="shared" si="11"/>
        <v>1020</v>
      </c>
      <c r="L348" s="24">
        <v>0.4</v>
      </c>
      <c r="M348" s="42">
        <f t="shared" si="14"/>
        <v>0.24</v>
      </c>
      <c r="N348" s="29">
        <f t="shared" si="15"/>
        <v>1020</v>
      </c>
      <c r="O348" s="4"/>
      <c r="P348" s="5"/>
    </row>
    <row r="349" spans="1:16" ht="15.75" customHeight="1">
      <c r="A349" s="12" t="s">
        <v>15</v>
      </c>
      <c r="B349" s="15">
        <v>1185732</v>
      </c>
      <c r="C349" s="3">
        <v>44484</v>
      </c>
      <c r="D349" s="12" t="s">
        <v>34</v>
      </c>
      <c r="E349" s="12" t="s">
        <v>35</v>
      </c>
      <c r="F349" s="12" t="s">
        <v>36</v>
      </c>
      <c r="G349" s="12" t="s">
        <v>19</v>
      </c>
      <c r="H349" s="33">
        <v>0.5</v>
      </c>
      <c r="I349" s="21">
        <v>2500</v>
      </c>
      <c r="J349" s="33">
        <f t="shared" si="10"/>
        <v>1250</v>
      </c>
      <c r="K349" s="34">
        <f t="shared" si="11"/>
        <v>437.5</v>
      </c>
      <c r="L349" s="24">
        <v>0.35</v>
      </c>
      <c r="M349" s="42">
        <f t="shared" si="14"/>
        <v>0.17499999999999999</v>
      </c>
      <c r="N349" s="29">
        <f t="shared" si="15"/>
        <v>437.5</v>
      </c>
      <c r="O349" s="4"/>
      <c r="P349" s="5"/>
    </row>
    <row r="350" spans="1:16" ht="15.75" customHeight="1">
      <c r="A350" s="12" t="s">
        <v>15</v>
      </c>
      <c r="B350" s="15">
        <v>1185732</v>
      </c>
      <c r="C350" s="3">
        <v>44484</v>
      </c>
      <c r="D350" s="12" t="s">
        <v>34</v>
      </c>
      <c r="E350" s="12" t="s">
        <v>35</v>
      </c>
      <c r="F350" s="12" t="s">
        <v>36</v>
      </c>
      <c r="G350" s="12" t="s">
        <v>20</v>
      </c>
      <c r="H350" s="33">
        <v>0.5</v>
      </c>
      <c r="I350" s="21">
        <v>1500</v>
      </c>
      <c r="J350" s="33">
        <f t="shared" si="10"/>
        <v>750</v>
      </c>
      <c r="K350" s="34">
        <f t="shared" si="11"/>
        <v>262.5</v>
      </c>
      <c r="L350" s="24">
        <v>0.35</v>
      </c>
      <c r="M350" s="42">
        <f t="shared" si="14"/>
        <v>0.17499999999999999</v>
      </c>
      <c r="N350" s="29">
        <f t="shared" si="15"/>
        <v>262.5</v>
      </c>
      <c r="O350" s="4"/>
      <c r="P350" s="5"/>
    </row>
    <row r="351" spans="1:16" ht="15.75" customHeight="1">
      <c r="A351" s="12" t="s">
        <v>15</v>
      </c>
      <c r="B351" s="15">
        <v>1185732</v>
      </c>
      <c r="C351" s="3">
        <v>44484</v>
      </c>
      <c r="D351" s="12" t="s">
        <v>34</v>
      </c>
      <c r="E351" s="12" t="s">
        <v>35</v>
      </c>
      <c r="F351" s="12" t="s">
        <v>36</v>
      </c>
      <c r="G351" s="12" t="s">
        <v>21</v>
      </c>
      <c r="H351" s="33">
        <v>0.5</v>
      </c>
      <c r="I351" s="21">
        <v>1250</v>
      </c>
      <c r="J351" s="33">
        <f t="shared" si="10"/>
        <v>625</v>
      </c>
      <c r="K351" s="34">
        <f t="shared" si="11"/>
        <v>250</v>
      </c>
      <c r="L351" s="24">
        <v>0.4</v>
      </c>
      <c r="M351" s="42">
        <f t="shared" si="14"/>
        <v>0.2</v>
      </c>
      <c r="N351" s="29">
        <f t="shared" si="15"/>
        <v>250</v>
      </c>
      <c r="O351" s="4"/>
      <c r="P351" s="5"/>
    </row>
    <row r="352" spans="1:16" ht="15.75" customHeight="1">
      <c r="A352" s="12" t="s">
        <v>15</v>
      </c>
      <c r="B352" s="15">
        <v>1185732</v>
      </c>
      <c r="C352" s="3">
        <v>44484</v>
      </c>
      <c r="D352" s="12" t="s">
        <v>34</v>
      </c>
      <c r="E352" s="12" t="s">
        <v>35</v>
      </c>
      <c r="F352" s="12" t="s">
        <v>36</v>
      </c>
      <c r="G352" s="12" t="s">
        <v>22</v>
      </c>
      <c r="H352" s="33">
        <v>0.6</v>
      </c>
      <c r="I352" s="21">
        <v>1250</v>
      </c>
      <c r="J352" s="33">
        <f t="shared" si="10"/>
        <v>750</v>
      </c>
      <c r="K352" s="34">
        <f t="shared" si="11"/>
        <v>262.5</v>
      </c>
      <c r="L352" s="24">
        <v>0.35</v>
      </c>
      <c r="M352" s="42">
        <f t="shared" si="14"/>
        <v>0.21</v>
      </c>
      <c r="N352" s="29">
        <f t="shared" si="15"/>
        <v>262.5</v>
      </c>
      <c r="O352" s="4"/>
      <c r="P352" s="5"/>
    </row>
    <row r="353" spans="1:16" ht="15.75" customHeight="1">
      <c r="A353" s="12" t="s">
        <v>15</v>
      </c>
      <c r="B353" s="15">
        <v>1185732</v>
      </c>
      <c r="C353" s="3">
        <v>44484</v>
      </c>
      <c r="D353" s="12" t="s">
        <v>34</v>
      </c>
      <c r="E353" s="12" t="s">
        <v>35</v>
      </c>
      <c r="F353" s="12" t="s">
        <v>36</v>
      </c>
      <c r="G353" s="12" t="s">
        <v>23</v>
      </c>
      <c r="H353" s="33">
        <v>0.64999999999999991</v>
      </c>
      <c r="I353" s="21">
        <v>2500</v>
      </c>
      <c r="J353" s="33">
        <f t="shared" si="10"/>
        <v>1624.9999999999998</v>
      </c>
      <c r="K353" s="34">
        <f t="shared" si="11"/>
        <v>812.49999999999989</v>
      </c>
      <c r="L353" s="24">
        <v>0.5</v>
      </c>
      <c r="M353" s="42">
        <f t="shared" si="14"/>
        <v>0.32499999999999996</v>
      </c>
      <c r="N353" s="29">
        <f t="shared" si="15"/>
        <v>812.49999999999989</v>
      </c>
      <c r="O353" s="4"/>
      <c r="P353" s="5"/>
    </row>
    <row r="354" spans="1:16" ht="15.75" customHeight="1">
      <c r="A354" s="12" t="s">
        <v>15</v>
      </c>
      <c r="B354" s="15">
        <v>1185732</v>
      </c>
      <c r="C354" s="3">
        <v>44515</v>
      </c>
      <c r="D354" s="12" t="s">
        <v>34</v>
      </c>
      <c r="E354" s="12" t="s">
        <v>35</v>
      </c>
      <c r="F354" s="12" t="s">
        <v>36</v>
      </c>
      <c r="G354" s="12" t="s">
        <v>18</v>
      </c>
      <c r="H354" s="33">
        <v>0.6</v>
      </c>
      <c r="I354" s="21">
        <v>4000</v>
      </c>
      <c r="J354" s="33">
        <f t="shared" si="10"/>
        <v>2400</v>
      </c>
      <c r="K354" s="34">
        <f t="shared" si="11"/>
        <v>960</v>
      </c>
      <c r="L354" s="24">
        <v>0.4</v>
      </c>
      <c r="M354" s="42">
        <f t="shared" si="14"/>
        <v>0.24</v>
      </c>
      <c r="N354" s="29">
        <f t="shared" si="15"/>
        <v>960</v>
      </c>
      <c r="O354" s="4"/>
      <c r="P354" s="5"/>
    </row>
    <row r="355" spans="1:16" ht="15.75" customHeight="1">
      <c r="A355" s="12" t="s">
        <v>15</v>
      </c>
      <c r="B355" s="15">
        <v>1185732</v>
      </c>
      <c r="C355" s="3">
        <v>44515</v>
      </c>
      <c r="D355" s="12" t="s">
        <v>34</v>
      </c>
      <c r="E355" s="12" t="s">
        <v>35</v>
      </c>
      <c r="F355" s="12" t="s">
        <v>36</v>
      </c>
      <c r="G355" s="12" t="s">
        <v>19</v>
      </c>
      <c r="H355" s="33">
        <v>0.5</v>
      </c>
      <c r="I355" s="21">
        <v>2500</v>
      </c>
      <c r="J355" s="33">
        <f t="shared" si="10"/>
        <v>1250</v>
      </c>
      <c r="K355" s="34">
        <f t="shared" si="11"/>
        <v>437.5</v>
      </c>
      <c r="L355" s="24">
        <v>0.35</v>
      </c>
      <c r="M355" s="42">
        <f t="shared" si="14"/>
        <v>0.17499999999999999</v>
      </c>
      <c r="N355" s="29">
        <f t="shared" si="15"/>
        <v>437.5</v>
      </c>
      <c r="O355" s="4"/>
      <c r="P355" s="5"/>
    </row>
    <row r="356" spans="1:16" ht="15.75" customHeight="1">
      <c r="A356" s="12" t="s">
        <v>15</v>
      </c>
      <c r="B356" s="15">
        <v>1185732</v>
      </c>
      <c r="C356" s="3">
        <v>44515</v>
      </c>
      <c r="D356" s="12" t="s">
        <v>34</v>
      </c>
      <c r="E356" s="12" t="s">
        <v>35</v>
      </c>
      <c r="F356" s="12" t="s">
        <v>36</v>
      </c>
      <c r="G356" s="12" t="s">
        <v>20</v>
      </c>
      <c r="H356" s="33">
        <v>0.5</v>
      </c>
      <c r="I356" s="21">
        <v>1950</v>
      </c>
      <c r="J356" s="33">
        <f t="shared" si="10"/>
        <v>975</v>
      </c>
      <c r="K356" s="34">
        <f t="shared" si="11"/>
        <v>341.25</v>
      </c>
      <c r="L356" s="24">
        <v>0.35</v>
      </c>
      <c r="M356" s="42">
        <f t="shared" si="14"/>
        <v>0.17499999999999999</v>
      </c>
      <c r="N356" s="29">
        <f t="shared" si="15"/>
        <v>341.25</v>
      </c>
      <c r="O356" s="4"/>
      <c r="P356" s="5"/>
    </row>
    <row r="357" spans="1:16" ht="15.75" customHeight="1">
      <c r="A357" s="12" t="s">
        <v>15</v>
      </c>
      <c r="B357" s="15">
        <v>1185732</v>
      </c>
      <c r="C357" s="3">
        <v>44515</v>
      </c>
      <c r="D357" s="12" t="s">
        <v>34</v>
      </c>
      <c r="E357" s="12" t="s">
        <v>35</v>
      </c>
      <c r="F357" s="12" t="s">
        <v>36</v>
      </c>
      <c r="G357" s="12" t="s">
        <v>21</v>
      </c>
      <c r="H357" s="33">
        <v>0.5</v>
      </c>
      <c r="I357" s="21">
        <v>1750</v>
      </c>
      <c r="J357" s="33">
        <f t="shared" si="10"/>
        <v>875</v>
      </c>
      <c r="K357" s="34">
        <f t="shared" si="11"/>
        <v>350</v>
      </c>
      <c r="L357" s="24">
        <v>0.4</v>
      </c>
      <c r="M357" s="42">
        <f t="shared" si="14"/>
        <v>0.2</v>
      </c>
      <c r="N357" s="29">
        <f t="shared" si="15"/>
        <v>350</v>
      </c>
      <c r="O357" s="4"/>
      <c r="P357" s="5"/>
    </row>
    <row r="358" spans="1:16" ht="15.75" customHeight="1">
      <c r="A358" s="12" t="s">
        <v>15</v>
      </c>
      <c r="B358" s="15">
        <v>1185732</v>
      </c>
      <c r="C358" s="3">
        <v>44515</v>
      </c>
      <c r="D358" s="12" t="s">
        <v>34</v>
      </c>
      <c r="E358" s="12" t="s">
        <v>35</v>
      </c>
      <c r="F358" s="12" t="s">
        <v>36</v>
      </c>
      <c r="G358" s="12" t="s">
        <v>22</v>
      </c>
      <c r="H358" s="33">
        <v>0.6</v>
      </c>
      <c r="I358" s="21">
        <v>1500</v>
      </c>
      <c r="J358" s="33">
        <f t="shared" si="10"/>
        <v>900</v>
      </c>
      <c r="K358" s="34">
        <f t="shared" si="11"/>
        <v>315</v>
      </c>
      <c r="L358" s="24">
        <v>0.35</v>
      </c>
      <c r="M358" s="42">
        <f t="shared" si="14"/>
        <v>0.21</v>
      </c>
      <c r="N358" s="29">
        <f t="shared" si="15"/>
        <v>315</v>
      </c>
      <c r="O358" s="4"/>
      <c r="P358" s="5"/>
    </row>
    <row r="359" spans="1:16" ht="15.75" customHeight="1">
      <c r="A359" s="12" t="s">
        <v>15</v>
      </c>
      <c r="B359" s="15">
        <v>1185732</v>
      </c>
      <c r="C359" s="3">
        <v>44515</v>
      </c>
      <c r="D359" s="12" t="s">
        <v>34</v>
      </c>
      <c r="E359" s="12" t="s">
        <v>35</v>
      </c>
      <c r="F359" s="12" t="s">
        <v>36</v>
      </c>
      <c r="G359" s="12" t="s">
        <v>23</v>
      </c>
      <c r="H359" s="33">
        <v>0.64999999999999991</v>
      </c>
      <c r="I359" s="21">
        <v>2500</v>
      </c>
      <c r="J359" s="33">
        <f t="shared" si="10"/>
        <v>1624.9999999999998</v>
      </c>
      <c r="K359" s="34">
        <f t="shared" si="11"/>
        <v>812.49999999999989</v>
      </c>
      <c r="L359" s="24">
        <v>0.5</v>
      </c>
      <c r="M359" s="42">
        <f t="shared" si="14"/>
        <v>0.32499999999999996</v>
      </c>
      <c r="N359" s="29">
        <f t="shared" si="15"/>
        <v>812.49999999999989</v>
      </c>
      <c r="O359" s="4"/>
      <c r="P359" s="5"/>
    </row>
    <row r="360" spans="1:16" ht="15.75" customHeight="1">
      <c r="A360" s="12" t="s">
        <v>15</v>
      </c>
      <c r="B360" s="15">
        <v>1185732</v>
      </c>
      <c r="C360" s="3">
        <v>44544</v>
      </c>
      <c r="D360" s="12" t="s">
        <v>34</v>
      </c>
      <c r="E360" s="12" t="s">
        <v>35</v>
      </c>
      <c r="F360" s="12" t="s">
        <v>36</v>
      </c>
      <c r="G360" s="12" t="s">
        <v>18</v>
      </c>
      <c r="H360" s="33">
        <v>0.6</v>
      </c>
      <c r="I360" s="21">
        <v>5000</v>
      </c>
      <c r="J360" s="33">
        <f t="shared" si="10"/>
        <v>3000</v>
      </c>
      <c r="K360" s="34">
        <f t="shared" si="11"/>
        <v>1200</v>
      </c>
      <c r="L360" s="24">
        <v>0.4</v>
      </c>
      <c r="M360" s="42">
        <f t="shared" si="14"/>
        <v>0.24</v>
      </c>
      <c r="N360" s="29">
        <f t="shared" si="15"/>
        <v>1200</v>
      </c>
      <c r="O360" s="4"/>
      <c r="P360" s="5"/>
    </row>
    <row r="361" spans="1:16" ht="15.75" customHeight="1">
      <c r="A361" s="12" t="s">
        <v>15</v>
      </c>
      <c r="B361" s="15">
        <v>1185732</v>
      </c>
      <c r="C361" s="3">
        <v>44544</v>
      </c>
      <c r="D361" s="12" t="s">
        <v>34</v>
      </c>
      <c r="E361" s="12" t="s">
        <v>35</v>
      </c>
      <c r="F361" s="12" t="s">
        <v>36</v>
      </c>
      <c r="G361" s="12" t="s">
        <v>19</v>
      </c>
      <c r="H361" s="33">
        <v>0.5</v>
      </c>
      <c r="I361" s="21">
        <v>3000</v>
      </c>
      <c r="J361" s="33">
        <f t="shared" si="10"/>
        <v>1500</v>
      </c>
      <c r="K361" s="34">
        <f t="shared" si="11"/>
        <v>525</v>
      </c>
      <c r="L361" s="24">
        <v>0.35</v>
      </c>
      <c r="M361" s="42">
        <f t="shared" si="14"/>
        <v>0.17499999999999999</v>
      </c>
      <c r="N361" s="29">
        <f t="shared" si="15"/>
        <v>525</v>
      </c>
      <c r="O361" s="4"/>
      <c r="P361" s="5"/>
    </row>
    <row r="362" spans="1:16" ht="15.75" customHeight="1">
      <c r="A362" s="12" t="s">
        <v>15</v>
      </c>
      <c r="B362" s="15">
        <v>1185732</v>
      </c>
      <c r="C362" s="3">
        <v>44544</v>
      </c>
      <c r="D362" s="12" t="s">
        <v>34</v>
      </c>
      <c r="E362" s="12" t="s">
        <v>35</v>
      </c>
      <c r="F362" s="12" t="s">
        <v>36</v>
      </c>
      <c r="G362" s="12" t="s">
        <v>20</v>
      </c>
      <c r="H362" s="33">
        <v>0.5</v>
      </c>
      <c r="I362" s="21">
        <v>2500</v>
      </c>
      <c r="J362" s="33">
        <f t="shared" si="10"/>
        <v>1250</v>
      </c>
      <c r="K362" s="34">
        <f t="shared" si="11"/>
        <v>437.5</v>
      </c>
      <c r="L362" s="24">
        <v>0.35</v>
      </c>
      <c r="M362" s="42">
        <f t="shared" si="14"/>
        <v>0.17499999999999999</v>
      </c>
      <c r="N362" s="29">
        <f t="shared" si="15"/>
        <v>437.5</v>
      </c>
      <c r="O362" s="4"/>
      <c r="P362" s="5"/>
    </row>
    <row r="363" spans="1:16" ht="15.75" customHeight="1">
      <c r="A363" s="12" t="s">
        <v>15</v>
      </c>
      <c r="B363" s="15">
        <v>1185732</v>
      </c>
      <c r="C363" s="3">
        <v>44544</v>
      </c>
      <c r="D363" s="12" t="s">
        <v>34</v>
      </c>
      <c r="E363" s="12" t="s">
        <v>35</v>
      </c>
      <c r="F363" s="12" t="s">
        <v>36</v>
      </c>
      <c r="G363" s="12" t="s">
        <v>21</v>
      </c>
      <c r="H363" s="33">
        <v>0.5</v>
      </c>
      <c r="I363" s="21">
        <v>2000</v>
      </c>
      <c r="J363" s="33">
        <f t="shared" si="10"/>
        <v>1000</v>
      </c>
      <c r="K363" s="34">
        <f t="shared" si="11"/>
        <v>400</v>
      </c>
      <c r="L363" s="24">
        <v>0.4</v>
      </c>
      <c r="M363" s="42">
        <f t="shared" si="14"/>
        <v>0.2</v>
      </c>
      <c r="N363" s="29">
        <f t="shared" si="15"/>
        <v>400</v>
      </c>
      <c r="O363" s="4"/>
      <c r="P363" s="5"/>
    </row>
    <row r="364" spans="1:16" ht="15.75" customHeight="1">
      <c r="A364" s="12" t="s">
        <v>15</v>
      </c>
      <c r="B364" s="15">
        <v>1185732</v>
      </c>
      <c r="C364" s="3">
        <v>44544</v>
      </c>
      <c r="D364" s="12" t="s">
        <v>34</v>
      </c>
      <c r="E364" s="12" t="s">
        <v>35</v>
      </c>
      <c r="F364" s="12" t="s">
        <v>36</v>
      </c>
      <c r="G364" s="12" t="s">
        <v>22</v>
      </c>
      <c r="H364" s="33">
        <v>0.6</v>
      </c>
      <c r="I364" s="21">
        <v>2000</v>
      </c>
      <c r="J364" s="33">
        <f t="shared" si="10"/>
        <v>1200</v>
      </c>
      <c r="K364" s="34">
        <f t="shared" si="11"/>
        <v>420</v>
      </c>
      <c r="L364" s="24">
        <v>0.35</v>
      </c>
      <c r="M364" s="42">
        <f t="shared" si="14"/>
        <v>0.21</v>
      </c>
      <c r="N364" s="29">
        <f t="shared" si="15"/>
        <v>420</v>
      </c>
      <c r="O364" s="4"/>
      <c r="P364" s="5"/>
    </row>
    <row r="365" spans="1:16" ht="15.75" customHeight="1">
      <c r="A365" s="12" t="s">
        <v>15</v>
      </c>
      <c r="B365" s="15">
        <v>1185732</v>
      </c>
      <c r="C365" s="3">
        <v>44544</v>
      </c>
      <c r="D365" s="12" t="s">
        <v>34</v>
      </c>
      <c r="E365" s="12" t="s">
        <v>35</v>
      </c>
      <c r="F365" s="12" t="s">
        <v>36</v>
      </c>
      <c r="G365" s="12" t="s">
        <v>23</v>
      </c>
      <c r="H365" s="33">
        <v>0.64999999999999991</v>
      </c>
      <c r="I365" s="21">
        <v>3000</v>
      </c>
      <c r="J365" s="33">
        <f t="shared" si="10"/>
        <v>1949.9999999999998</v>
      </c>
      <c r="K365" s="34">
        <f t="shared" si="11"/>
        <v>974.99999999999989</v>
      </c>
      <c r="L365" s="24">
        <v>0.5</v>
      </c>
      <c r="M365" s="42">
        <f t="shared" si="14"/>
        <v>0.32499999999999996</v>
      </c>
      <c r="N365" s="29">
        <f t="shared" si="15"/>
        <v>974.99999999999989</v>
      </c>
      <c r="O365" s="4"/>
      <c r="P365" s="5"/>
    </row>
    <row r="366" spans="1:16" ht="15.75" customHeight="1">
      <c r="A366" s="12" t="s">
        <v>24</v>
      </c>
      <c r="B366" s="15">
        <v>1197831</v>
      </c>
      <c r="C366" s="3">
        <v>44198</v>
      </c>
      <c r="D366" s="12" t="s">
        <v>25</v>
      </c>
      <c r="E366" s="12" t="s">
        <v>26</v>
      </c>
      <c r="F366" s="12" t="s">
        <v>37</v>
      </c>
      <c r="G366" s="12" t="s">
        <v>18</v>
      </c>
      <c r="H366" s="33">
        <v>0.2</v>
      </c>
      <c r="I366" s="21">
        <v>7250</v>
      </c>
      <c r="J366" s="33">
        <f t="shared" si="10"/>
        <v>1450</v>
      </c>
      <c r="K366" s="34">
        <f t="shared" si="11"/>
        <v>435</v>
      </c>
      <c r="L366" s="24">
        <v>0.3</v>
      </c>
      <c r="M366" s="42">
        <f t="shared" si="14"/>
        <v>0.06</v>
      </c>
      <c r="N366" s="29">
        <f t="shared" si="15"/>
        <v>435</v>
      </c>
      <c r="O366" s="6"/>
      <c r="P366" s="5"/>
    </row>
    <row r="367" spans="1:16" ht="15.75" customHeight="1">
      <c r="A367" s="12" t="s">
        <v>24</v>
      </c>
      <c r="B367" s="15">
        <v>1197831</v>
      </c>
      <c r="C367" s="3">
        <v>44198</v>
      </c>
      <c r="D367" s="12" t="s">
        <v>25</v>
      </c>
      <c r="E367" s="12" t="s">
        <v>26</v>
      </c>
      <c r="F367" s="12" t="s">
        <v>37</v>
      </c>
      <c r="G367" s="12" t="s">
        <v>19</v>
      </c>
      <c r="H367" s="33">
        <v>0.3</v>
      </c>
      <c r="I367" s="21">
        <v>7250</v>
      </c>
      <c r="J367" s="33">
        <f t="shared" si="10"/>
        <v>2175</v>
      </c>
      <c r="K367" s="34">
        <f t="shared" si="11"/>
        <v>652.5</v>
      </c>
      <c r="L367" s="24">
        <v>0.3</v>
      </c>
      <c r="M367" s="42">
        <f t="shared" si="14"/>
        <v>0.09</v>
      </c>
      <c r="N367" s="29">
        <f t="shared" si="15"/>
        <v>652.5</v>
      </c>
      <c r="O367" s="6"/>
      <c r="P367" s="5"/>
    </row>
    <row r="368" spans="1:16" ht="15.75" customHeight="1">
      <c r="A368" s="12" t="s">
        <v>24</v>
      </c>
      <c r="B368" s="15">
        <v>1197831</v>
      </c>
      <c r="C368" s="3">
        <v>44198</v>
      </c>
      <c r="D368" s="12" t="s">
        <v>25</v>
      </c>
      <c r="E368" s="12" t="s">
        <v>26</v>
      </c>
      <c r="F368" s="12" t="s">
        <v>37</v>
      </c>
      <c r="G368" s="12" t="s">
        <v>20</v>
      </c>
      <c r="H368" s="33">
        <v>0.3</v>
      </c>
      <c r="I368" s="21">
        <v>5250</v>
      </c>
      <c r="J368" s="33">
        <f t="shared" si="10"/>
        <v>1575</v>
      </c>
      <c r="K368" s="34">
        <f t="shared" si="11"/>
        <v>472.5</v>
      </c>
      <c r="L368" s="24">
        <v>0.3</v>
      </c>
      <c r="M368" s="42">
        <f t="shared" si="14"/>
        <v>0.09</v>
      </c>
      <c r="N368" s="29">
        <f t="shared" si="15"/>
        <v>472.5</v>
      </c>
      <c r="O368" s="6"/>
      <c r="P368" s="5"/>
    </row>
    <row r="369" spans="1:16" ht="15.75" customHeight="1">
      <c r="A369" s="12" t="s">
        <v>24</v>
      </c>
      <c r="B369" s="15">
        <v>1197831</v>
      </c>
      <c r="C369" s="3">
        <v>44198</v>
      </c>
      <c r="D369" s="12" t="s">
        <v>25</v>
      </c>
      <c r="E369" s="12" t="s">
        <v>26</v>
      </c>
      <c r="F369" s="12" t="s">
        <v>37</v>
      </c>
      <c r="G369" s="12" t="s">
        <v>21</v>
      </c>
      <c r="H369" s="33">
        <v>0.35</v>
      </c>
      <c r="I369" s="21">
        <v>5250</v>
      </c>
      <c r="J369" s="33">
        <f t="shared" si="10"/>
        <v>1837.4999999999998</v>
      </c>
      <c r="K369" s="34">
        <f t="shared" si="11"/>
        <v>735</v>
      </c>
      <c r="L369" s="24">
        <v>0.4</v>
      </c>
      <c r="M369" s="42">
        <f t="shared" si="14"/>
        <v>0.14000000000000001</v>
      </c>
      <c r="N369" s="29">
        <f t="shared" si="15"/>
        <v>735</v>
      </c>
      <c r="O369" s="6"/>
      <c r="P369" s="5"/>
    </row>
    <row r="370" spans="1:16" ht="15.75" customHeight="1">
      <c r="A370" s="12" t="s">
        <v>24</v>
      </c>
      <c r="B370" s="15">
        <v>1197831</v>
      </c>
      <c r="C370" s="3">
        <v>44198</v>
      </c>
      <c r="D370" s="12" t="s">
        <v>25</v>
      </c>
      <c r="E370" s="12" t="s">
        <v>26</v>
      </c>
      <c r="F370" s="12" t="s">
        <v>37</v>
      </c>
      <c r="G370" s="12" t="s">
        <v>22</v>
      </c>
      <c r="H370" s="33">
        <v>0.4</v>
      </c>
      <c r="I370" s="21">
        <v>3750</v>
      </c>
      <c r="J370" s="33">
        <f t="shared" si="10"/>
        <v>1500</v>
      </c>
      <c r="K370" s="34">
        <f t="shared" si="11"/>
        <v>375</v>
      </c>
      <c r="L370" s="24">
        <v>0.25</v>
      </c>
      <c r="M370" s="42">
        <f t="shared" si="14"/>
        <v>0.1</v>
      </c>
      <c r="N370" s="29">
        <f t="shared" si="15"/>
        <v>375</v>
      </c>
      <c r="O370" s="6"/>
      <c r="P370" s="5"/>
    </row>
    <row r="371" spans="1:16" ht="15.75" customHeight="1">
      <c r="A371" s="12" t="s">
        <v>24</v>
      </c>
      <c r="B371" s="15">
        <v>1197831</v>
      </c>
      <c r="C371" s="3">
        <v>44198</v>
      </c>
      <c r="D371" s="12" t="s">
        <v>25</v>
      </c>
      <c r="E371" s="12" t="s">
        <v>26</v>
      </c>
      <c r="F371" s="12" t="s">
        <v>37</v>
      </c>
      <c r="G371" s="12" t="s">
        <v>23</v>
      </c>
      <c r="H371" s="33">
        <v>0.35</v>
      </c>
      <c r="I371" s="21">
        <v>5250</v>
      </c>
      <c r="J371" s="33">
        <f t="shared" si="10"/>
        <v>1837.4999999999998</v>
      </c>
      <c r="K371" s="34">
        <f t="shared" si="11"/>
        <v>826.87499999999989</v>
      </c>
      <c r="L371" s="24">
        <v>0.45</v>
      </c>
      <c r="M371" s="42">
        <f t="shared" si="14"/>
        <v>0.15749999999999997</v>
      </c>
      <c r="N371" s="29">
        <f t="shared" si="15"/>
        <v>826.87499999999989</v>
      </c>
      <c r="O371" s="6"/>
      <c r="P371" s="5"/>
    </row>
    <row r="372" spans="1:16" ht="15.75" customHeight="1">
      <c r="A372" s="12" t="s">
        <v>24</v>
      </c>
      <c r="B372" s="15">
        <v>1197831</v>
      </c>
      <c r="C372" s="3">
        <v>44228</v>
      </c>
      <c r="D372" s="12" t="s">
        <v>25</v>
      </c>
      <c r="E372" s="12" t="s">
        <v>26</v>
      </c>
      <c r="F372" s="12" t="s">
        <v>37</v>
      </c>
      <c r="G372" s="12" t="s">
        <v>18</v>
      </c>
      <c r="H372" s="33">
        <v>0.25</v>
      </c>
      <c r="I372" s="21">
        <v>6750</v>
      </c>
      <c r="J372" s="33">
        <f t="shared" si="10"/>
        <v>1687.5</v>
      </c>
      <c r="K372" s="34">
        <f t="shared" si="11"/>
        <v>506.25</v>
      </c>
      <c r="L372" s="24">
        <v>0.3</v>
      </c>
      <c r="M372" s="42">
        <f t="shared" si="14"/>
        <v>7.4999999999999997E-2</v>
      </c>
      <c r="N372" s="29">
        <f t="shared" si="15"/>
        <v>506.25</v>
      </c>
      <c r="O372" s="6"/>
      <c r="P372" s="5"/>
    </row>
    <row r="373" spans="1:16" ht="15.75" customHeight="1">
      <c r="A373" s="12" t="s">
        <v>24</v>
      </c>
      <c r="B373" s="15">
        <v>1197831</v>
      </c>
      <c r="C373" s="3">
        <v>44228</v>
      </c>
      <c r="D373" s="12" t="s">
        <v>25</v>
      </c>
      <c r="E373" s="12" t="s">
        <v>26</v>
      </c>
      <c r="F373" s="12" t="s">
        <v>37</v>
      </c>
      <c r="G373" s="12" t="s">
        <v>19</v>
      </c>
      <c r="H373" s="33">
        <v>0.35</v>
      </c>
      <c r="I373" s="21">
        <v>6500</v>
      </c>
      <c r="J373" s="33">
        <f t="shared" si="10"/>
        <v>2275</v>
      </c>
      <c r="K373" s="34">
        <f t="shared" si="11"/>
        <v>682.5</v>
      </c>
      <c r="L373" s="24">
        <v>0.3</v>
      </c>
      <c r="M373" s="42">
        <f t="shared" si="14"/>
        <v>0.105</v>
      </c>
      <c r="N373" s="29">
        <f t="shared" si="15"/>
        <v>682.5</v>
      </c>
      <c r="O373" s="6"/>
      <c r="P373" s="5"/>
    </row>
    <row r="374" spans="1:16" ht="15.75" customHeight="1">
      <c r="A374" s="12" t="s">
        <v>24</v>
      </c>
      <c r="B374" s="15">
        <v>1197831</v>
      </c>
      <c r="C374" s="3">
        <v>44228</v>
      </c>
      <c r="D374" s="12" t="s">
        <v>25</v>
      </c>
      <c r="E374" s="12" t="s">
        <v>26</v>
      </c>
      <c r="F374" s="12" t="s">
        <v>37</v>
      </c>
      <c r="G374" s="12" t="s">
        <v>20</v>
      </c>
      <c r="H374" s="33">
        <v>0.35</v>
      </c>
      <c r="I374" s="21">
        <v>4750</v>
      </c>
      <c r="J374" s="33">
        <f t="shared" si="10"/>
        <v>1662.5</v>
      </c>
      <c r="K374" s="34">
        <f t="shared" si="11"/>
        <v>498.75</v>
      </c>
      <c r="L374" s="24">
        <v>0.3</v>
      </c>
      <c r="M374" s="42">
        <f t="shared" si="14"/>
        <v>0.105</v>
      </c>
      <c r="N374" s="29">
        <f t="shared" si="15"/>
        <v>498.75</v>
      </c>
      <c r="O374" s="6"/>
      <c r="P374" s="5"/>
    </row>
    <row r="375" spans="1:16" ht="15.75" customHeight="1">
      <c r="A375" s="12" t="s">
        <v>24</v>
      </c>
      <c r="B375" s="15">
        <v>1197831</v>
      </c>
      <c r="C375" s="3">
        <v>44228</v>
      </c>
      <c r="D375" s="12" t="s">
        <v>25</v>
      </c>
      <c r="E375" s="12" t="s">
        <v>26</v>
      </c>
      <c r="F375" s="12" t="s">
        <v>37</v>
      </c>
      <c r="G375" s="12" t="s">
        <v>21</v>
      </c>
      <c r="H375" s="33">
        <v>0.35</v>
      </c>
      <c r="I375" s="21">
        <v>4250</v>
      </c>
      <c r="J375" s="33">
        <f t="shared" si="10"/>
        <v>1487.5</v>
      </c>
      <c r="K375" s="34">
        <f t="shared" si="11"/>
        <v>595</v>
      </c>
      <c r="L375" s="24">
        <v>0.4</v>
      </c>
      <c r="M375" s="42">
        <f t="shared" si="14"/>
        <v>0.14000000000000001</v>
      </c>
      <c r="N375" s="29">
        <f t="shared" si="15"/>
        <v>595</v>
      </c>
      <c r="O375" s="6"/>
      <c r="P375" s="5"/>
    </row>
    <row r="376" spans="1:16" ht="15.75" customHeight="1">
      <c r="A376" s="12" t="s">
        <v>24</v>
      </c>
      <c r="B376" s="15">
        <v>1197831</v>
      </c>
      <c r="C376" s="3">
        <v>44228</v>
      </c>
      <c r="D376" s="12" t="s">
        <v>25</v>
      </c>
      <c r="E376" s="12" t="s">
        <v>26</v>
      </c>
      <c r="F376" s="12" t="s">
        <v>37</v>
      </c>
      <c r="G376" s="12" t="s">
        <v>22</v>
      </c>
      <c r="H376" s="33">
        <v>0.4</v>
      </c>
      <c r="I376" s="21">
        <v>3000</v>
      </c>
      <c r="J376" s="33">
        <f t="shared" si="10"/>
        <v>1200</v>
      </c>
      <c r="K376" s="34">
        <f t="shared" si="11"/>
        <v>300</v>
      </c>
      <c r="L376" s="24">
        <v>0.25</v>
      </c>
      <c r="M376" s="42">
        <f t="shared" si="14"/>
        <v>0.1</v>
      </c>
      <c r="N376" s="29">
        <f t="shared" si="15"/>
        <v>300</v>
      </c>
      <c r="O376" s="6"/>
      <c r="P376" s="5"/>
    </row>
    <row r="377" spans="1:16" ht="15.75" customHeight="1">
      <c r="A377" s="12" t="s">
        <v>24</v>
      </c>
      <c r="B377" s="15">
        <v>1197831</v>
      </c>
      <c r="C377" s="3">
        <v>44228</v>
      </c>
      <c r="D377" s="12" t="s">
        <v>25</v>
      </c>
      <c r="E377" s="12" t="s">
        <v>26</v>
      </c>
      <c r="F377" s="12" t="s">
        <v>37</v>
      </c>
      <c r="G377" s="12" t="s">
        <v>23</v>
      </c>
      <c r="H377" s="33">
        <v>0.35</v>
      </c>
      <c r="I377" s="21">
        <v>5000</v>
      </c>
      <c r="J377" s="33">
        <f t="shared" si="10"/>
        <v>1750</v>
      </c>
      <c r="K377" s="34">
        <f t="shared" si="11"/>
        <v>787.5</v>
      </c>
      <c r="L377" s="24">
        <v>0.45</v>
      </c>
      <c r="M377" s="42">
        <f t="shared" si="14"/>
        <v>0.1575</v>
      </c>
      <c r="N377" s="29">
        <f t="shared" si="15"/>
        <v>787.5</v>
      </c>
      <c r="O377" s="6"/>
      <c r="P377" s="5"/>
    </row>
    <row r="378" spans="1:16" ht="15.75" customHeight="1">
      <c r="A378" s="12" t="s">
        <v>24</v>
      </c>
      <c r="B378" s="15">
        <v>1197831</v>
      </c>
      <c r="C378" s="3">
        <v>44258</v>
      </c>
      <c r="D378" s="12" t="s">
        <v>25</v>
      </c>
      <c r="E378" s="12" t="s">
        <v>26</v>
      </c>
      <c r="F378" s="12" t="s">
        <v>37</v>
      </c>
      <c r="G378" s="12" t="s">
        <v>18</v>
      </c>
      <c r="H378" s="33">
        <v>0.3</v>
      </c>
      <c r="I378" s="21">
        <v>6750</v>
      </c>
      <c r="J378" s="33">
        <f t="shared" si="10"/>
        <v>2025</v>
      </c>
      <c r="K378" s="34">
        <f t="shared" si="11"/>
        <v>708.75</v>
      </c>
      <c r="L378" s="24">
        <v>0.35</v>
      </c>
      <c r="M378" s="42">
        <f t="shared" si="14"/>
        <v>0.105</v>
      </c>
      <c r="N378" s="29">
        <f t="shared" si="15"/>
        <v>708.75</v>
      </c>
      <c r="O378" s="6"/>
      <c r="P378" s="5"/>
    </row>
    <row r="379" spans="1:16" ht="15.75" customHeight="1">
      <c r="A379" s="12" t="s">
        <v>24</v>
      </c>
      <c r="B379" s="15">
        <v>1197831</v>
      </c>
      <c r="C379" s="3">
        <v>44258</v>
      </c>
      <c r="D379" s="12" t="s">
        <v>25</v>
      </c>
      <c r="E379" s="12" t="s">
        <v>26</v>
      </c>
      <c r="F379" s="12" t="s">
        <v>37</v>
      </c>
      <c r="G379" s="12" t="s">
        <v>19</v>
      </c>
      <c r="H379" s="33">
        <v>0.4</v>
      </c>
      <c r="I379" s="21">
        <v>6750</v>
      </c>
      <c r="J379" s="33">
        <f t="shared" si="10"/>
        <v>2700</v>
      </c>
      <c r="K379" s="34">
        <f t="shared" si="11"/>
        <v>944.99999999999989</v>
      </c>
      <c r="L379" s="24">
        <v>0.35</v>
      </c>
      <c r="M379" s="42">
        <f t="shared" si="14"/>
        <v>0.13999999999999999</v>
      </c>
      <c r="N379" s="29">
        <f t="shared" si="15"/>
        <v>944.99999999999989</v>
      </c>
      <c r="O379" s="6"/>
      <c r="P379" s="5"/>
    </row>
    <row r="380" spans="1:16" ht="15.75" customHeight="1">
      <c r="A380" s="12" t="s">
        <v>24</v>
      </c>
      <c r="B380" s="15">
        <v>1197831</v>
      </c>
      <c r="C380" s="3">
        <v>44258</v>
      </c>
      <c r="D380" s="12" t="s">
        <v>25</v>
      </c>
      <c r="E380" s="12" t="s">
        <v>26</v>
      </c>
      <c r="F380" s="12" t="s">
        <v>37</v>
      </c>
      <c r="G380" s="12" t="s">
        <v>20</v>
      </c>
      <c r="H380" s="33">
        <v>0.3</v>
      </c>
      <c r="I380" s="21">
        <v>5000</v>
      </c>
      <c r="J380" s="33">
        <f t="shared" si="10"/>
        <v>1500</v>
      </c>
      <c r="K380" s="34">
        <f t="shared" si="11"/>
        <v>525</v>
      </c>
      <c r="L380" s="24">
        <v>0.35</v>
      </c>
      <c r="M380" s="42">
        <f t="shared" si="14"/>
        <v>0.105</v>
      </c>
      <c r="N380" s="29">
        <f t="shared" si="15"/>
        <v>525</v>
      </c>
      <c r="O380" s="6"/>
      <c r="P380" s="5"/>
    </row>
    <row r="381" spans="1:16" ht="15.75" customHeight="1">
      <c r="A381" s="12" t="s">
        <v>24</v>
      </c>
      <c r="B381" s="15">
        <v>1197831</v>
      </c>
      <c r="C381" s="3">
        <v>44258</v>
      </c>
      <c r="D381" s="12" t="s">
        <v>25</v>
      </c>
      <c r="E381" s="12" t="s">
        <v>26</v>
      </c>
      <c r="F381" s="12" t="s">
        <v>37</v>
      </c>
      <c r="G381" s="12" t="s">
        <v>21</v>
      </c>
      <c r="H381" s="33">
        <v>0.35000000000000003</v>
      </c>
      <c r="I381" s="21">
        <v>4000</v>
      </c>
      <c r="J381" s="33">
        <f t="shared" si="10"/>
        <v>1400.0000000000002</v>
      </c>
      <c r="K381" s="34">
        <f t="shared" si="11"/>
        <v>630.00000000000011</v>
      </c>
      <c r="L381" s="24">
        <v>0.45</v>
      </c>
      <c r="M381" s="42">
        <f t="shared" si="14"/>
        <v>0.15750000000000003</v>
      </c>
      <c r="N381" s="29">
        <f t="shared" si="15"/>
        <v>630.00000000000011</v>
      </c>
      <c r="O381" s="6"/>
      <c r="P381" s="5"/>
    </row>
    <row r="382" spans="1:16" ht="15.75" customHeight="1">
      <c r="A382" s="12" t="s">
        <v>24</v>
      </c>
      <c r="B382" s="15">
        <v>1197831</v>
      </c>
      <c r="C382" s="3">
        <v>44258</v>
      </c>
      <c r="D382" s="12" t="s">
        <v>25</v>
      </c>
      <c r="E382" s="12" t="s">
        <v>26</v>
      </c>
      <c r="F382" s="12" t="s">
        <v>37</v>
      </c>
      <c r="G382" s="12" t="s">
        <v>22</v>
      </c>
      <c r="H382" s="33">
        <v>0.4</v>
      </c>
      <c r="I382" s="21">
        <v>3000</v>
      </c>
      <c r="J382" s="33">
        <f t="shared" si="10"/>
        <v>1200</v>
      </c>
      <c r="K382" s="34">
        <f t="shared" si="11"/>
        <v>360</v>
      </c>
      <c r="L382" s="24">
        <v>0.3</v>
      </c>
      <c r="M382" s="42">
        <f t="shared" si="14"/>
        <v>0.12</v>
      </c>
      <c r="N382" s="29">
        <f t="shared" si="15"/>
        <v>360</v>
      </c>
      <c r="O382" s="6"/>
      <c r="P382" s="5"/>
    </row>
    <row r="383" spans="1:16" ht="15.75" customHeight="1">
      <c r="A383" s="12" t="s">
        <v>24</v>
      </c>
      <c r="B383" s="15">
        <v>1197831</v>
      </c>
      <c r="C383" s="3">
        <v>44258</v>
      </c>
      <c r="D383" s="12" t="s">
        <v>25</v>
      </c>
      <c r="E383" s="12" t="s">
        <v>26</v>
      </c>
      <c r="F383" s="12" t="s">
        <v>37</v>
      </c>
      <c r="G383" s="12" t="s">
        <v>23</v>
      </c>
      <c r="H383" s="33">
        <v>0.35000000000000003</v>
      </c>
      <c r="I383" s="21">
        <v>4500</v>
      </c>
      <c r="J383" s="33">
        <f t="shared" si="10"/>
        <v>1575.0000000000002</v>
      </c>
      <c r="K383" s="34">
        <f t="shared" si="11"/>
        <v>787.50000000000011</v>
      </c>
      <c r="L383" s="24">
        <v>0.5</v>
      </c>
      <c r="M383" s="42">
        <f t="shared" si="14"/>
        <v>0.17500000000000002</v>
      </c>
      <c r="N383" s="29">
        <f t="shared" si="15"/>
        <v>787.50000000000011</v>
      </c>
      <c r="O383" s="6"/>
      <c r="P383" s="5"/>
    </row>
    <row r="384" spans="1:16" ht="15.75" customHeight="1">
      <c r="A384" s="12" t="s">
        <v>24</v>
      </c>
      <c r="B384" s="15">
        <v>1197831</v>
      </c>
      <c r="C384" s="3">
        <v>44288</v>
      </c>
      <c r="D384" s="12" t="s">
        <v>25</v>
      </c>
      <c r="E384" s="12" t="s">
        <v>26</v>
      </c>
      <c r="F384" s="12" t="s">
        <v>37</v>
      </c>
      <c r="G384" s="12" t="s">
        <v>18</v>
      </c>
      <c r="H384" s="33">
        <v>0.19999999999999998</v>
      </c>
      <c r="I384" s="21">
        <v>7000</v>
      </c>
      <c r="J384" s="33">
        <f t="shared" si="10"/>
        <v>1399.9999999999998</v>
      </c>
      <c r="K384" s="34">
        <f t="shared" si="11"/>
        <v>489.99999999999989</v>
      </c>
      <c r="L384" s="24">
        <v>0.35</v>
      </c>
      <c r="M384" s="42">
        <f t="shared" si="14"/>
        <v>6.9999999999999979E-2</v>
      </c>
      <c r="N384" s="29">
        <f t="shared" si="15"/>
        <v>489.99999999999989</v>
      </c>
      <c r="O384" s="6"/>
      <c r="P384" s="5"/>
    </row>
    <row r="385" spans="1:16" ht="15.75" customHeight="1">
      <c r="A385" s="12" t="s">
        <v>24</v>
      </c>
      <c r="B385" s="15">
        <v>1197831</v>
      </c>
      <c r="C385" s="3">
        <v>44288</v>
      </c>
      <c r="D385" s="12" t="s">
        <v>25</v>
      </c>
      <c r="E385" s="12" t="s">
        <v>26</v>
      </c>
      <c r="F385" s="12" t="s">
        <v>37</v>
      </c>
      <c r="G385" s="12" t="s">
        <v>19</v>
      </c>
      <c r="H385" s="33">
        <v>0.30000000000000004</v>
      </c>
      <c r="I385" s="21">
        <v>7000</v>
      </c>
      <c r="J385" s="33">
        <f t="shared" si="10"/>
        <v>2100.0000000000005</v>
      </c>
      <c r="K385" s="34">
        <f t="shared" si="11"/>
        <v>735.00000000000011</v>
      </c>
      <c r="L385" s="24">
        <v>0.35</v>
      </c>
      <c r="M385" s="42">
        <f t="shared" si="14"/>
        <v>0.10500000000000001</v>
      </c>
      <c r="N385" s="29">
        <f t="shared" si="15"/>
        <v>735.00000000000011</v>
      </c>
      <c r="O385" s="6"/>
      <c r="P385" s="5"/>
    </row>
    <row r="386" spans="1:16" ht="15.75" customHeight="1">
      <c r="A386" s="12" t="s">
        <v>24</v>
      </c>
      <c r="B386" s="15">
        <v>1197831</v>
      </c>
      <c r="C386" s="3">
        <v>44288</v>
      </c>
      <c r="D386" s="12" t="s">
        <v>25</v>
      </c>
      <c r="E386" s="12" t="s">
        <v>26</v>
      </c>
      <c r="F386" s="12" t="s">
        <v>37</v>
      </c>
      <c r="G386" s="12" t="s">
        <v>20</v>
      </c>
      <c r="H386" s="33">
        <v>0.24999999999999997</v>
      </c>
      <c r="I386" s="21">
        <v>5250</v>
      </c>
      <c r="J386" s="33">
        <f t="shared" si="10"/>
        <v>1312.4999999999998</v>
      </c>
      <c r="K386" s="34">
        <f t="shared" si="11"/>
        <v>459.37499999999989</v>
      </c>
      <c r="L386" s="24">
        <v>0.35</v>
      </c>
      <c r="M386" s="42">
        <f t="shared" si="14"/>
        <v>8.7499999999999981E-2</v>
      </c>
      <c r="N386" s="29">
        <f t="shared" si="15"/>
        <v>459.37499999999989</v>
      </c>
      <c r="O386" s="6"/>
      <c r="P386" s="5"/>
    </row>
    <row r="387" spans="1:16" ht="15.75" customHeight="1">
      <c r="A387" s="12" t="s">
        <v>24</v>
      </c>
      <c r="B387" s="15">
        <v>1197831</v>
      </c>
      <c r="C387" s="3">
        <v>44288</v>
      </c>
      <c r="D387" s="12" t="s">
        <v>25</v>
      </c>
      <c r="E387" s="12" t="s">
        <v>26</v>
      </c>
      <c r="F387" s="12" t="s">
        <v>37</v>
      </c>
      <c r="G387" s="12" t="s">
        <v>21</v>
      </c>
      <c r="H387" s="33">
        <v>0.30000000000000004</v>
      </c>
      <c r="I387" s="21">
        <v>4250</v>
      </c>
      <c r="J387" s="33">
        <f t="shared" si="10"/>
        <v>1275.0000000000002</v>
      </c>
      <c r="K387" s="34">
        <f t="shared" si="11"/>
        <v>573.75000000000011</v>
      </c>
      <c r="L387" s="24">
        <v>0.45</v>
      </c>
      <c r="M387" s="42">
        <f t="shared" si="14"/>
        <v>0.13500000000000004</v>
      </c>
      <c r="N387" s="29">
        <f t="shared" si="15"/>
        <v>573.75000000000011</v>
      </c>
      <c r="O387" s="6"/>
      <c r="P387" s="5"/>
    </row>
    <row r="388" spans="1:16" ht="15.75" customHeight="1">
      <c r="A388" s="12" t="s">
        <v>24</v>
      </c>
      <c r="B388" s="15">
        <v>1197831</v>
      </c>
      <c r="C388" s="3">
        <v>44288</v>
      </c>
      <c r="D388" s="12" t="s">
        <v>25</v>
      </c>
      <c r="E388" s="12" t="s">
        <v>26</v>
      </c>
      <c r="F388" s="12" t="s">
        <v>37</v>
      </c>
      <c r="G388" s="12" t="s">
        <v>22</v>
      </c>
      <c r="H388" s="33">
        <v>0.35</v>
      </c>
      <c r="I388" s="21">
        <v>3250</v>
      </c>
      <c r="J388" s="33">
        <f t="shared" si="10"/>
        <v>1137.5</v>
      </c>
      <c r="K388" s="34">
        <f t="shared" si="11"/>
        <v>341.25</v>
      </c>
      <c r="L388" s="24">
        <v>0.3</v>
      </c>
      <c r="M388" s="42">
        <f t="shared" si="14"/>
        <v>0.105</v>
      </c>
      <c r="N388" s="29">
        <f t="shared" si="15"/>
        <v>341.25</v>
      </c>
      <c r="O388" s="6"/>
      <c r="P388" s="5"/>
    </row>
    <row r="389" spans="1:16" ht="15.75" customHeight="1">
      <c r="A389" s="12" t="s">
        <v>24</v>
      </c>
      <c r="B389" s="15">
        <v>1197831</v>
      </c>
      <c r="C389" s="3">
        <v>44288</v>
      </c>
      <c r="D389" s="12" t="s">
        <v>25</v>
      </c>
      <c r="E389" s="12" t="s">
        <v>26</v>
      </c>
      <c r="F389" s="12" t="s">
        <v>37</v>
      </c>
      <c r="G389" s="12" t="s">
        <v>23</v>
      </c>
      <c r="H389" s="33">
        <v>0.30000000000000004</v>
      </c>
      <c r="I389" s="21">
        <v>6000</v>
      </c>
      <c r="J389" s="33">
        <f t="shared" si="10"/>
        <v>1800.0000000000002</v>
      </c>
      <c r="K389" s="34">
        <f t="shared" si="11"/>
        <v>900.00000000000011</v>
      </c>
      <c r="L389" s="24">
        <v>0.5</v>
      </c>
      <c r="M389" s="42">
        <f t="shared" si="14"/>
        <v>0.15000000000000002</v>
      </c>
      <c r="N389" s="29">
        <f t="shared" si="15"/>
        <v>900.00000000000011</v>
      </c>
      <c r="O389" s="6"/>
      <c r="P389" s="5"/>
    </row>
    <row r="390" spans="1:16" ht="15.75" customHeight="1">
      <c r="A390" s="12" t="s">
        <v>24</v>
      </c>
      <c r="B390" s="15">
        <v>1197831</v>
      </c>
      <c r="C390" s="3">
        <v>44318</v>
      </c>
      <c r="D390" s="12" t="s">
        <v>25</v>
      </c>
      <c r="E390" s="12" t="s">
        <v>26</v>
      </c>
      <c r="F390" s="12" t="s">
        <v>37</v>
      </c>
      <c r="G390" s="12" t="s">
        <v>18</v>
      </c>
      <c r="H390" s="33">
        <v>0.19999999999999998</v>
      </c>
      <c r="I390" s="21">
        <v>7500</v>
      </c>
      <c r="J390" s="33">
        <f t="shared" si="10"/>
        <v>1499.9999999999998</v>
      </c>
      <c r="K390" s="34">
        <f t="shared" si="11"/>
        <v>524.99999999999989</v>
      </c>
      <c r="L390" s="24">
        <v>0.35</v>
      </c>
      <c r="M390" s="42">
        <f t="shared" si="14"/>
        <v>6.9999999999999979E-2</v>
      </c>
      <c r="N390" s="29">
        <f t="shared" si="15"/>
        <v>524.99999999999989</v>
      </c>
      <c r="O390" s="6"/>
      <c r="P390" s="5"/>
    </row>
    <row r="391" spans="1:16" ht="15.75" customHeight="1">
      <c r="A391" s="12" t="s">
        <v>24</v>
      </c>
      <c r="B391" s="15">
        <v>1197831</v>
      </c>
      <c r="C391" s="3">
        <v>44318</v>
      </c>
      <c r="D391" s="12" t="s">
        <v>25</v>
      </c>
      <c r="E391" s="12" t="s">
        <v>26</v>
      </c>
      <c r="F391" s="12" t="s">
        <v>37</v>
      </c>
      <c r="G391" s="12" t="s">
        <v>19</v>
      </c>
      <c r="H391" s="33">
        <v>0.30000000000000004</v>
      </c>
      <c r="I391" s="21">
        <v>7750</v>
      </c>
      <c r="J391" s="33">
        <f t="shared" si="10"/>
        <v>2325.0000000000005</v>
      </c>
      <c r="K391" s="34">
        <f t="shared" si="11"/>
        <v>813.75000000000011</v>
      </c>
      <c r="L391" s="24">
        <v>0.35</v>
      </c>
      <c r="M391" s="42">
        <f t="shared" ref="M391:M454" si="16">IFERROR(K391/I391,0)</f>
        <v>0.10500000000000001</v>
      </c>
      <c r="N391" s="29">
        <f t="shared" ref="N391:N454" si="17">L391*J391</f>
        <v>813.75000000000011</v>
      </c>
      <c r="O391" s="6"/>
      <c r="P391" s="5"/>
    </row>
    <row r="392" spans="1:16" ht="15.75" customHeight="1">
      <c r="A392" s="12" t="s">
        <v>24</v>
      </c>
      <c r="B392" s="15">
        <v>1197831</v>
      </c>
      <c r="C392" s="3">
        <v>44318</v>
      </c>
      <c r="D392" s="12" t="s">
        <v>25</v>
      </c>
      <c r="E392" s="12" t="s">
        <v>26</v>
      </c>
      <c r="F392" s="12" t="s">
        <v>37</v>
      </c>
      <c r="G392" s="12" t="s">
        <v>20</v>
      </c>
      <c r="H392" s="33">
        <v>0.24999999999999997</v>
      </c>
      <c r="I392" s="21">
        <v>6250</v>
      </c>
      <c r="J392" s="33">
        <f t="shared" si="10"/>
        <v>1562.4999999999998</v>
      </c>
      <c r="K392" s="34">
        <f t="shared" si="11"/>
        <v>546.87499999999989</v>
      </c>
      <c r="L392" s="24">
        <v>0.35</v>
      </c>
      <c r="M392" s="42">
        <f t="shared" si="16"/>
        <v>8.7499999999999981E-2</v>
      </c>
      <c r="N392" s="29">
        <f t="shared" si="17"/>
        <v>546.87499999999989</v>
      </c>
      <c r="O392" s="6"/>
      <c r="P392" s="5"/>
    </row>
    <row r="393" spans="1:16" ht="15.75" customHeight="1">
      <c r="A393" s="12" t="s">
        <v>24</v>
      </c>
      <c r="B393" s="15">
        <v>1197831</v>
      </c>
      <c r="C393" s="3">
        <v>44318</v>
      </c>
      <c r="D393" s="12" t="s">
        <v>25</v>
      </c>
      <c r="E393" s="12" t="s">
        <v>26</v>
      </c>
      <c r="F393" s="12" t="s">
        <v>37</v>
      </c>
      <c r="G393" s="12" t="s">
        <v>21</v>
      </c>
      <c r="H393" s="33">
        <v>0.35000000000000003</v>
      </c>
      <c r="I393" s="21">
        <v>5500</v>
      </c>
      <c r="J393" s="33">
        <f t="shared" si="10"/>
        <v>1925.0000000000002</v>
      </c>
      <c r="K393" s="34">
        <f t="shared" si="11"/>
        <v>866.25000000000011</v>
      </c>
      <c r="L393" s="24">
        <v>0.45</v>
      </c>
      <c r="M393" s="42">
        <f t="shared" si="16"/>
        <v>0.15750000000000003</v>
      </c>
      <c r="N393" s="29">
        <f t="shared" si="17"/>
        <v>866.25000000000011</v>
      </c>
      <c r="O393" s="6"/>
      <c r="P393" s="5"/>
    </row>
    <row r="394" spans="1:16" ht="15.75" customHeight="1">
      <c r="A394" s="12" t="s">
        <v>24</v>
      </c>
      <c r="B394" s="15">
        <v>1197831</v>
      </c>
      <c r="C394" s="3">
        <v>44318</v>
      </c>
      <c r="D394" s="12" t="s">
        <v>25</v>
      </c>
      <c r="E394" s="12" t="s">
        <v>26</v>
      </c>
      <c r="F394" s="12" t="s">
        <v>37</v>
      </c>
      <c r="G394" s="12" t="s">
        <v>22</v>
      </c>
      <c r="H394" s="33">
        <v>0.5</v>
      </c>
      <c r="I394" s="21">
        <v>4500</v>
      </c>
      <c r="J394" s="33">
        <f t="shared" si="10"/>
        <v>2250</v>
      </c>
      <c r="K394" s="34">
        <f t="shared" si="11"/>
        <v>675</v>
      </c>
      <c r="L394" s="24">
        <v>0.3</v>
      </c>
      <c r="M394" s="42">
        <f t="shared" si="16"/>
        <v>0.15</v>
      </c>
      <c r="N394" s="29">
        <f t="shared" si="17"/>
        <v>675</v>
      </c>
      <c r="O394" s="6"/>
      <c r="P394" s="5"/>
    </row>
    <row r="395" spans="1:16" ht="15.75" customHeight="1">
      <c r="A395" s="12" t="s">
        <v>24</v>
      </c>
      <c r="B395" s="15">
        <v>1197831</v>
      </c>
      <c r="C395" s="3">
        <v>44318</v>
      </c>
      <c r="D395" s="12" t="s">
        <v>25</v>
      </c>
      <c r="E395" s="12" t="s">
        <v>26</v>
      </c>
      <c r="F395" s="12" t="s">
        <v>37</v>
      </c>
      <c r="G395" s="12" t="s">
        <v>23</v>
      </c>
      <c r="H395" s="33">
        <v>0.45</v>
      </c>
      <c r="I395" s="21">
        <v>8000</v>
      </c>
      <c r="J395" s="33">
        <f t="shared" si="10"/>
        <v>3600</v>
      </c>
      <c r="K395" s="34">
        <f t="shared" si="11"/>
        <v>1800</v>
      </c>
      <c r="L395" s="24">
        <v>0.5</v>
      </c>
      <c r="M395" s="42">
        <f t="shared" si="16"/>
        <v>0.22500000000000001</v>
      </c>
      <c r="N395" s="29">
        <f t="shared" si="17"/>
        <v>1800</v>
      </c>
      <c r="O395" s="6"/>
      <c r="P395" s="5"/>
    </row>
    <row r="396" spans="1:16" ht="15.75" customHeight="1">
      <c r="A396" s="12" t="s">
        <v>24</v>
      </c>
      <c r="B396" s="15">
        <v>1197831</v>
      </c>
      <c r="C396" s="3">
        <v>44348</v>
      </c>
      <c r="D396" s="12" t="s">
        <v>25</v>
      </c>
      <c r="E396" s="12" t="s">
        <v>26</v>
      </c>
      <c r="F396" s="12" t="s">
        <v>37</v>
      </c>
      <c r="G396" s="12" t="s">
        <v>18</v>
      </c>
      <c r="H396" s="33">
        <v>0.45</v>
      </c>
      <c r="I396" s="21">
        <v>8000</v>
      </c>
      <c r="J396" s="33">
        <f t="shared" si="10"/>
        <v>3600</v>
      </c>
      <c r="K396" s="34">
        <f t="shared" si="11"/>
        <v>1260</v>
      </c>
      <c r="L396" s="24">
        <v>0.35</v>
      </c>
      <c r="M396" s="42">
        <f t="shared" si="16"/>
        <v>0.1575</v>
      </c>
      <c r="N396" s="29">
        <f t="shared" si="17"/>
        <v>1260</v>
      </c>
      <c r="O396" s="6"/>
      <c r="P396" s="5"/>
    </row>
    <row r="397" spans="1:16" ht="15.75" customHeight="1">
      <c r="A397" s="12" t="s">
        <v>24</v>
      </c>
      <c r="B397" s="15">
        <v>1197831</v>
      </c>
      <c r="C397" s="3">
        <v>44348</v>
      </c>
      <c r="D397" s="12" t="s">
        <v>25</v>
      </c>
      <c r="E397" s="12" t="s">
        <v>26</v>
      </c>
      <c r="F397" s="12" t="s">
        <v>37</v>
      </c>
      <c r="G397" s="12" t="s">
        <v>19</v>
      </c>
      <c r="H397" s="33">
        <v>0.5</v>
      </c>
      <c r="I397" s="21">
        <v>8000</v>
      </c>
      <c r="J397" s="33">
        <f t="shared" si="10"/>
        <v>4000</v>
      </c>
      <c r="K397" s="34">
        <f t="shared" si="11"/>
        <v>1400</v>
      </c>
      <c r="L397" s="24">
        <v>0.35</v>
      </c>
      <c r="M397" s="42">
        <f t="shared" si="16"/>
        <v>0.17499999999999999</v>
      </c>
      <c r="N397" s="29">
        <f t="shared" si="17"/>
        <v>1400</v>
      </c>
      <c r="O397" s="6"/>
      <c r="P397" s="5"/>
    </row>
    <row r="398" spans="1:16" ht="15.75" customHeight="1">
      <c r="A398" s="12" t="s">
        <v>24</v>
      </c>
      <c r="B398" s="15">
        <v>1197831</v>
      </c>
      <c r="C398" s="3">
        <v>44348</v>
      </c>
      <c r="D398" s="12" t="s">
        <v>25</v>
      </c>
      <c r="E398" s="12" t="s">
        <v>26</v>
      </c>
      <c r="F398" s="12" t="s">
        <v>37</v>
      </c>
      <c r="G398" s="12" t="s">
        <v>20</v>
      </c>
      <c r="H398" s="33">
        <v>0.45</v>
      </c>
      <c r="I398" s="21">
        <v>6500</v>
      </c>
      <c r="J398" s="33">
        <f t="shared" si="10"/>
        <v>2925</v>
      </c>
      <c r="K398" s="34">
        <f t="shared" si="11"/>
        <v>1023.7499999999999</v>
      </c>
      <c r="L398" s="24">
        <v>0.35</v>
      </c>
      <c r="M398" s="42">
        <f t="shared" si="16"/>
        <v>0.15749999999999997</v>
      </c>
      <c r="N398" s="29">
        <f t="shared" si="17"/>
        <v>1023.7499999999999</v>
      </c>
      <c r="O398" s="6"/>
      <c r="P398" s="5"/>
    </row>
    <row r="399" spans="1:16" ht="15.75" customHeight="1">
      <c r="A399" s="12" t="s">
        <v>24</v>
      </c>
      <c r="B399" s="15">
        <v>1197831</v>
      </c>
      <c r="C399" s="3">
        <v>44348</v>
      </c>
      <c r="D399" s="12" t="s">
        <v>25</v>
      </c>
      <c r="E399" s="12" t="s">
        <v>26</v>
      </c>
      <c r="F399" s="12" t="s">
        <v>37</v>
      </c>
      <c r="G399" s="12" t="s">
        <v>21</v>
      </c>
      <c r="H399" s="33">
        <v>0.45</v>
      </c>
      <c r="I399" s="21">
        <v>6000</v>
      </c>
      <c r="J399" s="33">
        <f t="shared" si="10"/>
        <v>2700</v>
      </c>
      <c r="K399" s="34">
        <f t="shared" si="11"/>
        <v>1215</v>
      </c>
      <c r="L399" s="24">
        <v>0.45</v>
      </c>
      <c r="M399" s="42">
        <f t="shared" si="16"/>
        <v>0.20250000000000001</v>
      </c>
      <c r="N399" s="29">
        <f t="shared" si="17"/>
        <v>1215</v>
      </c>
      <c r="O399" s="6"/>
      <c r="P399" s="5"/>
    </row>
    <row r="400" spans="1:16" ht="15.75" customHeight="1">
      <c r="A400" s="12" t="s">
        <v>24</v>
      </c>
      <c r="B400" s="15">
        <v>1197831</v>
      </c>
      <c r="C400" s="3">
        <v>44348</v>
      </c>
      <c r="D400" s="12" t="s">
        <v>25</v>
      </c>
      <c r="E400" s="12" t="s">
        <v>26</v>
      </c>
      <c r="F400" s="12" t="s">
        <v>37</v>
      </c>
      <c r="G400" s="12" t="s">
        <v>22</v>
      </c>
      <c r="H400" s="33">
        <v>0.5</v>
      </c>
      <c r="I400" s="21">
        <v>5000</v>
      </c>
      <c r="J400" s="33">
        <f t="shared" si="10"/>
        <v>2500</v>
      </c>
      <c r="K400" s="34">
        <f t="shared" si="11"/>
        <v>750</v>
      </c>
      <c r="L400" s="24">
        <v>0.3</v>
      </c>
      <c r="M400" s="42">
        <f t="shared" si="16"/>
        <v>0.15</v>
      </c>
      <c r="N400" s="29">
        <f t="shared" si="17"/>
        <v>750</v>
      </c>
      <c r="O400" s="6"/>
      <c r="P400" s="5"/>
    </row>
    <row r="401" spans="1:16" ht="15.75" customHeight="1">
      <c r="A401" s="12" t="s">
        <v>24</v>
      </c>
      <c r="B401" s="15">
        <v>1197831</v>
      </c>
      <c r="C401" s="3">
        <v>44348</v>
      </c>
      <c r="D401" s="12" t="s">
        <v>25</v>
      </c>
      <c r="E401" s="12" t="s">
        <v>26</v>
      </c>
      <c r="F401" s="12" t="s">
        <v>37</v>
      </c>
      <c r="G401" s="12" t="s">
        <v>23</v>
      </c>
      <c r="H401" s="33">
        <v>0.55000000000000004</v>
      </c>
      <c r="I401" s="21">
        <v>8750</v>
      </c>
      <c r="J401" s="33">
        <f t="shared" si="10"/>
        <v>4812.5</v>
      </c>
      <c r="K401" s="34">
        <f t="shared" si="11"/>
        <v>2406.25</v>
      </c>
      <c r="L401" s="24">
        <v>0.5</v>
      </c>
      <c r="M401" s="42">
        <f t="shared" si="16"/>
        <v>0.27500000000000002</v>
      </c>
      <c r="N401" s="29">
        <f t="shared" si="17"/>
        <v>2406.25</v>
      </c>
      <c r="O401" s="6"/>
      <c r="P401" s="5"/>
    </row>
    <row r="402" spans="1:16" ht="15.75" customHeight="1">
      <c r="A402" s="12" t="s">
        <v>24</v>
      </c>
      <c r="B402" s="15">
        <v>1197831</v>
      </c>
      <c r="C402" s="3">
        <v>44380</v>
      </c>
      <c r="D402" s="12" t="s">
        <v>25</v>
      </c>
      <c r="E402" s="12" t="s">
        <v>26</v>
      </c>
      <c r="F402" s="12" t="s">
        <v>37</v>
      </c>
      <c r="G402" s="12" t="s">
        <v>18</v>
      </c>
      <c r="H402" s="33">
        <v>0.45</v>
      </c>
      <c r="I402" s="21">
        <v>8250</v>
      </c>
      <c r="J402" s="33">
        <f t="shared" si="10"/>
        <v>3712.5</v>
      </c>
      <c r="K402" s="34">
        <f t="shared" si="11"/>
        <v>1484.9999999999998</v>
      </c>
      <c r="L402" s="24">
        <v>0.39999999999999997</v>
      </c>
      <c r="M402" s="42">
        <f t="shared" si="16"/>
        <v>0.17999999999999997</v>
      </c>
      <c r="N402" s="29">
        <f t="shared" si="17"/>
        <v>1484.9999999999998</v>
      </c>
      <c r="O402" s="6"/>
      <c r="P402" s="5"/>
    </row>
    <row r="403" spans="1:16" ht="15.75" customHeight="1">
      <c r="A403" s="12" t="s">
        <v>24</v>
      </c>
      <c r="B403" s="15">
        <v>1197831</v>
      </c>
      <c r="C403" s="3">
        <v>44380</v>
      </c>
      <c r="D403" s="12" t="s">
        <v>25</v>
      </c>
      <c r="E403" s="12" t="s">
        <v>26</v>
      </c>
      <c r="F403" s="12" t="s">
        <v>37</v>
      </c>
      <c r="G403" s="12" t="s">
        <v>19</v>
      </c>
      <c r="H403" s="33">
        <v>0.5</v>
      </c>
      <c r="I403" s="21">
        <v>8250</v>
      </c>
      <c r="J403" s="33">
        <f t="shared" si="10"/>
        <v>4125</v>
      </c>
      <c r="K403" s="34">
        <f t="shared" si="11"/>
        <v>1649.9999999999998</v>
      </c>
      <c r="L403" s="24">
        <v>0.39999999999999997</v>
      </c>
      <c r="M403" s="42">
        <f t="shared" si="16"/>
        <v>0.19999999999999998</v>
      </c>
      <c r="N403" s="29">
        <f t="shared" si="17"/>
        <v>1649.9999999999998</v>
      </c>
      <c r="O403" s="6"/>
      <c r="P403" s="5"/>
    </row>
    <row r="404" spans="1:16" ht="15.75" customHeight="1">
      <c r="A404" s="12" t="s">
        <v>24</v>
      </c>
      <c r="B404" s="15">
        <v>1197831</v>
      </c>
      <c r="C404" s="3">
        <v>44380</v>
      </c>
      <c r="D404" s="12" t="s">
        <v>25</v>
      </c>
      <c r="E404" s="12" t="s">
        <v>26</v>
      </c>
      <c r="F404" s="12" t="s">
        <v>37</v>
      </c>
      <c r="G404" s="12" t="s">
        <v>20</v>
      </c>
      <c r="H404" s="33">
        <v>0.45</v>
      </c>
      <c r="I404" s="21">
        <v>9750</v>
      </c>
      <c r="J404" s="33">
        <f t="shared" si="10"/>
        <v>4387.5</v>
      </c>
      <c r="K404" s="34">
        <f t="shared" si="11"/>
        <v>1754.9999999999998</v>
      </c>
      <c r="L404" s="24">
        <v>0.39999999999999997</v>
      </c>
      <c r="M404" s="42">
        <f t="shared" si="16"/>
        <v>0.17999999999999997</v>
      </c>
      <c r="N404" s="29">
        <f t="shared" si="17"/>
        <v>1754.9999999999998</v>
      </c>
      <c r="O404" s="6"/>
      <c r="P404" s="5"/>
    </row>
    <row r="405" spans="1:16" ht="15.75" customHeight="1">
      <c r="A405" s="12" t="s">
        <v>24</v>
      </c>
      <c r="B405" s="15">
        <v>1197831</v>
      </c>
      <c r="C405" s="3">
        <v>44380</v>
      </c>
      <c r="D405" s="12" t="s">
        <v>25</v>
      </c>
      <c r="E405" s="12" t="s">
        <v>26</v>
      </c>
      <c r="F405" s="12" t="s">
        <v>37</v>
      </c>
      <c r="G405" s="12" t="s">
        <v>21</v>
      </c>
      <c r="H405" s="33">
        <v>0.45</v>
      </c>
      <c r="I405" s="21">
        <v>5750</v>
      </c>
      <c r="J405" s="33">
        <f t="shared" si="10"/>
        <v>2587.5</v>
      </c>
      <c r="K405" s="34">
        <f t="shared" si="11"/>
        <v>1293.75</v>
      </c>
      <c r="L405" s="24">
        <v>0.5</v>
      </c>
      <c r="M405" s="42">
        <f t="shared" si="16"/>
        <v>0.22500000000000001</v>
      </c>
      <c r="N405" s="29">
        <f t="shared" si="17"/>
        <v>1293.75</v>
      </c>
      <c r="O405" s="6"/>
      <c r="P405" s="5"/>
    </row>
    <row r="406" spans="1:16" ht="15.75" customHeight="1">
      <c r="A406" s="12" t="s">
        <v>24</v>
      </c>
      <c r="B406" s="15">
        <v>1197831</v>
      </c>
      <c r="C406" s="3">
        <v>44380</v>
      </c>
      <c r="D406" s="12" t="s">
        <v>25</v>
      </c>
      <c r="E406" s="12" t="s">
        <v>26</v>
      </c>
      <c r="F406" s="12" t="s">
        <v>37</v>
      </c>
      <c r="G406" s="12" t="s">
        <v>22</v>
      </c>
      <c r="H406" s="33">
        <v>0.5</v>
      </c>
      <c r="I406" s="21">
        <v>5750</v>
      </c>
      <c r="J406" s="33">
        <f t="shared" si="10"/>
        <v>2875</v>
      </c>
      <c r="K406" s="34">
        <f t="shared" si="11"/>
        <v>1006.2499999999999</v>
      </c>
      <c r="L406" s="24">
        <v>0.35</v>
      </c>
      <c r="M406" s="42">
        <f t="shared" si="16"/>
        <v>0.17499999999999999</v>
      </c>
      <c r="N406" s="29">
        <f t="shared" si="17"/>
        <v>1006.2499999999999</v>
      </c>
      <c r="O406" s="6"/>
      <c r="P406" s="5"/>
    </row>
    <row r="407" spans="1:16" ht="15.75" customHeight="1">
      <c r="A407" s="12" t="s">
        <v>24</v>
      </c>
      <c r="B407" s="15">
        <v>1197831</v>
      </c>
      <c r="C407" s="3">
        <v>44380</v>
      </c>
      <c r="D407" s="12" t="s">
        <v>25</v>
      </c>
      <c r="E407" s="12" t="s">
        <v>26</v>
      </c>
      <c r="F407" s="12" t="s">
        <v>37</v>
      </c>
      <c r="G407" s="12" t="s">
        <v>23</v>
      </c>
      <c r="H407" s="33">
        <v>0.6</v>
      </c>
      <c r="I407" s="21">
        <v>8500</v>
      </c>
      <c r="J407" s="33">
        <f t="shared" si="10"/>
        <v>5100</v>
      </c>
      <c r="K407" s="34">
        <f t="shared" si="11"/>
        <v>2805</v>
      </c>
      <c r="L407" s="24">
        <v>0.55000000000000004</v>
      </c>
      <c r="M407" s="42">
        <f t="shared" si="16"/>
        <v>0.33</v>
      </c>
      <c r="N407" s="29">
        <f t="shared" si="17"/>
        <v>2805</v>
      </c>
      <c r="O407" s="6"/>
      <c r="P407" s="5"/>
    </row>
    <row r="408" spans="1:16" ht="15.75" customHeight="1">
      <c r="A408" s="12" t="s">
        <v>24</v>
      </c>
      <c r="B408" s="15">
        <v>1197831</v>
      </c>
      <c r="C408" s="3">
        <v>44413</v>
      </c>
      <c r="D408" s="12" t="s">
        <v>25</v>
      </c>
      <c r="E408" s="12" t="s">
        <v>26</v>
      </c>
      <c r="F408" s="12" t="s">
        <v>37</v>
      </c>
      <c r="G408" s="12" t="s">
        <v>18</v>
      </c>
      <c r="H408" s="33">
        <v>0.5</v>
      </c>
      <c r="I408" s="21">
        <v>8000</v>
      </c>
      <c r="J408" s="33">
        <f t="shared" si="10"/>
        <v>4000</v>
      </c>
      <c r="K408" s="34">
        <f t="shared" si="11"/>
        <v>1599.9999999999998</v>
      </c>
      <c r="L408" s="24">
        <v>0.39999999999999997</v>
      </c>
      <c r="M408" s="42">
        <f t="shared" si="16"/>
        <v>0.19999999999999998</v>
      </c>
      <c r="N408" s="29">
        <f t="shared" si="17"/>
        <v>1599.9999999999998</v>
      </c>
      <c r="O408" s="6"/>
      <c r="P408" s="5"/>
    </row>
    <row r="409" spans="1:16" ht="15.75" customHeight="1">
      <c r="A409" s="12" t="s">
        <v>24</v>
      </c>
      <c r="B409" s="15">
        <v>1197831</v>
      </c>
      <c r="C409" s="3">
        <v>44413</v>
      </c>
      <c r="D409" s="12" t="s">
        <v>25</v>
      </c>
      <c r="E409" s="12" t="s">
        <v>26</v>
      </c>
      <c r="F409" s="12" t="s">
        <v>37</v>
      </c>
      <c r="G409" s="12" t="s">
        <v>19</v>
      </c>
      <c r="H409" s="33">
        <v>0.55000000000000004</v>
      </c>
      <c r="I409" s="21">
        <v>8000</v>
      </c>
      <c r="J409" s="33">
        <f t="shared" si="10"/>
        <v>4400</v>
      </c>
      <c r="K409" s="34">
        <f t="shared" si="11"/>
        <v>1759.9999999999998</v>
      </c>
      <c r="L409" s="24">
        <v>0.39999999999999997</v>
      </c>
      <c r="M409" s="42">
        <f t="shared" si="16"/>
        <v>0.21999999999999997</v>
      </c>
      <c r="N409" s="29">
        <f t="shared" si="17"/>
        <v>1759.9999999999998</v>
      </c>
      <c r="O409" s="6"/>
      <c r="P409" s="5"/>
    </row>
    <row r="410" spans="1:16" ht="15.75" customHeight="1">
      <c r="A410" s="12" t="s">
        <v>24</v>
      </c>
      <c r="B410" s="15">
        <v>1197831</v>
      </c>
      <c r="C410" s="3">
        <v>44413</v>
      </c>
      <c r="D410" s="12" t="s">
        <v>25</v>
      </c>
      <c r="E410" s="12" t="s">
        <v>26</v>
      </c>
      <c r="F410" s="12" t="s">
        <v>37</v>
      </c>
      <c r="G410" s="12" t="s">
        <v>20</v>
      </c>
      <c r="H410" s="33">
        <v>0.5</v>
      </c>
      <c r="I410" s="21">
        <v>9750</v>
      </c>
      <c r="J410" s="33">
        <f t="shared" si="10"/>
        <v>4875</v>
      </c>
      <c r="K410" s="34">
        <f t="shared" si="11"/>
        <v>1949.9999999999998</v>
      </c>
      <c r="L410" s="24">
        <v>0.39999999999999997</v>
      </c>
      <c r="M410" s="42">
        <f t="shared" si="16"/>
        <v>0.19999999999999998</v>
      </c>
      <c r="N410" s="29">
        <f t="shared" si="17"/>
        <v>1949.9999999999998</v>
      </c>
      <c r="O410" s="6"/>
      <c r="P410" s="5"/>
    </row>
    <row r="411" spans="1:16" ht="15.75" customHeight="1">
      <c r="A411" s="12" t="s">
        <v>24</v>
      </c>
      <c r="B411" s="15">
        <v>1197831</v>
      </c>
      <c r="C411" s="3">
        <v>44413</v>
      </c>
      <c r="D411" s="12" t="s">
        <v>25</v>
      </c>
      <c r="E411" s="12" t="s">
        <v>26</v>
      </c>
      <c r="F411" s="12" t="s">
        <v>37</v>
      </c>
      <c r="G411" s="12" t="s">
        <v>21</v>
      </c>
      <c r="H411" s="33">
        <v>0.5</v>
      </c>
      <c r="I411" s="21">
        <v>5250</v>
      </c>
      <c r="J411" s="33">
        <f t="shared" si="10"/>
        <v>2625</v>
      </c>
      <c r="K411" s="34">
        <f t="shared" si="11"/>
        <v>1312.5</v>
      </c>
      <c r="L411" s="24">
        <v>0.5</v>
      </c>
      <c r="M411" s="42">
        <f t="shared" si="16"/>
        <v>0.25</v>
      </c>
      <c r="N411" s="29">
        <f t="shared" si="17"/>
        <v>1312.5</v>
      </c>
      <c r="O411" s="6"/>
      <c r="P411" s="5"/>
    </row>
    <row r="412" spans="1:16" ht="15.75" customHeight="1">
      <c r="A412" s="12" t="s">
        <v>24</v>
      </c>
      <c r="B412" s="15">
        <v>1197831</v>
      </c>
      <c r="C412" s="3">
        <v>44413</v>
      </c>
      <c r="D412" s="12" t="s">
        <v>25</v>
      </c>
      <c r="E412" s="12" t="s">
        <v>26</v>
      </c>
      <c r="F412" s="12" t="s">
        <v>37</v>
      </c>
      <c r="G412" s="12" t="s">
        <v>22</v>
      </c>
      <c r="H412" s="33">
        <v>0.55000000000000004</v>
      </c>
      <c r="I412" s="21">
        <v>5250</v>
      </c>
      <c r="J412" s="33">
        <f t="shared" si="10"/>
        <v>2887.5000000000005</v>
      </c>
      <c r="K412" s="34">
        <f t="shared" si="11"/>
        <v>1010.6250000000001</v>
      </c>
      <c r="L412" s="24">
        <v>0.35</v>
      </c>
      <c r="M412" s="42">
        <f t="shared" si="16"/>
        <v>0.19250000000000003</v>
      </c>
      <c r="N412" s="29">
        <f t="shared" si="17"/>
        <v>1010.6250000000001</v>
      </c>
      <c r="O412" s="6"/>
      <c r="P412" s="5"/>
    </row>
    <row r="413" spans="1:16" ht="15.75" customHeight="1">
      <c r="A413" s="12" t="s">
        <v>24</v>
      </c>
      <c r="B413" s="15">
        <v>1197831</v>
      </c>
      <c r="C413" s="3">
        <v>44413</v>
      </c>
      <c r="D413" s="12" t="s">
        <v>25</v>
      </c>
      <c r="E413" s="12" t="s">
        <v>26</v>
      </c>
      <c r="F413" s="12" t="s">
        <v>37</v>
      </c>
      <c r="G413" s="12" t="s">
        <v>23</v>
      </c>
      <c r="H413" s="33">
        <v>0.6</v>
      </c>
      <c r="I413" s="21">
        <v>7750</v>
      </c>
      <c r="J413" s="33">
        <f t="shared" si="10"/>
        <v>4650</v>
      </c>
      <c r="K413" s="34">
        <f t="shared" si="11"/>
        <v>2557.5</v>
      </c>
      <c r="L413" s="24">
        <v>0.55000000000000004</v>
      </c>
      <c r="M413" s="42">
        <f t="shared" si="16"/>
        <v>0.33</v>
      </c>
      <c r="N413" s="29">
        <f t="shared" si="17"/>
        <v>2557.5</v>
      </c>
      <c r="O413" s="6"/>
      <c r="P413" s="5"/>
    </row>
    <row r="414" spans="1:16" ht="15.75" customHeight="1">
      <c r="A414" s="12" t="s">
        <v>24</v>
      </c>
      <c r="B414" s="15">
        <v>1197831</v>
      </c>
      <c r="C414" s="3">
        <v>44441</v>
      </c>
      <c r="D414" s="12" t="s">
        <v>25</v>
      </c>
      <c r="E414" s="12" t="s">
        <v>26</v>
      </c>
      <c r="F414" s="12" t="s">
        <v>37</v>
      </c>
      <c r="G414" s="12" t="s">
        <v>18</v>
      </c>
      <c r="H414" s="33">
        <v>0.55000000000000004</v>
      </c>
      <c r="I414" s="21">
        <v>7250</v>
      </c>
      <c r="J414" s="33">
        <f t="shared" si="10"/>
        <v>3987.5000000000005</v>
      </c>
      <c r="K414" s="34">
        <f t="shared" si="11"/>
        <v>1595</v>
      </c>
      <c r="L414" s="24">
        <v>0.39999999999999997</v>
      </c>
      <c r="M414" s="42">
        <f t="shared" si="16"/>
        <v>0.22</v>
      </c>
      <c r="N414" s="29">
        <f t="shared" si="17"/>
        <v>1595</v>
      </c>
      <c r="O414" s="6"/>
      <c r="P414" s="5"/>
    </row>
    <row r="415" spans="1:16" ht="15.75" customHeight="1">
      <c r="A415" s="12" t="s">
        <v>24</v>
      </c>
      <c r="B415" s="15">
        <v>1197831</v>
      </c>
      <c r="C415" s="3">
        <v>44441</v>
      </c>
      <c r="D415" s="12" t="s">
        <v>25</v>
      </c>
      <c r="E415" s="12" t="s">
        <v>26</v>
      </c>
      <c r="F415" s="12" t="s">
        <v>37</v>
      </c>
      <c r="G415" s="12" t="s">
        <v>19</v>
      </c>
      <c r="H415" s="33">
        <v>0.55000000000000004</v>
      </c>
      <c r="I415" s="21">
        <v>6750</v>
      </c>
      <c r="J415" s="33">
        <f t="shared" si="10"/>
        <v>3712.5000000000005</v>
      </c>
      <c r="K415" s="34">
        <f t="shared" si="11"/>
        <v>1485</v>
      </c>
      <c r="L415" s="24">
        <v>0.39999999999999997</v>
      </c>
      <c r="M415" s="42">
        <f t="shared" si="16"/>
        <v>0.22</v>
      </c>
      <c r="N415" s="29">
        <f t="shared" si="17"/>
        <v>1485</v>
      </c>
      <c r="O415" s="6"/>
      <c r="P415" s="5"/>
    </row>
    <row r="416" spans="1:16" ht="15.75" customHeight="1">
      <c r="A416" s="12" t="s">
        <v>24</v>
      </c>
      <c r="B416" s="15">
        <v>1197831</v>
      </c>
      <c r="C416" s="3">
        <v>44441</v>
      </c>
      <c r="D416" s="12" t="s">
        <v>25</v>
      </c>
      <c r="E416" s="12" t="s">
        <v>26</v>
      </c>
      <c r="F416" s="12" t="s">
        <v>37</v>
      </c>
      <c r="G416" s="12" t="s">
        <v>20</v>
      </c>
      <c r="H416" s="33">
        <v>0.6</v>
      </c>
      <c r="I416" s="21">
        <v>7250</v>
      </c>
      <c r="J416" s="33">
        <f t="shared" si="10"/>
        <v>4350</v>
      </c>
      <c r="K416" s="34">
        <f t="shared" si="11"/>
        <v>1739.9999999999998</v>
      </c>
      <c r="L416" s="24">
        <v>0.39999999999999997</v>
      </c>
      <c r="M416" s="42">
        <f t="shared" si="16"/>
        <v>0.23999999999999996</v>
      </c>
      <c r="N416" s="29">
        <f t="shared" si="17"/>
        <v>1739.9999999999998</v>
      </c>
      <c r="O416" s="6"/>
      <c r="P416" s="5"/>
    </row>
    <row r="417" spans="1:16" ht="15.75" customHeight="1">
      <c r="A417" s="12" t="s">
        <v>24</v>
      </c>
      <c r="B417" s="15">
        <v>1197831</v>
      </c>
      <c r="C417" s="3">
        <v>44441</v>
      </c>
      <c r="D417" s="12" t="s">
        <v>25</v>
      </c>
      <c r="E417" s="12" t="s">
        <v>26</v>
      </c>
      <c r="F417" s="12" t="s">
        <v>37</v>
      </c>
      <c r="G417" s="12" t="s">
        <v>21</v>
      </c>
      <c r="H417" s="33">
        <v>0.6</v>
      </c>
      <c r="I417" s="21">
        <v>4500</v>
      </c>
      <c r="J417" s="33">
        <f t="shared" si="10"/>
        <v>2700</v>
      </c>
      <c r="K417" s="34">
        <f t="shared" si="11"/>
        <v>1350</v>
      </c>
      <c r="L417" s="24">
        <v>0.5</v>
      </c>
      <c r="M417" s="42">
        <f t="shared" si="16"/>
        <v>0.3</v>
      </c>
      <c r="N417" s="29">
        <f t="shared" si="17"/>
        <v>1350</v>
      </c>
      <c r="O417" s="6"/>
      <c r="P417" s="5"/>
    </row>
    <row r="418" spans="1:16" ht="15.75" customHeight="1">
      <c r="A418" s="12" t="s">
        <v>24</v>
      </c>
      <c r="B418" s="15">
        <v>1197831</v>
      </c>
      <c r="C418" s="3">
        <v>44441</v>
      </c>
      <c r="D418" s="12" t="s">
        <v>25</v>
      </c>
      <c r="E418" s="12" t="s">
        <v>26</v>
      </c>
      <c r="F418" s="12" t="s">
        <v>37</v>
      </c>
      <c r="G418" s="12" t="s">
        <v>22</v>
      </c>
      <c r="H418" s="33">
        <v>0.55000000000000004</v>
      </c>
      <c r="I418" s="21">
        <v>4500</v>
      </c>
      <c r="J418" s="33">
        <f t="shared" si="10"/>
        <v>2475</v>
      </c>
      <c r="K418" s="34">
        <f t="shared" si="11"/>
        <v>866.25</v>
      </c>
      <c r="L418" s="24">
        <v>0.35</v>
      </c>
      <c r="M418" s="42">
        <f t="shared" si="16"/>
        <v>0.1925</v>
      </c>
      <c r="N418" s="29">
        <f t="shared" si="17"/>
        <v>866.25</v>
      </c>
      <c r="O418" s="6"/>
      <c r="P418" s="5"/>
    </row>
    <row r="419" spans="1:16" ht="15.75" customHeight="1">
      <c r="A419" s="12" t="s">
        <v>24</v>
      </c>
      <c r="B419" s="15">
        <v>1197831</v>
      </c>
      <c r="C419" s="3">
        <v>44441</v>
      </c>
      <c r="D419" s="12" t="s">
        <v>25</v>
      </c>
      <c r="E419" s="12" t="s">
        <v>26</v>
      </c>
      <c r="F419" s="12" t="s">
        <v>37</v>
      </c>
      <c r="G419" s="12" t="s">
        <v>23</v>
      </c>
      <c r="H419" s="33">
        <v>0.5</v>
      </c>
      <c r="I419" s="21">
        <v>6750</v>
      </c>
      <c r="J419" s="33">
        <f t="shared" si="10"/>
        <v>3375</v>
      </c>
      <c r="K419" s="34">
        <f t="shared" si="11"/>
        <v>1856.2500000000002</v>
      </c>
      <c r="L419" s="24">
        <v>0.55000000000000004</v>
      </c>
      <c r="M419" s="42">
        <f t="shared" si="16"/>
        <v>0.27500000000000002</v>
      </c>
      <c r="N419" s="29">
        <f t="shared" si="17"/>
        <v>1856.2500000000002</v>
      </c>
      <c r="O419" s="6"/>
      <c r="P419" s="5"/>
    </row>
    <row r="420" spans="1:16" ht="15.75" customHeight="1">
      <c r="A420" s="12" t="s">
        <v>24</v>
      </c>
      <c r="B420" s="15">
        <v>1197831</v>
      </c>
      <c r="C420" s="3">
        <v>44470</v>
      </c>
      <c r="D420" s="12" t="s">
        <v>25</v>
      </c>
      <c r="E420" s="12" t="s">
        <v>26</v>
      </c>
      <c r="F420" s="12" t="s">
        <v>37</v>
      </c>
      <c r="G420" s="12" t="s">
        <v>18</v>
      </c>
      <c r="H420" s="33">
        <v>0.4</v>
      </c>
      <c r="I420" s="21">
        <v>6250</v>
      </c>
      <c r="J420" s="33">
        <f t="shared" si="10"/>
        <v>2500</v>
      </c>
      <c r="K420" s="34">
        <f t="shared" si="11"/>
        <v>999.99999999999989</v>
      </c>
      <c r="L420" s="24">
        <v>0.39999999999999997</v>
      </c>
      <c r="M420" s="42">
        <f t="shared" si="16"/>
        <v>0.15999999999999998</v>
      </c>
      <c r="N420" s="29">
        <f t="shared" si="17"/>
        <v>999.99999999999989</v>
      </c>
      <c r="O420" s="6"/>
      <c r="P420" s="5"/>
    </row>
    <row r="421" spans="1:16" ht="15.75" customHeight="1">
      <c r="A421" s="12" t="s">
        <v>24</v>
      </c>
      <c r="B421" s="15">
        <v>1197831</v>
      </c>
      <c r="C421" s="3">
        <v>44470</v>
      </c>
      <c r="D421" s="12" t="s">
        <v>25</v>
      </c>
      <c r="E421" s="12" t="s">
        <v>26</v>
      </c>
      <c r="F421" s="12" t="s">
        <v>37</v>
      </c>
      <c r="G421" s="12" t="s">
        <v>19</v>
      </c>
      <c r="H421" s="33">
        <v>0.4</v>
      </c>
      <c r="I421" s="21">
        <v>6250</v>
      </c>
      <c r="J421" s="33">
        <f t="shared" si="10"/>
        <v>2500</v>
      </c>
      <c r="K421" s="34">
        <f t="shared" si="11"/>
        <v>999.99999999999989</v>
      </c>
      <c r="L421" s="24">
        <v>0.39999999999999997</v>
      </c>
      <c r="M421" s="42">
        <f t="shared" si="16"/>
        <v>0.15999999999999998</v>
      </c>
      <c r="N421" s="29">
        <f t="shared" si="17"/>
        <v>999.99999999999989</v>
      </c>
      <c r="O421" s="6"/>
      <c r="P421" s="5"/>
    </row>
    <row r="422" spans="1:16" ht="15.75" customHeight="1">
      <c r="A422" s="12" t="s">
        <v>24</v>
      </c>
      <c r="B422" s="15">
        <v>1197831</v>
      </c>
      <c r="C422" s="3">
        <v>44470</v>
      </c>
      <c r="D422" s="12" t="s">
        <v>25</v>
      </c>
      <c r="E422" s="12" t="s">
        <v>26</v>
      </c>
      <c r="F422" s="12" t="s">
        <v>37</v>
      </c>
      <c r="G422" s="12" t="s">
        <v>20</v>
      </c>
      <c r="H422" s="33">
        <v>0.45</v>
      </c>
      <c r="I422" s="21">
        <v>5750</v>
      </c>
      <c r="J422" s="33">
        <f t="shared" si="10"/>
        <v>2587.5</v>
      </c>
      <c r="K422" s="34">
        <f t="shared" si="11"/>
        <v>1035</v>
      </c>
      <c r="L422" s="24">
        <v>0.39999999999999997</v>
      </c>
      <c r="M422" s="42">
        <f t="shared" si="16"/>
        <v>0.18</v>
      </c>
      <c r="N422" s="29">
        <f t="shared" si="17"/>
        <v>1035</v>
      </c>
      <c r="O422" s="6"/>
      <c r="P422" s="5"/>
    </row>
    <row r="423" spans="1:16" ht="15.75" customHeight="1">
      <c r="A423" s="12" t="s">
        <v>24</v>
      </c>
      <c r="B423" s="15">
        <v>1197831</v>
      </c>
      <c r="C423" s="3">
        <v>44470</v>
      </c>
      <c r="D423" s="12" t="s">
        <v>25</v>
      </c>
      <c r="E423" s="12" t="s">
        <v>26</v>
      </c>
      <c r="F423" s="12" t="s">
        <v>37</v>
      </c>
      <c r="G423" s="12" t="s">
        <v>21</v>
      </c>
      <c r="H423" s="33">
        <v>0.45</v>
      </c>
      <c r="I423" s="21">
        <v>4250</v>
      </c>
      <c r="J423" s="33">
        <f t="shared" si="10"/>
        <v>1912.5</v>
      </c>
      <c r="K423" s="34">
        <f t="shared" si="11"/>
        <v>956.25</v>
      </c>
      <c r="L423" s="24">
        <v>0.5</v>
      </c>
      <c r="M423" s="42">
        <f t="shared" si="16"/>
        <v>0.22500000000000001</v>
      </c>
      <c r="N423" s="29">
        <f t="shared" si="17"/>
        <v>956.25</v>
      </c>
      <c r="O423" s="6"/>
      <c r="P423" s="5"/>
    </row>
    <row r="424" spans="1:16" ht="15.75" customHeight="1">
      <c r="A424" s="12" t="s">
        <v>24</v>
      </c>
      <c r="B424" s="15">
        <v>1197831</v>
      </c>
      <c r="C424" s="3">
        <v>44470</v>
      </c>
      <c r="D424" s="12" t="s">
        <v>25</v>
      </c>
      <c r="E424" s="12" t="s">
        <v>26</v>
      </c>
      <c r="F424" s="12" t="s">
        <v>37</v>
      </c>
      <c r="G424" s="12" t="s">
        <v>22</v>
      </c>
      <c r="H424" s="33">
        <v>0.4</v>
      </c>
      <c r="I424" s="21">
        <v>4000</v>
      </c>
      <c r="J424" s="33">
        <f t="shared" si="10"/>
        <v>1600</v>
      </c>
      <c r="K424" s="34">
        <f t="shared" si="11"/>
        <v>560</v>
      </c>
      <c r="L424" s="24">
        <v>0.35</v>
      </c>
      <c r="M424" s="42">
        <f t="shared" si="16"/>
        <v>0.14000000000000001</v>
      </c>
      <c r="N424" s="29">
        <f t="shared" si="17"/>
        <v>560</v>
      </c>
      <c r="O424" s="6"/>
      <c r="P424" s="5"/>
    </row>
    <row r="425" spans="1:16" ht="15.75" customHeight="1">
      <c r="A425" s="12" t="s">
        <v>24</v>
      </c>
      <c r="B425" s="15">
        <v>1197831</v>
      </c>
      <c r="C425" s="3">
        <v>44470</v>
      </c>
      <c r="D425" s="12" t="s">
        <v>25</v>
      </c>
      <c r="E425" s="12" t="s">
        <v>26</v>
      </c>
      <c r="F425" s="12" t="s">
        <v>37</v>
      </c>
      <c r="G425" s="12" t="s">
        <v>23</v>
      </c>
      <c r="H425" s="33">
        <v>0.5</v>
      </c>
      <c r="I425" s="21">
        <v>5750</v>
      </c>
      <c r="J425" s="33">
        <f t="shared" si="10"/>
        <v>2875</v>
      </c>
      <c r="K425" s="34">
        <f t="shared" si="11"/>
        <v>1581.2500000000002</v>
      </c>
      <c r="L425" s="24">
        <v>0.55000000000000004</v>
      </c>
      <c r="M425" s="42">
        <f t="shared" si="16"/>
        <v>0.27500000000000002</v>
      </c>
      <c r="N425" s="29">
        <f t="shared" si="17"/>
        <v>1581.2500000000002</v>
      </c>
      <c r="O425" s="6"/>
      <c r="P425" s="5"/>
    </row>
    <row r="426" spans="1:16" ht="15.75" customHeight="1">
      <c r="A426" s="12" t="s">
        <v>24</v>
      </c>
      <c r="B426" s="15">
        <v>1197831</v>
      </c>
      <c r="C426" s="3">
        <v>44502</v>
      </c>
      <c r="D426" s="12" t="s">
        <v>25</v>
      </c>
      <c r="E426" s="12" t="s">
        <v>26</v>
      </c>
      <c r="F426" s="12" t="s">
        <v>37</v>
      </c>
      <c r="G426" s="12" t="s">
        <v>18</v>
      </c>
      <c r="H426" s="33">
        <v>0.4</v>
      </c>
      <c r="I426" s="21">
        <v>7250</v>
      </c>
      <c r="J426" s="33">
        <f t="shared" si="10"/>
        <v>2900</v>
      </c>
      <c r="K426" s="34">
        <f t="shared" si="11"/>
        <v>1160</v>
      </c>
      <c r="L426" s="24">
        <v>0.39999999999999997</v>
      </c>
      <c r="M426" s="42">
        <f t="shared" si="16"/>
        <v>0.16</v>
      </c>
      <c r="N426" s="29">
        <f t="shared" si="17"/>
        <v>1160</v>
      </c>
      <c r="O426" s="6"/>
      <c r="P426" s="5"/>
    </row>
    <row r="427" spans="1:16" ht="15.75" customHeight="1">
      <c r="A427" s="12" t="s">
        <v>24</v>
      </c>
      <c r="B427" s="15">
        <v>1197831</v>
      </c>
      <c r="C427" s="3">
        <v>44502</v>
      </c>
      <c r="D427" s="12" t="s">
        <v>25</v>
      </c>
      <c r="E427" s="12" t="s">
        <v>26</v>
      </c>
      <c r="F427" s="12" t="s">
        <v>37</v>
      </c>
      <c r="G427" s="12" t="s">
        <v>19</v>
      </c>
      <c r="H427" s="33">
        <v>0.4</v>
      </c>
      <c r="I427" s="21">
        <v>7250</v>
      </c>
      <c r="J427" s="33">
        <f t="shared" si="10"/>
        <v>2900</v>
      </c>
      <c r="K427" s="34">
        <f t="shared" si="11"/>
        <v>1160</v>
      </c>
      <c r="L427" s="24">
        <v>0.39999999999999997</v>
      </c>
      <c r="M427" s="42">
        <f t="shared" si="16"/>
        <v>0.16</v>
      </c>
      <c r="N427" s="29">
        <f t="shared" si="17"/>
        <v>1160</v>
      </c>
      <c r="O427" s="6"/>
      <c r="P427" s="5"/>
    </row>
    <row r="428" spans="1:16" ht="15.75" customHeight="1">
      <c r="A428" s="12" t="s">
        <v>24</v>
      </c>
      <c r="B428" s="15">
        <v>1197831</v>
      </c>
      <c r="C428" s="3">
        <v>44502</v>
      </c>
      <c r="D428" s="12" t="s">
        <v>25</v>
      </c>
      <c r="E428" s="12" t="s">
        <v>26</v>
      </c>
      <c r="F428" s="12" t="s">
        <v>37</v>
      </c>
      <c r="G428" s="12" t="s">
        <v>20</v>
      </c>
      <c r="H428" s="33">
        <v>0.65</v>
      </c>
      <c r="I428" s="21">
        <v>6500</v>
      </c>
      <c r="J428" s="33">
        <f t="shared" si="10"/>
        <v>4225</v>
      </c>
      <c r="K428" s="34">
        <f t="shared" si="11"/>
        <v>1689.9999999999998</v>
      </c>
      <c r="L428" s="24">
        <v>0.39999999999999997</v>
      </c>
      <c r="M428" s="42">
        <f t="shared" si="16"/>
        <v>0.25999999999999995</v>
      </c>
      <c r="N428" s="29">
        <f t="shared" si="17"/>
        <v>1689.9999999999998</v>
      </c>
      <c r="O428" s="6"/>
      <c r="P428" s="5"/>
    </row>
    <row r="429" spans="1:16" ht="15.75" customHeight="1">
      <c r="A429" s="12" t="s">
        <v>24</v>
      </c>
      <c r="B429" s="15">
        <v>1197831</v>
      </c>
      <c r="C429" s="3">
        <v>44502</v>
      </c>
      <c r="D429" s="12" t="s">
        <v>25</v>
      </c>
      <c r="E429" s="12" t="s">
        <v>26</v>
      </c>
      <c r="F429" s="12" t="s">
        <v>37</v>
      </c>
      <c r="G429" s="12" t="s">
        <v>21</v>
      </c>
      <c r="H429" s="33">
        <v>0.65</v>
      </c>
      <c r="I429" s="21">
        <v>5000</v>
      </c>
      <c r="J429" s="33">
        <f t="shared" si="10"/>
        <v>3250</v>
      </c>
      <c r="K429" s="34">
        <f t="shared" si="11"/>
        <v>1625</v>
      </c>
      <c r="L429" s="24">
        <v>0.5</v>
      </c>
      <c r="M429" s="42">
        <f t="shared" si="16"/>
        <v>0.32500000000000001</v>
      </c>
      <c r="N429" s="29">
        <f t="shared" si="17"/>
        <v>1625</v>
      </c>
      <c r="O429" s="6"/>
      <c r="P429" s="5"/>
    </row>
    <row r="430" spans="1:16" ht="15.75" customHeight="1">
      <c r="A430" s="12" t="s">
        <v>24</v>
      </c>
      <c r="B430" s="15">
        <v>1197831</v>
      </c>
      <c r="C430" s="3">
        <v>44502</v>
      </c>
      <c r="D430" s="12" t="s">
        <v>25</v>
      </c>
      <c r="E430" s="12" t="s">
        <v>26</v>
      </c>
      <c r="F430" s="12" t="s">
        <v>37</v>
      </c>
      <c r="G430" s="12" t="s">
        <v>22</v>
      </c>
      <c r="H430" s="33">
        <v>0.6</v>
      </c>
      <c r="I430" s="21">
        <v>4750</v>
      </c>
      <c r="J430" s="33">
        <f t="shared" si="10"/>
        <v>2850</v>
      </c>
      <c r="K430" s="34">
        <f t="shared" si="11"/>
        <v>997.49999999999989</v>
      </c>
      <c r="L430" s="24">
        <v>0.35</v>
      </c>
      <c r="M430" s="42">
        <f t="shared" si="16"/>
        <v>0.20999999999999996</v>
      </c>
      <c r="N430" s="29">
        <f t="shared" si="17"/>
        <v>997.49999999999989</v>
      </c>
      <c r="O430" s="6"/>
      <c r="P430" s="5"/>
    </row>
    <row r="431" spans="1:16" ht="15.75" customHeight="1">
      <c r="A431" s="12" t="s">
        <v>24</v>
      </c>
      <c r="B431" s="15">
        <v>1197831</v>
      </c>
      <c r="C431" s="3">
        <v>44502</v>
      </c>
      <c r="D431" s="12" t="s">
        <v>25</v>
      </c>
      <c r="E431" s="12" t="s">
        <v>26</v>
      </c>
      <c r="F431" s="12" t="s">
        <v>37</v>
      </c>
      <c r="G431" s="12" t="s">
        <v>23</v>
      </c>
      <c r="H431" s="33">
        <v>0.70000000000000007</v>
      </c>
      <c r="I431" s="21">
        <v>6750</v>
      </c>
      <c r="J431" s="33">
        <f t="shared" si="10"/>
        <v>4725</v>
      </c>
      <c r="K431" s="34">
        <f t="shared" si="11"/>
        <v>2598.75</v>
      </c>
      <c r="L431" s="24">
        <v>0.55000000000000004</v>
      </c>
      <c r="M431" s="42">
        <f t="shared" si="16"/>
        <v>0.38500000000000001</v>
      </c>
      <c r="N431" s="29">
        <f t="shared" si="17"/>
        <v>2598.75</v>
      </c>
      <c r="O431" s="6"/>
      <c r="P431" s="5"/>
    </row>
    <row r="432" spans="1:16" ht="15.75" customHeight="1">
      <c r="A432" s="12" t="s">
        <v>24</v>
      </c>
      <c r="B432" s="15">
        <v>1197831</v>
      </c>
      <c r="C432" s="3">
        <v>44531</v>
      </c>
      <c r="D432" s="12" t="s">
        <v>25</v>
      </c>
      <c r="E432" s="12" t="s">
        <v>26</v>
      </c>
      <c r="F432" s="12" t="s">
        <v>37</v>
      </c>
      <c r="G432" s="12" t="s">
        <v>18</v>
      </c>
      <c r="H432" s="33">
        <v>0.6</v>
      </c>
      <c r="I432" s="21">
        <v>8250</v>
      </c>
      <c r="J432" s="33">
        <f t="shared" si="10"/>
        <v>4950</v>
      </c>
      <c r="K432" s="34">
        <f t="shared" si="11"/>
        <v>1979.9999999999998</v>
      </c>
      <c r="L432" s="24">
        <v>0.39999999999999997</v>
      </c>
      <c r="M432" s="42">
        <f t="shared" si="16"/>
        <v>0.23999999999999996</v>
      </c>
      <c r="N432" s="29">
        <f t="shared" si="17"/>
        <v>1979.9999999999998</v>
      </c>
      <c r="O432" s="6"/>
      <c r="P432" s="5"/>
    </row>
    <row r="433" spans="1:17" ht="15.75" customHeight="1">
      <c r="A433" s="12" t="s">
        <v>24</v>
      </c>
      <c r="B433" s="15">
        <v>1197831</v>
      </c>
      <c r="C433" s="3">
        <v>44531</v>
      </c>
      <c r="D433" s="12" t="s">
        <v>25</v>
      </c>
      <c r="E433" s="12" t="s">
        <v>26</v>
      </c>
      <c r="F433" s="12" t="s">
        <v>37</v>
      </c>
      <c r="G433" s="12" t="s">
        <v>19</v>
      </c>
      <c r="H433" s="33">
        <v>0.6</v>
      </c>
      <c r="I433" s="21">
        <v>8250</v>
      </c>
      <c r="J433" s="33">
        <f t="shared" si="10"/>
        <v>4950</v>
      </c>
      <c r="K433" s="34">
        <f t="shared" si="11"/>
        <v>1979.9999999999998</v>
      </c>
      <c r="L433" s="24">
        <v>0.39999999999999997</v>
      </c>
      <c r="M433" s="42">
        <f t="shared" si="16"/>
        <v>0.23999999999999996</v>
      </c>
      <c r="N433" s="29">
        <f t="shared" si="17"/>
        <v>1979.9999999999998</v>
      </c>
      <c r="O433" s="6"/>
      <c r="P433" s="5"/>
    </row>
    <row r="434" spans="1:17" ht="15.75" customHeight="1">
      <c r="A434" s="12" t="s">
        <v>24</v>
      </c>
      <c r="B434" s="15">
        <v>1197831</v>
      </c>
      <c r="C434" s="3">
        <v>44531</v>
      </c>
      <c r="D434" s="12" t="s">
        <v>25</v>
      </c>
      <c r="E434" s="12" t="s">
        <v>26</v>
      </c>
      <c r="F434" s="12" t="s">
        <v>37</v>
      </c>
      <c r="G434" s="12" t="s">
        <v>20</v>
      </c>
      <c r="H434" s="33">
        <v>0.65</v>
      </c>
      <c r="I434" s="21">
        <v>7250</v>
      </c>
      <c r="J434" s="33">
        <f t="shared" si="10"/>
        <v>4712.5</v>
      </c>
      <c r="K434" s="34">
        <f t="shared" si="11"/>
        <v>1884.9999999999998</v>
      </c>
      <c r="L434" s="24">
        <v>0.39999999999999997</v>
      </c>
      <c r="M434" s="42">
        <f t="shared" si="16"/>
        <v>0.25999999999999995</v>
      </c>
      <c r="N434" s="29">
        <f t="shared" si="17"/>
        <v>1884.9999999999998</v>
      </c>
      <c r="O434" s="6"/>
      <c r="P434" s="5"/>
    </row>
    <row r="435" spans="1:17" ht="15.75" customHeight="1">
      <c r="A435" s="12" t="s">
        <v>24</v>
      </c>
      <c r="B435" s="15">
        <v>1197831</v>
      </c>
      <c r="C435" s="3">
        <v>44531</v>
      </c>
      <c r="D435" s="12" t="s">
        <v>25</v>
      </c>
      <c r="E435" s="12" t="s">
        <v>26</v>
      </c>
      <c r="F435" s="12" t="s">
        <v>37</v>
      </c>
      <c r="G435" s="12" t="s">
        <v>21</v>
      </c>
      <c r="H435" s="33">
        <v>0.65</v>
      </c>
      <c r="I435" s="21">
        <v>5750</v>
      </c>
      <c r="J435" s="33">
        <f t="shared" si="10"/>
        <v>3737.5</v>
      </c>
      <c r="K435" s="34">
        <f t="shared" si="11"/>
        <v>1868.75</v>
      </c>
      <c r="L435" s="24">
        <v>0.5</v>
      </c>
      <c r="M435" s="42">
        <f t="shared" si="16"/>
        <v>0.32500000000000001</v>
      </c>
      <c r="N435" s="29">
        <f t="shared" si="17"/>
        <v>1868.75</v>
      </c>
      <c r="O435" s="6"/>
      <c r="P435" s="5"/>
    </row>
    <row r="436" spans="1:17" ht="15.75" customHeight="1">
      <c r="A436" s="12" t="s">
        <v>24</v>
      </c>
      <c r="B436" s="15">
        <v>1197831</v>
      </c>
      <c r="C436" s="3">
        <v>44531</v>
      </c>
      <c r="D436" s="12" t="s">
        <v>25</v>
      </c>
      <c r="E436" s="12" t="s">
        <v>26</v>
      </c>
      <c r="F436" s="12" t="s">
        <v>37</v>
      </c>
      <c r="G436" s="12" t="s">
        <v>22</v>
      </c>
      <c r="H436" s="33">
        <v>0.6</v>
      </c>
      <c r="I436" s="21">
        <v>5250</v>
      </c>
      <c r="J436" s="33">
        <f t="shared" si="10"/>
        <v>3150</v>
      </c>
      <c r="K436" s="34">
        <f t="shared" si="11"/>
        <v>1102.5</v>
      </c>
      <c r="L436" s="24">
        <v>0.35</v>
      </c>
      <c r="M436" s="42">
        <f t="shared" si="16"/>
        <v>0.21</v>
      </c>
      <c r="N436" s="29">
        <f t="shared" si="17"/>
        <v>1102.5</v>
      </c>
      <c r="O436" s="6"/>
      <c r="P436" s="5"/>
    </row>
    <row r="437" spans="1:17" ht="15.75" customHeight="1">
      <c r="A437" s="12" t="s">
        <v>24</v>
      </c>
      <c r="B437" s="15">
        <v>1197831</v>
      </c>
      <c r="C437" s="3">
        <v>44531</v>
      </c>
      <c r="D437" s="12" t="s">
        <v>25</v>
      </c>
      <c r="E437" s="12" t="s">
        <v>26</v>
      </c>
      <c r="F437" s="12" t="s">
        <v>37</v>
      </c>
      <c r="G437" s="12" t="s">
        <v>23</v>
      </c>
      <c r="H437" s="33">
        <v>0.70000000000000007</v>
      </c>
      <c r="I437" s="21">
        <v>7750</v>
      </c>
      <c r="J437" s="33">
        <f t="shared" si="10"/>
        <v>5425.0000000000009</v>
      </c>
      <c r="K437" s="34">
        <f t="shared" si="11"/>
        <v>2983.7500000000009</v>
      </c>
      <c r="L437" s="24">
        <v>0.55000000000000004</v>
      </c>
      <c r="M437" s="42">
        <f t="shared" si="16"/>
        <v>0.38500000000000012</v>
      </c>
      <c r="N437" s="29">
        <f t="shared" si="17"/>
        <v>2983.7500000000009</v>
      </c>
      <c r="O437" s="6"/>
      <c r="P437" s="5"/>
    </row>
    <row r="438" spans="1:17" ht="15.75" customHeight="1">
      <c r="A438" s="12" t="s">
        <v>15</v>
      </c>
      <c r="B438" s="15">
        <v>1185732</v>
      </c>
      <c r="C438" s="3">
        <v>44203</v>
      </c>
      <c r="D438" s="12" t="s">
        <v>16</v>
      </c>
      <c r="E438" s="12" t="s">
        <v>38</v>
      </c>
      <c r="F438" s="12" t="s">
        <v>39</v>
      </c>
      <c r="G438" s="12" t="s">
        <v>18</v>
      </c>
      <c r="H438" s="33">
        <v>0.45</v>
      </c>
      <c r="I438" s="21">
        <v>4250</v>
      </c>
      <c r="J438" s="33">
        <f t="shared" si="10"/>
        <v>1912.5</v>
      </c>
      <c r="K438" s="34">
        <f t="shared" si="11"/>
        <v>1051.875</v>
      </c>
      <c r="L438" s="24">
        <v>0.55000000000000004</v>
      </c>
      <c r="M438" s="42">
        <f t="shared" si="16"/>
        <v>0.2475</v>
      </c>
      <c r="N438" s="29">
        <f t="shared" si="17"/>
        <v>1051.875</v>
      </c>
      <c r="O438" s="4"/>
      <c r="P438" s="5"/>
      <c r="Q438" s="7"/>
    </row>
    <row r="439" spans="1:17" ht="15.75" customHeight="1">
      <c r="A439" s="12" t="s">
        <v>15</v>
      </c>
      <c r="B439" s="15">
        <v>1185732</v>
      </c>
      <c r="C439" s="3">
        <v>44203</v>
      </c>
      <c r="D439" s="12" t="s">
        <v>16</v>
      </c>
      <c r="E439" s="12" t="s">
        <v>38</v>
      </c>
      <c r="F439" s="12" t="s">
        <v>39</v>
      </c>
      <c r="G439" s="12" t="s">
        <v>19</v>
      </c>
      <c r="H439" s="33">
        <v>0.45</v>
      </c>
      <c r="I439" s="21">
        <v>2250</v>
      </c>
      <c r="J439" s="33">
        <f t="shared" si="10"/>
        <v>1012.5</v>
      </c>
      <c r="K439" s="34">
        <f t="shared" si="11"/>
        <v>354.375</v>
      </c>
      <c r="L439" s="24">
        <v>0.35</v>
      </c>
      <c r="M439" s="42">
        <f t="shared" si="16"/>
        <v>0.1575</v>
      </c>
      <c r="N439" s="29">
        <f t="shared" si="17"/>
        <v>354.375</v>
      </c>
      <c r="O439" s="4"/>
      <c r="P439" s="5"/>
      <c r="Q439" s="7"/>
    </row>
    <row r="440" spans="1:17" ht="15.75" customHeight="1">
      <c r="A440" s="12" t="s">
        <v>15</v>
      </c>
      <c r="B440" s="15">
        <v>1185732</v>
      </c>
      <c r="C440" s="3">
        <v>44203</v>
      </c>
      <c r="D440" s="12" t="s">
        <v>16</v>
      </c>
      <c r="E440" s="12" t="s">
        <v>38</v>
      </c>
      <c r="F440" s="12" t="s">
        <v>39</v>
      </c>
      <c r="G440" s="12" t="s">
        <v>20</v>
      </c>
      <c r="H440" s="33">
        <v>0.35000000000000003</v>
      </c>
      <c r="I440" s="21">
        <v>2250</v>
      </c>
      <c r="J440" s="33">
        <f t="shared" si="10"/>
        <v>787.50000000000011</v>
      </c>
      <c r="K440" s="34">
        <f t="shared" si="11"/>
        <v>315</v>
      </c>
      <c r="L440" s="24">
        <v>0.39999999999999997</v>
      </c>
      <c r="M440" s="42">
        <f t="shared" si="16"/>
        <v>0.14000000000000001</v>
      </c>
      <c r="N440" s="29">
        <f t="shared" si="17"/>
        <v>315</v>
      </c>
      <c r="O440" s="4"/>
      <c r="P440" s="5"/>
      <c r="Q440" s="7"/>
    </row>
    <row r="441" spans="1:17" ht="15.75" customHeight="1">
      <c r="A441" s="12" t="s">
        <v>15</v>
      </c>
      <c r="B441" s="15">
        <v>1185732</v>
      </c>
      <c r="C441" s="3">
        <v>44203</v>
      </c>
      <c r="D441" s="12" t="s">
        <v>16</v>
      </c>
      <c r="E441" s="12" t="s">
        <v>38</v>
      </c>
      <c r="F441" s="12" t="s">
        <v>39</v>
      </c>
      <c r="G441" s="12" t="s">
        <v>21</v>
      </c>
      <c r="H441" s="33">
        <v>0.4</v>
      </c>
      <c r="I441" s="21">
        <v>750</v>
      </c>
      <c r="J441" s="33">
        <f t="shared" si="10"/>
        <v>300</v>
      </c>
      <c r="K441" s="34">
        <f t="shared" si="11"/>
        <v>119.99999999999999</v>
      </c>
      <c r="L441" s="24">
        <v>0.39999999999999997</v>
      </c>
      <c r="M441" s="42">
        <f t="shared" si="16"/>
        <v>0.15999999999999998</v>
      </c>
      <c r="N441" s="29">
        <f t="shared" si="17"/>
        <v>119.99999999999999</v>
      </c>
      <c r="O441" s="4"/>
      <c r="P441" s="5"/>
      <c r="Q441" s="7"/>
    </row>
    <row r="442" spans="1:17" ht="15.75" customHeight="1">
      <c r="A442" s="12" t="s">
        <v>15</v>
      </c>
      <c r="B442" s="15">
        <v>1185732</v>
      </c>
      <c r="C442" s="3">
        <v>44203</v>
      </c>
      <c r="D442" s="12" t="s">
        <v>16</v>
      </c>
      <c r="E442" s="12" t="s">
        <v>38</v>
      </c>
      <c r="F442" s="12" t="s">
        <v>39</v>
      </c>
      <c r="G442" s="12" t="s">
        <v>22</v>
      </c>
      <c r="H442" s="33">
        <v>0.54999999999999993</v>
      </c>
      <c r="I442" s="21">
        <v>1250</v>
      </c>
      <c r="J442" s="33">
        <f t="shared" si="10"/>
        <v>687.49999999999989</v>
      </c>
      <c r="K442" s="34">
        <f t="shared" si="11"/>
        <v>240.62499999999994</v>
      </c>
      <c r="L442" s="24">
        <v>0.35</v>
      </c>
      <c r="M442" s="42">
        <f t="shared" si="16"/>
        <v>0.19249999999999995</v>
      </c>
      <c r="N442" s="29">
        <f t="shared" si="17"/>
        <v>240.62499999999994</v>
      </c>
      <c r="O442" s="4"/>
      <c r="P442" s="5"/>
      <c r="Q442" s="7"/>
    </row>
    <row r="443" spans="1:17" ht="15.75" customHeight="1">
      <c r="A443" s="12" t="s">
        <v>15</v>
      </c>
      <c r="B443" s="15">
        <v>1185732</v>
      </c>
      <c r="C443" s="3">
        <v>44203</v>
      </c>
      <c r="D443" s="12" t="s">
        <v>16</v>
      </c>
      <c r="E443" s="12" t="s">
        <v>38</v>
      </c>
      <c r="F443" s="12" t="s">
        <v>39</v>
      </c>
      <c r="G443" s="12" t="s">
        <v>23</v>
      </c>
      <c r="H443" s="33">
        <v>0.45</v>
      </c>
      <c r="I443" s="21">
        <v>2250</v>
      </c>
      <c r="J443" s="33">
        <f t="shared" si="10"/>
        <v>1012.5</v>
      </c>
      <c r="K443" s="34">
        <f t="shared" si="11"/>
        <v>303.75</v>
      </c>
      <c r="L443" s="24">
        <v>0.3</v>
      </c>
      <c r="M443" s="42">
        <f t="shared" si="16"/>
        <v>0.13500000000000001</v>
      </c>
      <c r="N443" s="29">
        <f t="shared" si="17"/>
        <v>303.75</v>
      </c>
      <c r="O443" s="4"/>
      <c r="P443" s="5"/>
      <c r="Q443" s="7"/>
    </row>
    <row r="444" spans="1:17" ht="15.75" customHeight="1">
      <c r="A444" s="12" t="s">
        <v>15</v>
      </c>
      <c r="B444" s="15">
        <v>1185732</v>
      </c>
      <c r="C444" s="3">
        <v>44232</v>
      </c>
      <c r="D444" s="12" t="s">
        <v>16</v>
      </c>
      <c r="E444" s="12" t="s">
        <v>38</v>
      </c>
      <c r="F444" s="12" t="s">
        <v>39</v>
      </c>
      <c r="G444" s="12" t="s">
        <v>18</v>
      </c>
      <c r="H444" s="33">
        <v>0.45</v>
      </c>
      <c r="I444" s="21">
        <v>4750</v>
      </c>
      <c r="J444" s="33">
        <f t="shared" si="10"/>
        <v>2137.5</v>
      </c>
      <c r="K444" s="34">
        <f t="shared" si="11"/>
        <v>1175.625</v>
      </c>
      <c r="L444" s="24">
        <v>0.55000000000000004</v>
      </c>
      <c r="M444" s="42">
        <f t="shared" si="16"/>
        <v>0.2475</v>
      </c>
      <c r="N444" s="29">
        <f t="shared" si="17"/>
        <v>1175.625</v>
      </c>
      <c r="O444" s="4"/>
      <c r="P444" s="5"/>
      <c r="Q444" s="7"/>
    </row>
    <row r="445" spans="1:17" ht="15.75" customHeight="1">
      <c r="A445" s="12" t="s">
        <v>15</v>
      </c>
      <c r="B445" s="15">
        <v>1185732</v>
      </c>
      <c r="C445" s="3">
        <v>44232</v>
      </c>
      <c r="D445" s="12" t="s">
        <v>16</v>
      </c>
      <c r="E445" s="12" t="s">
        <v>38</v>
      </c>
      <c r="F445" s="12" t="s">
        <v>39</v>
      </c>
      <c r="G445" s="12" t="s">
        <v>19</v>
      </c>
      <c r="H445" s="33">
        <v>0.45</v>
      </c>
      <c r="I445" s="21">
        <v>1250</v>
      </c>
      <c r="J445" s="33">
        <f t="shared" si="10"/>
        <v>562.5</v>
      </c>
      <c r="K445" s="34">
        <f t="shared" si="11"/>
        <v>196.875</v>
      </c>
      <c r="L445" s="24">
        <v>0.35</v>
      </c>
      <c r="M445" s="42">
        <f t="shared" si="16"/>
        <v>0.1575</v>
      </c>
      <c r="N445" s="29">
        <f t="shared" si="17"/>
        <v>196.875</v>
      </c>
      <c r="O445" s="4"/>
      <c r="P445" s="5"/>
      <c r="Q445" s="7"/>
    </row>
    <row r="446" spans="1:17" ht="15.75" customHeight="1">
      <c r="A446" s="12" t="s">
        <v>15</v>
      </c>
      <c r="B446" s="15">
        <v>1185732</v>
      </c>
      <c r="C446" s="3">
        <v>44232</v>
      </c>
      <c r="D446" s="12" t="s">
        <v>16</v>
      </c>
      <c r="E446" s="12" t="s">
        <v>38</v>
      </c>
      <c r="F446" s="12" t="s">
        <v>39</v>
      </c>
      <c r="G446" s="12" t="s">
        <v>20</v>
      </c>
      <c r="H446" s="33">
        <v>0.35000000000000003</v>
      </c>
      <c r="I446" s="21">
        <v>1750</v>
      </c>
      <c r="J446" s="33">
        <f t="shared" si="10"/>
        <v>612.50000000000011</v>
      </c>
      <c r="K446" s="34">
        <f t="shared" si="11"/>
        <v>245.00000000000003</v>
      </c>
      <c r="L446" s="24">
        <v>0.39999999999999997</v>
      </c>
      <c r="M446" s="42">
        <f t="shared" si="16"/>
        <v>0.14000000000000001</v>
      </c>
      <c r="N446" s="29">
        <f t="shared" si="17"/>
        <v>245.00000000000003</v>
      </c>
      <c r="O446" s="4"/>
      <c r="P446" s="5"/>
      <c r="Q446" s="7"/>
    </row>
    <row r="447" spans="1:17" ht="15.75" customHeight="1">
      <c r="A447" s="12" t="s">
        <v>15</v>
      </c>
      <c r="B447" s="15">
        <v>1185732</v>
      </c>
      <c r="C447" s="3">
        <v>44232</v>
      </c>
      <c r="D447" s="12" t="s">
        <v>16</v>
      </c>
      <c r="E447" s="12" t="s">
        <v>38</v>
      </c>
      <c r="F447" s="12" t="s">
        <v>39</v>
      </c>
      <c r="G447" s="12" t="s">
        <v>21</v>
      </c>
      <c r="H447" s="33">
        <v>0.4</v>
      </c>
      <c r="I447" s="21">
        <v>500</v>
      </c>
      <c r="J447" s="33">
        <f t="shared" si="10"/>
        <v>200</v>
      </c>
      <c r="K447" s="34">
        <f t="shared" si="11"/>
        <v>80</v>
      </c>
      <c r="L447" s="24">
        <v>0.39999999999999997</v>
      </c>
      <c r="M447" s="42">
        <f t="shared" si="16"/>
        <v>0.16</v>
      </c>
      <c r="N447" s="29">
        <f t="shared" si="17"/>
        <v>80</v>
      </c>
      <c r="O447" s="4"/>
      <c r="P447" s="5"/>
      <c r="Q447" s="7"/>
    </row>
    <row r="448" spans="1:17" ht="15.75" customHeight="1">
      <c r="A448" s="12" t="s">
        <v>15</v>
      </c>
      <c r="B448" s="15">
        <v>1185732</v>
      </c>
      <c r="C448" s="3">
        <v>44232</v>
      </c>
      <c r="D448" s="12" t="s">
        <v>16</v>
      </c>
      <c r="E448" s="12" t="s">
        <v>38</v>
      </c>
      <c r="F448" s="12" t="s">
        <v>39</v>
      </c>
      <c r="G448" s="12" t="s">
        <v>22</v>
      </c>
      <c r="H448" s="33">
        <v>0.54999999999999993</v>
      </c>
      <c r="I448" s="21">
        <v>1250</v>
      </c>
      <c r="J448" s="33">
        <f t="shared" si="10"/>
        <v>687.49999999999989</v>
      </c>
      <c r="K448" s="34">
        <f t="shared" si="11"/>
        <v>240.62499999999994</v>
      </c>
      <c r="L448" s="24">
        <v>0.35</v>
      </c>
      <c r="M448" s="42">
        <f t="shared" si="16"/>
        <v>0.19249999999999995</v>
      </c>
      <c r="N448" s="29">
        <f t="shared" si="17"/>
        <v>240.62499999999994</v>
      </c>
      <c r="O448" s="4"/>
      <c r="P448" s="5"/>
      <c r="Q448" s="7"/>
    </row>
    <row r="449" spans="1:17" ht="15.75" customHeight="1">
      <c r="A449" s="12" t="s">
        <v>15</v>
      </c>
      <c r="B449" s="15">
        <v>1185732</v>
      </c>
      <c r="C449" s="3">
        <v>44232</v>
      </c>
      <c r="D449" s="12" t="s">
        <v>16</v>
      </c>
      <c r="E449" s="12" t="s">
        <v>38</v>
      </c>
      <c r="F449" s="12" t="s">
        <v>39</v>
      </c>
      <c r="G449" s="12" t="s">
        <v>23</v>
      </c>
      <c r="H449" s="33">
        <v>0.45</v>
      </c>
      <c r="I449" s="21">
        <v>2250</v>
      </c>
      <c r="J449" s="33">
        <f t="shared" si="10"/>
        <v>1012.5</v>
      </c>
      <c r="K449" s="34">
        <f t="shared" si="11"/>
        <v>303.75</v>
      </c>
      <c r="L449" s="24">
        <v>0.3</v>
      </c>
      <c r="M449" s="42">
        <f t="shared" si="16"/>
        <v>0.13500000000000001</v>
      </c>
      <c r="N449" s="29">
        <f t="shared" si="17"/>
        <v>303.75</v>
      </c>
      <c r="O449" s="4"/>
      <c r="P449" s="5"/>
      <c r="Q449" s="7"/>
    </row>
    <row r="450" spans="1:17" ht="15.75" customHeight="1">
      <c r="A450" s="12" t="s">
        <v>15</v>
      </c>
      <c r="B450" s="15">
        <v>1185732</v>
      </c>
      <c r="C450" s="3">
        <v>44258</v>
      </c>
      <c r="D450" s="12" t="s">
        <v>16</v>
      </c>
      <c r="E450" s="12" t="s">
        <v>38</v>
      </c>
      <c r="F450" s="12" t="s">
        <v>39</v>
      </c>
      <c r="G450" s="12" t="s">
        <v>18</v>
      </c>
      <c r="H450" s="33">
        <v>0.5</v>
      </c>
      <c r="I450" s="21">
        <v>4450</v>
      </c>
      <c r="J450" s="33">
        <f t="shared" si="10"/>
        <v>2225</v>
      </c>
      <c r="K450" s="34">
        <f t="shared" si="11"/>
        <v>1223.75</v>
      </c>
      <c r="L450" s="24">
        <v>0.55000000000000004</v>
      </c>
      <c r="M450" s="42">
        <f t="shared" si="16"/>
        <v>0.27500000000000002</v>
      </c>
      <c r="N450" s="29">
        <f t="shared" si="17"/>
        <v>1223.75</v>
      </c>
      <c r="O450" s="4"/>
      <c r="P450" s="5"/>
      <c r="Q450" s="7"/>
    </row>
    <row r="451" spans="1:17" ht="15.75" customHeight="1">
      <c r="A451" s="12" t="s">
        <v>15</v>
      </c>
      <c r="B451" s="15">
        <v>1185732</v>
      </c>
      <c r="C451" s="3">
        <v>44258</v>
      </c>
      <c r="D451" s="12" t="s">
        <v>16</v>
      </c>
      <c r="E451" s="12" t="s">
        <v>38</v>
      </c>
      <c r="F451" s="12" t="s">
        <v>39</v>
      </c>
      <c r="G451" s="12" t="s">
        <v>19</v>
      </c>
      <c r="H451" s="33">
        <v>0.5</v>
      </c>
      <c r="I451" s="21">
        <v>1500</v>
      </c>
      <c r="J451" s="33">
        <f t="shared" si="10"/>
        <v>750</v>
      </c>
      <c r="K451" s="34">
        <f t="shared" si="11"/>
        <v>262.5</v>
      </c>
      <c r="L451" s="24">
        <v>0.35</v>
      </c>
      <c r="M451" s="42">
        <f t="shared" si="16"/>
        <v>0.17499999999999999</v>
      </c>
      <c r="N451" s="29">
        <f t="shared" si="17"/>
        <v>262.5</v>
      </c>
      <c r="O451" s="4"/>
      <c r="P451" s="5"/>
      <c r="Q451" s="7"/>
    </row>
    <row r="452" spans="1:17" ht="15.75" customHeight="1">
      <c r="A452" s="12" t="s">
        <v>15</v>
      </c>
      <c r="B452" s="15">
        <v>1185732</v>
      </c>
      <c r="C452" s="3">
        <v>44258</v>
      </c>
      <c r="D452" s="12" t="s">
        <v>16</v>
      </c>
      <c r="E452" s="12" t="s">
        <v>38</v>
      </c>
      <c r="F452" s="12" t="s">
        <v>39</v>
      </c>
      <c r="G452" s="12" t="s">
        <v>20</v>
      </c>
      <c r="H452" s="33">
        <v>0.4</v>
      </c>
      <c r="I452" s="21">
        <v>1750</v>
      </c>
      <c r="J452" s="33">
        <f t="shared" si="10"/>
        <v>700</v>
      </c>
      <c r="K452" s="34">
        <f t="shared" si="11"/>
        <v>280</v>
      </c>
      <c r="L452" s="24">
        <v>0.39999999999999997</v>
      </c>
      <c r="M452" s="42">
        <f t="shared" si="16"/>
        <v>0.16</v>
      </c>
      <c r="N452" s="29">
        <f t="shared" si="17"/>
        <v>280</v>
      </c>
      <c r="O452" s="4"/>
      <c r="P452" s="5"/>
      <c r="Q452" s="7"/>
    </row>
    <row r="453" spans="1:17" ht="15.75" customHeight="1">
      <c r="A453" s="12" t="s">
        <v>15</v>
      </c>
      <c r="B453" s="15">
        <v>1185732</v>
      </c>
      <c r="C453" s="3">
        <v>44258</v>
      </c>
      <c r="D453" s="12" t="s">
        <v>16</v>
      </c>
      <c r="E453" s="12" t="s">
        <v>38</v>
      </c>
      <c r="F453" s="12" t="s">
        <v>39</v>
      </c>
      <c r="G453" s="12" t="s">
        <v>21</v>
      </c>
      <c r="H453" s="33">
        <v>0.45</v>
      </c>
      <c r="I453" s="21">
        <v>250</v>
      </c>
      <c r="J453" s="33">
        <f t="shared" si="10"/>
        <v>112.5</v>
      </c>
      <c r="K453" s="34">
        <f t="shared" si="11"/>
        <v>44.999999999999993</v>
      </c>
      <c r="L453" s="24">
        <v>0.39999999999999997</v>
      </c>
      <c r="M453" s="42">
        <f t="shared" si="16"/>
        <v>0.17999999999999997</v>
      </c>
      <c r="N453" s="29">
        <f t="shared" si="17"/>
        <v>44.999999999999993</v>
      </c>
      <c r="O453" s="4"/>
      <c r="P453" s="5"/>
      <c r="Q453" s="7"/>
    </row>
    <row r="454" spans="1:17" ht="15.75" customHeight="1">
      <c r="A454" s="12" t="s">
        <v>15</v>
      </c>
      <c r="B454" s="15">
        <v>1185732</v>
      </c>
      <c r="C454" s="3">
        <v>44258</v>
      </c>
      <c r="D454" s="12" t="s">
        <v>16</v>
      </c>
      <c r="E454" s="12" t="s">
        <v>38</v>
      </c>
      <c r="F454" s="12" t="s">
        <v>39</v>
      </c>
      <c r="G454" s="12" t="s">
        <v>22</v>
      </c>
      <c r="H454" s="33">
        <v>0.6</v>
      </c>
      <c r="I454" s="21">
        <v>750</v>
      </c>
      <c r="J454" s="33">
        <f t="shared" si="10"/>
        <v>450</v>
      </c>
      <c r="K454" s="34">
        <f t="shared" si="11"/>
        <v>135</v>
      </c>
      <c r="L454" s="24">
        <v>0.3</v>
      </c>
      <c r="M454" s="42">
        <f t="shared" si="16"/>
        <v>0.18</v>
      </c>
      <c r="N454" s="29">
        <f t="shared" si="17"/>
        <v>135</v>
      </c>
      <c r="O454" s="4"/>
      <c r="P454" s="5"/>
      <c r="Q454" s="7"/>
    </row>
    <row r="455" spans="1:17" ht="15.75" customHeight="1">
      <c r="A455" s="12" t="s">
        <v>15</v>
      </c>
      <c r="B455" s="15">
        <v>1185732</v>
      </c>
      <c r="C455" s="3">
        <v>44258</v>
      </c>
      <c r="D455" s="12" t="s">
        <v>16</v>
      </c>
      <c r="E455" s="12" t="s">
        <v>38</v>
      </c>
      <c r="F455" s="12" t="s">
        <v>39</v>
      </c>
      <c r="G455" s="12" t="s">
        <v>23</v>
      </c>
      <c r="H455" s="33">
        <v>0.5</v>
      </c>
      <c r="I455" s="21">
        <v>1750</v>
      </c>
      <c r="J455" s="33">
        <f t="shared" si="10"/>
        <v>875</v>
      </c>
      <c r="K455" s="34">
        <f t="shared" si="11"/>
        <v>218.75</v>
      </c>
      <c r="L455" s="24">
        <v>0.25</v>
      </c>
      <c r="M455" s="42">
        <f t="shared" ref="M455:M518" si="18">IFERROR(K455/I455,0)</f>
        <v>0.125</v>
      </c>
      <c r="N455" s="29">
        <f t="shared" ref="N455:N518" si="19">L455*J455</f>
        <v>218.75</v>
      </c>
      <c r="O455" s="4"/>
      <c r="P455" s="5"/>
      <c r="Q455" s="7"/>
    </row>
    <row r="456" spans="1:17" ht="15.75" customHeight="1">
      <c r="A456" s="12" t="s">
        <v>15</v>
      </c>
      <c r="B456" s="15">
        <v>1185732</v>
      </c>
      <c r="C456" s="3">
        <v>44290</v>
      </c>
      <c r="D456" s="12" t="s">
        <v>16</v>
      </c>
      <c r="E456" s="12" t="s">
        <v>38</v>
      </c>
      <c r="F456" s="12" t="s">
        <v>39</v>
      </c>
      <c r="G456" s="12" t="s">
        <v>18</v>
      </c>
      <c r="H456" s="33">
        <v>0.5</v>
      </c>
      <c r="I456" s="21">
        <v>4500</v>
      </c>
      <c r="J456" s="33">
        <f t="shared" si="10"/>
        <v>2250</v>
      </c>
      <c r="K456" s="34">
        <f t="shared" si="11"/>
        <v>1125</v>
      </c>
      <c r="L456" s="24">
        <v>0.5</v>
      </c>
      <c r="M456" s="42">
        <f t="shared" si="18"/>
        <v>0.25</v>
      </c>
      <c r="N456" s="29">
        <f t="shared" si="19"/>
        <v>1125</v>
      </c>
      <c r="O456" s="4"/>
      <c r="P456" s="5"/>
      <c r="Q456" s="7"/>
    </row>
    <row r="457" spans="1:17" ht="15.75" customHeight="1">
      <c r="A457" s="12" t="s">
        <v>15</v>
      </c>
      <c r="B457" s="15">
        <v>1185732</v>
      </c>
      <c r="C457" s="3">
        <v>44290</v>
      </c>
      <c r="D457" s="12" t="s">
        <v>16</v>
      </c>
      <c r="E457" s="12" t="s">
        <v>38</v>
      </c>
      <c r="F457" s="12" t="s">
        <v>39</v>
      </c>
      <c r="G457" s="12" t="s">
        <v>19</v>
      </c>
      <c r="H457" s="33">
        <v>0.5</v>
      </c>
      <c r="I457" s="21">
        <v>1500</v>
      </c>
      <c r="J457" s="33">
        <f t="shared" si="10"/>
        <v>750</v>
      </c>
      <c r="K457" s="34">
        <f t="shared" si="11"/>
        <v>225</v>
      </c>
      <c r="L457" s="24">
        <v>0.3</v>
      </c>
      <c r="M457" s="42">
        <f t="shared" si="18"/>
        <v>0.15</v>
      </c>
      <c r="N457" s="29">
        <f t="shared" si="19"/>
        <v>225</v>
      </c>
      <c r="O457" s="4"/>
      <c r="P457" s="5"/>
      <c r="Q457" s="7"/>
    </row>
    <row r="458" spans="1:17" ht="15.75" customHeight="1">
      <c r="A458" s="12" t="s">
        <v>15</v>
      </c>
      <c r="B458" s="15">
        <v>1185732</v>
      </c>
      <c r="C458" s="3">
        <v>44290</v>
      </c>
      <c r="D458" s="12" t="s">
        <v>16</v>
      </c>
      <c r="E458" s="12" t="s">
        <v>38</v>
      </c>
      <c r="F458" s="12" t="s">
        <v>39</v>
      </c>
      <c r="G458" s="12" t="s">
        <v>20</v>
      </c>
      <c r="H458" s="33">
        <v>0.4</v>
      </c>
      <c r="I458" s="21">
        <v>1500</v>
      </c>
      <c r="J458" s="33">
        <f t="shared" si="10"/>
        <v>600</v>
      </c>
      <c r="K458" s="34">
        <f t="shared" si="11"/>
        <v>210</v>
      </c>
      <c r="L458" s="24">
        <v>0.35</v>
      </c>
      <c r="M458" s="42">
        <f t="shared" si="18"/>
        <v>0.14000000000000001</v>
      </c>
      <c r="N458" s="29">
        <f t="shared" si="19"/>
        <v>210</v>
      </c>
      <c r="O458" s="4"/>
      <c r="P458" s="5"/>
      <c r="Q458" s="7"/>
    </row>
    <row r="459" spans="1:17" ht="15.75" customHeight="1">
      <c r="A459" s="12" t="s">
        <v>15</v>
      </c>
      <c r="B459" s="15">
        <v>1185732</v>
      </c>
      <c r="C459" s="3">
        <v>44290</v>
      </c>
      <c r="D459" s="12" t="s">
        <v>16</v>
      </c>
      <c r="E459" s="12" t="s">
        <v>38</v>
      </c>
      <c r="F459" s="12" t="s">
        <v>39</v>
      </c>
      <c r="G459" s="12" t="s">
        <v>21</v>
      </c>
      <c r="H459" s="33">
        <v>0.45</v>
      </c>
      <c r="I459" s="21">
        <v>750</v>
      </c>
      <c r="J459" s="33">
        <f t="shared" si="10"/>
        <v>337.5</v>
      </c>
      <c r="K459" s="34">
        <f t="shared" si="11"/>
        <v>118.12499999999999</v>
      </c>
      <c r="L459" s="24">
        <v>0.35</v>
      </c>
      <c r="M459" s="42">
        <f t="shared" si="18"/>
        <v>0.15749999999999997</v>
      </c>
      <c r="N459" s="29">
        <f t="shared" si="19"/>
        <v>118.12499999999999</v>
      </c>
      <c r="O459" s="4"/>
      <c r="P459" s="5"/>
      <c r="Q459" s="7"/>
    </row>
    <row r="460" spans="1:17" ht="15.75" customHeight="1">
      <c r="A460" s="12" t="s">
        <v>15</v>
      </c>
      <c r="B460" s="15">
        <v>1185732</v>
      </c>
      <c r="C460" s="3">
        <v>44290</v>
      </c>
      <c r="D460" s="12" t="s">
        <v>16</v>
      </c>
      <c r="E460" s="12" t="s">
        <v>38</v>
      </c>
      <c r="F460" s="12" t="s">
        <v>39</v>
      </c>
      <c r="G460" s="12" t="s">
        <v>22</v>
      </c>
      <c r="H460" s="33">
        <v>0.6</v>
      </c>
      <c r="I460" s="21">
        <v>750</v>
      </c>
      <c r="J460" s="33">
        <f t="shared" si="10"/>
        <v>450</v>
      </c>
      <c r="K460" s="34">
        <f t="shared" si="11"/>
        <v>135</v>
      </c>
      <c r="L460" s="24">
        <v>0.3</v>
      </c>
      <c r="M460" s="42">
        <f t="shared" si="18"/>
        <v>0.18</v>
      </c>
      <c r="N460" s="29">
        <f t="shared" si="19"/>
        <v>135</v>
      </c>
      <c r="O460" s="4"/>
      <c r="P460" s="5"/>
      <c r="Q460" s="7"/>
    </row>
    <row r="461" spans="1:17" ht="15.75" customHeight="1">
      <c r="A461" s="12" t="s">
        <v>15</v>
      </c>
      <c r="B461" s="15">
        <v>1185732</v>
      </c>
      <c r="C461" s="3">
        <v>44290</v>
      </c>
      <c r="D461" s="12" t="s">
        <v>16</v>
      </c>
      <c r="E461" s="12" t="s">
        <v>38</v>
      </c>
      <c r="F461" s="12" t="s">
        <v>39</v>
      </c>
      <c r="G461" s="12" t="s">
        <v>23</v>
      </c>
      <c r="H461" s="33">
        <v>0.5</v>
      </c>
      <c r="I461" s="21">
        <v>2000</v>
      </c>
      <c r="J461" s="33">
        <f t="shared" si="10"/>
        <v>1000</v>
      </c>
      <c r="K461" s="34">
        <f t="shared" si="11"/>
        <v>250</v>
      </c>
      <c r="L461" s="24">
        <v>0.25</v>
      </c>
      <c r="M461" s="42">
        <f t="shared" si="18"/>
        <v>0.125</v>
      </c>
      <c r="N461" s="29">
        <f t="shared" si="19"/>
        <v>250</v>
      </c>
      <c r="O461" s="4"/>
      <c r="P461" s="5"/>
      <c r="Q461" s="7"/>
    </row>
    <row r="462" spans="1:17" ht="15.75" customHeight="1">
      <c r="A462" s="12" t="s">
        <v>15</v>
      </c>
      <c r="B462" s="15">
        <v>1185732</v>
      </c>
      <c r="C462" s="3">
        <v>44319</v>
      </c>
      <c r="D462" s="12" t="s">
        <v>16</v>
      </c>
      <c r="E462" s="12" t="s">
        <v>38</v>
      </c>
      <c r="F462" s="12" t="s">
        <v>39</v>
      </c>
      <c r="G462" s="12" t="s">
        <v>18</v>
      </c>
      <c r="H462" s="33">
        <v>0.6</v>
      </c>
      <c r="I462" s="21">
        <v>4700</v>
      </c>
      <c r="J462" s="33">
        <f t="shared" si="10"/>
        <v>2820</v>
      </c>
      <c r="K462" s="34">
        <f t="shared" si="11"/>
        <v>1410</v>
      </c>
      <c r="L462" s="24">
        <v>0.5</v>
      </c>
      <c r="M462" s="42">
        <f t="shared" si="18"/>
        <v>0.3</v>
      </c>
      <c r="N462" s="29">
        <f t="shared" si="19"/>
        <v>1410</v>
      </c>
      <c r="O462" s="4"/>
      <c r="P462" s="5"/>
      <c r="Q462" s="7"/>
    </row>
    <row r="463" spans="1:17" ht="15.75" customHeight="1">
      <c r="A463" s="12" t="s">
        <v>15</v>
      </c>
      <c r="B463" s="15">
        <v>1185732</v>
      </c>
      <c r="C463" s="3">
        <v>44319</v>
      </c>
      <c r="D463" s="12" t="s">
        <v>16</v>
      </c>
      <c r="E463" s="12" t="s">
        <v>38</v>
      </c>
      <c r="F463" s="12" t="s">
        <v>39</v>
      </c>
      <c r="G463" s="12" t="s">
        <v>19</v>
      </c>
      <c r="H463" s="33">
        <v>0.60000000000000009</v>
      </c>
      <c r="I463" s="21">
        <v>1750</v>
      </c>
      <c r="J463" s="33">
        <f t="shared" si="10"/>
        <v>1050.0000000000002</v>
      </c>
      <c r="K463" s="34">
        <f t="shared" si="11"/>
        <v>315.00000000000006</v>
      </c>
      <c r="L463" s="24">
        <v>0.3</v>
      </c>
      <c r="M463" s="42">
        <f t="shared" si="18"/>
        <v>0.18000000000000002</v>
      </c>
      <c r="N463" s="29">
        <f t="shared" si="19"/>
        <v>315.00000000000006</v>
      </c>
      <c r="O463" s="4"/>
      <c r="P463" s="5"/>
      <c r="Q463" s="7"/>
    </row>
    <row r="464" spans="1:17" ht="15.75" customHeight="1">
      <c r="A464" s="12" t="s">
        <v>15</v>
      </c>
      <c r="B464" s="15">
        <v>1185732</v>
      </c>
      <c r="C464" s="3">
        <v>44319</v>
      </c>
      <c r="D464" s="12" t="s">
        <v>16</v>
      </c>
      <c r="E464" s="12" t="s">
        <v>38</v>
      </c>
      <c r="F464" s="12" t="s">
        <v>39</v>
      </c>
      <c r="G464" s="12" t="s">
        <v>20</v>
      </c>
      <c r="H464" s="33">
        <v>0.55000000000000004</v>
      </c>
      <c r="I464" s="21">
        <v>1500</v>
      </c>
      <c r="J464" s="33">
        <f t="shared" si="10"/>
        <v>825.00000000000011</v>
      </c>
      <c r="K464" s="34">
        <f t="shared" si="11"/>
        <v>288.75</v>
      </c>
      <c r="L464" s="24">
        <v>0.35</v>
      </c>
      <c r="M464" s="42">
        <f t="shared" si="18"/>
        <v>0.1925</v>
      </c>
      <c r="N464" s="29">
        <f t="shared" si="19"/>
        <v>288.75</v>
      </c>
      <c r="O464" s="4"/>
      <c r="P464" s="5"/>
      <c r="Q464" s="7"/>
    </row>
    <row r="465" spans="1:17" ht="15.75" customHeight="1">
      <c r="A465" s="12" t="s">
        <v>15</v>
      </c>
      <c r="B465" s="15">
        <v>1185732</v>
      </c>
      <c r="C465" s="3">
        <v>44319</v>
      </c>
      <c r="D465" s="12" t="s">
        <v>16</v>
      </c>
      <c r="E465" s="12" t="s">
        <v>38</v>
      </c>
      <c r="F465" s="12" t="s">
        <v>39</v>
      </c>
      <c r="G465" s="12" t="s">
        <v>21</v>
      </c>
      <c r="H465" s="33">
        <v>0.55000000000000004</v>
      </c>
      <c r="I465" s="21">
        <v>1000</v>
      </c>
      <c r="J465" s="33">
        <f t="shared" si="10"/>
        <v>550</v>
      </c>
      <c r="K465" s="34">
        <f t="shared" si="11"/>
        <v>192.5</v>
      </c>
      <c r="L465" s="24">
        <v>0.35</v>
      </c>
      <c r="M465" s="42">
        <f t="shared" si="18"/>
        <v>0.1925</v>
      </c>
      <c r="N465" s="29">
        <f t="shared" si="19"/>
        <v>192.5</v>
      </c>
      <c r="O465" s="4"/>
      <c r="P465" s="5"/>
      <c r="Q465" s="7"/>
    </row>
    <row r="466" spans="1:17" ht="15.75" customHeight="1">
      <c r="A466" s="12" t="s">
        <v>15</v>
      </c>
      <c r="B466" s="15">
        <v>1185732</v>
      </c>
      <c r="C466" s="3">
        <v>44319</v>
      </c>
      <c r="D466" s="12" t="s">
        <v>16</v>
      </c>
      <c r="E466" s="12" t="s">
        <v>38</v>
      </c>
      <c r="F466" s="12" t="s">
        <v>39</v>
      </c>
      <c r="G466" s="12" t="s">
        <v>22</v>
      </c>
      <c r="H466" s="33">
        <v>0.65</v>
      </c>
      <c r="I466" s="21">
        <v>1250</v>
      </c>
      <c r="J466" s="33">
        <f t="shared" si="10"/>
        <v>812.5</v>
      </c>
      <c r="K466" s="34">
        <f t="shared" si="11"/>
        <v>243.75</v>
      </c>
      <c r="L466" s="24">
        <v>0.3</v>
      </c>
      <c r="M466" s="42">
        <f t="shared" si="18"/>
        <v>0.19500000000000001</v>
      </c>
      <c r="N466" s="29">
        <f t="shared" si="19"/>
        <v>243.75</v>
      </c>
      <c r="O466" s="4"/>
      <c r="P466" s="5"/>
      <c r="Q466" s="7"/>
    </row>
    <row r="467" spans="1:17" ht="15.75" customHeight="1">
      <c r="A467" s="12" t="s">
        <v>15</v>
      </c>
      <c r="B467" s="15">
        <v>1185732</v>
      </c>
      <c r="C467" s="3">
        <v>44319</v>
      </c>
      <c r="D467" s="12" t="s">
        <v>16</v>
      </c>
      <c r="E467" s="12" t="s">
        <v>38</v>
      </c>
      <c r="F467" s="12" t="s">
        <v>39</v>
      </c>
      <c r="G467" s="12" t="s">
        <v>23</v>
      </c>
      <c r="H467" s="33">
        <v>0.70000000000000007</v>
      </c>
      <c r="I467" s="21">
        <v>2500</v>
      </c>
      <c r="J467" s="33">
        <f t="shared" si="10"/>
        <v>1750.0000000000002</v>
      </c>
      <c r="K467" s="34">
        <f t="shared" si="11"/>
        <v>525</v>
      </c>
      <c r="L467" s="24">
        <v>0.3</v>
      </c>
      <c r="M467" s="42">
        <f t="shared" si="18"/>
        <v>0.21</v>
      </c>
      <c r="N467" s="29">
        <f t="shared" si="19"/>
        <v>525</v>
      </c>
      <c r="O467" s="4"/>
      <c r="P467" s="5"/>
      <c r="Q467" s="7"/>
    </row>
    <row r="468" spans="1:17" ht="15.75" customHeight="1">
      <c r="A468" s="12" t="s">
        <v>15</v>
      </c>
      <c r="B468" s="15">
        <v>1185732</v>
      </c>
      <c r="C468" s="3">
        <v>44352</v>
      </c>
      <c r="D468" s="12" t="s">
        <v>16</v>
      </c>
      <c r="E468" s="12" t="s">
        <v>38</v>
      </c>
      <c r="F468" s="12" t="s">
        <v>39</v>
      </c>
      <c r="G468" s="12" t="s">
        <v>18</v>
      </c>
      <c r="H468" s="33">
        <v>0.65</v>
      </c>
      <c r="I468" s="21">
        <v>5000</v>
      </c>
      <c r="J468" s="33">
        <f t="shared" si="10"/>
        <v>3250</v>
      </c>
      <c r="K468" s="34">
        <f t="shared" si="11"/>
        <v>1787.5000000000002</v>
      </c>
      <c r="L468" s="24">
        <v>0.55000000000000004</v>
      </c>
      <c r="M468" s="42">
        <f t="shared" si="18"/>
        <v>0.35750000000000004</v>
      </c>
      <c r="N468" s="29">
        <f t="shared" si="19"/>
        <v>1787.5000000000002</v>
      </c>
      <c r="O468" s="4"/>
      <c r="P468" s="5"/>
      <c r="Q468" s="7"/>
    </row>
    <row r="469" spans="1:17" ht="15.75" customHeight="1">
      <c r="A469" s="12" t="s">
        <v>15</v>
      </c>
      <c r="B469" s="15">
        <v>1185732</v>
      </c>
      <c r="C469" s="3">
        <v>44352</v>
      </c>
      <c r="D469" s="12" t="s">
        <v>16</v>
      </c>
      <c r="E469" s="12" t="s">
        <v>38</v>
      </c>
      <c r="F469" s="12" t="s">
        <v>39</v>
      </c>
      <c r="G469" s="12" t="s">
        <v>19</v>
      </c>
      <c r="H469" s="33">
        <v>0.60000000000000009</v>
      </c>
      <c r="I469" s="21">
        <v>2500</v>
      </c>
      <c r="J469" s="33">
        <f t="shared" si="10"/>
        <v>1500.0000000000002</v>
      </c>
      <c r="K469" s="34">
        <f t="shared" si="11"/>
        <v>525</v>
      </c>
      <c r="L469" s="24">
        <v>0.35</v>
      </c>
      <c r="M469" s="42">
        <f t="shared" si="18"/>
        <v>0.21</v>
      </c>
      <c r="N469" s="29">
        <f t="shared" si="19"/>
        <v>525</v>
      </c>
      <c r="O469" s="4"/>
      <c r="P469" s="5"/>
      <c r="Q469" s="7"/>
    </row>
    <row r="470" spans="1:17" ht="15.75" customHeight="1">
      <c r="A470" s="12" t="s">
        <v>15</v>
      </c>
      <c r="B470" s="15">
        <v>1185732</v>
      </c>
      <c r="C470" s="3">
        <v>44352</v>
      </c>
      <c r="D470" s="12" t="s">
        <v>16</v>
      </c>
      <c r="E470" s="12" t="s">
        <v>38</v>
      </c>
      <c r="F470" s="12" t="s">
        <v>39</v>
      </c>
      <c r="G470" s="12" t="s">
        <v>20</v>
      </c>
      <c r="H470" s="33">
        <v>0.55000000000000004</v>
      </c>
      <c r="I470" s="21">
        <v>1750</v>
      </c>
      <c r="J470" s="33">
        <f t="shared" si="10"/>
        <v>962.50000000000011</v>
      </c>
      <c r="K470" s="34">
        <f t="shared" si="11"/>
        <v>385</v>
      </c>
      <c r="L470" s="24">
        <v>0.39999999999999997</v>
      </c>
      <c r="M470" s="42">
        <f t="shared" si="18"/>
        <v>0.22</v>
      </c>
      <c r="N470" s="29">
        <f t="shared" si="19"/>
        <v>385</v>
      </c>
      <c r="O470" s="4"/>
      <c r="P470" s="5"/>
      <c r="Q470" s="7"/>
    </row>
    <row r="471" spans="1:17" ht="15.75" customHeight="1">
      <c r="A471" s="12" t="s">
        <v>15</v>
      </c>
      <c r="B471" s="15">
        <v>1185732</v>
      </c>
      <c r="C471" s="3">
        <v>44352</v>
      </c>
      <c r="D471" s="12" t="s">
        <v>16</v>
      </c>
      <c r="E471" s="12" t="s">
        <v>38</v>
      </c>
      <c r="F471" s="12" t="s">
        <v>39</v>
      </c>
      <c r="G471" s="12" t="s">
        <v>21</v>
      </c>
      <c r="H471" s="33">
        <v>0.55000000000000004</v>
      </c>
      <c r="I471" s="21">
        <v>1500</v>
      </c>
      <c r="J471" s="33">
        <f t="shared" si="10"/>
        <v>825.00000000000011</v>
      </c>
      <c r="K471" s="34">
        <f t="shared" si="11"/>
        <v>330</v>
      </c>
      <c r="L471" s="24">
        <v>0.39999999999999997</v>
      </c>
      <c r="M471" s="42">
        <f t="shared" si="18"/>
        <v>0.22</v>
      </c>
      <c r="N471" s="29">
        <f t="shared" si="19"/>
        <v>330</v>
      </c>
      <c r="O471" s="4"/>
      <c r="P471" s="5"/>
      <c r="Q471" s="7"/>
    </row>
    <row r="472" spans="1:17" ht="15.75" customHeight="1">
      <c r="A472" s="12" t="s">
        <v>15</v>
      </c>
      <c r="B472" s="15">
        <v>1185732</v>
      </c>
      <c r="C472" s="3">
        <v>44352</v>
      </c>
      <c r="D472" s="12" t="s">
        <v>16</v>
      </c>
      <c r="E472" s="12" t="s">
        <v>38</v>
      </c>
      <c r="F472" s="12" t="s">
        <v>39</v>
      </c>
      <c r="G472" s="12" t="s">
        <v>22</v>
      </c>
      <c r="H472" s="33">
        <v>0.65</v>
      </c>
      <c r="I472" s="21">
        <v>1500</v>
      </c>
      <c r="J472" s="33">
        <f t="shared" si="10"/>
        <v>975</v>
      </c>
      <c r="K472" s="34">
        <f t="shared" si="11"/>
        <v>341.25</v>
      </c>
      <c r="L472" s="24">
        <v>0.35</v>
      </c>
      <c r="M472" s="42">
        <f t="shared" si="18"/>
        <v>0.22750000000000001</v>
      </c>
      <c r="N472" s="29">
        <f t="shared" si="19"/>
        <v>341.25</v>
      </c>
      <c r="O472" s="4"/>
      <c r="P472" s="5"/>
      <c r="Q472" s="7"/>
    </row>
    <row r="473" spans="1:17" ht="15.75" customHeight="1">
      <c r="A473" s="12" t="s">
        <v>15</v>
      </c>
      <c r="B473" s="15">
        <v>1185732</v>
      </c>
      <c r="C473" s="3">
        <v>44352</v>
      </c>
      <c r="D473" s="12" t="s">
        <v>16</v>
      </c>
      <c r="E473" s="12" t="s">
        <v>38</v>
      </c>
      <c r="F473" s="12" t="s">
        <v>39</v>
      </c>
      <c r="G473" s="12" t="s">
        <v>23</v>
      </c>
      <c r="H473" s="33">
        <v>0.70000000000000007</v>
      </c>
      <c r="I473" s="21">
        <v>3000</v>
      </c>
      <c r="J473" s="33">
        <f t="shared" si="10"/>
        <v>2100</v>
      </c>
      <c r="K473" s="34">
        <f t="shared" si="11"/>
        <v>630</v>
      </c>
      <c r="L473" s="24">
        <v>0.3</v>
      </c>
      <c r="M473" s="42">
        <f t="shared" si="18"/>
        <v>0.21</v>
      </c>
      <c r="N473" s="29">
        <f t="shared" si="19"/>
        <v>630</v>
      </c>
      <c r="O473" s="4"/>
      <c r="P473" s="5"/>
      <c r="Q473" s="7"/>
    </row>
    <row r="474" spans="1:17" ht="15.75" customHeight="1">
      <c r="A474" s="12" t="s">
        <v>15</v>
      </c>
      <c r="B474" s="15">
        <v>1185732</v>
      </c>
      <c r="C474" s="3">
        <v>44380</v>
      </c>
      <c r="D474" s="12" t="s">
        <v>16</v>
      </c>
      <c r="E474" s="12" t="s">
        <v>38</v>
      </c>
      <c r="F474" s="12" t="s">
        <v>39</v>
      </c>
      <c r="G474" s="12" t="s">
        <v>18</v>
      </c>
      <c r="H474" s="33">
        <v>0.65</v>
      </c>
      <c r="I474" s="21">
        <v>5000</v>
      </c>
      <c r="J474" s="33">
        <f t="shared" si="10"/>
        <v>3250</v>
      </c>
      <c r="K474" s="34">
        <f t="shared" si="11"/>
        <v>1787.5000000000002</v>
      </c>
      <c r="L474" s="24">
        <v>0.55000000000000004</v>
      </c>
      <c r="M474" s="42">
        <f t="shared" si="18"/>
        <v>0.35750000000000004</v>
      </c>
      <c r="N474" s="29">
        <f t="shared" si="19"/>
        <v>1787.5000000000002</v>
      </c>
      <c r="O474" s="4"/>
      <c r="P474" s="5"/>
      <c r="Q474" s="7"/>
    </row>
    <row r="475" spans="1:17" ht="15.75" customHeight="1">
      <c r="A475" s="12" t="s">
        <v>15</v>
      </c>
      <c r="B475" s="15">
        <v>1185732</v>
      </c>
      <c r="C475" s="3">
        <v>44380</v>
      </c>
      <c r="D475" s="12" t="s">
        <v>16</v>
      </c>
      <c r="E475" s="12" t="s">
        <v>38</v>
      </c>
      <c r="F475" s="12" t="s">
        <v>39</v>
      </c>
      <c r="G475" s="12" t="s">
        <v>19</v>
      </c>
      <c r="H475" s="33">
        <v>0.60000000000000009</v>
      </c>
      <c r="I475" s="21">
        <v>3000</v>
      </c>
      <c r="J475" s="33">
        <f t="shared" si="10"/>
        <v>1800.0000000000002</v>
      </c>
      <c r="K475" s="34">
        <f t="shared" si="11"/>
        <v>630</v>
      </c>
      <c r="L475" s="24">
        <v>0.35</v>
      </c>
      <c r="M475" s="42">
        <f t="shared" si="18"/>
        <v>0.21</v>
      </c>
      <c r="N475" s="29">
        <f t="shared" si="19"/>
        <v>630</v>
      </c>
      <c r="O475" s="4"/>
      <c r="P475" s="5"/>
      <c r="Q475" s="7"/>
    </row>
    <row r="476" spans="1:17" ht="15.75" customHeight="1">
      <c r="A476" s="12" t="s">
        <v>15</v>
      </c>
      <c r="B476" s="15">
        <v>1185732</v>
      </c>
      <c r="C476" s="3">
        <v>44380</v>
      </c>
      <c r="D476" s="12" t="s">
        <v>16</v>
      </c>
      <c r="E476" s="12" t="s">
        <v>38</v>
      </c>
      <c r="F476" s="12" t="s">
        <v>39</v>
      </c>
      <c r="G476" s="12" t="s">
        <v>20</v>
      </c>
      <c r="H476" s="33">
        <v>0.55000000000000004</v>
      </c>
      <c r="I476" s="21">
        <v>2250</v>
      </c>
      <c r="J476" s="33">
        <f t="shared" si="10"/>
        <v>1237.5</v>
      </c>
      <c r="K476" s="34">
        <f t="shared" si="11"/>
        <v>494.99999999999994</v>
      </c>
      <c r="L476" s="24">
        <v>0.39999999999999997</v>
      </c>
      <c r="M476" s="42">
        <f t="shared" si="18"/>
        <v>0.21999999999999997</v>
      </c>
      <c r="N476" s="29">
        <f t="shared" si="19"/>
        <v>494.99999999999994</v>
      </c>
      <c r="O476" s="4"/>
      <c r="P476" s="5"/>
      <c r="Q476" s="7"/>
    </row>
    <row r="477" spans="1:17" ht="15.75" customHeight="1">
      <c r="A477" s="12" t="s">
        <v>15</v>
      </c>
      <c r="B477" s="15">
        <v>1185732</v>
      </c>
      <c r="C477" s="3">
        <v>44380</v>
      </c>
      <c r="D477" s="12" t="s">
        <v>16</v>
      </c>
      <c r="E477" s="12" t="s">
        <v>38</v>
      </c>
      <c r="F477" s="12" t="s">
        <v>39</v>
      </c>
      <c r="G477" s="12" t="s">
        <v>21</v>
      </c>
      <c r="H477" s="33">
        <v>0.55000000000000004</v>
      </c>
      <c r="I477" s="21">
        <v>1750</v>
      </c>
      <c r="J477" s="33">
        <f t="shared" si="10"/>
        <v>962.50000000000011</v>
      </c>
      <c r="K477" s="34">
        <f t="shared" si="11"/>
        <v>385</v>
      </c>
      <c r="L477" s="24">
        <v>0.39999999999999997</v>
      </c>
      <c r="M477" s="42">
        <f t="shared" si="18"/>
        <v>0.22</v>
      </c>
      <c r="N477" s="29">
        <f t="shared" si="19"/>
        <v>385</v>
      </c>
      <c r="O477" s="4"/>
      <c r="P477" s="5"/>
      <c r="Q477" s="7"/>
    </row>
    <row r="478" spans="1:17" ht="15.75" customHeight="1">
      <c r="A478" s="12" t="s">
        <v>15</v>
      </c>
      <c r="B478" s="15">
        <v>1185732</v>
      </c>
      <c r="C478" s="3">
        <v>44380</v>
      </c>
      <c r="D478" s="12" t="s">
        <v>16</v>
      </c>
      <c r="E478" s="12" t="s">
        <v>38</v>
      </c>
      <c r="F478" s="12" t="s">
        <v>39</v>
      </c>
      <c r="G478" s="12" t="s">
        <v>22</v>
      </c>
      <c r="H478" s="33">
        <v>0.65</v>
      </c>
      <c r="I478" s="21">
        <v>2000</v>
      </c>
      <c r="J478" s="33">
        <f t="shared" si="10"/>
        <v>1300</v>
      </c>
      <c r="K478" s="34">
        <f t="shared" si="11"/>
        <v>454.99999999999994</v>
      </c>
      <c r="L478" s="24">
        <v>0.35</v>
      </c>
      <c r="M478" s="42">
        <f t="shared" si="18"/>
        <v>0.22749999999999998</v>
      </c>
      <c r="N478" s="29">
        <f t="shared" si="19"/>
        <v>454.99999999999994</v>
      </c>
      <c r="O478" s="4"/>
      <c r="P478" s="5"/>
      <c r="Q478" s="7"/>
    </row>
    <row r="479" spans="1:17" ht="15.75" customHeight="1">
      <c r="A479" s="12" t="s">
        <v>15</v>
      </c>
      <c r="B479" s="15">
        <v>1185732</v>
      </c>
      <c r="C479" s="3">
        <v>44380</v>
      </c>
      <c r="D479" s="12" t="s">
        <v>16</v>
      </c>
      <c r="E479" s="12" t="s">
        <v>38</v>
      </c>
      <c r="F479" s="12" t="s">
        <v>39</v>
      </c>
      <c r="G479" s="12" t="s">
        <v>23</v>
      </c>
      <c r="H479" s="33">
        <v>0.70000000000000007</v>
      </c>
      <c r="I479" s="21">
        <v>3750</v>
      </c>
      <c r="J479" s="33">
        <f t="shared" si="10"/>
        <v>2625.0000000000005</v>
      </c>
      <c r="K479" s="34">
        <f t="shared" si="11"/>
        <v>787.50000000000011</v>
      </c>
      <c r="L479" s="24">
        <v>0.3</v>
      </c>
      <c r="M479" s="42">
        <f t="shared" si="18"/>
        <v>0.21000000000000002</v>
      </c>
      <c r="N479" s="29">
        <f t="shared" si="19"/>
        <v>787.50000000000011</v>
      </c>
      <c r="O479" s="4"/>
      <c r="P479" s="5"/>
      <c r="Q479" s="7"/>
    </row>
    <row r="480" spans="1:17" ht="15.75" customHeight="1">
      <c r="A480" s="12" t="s">
        <v>15</v>
      </c>
      <c r="B480" s="15">
        <v>1185732</v>
      </c>
      <c r="C480" s="3">
        <v>44412</v>
      </c>
      <c r="D480" s="12" t="s">
        <v>16</v>
      </c>
      <c r="E480" s="12" t="s">
        <v>38</v>
      </c>
      <c r="F480" s="12" t="s">
        <v>39</v>
      </c>
      <c r="G480" s="12" t="s">
        <v>18</v>
      </c>
      <c r="H480" s="33">
        <v>0.65</v>
      </c>
      <c r="I480" s="21">
        <v>5250</v>
      </c>
      <c r="J480" s="33">
        <f t="shared" si="10"/>
        <v>3412.5</v>
      </c>
      <c r="K480" s="34">
        <f t="shared" si="11"/>
        <v>1876.8750000000002</v>
      </c>
      <c r="L480" s="24">
        <v>0.55000000000000004</v>
      </c>
      <c r="M480" s="42">
        <f t="shared" si="18"/>
        <v>0.35750000000000004</v>
      </c>
      <c r="N480" s="29">
        <f t="shared" si="19"/>
        <v>1876.8750000000002</v>
      </c>
      <c r="O480" s="4"/>
      <c r="P480" s="5"/>
      <c r="Q480" s="7"/>
    </row>
    <row r="481" spans="1:17" ht="15.75" customHeight="1">
      <c r="A481" s="12" t="s">
        <v>15</v>
      </c>
      <c r="B481" s="15">
        <v>1185732</v>
      </c>
      <c r="C481" s="3">
        <v>44412</v>
      </c>
      <c r="D481" s="12" t="s">
        <v>16</v>
      </c>
      <c r="E481" s="12" t="s">
        <v>38</v>
      </c>
      <c r="F481" s="12" t="s">
        <v>39</v>
      </c>
      <c r="G481" s="12" t="s">
        <v>19</v>
      </c>
      <c r="H481" s="33">
        <v>0.60000000000000009</v>
      </c>
      <c r="I481" s="21">
        <v>3000</v>
      </c>
      <c r="J481" s="33">
        <f t="shared" si="10"/>
        <v>1800.0000000000002</v>
      </c>
      <c r="K481" s="34">
        <f t="shared" si="11"/>
        <v>630</v>
      </c>
      <c r="L481" s="24">
        <v>0.35</v>
      </c>
      <c r="M481" s="42">
        <f t="shared" si="18"/>
        <v>0.21</v>
      </c>
      <c r="N481" s="29">
        <f t="shared" si="19"/>
        <v>630</v>
      </c>
      <c r="O481" s="4"/>
      <c r="P481" s="5"/>
      <c r="Q481" s="7"/>
    </row>
    <row r="482" spans="1:17" ht="15.75" customHeight="1">
      <c r="A482" s="12" t="s">
        <v>15</v>
      </c>
      <c r="B482" s="15">
        <v>1185732</v>
      </c>
      <c r="C482" s="3">
        <v>44412</v>
      </c>
      <c r="D482" s="12" t="s">
        <v>16</v>
      </c>
      <c r="E482" s="12" t="s">
        <v>38</v>
      </c>
      <c r="F482" s="12" t="s">
        <v>39</v>
      </c>
      <c r="G482" s="12" t="s">
        <v>20</v>
      </c>
      <c r="H482" s="33">
        <v>0.55000000000000004</v>
      </c>
      <c r="I482" s="21">
        <v>2250</v>
      </c>
      <c r="J482" s="33">
        <f t="shared" si="10"/>
        <v>1237.5</v>
      </c>
      <c r="K482" s="34">
        <f t="shared" si="11"/>
        <v>494.99999999999994</v>
      </c>
      <c r="L482" s="24">
        <v>0.39999999999999997</v>
      </c>
      <c r="M482" s="42">
        <f t="shared" si="18"/>
        <v>0.21999999999999997</v>
      </c>
      <c r="N482" s="29">
        <f t="shared" si="19"/>
        <v>494.99999999999994</v>
      </c>
      <c r="O482" s="4"/>
      <c r="P482" s="5"/>
      <c r="Q482" s="7"/>
    </row>
    <row r="483" spans="1:17" ht="15.75" customHeight="1">
      <c r="A483" s="12" t="s">
        <v>15</v>
      </c>
      <c r="B483" s="15">
        <v>1185732</v>
      </c>
      <c r="C483" s="3">
        <v>44412</v>
      </c>
      <c r="D483" s="12" t="s">
        <v>16</v>
      </c>
      <c r="E483" s="12" t="s">
        <v>38</v>
      </c>
      <c r="F483" s="12" t="s">
        <v>39</v>
      </c>
      <c r="G483" s="12" t="s">
        <v>21</v>
      </c>
      <c r="H483" s="33">
        <v>0.55000000000000004</v>
      </c>
      <c r="I483" s="21">
        <v>2000</v>
      </c>
      <c r="J483" s="33">
        <f t="shared" si="10"/>
        <v>1100</v>
      </c>
      <c r="K483" s="34">
        <f t="shared" si="11"/>
        <v>439.99999999999994</v>
      </c>
      <c r="L483" s="24">
        <v>0.39999999999999997</v>
      </c>
      <c r="M483" s="42">
        <f t="shared" si="18"/>
        <v>0.21999999999999997</v>
      </c>
      <c r="N483" s="29">
        <f t="shared" si="19"/>
        <v>439.99999999999994</v>
      </c>
      <c r="O483" s="4"/>
      <c r="P483" s="5"/>
      <c r="Q483" s="7"/>
    </row>
    <row r="484" spans="1:17" ht="15.75" customHeight="1">
      <c r="A484" s="12" t="s">
        <v>15</v>
      </c>
      <c r="B484" s="15">
        <v>1185732</v>
      </c>
      <c r="C484" s="3">
        <v>44412</v>
      </c>
      <c r="D484" s="12" t="s">
        <v>16</v>
      </c>
      <c r="E484" s="12" t="s">
        <v>38</v>
      </c>
      <c r="F484" s="12" t="s">
        <v>39</v>
      </c>
      <c r="G484" s="12" t="s">
        <v>22</v>
      </c>
      <c r="H484" s="33">
        <v>0.65</v>
      </c>
      <c r="I484" s="21">
        <v>1750</v>
      </c>
      <c r="J484" s="33">
        <f t="shared" si="10"/>
        <v>1137.5</v>
      </c>
      <c r="K484" s="34">
        <f t="shared" si="11"/>
        <v>398.125</v>
      </c>
      <c r="L484" s="24">
        <v>0.35</v>
      </c>
      <c r="M484" s="42">
        <f t="shared" si="18"/>
        <v>0.22750000000000001</v>
      </c>
      <c r="N484" s="29">
        <f t="shared" si="19"/>
        <v>398.125</v>
      </c>
      <c r="O484" s="4"/>
      <c r="P484" s="5"/>
      <c r="Q484" s="7"/>
    </row>
    <row r="485" spans="1:17" ht="15.75" customHeight="1">
      <c r="A485" s="12" t="s">
        <v>15</v>
      </c>
      <c r="B485" s="15">
        <v>1185732</v>
      </c>
      <c r="C485" s="3">
        <v>44412</v>
      </c>
      <c r="D485" s="12" t="s">
        <v>16</v>
      </c>
      <c r="E485" s="12" t="s">
        <v>38</v>
      </c>
      <c r="F485" s="12" t="s">
        <v>39</v>
      </c>
      <c r="G485" s="12" t="s">
        <v>23</v>
      </c>
      <c r="H485" s="33">
        <v>0.70000000000000007</v>
      </c>
      <c r="I485" s="21">
        <v>3500</v>
      </c>
      <c r="J485" s="33">
        <f t="shared" si="10"/>
        <v>2450.0000000000005</v>
      </c>
      <c r="K485" s="34">
        <f t="shared" si="11"/>
        <v>735.00000000000011</v>
      </c>
      <c r="L485" s="24">
        <v>0.3</v>
      </c>
      <c r="M485" s="42">
        <f t="shared" si="18"/>
        <v>0.21000000000000002</v>
      </c>
      <c r="N485" s="29">
        <f t="shared" si="19"/>
        <v>735.00000000000011</v>
      </c>
      <c r="O485" s="4"/>
      <c r="P485" s="5"/>
      <c r="Q485" s="7"/>
    </row>
    <row r="486" spans="1:17" ht="15.75" customHeight="1">
      <c r="A486" s="12" t="s">
        <v>15</v>
      </c>
      <c r="B486" s="15">
        <v>1185732</v>
      </c>
      <c r="C486" s="3">
        <v>44442</v>
      </c>
      <c r="D486" s="12" t="s">
        <v>16</v>
      </c>
      <c r="E486" s="12" t="s">
        <v>38</v>
      </c>
      <c r="F486" s="12" t="s">
        <v>39</v>
      </c>
      <c r="G486" s="12" t="s">
        <v>18</v>
      </c>
      <c r="H486" s="33">
        <v>0.65</v>
      </c>
      <c r="I486" s="21">
        <v>4750</v>
      </c>
      <c r="J486" s="33">
        <f t="shared" si="10"/>
        <v>3087.5</v>
      </c>
      <c r="K486" s="34">
        <f t="shared" si="11"/>
        <v>1543.75</v>
      </c>
      <c r="L486" s="24">
        <v>0.5</v>
      </c>
      <c r="M486" s="42">
        <f t="shared" si="18"/>
        <v>0.32500000000000001</v>
      </c>
      <c r="N486" s="29">
        <f t="shared" si="19"/>
        <v>1543.75</v>
      </c>
      <c r="O486" s="4"/>
      <c r="P486" s="5"/>
      <c r="Q486" s="7"/>
    </row>
    <row r="487" spans="1:17" ht="15.75" customHeight="1">
      <c r="A487" s="12" t="s">
        <v>15</v>
      </c>
      <c r="B487" s="15">
        <v>1185732</v>
      </c>
      <c r="C487" s="3">
        <v>44442</v>
      </c>
      <c r="D487" s="12" t="s">
        <v>16</v>
      </c>
      <c r="E487" s="12" t="s">
        <v>38</v>
      </c>
      <c r="F487" s="12" t="s">
        <v>39</v>
      </c>
      <c r="G487" s="12" t="s">
        <v>19</v>
      </c>
      <c r="H487" s="33">
        <v>0.5</v>
      </c>
      <c r="I487" s="21">
        <v>2750</v>
      </c>
      <c r="J487" s="33">
        <f t="shared" si="10"/>
        <v>1375</v>
      </c>
      <c r="K487" s="34">
        <f t="shared" si="11"/>
        <v>412.5</v>
      </c>
      <c r="L487" s="24">
        <v>0.3</v>
      </c>
      <c r="M487" s="42">
        <f t="shared" si="18"/>
        <v>0.15</v>
      </c>
      <c r="N487" s="29">
        <f t="shared" si="19"/>
        <v>412.5</v>
      </c>
      <c r="O487" s="4"/>
      <c r="P487" s="5"/>
      <c r="Q487" s="7"/>
    </row>
    <row r="488" spans="1:17" ht="15.75" customHeight="1">
      <c r="A488" s="12" t="s">
        <v>15</v>
      </c>
      <c r="B488" s="15">
        <v>1185732</v>
      </c>
      <c r="C488" s="3">
        <v>44442</v>
      </c>
      <c r="D488" s="12" t="s">
        <v>16</v>
      </c>
      <c r="E488" s="12" t="s">
        <v>38</v>
      </c>
      <c r="F488" s="12" t="s">
        <v>39</v>
      </c>
      <c r="G488" s="12" t="s">
        <v>20</v>
      </c>
      <c r="H488" s="33">
        <v>0.45</v>
      </c>
      <c r="I488" s="21">
        <v>2000</v>
      </c>
      <c r="J488" s="33">
        <f t="shared" si="10"/>
        <v>900</v>
      </c>
      <c r="K488" s="34">
        <f t="shared" si="11"/>
        <v>315</v>
      </c>
      <c r="L488" s="24">
        <v>0.35</v>
      </c>
      <c r="M488" s="42">
        <f t="shared" si="18"/>
        <v>0.1575</v>
      </c>
      <c r="N488" s="29">
        <f t="shared" si="19"/>
        <v>315</v>
      </c>
      <c r="O488" s="4"/>
      <c r="P488" s="5"/>
      <c r="Q488" s="7"/>
    </row>
    <row r="489" spans="1:17" ht="15.75" customHeight="1">
      <c r="A489" s="12" t="s">
        <v>15</v>
      </c>
      <c r="B489" s="15">
        <v>1185732</v>
      </c>
      <c r="C489" s="3">
        <v>44442</v>
      </c>
      <c r="D489" s="12" t="s">
        <v>16</v>
      </c>
      <c r="E489" s="12" t="s">
        <v>38</v>
      </c>
      <c r="F489" s="12" t="s">
        <v>39</v>
      </c>
      <c r="G489" s="12" t="s">
        <v>21</v>
      </c>
      <c r="H489" s="33">
        <v>0.45</v>
      </c>
      <c r="I489" s="21">
        <v>1750</v>
      </c>
      <c r="J489" s="33">
        <f t="shared" si="10"/>
        <v>787.5</v>
      </c>
      <c r="K489" s="34">
        <f t="shared" si="11"/>
        <v>275.625</v>
      </c>
      <c r="L489" s="24">
        <v>0.35</v>
      </c>
      <c r="M489" s="42">
        <f t="shared" si="18"/>
        <v>0.1575</v>
      </c>
      <c r="N489" s="29">
        <f t="shared" si="19"/>
        <v>275.625</v>
      </c>
      <c r="O489" s="4"/>
      <c r="P489" s="5"/>
      <c r="Q489" s="7"/>
    </row>
    <row r="490" spans="1:17" ht="15.75" customHeight="1">
      <c r="A490" s="12" t="s">
        <v>15</v>
      </c>
      <c r="B490" s="15">
        <v>1185732</v>
      </c>
      <c r="C490" s="3">
        <v>44442</v>
      </c>
      <c r="D490" s="12" t="s">
        <v>16</v>
      </c>
      <c r="E490" s="12" t="s">
        <v>38</v>
      </c>
      <c r="F490" s="12" t="s">
        <v>39</v>
      </c>
      <c r="G490" s="12" t="s">
        <v>22</v>
      </c>
      <c r="H490" s="33">
        <v>0.54999999999999993</v>
      </c>
      <c r="I490" s="21">
        <v>1250</v>
      </c>
      <c r="J490" s="33">
        <f t="shared" si="10"/>
        <v>687.49999999999989</v>
      </c>
      <c r="K490" s="34">
        <f t="shared" si="11"/>
        <v>206.24999999999997</v>
      </c>
      <c r="L490" s="24">
        <v>0.3</v>
      </c>
      <c r="M490" s="42">
        <f t="shared" si="18"/>
        <v>0.16499999999999998</v>
      </c>
      <c r="N490" s="29">
        <f t="shared" si="19"/>
        <v>206.24999999999997</v>
      </c>
      <c r="O490" s="4"/>
      <c r="P490" s="5"/>
      <c r="Q490" s="7"/>
    </row>
    <row r="491" spans="1:17" ht="15.75" customHeight="1">
      <c r="A491" s="12" t="s">
        <v>15</v>
      </c>
      <c r="B491" s="15">
        <v>1185732</v>
      </c>
      <c r="C491" s="3">
        <v>44442</v>
      </c>
      <c r="D491" s="12" t="s">
        <v>16</v>
      </c>
      <c r="E491" s="12" t="s">
        <v>38</v>
      </c>
      <c r="F491" s="12" t="s">
        <v>39</v>
      </c>
      <c r="G491" s="12" t="s">
        <v>23</v>
      </c>
      <c r="H491" s="33">
        <v>0.6</v>
      </c>
      <c r="I491" s="21">
        <v>2250</v>
      </c>
      <c r="J491" s="33">
        <f t="shared" si="10"/>
        <v>1350</v>
      </c>
      <c r="K491" s="34">
        <f t="shared" si="11"/>
        <v>337.5</v>
      </c>
      <c r="L491" s="24">
        <v>0.25</v>
      </c>
      <c r="M491" s="42">
        <f t="shared" si="18"/>
        <v>0.15</v>
      </c>
      <c r="N491" s="29">
        <f t="shared" si="19"/>
        <v>337.5</v>
      </c>
      <c r="O491" s="4"/>
      <c r="P491" s="5"/>
      <c r="Q491" s="7"/>
    </row>
    <row r="492" spans="1:17" ht="15.75" customHeight="1">
      <c r="A492" s="12" t="s">
        <v>15</v>
      </c>
      <c r="B492" s="15">
        <v>1185732</v>
      </c>
      <c r="C492" s="3">
        <v>44474</v>
      </c>
      <c r="D492" s="12" t="s">
        <v>16</v>
      </c>
      <c r="E492" s="12" t="s">
        <v>38</v>
      </c>
      <c r="F492" s="12" t="s">
        <v>39</v>
      </c>
      <c r="G492" s="12" t="s">
        <v>18</v>
      </c>
      <c r="H492" s="33">
        <v>0.6</v>
      </c>
      <c r="I492" s="21">
        <v>4000</v>
      </c>
      <c r="J492" s="33">
        <f t="shared" si="10"/>
        <v>2400</v>
      </c>
      <c r="K492" s="34">
        <f t="shared" si="11"/>
        <v>1200</v>
      </c>
      <c r="L492" s="24">
        <v>0.5</v>
      </c>
      <c r="M492" s="42">
        <f t="shared" si="18"/>
        <v>0.3</v>
      </c>
      <c r="N492" s="29">
        <f t="shared" si="19"/>
        <v>1200</v>
      </c>
      <c r="O492" s="4"/>
      <c r="P492" s="5"/>
      <c r="Q492" s="7"/>
    </row>
    <row r="493" spans="1:17" ht="15.75" customHeight="1">
      <c r="A493" s="12" t="s">
        <v>15</v>
      </c>
      <c r="B493" s="15">
        <v>1185732</v>
      </c>
      <c r="C493" s="3">
        <v>44474</v>
      </c>
      <c r="D493" s="12" t="s">
        <v>16</v>
      </c>
      <c r="E493" s="12" t="s">
        <v>38</v>
      </c>
      <c r="F493" s="12" t="s">
        <v>39</v>
      </c>
      <c r="G493" s="12" t="s">
        <v>19</v>
      </c>
      <c r="H493" s="33">
        <v>0.5</v>
      </c>
      <c r="I493" s="21">
        <v>2250</v>
      </c>
      <c r="J493" s="33">
        <f t="shared" si="10"/>
        <v>1125</v>
      </c>
      <c r="K493" s="34">
        <f t="shared" si="11"/>
        <v>337.5</v>
      </c>
      <c r="L493" s="24">
        <v>0.3</v>
      </c>
      <c r="M493" s="42">
        <f t="shared" si="18"/>
        <v>0.15</v>
      </c>
      <c r="N493" s="29">
        <f t="shared" si="19"/>
        <v>337.5</v>
      </c>
      <c r="O493" s="4"/>
      <c r="P493" s="5"/>
      <c r="Q493" s="7"/>
    </row>
    <row r="494" spans="1:17" ht="15.75" customHeight="1">
      <c r="A494" s="12" t="s">
        <v>15</v>
      </c>
      <c r="B494" s="15">
        <v>1185732</v>
      </c>
      <c r="C494" s="3">
        <v>44474</v>
      </c>
      <c r="D494" s="12" t="s">
        <v>16</v>
      </c>
      <c r="E494" s="12" t="s">
        <v>38</v>
      </c>
      <c r="F494" s="12" t="s">
        <v>39</v>
      </c>
      <c r="G494" s="12" t="s">
        <v>20</v>
      </c>
      <c r="H494" s="33">
        <v>0.5</v>
      </c>
      <c r="I494" s="21">
        <v>1250</v>
      </c>
      <c r="J494" s="33">
        <f t="shared" si="10"/>
        <v>625</v>
      </c>
      <c r="K494" s="34">
        <f t="shared" si="11"/>
        <v>218.75</v>
      </c>
      <c r="L494" s="24">
        <v>0.35</v>
      </c>
      <c r="M494" s="42">
        <f t="shared" si="18"/>
        <v>0.17499999999999999</v>
      </c>
      <c r="N494" s="29">
        <f t="shared" si="19"/>
        <v>218.75</v>
      </c>
      <c r="O494" s="4"/>
      <c r="P494" s="5"/>
      <c r="Q494" s="7"/>
    </row>
    <row r="495" spans="1:17" ht="15.75" customHeight="1">
      <c r="A495" s="12" t="s">
        <v>15</v>
      </c>
      <c r="B495" s="15">
        <v>1185732</v>
      </c>
      <c r="C495" s="3">
        <v>44474</v>
      </c>
      <c r="D495" s="12" t="s">
        <v>16</v>
      </c>
      <c r="E495" s="12" t="s">
        <v>38</v>
      </c>
      <c r="F495" s="12" t="s">
        <v>39</v>
      </c>
      <c r="G495" s="12" t="s">
        <v>21</v>
      </c>
      <c r="H495" s="33">
        <v>0.5</v>
      </c>
      <c r="I495" s="21">
        <v>1000</v>
      </c>
      <c r="J495" s="33">
        <f t="shared" si="10"/>
        <v>500</v>
      </c>
      <c r="K495" s="34">
        <f t="shared" si="11"/>
        <v>175</v>
      </c>
      <c r="L495" s="24">
        <v>0.35</v>
      </c>
      <c r="M495" s="42">
        <f t="shared" si="18"/>
        <v>0.17499999999999999</v>
      </c>
      <c r="N495" s="29">
        <f t="shared" si="19"/>
        <v>175</v>
      </c>
      <c r="O495" s="4"/>
      <c r="P495" s="5"/>
      <c r="Q495" s="7"/>
    </row>
    <row r="496" spans="1:17" ht="15.75" customHeight="1">
      <c r="A496" s="12" t="s">
        <v>15</v>
      </c>
      <c r="B496" s="15">
        <v>1185732</v>
      </c>
      <c r="C496" s="3">
        <v>44474</v>
      </c>
      <c r="D496" s="12" t="s">
        <v>16</v>
      </c>
      <c r="E496" s="12" t="s">
        <v>38</v>
      </c>
      <c r="F496" s="12" t="s">
        <v>39</v>
      </c>
      <c r="G496" s="12" t="s">
        <v>22</v>
      </c>
      <c r="H496" s="33">
        <v>0.6</v>
      </c>
      <c r="I496" s="21">
        <v>1000</v>
      </c>
      <c r="J496" s="33">
        <f t="shared" si="10"/>
        <v>600</v>
      </c>
      <c r="K496" s="34">
        <f t="shared" si="11"/>
        <v>180</v>
      </c>
      <c r="L496" s="24">
        <v>0.3</v>
      </c>
      <c r="M496" s="42">
        <f t="shared" si="18"/>
        <v>0.18</v>
      </c>
      <c r="N496" s="29">
        <f t="shared" si="19"/>
        <v>180</v>
      </c>
      <c r="O496" s="4"/>
      <c r="P496" s="5"/>
      <c r="Q496" s="7"/>
    </row>
    <row r="497" spans="1:18" ht="15.75" customHeight="1">
      <c r="A497" s="12" t="s">
        <v>15</v>
      </c>
      <c r="B497" s="15">
        <v>1185732</v>
      </c>
      <c r="C497" s="3">
        <v>44474</v>
      </c>
      <c r="D497" s="12" t="s">
        <v>16</v>
      </c>
      <c r="E497" s="12" t="s">
        <v>38</v>
      </c>
      <c r="F497" s="12" t="s">
        <v>39</v>
      </c>
      <c r="G497" s="12" t="s">
        <v>23</v>
      </c>
      <c r="H497" s="33">
        <v>0.64999999999999991</v>
      </c>
      <c r="I497" s="21">
        <v>2250</v>
      </c>
      <c r="J497" s="33">
        <f t="shared" si="10"/>
        <v>1462.4999999999998</v>
      </c>
      <c r="K497" s="34">
        <f t="shared" si="11"/>
        <v>365.62499999999994</v>
      </c>
      <c r="L497" s="24">
        <v>0.25</v>
      </c>
      <c r="M497" s="42">
        <f t="shared" si="18"/>
        <v>0.16249999999999998</v>
      </c>
      <c r="N497" s="29">
        <f t="shared" si="19"/>
        <v>365.62499999999994</v>
      </c>
      <c r="O497" s="4"/>
      <c r="P497" s="5"/>
      <c r="Q497" s="7"/>
    </row>
    <row r="498" spans="1:18" ht="15.75" customHeight="1">
      <c r="A498" s="12" t="s">
        <v>15</v>
      </c>
      <c r="B498" s="15">
        <v>1185732</v>
      </c>
      <c r="C498" s="3">
        <v>44504</v>
      </c>
      <c r="D498" s="12" t="s">
        <v>16</v>
      </c>
      <c r="E498" s="12" t="s">
        <v>38</v>
      </c>
      <c r="F498" s="12" t="s">
        <v>39</v>
      </c>
      <c r="G498" s="12" t="s">
        <v>18</v>
      </c>
      <c r="H498" s="33">
        <v>0.70000000000000007</v>
      </c>
      <c r="I498" s="21">
        <v>3750</v>
      </c>
      <c r="J498" s="33">
        <f t="shared" si="10"/>
        <v>2625.0000000000005</v>
      </c>
      <c r="K498" s="34">
        <f t="shared" si="11"/>
        <v>1443.7500000000005</v>
      </c>
      <c r="L498" s="24">
        <v>0.55000000000000004</v>
      </c>
      <c r="M498" s="42">
        <f t="shared" si="18"/>
        <v>0.38500000000000012</v>
      </c>
      <c r="N498" s="29">
        <f t="shared" si="19"/>
        <v>1443.7500000000005</v>
      </c>
      <c r="O498" s="4"/>
      <c r="P498" s="5"/>
      <c r="Q498" s="7"/>
    </row>
    <row r="499" spans="1:18" ht="15.75" customHeight="1">
      <c r="A499" s="12" t="s">
        <v>15</v>
      </c>
      <c r="B499" s="15">
        <v>1185732</v>
      </c>
      <c r="C499" s="3">
        <v>44504</v>
      </c>
      <c r="D499" s="12" t="s">
        <v>16</v>
      </c>
      <c r="E499" s="12" t="s">
        <v>38</v>
      </c>
      <c r="F499" s="12" t="s">
        <v>39</v>
      </c>
      <c r="G499" s="12" t="s">
        <v>19</v>
      </c>
      <c r="H499" s="33">
        <v>0.60000000000000009</v>
      </c>
      <c r="I499" s="21">
        <v>2000</v>
      </c>
      <c r="J499" s="33">
        <f t="shared" si="10"/>
        <v>1200.0000000000002</v>
      </c>
      <c r="K499" s="34">
        <f t="shared" si="11"/>
        <v>420.00000000000006</v>
      </c>
      <c r="L499" s="24">
        <v>0.35</v>
      </c>
      <c r="M499" s="42">
        <f t="shared" si="18"/>
        <v>0.21000000000000002</v>
      </c>
      <c r="N499" s="29">
        <f t="shared" si="19"/>
        <v>420.00000000000006</v>
      </c>
      <c r="O499" s="4"/>
      <c r="P499" s="5"/>
      <c r="Q499" s="7"/>
    </row>
    <row r="500" spans="1:18" ht="15.75" customHeight="1">
      <c r="A500" s="12" t="s">
        <v>15</v>
      </c>
      <c r="B500" s="15">
        <v>1185732</v>
      </c>
      <c r="C500" s="3">
        <v>44504</v>
      </c>
      <c r="D500" s="12" t="s">
        <v>16</v>
      </c>
      <c r="E500" s="12" t="s">
        <v>38</v>
      </c>
      <c r="F500" s="12" t="s">
        <v>39</v>
      </c>
      <c r="G500" s="12" t="s">
        <v>20</v>
      </c>
      <c r="H500" s="33">
        <v>0.60000000000000009</v>
      </c>
      <c r="I500" s="21">
        <v>1950</v>
      </c>
      <c r="J500" s="33">
        <f t="shared" si="10"/>
        <v>1170.0000000000002</v>
      </c>
      <c r="K500" s="34">
        <f t="shared" si="11"/>
        <v>468.00000000000006</v>
      </c>
      <c r="L500" s="24">
        <v>0.39999999999999997</v>
      </c>
      <c r="M500" s="42">
        <f t="shared" si="18"/>
        <v>0.24000000000000002</v>
      </c>
      <c r="N500" s="29">
        <f t="shared" si="19"/>
        <v>468.00000000000006</v>
      </c>
      <c r="O500" s="4"/>
      <c r="P500" s="5"/>
      <c r="Q500" s="7"/>
    </row>
    <row r="501" spans="1:18" ht="15.75" customHeight="1">
      <c r="A501" s="12" t="s">
        <v>15</v>
      </c>
      <c r="B501" s="15">
        <v>1185732</v>
      </c>
      <c r="C501" s="3">
        <v>44504</v>
      </c>
      <c r="D501" s="12" t="s">
        <v>16</v>
      </c>
      <c r="E501" s="12" t="s">
        <v>38</v>
      </c>
      <c r="F501" s="12" t="s">
        <v>39</v>
      </c>
      <c r="G501" s="12" t="s">
        <v>21</v>
      </c>
      <c r="H501" s="33">
        <v>0.60000000000000009</v>
      </c>
      <c r="I501" s="21">
        <v>1750</v>
      </c>
      <c r="J501" s="33">
        <f t="shared" si="10"/>
        <v>1050.0000000000002</v>
      </c>
      <c r="K501" s="34">
        <f t="shared" si="11"/>
        <v>420.00000000000006</v>
      </c>
      <c r="L501" s="24">
        <v>0.39999999999999997</v>
      </c>
      <c r="M501" s="42">
        <f t="shared" si="18"/>
        <v>0.24000000000000002</v>
      </c>
      <c r="N501" s="29">
        <f t="shared" si="19"/>
        <v>420.00000000000006</v>
      </c>
      <c r="O501" s="4"/>
      <c r="P501" s="5"/>
      <c r="Q501" s="7"/>
    </row>
    <row r="502" spans="1:18" ht="15.75" customHeight="1">
      <c r="A502" s="12" t="s">
        <v>15</v>
      </c>
      <c r="B502" s="15">
        <v>1185732</v>
      </c>
      <c r="C502" s="3">
        <v>44504</v>
      </c>
      <c r="D502" s="12" t="s">
        <v>16</v>
      </c>
      <c r="E502" s="12" t="s">
        <v>38</v>
      </c>
      <c r="F502" s="12" t="s">
        <v>39</v>
      </c>
      <c r="G502" s="12" t="s">
        <v>22</v>
      </c>
      <c r="H502" s="33">
        <v>0.70000000000000007</v>
      </c>
      <c r="I502" s="21">
        <v>1500</v>
      </c>
      <c r="J502" s="33">
        <f t="shared" si="10"/>
        <v>1050</v>
      </c>
      <c r="K502" s="34">
        <f t="shared" si="11"/>
        <v>367.5</v>
      </c>
      <c r="L502" s="24">
        <v>0.35</v>
      </c>
      <c r="M502" s="42">
        <f t="shared" si="18"/>
        <v>0.245</v>
      </c>
      <c r="N502" s="29">
        <f t="shared" si="19"/>
        <v>367.5</v>
      </c>
      <c r="O502" s="4"/>
      <c r="P502" s="5"/>
      <c r="Q502" s="7"/>
    </row>
    <row r="503" spans="1:18" ht="15.75" customHeight="1">
      <c r="A503" s="12" t="s">
        <v>15</v>
      </c>
      <c r="B503" s="15">
        <v>1185732</v>
      </c>
      <c r="C503" s="3">
        <v>44504</v>
      </c>
      <c r="D503" s="12" t="s">
        <v>16</v>
      </c>
      <c r="E503" s="12" t="s">
        <v>38</v>
      </c>
      <c r="F503" s="12" t="s">
        <v>39</v>
      </c>
      <c r="G503" s="12" t="s">
        <v>23</v>
      </c>
      <c r="H503" s="33">
        <v>0.75</v>
      </c>
      <c r="I503" s="21">
        <v>2500</v>
      </c>
      <c r="J503" s="33">
        <f t="shared" si="10"/>
        <v>1875</v>
      </c>
      <c r="K503" s="34">
        <f t="shared" si="11"/>
        <v>562.5</v>
      </c>
      <c r="L503" s="24">
        <v>0.3</v>
      </c>
      <c r="M503" s="42">
        <f t="shared" si="18"/>
        <v>0.22500000000000001</v>
      </c>
      <c r="N503" s="29">
        <f t="shared" si="19"/>
        <v>562.5</v>
      </c>
      <c r="O503" s="4"/>
      <c r="P503" s="5"/>
      <c r="Q503" s="7"/>
    </row>
    <row r="504" spans="1:18" ht="15.75" customHeight="1">
      <c r="A504" s="12" t="s">
        <v>15</v>
      </c>
      <c r="B504" s="15">
        <v>1185732</v>
      </c>
      <c r="C504" s="3">
        <v>44533</v>
      </c>
      <c r="D504" s="12" t="s">
        <v>16</v>
      </c>
      <c r="E504" s="12" t="s">
        <v>38</v>
      </c>
      <c r="F504" s="12" t="s">
        <v>39</v>
      </c>
      <c r="G504" s="12" t="s">
        <v>18</v>
      </c>
      <c r="H504" s="33">
        <v>0.70000000000000007</v>
      </c>
      <c r="I504" s="21">
        <v>4750</v>
      </c>
      <c r="J504" s="33">
        <f t="shared" si="10"/>
        <v>3325.0000000000005</v>
      </c>
      <c r="K504" s="34">
        <f t="shared" si="11"/>
        <v>1828.7500000000005</v>
      </c>
      <c r="L504" s="24">
        <v>0.55000000000000004</v>
      </c>
      <c r="M504" s="42">
        <f t="shared" si="18"/>
        <v>0.38500000000000012</v>
      </c>
      <c r="N504" s="29">
        <f t="shared" si="19"/>
        <v>1828.7500000000005</v>
      </c>
      <c r="O504" s="4"/>
      <c r="P504" s="5"/>
      <c r="Q504" s="7"/>
    </row>
    <row r="505" spans="1:18" ht="15.75" customHeight="1">
      <c r="A505" s="12" t="s">
        <v>15</v>
      </c>
      <c r="B505" s="15">
        <v>1185732</v>
      </c>
      <c r="C505" s="3">
        <v>44533</v>
      </c>
      <c r="D505" s="12" t="s">
        <v>16</v>
      </c>
      <c r="E505" s="12" t="s">
        <v>38</v>
      </c>
      <c r="F505" s="12" t="s">
        <v>39</v>
      </c>
      <c r="G505" s="12" t="s">
        <v>19</v>
      </c>
      <c r="H505" s="33">
        <v>0.60000000000000009</v>
      </c>
      <c r="I505" s="21">
        <v>2750</v>
      </c>
      <c r="J505" s="33">
        <f t="shared" si="10"/>
        <v>1650.0000000000002</v>
      </c>
      <c r="K505" s="34">
        <f t="shared" si="11"/>
        <v>577.5</v>
      </c>
      <c r="L505" s="24">
        <v>0.35</v>
      </c>
      <c r="M505" s="42">
        <f t="shared" si="18"/>
        <v>0.21</v>
      </c>
      <c r="N505" s="29">
        <f t="shared" si="19"/>
        <v>577.5</v>
      </c>
      <c r="O505" s="4"/>
      <c r="P505" s="5"/>
      <c r="Q505" s="7"/>
    </row>
    <row r="506" spans="1:18" ht="15.75" customHeight="1">
      <c r="A506" s="12" t="s">
        <v>15</v>
      </c>
      <c r="B506" s="15">
        <v>1185732</v>
      </c>
      <c r="C506" s="3">
        <v>44533</v>
      </c>
      <c r="D506" s="12" t="s">
        <v>16</v>
      </c>
      <c r="E506" s="12" t="s">
        <v>38</v>
      </c>
      <c r="F506" s="12" t="s">
        <v>39</v>
      </c>
      <c r="G506" s="12" t="s">
        <v>20</v>
      </c>
      <c r="H506" s="33">
        <v>0.60000000000000009</v>
      </c>
      <c r="I506" s="21">
        <v>2250</v>
      </c>
      <c r="J506" s="33">
        <f t="shared" si="10"/>
        <v>1350.0000000000002</v>
      </c>
      <c r="K506" s="34">
        <f t="shared" si="11"/>
        <v>540</v>
      </c>
      <c r="L506" s="24">
        <v>0.39999999999999997</v>
      </c>
      <c r="M506" s="42">
        <f t="shared" si="18"/>
        <v>0.24</v>
      </c>
      <c r="N506" s="29">
        <f t="shared" si="19"/>
        <v>540</v>
      </c>
      <c r="O506" s="4"/>
      <c r="P506" s="5"/>
      <c r="Q506" s="7"/>
    </row>
    <row r="507" spans="1:18" ht="15.75" customHeight="1">
      <c r="A507" s="12" t="s">
        <v>15</v>
      </c>
      <c r="B507" s="15">
        <v>1185732</v>
      </c>
      <c r="C507" s="3">
        <v>44533</v>
      </c>
      <c r="D507" s="12" t="s">
        <v>16</v>
      </c>
      <c r="E507" s="12" t="s">
        <v>38</v>
      </c>
      <c r="F507" s="12" t="s">
        <v>39</v>
      </c>
      <c r="G507" s="12" t="s">
        <v>21</v>
      </c>
      <c r="H507" s="33">
        <v>0.60000000000000009</v>
      </c>
      <c r="I507" s="21">
        <v>1750</v>
      </c>
      <c r="J507" s="33">
        <f t="shared" si="10"/>
        <v>1050.0000000000002</v>
      </c>
      <c r="K507" s="34">
        <f t="shared" si="11"/>
        <v>420.00000000000006</v>
      </c>
      <c r="L507" s="24">
        <v>0.39999999999999997</v>
      </c>
      <c r="M507" s="42">
        <f t="shared" si="18"/>
        <v>0.24000000000000002</v>
      </c>
      <c r="N507" s="29">
        <f t="shared" si="19"/>
        <v>420.00000000000006</v>
      </c>
      <c r="O507" s="4"/>
      <c r="P507" s="5"/>
      <c r="Q507" s="7"/>
    </row>
    <row r="508" spans="1:18" ht="15.75" customHeight="1">
      <c r="A508" s="12" t="s">
        <v>15</v>
      </c>
      <c r="B508" s="15">
        <v>1185732</v>
      </c>
      <c r="C508" s="3">
        <v>44533</v>
      </c>
      <c r="D508" s="12" t="s">
        <v>16</v>
      </c>
      <c r="E508" s="12" t="s">
        <v>38</v>
      </c>
      <c r="F508" s="12" t="s">
        <v>39</v>
      </c>
      <c r="G508" s="12" t="s">
        <v>22</v>
      </c>
      <c r="H508" s="33">
        <v>0.70000000000000007</v>
      </c>
      <c r="I508" s="21">
        <v>1750</v>
      </c>
      <c r="J508" s="33">
        <f t="shared" si="10"/>
        <v>1225.0000000000002</v>
      </c>
      <c r="K508" s="34">
        <f t="shared" si="11"/>
        <v>428.75000000000006</v>
      </c>
      <c r="L508" s="24">
        <v>0.35</v>
      </c>
      <c r="M508" s="42">
        <f t="shared" si="18"/>
        <v>0.24500000000000002</v>
      </c>
      <c r="N508" s="29">
        <f t="shared" si="19"/>
        <v>428.75000000000006</v>
      </c>
      <c r="O508" s="4"/>
      <c r="P508" s="5"/>
      <c r="Q508" s="7"/>
    </row>
    <row r="509" spans="1:18" ht="15.75" customHeight="1">
      <c r="A509" s="12" t="s">
        <v>15</v>
      </c>
      <c r="B509" s="15">
        <v>1185732</v>
      </c>
      <c r="C509" s="3">
        <v>44533</v>
      </c>
      <c r="D509" s="12" t="s">
        <v>16</v>
      </c>
      <c r="E509" s="12" t="s">
        <v>38</v>
      </c>
      <c r="F509" s="12" t="s">
        <v>39</v>
      </c>
      <c r="G509" s="12" t="s">
        <v>23</v>
      </c>
      <c r="H509" s="33">
        <v>0.75</v>
      </c>
      <c r="I509" s="21">
        <v>2750</v>
      </c>
      <c r="J509" s="33">
        <f t="shared" si="10"/>
        <v>2062.5</v>
      </c>
      <c r="K509" s="34">
        <f t="shared" si="11"/>
        <v>618.75</v>
      </c>
      <c r="L509" s="24">
        <v>0.3</v>
      </c>
      <c r="M509" s="42">
        <f t="shared" si="18"/>
        <v>0.22500000000000001</v>
      </c>
      <c r="N509" s="29">
        <f t="shared" si="19"/>
        <v>618.75</v>
      </c>
      <c r="O509" s="4"/>
      <c r="P509" s="5"/>
      <c r="Q509" s="7"/>
    </row>
    <row r="510" spans="1:18" ht="15.75" customHeight="1">
      <c r="A510" s="12" t="s">
        <v>28</v>
      </c>
      <c r="B510" s="15">
        <v>1128299</v>
      </c>
      <c r="C510" s="3">
        <v>44211</v>
      </c>
      <c r="D510" s="12" t="s">
        <v>29</v>
      </c>
      <c r="E510" s="12" t="s">
        <v>40</v>
      </c>
      <c r="F510" s="12" t="s">
        <v>41</v>
      </c>
      <c r="G510" s="12" t="s">
        <v>18</v>
      </c>
      <c r="H510" s="33">
        <v>0.35</v>
      </c>
      <c r="I510" s="21">
        <v>4500</v>
      </c>
      <c r="J510" s="33">
        <f t="shared" si="10"/>
        <v>1575</v>
      </c>
      <c r="K510" s="34">
        <f t="shared" si="11"/>
        <v>630</v>
      </c>
      <c r="L510" s="24">
        <v>0.4</v>
      </c>
      <c r="M510" s="42">
        <f t="shared" si="18"/>
        <v>0.14000000000000001</v>
      </c>
      <c r="N510" s="29">
        <f t="shared" si="19"/>
        <v>630</v>
      </c>
      <c r="O510" s="3"/>
      <c r="P510" s="4"/>
      <c r="Q510" s="5"/>
      <c r="R510" s="6"/>
    </row>
    <row r="511" spans="1:18" ht="15.75" customHeight="1">
      <c r="A511" s="12" t="s">
        <v>28</v>
      </c>
      <c r="B511" s="15">
        <v>1128299</v>
      </c>
      <c r="C511" s="3">
        <v>44211</v>
      </c>
      <c r="D511" s="12" t="s">
        <v>29</v>
      </c>
      <c r="E511" s="12" t="s">
        <v>40</v>
      </c>
      <c r="F511" s="12" t="s">
        <v>41</v>
      </c>
      <c r="G511" s="12" t="s">
        <v>19</v>
      </c>
      <c r="H511" s="33">
        <v>0.45</v>
      </c>
      <c r="I511" s="21">
        <v>4500</v>
      </c>
      <c r="J511" s="33">
        <f t="shared" si="10"/>
        <v>2025</v>
      </c>
      <c r="K511" s="34">
        <f t="shared" si="11"/>
        <v>506.25</v>
      </c>
      <c r="L511" s="24">
        <v>0.25</v>
      </c>
      <c r="M511" s="42">
        <f t="shared" si="18"/>
        <v>0.1125</v>
      </c>
      <c r="N511" s="29">
        <f t="shared" si="19"/>
        <v>506.25</v>
      </c>
      <c r="O511" s="3"/>
      <c r="P511" s="4"/>
      <c r="Q511" s="5"/>
      <c r="R511" s="6"/>
    </row>
    <row r="512" spans="1:18" ht="15.75" customHeight="1">
      <c r="A512" s="12" t="s">
        <v>28</v>
      </c>
      <c r="B512" s="15">
        <v>1128299</v>
      </c>
      <c r="C512" s="3">
        <v>44211</v>
      </c>
      <c r="D512" s="12" t="s">
        <v>29</v>
      </c>
      <c r="E512" s="12" t="s">
        <v>40</v>
      </c>
      <c r="F512" s="12" t="s">
        <v>41</v>
      </c>
      <c r="G512" s="12" t="s">
        <v>20</v>
      </c>
      <c r="H512" s="33">
        <v>0.45</v>
      </c>
      <c r="I512" s="21">
        <v>4500</v>
      </c>
      <c r="J512" s="33">
        <f t="shared" si="10"/>
        <v>2025</v>
      </c>
      <c r="K512" s="34">
        <f t="shared" si="11"/>
        <v>810</v>
      </c>
      <c r="L512" s="24">
        <v>0.4</v>
      </c>
      <c r="M512" s="42">
        <f t="shared" si="18"/>
        <v>0.18</v>
      </c>
      <c r="N512" s="29">
        <f t="shared" si="19"/>
        <v>810</v>
      </c>
      <c r="O512" s="3"/>
      <c r="P512" s="4"/>
      <c r="Q512" s="5"/>
      <c r="R512" s="6"/>
    </row>
    <row r="513" spans="1:18" ht="15.75" customHeight="1">
      <c r="A513" s="12" t="s">
        <v>28</v>
      </c>
      <c r="B513" s="15">
        <v>1128299</v>
      </c>
      <c r="C513" s="3">
        <v>44211</v>
      </c>
      <c r="D513" s="12" t="s">
        <v>29</v>
      </c>
      <c r="E513" s="12" t="s">
        <v>40</v>
      </c>
      <c r="F513" s="12" t="s">
        <v>41</v>
      </c>
      <c r="G513" s="12" t="s">
        <v>21</v>
      </c>
      <c r="H513" s="33">
        <v>0.45</v>
      </c>
      <c r="I513" s="21">
        <v>3000</v>
      </c>
      <c r="J513" s="33">
        <f t="shared" si="10"/>
        <v>1350</v>
      </c>
      <c r="K513" s="34">
        <f t="shared" si="11"/>
        <v>472.49999999999994</v>
      </c>
      <c r="L513" s="24">
        <v>0.35</v>
      </c>
      <c r="M513" s="42">
        <f t="shared" si="18"/>
        <v>0.15749999999999997</v>
      </c>
      <c r="N513" s="29">
        <f t="shared" si="19"/>
        <v>472.49999999999994</v>
      </c>
      <c r="O513" s="3"/>
      <c r="P513" s="4"/>
      <c r="Q513" s="5"/>
      <c r="R513" s="6"/>
    </row>
    <row r="514" spans="1:18" ht="15.75" customHeight="1">
      <c r="A514" s="12" t="s">
        <v>28</v>
      </c>
      <c r="B514" s="15">
        <v>1128299</v>
      </c>
      <c r="C514" s="3">
        <v>44211</v>
      </c>
      <c r="D514" s="12" t="s">
        <v>29</v>
      </c>
      <c r="E514" s="12" t="s">
        <v>40</v>
      </c>
      <c r="F514" s="12" t="s">
        <v>41</v>
      </c>
      <c r="G514" s="12" t="s">
        <v>22</v>
      </c>
      <c r="H514" s="33">
        <v>0.5</v>
      </c>
      <c r="I514" s="21">
        <v>2500</v>
      </c>
      <c r="J514" s="33">
        <f t="shared" si="10"/>
        <v>1250</v>
      </c>
      <c r="K514" s="34">
        <f t="shared" si="11"/>
        <v>687.5</v>
      </c>
      <c r="L514" s="24">
        <v>0.55000000000000004</v>
      </c>
      <c r="M514" s="42">
        <f t="shared" si="18"/>
        <v>0.27500000000000002</v>
      </c>
      <c r="N514" s="29">
        <f t="shared" si="19"/>
        <v>687.5</v>
      </c>
      <c r="O514" s="3"/>
      <c r="P514" s="4"/>
      <c r="Q514" s="5"/>
      <c r="R514" s="6"/>
    </row>
    <row r="515" spans="1:18" ht="15.75" customHeight="1">
      <c r="A515" s="12" t="s">
        <v>28</v>
      </c>
      <c r="B515" s="15">
        <v>1128299</v>
      </c>
      <c r="C515" s="3">
        <v>44211</v>
      </c>
      <c r="D515" s="12" t="s">
        <v>29</v>
      </c>
      <c r="E515" s="12" t="s">
        <v>40</v>
      </c>
      <c r="F515" s="12" t="s">
        <v>41</v>
      </c>
      <c r="G515" s="12" t="s">
        <v>23</v>
      </c>
      <c r="H515" s="33">
        <v>0.45</v>
      </c>
      <c r="I515" s="21">
        <v>4750</v>
      </c>
      <c r="J515" s="33">
        <f t="shared" si="10"/>
        <v>2137.5</v>
      </c>
      <c r="K515" s="34">
        <f t="shared" si="11"/>
        <v>427.5</v>
      </c>
      <c r="L515" s="24">
        <v>0.2</v>
      </c>
      <c r="M515" s="42">
        <f t="shared" si="18"/>
        <v>0.09</v>
      </c>
      <c r="N515" s="29">
        <f t="shared" si="19"/>
        <v>427.5</v>
      </c>
      <c r="O515" s="3"/>
      <c r="P515" s="4"/>
      <c r="Q515" s="5"/>
      <c r="R515" s="6"/>
    </row>
    <row r="516" spans="1:18" ht="15.75" customHeight="1">
      <c r="A516" s="12" t="s">
        <v>28</v>
      </c>
      <c r="B516" s="15">
        <v>1128299</v>
      </c>
      <c r="C516" s="3">
        <v>44242</v>
      </c>
      <c r="D516" s="12" t="s">
        <v>29</v>
      </c>
      <c r="E516" s="12" t="s">
        <v>40</v>
      </c>
      <c r="F516" s="12" t="s">
        <v>41</v>
      </c>
      <c r="G516" s="12" t="s">
        <v>18</v>
      </c>
      <c r="H516" s="33">
        <v>0.35</v>
      </c>
      <c r="I516" s="21">
        <v>5250</v>
      </c>
      <c r="J516" s="33">
        <f t="shared" ref="J516:J770" si="20">H516*I516</f>
        <v>1837.4999999999998</v>
      </c>
      <c r="K516" s="34">
        <f t="shared" ref="K516:K770" si="21">J516*L516</f>
        <v>735</v>
      </c>
      <c r="L516" s="24">
        <v>0.4</v>
      </c>
      <c r="M516" s="42">
        <f t="shared" si="18"/>
        <v>0.14000000000000001</v>
      </c>
      <c r="N516" s="29">
        <f t="shared" si="19"/>
        <v>735</v>
      </c>
      <c r="O516" s="3"/>
      <c r="P516" s="4"/>
      <c r="Q516" s="5"/>
      <c r="R516" s="6"/>
    </row>
    <row r="517" spans="1:18" ht="15.75" customHeight="1">
      <c r="A517" s="12" t="s">
        <v>28</v>
      </c>
      <c r="B517" s="15">
        <v>1128299</v>
      </c>
      <c r="C517" s="3">
        <v>44242</v>
      </c>
      <c r="D517" s="12" t="s">
        <v>29</v>
      </c>
      <c r="E517" s="12" t="s">
        <v>40</v>
      </c>
      <c r="F517" s="12" t="s">
        <v>41</v>
      </c>
      <c r="G517" s="12" t="s">
        <v>19</v>
      </c>
      <c r="H517" s="33">
        <v>0.45</v>
      </c>
      <c r="I517" s="21">
        <v>4250</v>
      </c>
      <c r="J517" s="33">
        <f t="shared" si="20"/>
        <v>1912.5</v>
      </c>
      <c r="K517" s="34">
        <f t="shared" si="21"/>
        <v>478.125</v>
      </c>
      <c r="L517" s="24">
        <v>0.25</v>
      </c>
      <c r="M517" s="42">
        <f t="shared" si="18"/>
        <v>0.1125</v>
      </c>
      <c r="N517" s="29">
        <f t="shared" si="19"/>
        <v>478.125</v>
      </c>
      <c r="O517" s="3"/>
      <c r="P517" s="4"/>
      <c r="Q517" s="5"/>
      <c r="R517" s="6"/>
    </row>
    <row r="518" spans="1:18" ht="15.75" customHeight="1">
      <c r="A518" s="12" t="s">
        <v>28</v>
      </c>
      <c r="B518" s="15">
        <v>1128299</v>
      </c>
      <c r="C518" s="3">
        <v>44242</v>
      </c>
      <c r="D518" s="12" t="s">
        <v>29</v>
      </c>
      <c r="E518" s="12" t="s">
        <v>40</v>
      </c>
      <c r="F518" s="12" t="s">
        <v>41</v>
      </c>
      <c r="G518" s="12" t="s">
        <v>20</v>
      </c>
      <c r="H518" s="33">
        <v>0.45</v>
      </c>
      <c r="I518" s="21">
        <v>4250</v>
      </c>
      <c r="J518" s="33">
        <f t="shared" si="20"/>
        <v>1912.5</v>
      </c>
      <c r="K518" s="34">
        <f t="shared" si="21"/>
        <v>765</v>
      </c>
      <c r="L518" s="24">
        <v>0.4</v>
      </c>
      <c r="M518" s="42">
        <f t="shared" si="18"/>
        <v>0.18</v>
      </c>
      <c r="N518" s="29">
        <f t="shared" si="19"/>
        <v>765</v>
      </c>
      <c r="O518" s="3"/>
      <c r="P518" s="4"/>
      <c r="Q518" s="5"/>
      <c r="R518" s="6"/>
    </row>
    <row r="519" spans="1:18" ht="15.75" customHeight="1">
      <c r="A519" s="12" t="s">
        <v>28</v>
      </c>
      <c r="B519" s="15">
        <v>1128299</v>
      </c>
      <c r="C519" s="3">
        <v>44242</v>
      </c>
      <c r="D519" s="12" t="s">
        <v>29</v>
      </c>
      <c r="E519" s="12" t="s">
        <v>40</v>
      </c>
      <c r="F519" s="12" t="s">
        <v>41</v>
      </c>
      <c r="G519" s="12" t="s">
        <v>21</v>
      </c>
      <c r="H519" s="33">
        <v>0.45</v>
      </c>
      <c r="I519" s="21">
        <v>2750</v>
      </c>
      <c r="J519" s="33">
        <f t="shared" si="20"/>
        <v>1237.5</v>
      </c>
      <c r="K519" s="34">
        <f t="shared" si="21"/>
        <v>433.125</v>
      </c>
      <c r="L519" s="24">
        <v>0.35</v>
      </c>
      <c r="M519" s="42">
        <f t="shared" ref="M519:M582" si="22">IFERROR(K519/I519,0)</f>
        <v>0.1575</v>
      </c>
      <c r="N519" s="29">
        <f t="shared" ref="N519:N582" si="23">L519*J519</f>
        <v>433.125</v>
      </c>
      <c r="O519" s="3"/>
      <c r="P519" s="4"/>
      <c r="Q519" s="5"/>
      <c r="R519" s="6"/>
    </row>
    <row r="520" spans="1:18" ht="15.75" customHeight="1">
      <c r="A520" s="12" t="s">
        <v>28</v>
      </c>
      <c r="B520" s="15">
        <v>1128299</v>
      </c>
      <c r="C520" s="3">
        <v>44242</v>
      </c>
      <c r="D520" s="12" t="s">
        <v>29</v>
      </c>
      <c r="E520" s="12" t="s">
        <v>40</v>
      </c>
      <c r="F520" s="12" t="s">
        <v>41</v>
      </c>
      <c r="G520" s="12" t="s">
        <v>22</v>
      </c>
      <c r="H520" s="33">
        <v>0.5</v>
      </c>
      <c r="I520" s="21">
        <v>2000</v>
      </c>
      <c r="J520" s="33">
        <f t="shared" si="20"/>
        <v>1000</v>
      </c>
      <c r="K520" s="34">
        <f t="shared" si="21"/>
        <v>550</v>
      </c>
      <c r="L520" s="24">
        <v>0.55000000000000004</v>
      </c>
      <c r="M520" s="42">
        <f t="shared" si="22"/>
        <v>0.27500000000000002</v>
      </c>
      <c r="N520" s="29">
        <f t="shared" si="23"/>
        <v>550</v>
      </c>
      <c r="O520" s="3"/>
      <c r="P520" s="4"/>
      <c r="Q520" s="5"/>
      <c r="R520" s="6"/>
    </row>
    <row r="521" spans="1:18" ht="15.75" customHeight="1">
      <c r="A521" s="12" t="s">
        <v>28</v>
      </c>
      <c r="B521" s="15">
        <v>1128299</v>
      </c>
      <c r="C521" s="3">
        <v>44242</v>
      </c>
      <c r="D521" s="12" t="s">
        <v>29</v>
      </c>
      <c r="E521" s="12" t="s">
        <v>40</v>
      </c>
      <c r="F521" s="12" t="s">
        <v>41</v>
      </c>
      <c r="G521" s="12" t="s">
        <v>23</v>
      </c>
      <c r="H521" s="33">
        <v>0.45</v>
      </c>
      <c r="I521" s="21">
        <v>4000</v>
      </c>
      <c r="J521" s="33">
        <f t="shared" si="20"/>
        <v>1800</v>
      </c>
      <c r="K521" s="34">
        <f t="shared" si="21"/>
        <v>360</v>
      </c>
      <c r="L521" s="24">
        <v>0.2</v>
      </c>
      <c r="M521" s="42">
        <f t="shared" si="22"/>
        <v>0.09</v>
      </c>
      <c r="N521" s="29">
        <f t="shared" si="23"/>
        <v>360</v>
      </c>
      <c r="O521" s="3"/>
      <c r="P521" s="4"/>
      <c r="Q521" s="5"/>
      <c r="R521" s="6"/>
    </row>
    <row r="522" spans="1:18" ht="15.75" customHeight="1">
      <c r="A522" s="12" t="s">
        <v>28</v>
      </c>
      <c r="B522" s="15">
        <v>1128299</v>
      </c>
      <c r="C522" s="3">
        <v>44269</v>
      </c>
      <c r="D522" s="12" t="s">
        <v>29</v>
      </c>
      <c r="E522" s="12" t="s">
        <v>40</v>
      </c>
      <c r="F522" s="12" t="s">
        <v>41</v>
      </c>
      <c r="G522" s="12" t="s">
        <v>18</v>
      </c>
      <c r="H522" s="33">
        <v>0.45</v>
      </c>
      <c r="I522" s="21">
        <v>5500</v>
      </c>
      <c r="J522" s="33">
        <f t="shared" si="20"/>
        <v>2475</v>
      </c>
      <c r="K522" s="34">
        <f t="shared" si="21"/>
        <v>990</v>
      </c>
      <c r="L522" s="24">
        <v>0.4</v>
      </c>
      <c r="M522" s="42">
        <f t="shared" si="22"/>
        <v>0.18</v>
      </c>
      <c r="N522" s="29">
        <f t="shared" si="23"/>
        <v>990</v>
      </c>
      <c r="O522" s="3"/>
      <c r="P522" s="4"/>
      <c r="Q522" s="5"/>
      <c r="R522" s="6"/>
    </row>
    <row r="523" spans="1:18" ht="15.75" customHeight="1">
      <c r="A523" s="12" t="s">
        <v>28</v>
      </c>
      <c r="B523" s="15">
        <v>1128299</v>
      </c>
      <c r="C523" s="3">
        <v>44269</v>
      </c>
      <c r="D523" s="12" t="s">
        <v>29</v>
      </c>
      <c r="E523" s="12" t="s">
        <v>40</v>
      </c>
      <c r="F523" s="12" t="s">
        <v>41</v>
      </c>
      <c r="G523" s="12" t="s">
        <v>19</v>
      </c>
      <c r="H523" s="33">
        <v>0.54999999999999993</v>
      </c>
      <c r="I523" s="21">
        <v>4000</v>
      </c>
      <c r="J523" s="33">
        <f t="shared" si="20"/>
        <v>2199.9999999999995</v>
      </c>
      <c r="K523" s="34">
        <f t="shared" si="21"/>
        <v>549.99999999999989</v>
      </c>
      <c r="L523" s="24">
        <v>0.25</v>
      </c>
      <c r="M523" s="42">
        <f t="shared" si="22"/>
        <v>0.13749999999999998</v>
      </c>
      <c r="N523" s="29">
        <f t="shared" si="23"/>
        <v>549.99999999999989</v>
      </c>
      <c r="O523" s="3"/>
      <c r="P523" s="4"/>
      <c r="Q523" s="5"/>
      <c r="R523" s="6"/>
    </row>
    <row r="524" spans="1:18" ht="15.75" customHeight="1">
      <c r="A524" s="12" t="s">
        <v>28</v>
      </c>
      <c r="B524" s="15">
        <v>1128299</v>
      </c>
      <c r="C524" s="3">
        <v>44269</v>
      </c>
      <c r="D524" s="12" t="s">
        <v>29</v>
      </c>
      <c r="E524" s="12" t="s">
        <v>40</v>
      </c>
      <c r="F524" s="12" t="s">
        <v>41</v>
      </c>
      <c r="G524" s="12" t="s">
        <v>20</v>
      </c>
      <c r="H524" s="33">
        <v>0.54999999999999993</v>
      </c>
      <c r="I524" s="21">
        <v>4000</v>
      </c>
      <c r="J524" s="33">
        <f t="shared" si="20"/>
        <v>2199.9999999999995</v>
      </c>
      <c r="K524" s="34">
        <f t="shared" si="21"/>
        <v>879.99999999999989</v>
      </c>
      <c r="L524" s="24">
        <v>0.4</v>
      </c>
      <c r="M524" s="42">
        <f t="shared" si="22"/>
        <v>0.21999999999999997</v>
      </c>
      <c r="N524" s="29">
        <f t="shared" si="23"/>
        <v>879.99999999999989</v>
      </c>
      <c r="O524" s="3"/>
      <c r="P524" s="4"/>
      <c r="Q524" s="5"/>
      <c r="R524" s="6"/>
    </row>
    <row r="525" spans="1:18" ht="15.75" customHeight="1">
      <c r="A525" s="12" t="s">
        <v>28</v>
      </c>
      <c r="B525" s="15">
        <v>1128299</v>
      </c>
      <c r="C525" s="3">
        <v>44269</v>
      </c>
      <c r="D525" s="12" t="s">
        <v>29</v>
      </c>
      <c r="E525" s="12" t="s">
        <v>40</v>
      </c>
      <c r="F525" s="12" t="s">
        <v>41</v>
      </c>
      <c r="G525" s="12" t="s">
        <v>21</v>
      </c>
      <c r="H525" s="33">
        <v>0.54999999999999993</v>
      </c>
      <c r="I525" s="21">
        <v>3000</v>
      </c>
      <c r="J525" s="33">
        <f t="shared" si="20"/>
        <v>1649.9999999999998</v>
      </c>
      <c r="K525" s="34">
        <f t="shared" si="21"/>
        <v>577.49999999999989</v>
      </c>
      <c r="L525" s="24">
        <v>0.35</v>
      </c>
      <c r="M525" s="42">
        <f t="shared" si="22"/>
        <v>0.19249999999999995</v>
      </c>
      <c r="N525" s="29">
        <f t="shared" si="23"/>
        <v>577.49999999999989</v>
      </c>
      <c r="O525" s="3"/>
      <c r="P525" s="4"/>
      <c r="Q525" s="5"/>
      <c r="R525" s="6"/>
    </row>
    <row r="526" spans="1:18" ht="15.75" customHeight="1">
      <c r="A526" s="12" t="s">
        <v>28</v>
      </c>
      <c r="B526" s="15">
        <v>1128299</v>
      </c>
      <c r="C526" s="3">
        <v>44269</v>
      </c>
      <c r="D526" s="12" t="s">
        <v>29</v>
      </c>
      <c r="E526" s="12" t="s">
        <v>40</v>
      </c>
      <c r="F526" s="12" t="s">
        <v>41</v>
      </c>
      <c r="G526" s="12" t="s">
        <v>22</v>
      </c>
      <c r="H526" s="33">
        <v>0.6</v>
      </c>
      <c r="I526" s="21">
        <v>1750</v>
      </c>
      <c r="J526" s="33">
        <f t="shared" si="20"/>
        <v>1050</v>
      </c>
      <c r="K526" s="34">
        <f t="shared" si="21"/>
        <v>577.5</v>
      </c>
      <c r="L526" s="24">
        <v>0.55000000000000004</v>
      </c>
      <c r="M526" s="42">
        <f t="shared" si="22"/>
        <v>0.33</v>
      </c>
      <c r="N526" s="29">
        <f t="shared" si="23"/>
        <v>577.5</v>
      </c>
      <c r="O526" s="3"/>
      <c r="P526" s="4"/>
      <c r="Q526" s="5"/>
      <c r="R526" s="6"/>
    </row>
    <row r="527" spans="1:18" ht="15.75" customHeight="1">
      <c r="A527" s="12" t="s">
        <v>28</v>
      </c>
      <c r="B527" s="15">
        <v>1128299</v>
      </c>
      <c r="C527" s="3">
        <v>44269</v>
      </c>
      <c r="D527" s="12" t="s">
        <v>29</v>
      </c>
      <c r="E527" s="12" t="s">
        <v>40</v>
      </c>
      <c r="F527" s="12" t="s">
        <v>41</v>
      </c>
      <c r="G527" s="12" t="s">
        <v>23</v>
      </c>
      <c r="H527" s="33">
        <v>0.54999999999999993</v>
      </c>
      <c r="I527" s="21">
        <v>3750</v>
      </c>
      <c r="J527" s="33">
        <f t="shared" si="20"/>
        <v>2062.4999999999995</v>
      </c>
      <c r="K527" s="34">
        <f t="shared" si="21"/>
        <v>412.49999999999994</v>
      </c>
      <c r="L527" s="24">
        <v>0.2</v>
      </c>
      <c r="M527" s="42">
        <f t="shared" si="22"/>
        <v>0.10999999999999999</v>
      </c>
      <c r="N527" s="29">
        <f t="shared" si="23"/>
        <v>412.49999999999994</v>
      </c>
      <c r="O527" s="3"/>
      <c r="P527" s="4"/>
      <c r="Q527" s="5"/>
      <c r="R527" s="6"/>
    </row>
    <row r="528" spans="1:18" ht="15.75" customHeight="1">
      <c r="A528" s="12" t="s">
        <v>28</v>
      </c>
      <c r="B528" s="15">
        <v>1128299</v>
      </c>
      <c r="C528" s="3">
        <v>44301</v>
      </c>
      <c r="D528" s="12" t="s">
        <v>29</v>
      </c>
      <c r="E528" s="12" t="s">
        <v>40</v>
      </c>
      <c r="F528" s="12" t="s">
        <v>41</v>
      </c>
      <c r="G528" s="12" t="s">
        <v>18</v>
      </c>
      <c r="H528" s="33">
        <v>0.6</v>
      </c>
      <c r="I528" s="21">
        <v>5500</v>
      </c>
      <c r="J528" s="33">
        <f t="shared" si="20"/>
        <v>3300</v>
      </c>
      <c r="K528" s="34">
        <f t="shared" si="21"/>
        <v>1320</v>
      </c>
      <c r="L528" s="24">
        <v>0.4</v>
      </c>
      <c r="M528" s="42">
        <f t="shared" si="22"/>
        <v>0.24</v>
      </c>
      <c r="N528" s="29">
        <f t="shared" si="23"/>
        <v>1320</v>
      </c>
      <c r="O528" s="3"/>
      <c r="P528" s="4"/>
      <c r="Q528" s="5"/>
      <c r="R528" s="6"/>
    </row>
    <row r="529" spans="1:18" ht="15.75" customHeight="1">
      <c r="A529" s="12" t="s">
        <v>28</v>
      </c>
      <c r="B529" s="15">
        <v>1128299</v>
      </c>
      <c r="C529" s="3">
        <v>44301</v>
      </c>
      <c r="D529" s="12" t="s">
        <v>29</v>
      </c>
      <c r="E529" s="12" t="s">
        <v>40</v>
      </c>
      <c r="F529" s="12" t="s">
        <v>41</v>
      </c>
      <c r="G529" s="12" t="s">
        <v>19</v>
      </c>
      <c r="H529" s="33">
        <v>0.65</v>
      </c>
      <c r="I529" s="21">
        <v>3500</v>
      </c>
      <c r="J529" s="33">
        <f t="shared" si="20"/>
        <v>2275</v>
      </c>
      <c r="K529" s="34">
        <f t="shared" si="21"/>
        <v>568.75</v>
      </c>
      <c r="L529" s="24">
        <v>0.25</v>
      </c>
      <c r="M529" s="42">
        <f t="shared" si="22"/>
        <v>0.16250000000000001</v>
      </c>
      <c r="N529" s="29">
        <f t="shared" si="23"/>
        <v>568.75</v>
      </c>
      <c r="O529" s="3"/>
      <c r="P529" s="4"/>
      <c r="Q529" s="5"/>
      <c r="R529" s="6"/>
    </row>
    <row r="530" spans="1:18" ht="15.75" customHeight="1">
      <c r="A530" s="12" t="s">
        <v>28</v>
      </c>
      <c r="B530" s="15">
        <v>1128299</v>
      </c>
      <c r="C530" s="3">
        <v>44301</v>
      </c>
      <c r="D530" s="12" t="s">
        <v>29</v>
      </c>
      <c r="E530" s="12" t="s">
        <v>40</v>
      </c>
      <c r="F530" s="12" t="s">
        <v>41</v>
      </c>
      <c r="G530" s="12" t="s">
        <v>20</v>
      </c>
      <c r="H530" s="33">
        <v>0.65</v>
      </c>
      <c r="I530" s="21">
        <v>4000</v>
      </c>
      <c r="J530" s="33">
        <f t="shared" si="20"/>
        <v>2600</v>
      </c>
      <c r="K530" s="34">
        <f t="shared" si="21"/>
        <v>1040</v>
      </c>
      <c r="L530" s="24">
        <v>0.4</v>
      </c>
      <c r="M530" s="42">
        <f t="shared" si="22"/>
        <v>0.26</v>
      </c>
      <c r="N530" s="29">
        <f t="shared" si="23"/>
        <v>1040</v>
      </c>
      <c r="O530" s="3"/>
      <c r="P530" s="4"/>
      <c r="Q530" s="5"/>
      <c r="R530" s="6"/>
    </row>
    <row r="531" spans="1:18" ht="15.75" customHeight="1">
      <c r="A531" s="12" t="s">
        <v>28</v>
      </c>
      <c r="B531" s="15">
        <v>1128299</v>
      </c>
      <c r="C531" s="3">
        <v>44301</v>
      </c>
      <c r="D531" s="12" t="s">
        <v>29</v>
      </c>
      <c r="E531" s="12" t="s">
        <v>40</v>
      </c>
      <c r="F531" s="12" t="s">
        <v>41</v>
      </c>
      <c r="G531" s="12" t="s">
        <v>21</v>
      </c>
      <c r="H531" s="33">
        <v>0.6</v>
      </c>
      <c r="I531" s="21">
        <v>3000</v>
      </c>
      <c r="J531" s="33">
        <f t="shared" si="20"/>
        <v>1800</v>
      </c>
      <c r="K531" s="34">
        <f t="shared" si="21"/>
        <v>630</v>
      </c>
      <c r="L531" s="24">
        <v>0.35</v>
      </c>
      <c r="M531" s="42">
        <f t="shared" si="22"/>
        <v>0.21</v>
      </c>
      <c r="N531" s="29">
        <f t="shared" si="23"/>
        <v>630</v>
      </c>
      <c r="O531" s="3"/>
      <c r="P531" s="4"/>
      <c r="Q531" s="5"/>
      <c r="R531" s="6"/>
    </row>
    <row r="532" spans="1:18" ht="15.75" customHeight="1">
      <c r="A532" s="12" t="s">
        <v>28</v>
      </c>
      <c r="B532" s="15">
        <v>1128299</v>
      </c>
      <c r="C532" s="3">
        <v>44301</v>
      </c>
      <c r="D532" s="12" t="s">
        <v>29</v>
      </c>
      <c r="E532" s="12" t="s">
        <v>40</v>
      </c>
      <c r="F532" s="12" t="s">
        <v>41</v>
      </c>
      <c r="G532" s="12" t="s">
        <v>22</v>
      </c>
      <c r="H532" s="33">
        <v>0.65</v>
      </c>
      <c r="I532" s="21">
        <v>2000</v>
      </c>
      <c r="J532" s="33">
        <f t="shared" si="20"/>
        <v>1300</v>
      </c>
      <c r="K532" s="34">
        <f t="shared" si="21"/>
        <v>715.00000000000011</v>
      </c>
      <c r="L532" s="24">
        <v>0.55000000000000004</v>
      </c>
      <c r="M532" s="42">
        <f t="shared" si="22"/>
        <v>0.35750000000000004</v>
      </c>
      <c r="N532" s="29">
        <f t="shared" si="23"/>
        <v>715.00000000000011</v>
      </c>
      <c r="O532" s="3"/>
      <c r="P532" s="4"/>
      <c r="Q532" s="5"/>
      <c r="R532" s="6"/>
    </row>
    <row r="533" spans="1:18" ht="15.75" customHeight="1">
      <c r="A533" s="12" t="s">
        <v>28</v>
      </c>
      <c r="B533" s="15">
        <v>1128299</v>
      </c>
      <c r="C533" s="3">
        <v>44301</v>
      </c>
      <c r="D533" s="12" t="s">
        <v>29</v>
      </c>
      <c r="E533" s="12" t="s">
        <v>40</v>
      </c>
      <c r="F533" s="12" t="s">
        <v>41</v>
      </c>
      <c r="G533" s="12" t="s">
        <v>23</v>
      </c>
      <c r="H533" s="33">
        <v>0.8</v>
      </c>
      <c r="I533" s="21">
        <v>3500</v>
      </c>
      <c r="J533" s="33">
        <f t="shared" si="20"/>
        <v>2800</v>
      </c>
      <c r="K533" s="34">
        <f t="shared" si="21"/>
        <v>560</v>
      </c>
      <c r="L533" s="24">
        <v>0.2</v>
      </c>
      <c r="M533" s="42">
        <f t="shared" si="22"/>
        <v>0.16</v>
      </c>
      <c r="N533" s="29">
        <f t="shared" si="23"/>
        <v>560</v>
      </c>
      <c r="O533" s="3"/>
      <c r="P533" s="4"/>
      <c r="Q533" s="5"/>
      <c r="R533" s="6"/>
    </row>
    <row r="534" spans="1:18" ht="15.75" customHeight="1">
      <c r="A534" s="12" t="s">
        <v>28</v>
      </c>
      <c r="B534" s="15">
        <v>1128299</v>
      </c>
      <c r="C534" s="3">
        <v>44332</v>
      </c>
      <c r="D534" s="12" t="s">
        <v>29</v>
      </c>
      <c r="E534" s="12" t="s">
        <v>40</v>
      </c>
      <c r="F534" s="12" t="s">
        <v>41</v>
      </c>
      <c r="G534" s="12" t="s">
        <v>18</v>
      </c>
      <c r="H534" s="33">
        <v>0.6</v>
      </c>
      <c r="I534" s="21">
        <v>5500</v>
      </c>
      <c r="J534" s="33">
        <f t="shared" si="20"/>
        <v>3300</v>
      </c>
      <c r="K534" s="34">
        <f t="shared" si="21"/>
        <v>1485</v>
      </c>
      <c r="L534" s="24">
        <v>0.45</v>
      </c>
      <c r="M534" s="42">
        <f t="shared" si="22"/>
        <v>0.27</v>
      </c>
      <c r="N534" s="29">
        <f t="shared" si="23"/>
        <v>1485</v>
      </c>
      <c r="O534" s="3"/>
      <c r="P534" s="4"/>
      <c r="Q534" s="5"/>
      <c r="R534" s="6"/>
    </row>
    <row r="535" spans="1:18" ht="15.75" customHeight="1">
      <c r="A535" s="12" t="s">
        <v>28</v>
      </c>
      <c r="B535" s="15">
        <v>1128299</v>
      </c>
      <c r="C535" s="3">
        <v>44332</v>
      </c>
      <c r="D535" s="12" t="s">
        <v>29</v>
      </c>
      <c r="E535" s="12" t="s">
        <v>40</v>
      </c>
      <c r="F535" s="12" t="s">
        <v>41</v>
      </c>
      <c r="G535" s="12" t="s">
        <v>19</v>
      </c>
      <c r="H535" s="33">
        <v>0.65</v>
      </c>
      <c r="I535" s="21">
        <v>4000</v>
      </c>
      <c r="J535" s="33">
        <f t="shared" si="20"/>
        <v>2600</v>
      </c>
      <c r="K535" s="34">
        <f t="shared" si="21"/>
        <v>780</v>
      </c>
      <c r="L535" s="24">
        <v>0.3</v>
      </c>
      <c r="M535" s="42">
        <f t="shared" si="22"/>
        <v>0.19500000000000001</v>
      </c>
      <c r="N535" s="29">
        <f t="shared" si="23"/>
        <v>780</v>
      </c>
      <c r="O535" s="3"/>
      <c r="P535" s="4"/>
      <c r="Q535" s="5"/>
      <c r="R535" s="6"/>
    </row>
    <row r="536" spans="1:18" ht="15.75" customHeight="1">
      <c r="A536" s="12" t="s">
        <v>28</v>
      </c>
      <c r="B536" s="15">
        <v>1128299</v>
      </c>
      <c r="C536" s="3">
        <v>44332</v>
      </c>
      <c r="D536" s="12" t="s">
        <v>29</v>
      </c>
      <c r="E536" s="12" t="s">
        <v>40</v>
      </c>
      <c r="F536" s="12" t="s">
        <v>41</v>
      </c>
      <c r="G536" s="12" t="s">
        <v>20</v>
      </c>
      <c r="H536" s="33">
        <v>0.65</v>
      </c>
      <c r="I536" s="21">
        <v>4000</v>
      </c>
      <c r="J536" s="33">
        <f t="shared" si="20"/>
        <v>2600</v>
      </c>
      <c r="K536" s="34">
        <f t="shared" si="21"/>
        <v>1170</v>
      </c>
      <c r="L536" s="24">
        <v>0.45</v>
      </c>
      <c r="M536" s="42">
        <f t="shared" si="22"/>
        <v>0.29249999999999998</v>
      </c>
      <c r="N536" s="29">
        <f t="shared" si="23"/>
        <v>1170</v>
      </c>
      <c r="O536" s="3"/>
      <c r="P536" s="4"/>
      <c r="Q536" s="5"/>
      <c r="R536" s="6"/>
    </row>
    <row r="537" spans="1:18" ht="15.75" customHeight="1">
      <c r="A537" s="12" t="s">
        <v>28</v>
      </c>
      <c r="B537" s="15">
        <v>1128299</v>
      </c>
      <c r="C537" s="3">
        <v>44332</v>
      </c>
      <c r="D537" s="12" t="s">
        <v>29</v>
      </c>
      <c r="E537" s="12" t="s">
        <v>40</v>
      </c>
      <c r="F537" s="12" t="s">
        <v>41</v>
      </c>
      <c r="G537" s="12" t="s">
        <v>21</v>
      </c>
      <c r="H537" s="33">
        <v>0.6</v>
      </c>
      <c r="I537" s="21">
        <v>3000</v>
      </c>
      <c r="J537" s="33">
        <f t="shared" si="20"/>
        <v>1800</v>
      </c>
      <c r="K537" s="34">
        <f t="shared" si="21"/>
        <v>719.99999999999989</v>
      </c>
      <c r="L537" s="24">
        <v>0.39999999999999997</v>
      </c>
      <c r="M537" s="42">
        <f t="shared" si="22"/>
        <v>0.23999999999999996</v>
      </c>
      <c r="N537" s="29">
        <f t="shared" si="23"/>
        <v>719.99999999999989</v>
      </c>
      <c r="O537" s="3"/>
      <c r="P537" s="4"/>
      <c r="Q537" s="5"/>
      <c r="R537" s="6"/>
    </row>
    <row r="538" spans="1:18" ht="15.75" customHeight="1">
      <c r="A538" s="12" t="s">
        <v>28</v>
      </c>
      <c r="B538" s="15">
        <v>1128299</v>
      </c>
      <c r="C538" s="3">
        <v>44332</v>
      </c>
      <c r="D538" s="12" t="s">
        <v>29</v>
      </c>
      <c r="E538" s="12" t="s">
        <v>40</v>
      </c>
      <c r="F538" s="12" t="s">
        <v>41</v>
      </c>
      <c r="G538" s="12" t="s">
        <v>22</v>
      </c>
      <c r="H538" s="33">
        <v>0.65</v>
      </c>
      <c r="I538" s="21">
        <v>2000</v>
      </c>
      <c r="J538" s="33">
        <f t="shared" si="20"/>
        <v>1300</v>
      </c>
      <c r="K538" s="34">
        <f t="shared" si="21"/>
        <v>780.00000000000011</v>
      </c>
      <c r="L538" s="24">
        <v>0.60000000000000009</v>
      </c>
      <c r="M538" s="42">
        <f t="shared" si="22"/>
        <v>0.39000000000000007</v>
      </c>
      <c r="N538" s="29">
        <f t="shared" si="23"/>
        <v>780.00000000000011</v>
      </c>
      <c r="O538" s="3"/>
      <c r="P538" s="4"/>
      <c r="Q538" s="5"/>
      <c r="R538" s="6"/>
    </row>
    <row r="539" spans="1:18" ht="15.75" customHeight="1">
      <c r="A539" s="12" t="s">
        <v>28</v>
      </c>
      <c r="B539" s="15">
        <v>1128299</v>
      </c>
      <c r="C539" s="3">
        <v>44332</v>
      </c>
      <c r="D539" s="12" t="s">
        <v>29</v>
      </c>
      <c r="E539" s="12" t="s">
        <v>40</v>
      </c>
      <c r="F539" s="12" t="s">
        <v>41</v>
      </c>
      <c r="G539" s="12" t="s">
        <v>23</v>
      </c>
      <c r="H539" s="33">
        <v>0.8</v>
      </c>
      <c r="I539" s="21">
        <v>4500</v>
      </c>
      <c r="J539" s="33">
        <f t="shared" si="20"/>
        <v>3600</v>
      </c>
      <c r="K539" s="34">
        <f t="shared" si="21"/>
        <v>900</v>
      </c>
      <c r="L539" s="24">
        <v>0.25</v>
      </c>
      <c r="M539" s="42">
        <f t="shared" si="22"/>
        <v>0.2</v>
      </c>
      <c r="N539" s="29">
        <f t="shared" si="23"/>
        <v>900</v>
      </c>
      <c r="O539" s="3"/>
      <c r="P539" s="4"/>
      <c r="Q539" s="5"/>
      <c r="R539" s="6"/>
    </row>
    <row r="540" spans="1:18" ht="15.75" customHeight="1">
      <c r="A540" s="12" t="s">
        <v>28</v>
      </c>
      <c r="B540" s="15">
        <v>1128299</v>
      </c>
      <c r="C540" s="3">
        <v>44362</v>
      </c>
      <c r="D540" s="12" t="s">
        <v>29</v>
      </c>
      <c r="E540" s="12" t="s">
        <v>40</v>
      </c>
      <c r="F540" s="12" t="s">
        <v>41</v>
      </c>
      <c r="G540" s="12" t="s">
        <v>18</v>
      </c>
      <c r="H540" s="33">
        <v>0.6</v>
      </c>
      <c r="I540" s="21">
        <v>7000</v>
      </c>
      <c r="J540" s="33">
        <f t="shared" si="20"/>
        <v>4200</v>
      </c>
      <c r="K540" s="34">
        <f t="shared" si="21"/>
        <v>1890</v>
      </c>
      <c r="L540" s="24">
        <v>0.45</v>
      </c>
      <c r="M540" s="42">
        <f t="shared" si="22"/>
        <v>0.27</v>
      </c>
      <c r="N540" s="29">
        <f t="shared" si="23"/>
        <v>1890</v>
      </c>
      <c r="O540" s="3"/>
      <c r="P540" s="4"/>
      <c r="Q540" s="5"/>
      <c r="R540" s="6"/>
    </row>
    <row r="541" spans="1:18" ht="15.75" customHeight="1">
      <c r="A541" s="12" t="s">
        <v>28</v>
      </c>
      <c r="B541" s="15">
        <v>1128299</v>
      </c>
      <c r="C541" s="3">
        <v>44362</v>
      </c>
      <c r="D541" s="12" t="s">
        <v>29</v>
      </c>
      <c r="E541" s="12" t="s">
        <v>40</v>
      </c>
      <c r="F541" s="12" t="s">
        <v>41</v>
      </c>
      <c r="G541" s="12" t="s">
        <v>19</v>
      </c>
      <c r="H541" s="33">
        <v>0.65</v>
      </c>
      <c r="I541" s="21">
        <v>5500</v>
      </c>
      <c r="J541" s="33">
        <f t="shared" si="20"/>
        <v>3575</v>
      </c>
      <c r="K541" s="34">
        <f t="shared" si="21"/>
        <v>1072.5</v>
      </c>
      <c r="L541" s="24">
        <v>0.3</v>
      </c>
      <c r="M541" s="42">
        <f t="shared" si="22"/>
        <v>0.19500000000000001</v>
      </c>
      <c r="N541" s="29">
        <f t="shared" si="23"/>
        <v>1072.5</v>
      </c>
      <c r="O541" s="3"/>
      <c r="P541" s="4"/>
      <c r="Q541" s="5"/>
      <c r="R541" s="6"/>
    </row>
    <row r="542" spans="1:18" ht="15.75" customHeight="1">
      <c r="A542" s="12" t="s">
        <v>28</v>
      </c>
      <c r="B542" s="15">
        <v>1128299</v>
      </c>
      <c r="C542" s="3">
        <v>44362</v>
      </c>
      <c r="D542" s="12" t="s">
        <v>29</v>
      </c>
      <c r="E542" s="12" t="s">
        <v>40</v>
      </c>
      <c r="F542" s="12" t="s">
        <v>41</v>
      </c>
      <c r="G542" s="12" t="s">
        <v>20</v>
      </c>
      <c r="H542" s="33">
        <v>0.65</v>
      </c>
      <c r="I542" s="21">
        <v>5500</v>
      </c>
      <c r="J542" s="33">
        <f t="shared" si="20"/>
        <v>3575</v>
      </c>
      <c r="K542" s="34">
        <f t="shared" si="21"/>
        <v>1608.75</v>
      </c>
      <c r="L542" s="24">
        <v>0.45</v>
      </c>
      <c r="M542" s="42">
        <f t="shared" si="22"/>
        <v>0.29249999999999998</v>
      </c>
      <c r="N542" s="29">
        <f t="shared" si="23"/>
        <v>1608.75</v>
      </c>
      <c r="O542" s="3"/>
      <c r="P542" s="4"/>
      <c r="Q542" s="5"/>
      <c r="R542" s="6"/>
    </row>
    <row r="543" spans="1:18" ht="15.75" customHeight="1">
      <c r="A543" s="12" t="s">
        <v>28</v>
      </c>
      <c r="B543" s="15">
        <v>1128299</v>
      </c>
      <c r="C543" s="3">
        <v>44362</v>
      </c>
      <c r="D543" s="12" t="s">
        <v>29</v>
      </c>
      <c r="E543" s="12" t="s">
        <v>40</v>
      </c>
      <c r="F543" s="12" t="s">
        <v>41</v>
      </c>
      <c r="G543" s="12" t="s">
        <v>21</v>
      </c>
      <c r="H543" s="33">
        <v>0.6</v>
      </c>
      <c r="I543" s="21">
        <v>4250</v>
      </c>
      <c r="J543" s="33">
        <f t="shared" si="20"/>
        <v>2550</v>
      </c>
      <c r="K543" s="34">
        <f t="shared" si="21"/>
        <v>1019.9999999999999</v>
      </c>
      <c r="L543" s="24">
        <v>0.39999999999999997</v>
      </c>
      <c r="M543" s="42">
        <f t="shared" si="22"/>
        <v>0.23999999999999996</v>
      </c>
      <c r="N543" s="29">
        <f t="shared" si="23"/>
        <v>1019.9999999999999</v>
      </c>
      <c r="O543" s="3"/>
      <c r="P543" s="4"/>
      <c r="Q543" s="5"/>
      <c r="R543" s="6"/>
    </row>
    <row r="544" spans="1:18" ht="15.75" customHeight="1">
      <c r="A544" s="12" t="s">
        <v>28</v>
      </c>
      <c r="B544" s="15">
        <v>1128299</v>
      </c>
      <c r="C544" s="3">
        <v>44362</v>
      </c>
      <c r="D544" s="12" t="s">
        <v>29</v>
      </c>
      <c r="E544" s="12" t="s">
        <v>40</v>
      </c>
      <c r="F544" s="12" t="s">
        <v>41</v>
      </c>
      <c r="G544" s="12" t="s">
        <v>22</v>
      </c>
      <c r="H544" s="33">
        <v>0.65</v>
      </c>
      <c r="I544" s="21">
        <v>3000</v>
      </c>
      <c r="J544" s="33">
        <f t="shared" si="20"/>
        <v>1950</v>
      </c>
      <c r="K544" s="34">
        <f t="shared" si="21"/>
        <v>1170.0000000000002</v>
      </c>
      <c r="L544" s="24">
        <v>0.60000000000000009</v>
      </c>
      <c r="M544" s="42">
        <f t="shared" si="22"/>
        <v>0.39000000000000007</v>
      </c>
      <c r="N544" s="29">
        <f t="shared" si="23"/>
        <v>1170.0000000000002</v>
      </c>
      <c r="O544" s="3"/>
      <c r="P544" s="4"/>
      <c r="Q544" s="5"/>
      <c r="R544" s="6"/>
    </row>
    <row r="545" spans="1:18" ht="15.75" customHeight="1">
      <c r="A545" s="12" t="s">
        <v>28</v>
      </c>
      <c r="B545" s="15">
        <v>1128299</v>
      </c>
      <c r="C545" s="3">
        <v>44362</v>
      </c>
      <c r="D545" s="12" t="s">
        <v>29</v>
      </c>
      <c r="E545" s="12" t="s">
        <v>40</v>
      </c>
      <c r="F545" s="12" t="s">
        <v>41</v>
      </c>
      <c r="G545" s="12" t="s">
        <v>23</v>
      </c>
      <c r="H545" s="33">
        <v>0.8</v>
      </c>
      <c r="I545" s="21">
        <v>6000</v>
      </c>
      <c r="J545" s="33">
        <f t="shared" si="20"/>
        <v>4800</v>
      </c>
      <c r="K545" s="34">
        <f t="shared" si="21"/>
        <v>1200</v>
      </c>
      <c r="L545" s="24">
        <v>0.25</v>
      </c>
      <c r="M545" s="42">
        <f t="shared" si="22"/>
        <v>0.2</v>
      </c>
      <c r="N545" s="29">
        <f t="shared" si="23"/>
        <v>1200</v>
      </c>
      <c r="O545" s="3"/>
      <c r="P545" s="4"/>
      <c r="Q545" s="5"/>
      <c r="R545" s="6"/>
    </row>
    <row r="546" spans="1:18" ht="15.75" customHeight="1">
      <c r="A546" s="12" t="s">
        <v>28</v>
      </c>
      <c r="B546" s="15">
        <v>1128299</v>
      </c>
      <c r="C546" s="3">
        <v>44391</v>
      </c>
      <c r="D546" s="12" t="s">
        <v>29</v>
      </c>
      <c r="E546" s="12" t="s">
        <v>40</v>
      </c>
      <c r="F546" s="12" t="s">
        <v>41</v>
      </c>
      <c r="G546" s="12" t="s">
        <v>18</v>
      </c>
      <c r="H546" s="33">
        <v>0.6</v>
      </c>
      <c r="I546" s="21">
        <v>7500</v>
      </c>
      <c r="J546" s="33">
        <f t="shared" si="20"/>
        <v>4500</v>
      </c>
      <c r="K546" s="34">
        <f t="shared" si="21"/>
        <v>1800</v>
      </c>
      <c r="L546" s="24">
        <v>0.4</v>
      </c>
      <c r="M546" s="42">
        <f t="shared" si="22"/>
        <v>0.24</v>
      </c>
      <c r="N546" s="29">
        <f t="shared" si="23"/>
        <v>1800</v>
      </c>
      <c r="O546" s="3"/>
      <c r="P546" s="4"/>
      <c r="Q546" s="5"/>
      <c r="R546" s="6"/>
    </row>
    <row r="547" spans="1:18" ht="15.75" customHeight="1">
      <c r="A547" s="12" t="s">
        <v>28</v>
      </c>
      <c r="B547" s="15">
        <v>1128299</v>
      </c>
      <c r="C547" s="3">
        <v>44391</v>
      </c>
      <c r="D547" s="12" t="s">
        <v>29</v>
      </c>
      <c r="E547" s="12" t="s">
        <v>40</v>
      </c>
      <c r="F547" s="12" t="s">
        <v>41</v>
      </c>
      <c r="G547" s="12" t="s">
        <v>19</v>
      </c>
      <c r="H547" s="33">
        <v>0.65</v>
      </c>
      <c r="I547" s="21">
        <v>6000</v>
      </c>
      <c r="J547" s="33">
        <f t="shared" si="20"/>
        <v>3900</v>
      </c>
      <c r="K547" s="34">
        <f t="shared" si="21"/>
        <v>975</v>
      </c>
      <c r="L547" s="24">
        <v>0.25</v>
      </c>
      <c r="M547" s="42">
        <f t="shared" si="22"/>
        <v>0.16250000000000001</v>
      </c>
      <c r="N547" s="29">
        <f t="shared" si="23"/>
        <v>975</v>
      </c>
      <c r="O547" s="3"/>
      <c r="P547" s="4"/>
      <c r="Q547" s="5"/>
      <c r="R547" s="6"/>
    </row>
    <row r="548" spans="1:18" ht="15.75" customHeight="1">
      <c r="A548" s="12" t="s">
        <v>28</v>
      </c>
      <c r="B548" s="15">
        <v>1128299</v>
      </c>
      <c r="C548" s="3">
        <v>44391</v>
      </c>
      <c r="D548" s="12" t="s">
        <v>29</v>
      </c>
      <c r="E548" s="12" t="s">
        <v>40</v>
      </c>
      <c r="F548" s="12" t="s">
        <v>41</v>
      </c>
      <c r="G548" s="12" t="s">
        <v>20</v>
      </c>
      <c r="H548" s="33">
        <v>0.65</v>
      </c>
      <c r="I548" s="21">
        <v>5500</v>
      </c>
      <c r="J548" s="33">
        <f t="shared" si="20"/>
        <v>3575</v>
      </c>
      <c r="K548" s="34">
        <f t="shared" si="21"/>
        <v>1430</v>
      </c>
      <c r="L548" s="24">
        <v>0.4</v>
      </c>
      <c r="M548" s="42">
        <f t="shared" si="22"/>
        <v>0.26</v>
      </c>
      <c r="N548" s="29">
        <f t="shared" si="23"/>
        <v>1430</v>
      </c>
      <c r="O548" s="3"/>
      <c r="P548" s="4"/>
      <c r="Q548" s="5"/>
      <c r="R548" s="6"/>
    </row>
    <row r="549" spans="1:18" ht="15.75" customHeight="1">
      <c r="A549" s="12" t="s">
        <v>28</v>
      </c>
      <c r="B549" s="15">
        <v>1128299</v>
      </c>
      <c r="C549" s="3">
        <v>44391</v>
      </c>
      <c r="D549" s="12" t="s">
        <v>29</v>
      </c>
      <c r="E549" s="12" t="s">
        <v>40</v>
      </c>
      <c r="F549" s="12" t="s">
        <v>41</v>
      </c>
      <c r="G549" s="12" t="s">
        <v>21</v>
      </c>
      <c r="H549" s="33">
        <v>0.6</v>
      </c>
      <c r="I549" s="21">
        <v>4500</v>
      </c>
      <c r="J549" s="33">
        <f t="shared" si="20"/>
        <v>2700</v>
      </c>
      <c r="K549" s="34">
        <f t="shared" si="21"/>
        <v>944.99999999999989</v>
      </c>
      <c r="L549" s="24">
        <v>0.35</v>
      </c>
      <c r="M549" s="42">
        <f t="shared" si="22"/>
        <v>0.20999999999999996</v>
      </c>
      <c r="N549" s="29">
        <f t="shared" si="23"/>
        <v>944.99999999999989</v>
      </c>
      <c r="O549" s="3"/>
      <c r="P549" s="4"/>
      <c r="Q549" s="5"/>
      <c r="R549" s="6"/>
    </row>
    <row r="550" spans="1:18" ht="15.75" customHeight="1">
      <c r="A550" s="12" t="s">
        <v>28</v>
      </c>
      <c r="B550" s="15">
        <v>1128299</v>
      </c>
      <c r="C550" s="3">
        <v>44391</v>
      </c>
      <c r="D550" s="12" t="s">
        <v>29</v>
      </c>
      <c r="E550" s="12" t="s">
        <v>40</v>
      </c>
      <c r="F550" s="12" t="s">
        <v>41</v>
      </c>
      <c r="G550" s="12" t="s">
        <v>22</v>
      </c>
      <c r="H550" s="33">
        <v>0.65</v>
      </c>
      <c r="I550" s="21">
        <v>5000</v>
      </c>
      <c r="J550" s="33">
        <f t="shared" si="20"/>
        <v>3250</v>
      </c>
      <c r="K550" s="34">
        <f t="shared" si="21"/>
        <v>1787.5000000000002</v>
      </c>
      <c r="L550" s="24">
        <v>0.55000000000000004</v>
      </c>
      <c r="M550" s="42">
        <f t="shared" si="22"/>
        <v>0.35750000000000004</v>
      </c>
      <c r="N550" s="29">
        <f t="shared" si="23"/>
        <v>1787.5000000000002</v>
      </c>
      <c r="O550" s="3"/>
      <c r="P550" s="4"/>
      <c r="Q550" s="5"/>
      <c r="R550" s="6"/>
    </row>
    <row r="551" spans="1:18" ht="15.75" customHeight="1">
      <c r="A551" s="12" t="s">
        <v>28</v>
      </c>
      <c r="B551" s="15">
        <v>1128299</v>
      </c>
      <c r="C551" s="3">
        <v>44391</v>
      </c>
      <c r="D551" s="12" t="s">
        <v>29</v>
      </c>
      <c r="E551" s="12" t="s">
        <v>40</v>
      </c>
      <c r="F551" s="12" t="s">
        <v>41</v>
      </c>
      <c r="G551" s="12" t="s">
        <v>23</v>
      </c>
      <c r="H551" s="33">
        <v>0.8</v>
      </c>
      <c r="I551" s="21">
        <v>5000</v>
      </c>
      <c r="J551" s="33">
        <f t="shared" si="20"/>
        <v>4000</v>
      </c>
      <c r="K551" s="34">
        <f t="shared" si="21"/>
        <v>800</v>
      </c>
      <c r="L551" s="24">
        <v>0.2</v>
      </c>
      <c r="M551" s="42">
        <f t="shared" si="22"/>
        <v>0.16</v>
      </c>
      <c r="N551" s="29">
        <f t="shared" si="23"/>
        <v>800</v>
      </c>
      <c r="O551" s="3"/>
      <c r="P551" s="4"/>
      <c r="Q551" s="5"/>
      <c r="R551" s="6"/>
    </row>
    <row r="552" spans="1:18" ht="15.75" customHeight="1">
      <c r="A552" s="12" t="s">
        <v>28</v>
      </c>
      <c r="B552" s="15">
        <v>1128299</v>
      </c>
      <c r="C552" s="3">
        <v>44423</v>
      </c>
      <c r="D552" s="12" t="s">
        <v>29</v>
      </c>
      <c r="E552" s="12" t="s">
        <v>40</v>
      </c>
      <c r="F552" s="12" t="s">
        <v>41</v>
      </c>
      <c r="G552" s="12" t="s">
        <v>18</v>
      </c>
      <c r="H552" s="33">
        <v>0.65</v>
      </c>
      <c r="I552" s="21">
        <v>7000</v>
      </c>
      <c r="J552" s="33">
        <f t="shared" si="20"/>
        <v>4550</v>
      </c>
      <c r="K552" s="34">
        <f t="shared" si="21"/>
        <v>1820</v>
      </c>
      <c r="L552" s="24">
        <v>0.4</v>
      </c>
      <c r="M552" s="42">
        <f t="shared" si="22"/>
        <v>0.26</v>
      </c>
      <c r="N552" s="29">
        <f t="shared" si="23"/>
        <v>1820</v>
      </c>
      <c r="O552" s="3"/>
      <c r="P552" s="4"/>
      <c r="Q552" s="5"/>
      <c r="R552" s="6"/>
    </row>
    <row r="553" spans="1:18" ht="15.75" customHeight="1">
      <c r="A553" s="12" t="s">
        <v>28</v>
      </c>
      <c r="B553" s="15">
        <v>1128299</v>
      </c>
      <c r="C553" s="3">
        <v>44423</v>
      </c>
      <c r="D553" s="12" t="s">
        <v>29</v>
      </c>
      <c r="E553" s="12" t="s">
        <v>40</v>
      </c>
      <c r="F553" s="12" t="s">
        <v>41</v>
      </c>
      <c r="G553" s="12" t="s">
        <v>19</v>
      </c>
      <c r="H553" s="33">
        <v>0.70000000000000007</v>
      </c>
      <c r="I553" s="21">
        <v>6500</v>
      </c>
      <c r="J553" s="33">
        <f t="shared" si="20"/>
        <v>4550</v>
      </c>
      <c r="K553" s="34">
        <f t="shared" si="21"/>
        <v>1137.5</v>
      </c>
      <c r="L553" s="24">
        <v>0.25</v>
      </c>
      <c r="M553" s="42">
        <f t="shared" si="22"/>
        <v>0.17499999999999999</v>
      </c>
      <c r="N553" s="29">
        <f t="shared" si="23"/>
        <v>1137.5</v>
      </c>
      <c r="O553" s="3"/>
      <c r="P553" s="4"/>
      <c r="Q553" s="5"/>
      <c r="R553" s="6"/>
    </row>
    <row r="554" spans="1:18" ht="15.75" customHeight="1">
      <c r="A554" s="12" t="s">
        <v>28</v>
      </c>
      <c r="B554" s="15">
        <v>1128299</v>
      </c>
      <c r="C554" s="3">
        <v>44423</v>
      </c>
      <c r="D554" s="12" t="s">
        <v>29</v>
      </c>
      <c r="E554" s="12" t="s">
        <v>40</v>
      </c>
      <c r="F554" s="12" t="s">
        <v>41</v>
      </c>
      <c r="G554" s="12" t="s">
        <v>20</v>
      </c>
      <c r="H554" s="33">
        <v>0.65</v>
      </c>
      <c r="I554" s="21">
        <v>5250</v>
      </c>
      <c r="J554" s="33">
        <f t="shared" si="20"/>
        <v>3412.5</v>
      </c>
      <c r="K554" s="34">
        <f t="shared" si="21"/>
        <v>1365</v>
      </c>
      <c r="L554" s="24">
        <v>0.4</v>
      </c>
      <c r="M554" s="42">
        <f t="shared" si="22"/>
        <v>0.26</v>
      </c>
      <c r="N554" s="29">
        <f t="shared" si="23"/>
        <v>1365</v>
      </c>
      <c r="O554" s="3"/>
      <c r="P554" s="4"/>
      <c r="Q554" s="5"/>
      <c r="R554" s="6"/>
    </row>
    <row r="555" spans="1:18" ht="15.75" customHeight="1">
      <c r="A555" s="12" t="s">
        <v>28</v>
      </c>
      <c r="B555" s="15">
        <v>1128299</v>
      </c>
      <c r="C555" s="3">
        <v>44423</v>
      </c>
      <c r="D555" s="12" t="s">
        <v>29</v>
      </c>
      <c r="E555" s="12" t="s">
        <v>40</v>
      </c>
      <c r="F555" s="12" t="s">
        <v>41</v>
      </c>
      <c r="G555" s="12" t="s">
        <v>21</v>
      </c>
      <c r="H555" s="33">
        <v>0.65</v>
      </c>
      <c r="I555" s="21">
        <v>4750</v>
      </c>
      <c r="J555" s="33">
        <f t="shared" si="20"/>
        <v>3087.5</v>
      </c>
      <c r="K555" s="34">
        <f t="shared" si="21"/>
        <v>1080.625</v>
      </c>
      <c r="L555" s="24">
        <v>0.35</v>
      </c>
      <c r="M555" s="42">
        <f t="shared" si="22"/>
        <v>0.22750000000000001</v>
      </c>
      <c r="N555" s="29">
        <f t="shared" si="23"/>
        <v>1080.625</v>
      </c>
      <c r="O555" s="3"/>
      <c r="P555" s="4"/>
      <c r="Q555" s="5"/>
      <c r="R555" s="6"/>
    </row>
    <row r="556" spans="1:18" ht="15.75" customHeight="1">
      <c r="A556" s="12" t="s">
        <v>28</v>
      </c>
      <c r="B556" s="15">
        <v>1128299</v>
      </c>
      <c r="C556" s="3">
        <v>44423</v>
      </c>
      <c r="D556" s="12" t="s">
        <v>29</v>
      </c>
      <c r="E556" s="12" t="s">
        <v>40</v>
      </c>
      <c r="F556" s="12" t="s">
        <v>41</v>
      </c>
      <c r="G556" s="12" t="s">
        <v>22</v>
      </c>
      <c r="H556" s="33">
        <v>0.75</v>
      </c>
      <c r="I556" s="21">
        <v>4750</v>
      </c>
      <c r="J556" s="33">
        <f t="shared" si="20"/>
        <v>3562.5</v>
      </c>
      <c r="K556" s="34">
        <f t="shared" si="21"/>
        <v>1959.3750000000002</v>
      </c>
      <c r="L556" s="24">
        <v>0.55000000000000004</v>
      </c>
      <c r="M556" s="42">
        <f t="shared" si="22"/>
        <v>0.41250000000000003</v>
      </c>
      <c r="N556" s="29">
        <f t="shared" si="23"/>
        <v>1959.3750000000002</v>
      </c>
      <c r="O556" s="3"/>
      <c r="P556" s="4"/>
      <c r="Q556" s="5"/>
      <c r="R556" s="6"/>
    </row>
    <row r="557" spans="1:18" ht="15.75" customHeight="1">
      <c r="A557" s="12" t="s">
        <v>28</v>
      </c>
      <c r="B557" s="15">
        <v>1128299</v>
      </c>
      <c r="C557" s="3">
        <v>44423</v>
      </c>
      <c r="D557" s="12" t="s">
        <v>29</v>
      </c>
      <c r="E557" s="12" t="s">
        <v>40</v>
      </c>
      <c r="F557" s="12" t="s">
        <v>41</v>
      </c>
      <c r="G557" s="12" t="s">
        <v>23</v>
      </c>
      <c r="H557" s="33">
        <v>0.8</v>
      </c>
      <c r="I557" s="21">
        <v>4000</v>
      </c>
      <c r="J557" s="33">
        <f t="shared" si="20"/>
        <v>3200</v>
      </c>
      <c r="K557" s="34">
        <f t="shared" si="21"/>
        <v>640</v>
      </c>
      <c r="L557" s="24">
        <v>0.2</v>
      </c>
      <c r="M557" s="42">
        <f t="shared" si="22"/>
        <v>0.16</v>
      </c>
      <c r="N557" s="29">
        <f t="shared" si="23"/>
        <v>640</v>
      </c>
      <c r="O557" s="3"/>
      <c r="P557" s="4"/>
      <c r="Q557" s="5"/>
      <c r="R557" s="6"/>
    </row>
    <row r="558" spans="1:18" ht="15.75" customHeight="1">
      <c r="A558" s="12" t="s">
        <v>28</v>
      </c>
      <c r="B558" s="15">
        <v>1128299</v>
      </c>
      <c r="C558" s="3">
        <v>44455</v>
      </c>
      <c r="D558" s="12" t="s">
        <v>29</v>
      </c>
      <c r="E558" s="12" t="s">
        <v>40</v>
      </c>
      <c r="F558" s="12" t="s">
        <v>41</v>
      </c>
      <c r="G558" s="12" t="s">
        <v>18</v>
      </c>
      <c r="H558" s="33">
        <v>0.60000000000000009</v>
      </c>
      <c r="I558" s="21">
        <v>6000</v>
      </c>
      <c r="J558" s="33">
        <f t="shared" si="20"/>
        <v>3600.0000000000005</v>
      </c>
      <c r="K558" s="34">
        <f t="shared" si="21"/>
        <v>1260.0000000000002</v>
      </c>
      <c r="L558" s="24">
        <v>0.35000000000000003</v>
      </c>
      <c r="M558" s="42">
        <f t="shared" si="22"/>
        <v>0.21000000000000005</v>
      </c>
      <c r="N558" s="29">
        <f t="shared" si="23"/>
        <v>1260.0000000000002</v>
      </c>
      <c r="O558" s="3"/>
      <c r="P558" s="4"/>
      <c r="Q558" s="5"/>
      <c r="R558" s="6"/>
    </row>
    <row r="559" spans="1:18" ht="15.75" customHeight="1">
      <c r="A559" s="12" t="s">
        <v>28</v>
      </c>
      <c r="B559" s="15">
        <v>1128299</v>
      </c>
      <c r="C559" s="3">
        <v>44455</v>
      </c>
      <c r="D559" s="12" t="s">
        <v>29</v>
      </c>
      <c r="E559" s="12" t="s">
        <v>40</v>
      </c>
      <c r="F559" s="12" t="s">
        <v>41</v>
      </c>
      <c r="G559" s="12" t="s">
        <v>19</v>
      </c>
      <c r="H559" s="33">
        <v>0.65000000000000013</v>
      </c>
      <c r="I559" s="21">
        <v>6000</v>
      </c>
      <c r="J559" s="33">
        <f t="shared" si="20"/>
        <v>3900.0000000000009</v>
      </c>
      <c r="K559" s="34">
        <f t="shared" si="21"/>
        <v>780.00000000000023</v>
      </c>
      <c r="L559" s="24">
        <v>0.2</v>
      </c>
      <c r="M559" s="42">
        <f t="shared" si="22"/>
        <v>0.13000000000000003</v>
      </c>
      <c r="N559" s="29">
        <f t="shared" si="23"/>
        <v>780.00000000000023</v>
      </c>
      <c r="O559" s="3"/>
      <c r="P559" s="4"/>
      <c r="Q559" s="5"/>
      <c r="R559" s="6"/>
    </row>
    <row r="560" spans="1:18" ht="15.75" customHeight="1">
      <c r="A560" s="12" t="s">
        <v>28</v>
      </c>
      <c r="B560" s="15">
        <v>1128299</v>
      </c>
      <c r="C560" s="3">
        <v>44455</v>
      </c>
      <c r="D560" s="12" t="s">
        <v>29</v>
      </c>
      <c r="E560" s="12" t="s">
        <v>40</v>
      </c>
      <c r="F560" s="12" t="s">
        <v>41</v>
      </c>
      <c r="G560" s="12" t="s">
        <v>20</v>
      </c>
      <c r="H560" s="33">
        <v>0.60000000000000009</v>
      </c>
      <c r="I560" s="21">
        <v>4500</v>
      </c>
      <c r="J560" s="33">
        <f t="shared" si="20"/>
        <v>2700.0000000000005</v>
      </c>
      <c r="K560" s="34">
        <f t="shared" si="21"/>
        <v>945.00000000000023</v>
      </c>
      <c r="L560" s="24">
        <v>0.35000000000000003</v>
      </c>
      <c r="M560" s="42">
        <f t="shared" si="22"/>
        <v>0.21000000000000005</v>
      </c>
      <c r="N560" s="29">
        <f t="shared" si="23"/>
        <v>945.00000000000023</v>
      </c>
      <c r="O560" s="3"/>
      <c r="P560" s="4"/>
      <c r="Q560" s="5"/>
      <c r="R560" s="6"/>
    </row>
    <row r="561" spans="1:18" ht="15.75" customHeight="1">
      <c r="A561" s="12" t="s">
        <v>28</v>
      </c>
      <c r="B561" s="15">
        <v>1128299</v>
      </c>
      <c r="C561" s="3">
        <v>44455</v>
      </c>
      <c r="D561" s="12" t="s">
        <v>29</v>
      </c>
      <c r="E561" s="12" t="s">
        <v>40</v>
      </c>
      <c r="F561" s="12" t="s">
        <v>41</v>
      </c>
      <c r="G561" s="12" t="s">
        <v>21</v>
      </c>
      <c r="H561" s="33">
        <v>0.60000000000000009</v>
      </c>
      <c r="I561" s="21">
        <v>4000</v>
      </c>
      <c r="J561" s="33">
        <f t="shared" si="20"/>
        <v>2400.0000000000005</v>
      </c>
      <c r="K561" s="34">
        <f t="shared" si="21"/>
        <v>720.00000000000011</v>
      </c>
      <c r="L561" s="24">
        <v>0.3</v>
      </c>
      <c r="M561" s="42">
        <f t="shared" si="22"/>
        <v>0.18000000000000002</v>
      </c>
      <c r="N561" s="29">
        <f t="shared" si="23"/>
        <v>720.00000000000011</v>
      </c>
      <c r="O561" s="3"/>
      <c r="P561" s="4"/>
      <c r="Q561" s="5"/>
      <c r="R561" s="6"/>
    </row>
    <row r="562" spans="1:18" ht="15.75" customHeight="1">
      <c r="A562" s="12" t="s">
        <v>28</v>
      </c>
      <c r="B562" s="15">
        <v>1128299</v>
      </c>
      <c r="C562" s="3">
        <v>44455</v>
      </c>
      <c r="D562" s="12" t="s">
        <v>29</v>
      </c>
      <c r="E562" s="12" t="s">
        <v>40</v>
      </c>
      <c r="F562" s="12" t="s">
        <v>41</v>
      </c>
      <c r="G562" s="12" t="s">
        <v>22</v>
      </c>
      <c r="H562" s="33">
        <v>0.70000000000000007</v>
      </c>
      <c r="I562" s="21">
        <v>4000</v>
      </c>
      <c r="J562" s="33">
        <f t="shared" si="20"/>
        <v>2800.0000000000005</v>
      </c>
      <c r="K562" s="34">
        <f t="shared" si="21"/>
        <v>1400.0000000000005</v>
      </c>
      <c r="L562" s="24">
        <v>0.50000000000000011</v>
      </c>
      <c r="M562" s="42">
        <f t="shared" si="22"/>
        <v>0.35000000000000009</v>
      </c>
      <c r="N562" s="29">
        <f t="shared" si="23"/>
        <v>1400.0000000000005</v>
      </c>
      <c r="O562" s="3"/>
      <c r="P562" s="4"/>
      <c r="Q562" s="5"/>
      <c r="R562" s="6"/>
    </row>
    <row r="563" spans="1:18" ht="15.75" customHeight="1">
      <c r="A563" s="12" t="s">
        <v>28</v>
      </c>
      <c r="B563" s="15">
        <v>1128299</v>
      </c>
      <c r="C563" s="3">
        <v>44455</v>
      </c>
      <c r="D563" s="12" t="s">
        <v>29</v>
      </c>
      <c r="E563" s="12" t="s">
        <v>40</v>
      </c>
      <c r="F563" s="12" t="s">
        <v>41</v>
      </c>
      <c r="G563" s="12" t="s">
        <v>23</v>
      </c>
      <c r="H563" s="33">
        <v>0.75000000000000011</v>
      </c>
      <c r="I563" s="21">
        <v>4500</v>
      </c>
      <c r="J563" s="33">
        <f t="shared" si="20"/>
        <v>3375.0000000000005</v>
      </c>
      <c r="K563" s="34">
        <f t="shared" si="21"/>
        <v>506.25000000000017</v>
      </c>
      <c r="L563" s="24">
        <v>0.15000000000000002</v>
      </c>
      <c r="M563" s="42">
        <f t="shared" si="22"/>
        <v>0.11250000000000004</v>
      </c>
      <c r="N563" s="29">
        <f t="shared" si="23"/>
        <v>506.25000000000017</v>
      </c>
      <c r="O563" s="3"/>
      <c r="P563" s="4"/>
      <c r="Q563" s="5"/>
      <c r="R563" s="6"/>
    </row>
    <row r="564" spans="1:18" ht="15.75" customHeight="1">
      <c r="A564" s="12" t="s">
        <v>28</v>
      </c>
      <c r="B564" s="15">
        <v>1128299</v>
      </c>
      <c r="C564" s="3">
        <v>44484</v>
      </c>
      <c r="D564" s="12" t="s">
        <v>29</v>
      </c>
      <c r="E564" s="12" t="s">
        <v>40</v>
      </c>
      <c r="F564" s="12" t="s">
        <v>41</v>
      </c>
      <c r="G564" s="12" t="s">
        <v>18</v>
      </c>
      <c r="H564" s="33">
        <v>0.60000000000000009</v>
      </c>
      <c r="I564" s="21">
        <v>5500</v>
      </c>
      <c r="J564" s="33">
        <f t="shared" si="20"/>
        <v>3300.0000000000005</v>
      </c>
      <c r="K564" s="34">
        <f t="shared" si="21"/>
        <v>1155.0000000000002</v>
      </c>
      <c r="L564" s="24">
        <v>0.35000000000000003</v>
      </c>
      <c r="M564" s="42">
        <f t="shared" si="22"/>
        <v>0.21000000000000005</v>
      </c>
      <c r="N564" s="29">
        <f t="shared" si="23"/>
        <v>1155.0000000000002</v>
      </c>
      <c r="O564" s="3"/>
      <c r="P564" s="4"/>
      <c r="Q564" s="5"/>
      <c r="R564" s="6"/>
    </row>
    <row r="565" spans="1:18" ht="15.75" customHeight="1">
      <c r="A565" s="12" t="s">
        <v>28</v>
      </c>
      <c r="B565" s="15">
        <v>1128299</v>
      </c>
      <c r="C565" s="3">
        <v>44484</v>
      </c>
      <c r="D565" s="12" t="s">
        <v>29</v>
      </c>
      <c r="E565" s="12" t="s">
        <v>40</v>
      </c>
      <c r="F565" s="12" t="s">
        <v>41</v>
      </c>
      <c r="G565" s="12" t="s">
        <v>19</v>
      </c>
      <c r="H565" s="33">
        <v>0.65000000000000013</v>
      </c>
      <c r="I565" s="21">
        <v>5500</v>
      </c>
      <c r="J565" s="33">
        <f t="shared" si="20"/>
        <v>3575.0000000000009</v>
      </c>
      <c r="K565" s="34">
        <f t="shared" si="21"/>
        <v>715.00000000000023</v>
      </c>
      <c r="L565" s="24">
        <v>0.2</v>
      </c>
      <c r="M565" s="42">
        <f t="shared" si="22"/>
        <v>0.13000000000000003</v>
      </c>
      <c r="N565" s="29">
        <f t="shared" si="23"/>
        <v>715.00000000000023</v>
      </c>
      <c r="O565" s="3"/>
      <c r="P565" s="4"/>
      <c r="Q565" s="5"/>
      <c r="R565" s="6"/>
    </row>
    <row r="566" spans="1:18" ht="15.75" customHeight="1">
      <c r="A566" s="12" t="s">
        <v>28</v>
      </c>
      <c r="B566" s="15">
        <v>1128299</v>
      </c>
      <c r="C566" s="3">
        <v>44484</v>
      </c>
      <c r="D566" s="12" t="s">
        <v>29</v>
      </c>
      <c r="E566" s="12" t="s">
        <v>40</v>
      </c>
      <c r="F566" s="12" t="s">
        <v>41</v>
      </c>
      <c r="G566" s="12" t="s">
        <v>20</v>
      </c>
      <c r="H566" s="33">
        <v>0.60000000000000009</v>
      </c>
      <c r="I566" s="21">
        <v>3750</v>
      </c>
      <c r="J566" s="33">
        <f t="shared" si="20"/>
        <v>2250.0000000000005</v>
      </c>
      <c r="K566" s="34">
        <f t="shared" si="21"/>
        <v>787.50000000000023</v>
      </c>
      <c r="L566" s="24">
        <v>0.35000000000000003</v>
      </c>
      <c r="M566" s="42">
        <f t="shared" si="22"/>
        <v>0.21000000000000005</v>
      </c>
      <c r="N566" s="29">
        <f t="shared" si="23"/>
        <v>787.50000000000023</v>
      </c>
      <c r="O566" s="3"/>
      <c r="P566" s="4"/>
      <c r="Q566" s="5"/>
      <c r="R566" s="6"/>
    </row>
    <row r="567" spans="1:18" ht="15.75" customHeight="1">
      <c r="A567" s="12" t="s">
        <v>28</v>
      </c>
      <c r="B567" s="15">
        <v>1128299</v>
      </c>
      <c r="C567" s="3">
        <v>44484</v>
      </c>
      <c r="D567" s="12" t="s">
        <v>29</v>
      </c>
      <c r="E567" s="12" t="s">
        <v>40</v>
      </c>
      <c r="F567" s="12" t="s">
        <v>41</v>
      </c>
      <c r="G567" s="12" t="s">
        <v>21</v>
      </c>
      <c r="H567" s="33">
        <v>0.60000000000000009</v>
      </c>
      <c r="I567" s="21">
        <v>3500</v>
      </c>
      <c r="J567" s="33">
        <f t="shared" si="20"/>
        <v>2100.0000000000005</v>
      </c>
      <c r="K567" s="34">
        <f t="shared" si="21"/>
        <v>630.00000000000011</v>
      </c>
      <c r="L567" s="24">
        <v>0.3</v>
      </c>
      <c r="M567" s="42">
        <f t="shared" si="22"/>
        <v>0.18000000000000002</v>
      </c>
      <c r="N567" s="29">
        <f t="shared" si="23"/>
        <v>630.00000000000011</v>
      </c>
      <c r="O567" s="3"/>
      <c r="P567" s="4"/>
      <c r="Q567" s="5"/>
      <c r="R567" s="6"/>
    </row>
    <row r="568" spans="1:18" ht="15.75" customHeight="1">
      <c r="A568" s="12" t="s">
        <v>28</v>
      </c>
      <c r="B568" s="15">
        <v>1128299</v>
      </c>
      <c r="C568" s="3">
        <v>44484</v>
      </c>
      <c r="D568" s="12" t="s">
        <v>29</v>
      </c>
      <c r="E568" s="12" t="s">
        <v>40</v>
      </c>
      <c r="F568" s="12" t="s">
        <v>41</v>
      </c>
      <c r="G568" s="12" t="s">
        <v>22</v>
      </c>
      <c r="H568" s="33">
        <v>0.70000000000000007</v>
      </c>
      <c r="I568" s="21">
        <v>3250</v>
      </c>
      <c r="J568" s="33">
        <f t="shared" si="20"/>
        <v>2275</v>
      </c>
      <c r="K568" s="34">
        <f t="shared" si="21"/>
        <v>1137.5000000000002</v>
      </c>
      <c r="L568" s="24">
        <v>0.50000000000000011</v>
      </c>
      <c r="M568" s="42">
        <f t="shared" si="22"/>
        <v>0.35000000000000009</v>
      </c>
      <c r="N568" s="29">
        <f t="shared" si="23"/>
        <v>1137.5000000000002</v>
      </c>
      <c r="O568" s="3"/>
      <c r="P568" s="4"/>
      <c r="Q568" s="5"/>
      <c r="R568" s="6"/>
    </row>
    <row r="569" spans="1:18" ht="15.75" customHeight="1">
      <c r="A569" s="12" t="s">
        <v>28</v>
      </c>
      <c r="B569" s="15">
        <v>1128299</v>
      </c>
      <c r="C569" s="3">
        <v>44484</v>
      </c>
      <c r="D569" s="12" t="s">
        <v>29</v>
      </c>
      <c r="E569" s="12" t="s">
        <v>40</v>
      </c>
      <c r="F569" s="12" t="s">
        <v>41</v>
      </c>
      <c r="G569" s="12" t="s">
        <v>23</v>
      </c>
      <c r="H569" s="33">
        <v>0.75000000000000011</v>
      </c>
      <c r="I569" s="21">
        <v>3750</v>
      </c>
      <c r="J569" s="33">
        <f t="shared" si="20"/>
        <v>2812.5000000000005</v>
      </c>
      <c r="K569" s="34">
        <f t="shared" si="21"/>
        <v>421.87500000000011</v>
      </c>
      <c r="L569" s="24">
        <v>0.15000000000000002</v>
      </c>
      <c r="M569" s="42">
        <f t="shared" si="22"/>
        <v>0.11250000000000003</v>
      </c>
      <c r="N569" s="29">
        <f t="shared" si="23"/>
        <v>421.87500000000011</v>
      </c>
      <c r="O569" s="3"/>
      <c r="P569" s="4"/>
      <c r="Q569" s="5"/>
      <c r="R569" s="6"/>
    </row>
    <row r="570" spans="1:18" ht="15.75" customHeight="1">
      <c r="A570" s="12" t="s">
        <v>28</v>
      </c>
      <c r="B570" s="15">
        <v>1128299</v>
      </c>
      <c r="C570" s="3">
        <v>44515</v>
      </c>
      <c r="D570" s="12" t="s">
        <v>29</v>
      </c>
      <c r="E570" s="12" t="s">
        <v>40</v>
      </c>
      <c r="F570" s="12" t="s">
        <v>41</v>
      </c>
      <c r="G570" s="12" t="s">
        <v>18</v>
      </c>
      <c r="H570" s="33">
        <v>0.60000000000000009</v>
      </c>
      <c r="I570" s="21">
        <v>5750</v>
      </c>
      <c r="J570" s="33">
        <f t="shared" si="20"/>
        <v>3450.0000000000005</v>
      </c>
      <c r="K570" s="34">
        <f t="shared" si="21"/>
        <v>1207.5000000000002</v>
      </c>
      <c r="L570" s="24">
        <v>0.35000000000000003</v>
      </c>
      <c r="M570" s="42">
        <f t="shared" si="22"/>
        <v>0.21000000000000005</v>
      </c>
      <c r="N570" s="29">
        <f t="shared" si="23"/>
        <v>1207.5000000000002</v>
      </c>
      <c r="O570" s="3"/>
      <c r="P570" s="4"/>
      <c r="Q570" s="5"/>
      <c r="R570" s="6"/>
    </row>
    <row r="571" spans="1:18" ht="15.75" customHeight="1">
      <c r="A571" s="12" t="s">
        <v>28</v>
      </c>
      <c r="B571" s="15">
        <v>1128299</v>
      </c>
      <c r="C571" s="3">
        <v>44515</v>
      </c>
      <c r="D571" s="12" t="s">
        <v>29</v>
      </c>
      <c r="E571" s="12" t="s">
        <v>40</v>
      </c>
      <c r="F571" s="12" t="s">
        <v>41</v>
      </c>
      <c r="G571" s="12" t="s">
        <v>19</v>
      </c>
      <c r="H571" s="33">
        <v>0.65000000000000013</v>
      </c>
      <c r="I571" s="21">
        <v>5750</v>
      </c>
      <c r="J571" s="33">
        <f t="shared" si="20"/>
        <v>3737.5000000000009</v>
      </c>
      <c r="K571" s="34">
        <f t="shared" si="21"/>
        <v>747.50000000000023</v>
      </c>
      <c r="L571" s="24">
        <v>0.2</v>
      </c>
      <c r="M571" s="42">
        <f t="shared" si="22"/>
        <v>0.13000000000000003</v>
      </c>
      <c r="N571" s="29">
        <f t="shared" si="23"/>
        <v>747.50000000000023</v>
      </c>
      <c r="O571" s="3"/>
      <c r="P571" s="4"/>
      <c r="Q571" s="5"/>
      <c r="R571" s="6"/>
    </row>
    <row r="572" spans="1:18" ht="15.75" customHeight="1">
      <c r="A572" s="12" t="s">
        <v>28</v>
      </c>
      <c r="B572" s="15">
        <v>1128299</v>
      </c>
      <c r="C572" s="3">
        <v>44515</v>
      </c>
      <c r="D572" s="12" t="s">
        <v>29</v>
      </c>
      <c r="E572" s="12" t="s">
        <v>40</v>
      </c>
      <c r="F572" s="12" t="s">
        <v>41</v>
      </c>
      <c r="G572" s="12" t="s">
        <v>20</v>
      </c>
      <c r="H572" s="33">
        <v>0.60000000000000009</v>
      </c>
      <c r="I572" s="21">
        <v>4250</v>
      </c>
      <c r="J572" s="33">
        <f t="shared" si="20"/>
        <v>2550.0000000000005</v>
      </c>
      <c r="K572" s="34">
        <f t="shared" si="21"/>
        <v>892.50000000000023</v>
      </c>
      <c r="L572" s="24">
        <v>0.35000000000000003</v>
      </c>
      <c r="M572" s="42">
        <f t="shared" si="22"/>
        <v>0.21000000000000005</v>
      </c>
      <c r="N572" s="29">
        <f t="shared" si="23"/>
        <v>892.50000000000023</v>
      </c>
      <c r="O572" s="3"/>
      <c r="P572" s="4"/>
      <c r="Q572" s="5"/>
      <c r="R572" s="6"/>
    </row>
    <row r="573" spans="1:18" ht="15.75" customHeight="1">
      <c r="A573" s="12" t="s">
        <v>28</v>
      </c>
      <c r="B573" s="15">
        <v>1128299</v>
      </c>
      <c r="C573" s="3">
        <v>44515</v>
      </c>
      <c r="D573" s="12" t="s">
        <v>29</v>
      </c>
      <c r="E573" s="12" t="s">
        <v>40</v>
      </c>
      <c r="F573" s="12" t="s">
        <v>41</v>
      </c>
      <c r="G573" s="12" t="s">
        <v>21</v>
      </c>
      <c r="H573" s="33">
        <v>0.60000000000000009</v>
      </c>
      <c r="I573" s="21">
        <v>4000</v>
      </c>
      <c r="J573" s="33">
        <f t="shared" si="20"/>
        <v>2400.0000000000005</v>
      </c>
      <c r="K573" s="34">
        <f t="shared" si="21"/>
        <v>720.00000000000011</v>
      </c>
      <c r="L573" s="24">
        <v>0.3</v>
      </c>
      <c r="M573" s="42">
        <f t="shared" si="22"/>
        <v>0.18000000000000002</v>
      </c>
      <c r="N573" s="29">
        <f t="shared" si="23"/>
        <v>720.00000000000011</v>
      </c>
      <c r="O573" s="3"/>
      <c r="P573" s="4"/>
      <c r="Q573" s="5"/>
      <c r="R573" s="6"/>
    </row>
    <row r="574" spans="1:18" ht="15.75" customHeight="1">
      <c r="A574" s="12" t="s">
        <v>28</v>
      </c>
      <c r="B574" s="15">
        <v>1128299</v>
      </c>
      <c r="C574" s="3">
        <v>44515</v>
      </c>
      <c r="D574" s="12" t="s">
        <v>29</v>
      </c>
      <c r="E574" s="12" t="s">
        <v>40</v>
      </c>
      <c r="F574" s="12" t="s">
        <v>41</v>
      </c>
      <c r="G574" s="12" t="s">
        <v>22</v>
      </c>
      <c r="H574" s="33">
        <v>0.70000000000000007</v>
      </c>
      <c r="I574" s="21">
        <v>3500</v>
      </c>
      <c r="J574" s="33">
        <f t="shared" si="20"/>
        <v>2450.0000000000005</v>
      </c>
      <c r="K574" s="34">
        <f t="shared" si="21"/>
        <v>1225.0000000000005</v>
      </c>
      <c r="L574" s="24">
        <v>0.50000000000000011</v>
      </c>
      <c r="M574" s="42">
        <f t="shared" si="22"/>
        <v>0.35000000000000014</v>
      </c>
      <c r="N574" s="29">
        <f t="shared" si="23"/>
        <v>1225.0000000000005</v>
      </c>
      <c r="O574" s="3"/>
      <c r="P574" s="4"/>
      <c r="Q574" s="5"/>
      <c r="R574" s="6"/>
    </row>
    <row r="575" spans="1:18" ht="15.75" customHeight="1">
      <c r="A575" s="12" t="s">
        <v>28</v>
      </c>
      <c r="B575" s="15">
        <v>1128299</v>
      </c>
      <c r="C575" s="3">
        <v>44515</v>
      </c>
      <c r="D575" s="12" t="s">
        <v>29</v>
      </c>
      <c r="E575" s="12" t="s">
        <v>40</v>
      </c>
      <c r="F575" s="12" t="s">
        <v>41</v>
      </c>
      <c r="G575" s="12" t="s">
        <v>23</v>
      </c>
      <c r="H575" s="33">
        <v>0.75000000000000011</v>
      </c>
      <c r="I575" s="21">
        <v>4750</v>
      </c>
      <c r="J575" s="33">
        <f t="shared" si="20"/>
        <v>3562.5000000000005</v>
      </c>
      <c r="K575" s="34">
        <f t="shared" si="21"/>
        <v>534.37500000000011</v>
      </c>
      <c r="L575" s="24">
        <v>0.15000000000000002</v>
      </c>
      <c r="M575" s="42">
        <f t="shared" si="22"/>
        <v>0.11250000000000003</v>
      </c>
      <c r="N575" s="29">
        <f t="shared" si="23"/>
        <v>534.37500000000011</v>
      </c>
      <c r="O575" s="3"/>
      <c r="P575" s="4"/>
      <c r="Q575" s="5"/>
      <c r="R575" s="6"/>
    </row>
    <row r="576" spans="1:18" ht="15.75" customHeight="1">
      <c r="A576" s="12" t="s">
        <v>28</v>
      </c>
      <c r="B576" s="15">
        <v>1128299</v>
      </c>
      <c r="C576" s="3">
        <v>44544</v>
      </c>
      <c r="D576" s="12" t="s">
        <v>29</v>
      </c>
      <c r="E576" s="12" t="s">
        <v>40</v>
      </c>
      <c r="F576" s="12" t="s">
        <v>41</v>
      </c>
      <c r="G576" s="12" t="s">
        <v>18</v>
      </c>
      <c r="H576" s="33">
        <v>0.60000000000000009</v>
      </c>
      <c r="I576" s="21">
        <v>6750</v>
      </c>
      <c r="J576" s="33">
        <f t="shared" si="20"/>
        <v>4050.0000000000005</v>
      </c>
      <c r="K576" s="34">
        <f t="shared" si="21"/>
        <v>1417.5000000000002</v>
      </c>
      <c r="L576" s="24">
        <v>0.35000000000000003</v>
      </c>
      <c r="M576" s="42">
        <f t="shared" si="22"/>
        <v>0.21000000000000002</v>
      </c>
      <c r="N576" s="29">
        <f t="shared" si="23"/>
        <v>1417.5000000000002</v>
      </c>
      <c r="O576" s="3"/>
      <c r="P576" s="4"/>
      <c r="Q576" s="5"/>
      <c r="R576" s="6"/>
    </row>
    <row r="577" spans="1:18" ht="15.75" customHeight="1">
      <c r="A577" s="12" t="s">
        <v>28</v>
      </c>
      <c r="B577" s="15">
        <v>1128299</v>
      </c>
      <c r="C577" s="3">
        <v>44544</v>
      </c>
      <c r="D577" s="12" t="s">
        <v>29</v>
      </c>
      <c r="E577" s="12" t="s">
        <v>40</v>
      </c>
      <c r="F577" s="12" t="s">
        <v>41</v>
      </c>
      <c r="G577" s="12" t="s">
        <v>19</v>
      </c>
      <c r="H577" s="33">
        <v>0.65000000000000013</v>
      </c>
      <c r="I577" s="21">
        <v>6750</v>
      </c>
      <c r="J577" s="33">
        <f t="shared" si="20"/>
        <v>4387.5000000000009</v>
      </c>
      <c r="K577" s="34">
        <f t="shared" si="21"/>
        <v>877.50000000000023</v>
      </c>
      <c r="L577" s="24">
        <v>0.2</v>
      </c>
      <c r="M577" s="42">
        <f t="shared" si="22"/>
        <v>0.13000000000000003</v>
      </c>
      <c r="N577" s="29">
        <f t="shared" si="23"/>
        <v>877.50000000000023</v>
      </c>
      <c r="O577" s="3"/>
      <c r="P577" s="4"/>
      <c r="Q577" s="5"/>
      <c r="R577" s="6"/>
    </row>
    <row r="578" spans="1:18" ht="15.75" customHeight="1">
      <c r="A578" s="12" t="s">
        <v>28</v>
      </c>
      <c r="B578" s="15">
        <v>1128299</v>
      </c>
      <c r="C578" s="3">
        <v>44544</v>
      </c>
      <c r="D578" s="12" t="s">
        <v>29</v>
      </c>
      <c r="E578" s="12" t="s">
        <v>40</v>
      </c>
      <c r="F578" s="12" t="s">
        <v>41</v>
      </c>
      <c r="G578" s="12" t="s">
        <v>20</v>
      </c>
      <c r="H578" s="33">
        <v>0.60000000000000009</v>
      </c>
      <c r="I578" s="21">
        <v>4750</v>
      </c>
      <c r="J578" s="33">
        <f t="shared" si="20"/>
        <v>2850.0000000000005</v>
      </c>
      <c r="K578" s="34">
        <f t="shared" si="21"/>
        <v>997.50000000000023</v>
      </c>
      <c r="L578" s="24">
        <v>0.35000000000000003</v>
      </c>
      <c r="M578" s="42">
        <f t="shared" si="22"/>
        <v>0.21000000000000005</v>
      </c>
      <c r="N578" s="29">
        <f t="shared" si="23"/>
        <v>997.50000000000023</v>
      </c>
      <c r="O578" s="3"/>
      <c r="P578" s="4"/>
      <c r="Q578" s="5"/>
      <c r="R578" s="6"/>
    </row>
    <row r="579" spans="1:18" ht="15.75" customHeight="1">
      <c r="A579" s="12" t="s">
        <v>28</v>
      </c>
      <c r="B579" s="15">
        <v>1128299</v>
      </c>
      <c r="C579" s="3">
        <v>44544</v>
      </c>
      <c r="D579" s="12" t="s">
        <v>29</v>
      </c>
      <c r="E579" s="12" t="s">
        <v>40</v>
      </c>
      <c r="F579" s="12" t="s">
        <v>41</v>
      </c>
      <c r="G579" s="12" t="s">
        <v>21</v>
      </c>
      <c r="H579" s="33">
        <v>0.60000000000000009</v>
      </c>
      <c r="I579" s="21">
        <v>4750</v>
      </c>
      <c r="J579" s="33">
        <f t="shared" si="20"/>
        <v>2850.0000000000005</v>
      </c>
      <c r="K579" s="34">
        <f t="shared" si="21"/>
        <v>855.00000000000011</v>
      </c>
      <c r="L579" s="24">
        <v>0.3</v>
      </c>
      <c r="M579" s="42">
        <f t="shared" si="22"/>
        <v>0.18000000000000002</v>
      </c>
      <c r="N579" s="29">
        <f t="shared" si="23"/>
        <v>855.00000000000011</v>
      </c>
      <c r="O579" s="3"/>
      <c r="P579" s="4"/>
      <c r="Q579" s="5"/>
      <c r="R579" s="6"/>
    </row>
    <row r="580" spans="1:18" ht="15.75" customHeight="1">
      <c r="A580" s="12" t="s">
        <v>28</v>
      </c>
      <c r="B580" s="15">
        <v>1128299</v>
      </c>
      <c r="C580" s="3">
        <v>44544</v>
      </c>
      <c r="D580" s="12" t="s">
        <v>29</v>
      </c>
      <c r="E580" s="12" t="s">
        <v>40</v>
      </c>
      <c r="F580" s="12" t="s">
        <v>41</v>
      </c>
      <c r="G580" s="12" t="s">
        <v>22</v>
      </c>
      <c r="H580" s="33">
        <v>0.70000000000000007</v>
      </c>
      <c r="I580" s="21">
        <v>4000</v>
      </c>
      <c r="J580" s="33">
        <f t="shared" si="20"/>
        <v>2800.0000000000005</v>
      </c>
      <c r="K580" s="34">
        <f t="shared" si="21"/>
        <v>1400.0000000000005</v>
      </c>
      <c r="L580" s="24">
        <v>0.50000000000000011</v>
      </c>
      <c r="M580" s="42">
        <f t="shared" si="22"/>
        <v>0.35000000000000009</v>
      </c>
      <c r="N580" s="29">
        <f t="shared" si="23"/>
        <v>1400.0000000000005</v>
      </c>
      <c r="O580" s="3"/>
      <c r="P580" s="4"/>
      <c r="Q580" s="5"/>
      <c r="R580" s="6"/>
    </row>
    <row r="581" spans="1:18" ht="15.75" customHeight="1">
      <c r="A581" s="12" t="s">
        <v>28</v>
      </c>
      <c r="B581" s="15">
        <v>1128299</v>
      </c>
      <c r="C581" s="3">
        <v>44544</v>
      </c>
      <c r="D581" s="12" t="s">
        <v>29</v>
      </c>
      <c r="E581" s="12" t="s">
        <v>40</v>
      </c>
      <c r="F581" s="12" t="s">
        <v>41</v>
      </c>
      <c r="G581" s="12" t="s">
        <v>23</v>
      </c>
      <c r="H581" s="33">
        <v>0.75000000000000011</v>
      </c>
      <c r="I581" s="21">
        <v>5000</v>
      </c>
      <c r="J581" s="33">
        <f t="shared" si="20"/>
        <v>3750.0000000000005</v>
      </c>
      <c r="K581" s="34">
        <f t="shared" si="21"/>
        <v>562.50000000000011</v>
      </c>
      <c r="L581" s="24">
        <v>0.15000000000000002</v>
      </c>
      <c r="M581" s="42">
        <f t="shared" si="22"/>
        <v>0.11250000000000002</v>
      </c>
      <c r="N581" s="29">
        <f t="shared" si="23"/>
        <v>562.50000000000011</v>
      </c>
      <c r="O581" s="3"/>
      <c r="P581" s="4"/>
      <c r="Q581" s="5"/>
      <c r="R581" s="6"/>
    </row>
    <row r="582" spans="1:18" ht="15.75" customHeight="1">
      <c r="A582" s="12" t="s">
        <v>28</v>
      </c>
      <c r="B582" s="15">
        <v>1128299</v>
      </c>
      <c r="C582" s="3">
        <v>44201</v>
      </c>
      <c r="D582" s="12" t="s">
        <v>29</v>
      </c>
      <c r="E582" s="12" t="s">
        <v>42</v>
      </c>
      <c r="F582" s="12" t="s">
        <v>43</v>
      </c>
      <c r="G582" s="12" t="s">
        <v>18</v>
      </c>
      <c r="H582" s="33">
        <v>0.3</v>
      </c>
      <c r="I582" s="21">
        <v>4250</v>
      </c>
      <c r="J582" s="33">
        <f t="shared" si="20"/>
        <v>1275</v>
      </c>
      <c r="K582" s="34">
        <f t="shared" si="21"/>
        <v>446.25000000000006</v>
      </c>
      <c r="L582" s="24">
        <v>0.35000000000000003</v>
      </c>
      <c r="M582" s="42">
        <f t="shared" si="22"/>
        <v>0.10500000000000001</v>
      </c>
      <c r="N582" s="29">
        <f t="shared" si="23"/>
        <v>446.25000000000006</v>
      </c>
      <c r="O582" s="3"/>
      <c r="P582" s="4"/>
      <c r="Q582" s="5"/>
      <c r="R582" s="6"/>
    </row>
    <row r="583" spans="1:18" ht="15.75" customHeight="1">
      <c r="A583" s="12" t="s">
        <v>28</v>
      </c>
      <c r="B583" s="15">
        <v>1128299</v>
      </c>
      <c r="C583" s="3">
        <v>44201</v>
      </c>
      <c r="D583" s="12" t="s">
        <v>29</v>
      </c>
      <c r="E583" s="12" t="s">
        <v>42</v>
      </c>
      <c r="F583" s="12" t="s">
        <v>43</v>
      </c>
      <c r="G583" s="12" t="s">
        <v>19</v>
      </c>
      <c r="H583" s="33">
        <v>0.4</v>
      </c>
      <c r="I583" s="21">
        <v>4250</v>
      </c>
      <c r="J583" s="33">
        <f t="shared" si="20"/>
        <v>1700</v>
      </c>
      <c r="K583" s="34">
        <f t="shared" si="21"/>
        <v>340</v>
      </c>
      <c r="L583" s="24">
        <v>0.2</v>
      </c>
      <c r="M583" s="42">
        <f t="shared" ref="M583:M646" si="24">IFERROR(K583/I583,0)</f>
        <v>0.08</v>
      </c>
      <c r="N583" s="29">
        <f t="shared" ref="N583:N646" si="25">L583*J583</f>
        <v>340</v>
      </c>
      <c r="O583" s="3"/>
      <c r="P583" s="4"/>
      <c r="Q583" s="5"/>
      <c r="R583" s="6"/>
    </row>
    <row r="584" spans="1:18" ht="15.75" customHeight="1">
      <c r="A584" s="12" t="s">
        <v>28</v>
      </c>
      <c r="B584" s="15">
        <v>1128299</v>
      </c>
      <c r="C584" s="3">
        <v>44201</v>
      </c>
      <c r="D584" s="12" t="s">
        <v>29</v>
      </c>
      <c r="E584" s="12" t="s">
        <v>42</v>
      </c>
      <c r="F584" s="12" t="s">
        <v>43</v>
      </c>
      <c r="G584" s="12" t="s">
        <v>20</v>
      </c>
      <c r="H584" s="33">
        <v>0.4</v>
      </c>
      <c r="I584" s="21">
        <v>4250</v>
      </c>
      <c r="J584" s="33">
        <f t="shared" si="20"/>
        <v>1700</v>
      </c>
      <c r="K584" s="34">
        <f t="shared" si="21"/>
        <v>595</v>
      </c>
      <c r="L584" s="24">
        <v>0.35000000000000003</v>
      </c>
      <c r="M584" s="42">
        <f t="shared" si="24"/>
        <v>0.14000000000000001</v>
      </c>
      <c r="N584" s="29">
        <f t="shared" si="25"/>
        <v>595</v>
      </c>
      <c r="O584" s="3"/>
      <c r="P584" s="4"/>
      <c r="Q584" s="5"/>
      <c r="R584" s="6"/>
    </row>
    <row r="585" spans="1:18" ht="15.75" customHeight="1">
      <c r="A585" s="12" t="s">
        <v>28</v>
      </c>
      <c r="B585" s="15">
        <v>1128299</v>
      </c>
      <c r="C585" s="3">
        <v>44201</v>
      </c>
      <c r="D585" s="12" t="s">
        <v>29</v>
      </c>
      <c r="E585" s="12" t="s">
        <v>42</v>
      </c>
      <c r="F585" s="12" t="s">
        <v>43</v>
      </c>
      <c r="G585" s="12" t="s">
        <v>21</v>
      </c>
      <c r="H585" s="33">
        <v>0.4</v>
      </c>
      <c r="I585" s="21">
        <v>2750</v>
      </c>
      <c r="J585" s="33">
        <f t="shared" si="20"/>
        <v>1100</v>
      </c>
      <c r="K585" s="34">
        <f t="shared" si="21"/>
        <v>330</v>
      </c>
      <c r="L585" s="24">
        <v>0.3</v>
      </c>
      <c r="M585" s="42">
        <f t="shared" si="24"/>
        <v>0.12</v>
      </c>
      <c r="N585" s="29">
        <f t="shared" si="25"/>
        <v>330</v>
      </c>
      <c r="O585" s="3"/>
      <c r="P585" s="4"/>
      <c r="Q585" s="5"/>
      <c r="R585" s="6"/>
    </row>
    <row r="586" spans="1:18" ht="15.75" customHeight="1">
      <c r="A586" s="12" t="s">
        <v>28</v>
      </c>
      <c r="B586" s="15">
        <v>1128299</v>
      </c>
      <c r="C586" s="3">
        <v>44201</v>
      </c>
      <c r="D586" s="12" t="s">
        <v>29</v>
      </c>
      <c r="E586" s="12" t="s">
        <v>42</v>
      </c>
      <c r="F586" s="12" t="s">
        <v>43</v>
      </c>
      <c r="G586" s="12" t="s">
        <v>22</v>
      </c>
      <c r="H586" s="33">
        <v>0.45</v>
      </c>
      <c r="I586" s="21">
        <v>2250</v>
      </c>
      <c r="J586" s="33">
        <f t="shared" si="20"/>
        <v>1012.5</v>
      </c>
      <c r="K586" s="34">
        <f t="shared" si="21"/>
        <v>506.25</v>
      </c>
      <c r="L586" s="24">
        <v>0.5</v>
      </c>
      <c r="M586" s="42">
        <f t="shared" si="24"/>
        <v>0.22500000000000001</v>
      </c>
      <c r="N586" s="29">
        <f t="shared" si="25"/>
        <v>506.25</v>
      </c>
      <c r="O586" s="3"/>
      <c r="P586" s="4"/>
      <c r="Q586" s="5"/>
      <c r="R586" s="6"/>
    </row>
    <row r="587" spans="1:18" ht="15.75" customHeight="1">
      <c r="A587" s="12" t="s">
        <v>28</v>
      </c>
      <c r="B587" s="15">
        <v>1128299</v>
      </c>
      <c r="C587" s="3">
        <v>44201</v>
      </c>
      <c r="D587" s="12" t="s">
        <v>29</v>
      </c>
      <c r="E587" s="12" t="s">
        <v>42</v>
      </c>
      <c r="F587" s="12" t="s">
        <v>43</v>
      </c>
      <c r="G587" s="12" t="s">
        <v>23</v>
      </c>
      <c r="H587" s="33">
        <v>0.4</v>
      </c>
      <c r="I587" s="21">
        <v>4750</v>
      </c>
      <c r="J587" s="33">
        <f t="shared" si="20"/>
        <v>1900</v>
      </c>
      <c r="K587" s="34">
        <f t="shared" si="21"/>
        <v>285.00000000000006</v>
      </c>
      <c r="L587" s="24">
        <v>0.15000000000000002</v>
      </c>
      <c r="M587" s="42">
        <f t="shared" si="24"/>
        <v>6.0000000000000012E-2</v>
      </c>
      <c r="N587" s="29">
        <f t="shared" si="25"/>
        <v>285.00000000000006</v>
      </c>
      <c r="O587" s="3"/>
      <c r="P587" s="4"/>
      <c r="Q587" s="5"/>
      <c r="R587" s="6"/>
    </row>
    <row r="588" spans="1:18" ht="15.75" customHeight="1">
      <c r="A588" s="12" t="s">
        <v>28</v>
      </c>
      <c r="B588" s="15">
        <v>1128299</v>
      </c>
      <c r="C588" s="3">
        <v>44232</v>
      </c>
      <c r="D588" s="12" t="s">
        <v>29</v>
      </c>
      <c r="E588" s="12" t="s">
        <v>42</v>
      </c>
      <c r="F588" s="12" t="s">
        <v>43</v>
      </c>
      <c r="G588" s="12" t="s">
        <v>18</v>
      </c>
      <c r="H588" s="33">
        <v>0.3</v>
      </c>
      <c r="I588" s="21">
        <v>5250</v>
      </c>
      <c r="J588" s="33">
        <f t="shared" si="20"/>
        <v>1575</v>
      </c>
      <c r="K588" s="34">
        <f t="shared" si="21"/>
        <v>551.25</v>
      </c>
      <c r="L588" s="24">
        <v>0.35000000000000003</v>
      </c>
      <c r="M588" s="42">
        <f t="shared" si="24"/>
        <v>0.105</v>
      </c>
      <c r="N588" s="29">
        <f t="shared" si="25"/>
        <v>551.25</v>
      </c>
      <c r="O588" s="3"/>
      <c r="P588" s="4"/>
      <c r="Q588" s="5"/>
      <c r="R588" s="6"/>
    </row>
    <row r="589" spans="1:18" ht="15.75" customHeight="1">
      <c r="A589" s="12" t="s">
        <v>28</v>
      </c>
      <c r="B589" s="15">
        <v>1128299</v>
      </c>
      <c r="C589" s="3">
        <v>44232</v>
      </c>
      <c r="D589" s="12" t="s">
        <v>29</v>
      </c>
      <c r="E589" s="12" t="s">
        <v>42</v>
      </c>
      <c r="F589" s="12" t="s">
        <v>43</v>
      </c>
      <c r="G589" s="12" t="s">
        <v>19</v>
      </c>
      <c r="H589" s="33">
        <v>0.4</v>
      </c>
      <c r="I589" s="21">
        <v>4250</v>
      </c>
      <c r="J589" s="33">
        <f t="shared" si="20"/>
        <v>1700</v>
      </c>
      <c r="K589" s="34">
        <f t="shared" si="21"/>
        <v>340</v>
      </c>
      <c r="L589" s="24">
        <v>0.2</v>
      </c>
      <c r="M589" s="42">
        <f t="shared" si="24"/>
        <v>0.08</v>
      </c>
      <c r="N589" s="29">
        <f t="shared" si="25"/>
        <v>340</v>
      </c>
      <c r="O589" s="3"/>
      <c r="P589" s="4"/>
      <c r="Q589" s="5"/>
      <c r="R589" s="6"/>
    </row>
    <row r="590" spans="1:18" ht="15.75" customHeight="1">
      <c r="A590" s="12" t="s">
        <v>28</v>
      </c>
      <c r="B590" s="15">
        <v>1128299</v>
      </c>
      <c r="C590" s="3">
        <v>44232</v>
      </c>
      <c r="D590" s="12" t="s">
        <v>29</v>
      </c>
      <c r="E590" s="12" t="s">
        <v>42</v>
      </c>
      <c r="F590" s="12" t="s">
        <v>43</v>
      </c>
      <c r="G590" s="12" t="s">
        <v>20</v>
      </c>
      <c r="H590" s="33">
        <v>0.4</v>
      </c>
      <c r="I590" s="21">
        <v>4250</v>
      </c>
      <c r="J590" s="33">
        <f t="shared" si="20"/>
        <v>1700</v>
      </c>
      <c r="K590" s="34">
        <f t="shared" si="21"/>
        <v>595</v>
      </c>
      <c r="L590" s="24">
        <v>0.35000000000000003</v>
      </c>
      <c r="M590" s="42">
        <f t="shared" si="24"/>
        <v>0.14000000000000001</v>
      </c>
      <c r="N590" s="29">
        <f t="shared" si="25"/>
        <v>595</v>
      </c>
      <c r="O590" s="3"/>
      <c r="P590" s="4"/>
      <c r="Q590" s="5"/>
      <c r="R590" s="6"/>
    </row>
    <row r="591" spans="1:18" ht="15.75" customHeight="1">
      <c r="A591" s="12" t="s">
        <v>28</v>
      </c>
      <c r="B591" s="15">
        <v>1128299</v>
      </c>
      <c r="C591" s="3">
        <v>44232</v>
      </c>
      <c r="D591" s="12" t="s">
        <v>29</v>
      </c>
      <c r="E591" s="12" t="s">
        <v>42</v>
      </c>
      <c r="F591" s="12" t="s">
        <v>43</v>
      </c>
      <c r="G591" s="12" t="s">
        <v>21</v>
      </c>
      <c r="H591" s="33">
        <v>0.4</v>
      </c>
      <c r="I591" s="21">
        <v>2750</v>
      </c>
      <c r="J591" s="33">
        <f t="shared" si="20"/>
        <v>1100</v>
      </c>
      <c r="K591" s="34">
        <f t="shared" si="21"/>
        <v>330</v>
      </c>
      <c r="L591" s="24">
        <v>0.3</v>
      </c>
      <c r="M591" s="42">
        <f t="shared" si="24"/>
        <v>0.12</v>
      </c>
      <c r="N591" s="29">
        <f t="shared" si="25"/>
        <v>330</v>
      </c>
      <c r="O591" s="3"/>
      <c r="P591" s="4"/>
      <c r="Q591" s="5"/>
      <c r="R591" s="6"/>
    </row>
    <row r="592" spans="1:18" ht="15.75" customHeight="1">
      <c r="A592" s="12" t="s">
        <v>28</v>
      </c>
      <c r="B592" s="15">
        <v>1128299</v>
      </c>
      <c r="C592" s="3">
        <v>44232</v>
      </c>
      <c r="D592" s="12" t="s">
        <v>29</v>
      </c>
      <c r="E592" s="12" t="s">
        <v>42</v>
      </c>
      <c r="F592" s="12" t="s">
        <v>43</v>
      </c>
      <c r="G592" s="12" t="s">
        <v>22</v>
      </c>
      <c r="H592" s="33">
        <v>0.45</v>
      </c>
      <c r="I592" s="21">
        <v>2000</v>
      </c>
      <c r="J592" s="33">
        <f t="shared" si="20"/>
        <v>900</v>
      </c>
      <c r="K592" s="34">
        <f t="shared" si="21"/>
        <v>450</v>
      </c>
      <c r="L592" s="24">
        <v>0.5</v>
      </c>
      <c r="M592" s="42">
        <f t="shared" si="24"/>
        <v>0.22500000000000001</v>
      </c>
      <c r="N592" s="29">
        <f t="shared" si="25"/>
        <v>450</v>
      </c>
      <c r="O592" s="3"/>
      <c r="P592" s="4"/>
      <c r="Q592" s="5"/>
      <c r="R592" s="6"/>
    </row>
    <row r="593" spans="1:18" ht="15.75" customHeight="1">
      <c r="A593" s="12" t="s">
        <v>28</v>
      </c>
      <c r="B593" s="15">
        <v>1128299</v>
      </c>
      <c r="C593" s="3">
        <v>44232</v>
      </c>
      <c r="D593" s="12" t="s">
        <v>29</v>
      </c>
      <c r="E593" s="12" t="s">
        <v>42</v>
      </c>
      <c r="F593" s="12" t="s">
        <v>43</v>
      </c>
      <c r="G593" s="12" t="s">
        <v>23</v>
      </c>
      <c r="H593" s="33">
        <v>0.4</v>
      </c>
      <c r="I593" s="21">
        <v>4000</v>
      </c>
      <c r="J593" s="33">
        <f t="shared" si="20"/>
        <v>1600</v>
      </c>
      <c r="K593" s="34">
        <f t="shared" si="21"/>
        <v>240.00000000000003</v>
      </c>
      <c r="L593" s="24">
        <v>0.15000000000000002</v>
      </c>
      <c r="M593" s="42">
        <f t="shared" si="24"/>
        <v>6.0000000000000005E-2</v>
      </c>
      <c r="N593" s="29">
        <f t="shared" si="25"/>
        <v>240.00000000000003</v>
      </c>
      <c r="O593" s="3"/>
      <c r="P593" s="4"/>
      <c r="Q593" s="5"/>
      <c r="R593" s="6"/>
    </row>
    <row r="594" spans="1:18" ht="15.75" customHeight="1">
      <c r="A594" s="12" t="s">
        <v>28</v>
      </c>
      <c r="B594" s="15">
        <v>1128299</v>
      </c>
      <c r="C594" s="3">
        <v>44259</v>
      </c>
      <c r="D594" s="12" t="s">
        <v>29</v>
      </c>
      <c r="E594" s="12" t="s">
        <v>42</v>
      </c>
      <c r="F594" s="12" t="s">
        <v>43</v>
      </c>
      <c r="G594" s="12" t="s">
        <v>18</v>
      </c>
      <c r="H594" s="33">
        <v>0.4</v>
      </c>
      <c r="I594" s="21">
        <v>5500</v>
      </c>
      <c r="J594" s="33">
        <f t="shared" si="20"/>
        <v>2200</v>
      </c>
      <c r="K594" s="34">
        <f t="shared" si="21"/>
        <v>770.00000000000011</v>
      </c>
      <c r="L594" s="24">
        <v>0.35000000000000003</v>
      </c>
      <c r="M594" s="42">
        <f t="shared" si="24"/>
        <v>0.14000000000000001</v>
      </c>
      <c r="N594" s="29">
        <f t="shared" si="25"/>
        <v>770.00000000000011</v>
      </c>
      <c r="O594" s="3"/>
      <c r="P594" s="4"/>
      <c r="Q594" s="5"/>
      <c r="R594" s="6"/>
    </row>
    <row r="595" spans="1:18" ht="15.75" customHeight="1">
      <c r="A595" s="12" t="s">
        <v>28</v>
      </c>
      <c r="B595" s="15">
        <v>1128299</v>
      </c>
      <c r="C595" s="3">
        <v>44259</v>
      </c>
      <c r="D595" s="12" t="s">
        <v>29</v>
      </c>
      <c r="E595" s="12" t="s">
        <v>42</v>
      </c>
      <c r="F595" s="12" t="s">
        <v>43</v>
      </c>
      <c r="G595" s="12" t="s">
        <v>19</v>
      </c>
      <c r="H595" s="33">
        <v>0.49999999999999994</v>
      </c>
      <c r="I595" s="21">
        <v>4000</v>
      </c>
      <c r="J595" s="33">
        <f t="shared" si="20"/>
        <v>1999.9999999999998</v>
      </c>
      <c r="K595" s="34">
        <f t="shared" si="21"/>
        <v>400</v>
      </c>
      <c r="L595" s="24">
        <v>0.2</v>
      </c>
      <c r="M595" s="42">
        <f t="shared" si="24"/>
        <v>0.1</v>
      </c>
      <c r="N595" s="29">
        <f t="shared" si="25"/>
        <v>400</v>
      </c>
      <c r="O595" s="3"/>
      <c r="P595" s="4"/>
      <c r="Q595" s="5"/>
      <c r="R595" s="6"/>
    </row>
    <row r="596" spans="1:18" ht="15.75" customHeight="1">
      <c r="A596" s="12" t="s">
        <v>28</v>
      </c>
      <c r="B596" s="15">
        <v>1128299</v>
      </c>
      <c r="C596" s="3">
        <v>44259</v>
      </c>
      <c r="D596" s="12" t="s">
        <v>29</v>
      </c>
      <c r="E596" s="12" t="s">
        <v>42</v>
      </c>
      <c r="F596" s="12" t="s">
        <v>43</v>
      </c>
      <c r="G596" s="12" t="s">
        <v>20</v>
      </c>
      <c r="H596" s="33">
        <v>0.54999999999999993</v>
      </c>
      <c r="I596" s="21">
        <v>4000</v>
      </c>
      <c r="J596" s="33">
        <f t="shared" si="20"/>
        <v>2199.9999999999995</v>
      </c>
      <c r="K596" s="34">
        <f t="shared" si="21"/>
        <v>769.99999999999989</v>
      </c>
      <c r="L596" s="24">
        <v>0.35000000000000003</v>
      </c>
      <c r="M596" s="42">
        <f t="shared" si="24"/>
        <v>0.19249999999999998</v>
      </c>
      <c r="N596" s="29">
        <f t="shared" si="25"/>
        <v>769.99999999999989</v>
      </c>
      <c r="O596" s="3"/>
      <c r="P596" s="4"/>
      <c r="Q596" s="5"/>
      <c r="R596" s="6"/>
    </row>
    <row r="597" spans="1:18" ht="15.75" customHeight="1">
      <c r="A597" s="12" t="s">
        <v>28</v>
      </c>
      <c r="B597" s="15">
        <v>1128299</v>
      </c>
      <c r="C597" s="3">
        <v>44259</v>
      </c>
      <c r="D597" s="12" t="s">
        <v>29</v>
      </c>
      <c r="E597" s="12" t="s">
        <v>42</v>
      </c>
      <c r="F597" s="12" t="s">
        <v>43</v>
      </c>
      <c r="G597" s="12" t="s">
        <v>21</v>
      </c>
      <c r="H597" s="33">
        <v>0.54999999999999993</v>
      </c>
      <c r="I597" s="21">
        <v>3000</v>
      </c>
      <c r="J597" s="33">
        <f t="shared" si="20"/>
        <v>1649.9999999999998</v>
      </c>
      <c r="K597" s="34">
        <f t="shared" si="21"/>
        <v>494.99999999999989</v>
      </c>
      <c r="L597" s="24">
        <v>0.3</v>
      </c>
      <c r="M597" s="42">
        <f t="shared" si="24"/>
        <v>0.16499999999999995</v>
      </c>
      <c r="N597" s="29">
        <f t="shared" si="25"/>
        <v>494.99999999999989</v>
      </c>
      <c r="O597" s="3"/>
      <c r="P597" s="4"/>
      <c r="Q597" s="5"/>
      <c r="R597" s="6"/>
    </row>
    <row r="598" spans="1:18" ht="15.75" customHeight="1">
      <c r="A598" s="12" t="s">
        <v>28</v>
      </c>
      <c r="B598" s="15">
        <v>1128299</v>
      </c>
      <c r="C598" s="3">
        <v>44259</v>
      </c>
      <c r="D598" s="12" t="s">
        <v>29</v>
      </c>
      <c r="E598" s="12" t="s">
        <v>42</v>
      </c>
      <c r="F598" s="12" t="s">
        <v>43</v>
      </c>
      <c r="G598" s="12" t="s">
        <v>22</v>
      </c>
      <c r="H598" s="33">
        <v>0.6</v>
      </c>
      <c r="I598" s="21">
        <v>1500</v>
      </c>
      <c r="J598" s="33">
        <f t="shared" si="20"/>
        <v>900</v>
      </c>
      <c r="K598" s="34">
        <f t="shared" si="21"/>
        <v>450</v>
      </c>
      <c r="L598" s="24">
        <v>0.5</v>
      </c>
      <c r="M598" s="42">
        <f t="shared" si="24"/>
        <v>0.3</v>
      </c>
      <c r="N598" s="29">
        <f t="shared" si="25"/>
        <v>450</v>
      </c>
      <c r="O598" s="3"/>
      <c r="P598" s="4"/>
      <c r="Q598" s="5"/>
      <c r="R598" s="6"/>
    </row>
    <row r="599" spans="1:18" ht="15.75" customHeight="1">
      <c r="A599" s="12" t="s">
        <v>28</v>
      </c>
      <c r="B599" s="15">
        <v>1128299</v>
      </c>
      <c r="C599" s="3">
        <v>44259</v>
      </c>
      <c r="D599" s="12" t="s">
        <v>29</v>
      </c>
      <c r="E599" s="12" t="s">
        <v>42</v>
      </c>
      <c r="F599" s="12" t="s">
        <v>43</v>
      </c>
      <c r="G599" s="12" t="s">
        <v>23</v>
      </c>
      <c r="H599" s="33">
        <v>0.54999999999999993</v>
      </c>
      <c r="I599" s="21">
        <v>3500</v>
      </c>
      <c r="J599" s="33">
        <f t="shared" si="20"/>
        <v>1924.9999999999998</v>
      </c>
      <c r="K599" s="34">
        <f t="shared" si="21"/>
        <v>288.75</v>
      </c>
      <c r="L599" s="24">
        <v>0.15000000000000002</v>
      </c>
      <c r="M599" s="42">
        <f t="shared" si="24"/>
        <v>8.2500000000000004E-2</v>
      </c>
      <c r="N599" s="29">
        <f t="shared" si="25"/>
        <v>288.75</v>
      </c>
      <c r="O599" s="3"/>
      <c r="P599" s="4"/>
      <c r="Q599" s="5"/>
      <c r="R599" s="6"/>
    </row>
    <row r="600" spans="1:18" ht="15.75" customHeight="1">
      <c r="A600" s="12" t="s">
        <v>28</v>
      </c>
      <c r="B600" s="15">
        <v>1128299</v>
      </c>
      <c r="C600" s="3">
        <v>44291</v>
      </c>
      <c r="D600" s="12" t="s">
        <v>29</v>
      </c>
      <c r="E600" s="12" t="s">
        <v>42</v>
      </c>
      <c r="F600" s="12" t="s">
        <v>43</v>
      </c>
      <c r="G600" s="12" t="s">
        <v>18</v>
      </c>
      <c r="H600" s="33">
        <v>0.6</v>
      </c>
      <c r="I600" s="21">
        <v>5250</v>
      </c>
      <c r="J600" s="33">
        <f t="shared" si="20"/>
        <v>3150</v>
      </c>
      <c r="K600" s="34">
        <f t="shared" si="21"/>
        <v>1102.5</v>
      </c>
      <c r="L600" s="24">
        <v>0.35000000000000003</v>
      </c>
      <c r="M600" s="42">
        <f t="shared" si="24"/>
        <v>0.21</v>
      </c>
      <c r="N600" s="29">
        <f t="shared" si="25"/>
        <v>1102.5</v>
      </c>
      <c r="O600" s="3"/>
      <c r="P600" s="4"/>
      <c r="Q600" s="5"/>
      <c r="R600" s="6"/>
    </row>
    <row r="601" spans="1:18" ht="15.75" customHeight="1">
      <c r="A601" s="12" t="s">
        <v>28</v>
      </c>
      <c r="B601" s="15">
        <v>1128299</v>
      </c>
      <c r="C601" s="3">
        <v>44291</v>
      </c>
      <c r="D601" s="12" t="s">
        <v>29</v>
      </c>
      <c r="E601" s="12" t="s">
        <v>42</v>
      </c>
      <c r="F601" s="12" t="s">
        <v>43</v>
      </c>
      <c r="G601" s="12" t="s">
        <v>19</v>
      </c>
      <c r="H601" s="33">
        <v>0.65</v>
      </c>
      <c r="I601" s="21">
        <v>3250</v>
      </c>
      <c r="J601" s="33">
        <f t="shared" si="20"/>
        <v>2112.5</v>
      </c>
      <c r="K601" s="34">
        <f t="shared" si="21"/>
        <v>422.5</v>
      </c>
      <c r="L601" s="24">
        <v>0.2</v>
      </c>
      <c r="M601" s="42">
        <f t="shared" si="24"/>
        <v>0.13</v>
      </c>
      <c r="N601" s="29">
        <f t="shared" si="25"/>
        <v>422.5</v>
      </c>
      <c r="O601" s="3"/>
      <c r="P601" s="4"/>
      <c r="Q601" s="5"/>
      <c r="R601" s="6"/>
    </row>
    <row r="602" spans="1:18" ht="15.75" customHeight="1">
      <c r="A602" s="12" t="s">
        <v>28</v>
      </c>
      <c r="B602" s="15">
        <v>1128299</v>
      </c>
      <c r="C602" s="3">
        <v>44291</v>
      </c>
      <c r="D602" s="12" t="s">
        <v>29</v>
      </c>
      <c r="E602" s="12" t="s">
        <v>42</v>
      </c>
      <c r="F602" s="12" t="s">
        <v>43</v>
      </c>
      <c r="G602" s="12" t="s">
        <v>20</v>
      </c>
      <c r="H602" s="33">
        <v>0.65</v>
      </c>
      <c r="I602" s="21">
        <v>3750</v>
      </c>
      <c r="J602" s="33">
        <f t="shared" si="20"/>
        <v>2437.5</v>
      </c>
      <c r="K602" s="34">
        <f t="shared" si="21"/>
        <v>853.12500000000011</v>
      </c>
      <c r="L602" s="24">
        <v>0.35000000000000003</v>
      </c>
      <c r="M602" s="42">
        <f t="shared" si="24"/>
        <v>0.22750000000000004</v>
      </c>
      <c r="N602" s="29">
        <f t="shared" si="25"/>
        <v>853.12500000000011</v>
      </c>
      <c r="O602" s="3"/>
      <c r="P602" s="4"/>
      <c r="Q602" s="5"/>
      <c r="R602" s="6"/>
    </row>
    <row r="603" spans="1:18" ht="15.75" customHeight="1">
      <c r="A603" s="12" t="s">
        <v>28</v>
      </c>
      <c r="B603" s="15">
        <v>1128299</v>
      </c>
      <c r="C603" s="3">
        <v>44291</v>
      </c>
      <c r="D603" s="12" t="s">
        <v>29</v>
      </c>
      <c r="E603" s="12" t="s">
        <v>42</v>
      </c>
      <c r="F603" s="12" t="s">
        <v>43</v>
      </c>
      <c r="G603" s="12" t="s">
        <v>21</v>
      </c>
      <c r="H603" s="33">
        <v>0.6</v>
      </c>
      <c r="I603" s="21">
        <v>2750</v>
      </c>
      <c r="J603" s="33">
        <f t="shared" si="20"/>
        <v>1650</v>
      </c>
      <c r="K603" s="34">
        <f t="shared" si="21"/>
        <v>495</v>
      </c>
      <c r="L603" s="24">
        <v>0.3</v>
      </c>
      <c r="M603" s="42">
        <f t="shared" si="24"/>
        <v>0.18</v>
      </c>
      <c r="N603" s="29">
        <f t="shared" si="25"/>
        <v>495</v>
      </c>
      <c r="O603" s="3"/>
      <c r="P603" s="4"/>
      <c r="Q603" s="5"/>
      <c r="R603" s="6"/>
    </row>
    <row r="604" spans="1:18" ht="15.75" customHeight="1">
      <c r="A604" s="12" t="s">
        <v>28</v>
      </c>
      <c r="B604" s="15">
        <v>1128299</v>
      </c>
      <c r="C604" s="3">
        <v>44291</v>
      </c>
      <c r="D604" s="12" t="s">
        <v>29</v>
      </c>
      <c r="E604" s="12" t="s">
        <v>42</v>
      </c>
      <c r="F604" s="12" t="s">
        <v>43</v>
      </c>
      <c r="G604" s="12" t="s">
        <v>22</v>
      </c>
      <c r="H604" s="33">
        <v>0.65</v>
      </c>
      <c r="I604" s="21">
        <v>1750</v>
      </c>
      <c r="J604" s="33">
        <f t="shared" si="20"/>
        <v>1137.5</v>
      </c>
      <c r="K604" s="34">
        <f t="shared" si="21"/>
        <v>568.75</v>
      </c>
      <c r="L604" s="24">
        <v>0.5</v>
      </c>
      <c r="M604" s="42">
        <f t="shared" si="24"/>
        <v>0.32500000000000001</v>
      </c>
      <c r="N604" s="29">
        <f t="shared" si="25"/>
        <v>568.75</v>
      </c>
      <c r="O604" s="3"/>
      <c r="P604" s="4"/>
      <c r="Q604" s="5"/>
      <c r="R604" s="6"/>
    </row>
    <row r="605" spans="1:18" ht="15.75" customHeight="1">
      <c r="A605" s="12" t="s">
        <v>28</v>
      </c>
      <c r="B605" s="15">
        <v>1128299</v>
      </c>
      <c r="C605" s="3">
        <v>44291</v>
      </c>
      <c r="D605" s="12" t="s">
        <v>29</v>
      </c>
      <c r="E605" s="12" t="s">
        <v>42</v>
      </c>
      <c r="F605" s="12" t="s">
        <v>43</v>
      </c>
      <c r="G605" s="12" t="s">
        <v>23</v>
      </c>
      <c r="H605" s="33">
        <v>0.8</v>
      </c>
      <c r="I605" s="21">
        <v>3250</v>
      </c>
      <c r="J605" s="33">
        <f t="shared" si="20"/>
        <v>2600</v>
      </c>
      <c r="K605" s="34">
        <f t="shared" si="21"/>
        <v>390.00000000000006</v>
      </c>
      <c r="L605" s="24">
        <v>0.15000000000000002</v>
      </c>
      <c r="M605" s="42">
        <f t="shared" si="24"/>
        <v>0.12000000000000002</v>
      </c>
      <c r="N605" s="29">
        <f t="shared" si="25"/>
        <v>390.00000000000006</v>
      </c>
      <c r="O605" s="3"/>
      <c r="P605" s="4"/>
      <c r="Q605" s="5"/>
      <c r="R605" s="6"/>
    </row>
    <row r="606" spans="1:18" ht="15.75" customHeight="1">
      <c r="A606" s="12" t="s">
        <v>28</v>
      </c>
      <c r="B606" s="15">
        <v>1128299</v>
      </c>
      <c r="C606" s="3">
        <v>44322</v>
      </c>
      <c r="D606" s="12" t="s">
        <v>29</v>
      </c>
      <c r="E606" s="12" t="s">
        <v>42</v>
      </c>
      <c r="F606" s="12" t="s">
        <v>43</v>
      </c>
      <c r="G606" s="12" t="s">
        <v>18</v>
      </c>
      <c r="H606" s="33">
        <v>0.6</v>
      </c>
      <c r="I606" s="21">
        <v>5250</v>
      </c>
      <c r="J606" s="33">
        <f t="shared" si="20"/>
        <v>3150</v>
      </c>
      <c r="K606" s="34">
        <f t="shared" si="21"/>
        <v>1575</v>
      </c>
      <c r="L606" s="24">
        <v>0.5</v>
      </c>
      <c r="M606" s="42">
        <f t="shared" si="24"/>
        <v>0.3</v>
      </c>
      <c r="N606" s="29">
        <f t="shared" si="25"/>
        <v>1575</v>
      </c>
      <c r="O606" s="3"/>
      <c r="P606" s="4"/>
      <c r="Q606" s="5"/>
      <c r="R606" s="6"/>
    </row>
    <row r="607" spans="1:18" ht="15.75" customHeight="1">
      <c r="A607" s="12" t="s">
        <v>28</v>
      </c>
      <c r="B607" s="15">
        <v>1128299</v>
      </c>
      <c r="C607" s="3">
        <v>44322</v>
      </c>
      <c r="D607" s="12" t="s">
        <v>29</v>
      </c>
      <c r="E607" s="12" t="s">
        <v>42</v>
      </c>
      <c r="F607" s="12" t="s">
        <v>43</v>
      </c>
      <c r="G607" s="12" t="s">
        <v>19</v>
      </c>
      <c r="H607" s="33">
        <v>0.65</v>
      </c>
      <c r="I607" s="21">
        <v>3750</v>
      </c>
      <c r="J607" s="33">
        <f t="shared" si="20"/>
        <v>2437.5</v>
      </c>
      <c r="K607" s="34">
        <f t="shared" si="21"/>
        <v>853.125</v>
      </c>
      <c r="L607" s="24">
        <v>0.35</v>
      </c>
      <c r="M607" s="42">
        <f t="shared" si="24"/>
        <v>0.22750000000000001</v>
      </c>
      <c r="N607" s="29">
        <f t="shared" si="25"/>
        <v>853.125</v>
      </c>
      <c r="O607" s="3"/>
      <c r="P607" s="4"/>
      <c r="Q607" s="5"/>
      <c r="R607" s="6"/>
    </row>
    <row r="608" spans="1:18" ht="15.75" customHeight="1">
      <c r="A608" s="12" t="s">
        <v>28</v>
      </c>
      <c r="B608" s="15">
        <v>1128299</v>
      </c>
      <c r="C608" s="3">
        <v>44322</v>
      </c>
      <c r="D608" s="12" t="s">
        <v>29</v>
      </c>
      <c r="E608" s="12" t="s">
        <v>42</v>
      </c>
      <c r="F608" s="12" t="s">
        <v>43</v>
      </c>
      <c r="G608" s="12" t="s">
        <v>20</v>
      </c>
      <c r="H608" s="33">
        <v>0.65</v>
      </c>
      <c r="I608" s="21">
        <v>3750</v>
      </c>
      <c r="J608" s="33">
        <f t="shared" si="20"/>
        <v>2437.5</v>
      </c>
      <c r="K608" s="34">
        <f t="shared" si="21"/>
        <v>1218.75</v>
      </c>
      <c r="L608" s="24">
        <v>0.5</v>
      </c>
      <c r="M608" s="42">
        <f t="shared" si="24"/>
        <v>0.32500000000000001</v>
      </c>
      <c r="N608" s="29">
        <f t="shared" si="25"/>
        <v>1218.75</v>
      </c>
      <c r="O608" s="3"/>
      <c r="P608" s="4"/>
      <c r="Q608" s="5"/>
      <c r="R608" s="6"/>
    </row>
    <row r="609" spans="1:18" ht="15.75" customHeight="1">
      <c r="A609" s="12" t="s">
        <v>28</v>
      </c>
      <c r="B609" s="15">
        <v>1128299</v>
      </c>
      <c r="C609" s="3">
        <v>44322</v>
      </c>
      <c r="D609" s="12" t="s">
        <v>29</v>
      </c>
      <c r="E609" s="12" t="s">
        <v>42</v>
      </c>
      <c r="F609" s="12" t="s">
        <v>43</v>
      </c>
      <c r="G609" s="12" t="s">
        <v>21</v>
      </c>
      <c r="H609" s="33">
        <v>0.6</v>
      </c>
      <c r="I609" s="21">
        <v>2750</v>
      </c>
      <c r="J609" s="33">
        <f t="shared" si="20"/>
        <v>1650</v>
      </c>
      <c r="K609" s="34">
        <f t="shared" si="21"/>
        <v>742.49999999999989</v>
      </c>
      <c r="L609" s="24">
        <v>0.44999999999999996</v>
      </c>
      <c r="M609" s="42">
        <f t="shared" si="24"/>
        <v>0.26999999999999996</v>
      </c>
      <c r="N609" s="29">
        <f t="shared" si="25"/>
        <v>742.49999999999989</v>
      </c>
      <c r="O609" s="3"/>
      <c r="P609" s="4"/>
      <c r="Q609" s="5"/>
      <c r="R609" s="6"/>
    </row>
    <row r="610" spans="1:18" ht="15.75" customHeight="1">
      <c r="A610" s="12" t="s">
        <v>28</v>
      </c>
      <c r="B610" s="15">
        <v>1128299</v>
      </c>
      <c r="C610" s="3">
        <v>44322</v>
      </c>
      <c r="D610" s="12" t="s">
        <v>29</v>
      </c>
      <c r="E610" s="12" t="s">
        <v>42</v>
      </c>
      <c r="F610" s="12" t="s">
        <v>43</v>
      </c>
      <c r="G610" s="12" t="s">
        <v>22</v>
      </c>
      <c r="H610" s="33">
        <v>0.65</v>
      </c>
      <c r="I610" s="21">
        <v>1750</v>
      </c>
      <c r="J610" s="33">
        <f t="shared" si="20"/>
        <v>1137.5</v>
      </c>
      <c r="K610" s="34">
        <f t="shared" si="21"/>
        <v>739.37500000000011</v>
      </c>
      <c r="L610" s="24">
        <v>0.65000000000000013</v>
      </c>
      <c r="M610" s="42">
        <f t="shared" si="24"/>
        <v>0.42250000000000004</v>
      </c>
      <c r="N610" s="29">
        <f t="shared" si="25"/>
        <v>739.37500000000011</v>
      </c>
      <c r="O610" s="3"/>
      <c r="P610" s="4"/>
      <c r="Q610" s="5"/>
      <c r="R610" s="6"/>
    </row>
    <row r="611" spans="1:18" ht="15.75" customHeight="1">
      <c r="A611" s="12" t="s">
        <v>28</v>
      </c>
      <c r="B611" s="15">
        <v>1128299</v>
      </c>
      <c r="C611" s="3">
        <v>44322</v>
      </c>
      <c r="D611" s="12" t="s">
        <v>29</v>
      </c>
      <c r="E611" s="12" t="s">
        <v>42</v>
      </c>
      <c r="F611" s="12" t="s">
        <v>43</v>
      </c>
      <c r="G611" s="12" t="s">
        <v>23</v>
      </c>
      <c r="H611" s="33">
        <v>0.8</v>
      </c>
      <c r="I611" s="21">
        <v>4750</v>
      </c>
      <c r="J611" s="33">
        <f t="shared" si="20"/>
        <v>3800</v>
      </c>
      <c r="K611" s="34">
        <f t="shared" si="21"/>
        <v>1140</v>
      </c>
      <c r="L611" s="24">
        <v>0.3</v>
      </c>
      <c r="M611" s="42">
        <f t="shared" si="24"/>
        <v>0.24</v>
      </c>
      <c r="N611" s="29">
        <f t="shared" si="25"/>
        <v>1140</v>
      </c>
      <c r="O611" s="3"/>
      <c r="P611" s="4"/>
      <c r="Q611" s="5"/>
      <c r="R611" s="6"/>
    </row>
    <row r="612" spans="1:18" ht="15.75" customHeight="1">
      <c r="A612" s="12" t="s">
        <v>28</v>
      </c>
      <c r="B612" s="15">
        <v>1128299</v>
      </c>
      <c r="C612" s="3">
        <v>44352</v>
      </c>
      <c r="D612" s="12" t="s">
        <v>29</v>
      </c>
      <c r="E612" s="12" t="s">
        <v>42</v>
      </c>
      <c r="F612" s="12" t="s">
        <v>43</v>
      </c>
      <c r="G612" s="12" t="s">
        <v>18</v>
      </c>
      <c r="H612" s="33">
        <v>0.6</v>
      </c>
      <c r="I612" s="21">
        <v>7250</v>
      </c>
      <c r="J612" s="33">
        <f t="shared" si="20"/>
        <v>4350</v>
      </c>
      <c r="K612" s="34">
        <f t="shared" si="21"/>
        <v>2175</v>
      </c>
      <c r="L612" s="24">
        <v>0.5</v>
      </c>
      <c r="M612" s="42">
        <f t="shared" si="24"/>
        <v>0.3</v>
      </c>
      <c r="N612" s="29">
        <f t="shared" si="25"/>
        <v>2175</v>
      </c>
      <c r="O612" s="3"/>
      <c r="P612" s="4"/>
      <c r="Q612" s="5"/>
      <c r="R612" s="6"/>
    </row>
    <row r="613" spans="1:18" ht="15.75" customHeight="1">
      <c r="A613" s="12" t="s">
        <v>28</v>
      </c>
      <c r="B613" s="15">
        <v>1128299</v>
      </c>
      <c r="C613" s="3">
        <v>44352</v>
      </c>
      <c r="D613" s="12" t="s">
        <v>29</v>
      </c>
      <c r="E613" s="12" t="s">
        <v>42</v>
      </c>
      <c r="F613" s="12" t="s">
        <v>43</v>
      </c>
      <c r="G613" s="12" t="s">
        <v>19</v>
      </c>
      <c r="H613" s="33">
        <v>0.65</v>
      </c>
      <c r="I613" s="21">
        <v>5750</v>
      </c>
      <c r="J613" s="33">
        <f t="shared" si="20"/>
        <v>3737.5</v>
      </c>
      <c r="K613" s="34">
        <f t="shared" si="21"/>
        <v>1308.125</v>
      </c>
      <c r="L613" s="24">
        <v>0.35</v>
      </c>
      <c r="M613" s="42">
        <f t="shared" si="24"/>
        <v>0.22750000000000001</v>
      </c>
      <c r="N613" s="29">
        <f t="shared" si="25"/>
        <v>1308.125</v>
      </c>
      <c r="O613" s="3"/>
      <c r="P613" s="4"/>
      <c r="Q613" s="5"/>
      <c r="R613" s="6"/>
    </row>
    <row r="614" spans="1:18" ht="15.75" customHeight="1">
      <c r="A614" s="12" t="s">
        <v>28</v>
      </c>
      <c r="B614" s="15">
        <v>1128299</v>
      </c>
      <c r="C614" s="3">
        <v>44352</v>
      </c>
      <c r="D614" s="12" t="s">
        <v>29</v>
      </c>
      <c r="E614" s="12" t="s">
        <v>42</v>
      </c>
      <c r="F614" s="12" t="s">
        <v>43</v>
      </c>
      <c r="G614" s="12" t="s">
        <v>20</v>
      </c>
      <c r="H614" s="33">
        <v>0.65</v>
      </c>
      <c r="I614" s="21">
        <v>5750</v>
      </c>
      <c r="J614" s="33">
        <f t="shared" si="20"/>
        <v>3737.5</v>
      </c>
      <c r="K614" s="34">
        <f t="shared" si="21"/>
        <v>1868.75</v>
      </c>
      <c r="L614" s="24">
        <v>0.5</v>
      </c>
      <c r="M614" s="42">
        <f t="shared" si="24"/>
        <v>0.32500000000000001</v>
      </c>
      <c r="N614" s="29">
        <f t="shared" si="25"/>
        <v>1868.75</v>
      </c>
      <c r="O614" s="3"/>
      <c r="P614" s="4"/>
      <c r="Q614" s="5"/>
      <c r="R614" s="6"/>
    </row>
    <row r="615" spans="1:18" ht="15.75" customHeight="1">
      <c r="A615" s="12" t="s">
        <v>28</v>
      </c>
      <c r="B615" s="15">
        <v>1128299</v>
      </c>
      <c r="C615" s="3">
        <v>44352</v>
      </c>
      <c r="D615" s="12" t="s">
        <v>29</v>
      </c>
      <c r="E615" s="12" t="s">
        <v>42</v>
      </c>
      <c r="F615" s="12" t="s">
        <v>43</v>
      </c>
      <c r="G615" s="12" t="s">
        <v>21</v>
      </c>
      <c r="H615" s="33">
        <v>0.65</v>
      </c>
      <c r="I615" s="21">
        <v>4500</v>
      </c>
      <c r="J615" s="33">
        <f t="shared" si="20"/>
        <v>2925</v>
      </c>
      <c r="K615" s="34">
        <f t="shared" si="21"/>
        <v>1316.2499999999998</v>
      </c>
      <c r="L615" s="24">
        <v>0.44999999999999996</v>
      </c>
      <c r="M615" s="42">
        <f t="shared" si="24"/>
        <v>0.29249999999999993</v>
      </c>
      <c r="N615" s="29">
        <f t="shared" si="25"/>
        <v>1316.2499999999998</v>
      </c>
      <c r="O615" s="3"/>
      <c r="P615" s="4"/>
      <c r="Q615" s="5"/>
      <c r="R615" s="6"/>
    </row>
    <row r="616" spans="1:18" ht="15.75" customHeight="1">
      <c r="A616" s="12" t="s">
        <v>28</v>
      </c>
      <c r="B616" s="15">
        <v>1128299</v>
      </c>
      <c r="C616" s="3">
        <v>44352</v>
      </c>
      <c r="D616" s="12" t="s">
        <v>29</v>
      </c>
      <c r="E616" s="12" t="s">
        <v>42</v>
      </c>
      <c r="F616" s="12" t="s">
        <v>43</v>
      </c>
      <c r="G616" s="12" t="s">
        <v>22</v>
      </c>
      <c r="H616" s="33">
        <v>0.70000000000000007</v>
      </c>
      <c r="I616" s="21">
        <v>3250</v>
      </c>
      <c r="J616" s="33">
        <f t="shared" si="20"/>
        <v>2275</v>
      </c>
      <c r="K616" s="34">
        <f t="shared" si="21"/>
        <v>1478.7500000000002</v>
      </c>
      <c r="L616" s="24">
        <v>0.65000000000000013</v>
      </c>
      <c r="M616" s="42">
        <f t="shared" si="24"/>
        <v>0.45500000000000007</v>
      </c>
      <c r="N616" s="29">
        <f t="shared" si="25"/>
        <v>1478.7500000000002</v>
      </c>
      <c r="O616" s="3"/>
      <c r="P616" s="4"/>
      <c r="Q616" s="5"/>
      <c r="R616" s="6"/>
    </row>
    <row r="617" spans="1:18" ht="15.75" customHeight="1">
      <c r="A617" s="12" t="s">
        <v>28</v>
      </c>
      <c r="B617" s="15">
        <v>1128299</v>
      </c>
      <c r="C617" s="3">
        <v>44352</v>
      </c>
      <c r="D617" s="12" t="s">
        <v>29</v>
      </c>
      <c r="E617" s="12" t="s">
        <v>42</v>
      </c>
      <c r="F617" s="12" t="s">
        <v>43</v>
      </c>
      <c r="G617" s="12" t="s">
        <v>23</v>
      </c>
      <c r="H617" s="33">
        <v>0.85000000000000009</v>
      </c>
      <c r="I617" s="21">
        <v>6250</v>
      </c>
      <c r="J617" s="33">
        <f t="shared" si="20"/>
        <v>5312.5000000000009</v>
      </c>
      <c r="K617" s="34">
        <f t="shared" si="21"/>
        <v>1593.7500000000002</v>
      </c>
      <c r="L617" s="24">
        <v>0.3</v>
      </c>
      <c r="M617" s="42">
        <f t="shared" si="24"/>
        <v>0.25500000000000006</v>
      </c>
      <c r="N617" s="29">
        <f t="shared" si="25"/>
        <v>1593.7500000000002</v>
      </c>
      <c r="O617" s="3"/>
      <c r="P617" s="4"/>
      <c r="Q617" s="5"/>
      <c r="R617" s="6"/>
    </row>
    <row r="618" spans="1:18" ht="15.75" customHeight="1">
      <c r="A618" s="12" t="s">
        <v>28</v>
      </c>
      <c r="B618" s="15">
        <v>1128299</v>
      </c>
      <c r="C618" s="3">
        <v>44381</v>
      </c>
      <c r="D618" s="12" t="s">
        <v>29</v>
      </c>
      <c r="E618" s="12" t="s">
        <v>42</v>
      </c>
      <c r="F618" s="12" t="s">
        <v>43</v>
      </c>
      <c r="G618" s="12" t="s">
        <v>18</v>
      </c>
      <c r="H618" s="33">
        <v>0.65</v>
      </c>
      <c r="I618" s="21">
        <v>7750</v>
      </c>
      <c r="J618" s="33">
        <f t="shared" si="20"/>
        <v>5037.5</v>
      </c>
      <c r="K618" s="34">
        <f t="shared" si="21"/>
        <v>2266.875</v>
      </c>
      <c r="L618" s="24">
        <v>0.45</v>
      </c>
      <c r="M618" s="42">
        <f t="shared" si="24"/>
        <v>0.29249999999999998</v>
      </c>
      <c r="N618" s="29">
        <f t="shared" si="25"/>
        <v>2266.875</v>
      </c>
      <c r="O618" s="3"/>
      <c r="P618" s="4"/>
      <c r="Q618" s="5"/>
      <c r="R618" s="6"/>
    </row>
    <row r="619" spans="1:18" ht="15.75" customHeight="1">
      <c r="A619" s="12" t="s">
        <v>28</v>
      </c>
      <c r="B619" s="15">
        <v>1128299</v>
      </c>
      <c r="C619" s="3">
        <v>44381</v>
      </c>
      <c r="D619" s="12" t="s">
        <v>29</v>
      </c>
      <c r="E619" s="12" t="s">
        <v>42</v>
      </c>
      <c r="F619" s="12" t="s">
        <v>43</v>
      </c>
      <c r="G619" s="12" t="s">
        <v>19</v>
      </c>
      <c r="H619" s="33">
        <v>0.70000000000000007</v>
      </c>
      <c r="I619" s="21">
        <v>6250</v>
      </c>
      <c r="J619" s="33">
        <f t="shared" si="20"/>
        <v>4375</v>
      </c>
      <c r="K619" s="34">
        <f t="shared" si="21"/>
        <v>1312.5</v>
      </c>
      <c r="L619" s="24">
        <v>0.3</v>
      </c>
      <c r="M619" s="42">
        <f t="shared" si="24"/>
        <v>0.21</v>
      </c>
      <c r="N619" s="29">
        <f t="shared" si="25"/>
        <v>1312.5</v>
      </c>
      <c r="O619" s="3"/>
      <c r="P619" s="4"/>
      <c r="Q619" s="5"/>
      <c r="R619" s="6"/>
    </row>
    <row r="620" spans="1:18" ht="15.75" customHeight="1">
      <c r="A620" s="12" t="s">
        <v>28</v>
      </c>
      <c r="B620" s="15">
        <v>1128299</v>
      </c>
      <c r="C620" s="3">
        <v>44381</v>
      </c>
      <c r="D620" s="12" t="s">
        <v>29</v>
      </c>
      <c r="E620" s="12" t="s">
        <v>42</v>
      </c>
      <c r="F620" s="12" t="s">
        <v>43</v>
      </c>
      <c r="G620" s="12" t="s">
        <v>20</v>
      </c>
      <c r="H620" s="33">
        <v>0.70000000000000007</v>
      </c>
      <c r="I620" s="21">
        <v>5750</v>
      </c>
      <c r="J620" s="33">
        <f t="shared" si="20"/>
        <v>4025.0000000000005</v>
      </c>
      <c r="K620" s="34">
        <f t="shared" si="21"/>
        <v>1811.2500000000002</v>
      </c>
      <c r="L620" s="24">
        <v>0.45</v>
      </c>
      <c r="M620" s="42">
        <f t="shared" si="24"/>
        <v>0.31500000000000006</v>
      </c>
      <c r="N620" s="29">
        <f t="shared" si="25"/>
        <v>1811.2500000000002</v>
      </c>
      <c r="O620" s="3"/>
      <c r="P620" s="4"/>
      <c r="Q620" s="5"/>
      <c r="R620" s="6"/>
    </row>
    <row r="621" spans="1:18" ht="15.75" customHeight="1">
      <c r="A621" s="12" t="s">
        <v>28</v>
      </c>
      <c r="B621" s="15">
        <v>1128299</v>
      </c>
      <c r="C621" s="3">
        <v>44381</v>
      </c>
      <c r="D621" s="12" t="s">
        <v>29</v>
      </c>
      <c r="E621" s="12" t="s">
        <v>42</v>
      </c>
      <c r="F621" s="12" t="s">
        <v>43</v>
      </c>
      <c r="G621" s="12" t="s">
        <v>21</v>
      </c>
      <c r="H621" s="33">
        <v>0.65</v>
      </c>
      <c r="I621" s="21">
        <v>4750</v>
      </c>
      <c r="J621" s="33">
        <f t="shared" si="20"/>
        <v>3087.5</v>
      </c>
      <c r="K621" s="34">
        <f t="shared" si="21"/>
        <v>1235</v>
      </c>
      <c r="L621" s="24">
        <v>0.39999999999999997</v>
      </c>
      <c r="M621" s="42">
        <f t="shared" si="24"/>
        <v>0.26</v>
      </c>
      <c r="N621" s="29">
        <f t="shared" si="25"/>
        <v>1235</v>
      </c>
      <c r="O621" s="3"/>
      <c r="P621" s="4"/>
      <c r="Q621" s="5"/>
      <c r="R621" s="6"/>
    </row>
    <row r="622" spans="1:18" ht="15.75" customHeight="1">
      <c r="A622" s="12" t="s">
        <v>28</v>
      </c>
      <c r="B622" s="15">
        <v>1128299</v>
      </c>
      <c r="C622" s="3">
        <v>44381</v>
      </c>
      <c r="D622" s="12" t="s">
        <v>29</v>
      </c>
      <c r="E622" s="12" t="s">
        <v>42</v>
      </c>
      <c r="F622" s="12" t="s">
        <v>43</v>
      </c>
      <c r="G622" s="12" t="s">
        <v>22</v>
      </c>
      <c r="H622" s="33">
        <v>0.70000000000000007</v>
      </c>
      <c r="I622" s="21">
        <v>5250</v>
      </c>
      <c r="J622" s="33">
        <f t="shared" si="20"/>
        <v>3675.0000000000005</v>
      </c>
      <c r="K622" s="34">
        <f t="shared" si="21"/>
        <v>2205.0000000000005</v>
      </c>
      <c r="L622" s="24">
        <v>0.60000000000000009</v>
      </c>
      <c r="M622" s="42">
        <f t="shared" si="24"/>
        <v>0.4200000000000001</v>
      </c>
      <c r="N622" s="29">
        <f t="shared" si="25"/>
        <v>2205.0000000000005</v>
      </c>
      <c r="O622" s="3"/>
      <c r="P622" s="4"/>
      <c r="Q622" s="5"/>
      <c r="R622" s="6"/>
    </row>
    <row r="623" spans="1:18" ht="15.75" customHeight="1">
      <c r="A623" s="12" t="s">
        <v>28</v>
      </c>
      <c r="B623" s="15">
        <v>1128299</v>
      </c>
      <c r="C623" s="3">
        <v>44381</v>
      </c>
      <c r="D623" s="12" t="s">
        <v>29</v>
      </c>
      <c r="E623" s="12" t="s">
        <v>42</v>
      </c>
      <c r="F623" s="12" t="s">
        <v>43</v>
      </c>
      <c r="G623" s="12" t="s">
        <v>23</v>
      </c>
      <c r="H623" s="33">
        <v>0.85000000000000009</v>
      </c>
      <c r="I623" s="21">
        <v>5250</v>
      </c>
      <c r="J623" s="33">
        <f t="shared" si="20"/>
        <v>4462.5000000000009</v>
      </c>
      <c r="K623" s="34">
        <f t="shared" si="21"/>
        <v>1115.6250000000002</v>
      </c>
      <c r="L623" s="24">
        <v>0.25</v>
      </c>
      <c r="M623" s="42">
        <f t="shared" si="24"/>
        <v>0.21250000000000005</v>
      </c>
      <c r="N623" s="29">
        <f t="shared" si="25"/>
        <v>1115.6250000000002</v>
      </c>
      <c r="O623" s="3"/>
      <c r="P623" s="4"/>
      <c r="Q623" s="5"/>
      <c r="R623" s="6"/>
    </row>
    <row r="624" spans="1:18" ht="15.75" customHeight="1">
      <c r="A624" s="12" t="s">
        <v>28</v>
      </c>
      <c r="B624" s="15">
        <v>1128299</v>
      </c>
      <c r="C624" s="3">
        <v>44413</v>
      </c>
      <c r="D624" s="12" t="s">
        <v>29</v>
      </c>
      <c r="E624" s="12" t="s">
        <v>42</v>
      </c>
      <c r="F624" s="12" t="s">
        <v>43</v>
      </c>
      <c r="G624" s="12" t="s">
        <v>18</v>
      </c>
      <c r="H624" s="33">
        <v>0.70000000000000007</v>
      </c>
      <c r="I624" s="21">
        <v>7250</v>
      </c>
      <c r="J624" s="33">
        <f t="shared" si="20"/>
        <v>5075.0000000000009</v>
      </c>
      <c r="K624" s="34">
        <f t="shared" si="21"/>
        <v>2283.7500000000005</v>
      </c>
      <c r="L624" s="24">
        <v>0.45</v>
      </c>
      <c r="M624" s="42">
        <f t="shared" si="24"/>
        <v>0.31500000000000006</v>
      </c>
      <c r="N624" s="29">
        <f t="shared" si="25"/>
        <v>2283.7500000000005</v>
      </c>
      <c r="O624" s="3"/>
      <c r="P624" s="4"/>
      <c r="Q624" s="5"/>
      <c r="R624" s="6"/>
    </row>
    <row r="625" spans="1:18" ht="15.75" customHeight="1">
      <c r="A625" s="12" t="s">
        <v>28</v>
      </c>
      <c r="B625" s="15">
        <v>1128299</v>
      </c>
      <c r="C625" s="3">
        <v>44413</v>
      </c>
      <c r="D625" s="12" t="s">
        <v>29</v>
      </c>
      <c r="E625" s="12" t="s">
        <v>42</v>
      </c>
      <c r="F625" s="12" t="s">
        <v>43</v>
      </c>
      <c r="G625" s="12" t="s">
        <v>19</v>
      </c>
      <c r="H625" s="33">
        <v>0.75000000000000011</v>
      </c>
      <c r="I625" s="21">
        <v>6750</v>
      </c>
      <c r="J625" s="33">
        <f t="shared" si="20"/>
        <v>5062.5000000000009</v>
      </c>
      <c r="K625" s="34">
        <f t="shared" si="21"/>
        <v>1518.7500000000002</v>
      </c>
      <c r="L625" s="24">
        <v>0.3</v>
      </c>
      <c r="M625" s="42">
        <f t="shared" si="24"/>
        <v>0.22500000000000003</v>
      </c>
      <c r="N625" s="29">
        <f t="shared" si="25"/>
        <v>1518.7500000000002</v>
      </c>
      <c r="O625" s="3"/>
      <c r="P625" s="4"/>
      <c r="Q625" s="5"/>
      <c r="R625" s="6"/>
    </row>
    <row r="626" spans="1:18" ht="15.75" customHeight="1">
      <c r="A626" s="12" t="s">
        <v>28</v>
      </c>
      <c r="B626" s="15">
        <v>1128299</v>
      </c>
      <c r="C626" s="3">
        <v>44413</v>
      </c>
      <c r="D626" s="12" t="s">
        <v>29</v>
      </c>
      <c r="E626" s="12" t="s">
        <v>42</v>
      </c>
      <c r="F626" s="12" t="s">
        <v>43</v>
      </c>
      <c r="G626" s="12" t="s">
        <v>20</v>
      </c>
      <c r="H626" s="33">
        <v>0.70000000000000007</v>
      </c>
      <c r="I626" s="21">
        <v>5500</v>
      </c>
      <c r="J626" s="33">
        <f t="shared" si="20"/>
        <v>3850.0000000000005</v>
      </c>
      <c r="K626" s="34">
        <f t="shared" si="21"/>
        <v>1732.5000000000002</v>
      </c>
      <c r="L626" s="24">
        <v>0.45</v>
      </c>
      <c r="M626" s="42">
        <f t="shared" si="24"/>
        <v>0.31500000000000006</v>
      </c>
      <c r="N626" s="29">
        <f t="shared" si="25"/>
        <v>1732.5000000000002</v>
      </c>
      <c r="O626" s="3"/>
      <c r="P626" s="4"/>
      <c r="Q626" s="5"/>
      <c r="R626" s="6"/>
    </row>
    <row r="627" spans="1:18" ht="15.75" customHeight="1">
      <c r="A627" s="12" t="s">
        <v>28</v>
      </c>
      <c r="B627" s="15">
        <v>1128299</v>
      </c>
      <c r="C627" s="3">
        <v>44413</v>
      </c>
      <c r="D627" s="12" t="s">
        <v>29</v>
      </c>
      <c r="E627" s="12" t="s">
        <v>42</v>
      </c>
      <c r="F627" s="12" t="s">
        <v>43</v>
      </c>
      <c r="G627" s="12" t="s">
        <v>21</v>
      </c>
      <c r="H627" s="33">
        <v>0.70000000000000007</v>
      </c>
      <c r="I627" s="21">
        <v>5000</v>
      </c>
      <c r="J627" s="33">
        <f t="shared" si="20"/>
        <v>3500.0000000000005</v>
      </c>
      <c r="K627" s="34">
        <f t="shared" si="21"/>
        <v>1400</v>
      </c>
      <c r="L627" s="24">
        <v>0.39999999999999997</v>
      </c>
      <c r="M627" s="42">
        <f t="shared" si="24"/>
        <v>0.28000000000000003</v>
      </c>
      <c r="N627" s="29">
        <f t="shared" si="25"/>
        <v>1400</v>
      </c>
      <c r="O627" s="3"/>
      <c r="P627" s="4"/>
      <c r="Q627" s="5"/>
      <c r="R627" s="6"/>
    </row>
    <row r="628" spans="1:18" ht="15.75" customHeight="1">
      <c r="A628" s="12" t="s">
        <v>28</v>
      </c>
      <c r="B628" s="15">
        <v>1128299</v>
      </c>
      <c r="C628" s="3">
        <v>44413</v>
      </c>
      <c r="D628" s="12" t="s">
        <v>29</v>
      </c>
      <c r="E628" s="12" t="s">
        <v>42</v>
      </c>
      <c r="F628" s="12" t="s">
        <v>43</v>
      </c>
      <c r="G628" s="12" t="s">
        <v>22</v>
      </c>
      <c r="H628" s="33">
        <v>0.75</v>
      </c>
      <c r="I628" s="21">
        <v>5000</v>
      </c>
      <c r="J628" s="33">
        <f t="shared" si="20"/>
        <v>3750</v>
      </c>
      <c r="K628" s="34">
        <f t="shared" si="21"/>
        <v>2250.0000000000005</v>
      </c>
      <c r="L628" s="24">
        <v>0.60000000000000009</v>
      </c>
      <c r="M628" s="42">
        <f t="shared" si="24"/>
        <v>0.45000000000000007</v>
      </c>
      <c r="N628" s="29">
        <f t="shared" si="25"/>
        <v>2250.0000000000005</v>
      </c>
      <c r="O628" s="3"/>
      <c r="P628" s="4"/>
      <c r="Q628" s="5"/>
      <c r="R628" s="6"/>
    </row>
    <row r="629" spans="1:18" ht="15.75" customHeight="1">
      <c r="A629" s="12" t="s">
        <v>28</v>
      </c>
      <c r="B629" s="15">
        <v>1128299</v>
      </c>
      <c r="C629" s="3">
        <v>44413</v>
      </c>
      <c r="D629" s="12" t="s">
        <v>29</v>
      </c>
      <c r="E629" s="12" t="s">
        <v>42</v>
      </c>
      <c r="F629" s="12" t="s">
        <v>43</v>
      </c>
      <c r="G629" s="12" t="s">
        <v>23</v>
      </c>
      <c r="H629" s="33">
        <v>0.8</v>
      </c>
      <c r="I629" s="21">
        <v>4000</v>
      </c>
      <c r="J629" s="33">
        <f t="shared" si="20"/>
        <v>3200</v>
      </c>
      <c r="K629" s="34">
        <f t="shared" si="21"/>
        <v>800</v>
      </c>
      <c r="L629" s="24">
        <v>0.25</v>
      </c>
      <c r="M629" s="42">
        <f t="shared" si="24"/>
        <v>0.2</v>
      </c>
      <c r="N629" s="29">
        <f t="shared" si="25"/>
        <v>800</v>
      </c>
      <c r="O629" s="3"/>
      <c r="P629" s="4"/>
      <c r="Q629" s="5"/>
      <c r="R629" s="6"/>
    </row>
    <row r="630" spans="1:18" ht="15.75" customHeight="1">
      <c r="A630" s="12" t="s">
        <v>28</v>
      </c>
      <c r="B630" s="15">
        <v>1128299</v>
      </c>
      <c r="C630" s="3">
        <v>44445</v>
      </c>
      <c r="D630" s="12" t="s">
        <v>29</v>
      </c>
      <c r="E630" s="12" t="s">
        <v>42</v>
      </c>
      <c r="F630" s="12" t="s">
        <v>43</v>
      </c>
      <c r="G630" s="12" t="s">
        <v>18</v>
      </c>
      <c r="H630" s="33">
        <v>0.65000000000000013</v>
      </c>
      <c r="I630" s="21">
        <v>6000</v>
      </c>
      <c r="J630" s="33">
        <f t="shared" si="20"/>
        <v>3900.0000000000009</v>
      </c>
      <c r="K630" s="34">
        <f t="shared" si="21"/>
        <v>1560.0000000000005</v>
      </c>
      <c r="L630" s="24">
        <v>0.4</v>
      </c>
      <c r="M630" s="42">
        <f t="shared" si="24"/>
        <v>0.26000000000000006</v>
      </c>
      <c r="N630" s="29">
        <f t="shared" si="25"/>
        <v>1560.0000000000005</v>
      </c>
      <c r="O630" s="3"/>
      <c r="P630" s="4"/>
      <c r="Q630" s="5"/>
      <c r="R630" s="6"/>
    </row>
    <row r="631" spans="1:18" ht="15.75" customHeight="1">
      <c r="A631" s="12" t="s">
        <v>28</v>
      </c>
      <c r="B631" s="15">
        <v>1128299</v>
      </c>
      <c r="C631" s="3">
        <v>44445</v>
      </c>
      <c r="D631" s="12" t="s">
        <v>29</v>
      </c>
      <c r="E631" s="12" t="s">
        <v>42</v>
      </c>
      <c r="F631" s="12" t="s">
        <v>43</v>
      </c>
      <c r="G631" s="12" t="s">
        <v>19</v>
      </c>
      <c r="H631" s="33">
        <v>0.70000000000000018</v>
      </c>
      <c r="I631" s="21">
        <v>6000</v>
      </c>
      <c r="J631" s="33">
        <f t="shared" si="20"/>
        <v>4200.0000000000009</v>
      </c>
      <c r="K631" s="34">
        <f t="shared" si="21"/>
        <v>1050.0000000000002</v>
      </c>
      <c r="L631" s="24">
        <v>0.25</v>
      </c>
      <c r="M631" s="42">
        <f t="shared" si="24"/>
        <v>0.17500000000000004</v>
      </c>
      <c r="N631" s="29">
        <f t="shared" si="25"/>
        <v>1050.0000000000002</v>
      </c>
      <c r="O631" s="3"/>
      <c r="P631" s="4"/>
      <c r="Q631" s="5"/>
      <c r="R631" s="6"/>
    </row>
    <row r="632" spans="1:18" ht="15.75" customHeight="1">
      <c r="A632" s="12" t="s">
        <v>28</v>
      </c>
      <c r="B632" s="15">
        <v>1128299</v>
      </c>
      <c r="C632" s="3">
        <v>44445</v>
      </c>
      <c r="D632" s="12" t="s">
        <v>29</v>
      </c>
      <c r="E632" s="12" t="s">
        <v>42</v>
      </c>
      <c r="F632" s="12" t="s">
        <v>43</v>
      </c>
      <c r="G632" s="12" t="s">
        <v>20</v>
      </c>
      <c r="H632" s="33">
        <v>0.65000000000000013</v>
      </c>
      <c r="I632" s="21">
        <v>4500</v>
      </c>
      <c r="J632" s="33">
        <f t="shared" si="20"/>
        <v>2925.0000000000005</v>
      </c>
      <c r="K632" s="34">
        <f t="shared" si="21"/>
        <v>1170.0000000000002</v>
      </c>
      <c r="L632" s="24">
        <v>0.4</v>
      </c>
      <c r="M632" s="42">
        <f t="shared" si="24"/>
        <v>0.26000000000000006</v>
      </c>
      <c r="N632" s="29">
        <f t="shared" si="25"/>
        <v>1170.0000000000002</v>
      </c>
      <c r="O632" s="3"/>
      <c r="P632" s="4"/>
      <c r="Q632" s="5"/>
      <c r="R632" s="6"/>
    </row>
    <row r="633" spans="1:18" ht="15.75" customHeight="1">
      <c r="A633" s="12" t="s">
        <v>28</v>
      </c>
      <c r="B633" s="15">
        <v>1128299</v>
      </c>
      <c r="C633" s="3">
        <v>44445</v>
      </c>
      <c r="D633" s="12" t="s">
        <v>29</v>
      </c>
      <c r="E633" s="12" t="s">
        <v>42</v>
      </c>
      <c r="F633" s="12" t="s">
        <v>43</v>
      </c>
      <c r="G633" s="12" t="s">
        <v>21</v>
      </c>
      <c r="H633" s="33">
        <v>0.65000000000000013</v>
      </c>
      <c r="I633" s="21">
        <v>4000</v>
      </c>
      <c r="J633" s="33">
        <f t="shared" si="20"/>
        <v>2600.0000000000005</v>
      </c>
      <c r="K633" s="34">
        <f t="shared" si="21"/>
        <v>910.00000000000011</v>
      </c>
      <c r="L633" s="24">
        <v>0.35</v>
      </c>
      <c r="M633" s="42">
        <f t="shared" si="24"/>
        <v>0.22750000000000004</v>
      </c>
      <c r="N633" s="29">
        <f t="shared" si="25"/>
        <v>910.00000000000011</v>
      </c>
      <c r="O633" s="3"/>
      <c r="P633" s="4"/>
      <c r="Q633" s="5"/>
      <c r="R633" s="6"/>
    </row>
    <row r="634" spans="1:18" ht="15.75" customHeight="1">
      <c r="A634" s="12" t="s">
        <v>28</v>
      </c>
      <c r="B634" s="15">
        <v>1128299</v>
      </c>
      <c r="C634" s="3">
        <v>44445</v>
      </c>
      <c r="D634" s="12" t="s">
        <v>29</v>
      </c>
      <c r="E634" s="12" t="s">
        <v>42</v>
      </c>
      <c r="F634" s="12" t="s">
        <v>43</v>
      </c>
      <c r="G634" s="12" t="s">
        <v>22</v>
      </c>
      <c r="H634" s="33">
        <v>0.75000000000000011</v>
      </c>
      <c r="I634" s="21">
        <v>4000</v>
      </c>
      <c r="J634" s="33">
        <f t="shared" si="20"/>
        <v>3000.0000000000005</v>
      </c>
      <c r="K634" s="34">
        <f t="shared" si="21"/>
        <v>1650.0000000000007</v>
      </c>
      <c r="L634" s="24">
        <v>0.55000000000000016</v>
      </c>
      <c r="M634" s="42">
        <f t="shared" si="24"/>
        <v>0.41250000000000014</v>
      </c>
      <c r="N634" s="29">
        <f t="shared" si="25"/>
        <v>1650.0000000000007</v>
      </c>
      <c r="O634" s="3"/>
      <c r="P634" s="4"/>
      <c r="Q634" s="5"/>
      <c r="R634" s="6"/>
    </row>
    <row r="635" spans="1:18" ht="15.75" customHeight="1">
      <c r="A635" s="12" t="s">
        <v>28</v>
      </c>
      <c r="B635" s="15">
        <v>1128299</v>
      </c>
      <c r="C635" s="3">
        <v>44445</v>
      </c>
      <c r="D635" s="12" t="s">
        <v>29</v>
      </c>
      <c r="E635" s="12" t="s">
        <v>42</v>
      </c>
      <c r="F635" s="12" t="s">
        <v>43</v>
      </c>
      <c r="G635" s="12" t="s">
        <v>23</v>
      </c>
      <c r="H635" s="33">
        <v>0.70000000000000007</v>
      </c>
      <c r="I635" s="21">
        <v>4250</v>
      </c>
      <c r="J635" s="33">
        <f t="shared" si="20"/>
        <v>2975.0000000000005</v>
      </c>
      <c r="K635" s="34">
        <f t="shared" si="21"/>
        <v>595.00000000000011</v>
      </c>
      <c r="L635" s="24">
        <v>0.2</v>
      </c>
      <c r="M635" s="42">
        <f t="shared" si="24"/>
        <v>0.14000000000000001</v>
      </c>
      <c r="N635" s="29">
        <f t="shared" si="25"/>
        <v>595.00000000000011</v>
      </c>
      <c r="O635" s="3"/>
      <c r="P635" s="4"/>
      <c r="Q635" s="5"/>
      <c r="R635" s="6"/>
    </row>
    <row r="636" spans="1:18" ht="15.75" customHeight="1">
      <c r="A636" s="12" t="s">
        <v>28</v>
      </c>
      <c r="B636" s="15">
        <v>1128299</v>
      </c>
      <c r="C636" s="3">
        <v>44474</v>
      </c>
      <c r="D636" s="12" t="s">
        <v>29</v>
      </c>
      <c r="E636" s="12" t="s">
        <v>42</v>
      </c>
      <c r="F636" s="12" t="s">
        <v>43</v>
      </c>
      <c r="G636" s="12" t="s">
        <v>18</v>
      </c>
      <c r="H636" s="33">
        <v>0.55000000000000004</v>
      </c>
      <c r="I636" s="21">
        <v>5250</v>
      </c>
      <c r="J636" s="33">
        <f t="shared" si="20"/>
        <v>2887.5000000000005</v>
      </c>
      <c r="K636" s="34">
        <f t="shared" si="21"/>
        <v>1155.0000000000002</v>
      </c>
      <c r="L636" s="24">
        <v>0.4</v>
      </c>
      <c r="M636" s="42">
        <f t="shared" si="24"/>
        <v>0.22000000000000006</v>
      </c>
      <c r="N636" s="29">
        <f t="shared" si="25"/>
        <v>1155.0000000000002</v>
      </c>
      <c r="O636" s="3"/>
      <c r="P636" s="4"/>
      <c r="Q636" s="5"/>
      <c r="R636" s="6"/>
    </row>
    <row r="637" spans="1:18" ht="15.75" customHeight="1">
      <c r="A637" s="12" t="s">
        <v>28</v>
      </c>
      <c r="B637" s="15">
        <v>1128299</v>
      </c>
      <c r="C637" s="3">
        <v>44474</v>
      </c>
      <c r="D637" s="12" t="s">
        <v>29</v>
      </c>
      <c r="E637" s="12" t="s">
        <v>42</v>
      </c>
      <c r="F637" s="12" t="s">
        <v>43</v>
      </c>
      <c r="G637" s="12" t="s">
        <v>19</v>
      </c>
      <c r="H637" s="33">
        <v>0.60000000000000009</v>
      </c>
      <c r="I637" s="21">
        <v>5250</v>
      </c>
      <c r="J637" s="33">
        <f t="shared" si="20"/>
        <v>3150.0000000000005</v>
      </c>
      <c r="K637" s="34">
        <f t="shared" si="21"/>
        <v>787.50000000000011</v>
      </c>
      <c r="L637" s="24">
        <v>0.25</v>
      </c>
      <c r="M637" s="42">
        <f t="shared" si="24"/>
        <v>0.15000000000000002</v>
      </c>
      <c r="N637" s="29">
        <f t="shared" si="25"/>
        <v>787.50000000000011</v>
      </c>
      <c r="O637" s="3"/>
      <c r="P637" s="4"/>
      <c r="Q637" s="5"/>
      <c r="R637" s="6"/>
    </row>
    <row r="638" spans="1:18" ht="15.75" customHeight="1">
      <c r="A638" s="12" t="s">
        <v>28</v>
      </c>
      <c r="B638" s="15">
        <v>1128299</v>
      </c>
      <c r="C638" s="3">
        <v>44474</v>
      </c>
      <c r="D638" s="12" t="s">
        <v>29</v>
      </c>
      <c r="E638" s="12" t="s">
        <v>42</v>
      </c>
      <c r="F638" s="12" t="s">
        <v>43</v>
      </c>
      <c r="G638" s="12" t="s">
        <v>20</v>
      </c>
      <c r="H638" s="33">
        <v>0.55000000000000004</v>
      </c>
      <c r="I638" s="21">
        <v>3500</v>
      </c>
      <c r="J638" s="33">
        <f t="shared" si="20"/>
        <v>1925.0000000000002</v>
      </c>
      <c r="K638" s="34">
        <f t="shared" si="21"/>
        <v>770.00000000000011</v>
      </c>
      <c r="L638" s="24">
        <v>0.4</v>
      </c>
      <c r="M638" s="42">
        <f t="shared" si="24"/>
        <v>0.22000000000000003</v>
      </c>
      <c r="N638" s="29">
        <f t="shared" si="25"/>
        <v>770.00000000000011</v>
      </c>
      <c r="O638" s="3"/>
      <c r="P638" s="4"/>
      <c r="Q638" s="5"/>
      <c r="R638" s="6"/>
    </row>
    <row r="639" spans="1:18" ht="15.75" customHeight="1">
      <c r="A639" s="12" t="s">
        <v>28</v>
      </c>
      <c r="B639" s="15">
        <v>1128299</v>
      </c>
      <c r="C639" s="3">
        <v>44474</v>
      </c>
      <c r="D639" s="12" t="s">
        <v>29</v>
      </c>
      <c r="E639" s="12" t="s">
        <v>42</v>
      </c>
      <c r="F639" s="12" t="s">
        <v>43</v>
      </c>
      <c r="G639" s="12" t="s">
        <v>21</v>
      </c>
      <c r="H639" s="33">
        <v>0.55000000000000004</v>
      </c>
      <c r="I639" s="21">
        <v>3250</v>
      </c>
      <c r="J639" s="33">
        <f t="shared" si="20"/>
        <v>1787.5000000000002</v>
      </c>
      <c r="K639" s="34">
        <f t="shared" si="21"/>
        <v>625.625</v>
      </c>
      <c r="L639" s="24">
        <v>0.35</v>
      </c>
      <c r="M639" s="42">
        <f t="shared" si="24"/>
        <v>0.1925</v>
      </c>
      <c r="N639" s="29">
        <f t="shared" si="25"/>
        <v>625.625</v>
      </c>
      <c r="O639" s="3"/>
      <c r="P639" s="4"/>
      <c r="Q639" s="5"/>
      <c r="R639" s="6"/>
    </row>
    <row r="640" spans="1:18" ht="15.75" customHeight="1">
      <c r="A640" s="12" t="s">
        <v>28</v>
      </c>
      <c r="B640" s="15">
        <v>1128299</v>
      </c>
      <c r="C640" s="3">
        <v>44474</v>
      </c>
      <c r="D640" s="12" t="s">
        <v>29</v>
      </c>
      <c r="E640" s="12" t="s">
        <v>42</v>
      </c>
      <c r="F640" s="12" t="s">
        <v>43</v>
      </c>
      <c r="G640" s="12" t="s">
        <v>22</v>
      </c>
      <c r="H640" s="33">
        <v>0.65</v>
      </c>
      <c r="I640" s="21">
        <v>3000</v>
      </c>
      <c r="J640" s="33">
        <f t="shared" si="20"/>
        <v>1950</v>
      </c>
      <c r="K640" s="34">
        <f t="shared" si="21"/>
        <v>1072.5000000000002</v>
      </c>
      <c r="L640" s="24">
        <v>0.55000000000000016</v>
      </c>
      <c r="M640" s="42">
        <f t="shared" si="24"/>
        <v>0.3575000000000001</v>
      </c>
      <c r="N640" s="29">
        <f t="shared" si="25"/>
        <v>1072.5000000000002</v>
      </c>
      <c r="O640" s="3"/>
      <c r="P640" s="4"/>
      <c r="Q640" s="5"/>
      <c r="R640" s="6"/>
    </row>
    <row r="641" spans="1:18" ht="15.75" customHeight="1">
      <c r="A641" s="12" t="s">
        <v>28</v>
      </c>
      <c r="B641" s="15">
        <v>1128299</v>
      </c>
      <c r="C641" s="3">
        <v>44474</v>
      </c>
      <c r="D641" s="12" t="s">
        <v>29</v>
      </c>
      <c r="E641" s="12" t="s">
        <v>42</v>
      </c>
      <c r="F641" s="12" t="s">
        <v>43</v>
      </c>
      <c r="G641" s="12" t="s">
        <v>23</v>
      </c>
      <c r="H641" s="33">
        <v>0.70000000000000007</v>
      </c>
      <c r="I641" s="21">
        <v>3500</v>
      </c>
      <c r="J641" s="33">
        <f t="shared" si="20"/>
        <v>2450.0000000000005</v>
      </c>
      <c r="K641" s="34">
        <f t="shared" si="21"/>
        <v>490.00000000000011</v>
      </c>
      <c r="L641" s="24">
        <v>0.2</v>
      </c>
      <c r="M641" s="42">
        <f t="shared" si="24"/>
        <v>0.14000000000000004</v>
      </c>
      <c r="N641" s="29">
        <f t="shared" si="25"/>
        <v>490.00000000000011</v>
      </c>
      <c r="O641" s="3"/>
      <c r="P641" s="4"/>
      <c r="Q641" s="5"/>
      <c r="R641" s="6"/>
    </row>
    <row r="642" spans="1:18" ht="15.75" customHeight="1">
      <c r="A642" s="12" t="s">
        <v>28</v>
      </c>
      <c r="B642" s="15">
        <v>1128299</v>
      </c>
      <c r="C642" s="3">
        <v>44505</v>
      </c>
      <c r="D642" s="12" t="s">
        <v>29</v>
      </c>
      <c r="E642" s="12" t="s">
        <v>42</v>
      </c>
      <c r="F642" s="12" t="s">
        <v>43</v>
      </c>
      <c r="G642" s="12" t="s">
        <v>18</v>
      </c>
      <c r="H642" s="33">
        <v>0.55000000000000004</v>
      </c>
      <c r="I642" s="21">
        <v>5750</v>
      </c>
      <c r="J642" s="33">
        <f t="shared" si="20"/>
        <v>3162.5000000000005</v>
      </c>
      <c r="K642" s="34">
        <f t="shared" si="21"/>
        <v>1265.0000000000002</v>
      </c>
      <c r="L642" s="24">
        <v>0.4</v>
      </c>
      <c r="M642" s="42">
        <f t="shared" si="24"/>
        <v>0.22000000000000003</v>
      </c>
      <c r="N642" s="29">
        <f t="shared" si="25"/>
        <v>1265.0000000000002</v>
      </c>
      <c r="O642" s="3"/>
      <c r="P642" s="4"/>
      <c r="Q642" s="5"/>
      <c r="R642" s="6"/>
    </row>
    <row r="643" spans="1:18" ht="15.75" customHeight="1">
      <c r="A643" s="12" t="s">
        <v>28</v>
      </c>
      <c r="B643" s="15">
        <v>1128299</v>
      </c>
      <c r="C643" s="3">
        <v>44505</v>
      </c>
      <c r="D643" s="12" t="s">
        <v>29</v>
      </c>
      <c r="E643" s="12" t="s">
        <v>42</v>
      </c>
      <c r="F643" s="12" t="s">
        <v>43</v>
      </c>
      <c r="G643" s="12" t="s">
        <v>19</v>
      </c>
      <c r="H643" s="33">
        <v>0.60000000000000009</v>
      </c>
      <c r="I643" s="21">
        <v>5750</v>
      </c>
      <c r="J643" s="33">
        <f t="shared" si="20"/>
        <v>3450.0000000000005</v>
      </c>
      <c r="K643" s="34">
        <f t="shared" si="21"/>
        <v>862.50000000000011</v>
      </c>
      <c r="L643" s="24">
        <v>0.25</v>
      </c>
      <c r="M643" s="42">
        <f t="shared" si="24"/>
        <v>0.15000000000000002</v>
      </c>
      <c r="N643" s="29">
        <f t="shared" si="25"/>
        <v>862.50000000000011</v>
      </c>
      <c r="O643" s="3"/>
      <c r="P643" s="4"/>
      <c r="Q643" s="5"/>
      <c r="R643" s="6"/>
    </row>
    <row r="644" spans="1:18" ht="15.75" customHeight="1">
      <c r="A644" s="12" t="s">
        <v>28</v>
      </c>
      <c r="B644" s="15">
        <v>1128299</v>
      </c>
      <c r="C644" s="3">
        <v>44505</v>
      </c>
      <c r="D644" s="12" t="s">
        <v>29</v>
      </c>
      <c r="E644" s="12" t="s">
        <v>42</v>
      </c>
      <c r="F644" s="12" t="s">
        <v>43</v>
      </c>
      <c r="G644" s="12" t="s">
        <v>20</v>
      </c>
      <c r="H644" s="33">
        <v>0.55000000000000004</v>
      </c>
      <c r="I644" s="21">
        <v>4250</v>
      </c>
      <c r="J644" s="33">
        <f t="shared" si="20"/>
        <v>2337.5</v>
      </c>
      <c r="K644" s="34">
        <f t="shared" si="21"/>
        <v>935</v>
      </c>
      <c r="L644" s="24">
        <v>0.4</v>
      </c>
      <c r="M644" s="42">
        <f t="shared" si="24"/>
        <v>0.22</v>
      </c>
      <c r="N644" s="29">
        <f t="shared" si="25"/>
        <v>935</v>
      </c>
      <c r="O644" s="3"/>
      <c r="P644" s="4"/>
      <c r="Q644" s="5"/>
      <c r="R644" s="6"/>
    </row>
    <row r="645" spans="1:18" ht="15.75" customHeight="1">
      <c r="A645" s="12" t="s">
        <v>28</v>
      </c>
      <c r="B645" s="15">
        <v>1128299</v>
      </c>
      <c r="C645" s="3">
        <v>44505</v>
      </c>
      <c r="D645" s="12" t="s">
        <v>29</v>
      </c>
      <c r="E645" s="12" t="s">
        <v>42</v>
      </c>
      <c r="F645" s="12" t="s">
        <v>43</v>
      </c>
      <c r="G645" s="12" t="s">
        <v>21</v>
      </c>
      <c r="H645" s="33">
        <v>0.65000000000000013</v>
      </c>
      <c r="I645" s="21">
        <v>4000</v>
      </c>
      <c r="J645" s="33">
        <f t="shared" si="20"/>
        <v>2600.0000000000005</v>
      </c>
      <c r="K645" s="34">
        <f t="shared" si="21"/>
        <v>910.00000000000011</v>
      </c>
      <c r="L645" s="24">
        <v>0.35</v>
      </c>
      <c r="M645" s="42">
        <f t="shared" si="24"/>
        <v>0.22750000000000004</v>
      </c>
      <c r="N645" s="29">
        <f t="shared" si="25"/>
        <v>910.00000000000011</v>
      </c>
      <c r="O645" s="3"/>
      <c r="P645" s="4"/>
      <c r="Q645" s="5"/>
      <c r="R645" s="6"/>
    </row>
    <row r="646" spans="1:18" ht="15.75" customHeight="1">
      <c r="A646" s="12" t="s">
        <v>28</v>
      </c>
      <c r="B646" s="15">
        <v>1128299</v>
      </c>
      <c r="C646" s="3">
        <v>44505</v>
      </c>
      <c r="D646" s="12" t="s">
        <v>29</v>
      </c>
      <c r="E646" s="12" t="s">
        <v>42</v>
      </c>
      <c r="F646" s="12" t="s">
        <v>43</v>
      </c>
      <c r="G646" s="12" t="s">
        <v>22</v>
      </c>
      <c r="H646" s="33">
        <v>0.75000000000000011</v>
      </c>
      <c r="I646" s="21">
        <v>3750</v>
      </c>
      <c r="J646" s="33">
        <f t="shared" si="20"/>
        <v>2812.5000000000005</v>
      </c>
      <c r="K646" s="34">
        <f t="shared" si="21"/>
        <v>1546.8750000000007</v>
      </c>
      <c r="L646" s="24">
        <v>0.55000000000000016</v>
      </c>
      <c r="M646" s="42">
        <f t="shared" si="24"/>
        <v>0.4125000000000002</v>
      </c>
      <c r="N646" s="29">
        <f t="shared" si="25"/>
        <v>1546.8750000000007</v>
      </c>
      <c r="O646" s="3"/>
      <c r="P646" s="4"/>
      <c r="Q646" s="5"/>
      <c r="R646" s="6"/>
    </row>
    <row r="647" spans="1:18" ht="15.75" customHeight="1">
      <c r="A647" s="12" t="s">
        <v>28</v>
      </c>
      <c r="B647" s="15">
        <v>1128299</v>
      </c>
      <c r="C647" s="3">
        <v>44505</v>
      </c>
      <c r="D647" s="12" t="s">
        <v>29</v>
      </c>
      <c r="E647" s="12" t="s">
        <v>42</v>
      </c>
      <c r="F647" s="12" t="s">
        <v>43</v>
      </c>
      <c r="G647" s="12" t="s">
        <v>23</v>
      </c>
      <c r="H647" s="33">
        <v>0.80000000000000016</v>
      </c>
      <c r="I647" s="21">
        <v>5000</v>
      </c>
      <c r="J647" s="33">
        <f t="shared" si="20"/>
        <v>4000.0000000000009</v>
      </c>
      <c r="K647" s="34">
        <f t="shared" si="21"/>
        <v>800.00000000000023</v>
      </c>
      <c r="L647" s="24">
        <v>0.2</v>
      </c>
      <c r="M647" s="42">
        <f t="shared" ref="M647:M710" si="26">IFERROR(K647/I647,0)</f>
        <v>0.16000000000000006</v>
      </c>
      <c r="N647" s="29">
        <f t="shared" ref="N647:N710" si="27">L647*J647</f>
        <v>800.00000000000023</v>
      </c>
      <c r="O647" s="3"/>
      <c r="P647" s="4"/>
      <c r="Q647" s="5"/>
      <c r="R647" s="6"/>
    </row>
    <row r="648" spans="1:18" ht="15.75" customHeight="1">
      <c r="A648" s="12" t="s">
        <v>28</v>
      </c>
      <c r="B648" s="15">
        <v>1128299</v>
      </c>
      <c r="C648" s="3">
        <v>44534</v>
      </c>
      <c r="D648" s="12" t="s">
        <v>29</v>
      </c>
      <c r="E648" s="12" t="s">
        <v>42</v>
      </c>
      <c r="F648" s="12" t="s">
        <v>43</v>
      </c>
      <c r="G648" s="12" t="s">
        <v>18</v>
      </c>
      <c r="H648" s="33">
        <v>0.65000000000000013</v>
      </c>
      <c r="I648" s="21">
        <v>7000</v>
      </c>
      <c r="J648" s="33">
        <f t="shared" si="20"/>
        <v>4550.0000000000009</v>
      </c>
      <c r="K648" s="34">
        <f t="shared" si="21"/>
        <v>1820.0000000000005</v>
      </c>
      <c r="L648" s="24">
        <v>0.4</v>
      </c>
      <c r="M648" s="42">
        <f t="shared" si="26"/>
        <v>0.26000000000000006</v>
      </c>
      <c r="N648" s="29">
        <f t="shared" si="27"/>
        <v>1820.0000000000005</v>
      </c>
      <c r="O648" s="3"/>
      <c r="P648" s="4"/>
      <c r="Q648" s="5"/>
      <c r="R648" s="6"/>
    </row>
    <row r="649" spans="1:18" ht="15.75" customHeight="1">
      <c r="A649" s="12" t="s">
        <v>28</v>
      </c>
      <c r="B649" s="15">
        <v>1128299</v>
      </c>
      <c r="C649" s="3">
        <v>44534</v>
      </c>
      <c r="D649" s="12" t="s">
        <v>29</v>
      </c>
      <c r="E649" s="12" t="s">
        <v>42</v>
      </c>
      <c r="F649" s="12" t="s">
        <v>43</v>
      </c>
      <c r="G649" s="12" t="s">
        <v>19</v>
      </c>
      <c r="H649" s="33">
        <v>0.70000000000000018</v>
      </c>
      <c r="I649" s="21">
        <v>7000</v>
      </c>
      <c r="J649" s="33">
        <f t="shared" si="20"/>
        <v>4900.0000000000009</v>
      </c>
      <c r="K649" s="34">
        <f t="shared" si="21"/>
        <v>1225.0000000000002</v>
      </c>
      <c r="L649" s="24">
        <v>0.25</v>
      </c>
      <c r="M649" s="42">
        <f t="shared" si="26"/>
        <v>0.17500000000000004</v>
      </c>
      <c r="N649" s="29">
        <f t="shared" si="27"/>
        <v>1225.0000000000002</v>
      </c>
      <c r="O649" s="3"/>
      <c r="P649" s="4"/>
      <c r="Q649" s="5"/>
      <c r="R649" s="6"/>
    </row>
    <row r="650" spans="1:18" ht="15.75" customHeight="1">
      <c r="A650" s="12" t="s">
        <v>28</v>
      </c>
      <c r="B650" s="15">
        <v>1128299</v>
      </c>
      <c r="C650" s="3">
        <v>44534</v>
      </c>
      <c r="D650" s="12" t="s">
        <v>29</v>
      </c>
      <c r="E650" s="12" t="s">
        <v>42</v>
      </c>
      <c r="F650" s="12" t="s">
        <v>43</v>
      </c>
      <c r="G650" s="12" t="s">
        <v>20</v>
      </c>
      <c r="H650" s="33">
        <v>0.65000000000000013</v>
      </c>
      <c r="I650" s="21">
        <v>5000</v>
      </c>
      <c r="J650" s="33">
        <f t="shared" si="20"/>
        <v>3250.0000000000005</v>
      </c>
      <c r="K650" s="34">
        <f t="shared" si="21"/>
        <v>1300.0000000000002</v>
      </c>
      <c r="L650" s="24">
        <v>0.4</v>
      </c>
      <c r="M650" s="42">
        <f t="shared" si="26"/>
        <v>0.26000000000000006</v>
      </c>
      <c r="N650" s="29">
        <f t="shared" si="27"/>
        <v>1300.0000000000002</v>
      </c>
      <c r="O650" s="3"/>
      <c r="P650" s="4"/>
      <c r="Q650" s="5"/>
      <c r="R650" s="6"/>
    </row>
    <row r="651" spans="1:18" ht="15.75" customHeight="1">
      <c r="A651" s="12" t="s">
        <v>28</v>
      </c>
      <c r="B651" s="15">
        <v>1128299</v>
      </c>
      <c r="C651" s="3">
        <v>44534</v>
      </c>
      <c r="D651" s="12" t="s">
        <v>29</v>
      </c>
      <c r="E651" s="12" t="s">
        <v>42</v>
      </c>
      <c r="F651" s="12" t="s">
        <v>43</v>
      </c>
      <c r="G651" s="12" t="s">
        <v>21</v>
      </c>
      <c r="H651" s="33">
        <v>0.65000000000000013</v>
      </c>
      <c r="I651" s="21">
        <v>5000</v>
      </c>
      <c r="J651" s="33">
        <f t="shared" si="20"/>
        <v>3250.0000000000005</v>
      </c>
      <c r="K651" s="34">
        <f t="shared" si="21"/>
        <v>1137.5</v>
      </c>
      <c r="L651" s="24">
        <v>0.35</v>
      </c>
      <c r="M651" s="42">
        <f t="shared" si="26"/>
        <v>0.22750000000000001</v>
      </c>
      <c r="N651" s="29">
        <f t="shared" si="27"/>
        <v>1137.5</v>
      </c>
      <c r="O651" s="3"/>
      <c r="P651" s="4"/>
      <c r="Q651" s="5"/>
      <c r="R651" s="6"/>
    </row>
    <row r="652" spans="1:18" ht="15.75" customHeight="1">
      <c r="A652" s="12" t="s">
        <v>28</v>
      </c>
      <c r="B652" s="15">
        <v>1128299</v>
      </c>
      <c r="C652" s="3">
        <v>44534</v>
      </c>
      <c r="D652" s="12" t="s">
        <v>29</v>
      </c>
      <c r="E652" s="12" t="s">
        <v>42</v>
      </c>
      <c r="F652" s="12" t="s">
        <v>43</v>
      </c>
      <c r="G652" s="12" t="s">
        <v>22</v>
      </c>
      <c r="H652" s="33">
        <v>0.75000000000000011</v>
      </c>
      <c r="I652" s="21">
        <v>4250</v>
      </c>
      <c r="J652" s="33">
        <f t="shared" si="20"/>
        <v>3187.5000000000005</v>
      </c>
      <c r="K652" s="34">
        <f t="shared" si="21"/>
        <v>1753.1250000000007</v>
      </c>
      <c r="L652" s="24">
        <v>0.55000000000000016</v>
      </c>
      <c r="M652" s="42">
        <f t="shared" si="26"/>
        <v>0.41250000000000014</v>
      </c>
      <c r="N652" s="29">
        <f t="shared" si="27"/>
        <v>1753.1250000000007</v>
      </c>
      <c r="O652" s="3"/>
      <c r="P652" s="4"/>
      <c r="Q652" s="5"/>
      <c r="R652" s="6"/>
    </row>
    <row r="653" spans="1:18" ht="15.75" customHeight="1">
      <c r="A653" s="12" t="s">
        <v>28</v>
      </c>
      <c r="B653" s="15">
        <v>1128299</v>
      </c>
      <c r="C653" s="3">
        <v>44534</v>
      </c>
      <c r="D653" s="12" t="s">
        <v>29</v>
      </c>
      <c r="E653" s="12" t="s">
        <v>42</v>
      </c>
      <c r="F653" s="12" t="s">
        <v>43</v>
      </c>
      <c r="G653" s="12" t="s">
        <v>23</v>
      </c>
      <c r="H653" s="33">
        <v>0.80000000000000016</v>
      </c>
      <c r="I653" s="21">
        <v>5250</v>
      </c>
      <c r="J653" s="33">
        <f t="shared" si="20"/>
        <v>4200.0000000000009</v>
      </c>
      <c r="K653" s="34">
        <f t="shared" si="21"/>
        <v>840.00000000000023</v>
      </c>
      <c r="L653" s="24">
        <v>0.2</v>
      </c>
      <c r="M653" s="42">
        <f t="shared" si="26"/>
        <v>0.16000000000000003</v>
      </c>
      <c r="N653" s="29">
        <f t="shared" si="27"/>
        <v>840.00000000000023</v>
      </c>
      <c r="O653" s="3"/>
      <c r="P653" s="4"/>
      <c r="Q653" s="5"/>
      <c r="R653" s="6"/>
    </row>
    <row r="654" spans="1:18" ht="15.75" customHeight="1">
      <c r="A654" s="12" t="s">
        <v>28</v>
      </c>
      <c r="B654" s="15">
        <v>1128299</v>
      </c>
      <c r="C654" s="3">
        <v>44199</v>
      </c>
      <c r="D654" s="12" t="s">
        <v>29</v>
      </c>
      <c r="E654" s="12" t="s">
        <v>44</v>
      </c>
      <c r="F654" s="12" t="s">
        <v>45</v>
      </c>
      <c r="G654" s="12" t="s">
        <v>18</v>
      </c>
      <c r="H654" s="33">
        <v>0.4</v>
      </c>
      <c r="I654" s="21">
        <v>4500</v>
      </c>
      <c r="J654" s="33">
        <f t="shared" si="20"/>
        <v>1800</v>
      </c>
      <c r="K654" s="34">
        <f t="shared" si="21"/>
        <v>540</v>
      </c>
      <c r="L654" s="24">
        <v>0.3</v>
      </c>
      <c r="M654" s="42">
        <f t="shared" si="26"/>
        <v>0.12</v>
      </c>
      <c r="N654" s="29">
        <f t="shared" si="27"/>
        <v>540</v>
      </c>
      <c r="O654" s="3"/>
      <c r="P654" s="4"/>
      <c r="Q654" s="5"/>
      <c r="R654" s="6"/>
    </row>
    <row r="655" spans="1:18" ht="15.75" customHeight="1">
      <c r="A655" s="12" t="s">
        <v>28</v>
      </c>
      <c r="B655" s="15">
        <v>1128299</v>
      </c>
      <c r="C655" s="3">
        <v>44199</v>
      </c>
      <c r="D655" s="12" t="s">
        <v>29</v>
      </c>
      <c r="E655" s="12" t="s">
        <v>44</v>
      </c>
      <c r="F655" s="12" t="s">
        <v>45</v>
      </c>
      <c r="G655" s="12" t="s">
        <v>19</v>
      </c>
      <c r="H655" s="33">
        <v>0.5</v>
      </c>
      <c r="I655" s="21">
        <v>4500</v>
      </c>
      <c r="J655" s="33">
        <f t="shared" si="20"/>
        <v>2250</v>
      </c>
      <c r="K655" s="34">
        <f t="shared" si="21"/>
        <v>562.5</v>
      </c>
      <c r="L655" s="24">
        <v>0.25</v>
      </c>
      <c r="M655" s="42">
        <f t="shared" si="26"/>
        <v>0.125</v>
      </c>
      <c r="N655" s="29">
        <f t="shared" si="27"/>
        <v>562.5</v>
      </c>
      <c r="O655" s="3"/>
      <c r="P655" s="4"/>
      <c r="Q655" s="5"/>
      <c r="R655" s="6"/>
    </row>
    <row r="656" spans="1:18" ht="15.75" customHeight="1">
      <c r="A656" s="12" t="s">
        <v>28</v>
      </c>
      <c r="B656" s="15">
        <v>1128299</v>
      </c>
      <c r="C656" s="3">
        <v>44199</v>
      </c>
      <c r="D656" s="12" t="s">
        <v>29</v>
      </c>
      <c r="E656" s="12" t="s">
        <v>44</v>
      </c>
      <c r="F656" s="12" t="s">
        <v>45</v>
      </c>
      <c r="G656" s="12" t="s">
        <v>20</v>
      </c>
      <c r="H656" s="33">
        <v>0.5</v>
      </c>
      <c r="I656" s="21">
        <v>4500</v>
      </c>
      <c r="J656" s="33">
        <f t="shared" si="20"/>
        <v>2250</v>
      </c>
      <c r="K656" s="34">
        <f t="shared" si="21"/>
        <v>562.5</v>
      </c>
      <c r="L656" s="24">
        <v>0.25</v>
      </c>
      <c r="M656" s="42">
        <f t="shared" si="26"/>
        <v>0.125</v>
      </c>
      <c r="N656" s="29">
        <f t="shared" si="27"/>
        <v>562.5</v>
      </c>
      <c r="O656" s="3"/>
      <c r="P656" s="4"/>
      <c r="Q656" s="5"/>
      <c r="R656" s="6"/>
    </row>
    <row r="657" spans="1:18" ht="15.75" customHeight="1">
      <c r="A657" s="12" t="s">
        <v>28</v>
      </c>
      <c r="B657" s="15">
        <v>1128299</v>
      </c>
      <c r="C657" s="3">
        <v>44199</v>
      </c>
      <c r="D657" s="12" t="s">
        <v>29</v>
      </c>
      <c r="E657" s="12" t="s">
        <v>44</v>
      </c>
      <c r="F657" s="12" t="s">
        <v>45</v>
      </c>
      <c r="G657" s="12" t="s">
        <v>21</v>
      </c>
      <c r="H657" s="33">
        <v>0.5</v>
      </c>
      <c r="I657" s="21">
        <v>3000</v>
      </c>
      <c r="J657" s="33">
        <f t="shared" si="20"/>
        <v>1500</v>
      </c>
      <c r="K657" s="34">
        <f t="shared" si="21"/>
        <v>450</v>
      </c>
      <c r="L657" s="24">
        <v>0.3</v>
      </c>
      <c r="M657" s="42">
        <f t="shared" si="26"/>
        <v>0.15</v>
      </c>
      <c r="N657" s="29">
        <f t="shared" si="27"/>
        <v>450</v>
      </c>
      <c r="O657" s="3"/>
      <c r="P657" s="4"/>
      <c r="Q657" s="5"/>
      <c r="R657" s="6"/>
    </row>
    <row r="658" spans="1:18" ht="15.75" customHeight="1">
      <c r="A658" s="12" t="s">
        <v>28</v>
      </c>
      <c r="B658" s="15">
        <v>1128299</v>
      </c>
      <c r="C658" s="3">
        <v>44199</v>
      </c>
      <c r="D658" s="12" t="s">
        <v>29</v>
      </c>
      <c r="E658" s="12" t="s">
        <v>44</v>
      </c>
      <c r="F658" s="12" t="s">
        <v>45</v>
      </c>
      <c r="G658" s="12" t="s">
        <v>22</v>
      </c>
      <c r="H658" s="33">
        <v>0.55000000000000004</v>
      </c>
      <c r="I658" s="21">
        <v>2500</v>
      </c>
      <c r="J658" s="33">
        <f t="shared" si="20"/>
        <v>1375</v>
      </c>
      <c r="K658" s="34">
        <f t="shared" si="21"/>
        <v>343.75</v>
      </c>
      <c r="L658" s="24">
        <v>0.25</v>
      </c>
      <c r="M658" s="42">
        <f t="shared" si="26"/>
        <v>0.13750000000000001</v>
      </c>
      <c r="N658" s="29">
        <f t="shared" si="27"/>
        <v>343.75</v>
      </c>
      <c r="O658" s="3"/>
      <c r="P658" s="4"/>
      <c r="Q658" s="5"/>
      <c r="R658" s="6"/>
    </row>
    <row r="659" spans="1:18" ht="15.75" customHeight="1">
      <c r="A659" s="12" t="s">
        <v>28</v>
      </c>
      <c r="B659" s="15">
        <v>1128299</v>
      </c>
      <c r="C659" s="3">
        <v>44199</v>
      </c>
      <c r="D659" s="12" t="s">
        <v>29</v>
      </c>
      <c r="E659" s="12" t="s">
        <v>44</v>
      </c>
      <c r="F659" s="12" t="s">
        <v>45</v>
      </c>
      <c r="G659" s="12" t="s">
        <v>23</v>
      </c>
      <c r="H659" s="33">
        <v>0.5</v>
      </c>
      <c r="I659" s="21">
        <v>5000</v>
      </c>
      <c r="J659" s="33">
        <f t="shared" si="20"/>
        <v>2500</v>
      </c>
      <c r="K659" s="34">
        <f t="shared" si="21"/>
        <v>500</v>
      </c>
      <c r="L659" s="24">
        <v>0.2</v>
      </c>
      <c r="M659" s="42">
        <f t="shared" si="26"/>
        <v>0.1</v>
      </c>
      <c r="N659" s="29">
        <f t="shared" si="27"/>
        <v>500</v>
      </c>
      <c r="O659" s="3"/>
      <c r="P659" s="4"/>
      <c r="Q659" s="5"/>
      <c r="R659" s="6"/>
    </row>
    <row r="660" spans="1:18" ht="15.75" customHeight="1">
      <c r="A660" s="12" t="s">
        <v>28</v>
      </c>
      <c r="B660" s="15">
        <v>1128299</v>
      </c>
      <c r="C660" s="3">
        <v>44230</v>
      </c>
      <c r="D660" s="12" t="s">
        <v>29</v>
      </c>
      <c r="E660" s="12" t="s">
        <v>44</v>
      </c>
      <c r="F660" s="12" t="s">
        <v>45</v>
      </c>
      <c r="G660" s="12" t="s">
        <v>18</v>
      </c>
      <c r="H660" s="33">
        <v>0.4</v>
      </c>
      <c r="I660" s="21">
        <v>5500</v>
      </c>
      <c r="J660" s="33">
        <f t="shared" si="20"/>
        <v>2200</v>
      </c>
      <c r="K660" s="34">
        <f t="shared" si="21"/>
        <v>660</v>
      </c>
      <c r="L660" s="24">
        <v>0.3</v>
      </c>
      <c r="M660" s="42">
        <f t="shared" si="26"/>
        <v>0.12</v>
      </c>
      <c r="N660" s="29">
        <f t="shared" si="27"/>
        <v>660</v>
      </c>
      <c r="O660" s="3"/>
      <c r="P660" s="4"/>
      <c r="Q660" s="5"/>
      <c r="R660" s="6"/>
    </row>
    <row r="661" spans="1:18" ht="15.75" customHeight="1">
      <c r="A661" s="12" t="s">
        <v>28</v>
      </c>
      <c r="B661" s="15">
        <v>1128299</v>
      </c>
      <c r="C661" s="3">
        <v>44230</v>
      </c>
      <c r="D661" s="12" t="s">
        <v>29</v>
      </c>
      <c r="E661" s="12" t="s">
        <v>44</v>
      </c>
      <c r="F661" s="12" t="s">
        <v>45</v>
      </c>
      <c r="G661" s="12" t="s">
        <v>19</v>
      </c>
      <c r="H661" s="33">
        <v>0.5</v>
      </c>
      <c r="I661" s="21">
        <v>4500</v>
      </c>
      <c r="J661" s="33">
        <f t="shared" si="20"/>
        <v>2250</v>
      </c>
      <c r="K661" s="34">
        <f t="shared" si="21"/>
        <v>562.5</v>
      </c>
      <c r="L661" s="24">
        <v>0.25</v>
      </c>
      <c r="M661" s="42">
        <f t="shared" si="26"/>
        <v>0.125</v>
      </c>
      <c r="N661" s="29">
        <f t="shared" si="27"/>
        <v>562.5</v>
      </c>
      <c r="O661" s="3"/>
      <c r="P661" s="4"/>
      <c r="Q661" s="5"/>
      <c r="R661" s="6"/>
    </row>
    <row r="662" spans="1:18" ht="15.75" customHeight="1">
      <c r="A662" s="12" t="s">
        <v>28</v>
      </c>
      <c r="B662" s="15">
        <v>1128299</v>
      </c>
      <c r="C662" s="3">
        <v>44230</v>
      </c>
      <c r="D662" s="12" t="s">
        <v>29</v>
      </c>
      <c r="E662" s="12" t="s">
        <v>44</v>
      </c>
      <c r="F662" s="12" t="s">
        <v>45</v>
      </c>
      <c r="G662" s="12" t="s">
        <v>20</v>
      </c>
      <c r="H662" s="33">
        <v>0.5</v>
      </c>
      <c r="I662" s="21">
        <v>4500</v>
      </c>
      <c r="J662" s="33">
        <f t="shared" si="20"/>
        <v>2250</v>
      </c>
      <c r="K662" s="34">
        <f t="shared" si="21"/>
        <v>562.5</v>
      </c>
      <c r="L662" s="24">
        <v>0.25</v>
      </c>
      <c r="M662" s="42">
        <f t="shared" si="26"/>
        <v>0.125</v>
      </c>
      <c r="N662" s="29">
        <f t="shared" si="27"/>
        <v>562.5</v>
      </c>
      <c r="O662" s="3"/>
      <c r="P662" s="4"/>
      <c r="Q662" s="5"/>
      <c r="R662" s="6"/>
    </row>
    <row r="663" spans="1:18" ht="15.75" customHeight="1">
      <c r="A663" s="12" t="s">
        <v>28</v>
      </c>
      <c r="B663" s="15">
        <v>1128299</v>
      </c>
      <c r="C663" s="3">
        <v>44230</v>
      </c>
      <c r="D663" s="12" t="s">
        <v>29</v>
      </c>
      <c r="E663" s="12" t="s">
        <v>44</v>
      </c>
      <c r="F663" s="12" t="s">
        <v>45</v>
      </c>
      <c r="G663" s="12" t="s">
        <v>21</v>
      </c>
      <c r="H663" s="33">
        <v>0.5</v>
      </c>
      <c r="I663" s="21">
        <v>3000</v>
      </c>
      <c r="J663" s="33">
        <f t="shared" si="20"/>
        <v>1500</v>
      </c>
      <c r="K663" s="34">
        <f t="shared" si="21"/>
        <v>450</v>
      </c>
      <c r="L663" s="24">
        <v>0.3</v>
      </c>
      <c r="M663" s="42">
        <f t="shared" si="26"/>
        <v>0.15</v>
      </c>
      <c r="N663" s="29">
        <f t="shared" si="27"/>
        <v>450</v>
      </c>
      <c r="O663" s="3"/>
      <c r="P663" s="4"/>
      <c r="Q663" s="5"/>
      <c r="R663" s="6"/>
    </row>
    <row r="664" spans="1:18" ht="15.75" customHeight="1">
      <c r="A664" s="12" t="s">
        <v>28</v>
      </c>
      <c r="B664" s="15">
        <v>1128299</v>
      </c>
      <c r="C664" s="3">
        <v>44230</v>
      </c>
      <c r="D664" s="12" t="s">
        <v>29</v>
      </c>
      <c r="E664" s="12" t="s">
        <v>44</v>
      </c>
      <c r="F664" s="12" t="s">
        <v>45</v>
      </c>
      <c r="G664" s="12" t="s">
        <v>22</v>
      </c>
      <c r="H664" s="33">
        <v>0.55000000000000004</v>
      </c>
      <c r="I664" s="21">
        <v>2250</v>
      </c>
      <c r="J664" s="33">
        <f t="shared" si="20"/>
        <v>1237.5</v>
      </c>
      <c r="K664" s="34">
        <f t="shared" si="21"/>
        <v>309.375</v>
      </c>
      <c r="L664" s="24">
        <v>0.25</v>
      </c>
      <c r="M664" s="42">
        <f t="shared" si="26"/>
        <v>0.13750000000000001</v>
      </c>
      <c r="N664" s="29">
        <f t="shared" si="27"/>
        <v>309.375</v>
      </c>
      <c r="O664" s="3"/>
      <c r="P664" s="4"/>
      <c r="Q664" s="5"/>
      <c r="R664" s="6"/>
    </row>
    <row r="665" spans="1:18" ht="15.75" customHeight="1">
      <c r="A665" s="12" t="s">
        <v>28</v>
      </c>
      <c r="B665" s="15">
        <v>1128299</v>
      </c>
      <c r="C665" s="3">
        <v>44230</v>
      </c>
      <c r="D665" s="12" t="s">
        <v>29</v>
      </c>
      <c r="E665" s="12" t="s">
        <v>44</v>
      </c>
      <c r="F665" s="12" t="s">
        <v>45</v>
      </c>
      <c r="G665" s="12" t="s">
        <v>23</v>
      </c>
      <c r="H665" s="33">
        <v>0.5</v>
      </c>
      <c r="I665" s="21">
        <v>4250</v>
      </c>
      <c r="J665" s="33">
        <f t="shared" si="20"/>
        <v>2125</v>
      </c>
      <c r="K665" s="34">
        <f t="shared" si="21"/>
        <v>425</v>
      </c>
      <c r="L665" s="24">
        <v>0.2</v>
      </c>
      <c r="M665" s="42">
        <f t="shared" si="26"/>
        <v>0.1</v>
      </c>
      <c r="N665" s="29">
        <f t="shared" si="27"/>
        <v>425</v>
      </c>
      <c r="O665" s="3"/>
      <c r="P665" s="4"/>
      <c r="Q665" s="5"/>
      <c r="R665" s="6"/>
    </row>
    <row r="666" spans="1:18" ht="15.75" customHeight="1">
      <c r="A666" s="12" t="s">
        <v>28</v>
      </c>
      <c r="B666" s="15">
        <v>1128299</v>
      </c>
      <c r="C666" s="3">
        <v>44257</v>
      </c>
      <c r="D666" s="12" t="s">
        <v>29</v>
      </c>
      <c r="E666" s="12" t="s">
        <v>44</v>
      </c>
      <c r="F666" s="12" t="s">
        <v>45</v>
      </c>
      <c r="G666" s="12" t="s">
        <v>18</v>
      </c>
      <c r="H666" s="33">
        <v>0.5</v>
      </c>
      <c r="I666" s="21">
        <v>5750</v>
      </c>
      <c r="J666" s="33">
        <f t="shared" si="20"/>
        <v>2875</v>
      </c>
      <c r="K666" s="34">
        <f t="shared" si="21"/>
        <v>862.5</v>
      </c>
      <c r="L666" s="24">
        <v>0.3</v>
      </c>
      <c r="M666" s="42">
        <f t="shared" si="26"/>
        <v>0.15</v>
      </c>
      <c r="N666" s="29">
        <f t="shared" si="27"/>
        <v>862.5</v>
      </c>
      <c r="O666" s="3"/>
      <c r="P666" s="4"/>
      <c r="Q666" s="5"/>
      <c r="R666" s="6"/>
    </row>
    <row r="667" spans="1:18" ht="15.75" customHeight="1">
      <c r="A667" s="12" t="s">
        <v>28</v>
      </c>
      <c r="B667" s="15">
        <v>1128299</v>
      </c>
      <c r="C667" s="3">
        <v>44257</v>
      </c>
      <c r="D667" s="12" t="s">
        <v>29</v>
      </c>
      <c r="E667" s="12" t="s">
        <v>44</v>
      </c>
      <c r="F667" s="12" t="s">
        <v>45</v>
      </c>
      <c r="G667" s="12" t="s">
        <v>19</v>
      </c>
      <c r="H667" s="33">
        <v>0.6</v>
      </c>
      <c r="I667" s="21">
        <v>4250</v>
      </c>
      <c r="J667" s="33">
        <f t="shared" si="20"/>
        <v>2550</v>
      </c>
      <c r="K667" s="34">
        <f t="shared" si="21"/>
        <v>637.5</v>
      </c>
      <c r="L667" s="24">
        <v>0.25</v>
      </c>
      <c r="M667" s="42">
        <f t="shared" si="26"/>
        <v>0.15</v>
      </c>
      <c r="N667" s="29">
        <f t="shared" si="27"/>
        <v>637.5</v>
      </c>
      <c r="O667" s="3"/>
      <c r="P667" s="4"/>
      <c r="Q667" s="5"/>
      <c r="R667" s="6"/>
    </row>
    <row r="668" spans="1:18" ht="15.75" customHeight="1">
      <c r="A668" s="12" t="s">
        <v>28</v>
      </c>
      <c r="B668" s="15">
        <v>1128299</v>
      </c>
      <c r="C668" s="3">
        <v>44257</v>
      </c>
      <c r="D668" s="12" t="s">
        <v>29</v>
      </c>
      <c r="E668" s="12" t="s">
        <v>44</v>
      </c>
      <c r="F668" s="12" t="s">
        <v>45</v>
      </c>
      <c r="G668" s="12" t="s">
        <v>20</v>
      </c>
      <c r="H668" s="33">
        <v>0.64999999999999991</v>
      </c>
      <c r="I668" s="21">
        <v>4250</v>
      </c>
      <c r="J668" s="33">
        <f t="shared" si="20"/>
        <v>2762.4999999999995</v>
      </c>
      <c r="K668" s="34">
        <f t="shared" si="21"/>
        <v>690.62499999999989</v>
      </c>
      <c r="L668" s="24">
        <v>0.25</v>
      </c>
      <c r="M668" s="42">
        <f t="shared" si="26"/>
        <v>0.16249999999999998</v>
      </c>
      <c r="N668" s="29">
        <f t="shared" si="27"/>
        <v>690.62499999999989</v>
      </c>
      <c r="O668" s="3"/>
      <c r="P668" s="4"/>
      <c r="Q668" s="5"/>
      <c r="R668" s="6"/>
    </row>
    <row r="669" spans="1:18" ht="15.75" customHeight="1">
      <c r="A669" s="12" t="s">
        <v>28</v>
      </c>
      <c r="B669" s="15">
        <v>1128299</v>
      </c>
      <c r="C669" s="3">
        <v>44257</v>
      </c>
      <c r="D669" s="12" t="s">
        <v>29</v>
      </c>
      <c r="E669" s="12" t="s">
        <v>44</v>
      </c>
      <c r="F669" s="12" t="s">
        <v>45</v>
      </c>
      <c r="G669" s="12" t="s">
        <v>21</v>
      </c>
      <c r="H669" s="33">
        <v>0.64999999999999991</v>
      </c>
      <c r="I669" s="21">
        <v>3250</v>
      </c>
      <c r="J669" s="33">
        <f t="shared" si="20"/>
        <v>2112.4999999999995</v>
      </c>
      <c r="K669" s="34">
        <f t="shared" si="21"/>
        <v>633.74999999999989</v>
      </c>
      <c r="L669" s="24">
        <v>0.3</v>
      </c>
      <c r="M669" s="42">
        <f t="shared" si="26"/>
        <v>0.19499999999999995</v>
      </c>
      <c r="N669" s="29">
        <f t="shared" si="27"/>
        <v>633.74999999999989</v>
      </c>
      <c r="O669" s="3"/>
      <c r="P669" s="4"/>
      <c r="Q669" s="5"/>
      <c r="R669" s="6"/>
    </row>
    <row r="670" spans="1:18" ht="15.75" customHeight="1">
      <c r="A670" s="12" t="s">
        <v>28</v>
      </c>
      <c r="B670" s="15">
        <v>1128299</v>
      </c>
      <c r="C670" s="3">
        <v>44257</v>
      </c>
      <c r="D670" s="12" t="s">
        <v>29</v>
      </c>
      <c r="E670" s="12" t="s">
        <v>44</v>
      </c>
      <c r="F670" s="12" t="s">
        <v>45</v>
      </c>
      <c r="G670" s="12" t="s">
        <v>22</v>
      </c>
      <c r="H670" s="33">
        <v>0.7</v>
      </c>
      <c r="I670" s="21">
        <v>1750</v>
      </c>
      <c r="J670" s="33">
        <f t="shared" si="20"/>
        <v>1225</v>
      </c>
      <c r="K670" s="34">
        <f t="shared" si="21"/>
        <v>306.25</v>
      </c>
      <c r="L670" s="24">
        <v>0.25</v>
      </c>
      <c r="M670" s="42">
        <f t="shared" si="26"/>
        <v>0.17499999999999999</v>
      </c>
      <c r="N670" s="29">
        <f t="shared" si="27"/>
        <v>306.25</v>
      </c>
      <c r="O670" s="3"/>
      <c r="P670" s="4"/>
      <c r="Q670" s="5"/>
      <c r="R670" s="6"/>
    </row>
    <row r="671" spans="1:18" ht="15.75" customHeight="1">
      <c r="A671" s="12" t="s">
        <v>28</v>
      </c>
      <c r="B671" s="15">
        <v>1128299</v>
      </c>
      <c r="C671" s="3">
        <v>44257</v>
      </c>
      <c r="D671" s="12" t="s">
        <v>29</v>
      </c>
      <c r="E671" s="12" t="s">
        <v>44</v>
      </c>
      <c r="F671" s="12" t="s">
        <v>45</v>
      </c>
      <c r="G671" s="12" t="s">
        <v>23</v>
      </c>
      <c r="H671" s="33">
        <v>0.64999999999999991</v>
      </c>
      <c r="I671" s="21">
        <v>3750</v>
      </c>
      <c r="J671" s="33">
        <f t="shared" si="20"/>
        <v>2437.4999999999995</v>
      </c>
      <c r="K671" s="34">
        <f t="shared" si="21"/>
        <v>487.49999999999994</v>
      </c>
      <c r="L671" s="24">
        <v>0.2</v>
      </c>
      <c r="M671" s="42">
        <f t="shared" si="26"/>
        <v>0.12999999999999998</v>
      </c>
      <c r="N671" s="29">
        <f t="shared" si="27"/>
        <v>487.49999999999994</v>
      </c>
      <c r="O671" s="3"/>
      <c r="P671" s="4"/>
      <c r="Q671" s="5"/>
      <c r="R671" s="6"/>
    </row>
    <row r="672" spans="1:18" ht="15.75" customHeight="1">
      <c r="A672" s="12" t="s">
        <v>28</v>
      </c>
      <c r="B672" s="15">
        <v>1128299</v>
      </c>
      <c r="C672" s="3">
        <v>44289</v>
      </c>
      <c r="D672" s="12" t="s">
        <v>29</v>
      </c>
      <c r="E672" s="12" t="s">
        <v>44</v>
      </c>
      <c r="F672" s="12" t="s">
        <v>45</v>
      </c>
      <c r="G672" s="12" t="s">
        <v>18</v>
      </c>
      <c r="H672" s="33">
        <v>0.7</v>
      </c>
      <c r="I672" s="21">
        <v>5500</v>
      </c>
      <c r="J672" s="33">
        <f t="shared" si="20"/>
        <v>3849.9999999999995</v>
      </c>
      <c r="K672" s="34">
        <f t="shared" si="21"/>
        <v>1154.9999999999998</v>
      </c>
      <c r="L672" s="24">
        <v>0.3</v>
      </c>
      <c r="M672" s="42">
        <f t="shared" si="26"/>
        <v>0.20999999999999996</v>
      </c>
      <c r="N672" s="29">
        <f t="shared" si="27"/>
        <v>1154.9999999999998</v>
      </c>
      <c r="O672" s="3"/>
      <c r="P672" s="4"/>
      <c r="Q672" s="5"/>
      <c r="R672" s="6"/>
    </row>
    <row r="673" spans="1:18" ht="15.75" customHeight="1">
      <c r="A673" s="12" t="s">
        <v>28</v>
      </c>
      <c r="B673" s="15">
        <v>1128299</v>
      </c>
      <c r="C673" s="3">
        <v>44289</v>
      </c>
      <c r="D673" s="12" t="s">
        <v>29</v>
      </c>
      <c r="E673" s="12" t="s">
        <v>44</v>
      </c>
      <c r="F673" s="12" t="s">
        <v>45</v>
      </c>
      <c r="G673" s="12" t="s">
        <v>19</v>
      </c>
      <c r="H673" s="33">
        <v>0.75</v>
      </c>
      <c r="I673" s="21">
        <v>3500</v>
      </c>
      <c r="J673" s="33">
        <f t="shared" si="20"/>
        <v>2625</v>
      </c>
      <c r="K673" s="34">
        <f t="shared" si="21"/>
        <v>656.25</v>
      </c>
      <c r="L673" s="24">
        <v>0.25</v>
      </c>
      <c r="M673" s="42">
        <f t="shared" si="26"/>
        <v>0.1875</v>
      </c>
      <c r="N673" s="29">
        <f t="shared" si="27"/>
        <v>656.25</v>
      </c>
      <c r="O673" s="3"/>
      <c r="P673" s="4"/>
      <c r="Q673" s="5"/>
      <c r="R673" s="6"/>
    </row>
    <row r="674" spans="1:18" ht="15.75" customHeight="1">
      <c r="A674" s="12" t="s">
        <v>28</v>
      </c>
      <c r="B674" s="15">
        <v>1128299</v>
      </c>
      <c r="C674" s="3">
        <v>44289</v>
      </c>
      <c r="D674" s="12" t="s">
        <v>29</v>
      </c>
      <c r="E674" s="12" t="s">
        <v>44</v>
      </c>
      <c r="F674" s="12" t="s">
        <v>45</v>
      </c>
      <c r="G674" s="12" t="s">
        <v>20</v>
      </c>
      <c r="H674" s="33">
        <v>0.75</v>
      </c>
      <c r="I674" s="21">
        <v>4000</v>
      </c>
      <c r="J674" s="33">
        <f t="shared" si="20"/>
        <v>3000</v>
      </c>
      <c r="K674" s="34">
        <f t="shared" si="21"/>
        <v>750</v>
      </c>
      <c r="L674" s="24">
        <v>0.25</v>
      </c>
      <c r="M674" s="42">
        <f t="shared" si="26"/>
        <v>0.1875</v>
      </c>
      <c r="N674" s="29">
        <f t="shared" si="27"/>
        <v>750</v>
      </c>
      <c r="O674" s="3"/>
      <c r="P674" s="4"/>
      <c r="Q674" s="5"/>
      <c r="R674" s="6"/>
    </row>
    <row r="675" spans="1:18" ht="15.75" customHeight="1">
      <c r="A675" s="12" t="s">
        <v>28</v>
      </c>
      <c r="B675" s="15">
        <v>1128299</v>
      </c>
      <c r="C675" s="3">
        <v>44289</v>
      </c>
      <c r="D675" s="12" t="s">
        <v>29</v>
      </c>
      <c r="E675" s="12" t="s">
        <v>44</v>
      </c>
      <c r="F675" s="12" t="s">
        <v>45</v>
      </c>
      <c r="G675" s="12" t="s">
        <v>21</v>
      </c>
      <c r="H675" s="33">
        <v>0.6</v>
      </c>
      <c r="I675" s="21">
        <v>3000</v>
      </c>
      <c r="J675" s="33">
        <f t="shared" si="20"/>
        <v>1800</v>
      </c>
      <c r="K675" s="34">
        <f t="shared" si="21"/>
        <v>540</v>
      </c>
      <c r="L675" s="24">
        <v>0.3</v>
      </c>
      <c r="M675" s="42">
        <f t="shared" si="26"/>
        <v>0.18</v>
      </c>
      <c r="N675" s="29">
        <f t="shared" si="27"/>
        <v>540</v>
      </c>
      <c r="O675" s="3"/>
      <c r="P675" s="4"/>
      <c r="Q675" s="5"/>
      <c r="R675" s="6"/>
    </row>
    <row r="676" spans="1:18" ht="15.75" customHeight="1">
      <c r="A676" s="12" t="s">
        <v>28</v>
      </c>
      <c r="B676" s="15">
        <v>1128299</v>
      </c>
      <c r="C676" s="3">
        <v>44289</v>
      </c>
      <c r="D676" s="12" t="s">
        <v>29</v>
      </c>
      <c r="E676" s="12" t="s">
        <v>44</v>
      </c>
      <c r="F676" s="12" t="s">
        <v>45</v>
      </c>
      <c r="G676" s="12" t="s">
        <v>22</v>
      </c>
      <c r="H676" s="33">
        <v>0.65</v>
      </c>
      <c r="I676" s="21">
        <v>2000</v>
      </c>
      <c r="J676" s="33">
        <f t="shared" si="20"/>
        <v>1300</v>
      </c>
      <c r="K676" s="34">
        <f t="shared" si="21"/>
        <v>325</v>
      </c>
      <c r="L676" s="24">
        <v>0.25</v>
      </c>
      <c r="M676" s="42">
        <f t="shared" si="26"/>
        <v>0.16250000000000001</v>
      </c>
      <c r="N676" s="29">
        <f t="shared" si="27"/>
        <v>325</v>
      </c>
      <c r="O676" s="3"/>
      <c r="P676" s="4"/>
      <c r="Q676" s="5"/>
      <c r="R676" s="6"/>
    </row>
    <row r="677" spans="1:18" ht="15.75" customHeight="1">
      <c r="A677" s="12" t="s">
        <v>28</v>
      </c>
      <c r="B677" s="15">
        <v>1128299</v>
      </c>
      <c r="C677" s="3">
        <v>44289</v>
      </c>
      <c r="D677" s="12" t="s">
        <v>29</v>
      </c>
      <c r="E677" s="12" t="s">
        <v>44</v>
      </c>
      <c r="F677" s="12" t="s">
        <v>45</v>
      </c>
      <c r="G677" s="12" t="s">
        <v>23</v>
      </c>
      <c r="H677" s="33">
        <v>0.8</v>
      </c>
      <c r="I677" s="21">
        <v>3500</v>
      </c>
      <c r="J677" s="33">
        <f t="shared" si="20"/>
        <v>2800</v>
      </c>
      <c r="K677" s="34">
        <f t="shared" si="21"/>
        <v>560</v>
      </c>
      <c r="L677" s="24">
        <v>0.2</v>
      </c>
      <c r="M677" s="42">
        <f t="shared" si="26"/>
        <v>0.16</v>
      </c>
      <c r="N677" s="29">
        <f t="shared" si="27"/>
        <v>560</v>
      </c>
      <c r="O677" s="3"/>
      <c r="P677" s="4"/>
      <c r="Q677" s="5"/>
      <c r="R677" s="6"/>
    </row>
    <row r="678" spans="1:18" ht="15.75" customHeight="1">
      <c r="A678" s="12" t="s">
        <v>28</v>
      </c>
      <c r="B678" s="15">
        <v>1128299</v>
      </c>
      <c r="C678" s="3">
        <v>44320</v>
      </c>
      <c r="D678" s="12" t="s">
        <v>29</v>
      </c>
      <c r="E678" s="12" t="s">
        <v>44</v>
      </c>
      <c r="F678" s="12" t="s">
        <v>45</v>
      </c>
      <c r="G678" s="12" t="s">
        <v>18</v>
      </c>
      <c r="H678" s="33">
        <v>0.6</v>
      </c>
      <c r="I678" s="21">
        <v>5500</v>
      </c>
      <c r="J678" s="33">
        <f t="shared" si="20"/>
        <v>3300</v>
      </c>
      <c r="K678" s="34">
        <f t="shared" si="21"/>
        <v>990</v>
      </c>
      <c r="L678" s="24">
        <v>0.3</v>
      </c>
      <c r="M678" s="42">
        <f t="shared" si="26"/>
        <v>0.18</v>
      </c>
      <c r="N678" s="29">
        <f t="shared" si="27"/>
        <v>990</v>
      </c>
      <c r="O678" s="3"/>
      <c r="P678" s="4"/>
      <c r="Q678" s="5"/>
      <c r="R678" s="6"/>
    </row>
    <row r="679" spans="1:18" ht="15.75" customHeight="1">
      <c r="A679" s="12" t="s">
        <v>28</v>
      </c>
      <c r="B679" s="15">
        <v>1128299</v>
      </c>
      <c r="C679" s="3">
        <v>44320</v>
      </c>
      <c r="D679" s="12" t="s">
        <v>29</v>
      </c>
      <c r="E679" s="12" t="s">
        <v>44</v>
      </c>
      <c r="F679" s="12" t="s">
        <v>45</v>
      </c>
      <c r="G679" s="12" t="s">
        <v>19</v>
      </c>
      <c r="H679" s="33">
        <v>0.65</v>
      </c>
      <c r="I679" s="21">
        <v>4000</v>
      </c>
      <c r="J679" s="33">
        <f t="shared" si="20"/>
        <v>2600</v>
      </c>
      <c r="K679" s="34">
        <f t="shared" si="21"/>
        <v>650</v>
      </c>
      <c r="L679" s="24">
        <v>0.25</v>
      </c>
      <c r="M679" s="42">
        <f t="shared" si="26"/>
        <v>0.16250000000000001</v>
      </c>
      <c r="N679" s="29">
        <f t="shared" si="27"/>
        <v>650</v>
      </c>
      <c r="O679" s="3"/>
      <c r="P679" s="4"/>
      <c r="Q679" s="5"/>
      <c r="R679" s="6"/>
    </row>
    <row r="680" spans="1:18" ht="15.75" customHeight="1">
      <c r="A680" s="12" t="s">
        <v>28</v>
      </c>
      <c r="B680" s="15">
        <v>1128299</v>
      </c>
      <c r="C680" s="3">
        <v>44320</v>
      </c>
      <c r="D680" s="12" t="s">
        <v>29</v>
      </c>
      <c r="E680" s="12" t="s">
        <v>44</v>
      </c>
      <c r="F680" s="12" t="s">
        <v>45</v>
      </c>
      <c r="G680" s="12" t="s">
        <v>20</v>
      </c>
      <c r="H680" s="33">
        <v>0.65</v>
      </c>
      <c r="I680" s="21">
        <v>4000</v>
      </c>
      <c r="J680" s="33">
        <f t="shared" si="20"/>
        <v>2600</v>
      </c>
      <c r="K680" s="34">
        <f t="shared" si="21"/>
        <v>650</v>
      </c>
      <c r="L680" s="24">
        <v>0.25</v>
      </c>
      <c r="M680" s="42">
        <f t="shared" si="26"/>
        <v>0.16250000000000001</v>
      </c>
      <c r="N680" s="29">
        <f t="shared" si="27"/>
        <v>650</v>
      </c>
      <c r="O680" s="3"/>
      <c r="P680" s="4"/>
      <c r="Q680" s="5"/>
      <c r="R680" s="6"/>
    </row>
    <row r="681" spans="1:18" ht="15.75" customHeight="1">
      <c r="A681" s="12" t="s">
        <v>28</v>
      </c>
      <c r="B681" s="15">
        <v>1128299</v>
      </c>
      <c r="C681" s="3">
        <v>44320</v>
      </c>
      <c r="D681" s="12" t="s">
        <v>29</v>
      </c>
      <c r="E681" s="12" t="s">
        <v>44</v>
      </c>
      <c r="F681" s="12" t="s">
        <v>45</v>
      </c>
      <c r="G681" s="12" t="s">
        <v>21</v>
      </c>
      <c r="H681" s="33">
        <v>0.6</v>
      </c>
      <c r="I681" s="21">
        <v>3000</v>
      </c>
      <c r="J681" s="33">
        <f t="shared" si="20"/>
        <v>1800</v>
      </c>
      <c r="K681" s="34">
        <f t="shared" si="21"/>
        <v>540</v>
      </c>
      <c r="L681" s="24">
        <v>0.3</v>
      </c>
      <c r="M681" s="42">
        <f t="shared" si="26"/>
        <v>0.18</v>
      </c>
      <c r="N681" s="29">
        <f t="shared" si="27"/>
        <v>540</v>
      </c>
      <c r="O681" s="3"/>
      <c r="P681" s="4"/>
      <c r="Q681" s="5"/>
      <c r="R681" s="6"/>
    </row>
    <row r="682" spans="1:18" ht="15.75" customHeight="1">
      <c r="A682" s="12" t="s">
        <v>28</v>
      </c>
      <c r="B682" s="15">
        <v>1128299</v>
      </c>
      <c r="C682" s="3">
        <v>44320</v>
      </c>
      <c r="D682" s="12" t="s">
        <v>29</v>
      </c>
      <c r="E682" s="12" t="s">
        <v>44</v>
      </c>
      <c r="F682" s="12" t="s">
        <v>45</v>
      </c>
      <c r="G682" s="12" t="s">
        <v>22</v>
      </c>
      <c r="H682" s="33">
        <v>0.65</v>
      </c>
      <c r="I682" s="21">
        <v>2000</v>
      </c>
      <c r="J682" s="33">
        <f t="shared" si="20"/>
        <v>1300</v>
      </c>
      <c r="K682" s="34">
        <f t="shared" si="21"/>
        <v>325</v>
      </c>
      <c r="L682" s="24">
        <v>0.25</v>
      </c>
      <c r="M682" s="42">
        <f t="shared" si="26"/>
        <v>0.16250000000000001</v>
      </c>
      <c r="N682" s="29">
        <f t="shared" si="27"/>
        <v>325</v>
      </c>
      <c r="O682" s="3"/>
      <c r="P682" s="4"/>
      <c r="Q682" s="5"/>
      <c r="R682" s="6"/>
    </row>
    <row r="683" spans="1:18" ht="15.75" customHeight="1">
      <c r="A683" s="12" t="s">
        <v>28</v>
      </c>
      <c r="B683" s="15">
        <v>1128299</v>
      </c>
      <c r="C683" s="3">
        <v>44320</v>
      </c>
      <c r="D683" s="12" t="s">
        <v>29</v>
      </c>
      <c r="E683" s="12" t="s">
        <v>44</v>
      </c>
      <c r="F683" s="12" t="s">
        <v>45</v>
      </c>
      <c r="G683" s="12" t="s">
        <v>23</v>
      </c>
      <c r="H683" s="33">
        <v>0.8</v>
      </c>
      <c r="I683" s="21">
        <v>5000</v>
      </c>
      <c r="J683" s="33">
        <f t="shared" si="20"/>
        <v>4000</v>
      </c>
      <c r="K683" s="34">
        <f t="shared" si="21"/>
        <v>800</v>
      </c>
      <c r="L683" s="24">
        <v>0.2</v>
      </c>
      <c r="M683" s="42">
        <f t="shared" si="26"/>
        <v>0.16</v>
      </c>
      <c r="N683" s="29">
        <f t="shared" si="27"/>
        <v>800</v>
      </c>
      <c r="O683" s="3"/>
      <c r="P683" s="4"/>
      <c r="Q683" s="5"/>
      <c r="R683" s="6"/>
    </row>
    <row r="684" spans="1:18" ht="15.75" customHeight="1">
      <c r="A684" s="12" t="s">
        <v>28</v>
      </c>
      <c r="B684" s="15">
        <v>1128299</v>
      </c>
      <c r="C684" s="3">
        <v>44350</v>
      </c>
      <c r="D684" s="12" t="s">
        <v>29</v>
      </c>
      <c r="E684" s="12" t="s">
        <v>44</v>
      </c>
      <c r="F684" s="12" t="s">
        <v>45</v>
      </c>
      <c r="G684" s="12" t="s">
        <v>18</v>
      </c>
      <c r="H684" s="33">
        <v>0.75</v>
      </c>
      <c r="I684" s="21">
        <v>7500</v>
      </c>
      <c r="J684" s="33">
        <f t="shared" si="20"/>
        <v>5625</v>
      </c>
      <c r="K684" s="34">
        <f t="shared" si="21"/>
        <v>1687.5</v>
      </c>
      <c r="L684" s="24">
        <v>0.3</v>
      </c>
      <c r="M684" s="42">
        <f t="shared" si="26"/>
        <v>0.22500000000000001</v>
      </c>
      <c r="N684" s="29">
        <f t="shared" si="27"/>
        <v>1687.5</v>
      </c>
      <c r="O684" s="3"/>
      <c r="P684" s="4"/>
      <c r="Q684" s="5"/>
      <c r="R684" s="6"/>
    </row>
    <row r="685" spans="1:18" ht="15.75" customHeight="1">
      <c r="A685" s="12" t="s">
        <v>28</v>
      </c>
      <c r="B685" s="15">
        <v>1128299</v>
      </c>
      <c r="C685" s="3">
        <v>44350</v>
      </c>
      <c r="D685" s="12" t="s">
        <v>29</v>
      </c>
      <c r="E685" s="12" t="s">
        <v>44</v>
      </c>
      <c r="F685" s="12" t="s">
        <v>45</v>
      </c>
      <c r="G685" s="12" t="s">
        <v>19</v>
      </c>
      <c r="H685" s="33">
        <v>0.8</v>
      </c>
      <c r="I685" s="21">
        <v>6250</v>
      </c>
      <c r="J685" s="33">
        <f t="shared" si="20"/>
        <v>5000</v>
      </c>
      <c r="K685" s="34">
        <f t="shared" si="21"/>
        <v>1250</v>
      </c>
      <c r="L685" s="24">
        <v>0.25</v>
      </c>
      <c r="M685" s="42">
        <f t="shared" si="26"/>
        <v>0.2</v>
      </c>
      <c r="N685" s="29">
        <f t="shared" si="27"/>
        <v>1250</v>
      </c>
      <c r="O685" s="3"/>
      <c r="P685" s="4"/>
      <c r="Q685" s="5"/>
      <c r="R685" s="6"/>
    </row>
    <row r="686" spans="1:18" ht="15.75" customHeight="1">
      <c r="A686" s="12" t="s">
        <v>28</v>
      </c>
      <c r="B686" s="15">
        <v>1128299</v>
      </c>
      <c r="C686" s="3">
        <v>44350</v>
      </c>
      <c r="D686" s="12" t="s">
        <v>29</v>
      </c>
      <c r="E686" s="12" t="s">
        <v>44</v>
      </c>
      <c r="F686" s="12" t="s">
        <v>45</v>
      </c>
      <c r="G686" s="12" t="s">
        <v>20</v>
      </c>
      <c r="H686" s="33">
        <v>0.8</v>
      </c>
      <c r="I686" s="21">
        <v>6250</v>
      </c>
      <c r="J686" s="33">
        <f t="shared" si="20"/>
        <v>5000</v>
      </c>
      <c r="K686" s="34">
        <f t="shared" si="21"/>
        <v>1250</v>
      </c>
      <c r="L686" s="24">
        <v>0.25</v>
      </c>
      <c r="M686" s="42">
        <f t="shared" si="26"/>
        <v>0.2</v>
      </c>
      <c r="N686" s="29">
        <f t="shared" si="27"/>
        <v>1250</v>
      </c>
      <c r="O686" s="3"/>
      <c r="P686" s="4"/>
      <c r="Q686" s="5"/>
      <c r="R686" s="6"/>
    </row>
    <row r="687" spans="1:18" ht="15.75" customHeight="1">
      <c r="A687" s="12" t="s">
        <v>28</v>
      </c>
      <c r="B687" s="15">
        <v>1128299</v>
      </c>
      <c r="C687" s="3">
        <v>44350</v>
      </c>
      <c r="D687" s="12" t="s">
        <v>29</v>
      </c>
      <c r="E687" s="12" t="s">
        <v>44</v>
      </c>
      <c r="F687" s="12" t="s">
        <v>45</v>
      </c>
      <c r="G687" s="12" t="s">
        <v>21</v>
      </c>
      <c r="H687" s="33">
        <v>0.8</v>
      </c>
      <c r="I687" s="21">
        <v>5000</v>
      </c>
      <c r="J687" s="33">
        <f t="shared" si="20"/>
        <v>4000</v>
      </c>
      <c r="K687" s="34">
        <f t="shared" si="21"/>
        <v>1200</v>
      </c>
      <c r="L687" s="24">
        <v>0.3</v>
      </c>
      <c r="M687" s="42">
        <f t="shared" si="26"/>
        <v>0.24</v>
      </c>
      <c r="N687" s="29">
        <f t="shared" si="27"/>
        <v>1200</v>
      </c>
      <c r="O687" s="3"/>
      <c r="P687" s="4"/>
      <c r="Q687" s="5"/>
      <c r="R687" s="6"/>
    </row>
    <row r="688" spans="1:18" ht="15.75" customHeight="1">
      <c r="A688" s="12" t="s">
        <v>28</v>
      </c>
      <c r="B688" s="15">
        <v>1128299</v>
      </c>
      <c r="C688" s="3">
        <v>44350</v>
      </c>
      <c r="D688" s="12" t="s">
        <v>29</v>
      </c>
      <c r="E688" s="12" t="s">
        <v>44</v>
      </c>
      <c r="F688" s="12" t="s">
        <v>45</v>
      </c>
      <c r="G688" s="12" t="s">
        <v>22</v>
      </c>
      <c r="H688" s="33">
        <v>0.85000000000000009</v>
      </c>
      <c r="I688" s="21">
        <v>3750</v>
      </c>
      <c r="J688" s="33">
        <f t="shared" si="20"/>
        <v>3187.5000000000005</v>
      </c>
      <c r="K688" s="34">
        <f t="shared" si="21"/>
        <v>796.87500000000011</v>
      </c>
      <c r="L688" s="24">
        <v>0.25</v>
      </c>
      <c r="M688" s="42">
        <f t="shared" si="26"/>
        <v>0.21250000000000002</v>
      </c>
      <c r="N688" s="29">
        <f t="shared" si="27"/>
        <v>796.87500000000011</v>
      </c>
      <c r="O688" s="3"/>
      <c r="P688" s="4"/>
      <c r="Q688" s="5"/>
      <c r="R688" s="6"/>
    </row>
    <row r="689" spans="1:18" ht="15.75" customHeight="1">
      <c r="A689" s="12" t="s">
        <v>28</v>
      </c>
      <c r="B689" s="15">
        <v>1128299</v>
      </c>
      <c r="C689" s="3">
        <v>44350</v>
      </c>
      <c r="D689" s="12" t="s">
        <v>29</v>
      </c>
      <c r="E689" s="12" t="s">
        <v>44</v>
      </c>
      <c r="F689" s="12" t="s">
        <v>45</v>
      </c>
      <c r="G689" s="12" t="s">
        <v>23</v>
      </c>
      <c r="H689" s="33">
        <v>1</v>
      </c>
      <c r="I689" s="21">
        <v>6750</v>
      </c>
      <c r="J689" s="33">
        <f t="shared" si="20"/>
        <v>6750</v>
      </c>
      <c r="K689" s="34">
        <f t="shared" si="21"/>
        <v>1350</v>
      </c>
      <c r="L689" s="24">
        <v>0.2</v>
      </c>
      <c r="M689" s="42">
        <f t="shared" si="26"/>
        <v>0.2</v>
      </c>
      <c r="N689" s="29">
        <f t="shared" si="27"/>
        <v>1350</v>
      </c>
      <c r="O689" s="3"/>
      <c r="P689" s="4"/>
      <c r="Q689" s="5"/>
      <c r="R689" s="6"/>
    </row>
    <row r="690" spans="1:18" ht="15.75" customHeight="1">
      <c r="A690" s="12" t="s">
        <v>28</v>
      </c>
      <c r="B690" s="15">
        <v>1128299</v>
      </c>
      <c r="C690" s="3">
        <v>44379</v>
      </c>
      <c r="D690" s="12" t="s">
        <v>29</v>
      </c>
      <c r="E690" s="12" t="s">
        <v>44</v>
      </c>
      <c r="F690" s="12" t="s">
        <v>45</v>
      </c>
      <c r="G690" s="12" t="s">
        <v>18</v>
      </c>
      <c r="H690" s="33">
        <v>0.8</v>
      </c>
      <c r="I690" s="21">
        <v>8250</v>
      </c>
      <c r="J690" s="33">
        <f t="shared" si="20"/>
        <v>6600</v>
      </c>
      <c r="K690" s="34">
        <f t="shared" si="21"/>
        <v>1980</v>
      </c>
      <c r="L690" s="24">
        <v>0.3</v>
      </c>
      <c r="M690" s="42">
        <f t="shared" si="26"/>
        <v>0.24</v>
      </c>
      <c r="N690" s="29">
        <f t="shared" si="27"/>
        <v>1980</v>
      </c>
      <c r="O690" s="3"/>
      <c r="P690" s="4"/>
      <c r="Q690" s="5"/>
      <c r="R690" s="6"/>
    </row>
    <row r="691" spans="1:18" ht="15.75" customHeight="1">
      <c r="A691" s="12" t="s">
        <v>28</v>
      </c>
      <c r="B691" s="15">
        <v>1128299</v>
      </c>
      <c r="C691" s="3">
        <v>44379</v>
      </c>
      <c r="D691" s="12" t="s">
        <v>29</v>
      </c>
      <c r="E691" s="12" t="s">
        <v>44</v>
      </c>
      <c r="F691" s="12" t="s">
        <v>45</v>
      </c>
      <c r="G691" s="12" t="s">
        <v>19</v>
      </c>
      <c r="H691" s="33">
        <v>0.85000000000000009</v>
      </c>
      <c r="I691" s="21">
        <v>6750</v>
      </c>
      <c r="J691" s="33">
        <f t="shared" si="20"/>
        <v>5737.5000000000009</v>
      </c>
      <c r="K691" s="34">
        <f t="shared" si="21"/>
        <v>1434.3750000000002</v>
      </c>
      <c r="L691" s="24">
        <v>0.25</v>
      </c>
      <c r="M691" s="42">
        <f t="shared" si="26"/>
        <v>0.21250000000000002</v>
      </c>
      <c r="N691" s="29">
        <f t="shared" si="27"/>
        <v>1434.3750000000002</v>
      </c>
      <c r="O691" s="3"/>
      <c r="P691" s="4"/>
      <c r="Q691" s="5"/>
      <c r="R691" s="6"/>
    </row>
    <row r="692" spans="1:18" ht="15.75" customHeight="1">
      <c r="A692" s="12" t="s">
        <v>28</v>
      </c>
      <c r="B692" s="15">
        <v>1128299</v>
      </c>
      <c r="C692" s="3">
        <v>44379</v>
      </c>
      <c r="D692" s="12" t="s">
        <v>29</v>
      </c>
      <c r="E692" s="12" t="s">
        <v>44</v>
      </c>
      <c r="F692" s="12" t="s">
        <v>45</v>
      </c>
      <c r="G692" s="12" t="s">
        <v>20</v>
      </c>
      <c r="H692" s="33">
        <v>0.85000000000000009</v>
      </c>
      <c r="I692" s="21">
        <v>6250</v>
      </c>
      <c r="J692" s="33">
        <f t="shared" si="20"/>
        <v>5312.5000000000009</v>
      </c>
      <c r="K692" s="34">
        <f t="shared" si="21"/>
        <v>1328.1250000000002</v>
      </c>
      <c r="L692" s="24">
        <v>0.25</v>
      </c>
      <c r="M692" s="42">
        <f t="shared" si="26"/>
        <v>0.21250000000000005</v>
      </c>
      <c r="N692" s="29">
        <f t="shared" si="27"/>
        <v>1328.1250000000002</v>
      </c>
      <c r="O692" s="3"/>
      <c r="P692" s="4"/>
      <c r="Q692" s="5"/>
      <c r="R692" s="6"/>
    </row>
    <row r="693" spans="1:18" ht="15.75" customHeight="1">
      <c r="A693" s="12" t="s">
        <v>28</v>
      </c>
      <c r="B693" s="15">
        <v>1128299</v>
      </c>
      <c r="C693" s="3">
        <v>44379</v>
      </c>
      <c r="D693" s="12" t="s">
        <v>29</v>
      </c>
      <c r="E693" s="12" t="s">
        <v>44</v>
      </c>
      <c r="F693" s="12" t="s">
        <v>45</v>
      </c>
      <c r="G693" s="12" t="s">
        <v>21</v>
      </c>
      <c r="H693" s="33">
        <v>0.8</v>
      </c>
      <c r="I693" s="21">
        <v>5250</v>
      </c>
      <c r="J693" s="33">
        <f t="shared" si="20"/>
        <v>4200</v>
      </c>
      <c r="K693" s="34">
        <f t="shared" si="21"/>
        <v>1260</v>
      </c>
      <c r="L693" s="24">
        <v>0.3</v>
      </c>
      <c r="M693" s="42">
        <f t="shared" si="26"/>
        <v>0.24</v>
      </c>
      <c r="N693" s="29">
        <f t="shared" si="27"/>
        <v>1260</v>
      </c>
      <c r="O693" s="3"/>
      <c r="P693" s="4"/>
      <c r="Q693" s="5"/>
      <c r="R693" s="6"/>
    </row>
    <row r="694" spans="1:18" ht="15.75" customHeight="1">
      <c r="A694" s="12" t="s">
        <v>28</v>
      </c>
      <c r="B694" s="15">
        <v>1128299</v>
      </c>
      <c r="C694" s="3">
        <v>44379</v>
      </c>
      <c r="D694" s="12" t="s">
        <v>29</v>
      </c>
      <c r="E694" s="12" t="s">
        <v>44</v>
      </c>
      <c r="F694" s="12" t="s">
        <v>45</v>
      </c>
      <c r="G694" s="12" t="s">
        <v>22</v>
      </c>
      <c r="H694" s="33">
        <v>0.85000000000000009</v>
      </c>
      <c r="I694" s="21">
        <v>5750</v>
      </c>
      <c r="J694" s="33">
        <f t="shared" si="20"/>
        <v>4887.5000000000009</v>
      </c>
      <c r="K694" s="34">
        <f t="shared" si="21"/>
        <v>1221.8750000000002</v>
      </c>
      <c r="L694" s="24">
        <v>0.25</v>
      </c>
      <c r="M694" s="42">
        <f t="shared" si="26"/>
        <v>0.21250000000000005</v>
      </c>
      <c r="N694" s="29">
        <f t="shared" si="27"/>
        <v>1221.8750000000002</v>
      </c>
      <c r="O694" s="3"/>
      <c r="P694" s="4"/>
      <c r="Q694" s="5"/>
      <c r="R694" s="6"/>
    </row>
    <row r="695" spans="1:18" ht="15.75" customHeight="1">
      <c r="A695" s="12" t="s">
        <v>28</v>
      </c>
      <c r="B695" s="15">
        <v>1128299</v>
      </c>
      <c r="C695" s="3">
        <v>44379</v>
      </c>
      <c r="D695" s="12" t="s">
        <v>29</v>
      </c>
      <c r="E695" s="12" t="s">
        <v>44</v>
      </c>
      <c r="F695" s="12" t="s">
        <v>45</v>
      </c>
      <c r="G695" s="12" t="s">
        <v>23</v>
      </c>
      <c r="H695" s="33">
        <v>1</v>
      </c>
      <c r="I695" s="21">
        <v>5750</v>
      </c>
      <c r="J695" s="33">
        <f t="shared" si="20"/>
        <v>5750</v>
      </c>
      <c r="K695" s="34">
        <f t="shared" si="21"/>
        <v>1150</v>
      </c>
      <c r="L695" s="24">
        <v>0.2</v>
      </c>
      <c r="M695" s="42">
        <f t="shared" si="26"/>
        <v>0.2</v>
      </c>
      <c r="N695" s="29">
        <f t="shared" si="27"/>
        <v>1150</v>
      </c>
      <c r="O695" s="3"/>
      <c r="P695" s="4"/>
      <c r="Q695" s="5"/>
      <c r="R695" s="6"/>
    </row>
    <row r="696" spans="1:18" ht="15.75" customHeight="1">
      <c r="A696" s="12" t="s">
        <v>28</v>
      </c>
      <c r="B696" s="15">
        <v>1128299</v>
      </c>
      <c r="C696" s="3">
        <v>44411</v>
      </c>
      <c r="D696" s="12" t="s">
        <v>29</v>
      </c>
      <c r="E696" s="12" t="s">
        <v>44</v>
      </c>
      <c r="F696" s="12" t="s">
        <v>45</v>
      </c>
      <c r="G696" s="12" t="s">
        <v>18</v>
      </c>
      <c r="H696" s="33">
        <v>0.85000000000000009</v>
      </c>
      <c r="I696" s="21">
        <v>7750</v>
      </c>
      <c r="J696" s="33">
        <f t="shared" si="20"/>
        <v>6587.5000000000009</v>
      </c>
      <c r="K696" s="34">
        <f t="shared" si="21"/>
        <v>1976.2500000000002</v>
      </c>
      <c r="L696" s="24">
        <v>0.3</v>
      </c>
      <c r="M696" s="42">
        <f t="shared" si="26"/>
        <v>0.255</v>
      </c>
      <c r="N696" s="29">
        <f t="shared" si="27"/>
        <v>1976.2500000000002</v>
      </c>
      <c r="O696" s="3"/>
      <c r="P696" s="4"/>
      <c r="Q696" s="5"/>
      <c r="R696" s="6"/>
    </row>
    <row r="697" spans="1:18" ht="15.75" customHeight="1">
      <c r="A697" s="12" t="s">
        <v>28</v>
      </c>
      <c r="B697" s="15">
        <v>1128299</v>
      </c>
      <c r="C697" s="3">
        <v>44411</v>
      </c>
      <c r="D697" s="12" t="s">
        <v>29</v>
      </c>
      <c r="E697" s="12" t="s">
        <v>44</v>
      </c>
      <c r="F697" s="12" t="s">
        <v>45</v>
      </c>
      <c r="G697" s="12" t="s">
        <v>19</v>
      </c>
      <c r="H697" s="33">
        <v>0.80000000000000016</v>
      </c>
      <c r="I697" s="21">
        <v>7500</v>
      </c>
      <c r="J697" s="33">
        <f t="shared" si="20"/>
        <v>6000.0000000000009</v>
      </c>
      <c r="K697" s="34">
        <f t="shared" si="21"/>
        <v>1500.0000000000002</v>
      </c>
      <c r="L697" s="24">
        <v>0.25</v>
      </c>
      <c r="M697" s="42">
        <f t="shared" si="26"/>
        <v>0.20000000000000004</v>
      </c>
      <c r="N697" s="29">
        <f t="shared" si="27"/>
        <v>1500.0000000000002</v>
      </c>
      <c r="O697" s="3"/>
      <c r="P697" s="4"/>
      <c r="Q697" s="5"/>
      <c r="R697" s="6"/>
    </row>
    <row r="698" spans="1:18" ht="15.75" customHeight="1">
      <c r="A698" s="12" t="s">
        <v>28</v>
      </c>
      <c r="B698" s="15">
        <v>1128299</v>
      </c>
      <c r="C698" s="3">
        <v>44411</v>
      </c>
      <c r="D698" s="12" t="s">
        <v>29</v>
      </c>
      <c r="E698" s="12" t="s">
        <v>44</v>
      </c>
      <c r="F698" s="12" t="s">
        <v>45</v>
      </c>
      <c r="G698" s="12" t="s">
        <v>20</v>
      </c>
      <c r="H698" s="33">
        <v>0.75000000000000011</v>
      </c>
      <c r="I698" s="21">
        <v>6250</v>
      </c>
      <c r="J698" s="33">
        <f t="shared" si="20"/>
        <v>4687.5000000000009</v>
      </c>
      <c r="K698" s="34">
        <f t="shared" si="21"/>
        <v>1171.8750000000002</v>
      </c>
      <c r="L698" s="24">
        <v>0.25</v>
      </c>
      <c r="M698" s="42">
        <f t="shared" si="26"/>
        <v>0.18750000000000003</v>
      </c>
      <c r="N698" s="29">
        <f t="shared" si="27"/>
        <v>1171.8750000000002</v>
      </c>
      <c r="O698" s="3"/>
      <c r="P698" s="4"/>
      <c r="Q698" s="5"/>
      <c r="R698" s="6"/>
    </row>
    <row r="699" spans="1:18" ht="15.75" customHeight="1">
      <c r="A699" s="12" t="s">
        <v>28</v>
      </c>
      <c r="B699" s="15">
        <v>1128299</v>
      </c>
      <c r="C699" s="3">
        <v>44411</v>
      </c>
      <c r="D699" s="12" t="s">
        <v>29</v>
      </c>
      <c r="E699" s="12" t="s">
        <v>44</v>
      </c>
      <c r="F699" s="12" t="s">
        <v>45</v>
      </c>
      <c r="G699" s="12" t="s">
        <v>21</v>
      </c>
      <c r="H699" s="33">
        <v>0.75000000000000011</v>
      </c>
      <c r="I699" s="21">
        <v>5750</v>
      </c>
      <c r="J699" s="33">
        <f t="shared" si="20"/>
        <v>4312.5000000000009</v>
      </c>
      <c r="K699" s="34">
        <f t="shared" si="21"/>
        <v>1293.7500000000002</v>
      </c>
      <c r="L699" s="24">
        <v>0.3</v>
      </c>
      <c r="M699" s="42">
        <f t="shared" si="26"/>
        <v>0.22500000000000003</v>
      </c>
      <c r="N699" s="29">
        <f t="shared" si="27"/>
        <v>1293.7500000000002</v>
      </c>
      <c r="O699" s="3"/>
      <c r="P699" s="4"/>
      <c r="Q699" s="5"/>
      <c r="R699" s="6"/>
    </row>
    <row r="700" spans="1:18" ht="15.75" customHeight="1">
      <c r="A700" s="12" t="s">
        <v>28</v>
      </c>
      <c r="B700" s="15">
        <v>1128299</v>
      </c>
      <c r="C700" s="3">
        <v>44411</v>
      </c>
      <c r="D700" s="12" t="s">
        <v>29</v>
      </c>
      <c r="E700" s="12" t="s">
        <v>44</v>
      </c>
      <c r="F700" s="12" t="s">
        <v>45</v>
      </c>
      <c r="G700" s="12" t="s">
        <v>22</v>
      </c>
      <c r="H700" s="33">
        <v>0.75</v>
      </c>
      <c r="I700" s="21">
        <v>5750</v>
      </c>
      <c r="J700" s="33">
        <f t="shared" si="20"/>
        <v>4312.5</v>
      </c>
      <c r="K700" s="34">
        <f t="shared" si="21"/>
        <v>1078.125</v>
      </c>
      <c r="L700" s="24">
        <v>0.25</v>
      </c>
      <c r="M700" s="42">
        <f t="shared" si="26"/>
        <v>0.1875</v>
      </c>
      <c r="N700" s="29">
        <f t="shared" si="27"/>
        <v>1078.125</v>
      </c>
      <c r="O700" s="3"/>
      <c r="P700" s="4"/>
      <c r="Q700" s="5"/>
      <c r="R700" s="6"/>
    </row>
    <row r="701" spans="1:18" ht="15.75" customHeight="1">
      <c r="A701" s="12" t="s">
        <v>28</v>
      </c>
      <c r="B701" s="15">
        <v>1128299</v>
      </c>
      <c r="C701" s="3">
        <v>44411</v>
      </c>
      <c r="D701" s="12" t="s">
        <v>29</v>
      </c>
      <c r="E701" s="12" t="s">
        <v>44</v>
      </c>
      <c r="F701" s="12" t="s">
        <v>45</v>
      </c>
      <c r="G701" s="12" t="s">
        <v>23</v>
      </c>
      <c r="H701" s="33">
        <v>0.8</v>
      </c>
      <c r="I701" s="21">
        <v>4000</v>
      </c>
      <c r="J701" s="33">
        <f t="shared" si="20"/>
        <v>3200</v>
      </c>
      <c r="K701" s="34">
        <f t="shared" si="21"/>
        <v>640</v>
      </c>
      <c r="L701" s="24">
        <v>0.2</v>
      </c>
      <c r="M701" s="42">
        <f t="shared" si="26"/>
        <v>0.16</v>
      </c>
      <c r="N701" s="29">
        <f t="shared" si="27"/>
        <v>640</v>
      </c>
      <c r="O701" s="3"/>
      <c r="P701" s="4"/>
      <c r="Q701" s="5"/>
      <c r="R701" s="6"/>
    </row>
    <row r="702" spans="1:18" ht="15.75" customHeight="1">
      <c r="A702" s="12" t="s">
        <v>28</v>
      </c>
      <c r="B702" s="15">
        <v>1128299</v>
      </c>
      <c r="C702" s="3">
        <v>44443</v>
      </c>
      <c r="D702" s="12" t="s">
        <v>29</v>
      </c>
      <c r="E702" s="12" t="s">
        <v>44</v>
      </c>
      <c r="F702" s="12" t="s">
        <v>45</v>
      </c>
      <c r="G702" s="12" t="s">
        <v>18</v>
      </c>
      <c r="H702" s="33">
        <v>0.70000000000000018</v>
      </c>
      <c r="I702" s="21">
        <v>6000</v>
      </c>
      <c r="J702" s="33">
        <f t="shared" si="20"/>
        <v>4200.0000000000009</v>
      </c>
      <c r="K702" s="34">
        <f t="shared" si="21"/>
        <v>1260.0000000000002</v>
      </c>
      <c r="L702" s="24">
        <v>0.3</v>
      </c>
      <c r="M702" s="42">
        <f t="shared" si="26"/>
        <v>0.21000000000000005</v>
      </c>
      <c r="N702" s="29">
        <f t="shared" si="27"/>
        <v>1260.0000000000002</v>
      </c>
      <c r="O702" s="3"/>
      <c r="P702" s="4"/>
      <c r="Q702" s="5"/>
      <c r="R702" s="6"/>
    </row>
    <row r="703" spans="1:18" ht="15.75" customHeight="1">
      <c r="A703" s="12" t="s">
        <v>28</v>
      </c>
      <c r="B703" s="15">
        <v>1128299</v>
      </c>
      <c r="C703" s="3">
        <v>44443</v>
      </c>
      <c r="D703" s="12" t="s">
        <v>29</v>
      </c>
      <c r="E703" s="12" t="s">
        <v>44</v>
      </c>
      <c r="F703" s="12" t="s">
        <v>45</v>
      </c>
      <c r="G703" s="12" t="s">
        <v>19</v>
      </c>
      <c r="H703" s="33">
        <v>0.75000000000000022</v>
      </c>
      <c r="I703" s="21">
        <v>6000</v>
      </c>
      <c r="J703" s="33">
        <f t="shared" si="20"/>
        <v>4500.0000000000009</v>
      </c>
      <c r="K703" s="34">
        <f t="shared" si="21"/>
        <v>1125.0000000000002</v>
      </c>
      <c r="L703" s="24">
        <v>0.25</v>
      </c>
      <c r="M703" s="42">
        <f t="shared" si="26"/>
        <v>0.18750000000000003</v>
      </c>
      <c r="N703" s="29">
        <f t="shared" si="27"/>
        <v>1125.0000000000002</v>
      </c>
      <c r="O703" s="3"/>
      <c r="P703" s="4"/>
      <c r="Q703" s="5"/>
      <c r="R703" s="6"/>
    </row>
    <row r="704" spans="1:18" ht="15.75" customHeight="1">
      <c r="A704" s="12" t="s">
        <v>28</v>
      </c>
      <c r="B704" s="15">
        <v>1128299</v>
      </c>
      <c r="C704" s="3">
        <v>44443</v>
      </c>
      <c r="D704" s="12" t="s">
        <v>29</v>
      </c>
      <c r="E704" s="12" t="s">
        <v>44</v>
      </c>
      <c r="F704" s="12" t="s">
        <v>45</v>
      </c>
      <c r="G704" s="12" t="s">
        <v>20</v>
      </c>
      <c r="H704" s="33">
        <v>0.70000000000000018</v>
      </c>
      <c r="I704" s="21">
        <v>4500</v>
      </c>
      <c r="J704" s="33">
        <f t="shared" si="20"/>
        <v>3150.0000000000009</v>
      </c>
      <c r="K704" s="34">
        <f t="shared" si="21"/>
        <v>787.50000000000023</v>
      </c>
      <c r="L704" s="24">
        <v>0.25</v>
      </c>
      <c r="M704" s="42">
        <f t="shared" si="26"/>
        <v>0.17500000000000004</v>
      </c>
      <c r="N704" s="29">
        <f t="shared" si="27"/>
        <v>787.50000000000023</v>
      </c>
      <c r="O704" s="3"/>
      <c r="P704" s="4"/>
      <c r="Q704" s="5"/>
      <c r="R704" s="6"/>
    </row>
    <row r="705" spans="1:18" ht="15.75" customHeight="1">
      <c r="A705" s="12" t="s">
        <v>28</v>
      </c>
      <c r="B705" s="15">
        <v>1128299</v>
      </c>
      <c r="C705" s="3">
        <v>44443</v>
      </c>
      <c r="D705" s="12" t="s">
        <v>29</v>
      </c>
      <c r="E705" s="12" t="s">
        <v>44</v>
      </c>
      <c r="F705" s="12" t="s">
        <v>45</v>
      </c>
      <c r="G705" s="12" t="s">
        <v>21</v>
      </c>
      <c r="H705" s="33">
        <v>0.70000000000000018</v>
      </c>
      <c r="I705" s="21">
        <v>4000</v>
      </c>
      <c r="J705" s="33">
        <f t="shared" si="20"/>
        <v>2800.0000000000009</v>
      </c>
      <c r="K705" s="34">
        <f t="shared" si="21"/>
        <v>840.00000000000023</v>
      </c>
      <c r="L705" s="24">
        <v>0.3</v>
      </c>
      <c r="M705" s="42">
        <f t="shared" si="26"/>
        <v>0.21000000000000005</v>
      </c>
      <c r="N705" s="29">
        <f t="shared" si="27"/>
        <v>840.00000000000023</v>
      </c>
      <c r="O705" s="3"/>
      <c r="P705" s="4"/>
      <c r="Q705" s="5"/>
      <c r="R705" s="6"/>
    </row>
    <row r="706" spans="1:18" ht="15.75" customHeight="1">
      <c r="A706" s="12" t="s">
        <v>28</v>
      </c>
      <c r="B706" s="15">
        <v>1128299</v>
      </c>
      <c r="C706" s="3">
        <v>44443</v>
      </c>
      <c r="D706" s="12" t="s">
        <v>29</v>
      </c>
      <c r="E706" s="12" t="s">
        <v>44</v>
      </c>
      <c r="F706" s="12" t="s">
        <v>45</v>
      </c>
      <c r="G706" s="12" t="s">
        <v>22</v>
      </c>
      <c r="H706" s="33">
        <v>0.80000000000000016</v>
      </c>
      <c r="I706" s="21">
        <v>4250</v>
      </c>
      <c r="J706" s="33">
        <f t="shared" si="20"/>
        <v>3400.0000000000005</v>
      </c>
      <c r="K706" s="34">
        <f t="shared" si="21"/>
        <v>850.00000000000011</v>
      </c>
      <c r="L706" s="24">
        <v>0.25</v>
      </c>
      <c r="M706" s="42">
        <f t="shared" si="26"/>
        <v>0.20000000000000004</v>
      </c>
      <c r="N706" s="29">
        <f t="shared" si="27"/>
        <v>850.00000000000011</v>
      </c>
      <c r="O706" s="3"/>
      <c r="P706" s="4"/>
      <c r="Q706" s="5"/>
      <c r="R706" s="6"/>
    </row>
    <row r="707" spans="1:18" ht="15.75" customHeight="1">
      <c r="A707" s="12" t="s">
        <v>28</v>
      </c>
      <c r="B707" s="15">
        <v>1128299</v>
      </c>
      <c r="C707" s="3">
        <v>44443</v>
      </c>
      <c r="D707" s="12" t="s">
        <v>29</v>
      </c>
      <c r="E707" s="12" t="s">
        <v>44</v>
      </c>
      <c r="F707" s="12" t="s">
        <v>45</v>
      </c>
      <c r="G707" s="12" t="s">
        <v>23</v>
      </c>
      <c r="H707" s="33">
        <v>0.65</v>
      </c>
      <c r="I707" s="21">
        <v>4500</v>
      </c>
      <c r="J707" s="33">
        <f t="shared" si="20"/>
        <v>2925</v>
      </c>
      <c r="K707" s="34">
        <f t="shared" si="21"/>
        <v>585</v>
      </c>
      <c r="L707" s="24">
        <v>0.2</v>
      </c>
      <c r="M707" s="42">
        <f t="shared" si="26"/>
        <v>0.13</v>
      </c>
      <c r="N707" s="29">
        <f t="shared" si="27"/>
        <v>585</v>
      </c>
      <c r="O707" s="3"/>
      <c r="P707" s="4"/>
      <c r="Q707" s="5"/>
      <c r="R707" s="6"/>
    </row>
    <row r="708" spans="1:18" ht="15.75" customHeight="1">
      <c r="A708" s="12" t="s">
        <v>28</v>
      </c>
      <c r="B708" s="15">
        <v>1128299</v>
      </c>
      <c r="C708" s="3">
        <v>44472</v>
      </c>
      <c r="D708" s="12" t="s">
        <v>29</v>
      </c>
      <c r="E708" s="12" t="s">
        <v>44</v>
      </c>
      <c r="F708" s="12" t="s">
        <v>45</v>
      </c>
      <c r="G708" s="12" t="s">
        <v>18</v>
      </c>
      <c r="H708" s="33">
        <v>0.60000000000000009</v>
      </c>
      <c r="I708" s="21">
        <v>5500</v>
      </c>
      <c r="J708" s="33">
        <f t="shared" si="20"/>
        <v>3300.0000000000005</v>
      </c>
      <c r="K708" s="34">
        <f t="shared" si="21"/>
        <v>990.00000000000011</v>
      </c>
      <c r="L708" s="24">
        <v>0.3</v>
      </c>
      <c r="M708" s="42">
        <f t="shared" si="26"/>
        <v>0.18000000000000002</v>
      </c>
      <c r="N708" s="29">
        <f t="shared" si="27"/>
        <v>990.00000000000011</v>
      </c>
      <c r="O708" s="3"/>
      <c r="P708" s="4"/>
      <c r="Q708" s="5"/>
      <c r="R708" s="6"/>
    </row>
    <row r="709" spans="1:18" ht="15.75" customHeight="1">
      <c r="A709" s="12" t="s">
        <v>28</v>
      </c>
      <c r="B709" s="15">
        <v>1128299</v>
      </c>
      <c r="C709" s="3">
        <v>44472</v>
      </c>
      <c r="D709" s="12" t="s">
        <v>29</v>
      </c>
      <c r="E709" s="12" t="s">
        <v>44</v>
      </c>
      <c r="F709" s="12" t="s">
        <v>45</v>
      </c>
      <c r="G709" s="12" t="s">
        <v>19</v>
      </c>
      <c r="H709" s="33">
        <v>0.65000000000000013</v>
      </c>
      <c r="I709" s="21">
        <v>5500</v>
      </c>
      <c r="J709" s="33">
        <f t="shared" si="20"/>
        <v>3575.0000000000009</v>
      </c>
      <c r="K709" s="34">
        <f t="shared" si="21"/>
        <v>893.75000000000023</v>
      </c>
      <c r="L709" s="24">
        <v>0.25</v>
      </c>
      <c r="M709" s="42">
        <f t="shared" si="26"/>
        <v>0.16250000000000003</v>
      </c>
      <c r="N709" s="29">
        <f t="shared" si="27"/>
        <v>893.75000000000023</v>
      </c>
      <c r="O709" s="3"/>
      <c r="P709" s="4"/>
      <c r="Q709" s="5"/>
      <c r="R709" s="6"/>
    </row>
    <row r="710" spans="1:18" ht="15.75" customHeight="1">
      <c r="A710" s="12" t="s">
        <v>28</v>
      </c>
      <c r="B710" s="15">
        <v>1128299</v>
      </c>
      <c r="C710" s="3">
        <v>44472</v>
      </c>
      <c r="D710" s="12" t="s">
        <v>29</v>
      </c>
      <c r="E710" s="12" t="s">
        <v>44</v>
      </c>
      <c r="F710" s="12" t="s">
        <v>45</v>
      </c>
      <c r="G710" s="12" t="s">
        <v>20</v>
      </c>
      <c r="H710" s="33">
        <v>0.60000000000000009</v>
      </c>
      <c r="I710" s="21">
        <v>3750</v>
      </c>
      <c r="J710" s="33">
        <f t="shared" si="20"/>
        <v>2250.0000000000005</v>
      </c>
      <c r="K710" s="34">
        <f t="shared" si="21"/>
        <v>562.50000000000011</v>
      </c>
      <c r="L710" s="24">
        <v>0.25</v>
      </c>
      <c r="M710" s="42">
        <f t="shared" si="26"/>
        <v>0.15000000000000002</v>
      </c>
      <c r="N710" s="29">
        <f t="shared" si="27"/>
        <v>562.50000000000011</v>
      </c>
      <c r="O710" s="3"/>
      <c r="P710" s="4"/>
      <c r="Q710" s="5"/>
      <c r="R710" s="6"/>
    </row>
    <row r="711" spans="1:18" ht="15.75" customHeight="1">
      <c r="A711" s="12" t="s">
        <v>28</v>
      </c>
      <c r="B711" s="15">
        <v>1128299</v>
      </c>
      <c r="C711" s="3">
        <v>44472</v>
      </c>
      <c r="D711" s="12" t="s">
        <v>29</v>
      </c>
      <c r="E711" s="12" t="s">
        <v>44</v>
      </c>
      <c r="F711" s="12" t="s">
        <v>45</v>
      </c>
      <c r="G711" s="12" t="s">
        <v>21</v>
      </c>
      <c r="H711" s="33">
        <v>0.60000000000000009</v>
      </c>
      <c r="I711" s="21">
        <v>3500</v>
      </c>
      <c r="J711" s="33">
        <f t="shared" si="20"/>
        <v>2100.0000000000005</v>
      </c>
      <c r="K711" s="34">
        <f t="shared" si="21"/>
        <v>630.00000000000011</v>
      </c>
      <c r="L711" s="24">
        <v>0.3</v>
      </c>
      <c r="M711" s="42">
        <f t="shared" ref="M711:M774" si="28">IFERROR(K711/I711,0)</f>
        <v>0.18000000000000002</v>
      </c>
      <c r="N711" s="29">
        <f t="shared" ref="N711:N774" si="29">L711*J711</f>
        <v>630.00000000000011</v>
      </c>
      <c r="O711" s="3"/>
      <c r="P711" s="4"/>
      <c r="Q711" s="5"/>
      <c r="R711" s="6"/>
    </row>
    <row r="712" spans="1:18" ht="15.75" customHeight="1">
      <c r="A712" s="12" t="s">
        <v>28</v>
      </c>
      <c r="B712" s="15">
        <v>1128299</v>
      </c>
      <c r="C712" s="3">
        <v>44472</v>
      </c>
      <c r="D712" s="12" t="s">
        <v>29</v>
      </c>
      <c r="E712" s="12" t="s">
        <v>44</v>
      </c>
      <c r="F712" s="12" t="s">
        <v>45</v>
      </c>
      <c r="G712" s="12" t="s">
        <v>22</v>
      </c>
      <c r="H712" s="33">
        <v>0.70000000000000007</v>
      </c>
      <c r="I712" s="21">
        <v>3250</v>
      </c>
      <c r="J712" s="33">
        <f t="shared" si="20"/>
        <v>2275</v>
      </c>
      <c r="K712" s="34">
        <f t="shared" si="21"/>
        <v>568.75</v>
      </c>
      <c r="L712" s="24">
        <v>0.25</v>
      </c>
      <c r="M712" s="42">
        <f t="shared" si="28"/>
        <v>0.17499999999999999</v>
      </c>
      <c r="N712" s="29">
        <f t="shared" si="29"/>
        <v>568.75</v>
      </c>
      <c r="O712" s="3"/>
      <c r="P712" s="4"/>
      <c r="Q712" s="5"/>
      <c r="R712" s="6"/>
    </row>
    <row r="713" spans="1:18" ht="15.75" customHeight="1">
      <c r="A713" s="12" t="s">
        <v>28</v>
      </c>
      <c r="B713" s="15">
        <v>1128299</v>
      </c>
      <c r="C713" s="3">
        <v>44472</v>
      </c>
      <c r="D713" s="12" t="s">
        <v>29</v>
      </c>
      <c r="E713" s="12" t="s">
        <v>44</v>
      </c>
      <c r="F713" s="12" t="s">
        <v>45</v>
      </c>
      <c r="G713" s="12" t="s">
        <v>23</v>
      </c>
      <c r="H713" s="33">
        <v>0.75000000000000011</v>
      </c>
      <c r="I713" s="21">
        <v>3750</v>
      </c>
      <c r="J713" s="33">
        <f t="shared" si="20"/>
        <v>2812.5000000000005</v>
      </c>
      <c r="K713" s="34">
        <f t="shared" si="21"/>
        <v>562.50000000000011</v>
      </c>
      <c r="L713" s="24">
        <v>0.2</v>
      </c>
      <c r="M713" s="42">
        <f t="shared" si="28"/>
        <v>0.15000000000000002</v>
      </c>
      <c r="N713" s="29">
        <f t="shared" si="29"/>
        <v>562.50000000000011</v>
      </c>
      <c r="O713" s="3"/>
      <c r="P713" s="4"/>
      <c r="Q713" s="5"/>
      <c r="R713" s="6"/>
    </row>
    <row r="714" spans="1:18" ht="15.75" customHeight="1">
      <c r="A714" s="12" t="s">
        <v>28</v>
      </c>
      <c r="B714" s="15">
        <v>1128299</v>
      </c>
      <c r="C714" s="3">
        <v>44503</v>
      </c>
      <c r="D714" s="12" t="s">
        <v>29</v>
      </c>
      <c r="E714" s="12" t="s">
        <v>44</v>
      </c>
      <c r="F714" s="12" t="s">
        <v>45</v>
      </c>
      <c r="G714" s="12" t="s">
        <v>18</v>
      </c>
      <c r="H714" s="33">
        <v>0.60000000000000009</v>
      </c>
      <c r="I714" s="21">
        <v>6000</v>
      </c>
      <c r="J714" s="33">
        <f t="shared" si="20"/>
        <v>3600.0000000000005</v>
      </c>
      <c r="K714" s="34">
        <f t="shared" si="21"/>
        <v>1080</v>
      </c>
      <c r="L714" s="24">
        <v>0.3</v>
      </c>
      <c r="M714" s="42">
        <f t="shared" si="28"/>
        <v>0.18</v>
      </c>
      <c r="N714" s="29">
        <f t="shared" si="29"/>
        <v>1080</v>
      </c>
      <c r="O714" s="3"/>
      <c r="P714" s="4"/>
      <c r="Q714" s="5"/>
      <c r="R714" s="6"/>
    </row>
    <row r="715" spans="1:18" ht="15.75" customHeight="1">
      <c r="A715" s="12" t="s">
        <v>28</v>
      </c>
      <c r="B715" s="15">
        <v>1128299</v>
      </c>
      <c r="C715" s="3">
        <v>44503</v>
      </c>
      <c r="D715" s="12" t="s">
        <v>29</v>
      </c>
      <c r="E715" s="12" t="s">
        <v>44</v>
      </c>
      <c r="F715" s="12" t="s">
        <v>45</v>
      </c>
      <c r="G715" s="12" t="s">
        <v>19</v>
      </c>
      <c r="H715" s="33">
        <v>0.65000000000000013</v>
      </c>
      <c r="I715" s="21">
        <v>6250</v>
      </c>
      <c r="J715" s="33">
        <f t="shared" si="20"/>
        <v>4062.5000000000009</v>
      </c>
      <c r="K715" s="34">
        <f t="shared" si="21"/>
        <v>1015.6250000000002</v>
      </c>
      <c r="L715" s="24">
        <v>0.25</v>
      </c>
      <c r="M715" s="42">
        <f t="shared" si="28"/>
        <v>0.16250000000000003</v>
      </c>
      <c r="N715" s="29">
        <f t="shared" si="29"/>
        <v>1015.6250000000002</v>
      </c>
      <c r="O715" s="3"/>
      <c r="P715" s="4"/>
      <c r="Q715" s="5"/>
      <c r="R715" s="6"/>
    </row>
    <row r="716" spans="1:18" ht="15.75" customHeight="1">
      <c r="A716" s="12" t="s">
        <v>28</v>
      </c>
      <c r="B716" s="15">
        <v>1128299</v>
      </c>
      <c r="C716" s="3">
        <v>44503</v>
      </c>
      <c r="D716" s="12" t="s">
        <v>29</v>
      </c>
      <c r="E716" s="12" t="s">
        <v>44</v>
      </c>
      <c r="F716" s="12" t="s">
        <v>45</v>
      </c>
      <c r="G716" s="12" t="s">
        <v>20</v>
      </c>
      <c r="H716" s="33">
        <v>0.60000000000000009</v>
      </c>
      <c r="I716" s="21">
        <v>4750</v>
      </c>
      <c r="J716" s="33">
        <f t="shared" si="20"/>
        <v>2850.0000000000005</v>
      </c>
      <c r="K716" s="34">
        <f t="shared" si="21"/>
        <v>712.50000000000011</v>
      </c>
      <c r="L716" s="24">
        <v>0.25</v>
      </c>
      <c r="M716" s="42">
        <f t="shared" si="28"/>
        <v>0.15000000000000002</v>
      </c>
      <c r="N716" s="29">
        <f t="shared" si="29"/>
        <v>712.50000000000011</v>
      </c>
      <c r="O716" s="3"/>
      <c r="P716" s="4"/>
      <c r="Q716" s="5"/>
      <c r="R716" s="6"/>
    </row>
    <row r="717" spans="1:18" ht="15.75" customHeight="1">
      <c r="A717" s="12" t="s">
        <v>28</v>
      </c>
      <c r="B717" s="15">
        <v>1128299</v>
      </c>
      <c r="C717" s="3">
        <v>44503</v>
      </c>
      <c r="D717" s="12" t="s">
        <v>29</v>
      </c>
      <c r="E717" s="12" t="s">
        <v>44</v>
      </c>
      <c r="F717" s="12" t="s">
        <v>45</v>
      </c>
      <c r="G717" s="12" t="s">
        <v>21</v>
      </c>
      <c r="H717" s="33">
        <v>0.70000000000000018</v>
      </c>
      <c r="I717" s="21">
        <v>4500</v>
      </c>
      <c r="J717" s="33">
        <f t="shared" si="20"/>
        <v>3150.0000000000009</v>
      </c>
      <c r="K717" s="34">
        <f t="shared" si="21"/>
        <v>945.00000000000023</v>
      </c>
      <c r="L717" s="24">
        <v>0.3</v>
      </c>
      <c r="M717" s="42">
        <f t="shared" si="28"/>
        <v>0.21000000000000005</v>
      </c>
      <c r="N717" s="29">
        <f t="shared" si="29"/>
        <v>945.00000000000023</v>
      </c>
      <c r="O717" s="3"/>
      <c r="P717" s="4"/>
      <c r="Q717" s="5"/>
      <c r="R717" s="6"/>
    </row>
    <row r="718" spans="1:18" ht="15.75" customHeight="1">
      <c r="A718" s="12" t="s">
        <v>28</v>
      </c>
      <c r="B718" s="15">
        <v>1128299</v>
      </c>
      <c r="C718" s="3">
        <v>44503</v>
      </c>
      <c r="D718" s="12" t="s">
        <v>29</v>
      </c>
      <c r="E718" s="12" t="s">
        <v>44</v>
      </c>
      <c r="F718" s="12" t="s">
        <v>45</v>
      </c>
      <c r="G718" s="12" t="s">
        <v>22</v>
      </c>
      <c r="H718" s="33">
        <v>0.90000000000000013</v>
      </c>
      <c r="I718" s="21">
        <v>4250</v>
      </c>
      <c r="J718" s="33">
        <f t="shared" si="20"/>
        <v>3825.0000000000005</v>
      </c>
      <c r="K718" s="34">
        <f t="shared" si="21"/>
        <v>956.25000000000011</v>
      </c>
      <c r="L718" s="24">
        <v>0.25</v>
      </c>
      <c r="M718" s="42">
        <f t="shared" si="28"/>
        <v>0.22500000000000003</v>
      </c>
      <c r="N718" s="29">
        <f t="shared" si="29"/>
        <v>956.25000000000011</v>
      </c>
      <c r="O718" s="3"/>
      <c r="P718" s="4"/>
      <c r="Q718" s="5"/>
      <c r="R718" s="6"/>
    </row>
    <row r="719" spans="1:18" ht="15.75" customHeight="1">
      <c r="A719" s="12" t="s">
        <v>28</v>
      </c>
      <c r="B719" s="15">
        <v>1128299</v>
      </c>
      <c r="C719" s="3">
        <v>44503</v>
      </c>
      <c r="D719" s="12" t="s">
        <v>29</v>
      </c>
      <c r="E719" s="12" t="s">
        <v>44</v>
      </c>
      <c r="F719" s="12" t="s">
        <v>45</v>
      </c>
      <c r="G719" s="12" t="s">
        <v>23</v>
      </c>
      <c r="H719" s="33">
        <v>0.95000000000000018</v>
      </c>
      <c r="I719" s="21">
        <v>5500</v>
      </c>
      <c r="J719" s="33">
        <f t="shared" si="20"/>
        <v>5225.0000000000009</v>
      </c>
      <c r="K719" s="34">
        <f t="shared" si="21"/>
        <v>1045.0000000000002</v>
      </c>
      <c r="L719" s="24">
        <v>0.2</v>
      </c>
      <c r="M719" s="42">
        <f t="shared" si="28"/>
        <v>0.19000000000000003</v>
      </c>
      <c r="N719" s="29">
        <f t="shared" si="29"/>
        <v>1045.0000000000002</v>
      </c>
      <c r="O719" s="3"/>
      <c r="P719" s="4"/>
      <c r="Q719" s="5"/>
      <c r="R719" s="6"/>
    </row>
    <row r="720" spans="1:18" ht="15.75" customHeight="1">
      <c r="A720" s="12" t="s">
        <v>28</v>
      </c>
      <c r="B720" s="15">
        <v>1128299</v>
      </c>
      <c r="C720" s="3">
        <v>44532</v>
      </c>
      <c r="D720" s="12" t="s">
        <v>29</v>
      </c>
      <c r="E720" s="12" t="s">
        <v>44</v>
      </c>
      <c r="F720" s="12" t="s">
        <v>45</v>
      </c>
      <c r="G720" s="12" t="s">
        <v>18</v>
      </c>
      <c r="H720" s="33">
        <v>0.80000000000000016</v>
      </c>
      <c r="I720" s="21">
        <v>7500</v>
      </c>
      <c r="J720" s="33">
        <f t="shared" si="20"/>
        <v>6000.0000000000009</v>
      </c>
      <c r="K720" s="34">
        <f t="shared" si="21"/>
        <v>1800.0000000000002</v>
      </c>
      <c r="L720" s="24">
        <v>0.3</v>
      </c>
      <c r="M720" s="42">
        <f t="shared" si="28"/>
        <v>0.24000000000000002</v>
      </c>
      <c r="N720" s="29">
        <f t="shared" si="29"/>
        <v>1800.0000000000002</v>
      </c>
      <c r="O720" s="3"/>
      <c r="P720" s="4"/>
      <c r="Q720" s="5"/>
      <c r="R720" s="6"/>
    </row>
    <row r="721" spans="1:18" ht="15.75" customHeight="1">
      <c r="A721" s="12" t="s">
        <v>28</v>
      </c>
      <c r="B721" s="15">
        <v>1128299</v>
      </c>
      <c r="C721" s="3">
        <v>44532</v>
      </c>
      <c r="D721" s="12" t="s">
        <v>29</v>
      </c>
      <c r="E721" s="12" t="s">
        <v>44</v>
      </c>
      <c r="F721" s="12" t="s">
        <v>45</v>
      </c>
      <c r="G721" s="12" t="s">
        <v>19</v>
      </c>
      <c r="H721" s="33">
        <v>0.8500000000000002</v>
      </c>
      <c r="I721" s="21">
        <v>7500</v>
      </c>
      <c r="J721" s="33">
        <f t="shared" si="20"/>
        <v>6375.0000000000018</v>
      </c>
      <c r="K721" s="34">
        <f t="shared" si="21"/>
        <v>1593.7500000000005</v>
      </c>
      <c r="L721" s="24">
        <v>0.25</v>
      </c>
      <c r="M721" s="42">
        <f t="shared" si="28"/>
        <v>0.21250000000000005</v>
      </c>
      <c r="N721" s="29">
        <f t="shared" si="29"/>
        <v>1593.7500000000005</v>
      </c>
      <c r="O721" s="3"/>
      <c r="P721" s="4"/>
      <c r="Q721" s="5"/>
      <c r="R721" s="6"/>
    </row>
    <row r="722" spans="1:18" ht="15.75" customHeight="1">
      <c r="A722" s="12" t="s">
        <v>28</v>
      </c>
      <c r="B722" s="15">
        <v>1128299</v>
      </c>
      <c r="C722" s="3">
        <v>44532</v>
      </c>
      <c r="D722" s="12" t="s">
        <v>29</v>
      </c>
      <c r="E722" s="12" t="s">
        <v>44</v>
      </c>
      <c r="F722" s="12" t="s">
        <v>45</v>
      </c>
      <c r="G722" s="12" t="s">
        <v>20</v>
      </c>
      <c r="H722" s="33">
        <v>0.80000000000000016</v>
      </c>
      <c r="I722" s="21">
        <v>5500</v>
      </c>
      <c r="J722" s="33">
        <f t="shared" si="20"/>
        <v>4400.0000000000009</v>
      </c>
      <c r="K722" s="34">
        <f t="shared" si="21"/>
        <v>1100.0000000000002</v>
      </c>
      <c r="L722" s="24">
        <v>0.25</v>
      </c>
      <c r="M722" s="42">
        <f t="shared" si="28"/>
        <v>0.20000000000000004</v>
      </c>
      <c r="N722" s="29">
        <f t="shared" si="29"/>
        <v>1100.0000000000002</v>
      </c>
      <c r="O722" s="3"/>
      <c r="P722" s="4"/>
      <c r="Q722" s="5"/>
      <c r="R722" s="6"/>
    </row>
    <row r="723" spans="1:18" ht="15.75" customHeight="1">
      <c r="A723" s="12" t="s">
        <v>28</v>
      </c>
      <c r="B723" s="15">
        <v>1128299</v>
      </c>
      <c r="C723" s="3">
        <v>44532</v>
      </c>
      <c r="D723" s="12" t="s">
        <v>29</v>
      </c>
      <c r="E723" s="12" t="s">
        <v>44</v>
      </c>
      <c r="F723" s="12" t="s">
        <v>45</v>
      </c>
      <c r="G723" s="12" t="s">
        <v>21</v>
      </c>
      <c r="H723" s="33">
        <v>0.80000000000000016</v>
      </c>
      <c r="I723" s="21">
        <v>5500</v>
      </c>
      <c r="J723" s="33">
        <f t="shared" si="20"/>
        <v>4400.0000000000009</v>
      </c>
      <c r="K723" s="34">
        <f t="shared" si="21"/>
        <v>1320.0000000000002</v>
      </c>
      <c r="L723" s="24">
        <v>0.3</v>
      </c>
      <c r="M723" s="42">
        <f t="shared" si="28"/>
        <v>0.24000000000000005</v>
      </c>
      <c r="N723" s="29">
        <f t="shared" si="29"/>
        <v>1320.0000000000002</v>
      </c>
      <c r="O723" s="3"/>
      <c r="P723" s="4"/>
      <c r="Q723" s="5"/>
      <c r="R723" s="6"/>
    </row>
    <row r="724" spans="1:18" ht="15.75" customHeight="1">
      <c r="A724" s="12" t="s">
        <v>28</v>
      </c>
      <c r="B724" s="15">
        <v>1128299</v>
      </c>
      <c r="C724" s="3">
        <v>44532</v>
      </c>
      <c r="D724" s="12" t="s">
        <v>29</v>
      </c>
      <c r="E724" s="12" t="s">
        <v>44</v>
      </c>
      <c r="F724" s="12" t="s">
        <v>45</v>
      </c>
      <c r="G724" s="12" t="s">
        <v>22</v>
      </c>
      <c r="H724" s="33">
        <v>0.90000000000000013</v>
      </c>
      <c r="I724" s="21">
        <v>4750</v>
      </c>
      <c r="J724" s="33">
        <f t="shared" si="20"/>
        <v>4275.0000000000009</v>
      </c>
      <c r="K724" s="34">
        <f t="shared" si="21"/>
        <v>1068.7500000000002</v>
      </c>
      <c r="L724" s="24">
        <v>0.25</v>
      </c>
      <c r="M724" s="42">
        <f t="shared" si="28"/>
        <v>0.22500000000000006</v>
      </c>
      <c r="N724" s="29">
        <f t="shared" si="29"/>
        <v>1068.7500000000002</v>
      </c>
      <c r="O724" s="3"/>
      <c r="P724" s="4"/>
      <c r="Q724" s="5"/>
      <c r="R724" s="6"/>
    </row>
    <row r="725" spans="1:18" ht="15.75" customHeight="1">
      <c r="A725" s="12" t="s">
        <v>28</v>
      </c>
      <c r="B725" s="15">
        <v>1128299</v>
      </c>
      <c r="C725" s="3">
        <v>44532</v>
      </c>
      <c r="D725" s="12" t="s">
        <v>29</v>
      </c>
      <c r="E725" s="12" t="s">
        <v>44</v>
      </c>
      <c r="F725" s="12" t="s">
        <v>45</v>
      </c>
      <c r="G725" s="12" t="s">
        <v>23</v>
      </c>
      <c r="H725" s="33">
        <v>0.95000000000000018</v>
      </c>
      <c r="I725" s="21">
        <v>5750</v>
      </c>
      <c r="J725" s="33">
        <f t="shared" si="20"/>
        <v>5462.5000000000009</v>
      </c>
      <c r="K725" s="34">
        <f t="shared" si="21"/>
        <v>1092.5000000000002</v>
      </c>
      <c r="L725" s="24">
        <v>0.2</v>
      </c>
      <c r="M725" s="42">
        <f t="shared" si="28"/>
        <v>0.19000000000000003</v>
      </c>
      <c r="N725" s="29">
        <f t="shared" si="29"/>
        <v>1092.5000000000002</v>
      </c>
      <c r="O725" s="3"/>
      <c r="P725" s="4"/>
      <c r="Q725" s="5"/>
      <c r="R725" s="6"/>
    </row>
    <row r="726" spans="1:18" ht="15.75" customHeight="1">
      <c r="A726" s="12" t="s">
        <v>15</v>
      </c>
      <c r="B726" s="15">
        <v>1185732</v>
      </c>
      <c r="C726" s="3">
        <v>44208</v>
      </c>
      <c r="D726" s="12" t="s">
        <v>46</v>
      </c>
      <c r="E726" s="12" t="s">
        <v>47</v>
      </c>
      <c r="F726" s="12" t="s">
        <v>48</v>
      </c>
      <c r="G726" s="12" t="s">
        <v>18</v>
      </c>
      <c r="H726" s="33">
        <v>0.45</v>
      </c>
      <c r="I726" s="21">
        <v>10500</v>
      </c>
      <c r="J726" s="33">
        <f t="shared" si="20"/>
        <v>4725</v>
      </c>
      <c r="K726" s="34">
        <f t="shared" si="21"/>
        <v>2126.25</v>
      </c>
      <c r="L726" s="24">
        <v>0.45</v>
      </c>
      <c r="M726" s="42">
        <f t="shared" si="28"/>
        <v>0.20250000000000001</v>
      </c>
      <c r="N726" s="29">
        <f t="shared" si="29"/>
        <v>2126.25</v>
      </c>
      <c r="O726" s="5"/>
      <c r="P726" s="8"/>
      <c r="Q726" s="5"/>
      <c r="R726" s="6"/>
    </row>
    <row r="727" spans="1:18" ht="15.75" customHeight="1">
      <c r="A727" s="12" t="s">
        <v>15</v>
      </c>
      <c r="B727" s="15">
        <v>1185732</v>
      </c>
      <c r="C727" s="3">
        <v>44208</v>
      </c>
      <c r="D727" s="12" t="s">
        <v>46</v>
      </c>
      <c r="E727" s="12" t="s">
        <v>47</v>
      </c>
      <c r="F727" s="12" t="s">
        <v>48</v>
      </c>
      <c r="G727" s="12" t="s">
        <v>19</v>
      </c>
      <c r="H727" s="33">
        <v>0.45</v>
      </c>
      <c r="I727" s="21">
        <v>8500</v>
      </c>
      <c r="J727" s="33">
        <f t="shared" si="20"/>
        <v>3825</v>
      </c>
      <c r="K727" s="34">
        <f t="shared" si="21"/>
        <v>1338.75</v>
      </c>
      <c r="L727" s="24">
        <v>0.35</v>
      </c>
      <c r="M727" s="42">
        <f t="shared" si="28"/>
        <v>0.1575</v>
      </c>
      <c r="N727" s="29">
        <f t="shared" si="29"/>
        <v>1338.75</v>
      </c>
      <c r="O727" s="5"/>
      <c r="P727" s="8"/>
      <c r="Q727" s="5"/>
      <c r="R727" s="6"/>
    </row>
    <row r="728" spans="1:18" ht="15.75" customHeight="1">
      <c r="A728" s="12" t="s">
        <v>15</v>
      </c>
      <c r="B728" s="15">
        <v>1185732</v>
      </c>
      <c r="C728" s="3">
        <v>44208</v>
      </c>
      <c r="D728" s="12" t="s">
        <v>46</v>
      </c>
      <c r="E728" s="12" t="s">
        <v>47</v>
      </c>
      <c r="F728" s="12" t="s">
        <v>48</v>
      </c>
      <c r="G728" s="12" t="s">
        <v>20</v>
      </c>
      <c r="H728" s="33">
        <v>0.35000000000000003</v>
      </c>
      <c r="I728" s="21">
        <v>8500</v>
      </c>
      <c r="J728" s="33">
        <f t="shared" si="20"/>
        <v>2975.0000000000005</v>
      </c>
      <c r="K728" s="34">
        <f t="shared" si="21"/>
        <v>743.75000000000011</v>
      </c>
      <c r="L728" s="24">
        <v>0.25</v>
      </c>
      <c r="M728" s="42">
        <f t="shared" si="28"/>
        <v>8.7500000000000008E-2</v>
      </c>
      <c r="N728" s="29">
        <f t="shared" si="29"/>
        <v>743.75000000000011</v>
      </c>
      <c r="O728" s="5"/>
      <c r="P728" s="8"/>
      <c r="Q728" s="5"/>
      <c r="R728" s="6"/>
    </row>
    <row r="729" spans="1:18" ht="15.75" customHeight="1">
      <c r="A729" s="12" t="s">
        <v>15</v>
      </c>
      <c r="B729" s="15">
        <v>1185732</v>
      </c>
      <c r="C729" s="3">
        <v>44208</v>
      </c>
      <c r="D729" s="12" t="s">
        <v>46</v>
      </c>
      <c r="E729" s="12" t="s">
        <v>47</v>
      </c>
      <c r="F729" s="12" t="s">
        <v>48</v>
      </c>
      <c r="G729" s="12" t="s">
        <v>21</v>
      </c>
      <c r="H729" s="33">
        <v>0.39999999999999997</v>
      </c>
      <c r="I729" s="21">
        <v>7000</v>
      </c>
      <c r="J729" s="33">
        <f t="shared" si="20"/>
        <v>2799.9999999999995</v>
      </c>
      <c r="K729" s="34">
        <f t="shared" si="21"/>
        <v>839.99999999999989</v>
      </c>
      <c r="L729" s="24">
        <v>0.3</v>
      </c>
      <c r="M729" s="42">
        <f t="shared" si="28"/>
        <v>0.11999999999999998</v>
      </c>
      <c r="N729" s="29">
        <f t="shared" si="29"/>
        <v>839.99999999999989</v>
      </c>
      <c r="O729" s="5"/>
      <c r="P729" s="4"/>
      <c r="Q729" s="5"/>
      <c r="R729" s="6"/>
    </row>
    <row r="730" spans="1:18" ht="15.75" customHeight="1">
      <c r="A730" s="12" t="s">
        <v>15</v>
      </c>
      <c r="B730" s="15">
        <v>1185732</v>
      </c>
      <c r="C730" s="3">
        <v>44208</v>
      </c>
      <c r="D730" s="12" t="s">
        <v>46</v>
      </c>
      <c r="E730" s="12" t="s">
        <v>47</v>
      </c>
      <c r="F730" s="12" t="s">
        <v>48</v>
      </c>
      <c r="G730" s="12" t="s">
        <v>22</v>
      </c>
      <c r="H730" s="33">
        <v>0.55000000000000004</v>
      </c>
      <c r="I730" s="21">
        <v>7500</v>
      </c>
      <c r="J730" s="33">
        <f t="shared" si="20"/>
        <v>4125</v>
      </c>
      <c r="K730" s="34">
        <f t="shared" si="21"/>
        <v>1443.75</v>
      </c>
      <c r="L730" s="24">
        <v>0.35</v>
      </c>
      <c r="M730" s="42">
        <f t="shared" si="28"/>
        <v>0.1925</v>
      </c>
      <c r="N730" s="29">
        <f t="shared" si="29"/>
        <v>1443.75</v>
      </c>
      <c r="O730" s="5"/>
      <c r="P730" s="4"/>
      <c r="Q730" s="5"/>
      <c r="R730" s="6"/>
    </row>
    <row r="731" spans="1:18" ht="15.75" customHeight="1">
      <c r="A731" s="12" t="s">
        <v>15</v>
      </c>
      <c r="B731" s="15">
        <v>1185732</v>
      </c>
      <c r="C731" s="3">
        <v>44208</v>
      </c>
      <c r="D731" s="12" t="s">
        <v>46</v>
      </c>
      <c r="E731" s="12" t="s">
        <v>47</v>
      </c>
      <c r="F731" s="12" t="s">
        <v>48</v>
      </c>
      <c r="G731" s="12" t="s">
        <v>23</v>
      </c>
      <c r="H731" s="33">
        <v>0.45</v>
      </c>
      <c r="I731" s="21">
        <v>8500</v>
      </c>
      <c r="J731" s="33">
        <f t="shared" si="20"/>
        <v>3825</v>
      </c>
      <c r="K731" s="34">
        <f t="shared" si="21"/>
        <v>1912.5</v>
      </c>
      <c r="L731" s="24">
        <v>0.5</v>
      </c>
      <c r="M731" s="42">
        <f t="shared" si="28"/>
        <v>0.22500000000000001</v>
      </c>
      <c r="N731" s="29">
        <f t="shared" si="29"/>
        <v>1912.5</v>
      </c>
      <c r="O731" s="5"/>
      <c r="P731" s="4"/>
      <c r="Q731" s="5"/>
      <c r="R731" s="6"/>
    </row>
    <row r="732" spans="1:18" ht="15.75" customHeight="1">
      <c r="A732" s="12" t="s">
        <v>15</v>
      </c>
      <c r="B732" s="15">
        <v>1185732</v>
      </c>
      <c r="C732" s="3">
        <v>44237</v>
      </c>
      <c r="D732" s="12" t="s">
        <v>46</v>
      </c>
      <c r="E732" s="12" t="s">
        <v>47</v>
      </c>
      <c r="F732" s="12" t="s">
        <v>48</v>
      </c>
      <c r="G732" s="12" t="s">
        <v>18</v>
      </c>
      <c r="H732" s="33">
        <v>0.45</v>
      </c>
      <c r="I732" s="21">
        <v>11000</v>
      </c>
      <c r="J732" s="33">
        <f t="shared" si="20"/>
        <v>4950</v>
      </c>
      <c r="K732" s="34">
        <f t="shared" si="21"/>
        <v>2227.5</v>
      </c>
      <c r="L732" s="24">
        <v>0.45</v>
      </c>
      <c r="M732" s="42">
        <f t="shared" si="28"/>
        <v>0.20250000000000001</v>
      </c>
      <c r="N732" s="29">
        <f t="shared" si="29"/>
        <v>2227.5</v>
      </c>
      <c r="O732" s="5"/>
      <c r="P732" s="4"/>
      <c r="Q732" s="5"/>
      <c r="R732" s="6"/>
    </row>
    <row r="733" spans="1:18" ht="15.75" customHeight="1">
      <c r="A733" s="12" t="s">
        <v>15</v>
      </c>
      <c r="B733" s="15">
        <v>1185732</v>
      </c>
      <c r="C733" s="3">
        <v>44237</v>
      </c>
      <c r="D733" s="12" t="s">
        <v>46</v>
      </c>
      <c r="E733" s="12" t="s">
        <v>47</v>
      </c>
      <c r="F733" s="12" t="s">
        <v>48</v>
      </c>
      <c r="G733" s="12" t="s">
        <v>19</v>
      </c>
      <c r="H733" s="33">
        <v>0.45</v>
      </c>
      <c r="I733" s="21">
        <v>7500</v>
      </c>
      <c r="J733" s="33">
        <f t="shared" si="20"/>
        <v>3375</v>
      </c>
      <c r="K733" s="34">
        <f t="shared" si="21"/>
        <v>1181.25</v>
      </c>
      <c r="L733" s="24">
        <v>0.35</v>
      </c>
      <c r="M733" s="42">
        <f t="shared" si="28"/>
        <v>0.1575</v>
      </c>
      <c r="N733" s="29">
        <f t="shared" si="29"/>
        <v>1181.25</v>
      </c>
      <c r="O733" s="5"/>
      <c r="P733" s="4"/>
      <c r="Q733" s="5"/>
      <c r="R733" s="6"/>
    </row>
    <row r="734" spans="1:18" ht="15.75" customHeight="1">
      <c r="A734" s="12" t="s">
        <v>15</v>
      </c>
      <c r="B734" s="15">
        <v>1185732</v>
      </c>
      <c r="C734" s="3">
        <v>44237</v>
      </c>
      <c r="D734" s="12" t="s">
        <v>46</v>
      </c>
      <c r="E734" s="12" t="s">
        <v>47</v>
      </c>
      <c r="F734" s="12" t="s">
        <v>48</v>
      </c>
      <c r="G734" s="12" t="s">
        <v>20</v>
      </c>
      <c r="H734" s="33">
        <v>0.35000000000000003</v>
      </c>
      <c r="I734" s="21">
        <v>8000</v>
      </c>
      <c r="J734" s="33">
        <f t="shared" si="20"/>
        <v>2800.0000000000005</v>
      </c>
      <c r="K734" s="34">
        <f t="shared" si="21"/>
        <v>700.00000000000011</v>
      </c>
      <c r="L734" s="24">
        <v>0.25</v>
      </c>
      <c r="M734" s="42">
        <f t="shared" si="28"/>
        <v>8.7500000000000008E-2</v>
      </c>
      <c r="N734" s="29">
        <f t="shared" si="29"/>
        <v>700.00000000000011</v>
      </c>
      <c r="O734" s="5"/>
      <c r="P734" s="8"/>
      <c r="Q734" s="5"/>
      <c r="R734" s="6"/>
    </row>
    <row r="735" spans="1:18" ht="15.75" customHeight="1">
      <c r="A735" s="12" t="s">
        <v>15</v>
      </c>
      <c r="B735" s="15">
        <v>1185732</v>
      </c>
      <c r="C735" s="3">
        <v>44237</v>
      </c>
      <c r="D735" s="12" t="s">
        <v>46</v>
      </c>
      <c r="E735" s="12" t="s">
        <v>47</v>
      </c>
      <c r="F735" s="12" t="s">
        <v>48</v>
      </c>
      <c r="G735" s="12" t="s">
        <v>21</v>
      </c>
      <c r="H735" s="33">
        <v>0.39999999999999997</v>
      </c>
      <c r="I735" s="21">
        <v>6750</v>
      </c>
      <c r="J735" s="33">
        <f t="shared" si="20"/>
        <v>2700</v>
      </c>
      <c r="K735" s="34">
        <f t="shared" si="21"/>
        <v>810</v>
      </c>
      <c r="L735" s="24">
        <v>0.3</v>
      </c>
      <c r="M735" s="42">
        <f t="shared" si="28"/>
        <v>0.12</v>
      </c>
      <c r="N735" s="29">
        <f t="shared" si="29"/>
        <v>810</v>
      </c>
      <c r="O735" s="5"/>
      <c r="P735" s="8"/>
      <c r="Q735" s="5"/>
      <c r="R735" s="6"/>
    </row>
    <row r="736" spans="1:18" ht="15.75" customHeight="1">
      <c r="A736" s="12" t="s">
        <v>15</v>
      </c>
      <c r="B736" s="15">
        <v>1185732</v>
      </c>
      <c r="C736" s="3">
        <v>44237</v>
      </c>
      <c r="D736" s="12" t="s">
        <v>46</v>
      </c>
      <c r="E736" s="12" t="s">
        <v>47</v>
      </c>
      <c r="F736" s="12" t="s">
        <v>48</v>
      </c>
      <c r="G736" s="12" t="s">
        <v>22</v>
      </c>
      <c r="H736" s="33">
        <v>0.55000000000000004</v>
      </c>
      <c r="I736" s="21">
        <v>7500</v>
      </c>
      <c r="J736" s="33">
        <f t="shared" si="20"/>
        <v>4125</v>
      </c>
      <c r="K736" s="34">
        <f t="shared" si="21"/>
        <v>1443.75</v>
      </c>
      <c r="L736" s="24">
        <v>0.35</v>
      </c>
      <c r="M736" s="42">
        <f t="shared" si="28"/>
        <v>0.1925</v>
      </c>
      <c r="N736" s="29">
        <f t="shared" si="29"/>
        <v>1443.75</v>
      </c>
      <c r="O736" s="5"/>
      <c r="P736" s="8"/>
      <c r="Q736" s="5"/>
      <c r="R736" s="6"/>
    </row>
    <row r="737" spans="1:18" ht="15.75" customHeight="1">
      <c r="A737" s="12" t="s">
        <v>15</v>
      </c>
      <c r="B737" s="15">
        <v>1185732</v>
      </c>
      <c r="C737" s="3">
        <v>44237</v>
      </c>
      <c r="D737" s="12" t="s">
        <v>46</v>
      </c>
      <c r="E737" s="12" t="s">
        <v>47</v>
      </c>
      <c r="F737" s="12" t="s">
        <v>48</v>
      </c>
      <c r="G737" s="12" t="s">
        <v>23</v>
      </c>
      <c r="H737" s="33">
        <v>0.45</v>
      </c>
      <c r="I737" s="21">
        <v>8500</v>
      </c>
      <c r="J737" s="33">
        <f t="shared" si="20"/>
        <v>3825</v>
      </c>
      <c r="K737" s="34">
        <f t="shared" si="21"/>
        <v>1912.5</v>
      </c>
      <c r="L737" s="24">
        <v>0.5</v>
      </c>
      <c r="M737" s="42">
        <f t="shared" si="28"/>
        <v>0.22500000000000001</v>
      </c>
      <c r="N737" s="29">
        <f t="shared" si="29"/>
        <v>1912.5</v>
      </c>
      <c r="O737" s="5"/>
      <c r="P737" s="4"/>
      <c r="Q737" s="5"/>
      <c r="R737" s="6"/>
    </row>
    <row r="738" spans="1:18" ht="15.75" customHeight="1">
      <c r="A738" s="12" t="s">
        <v>15</v>
      </c>
      <c r="B738" s="15">
        <v>1185732</v>
      </c>
      <c r="C738" s="3">
        <v>44263</v>
      </c>
      <c r="D738" s="12" t="s">
        <v>46</v>
      </c>
      <c r="E738" s="12" t="s">
        <v>47</v>
      </c>
      <c r="F738" s="12" t="s">
        <v>48</v>
      </c>
      <c r="G738" s="12" t="s">
        <v>18</v>
      </c>
      <c r="H738" s="33">
        <v>0.45</v>
      </c>
      <c r="I738" s="21">
        <v>10700</v>
      </c>
      <c r="J738" s="33">
        <f t="shared" si="20"/>
        <v>4815</v>
      </c>
      <c r="K738" s="34">
        <f t="shared" si="21"/>
        <v>2166.75</v>
      </c>
      <c r="L738" s="24">
        <v>0.45</v>
      </c>
      <c r="M738" s="42">
        <f t="shared" si="28"/>
        <v>0.20250000000000001</v>
      </c>
      <c r="N738" s="29">
        <f t="shared" si="29"/>
        <v>2166.75</v>
      </c>
      <c r="O738" s="5"/>
      <c r="P738" s="4"/>
      <c r="Q738" s="5"/>
      <c r="R738" s="6"/>
    </row>
    <row r="739" spans="1:18" ht="15.75" customHeight="1">
      <c r="A739" s="12" t="s">
        <v>15</v>
      </c>
      <c r="B739" s="15">
        <v>1185732</v>
      </c>
      <c r="C739" s="3">
        <v>44263</v>
      </c>
      <c r="D739" s="12" t="s">
        <v>46</v>
      </c>
      <c r="E739" s="12" t="s">
        <v>47</v>
      </c>
      <c r="F739" s="12" t="s">
        <v>48</v>
      </c>
      <c r="G739" s="12" t="s">
        <v>19</v>
      </c>
      <c r="H739" s="33">
        <v>0.45</v>
      </c>
      <c r="I739" s="21">
        <v>7500</v>
      </c>
      <c r="J739" s="33">
        <f t="shared" si="20"/>
        <v>3375</v>
      </c>
      <c r="K739" s="34">
        <f t="shared" si="21"/>
        <v>1181.25</v>
      </c>
      <c r="L739" s="24">
        <v>0.35</v>
      </c>
      <c r="M739" s="42">
        <f t="shared" si="28"/>
        <v>0.1575</v>
      </c>
      <c r="N739" s="29">
        <f t="shared" si="29"/>
        <v>1181.25</v>
      </c>
      <c r="O739" s="5"/>
      <c r="P739" s="4"/>
      <c r="Q739" s="5"/>
      <c r="R739" s="6"/>
    </row>
    <row r="740" spans="1:18" ht="15.75" customHeight="1">
      <c r="A740" s="12" t="s">
        <v>15</v>
      </c>
      <c r="B740" s="15">
        <v>1185732</v>
      </c>
      <c r="C740" s="3">
        <v>44263</v>
      </c>
      <c r="D740" s="12" t="s">
        <v>46</v>
      </c>
      <c r="E740" s="12" t="s">
        <v>47</v>
      </c>
      <c r="F740" s="12" t="s">
        <v>48</v>
      </c>
      <c r="G740" s="12" t="s">
        <v>20</v>
      </c>
      <c r="H740" s="33">
        <v>0.35000000000000003</v>
      </c>
      <c r="I740" s="21">
        <v>7750</v>
      </c>
      <c r="J740" s="33">
        <f t="shared" si="20"/>
        <v>2712.5000000000005</v>
      </c>
      <c r="K740" s="34">
        <f t="shared" si="21"/>
        <v>678.12500000000011</v>
      </c>
      <c r="L740" s="24">
        <v>0.25</v>
      </c>
      <c r="M740" s="42">
        <f t="shared" si="28"/>
        <v>8.7500000000000008E-2</v>
      </c>
      <c r="N740" s="29">
        <f t="shared" si="29"/>
        <v>678.12500000000011</v>
      </c>
      <c r="O740" s="5"/>
      <c r="P740" s="4"/>
      <c r="Q740" s="5"/>
      <c r="R740" s="6"/>
    </row>
    <row r="741" spans="1:18" ht="15.75" customHeight="1">
      <c r="A741" s="12" t="s">
        <v>15</v>
      </c>
      <c r="B741" s="15">
        <v>1185732</v>
      </c>
      <c r="C741" s="3">
        <v>44263</v>
      </c>
      <c r="D741" s="12" t="s">
        <v>46</v>
      </c>
      <c r="E741" s="12" t="s">
        <v>47</v>
      </c>
      <c r="F741" s="12" t="s">
        <v>48</v>
      </c>
      <c r="G741" s="12" t="s">
        <v>21</v>
      </c>
      <c r="H741" s="33">
        <v>0.39999999999999997</v>
      </c>
      <c r="I741" s="21">
        <v>6250</v>
      </c>
      <c r="J741" s="33">
        <f t="shared" si="20"/>
        <v>2500</v>
      </c>
      <c r="K741" s="34">
        <f t="shared" si="21"/>
        <v>750</v>
      </c>
      <c r="L741" s="24">
        <v>0.3</v>
      </c>
      <c r="M741" s="42">
        <f t="shared" si="28"/>
        <v>0.12</v>
      </c>
      <c r="N741" s="29">
        <f t="shared" si="29"/>
        <v>750</v>
      </c>
      <c r="O741" s="5"/>
      <c r="P741" s="4"/>
      <c r="Q741" s="5"/>
      <c r="R741" s="6"/>
    </row>
    <row r="742" spans="1:18" ht="15.75" customHeight="1">
      <c r="A742" s="12" t="s">
        <v>15</v>
      </c>
      <c r="B742" s="15">
        <v>1185732</v>
      </c>
      <c r="C742" s="3">
        <v>44263</v>
      </c>
      <c r="D742" s="12" t="s">
        <v>46</v>
      </c>
      <c r="E742" s="12" t="s">
        <v>47</v>
      </c>
      <c r="F742" s="12" t="s">
        <v>48</v>
      </c>
      <c r="G742" s="12" t="s">
        <v>22</v>
      </c>
      <c r="H742" s="33">
        <v>0.55000000000000004</v>
      </c>
      <c r="I742" s="21">
        <v>6750</v>
      </c>
      <c r="J742" s="33">
        <f t="shared" si="20"/>
        <v>3712.5000000000005</v>
      </c>
      <c r="K742" s="34">
        <f t="shared" si="21"/>
        <v>1299.375</v>
      </c>
      <c r="L742" s="24">
        <v>0.35</v>
      </c>
      <c r="M742" s="42">
        <f t="shared" si="28"/>
        <v>0.1925</v>
      </c>
      <c r="N742" s="29">
        <f t="shared" si="29"/>
        <v>1299.375</v>
      </c>
      <c r="O742" s="5"/>
      <c r="P742" s="8"/>
      <c r="Q742" s="5"/>
      <c r="R742" s="6"/>
    </row>
    <row r="743" spans="1:18" ht="15.75" customHeight="1">
      <c r="A743" s="12" t="s">
        <v>15</v>
      </c>
      <c r="B743" s="15">
        <v>1185732</v>
      </c>
      <c r="C743" s="3">
        <v>44263</v>
      </c>
      <c r="D743" s="12" t="s">
        <v>46</v>
      </c>
      <c r="E743" s="12" t="s">
        <v>47</v>
      </c>
      <c r="F743" s="12" t="s">
        <v>48</v>
      </c>
      <c r="G743" s="12" t="s">
        <v>23</v>
      </c>
      <c r="H743" s="33">
        <v>0.45</v>
      </c>
      <c r="I743" s="21">
        <v>7750</v>
      </c>
      <c r="J743" s="33">
        <f t="shared" si="20"/>
        <v>3487.5</v>
      </c>
      <c r="K743" s="34">
        <f t="shared" si="21"/>
        <v>1743.75</v>
      </c>
      <c r="L743" s="24">
        <v>0.5</v>
      </c>
      <c r="M743" s="42">
        <f t="shared" si="28"/>
        <v>0.22500000000000001</v>
      </c>
      <c r="N743" s="29">
        <f t="shared" si="29"/>
        <v>1743.75</v>
      </c>
      <c r="O743" s="5"/>
      <c r="P743" s="8"/>
      <c r="Q743" s="5"/>
      <c r="R743" s="6"/>
    </row>
    <row r="744" spans="1:18" ht="15.75" customHeight="1">
      <c r="A744" s="12" t="s">
        <v>15</v>
      </c>
      <c r="B744" s="15">
        <v>1185732</v>
      </c>
      <c r="C744" s="3">
        <v>44295</v>
      </c>
      <c r="D744" s="12" t="s">
        <v>46</v>
      </c>
      <c r="E744" s="12" t="s">
        <v>47</v>
      </c>
      <c r="F744" s="12" t="s">
        <v>48</v>
      </c>
      <c r="G744" s="12" t="s">
        <v>18</v>
      </c>
      <c r="H744" s="33">
        <v>0.45</v>
      </c>
      <c r="I744" s="21">
        <v>10250</v>
      </c>
      <c r="J744" s="33">
        <f t="shared" si="20"/>
        <v>4612.5</v>
      </c>
      <c r="K744" s="34">
        <f t="shared" si="21"/>
        <v>2075.625</v>
      </c>
      <c r="L744" s="24">
        <v>0.45</v>
      </c>
      <c r="M744" s="42">
        <f t="shared" si="28"/>
        <v>0.20250000000000001</v>
      </c>
      <c r="N744" s="29">
        <f t="shared" si="29"/>
        <v>2075.625</v>
      </c>
      <c r="O744" s="5"/>
      <c r="P744" s="8"/>
      <c r="Q744" s="5"/>
      <c r="R744" s="6"/>
    </row>
    <row r="745" spans="1:18" ht="15.75" customHeight="1">
      <c r="A745" s="12" t="s">
        <v>15</v>
      </c>
      <c r="B745" s="15">
        <v>1185732</v>
      </c>
      <c r="C745" s="3">
        <v>44295</v>
      </c>
      <c r="D745" s="12" t="s">
        <v>46</v>
      </c>
      <c r="E745" s="12" t="s">
        <v>47</v>
      </c>
      <c r="F745" s="12" t="s">
        <v>48</v>
      </c>
      <c r="G745" s="12" t="s">
        <v>19</v>
      </c>
      <c r="H745" s="33">
        <v>0.45</v>
      </c>
      <c r="I745" s="21">
        <v>7250</v>
      </c>
      <c r="J745" s="33">
        <f t="shared" si="20"/>
        <v>3262.5</v>
      </c>
      <c r="K745" s="34">
        <f t="shared" si="21"/>
        <v>1141.875</v>
      </c>
      <c r="L745" s="24">
        <v>0.35</v>
      </c>
      <c r="M745" s="42">
        <f t="shared" si="28"/>
        <v>0.1575</v>
      </c>
      <c r="N745" s="29">
        <f t="shared" si="29"/>
        <v>1141.875</v>
      </c>
      <c r="O745" s="5"/>
      <c r="P745" s="4"/>
      <c r="Q745" s="5"/>
      <c r="R745" s="6"/>
    </row>
    <row r="746" spans="1:18" ht="15.75" customHeight="1">
      <c r="A746" s="12" t="s">
        <v>15</v>
      </c>
      <c r="B746" s="15">
        <v>1185732</v>
      </c>
      <c r="C746" s="3">
        <v>44295</v>
      </c>
      <c r="D746" s="12" t="s">
        <v>46</v>
      </c>
      <c r="E746" s="12" t="s">
        <v>47</v>
      </c>
      <c r="F746" s="12" t="s">
        <v>48</v>
      </c>
      <c r="G746" s="12" t="s">
        <v>20</v>
      </c>
      <c r="H746" s="33">
        <v>0.35000000000000003</v>
      </c>
      <c r="I746" s="21">
        <v>7250</v>
      </c>
      <c r="J746" s="33">
        <f t="shared" si="20"/>
        <v>2537.5000000000005</v>
      </c>
      <c r="K746" s="34">
        <f t="shared" si="21"/>
        <v>634.37500000000011</v>
      </c>
      <c r="L746" s="24">
        <v>0.25</v>
      </c>
      <c r="M746" s="42">
        <f t="shared" si="28"/>
        <v>8.7500000000000022E-2</v>
      </c>
      <c r="N746" s="29">
        <f t="shared" si="29"/>
        <v>634.37500000000011</v>
      </c>
      <c r="O746" s="5"/>
      <c r="P746" s="4"/>
      <c r="Q746" s="5"/>
      <c r="R746" s="6"/>
    </row>
    <row r="747" spans="1:18" ht="15.75" customHeight="1">
      <c r="A747" s="12" t="s">
        <v>15</v>
      </c>
      <c r="B747" s="15">
        <v>1185732</v>
      </c>
      <c r="C747" s="3">
        <v>44295</v>
      </c>
      <c r="D747" s="12" t="s">
        <v>46</v>
      </c>
      <c r="E747" s="12" t="s">
        <v>47</v>
      </c>
      <c r="F747" s="12" t="s">
        <v>48</v>
      </c>
      <c r="G747" s="12" t="s">
        <v>21</v>
      </c>
      <c r="H747" s="33">
        <v>0.39999999999999997</v>
      </c>
      <c r="I747" s="21">
        <v>6500</v>
      </c>
      <c r="J747" s="33">
        <f t="shared" si="20"/>
        <v>2600</v>
      </c>
      <c r="K747" s="34">
        <f t="shared" si="21"/>
        <v>780</v>
      </c>
      <c r="L747" s="24">
        <v>0.3</v>
      </c>
      <c r="M747" s="42">
        <f t="shared" si="28"/>
        <v>0.12</v>
      </c>
      <c r="N747" s="29">
        <f t="shared" si="29"/>
        <v>780</v>
      </c>
      <c r="O747" s="5"/>
      <c r="P747" s="4"/>
      <c r="Q747" s="5"/>
      <c r="R747" s="6"/>
    </row>
    <row r="748" spans="1:18" ht="15.75" customHeight="1">
      <c r="A748" s="12" t="s">
        <v>15</v>
      </c>
      <c r="B748" s="15">
        <v>1185732</v>
      </c>
      <c r="C748" s="3">
        <v>44295</v>
      </c>
      <c r="D748" s="12" t="s">
        <v>46</v>
      </c>
      <c r="E748" s="12" t="s">
        <v>47</v>
      </c>
      <c r="F748" s="12" t="s">
        <v>48</v>
      </c>
      <c r="G748" s="12" t="s">
        <v>22</v>
      </c>
      <c r="H748" s="33">
        <v>0.55000000000000004</v>
      </c>
      <c r="I748" s="21">
        <v>6750</v>
      </c>
      <c r="J748" s="33">
        <f t="shared" si="20"/>
        <v>3712.5000000000005</v>
      </c>
      <c r="K748" s="34">
        <f t="shared" si="21"/>
        <v>1299.375</v>
      </c>
      <c r="L748" s="24">
        <v>0.35</v>
      </c>
      <c r="M748" s="42">
        <f t="shared" si="28"/>
        <v>0.1925</v>
      </c>
      <c r="N748" s="29">
        <f t="shared" si="29"/>
        <v>1299.375</v>
      </c>
      <c r="O748" s="5"/>
      <c r="P748" s="4"/>
      <c r="Q748" s="5"/>
      <c r="R748" s="6"/>
    </row>
    <row r="749" spans="1:18" ht="15.75" customHeight="1">
      <c r="A749" s="12" t="s">
        <v>15</v>
      </c>
      <c r="B749" s="15">
        <v>1185732</v>
      </c>
      <c r="C749" s="3">
        <v>44295</v>
      </c>
      <c r="D749" s="12" t="s">
        <v>46</v>
      </c>
      <c r="E749" s="12" t="s">
        <v>47</v>
      </c>
      <c r="F749" s="12" t="s">
        <v>48</v>
      </c>
      <c r="G749" s="12" t="s">
        <v>23</v>
      </c>
      <c r="H749" s="33">
        <v>0.45</v>
      </c>
      <c r="I749" s="21">
        <v>8000</v>
      </c>
      <c r="J749" s="33">
        <f t="shared" si="20"/>
        <v>3600</v>
      </c>
      <c r="K749" s="34">
        <f t="shared" si="21"/>
        <v>1800</v>
      </c>
      <c r="L749" s="24">
        <v>0.5</v>
      </c>
      <c r="M749" s="42">
        <f t="shared" si="28"/>
        <v>0.22500000000000001</v>
      </c>
      <c r="N749" s="29">
        <f t="shared" si="29"/>
        <v>1800</v>
      </c>
      <c r="O749" s="5"/>
      <c r="P749" s="4"/>
      <c r="Q749" s="5"/>
      <c r="R749" s="6"/>
    </row>
    <row r="750" spans="1:18" ht="15.75" customHeight="1">
      <c r="A750" s="12" t="s">
        <v>15</v>
      </c>
      <c r="B750" s="15">
        <v>1185732</v>
      </c>
      <c r="C750" s="3">
        <v>44324</v>
      </c>
      <c r="D750" s="12" t="s">
        <v>46</v>
      </c>
      <c r="E750" s="12" t="s">
        <v>47</v>
      </c>
      <c r="F750" s="12" t="s">
        <v>48</v>
      </c>
      <c r="G750" s="12" t="s">
        <v>18</v>
      </c>
      <c r="H750" s="33">
        <v>0.55000000000000004</v>
      </c>
      <c r="I750" s="21">
        <v>10700</v>
      </c>
      <c r="J750" s="33">
        <f t="shared" si="20"/>
        <v>5885.0000000000009</v>
      </c>
      <c r="K750" s="34">
        <f t="shared" si="21"/>
        <v>2648.2500000000005</v>
      </c>
      <c r="L750" s="24">
        <v>0.45</v>
      </c>
      <c r="M750" s="42">
        <f t="shared" si="28"/>
        <v>0.24750000000000005</v>
      </c>
      <c r="N750" s="29">
        <f t="shared" si="29"/>
        <v>2648.2500000000005</v>
      </c>
      <c r="O750" s="5"/>
      <c r="P750" s="8"/>
      <c r="Q750" s="5"/>
      <c r="R750" s="6"/>
    </row>
    <row r="751" spans="1:18" ht="15.75" customHeight="1">
      <c r="A751" s="12" t="s">
        <v>15</v>
      </c>
      <c r="B751" s="15">
        <v>1185732</v>
      </c>
      <c r="C751" s="3">
        <v>44324</v>
      </c>
      <c r="D751" s="12" t="s">
        <v>46</v>
      </c>
      <c r="E751" s="12" t="s">
        <v>47</v>
      </c>
      <c r="F751" s="12" t="s">
        <v>48</v>
      </c>
      <c r="G751" s="12" t="s">
        <v>19</v>
      </c>
      <c r="H751" s="33">
        <v>0.55000000000000004</v>
      </c>
      <c r="I751" s="21">
        <v>7750</v>
      </c>
      <c r="J751" s="33">
        <f t="shared" si="20"/>
        <v>4262.5</v>
      </c>
      <c r="K751" s="34">
        <f t="shared" si="21"/>
        <v>1491.875</v>
      </c>
      <c r="L751" s="24">
        <v>0.35</v>
      </c>
      <c r="M751" s="42">
        <f t="shared" si="28"/>
        <v>0.1925</v>
      </c>
      <c r="N751" s="29">
        <f t="shared" si="29"/>
        <v>1491.875</v>
      </c>
      <c r="O751" s="5"/>
      <c r="P751" s="8"/>
      <c r="Q751" s="5"/>
      <c r="R751" s="6"/>
    </row>
    <row r="752" spans="1:18" ht="15.75" customHeight="1">
      <c r="A752" s="12" t="s">
        <v>15</v>
      </c>
      <c r="B752" s="15">
        <v>1185732</v>
      </c>
      <c r="C752" s="3">
        <v>44324</v>
      </c>
      <c r="D752" s="12" t="s">
        <v>46</v>
      </c>
      <c r="E752" s="12" t="s">
        <v>47</v>
      </c>
      <c r="F752" s="12" t="s">
        <v>48</v>
      </c>
      <c r="G752" s="12" t="s">
        <v>20</v>
      </c>
      <c r="H752" s="33">
        <v>0.5</v>
      </c>
      <c r="I752" s="21">
        <v>7500</v>
      </c>
      <c r="J752" s="33">
        <f t="shared" si="20"/>
        <v>3750</v>
      </c>
      <c r="K752" s="34">
        <f t="shared" si="21"/>
        <v>937.5</v>
      </c>
      <c r="L752" s="24">
        <v>0.25</v>
      </c>
      <c r="M752" s="42">
        <f t="shared" si="28"/>
        <v>0.125</v>
      </c>
      <c r="N752" s="29">
        <f t="shared" si="29"/>
        <v>937.5</v>
      </c>
      <c r="O752" s="5"/>
      <c r="P752" s="8"/>
      <c r="Q752" s="5"/>
      <c r="R752" s="6"/>
    </row>
    <row r="753" spans="1:18" ht="15.75" customHeight="1">
      <c r="A753" s="12" t="s">
        <v>15</v>
      </c>
      <c r="B753" s="15">
        <v>1185732</v>
      </c>
      <c r="C753" s="3">
        <v>44324</v>
      </c>
      <c r="D753" s="12" t="s">
        <v>46</v>
      </c>
      <c r="E753" s="12" t="s">
        <v>47</v>
      </c>
      <c r="F753" s="12" t="s">
        <v>48</v>
      </c>
      <c r="G753" s="12" t="s">
        <v>21</v>
      </c>
      <c r="H753" s="33">
        <v>0.5</v>
      </c>
      <c r="I753" s="21">
        <v>7000</v>
      </c>
      <c r="J753" s="33">
        <f t="shared" si="20"/>
        <v>3500</v>
      </c>
      <c r="K753" s="34">
        <f t="shared" si="21"/>
        <v>1050</v>
      </c>
      <c r="L753" s="24">
        <v>0.3</v>
      </c>
      <c r="M753" s="42">
        <f t="shared" si="28"/>
        <v>0.15</v>
      </c>
      <c r="N753" s="29">
        <f t="shared" si="29"/>
        <v>1050</v>
      </c>
      <c r="O753" s="5"/>
      <c r="P753" s="4"/>
      <c r="Q753" s="5"/>
      <c r="R753" s="6"/>
    </row>
    <row r="754" spans="1:18" ht="15.75" customHeight="1">
      <c r="A754" s="12" t="s">
        <v>15</v>
      </c>
      <c r="B754" s="15">
        <v>1185732</v>
      </c>
      <c r="C754" s="3">
        <v>44324</v>
      </c>
      <c r="D754" s="12" t="s">
        <v>46</v>
      </c>
      <c r="E754" s="12" t="s">
        <v>47</v>
      </c>
      <c r="F754" s="12" t="s">
        <v>48</v>
      </c>
      <c r="G754" s="12" t="s">
        <v>22</v>
      </c>
      <c r="H754" s="33">
        <v>0.6</v>
      </c>
      <c r="I754" s="21">
        <v>7250</v>
      </c>
      <c r="J754" s="33">
        <f t="shared" si="20"/>
        <v>4350</v>
      </c>
      <c r="K754" s="34">
        <f t="shared" si="21"/>
        <v>1522.5</v>
      </c>
      <c r="L754" s="24">
        <v>0.35</v>
      </c>
      <c r="M754" s="42">
        <f t="shared" si="28"/>
        <v>0.21</v>
      </c>
      <c r="N754" s="29">
        <f t="shared" si="29"/>
        <v>1522.5</v>
      </c>
      <c r="O754" s="5"/>
      <c r="P754" s="4"/>
      <c r="Q754" s="5"/>
      <c r="R754" s="6"/>
    </row>
    <row r="755" spans="1:18" ht="15.75" customHeight="1">
      <c r="A755" s="12" t="s">
        <v>15</v>
      </c>
      <c r="B755" s="15">
        <v>1185732</v>
      </c>
      <c r="C755" s="3">
        <v>44324</v>
      </c>
      <c r="D755" s="12" t="s">
        <v>46</v>
      </c>
      <c r="E755" s="12" t="s">
        <v>47</v>
      </c>
      <c r="F755" s="12" t="s">
        <v>48</v>
      </c>
      <c r="G755" s="12" t="s">
        <v>23</v>
      </c>
      <c r="H755" s="33">
        <v>0.65</v>
      </c>
      <c r="I755" s="21">
        <v>8250</v>
      </c>
      <c r="J755" s="33">
        <f t="shared" si="20"/>
        <v>5362.5</v>
      </c>
      <c r="K755" s="34">
        <f t="shared" si="21"/>
        <v>2681.25</v>
      </c>
      <c r="L755" s="24">
        <v>0.5</v>
      </c>
      <c r="M755" s="42">
        <f t="shared" si="28"/>
        <v>0.32500000000000001</v>
      </c>
      <c r="N755" s="29">
        <f t="shared" si="29"/>
        <v>2681.25</v>
      </c>
      <c r="O755" s="5"/>
      <c r="P755" s="4"/>
      <c r="Q755" s="5"/>
      <c r="R755" s="6"/>
    </row>
    <row r="756" spans="1:18" ht="15.75" customHeight="1">
      <c r="A756" s="12" t="s">
        <v>15</v>
      </c>
      <c r="B756" s="15">
        <v>1185732</v>
      </c>
      <c r="C756" s="3">
        <v>44357</v>
      </c>
      <c r="D756" s="12" t="s">
        <v>46</v>
      </c>
      <c r="E756" s="12" t="s">
        <v>47</v>
      </c>
      <c r="F756" s="12" t="s">
        <v>48</v>
      </c>
      <c r="G756" s="12" t="s">
        <v>18</v>
      </c>
      <c r="H756" s="33">
        <v>0.6</v>
      </c>
      <c r="I756" s="21">
        <v>10750</v>
      </c>
      <c r="J756" s="33">
        <f t="shared" si="20"/>
        <v>6450</v>
      </c>
      <c r="K756" s="34">
        <f t="shared" si="21"/>
        <v>2902.5</v>
      </c>
      <c r="L756" s="24">
        <v>0.45</v>
      </c>
      <c r="M756" s="42">
        <f t="shared" si="28"/>
        <v>0.27</v>
      </c>
      <c r="N756" s="29">
        <f t="shared" si="29"/>
        <v>2902.5</v>
      </c>
      <c r="O756" s="5"/>
      <c r="P756" s="4"/>
      <c r="Q756" s="5"/>
      <c r="R756" s="6"/>
    </row>
    <row r="757" spans="1:18" ht="15.75" customHeight="1">
      <c r="A757" s="12" t="s">
        <v>15</v>
      </c>
      <c r="B757" s="15">
        <v>1185732</v>
      </c>
      <c r="C757" s="3">
        <v>44357</v>
      </c>
      <c r="D757" s="12" t="s">
        <v>46</v>
      </c>
      <c r="E757" s="12" t="s">
        <v>47</v>
      </c>
      <c r="F757" s="12" t="s">
        <v>48</v>
      </c>
      <c r="G757" s="12" t="s">
        <v>19</v>
      </c>
      <c r="H757" s="33">
        <v>0.55000000000000004</v>
      </c>
      <c r="I757" s="21">
        <v>8250</v>
      </c>
      <c r="J757" s="33">
        <f t="shared" si="20"/>
        <v>4537.5</v>
      </c>
      <c r="K757" s="34">
        <f t="shared" si="21"/>
        <v>1588.125</v>
      </c>
      <c r="L757" s="24">
        <v>0.35</v>
      </c>
      <c r="M757" s="42">
        <f t="shared" si="28"/>
        <v>0.1925</v>
      </c>
      <c r="N757" s="29">
        <f t="shared" si="29"/>
        <v>1588.125</v>
      </c>
      <c r="O757" s="5"/>
      <c r="P757" s="4"/>
      <c r="Q757" s="5"/>
      <c r="R757" s="6"/>
    </row>
    <row r="758" spans="1:18" ht="15.75" customHeight="1">
      <c r="A758" s="12" t="s">
        <v>15</v>
      </c>
      <c r="B758" s="15">
        <v>1185732</v>
      </c>
      <c r="C758" s="3">
        <v>44357</v>
      </c>
      <c r="D758" s="12" t="s">
        <v>46</v>
      </c>
      <c r="E758" s="12" t="s">
        <v>47</v>
      </c>
      <c r="F758" s="12" t="s">
        <v>48</v>
      </c>
      <c r="G758" s="12" t="s">
        <v>20</v>
      </c>
      <c r="H758" s="33">
        <v>0.5</v>
      </c>
      <c r="I758" s="21">
        <v>8000</v>
      </c>
      <c r="J758" s="33">
        <f t="shared" si="20"/>
        <v>4000</v>
      </c>
      <c r="K758" s="34">
        <f t="shared" si="21"/>
        <v>1000</v>
      </c>
      <c r="L758" s="24">
        <v>0.25</v>
      </c>
      <c r="M758" s="42">
        <f t="shared" si="28"/>
        <v>0.125</v>
      </c>
      <c r="N758" s="29">
        <f t="shared" si="29"/>
        <v>1000</v>
      </c>
      <c r="O758" s="5"/>
      <c r="P758" s="8"/>
      <c r="Q758" s="5"/>
      <c r="R758" s="6"/>
    </row>
    <row r="759" spans="1:18" ht="15.75" customHeight="1">
      <c r="A759" s="12" t="s">
        <v>15</v>
      </c>
      <c r="B759" s="15">
        <v>1185732</v>
      </c>
      <c r="C759" s="3">
        <v>44357</v>
      </c>
      <c r="D759" s="12" t="s">
        <v>46</v>
      </c>
      <c r="E759" s="12" t="s">
        <v>47</v>
      </c>
      <c r="F759" s="12" t="s">
        <v>48</v>
      </c>
      <c r="G759" s="12" t="s">
        <v>21</v>
      </c>
      <c r="H759" s="33">
        <v>0.5</v>
      </c>
      <c r="I759" s="21">
        <v>7750</v>
      </c>
      <c r="J759" s="33">
        <f t="shared" si="20"/>
        <v>3875</v>
      </c>
      <c r="K759" s="34">
        <f t="shared" si="21"/>
        <v>1162.5</v>
      </c>
      <c r="L759" s="24">
        <v>0.3</v>
      </c>
      <c r="M759" s="42">
        <f t="shared" si="28"/>
        <v>0.15</v>
      </c>
      <c r="N759" s="29">
        <f t="shared" si="29"/>
        <v>1162.5</v>
      </c>
      <c r="O759" s="5"/>
      <c r="P759" s="8"/>
      <c r="Q759" s="5"/>
      <c r="R759" s="6"/>
    </row>
    <row r="760" spans="1:18" ht="15.75" customHeight="1">
      <c r="A760" s="12" t="s">
        <v>15</v>
      </c>
      <c r="B760" s="15">
        <v>1185732</v>
      </c>
      <c r="C760" s="3">
        <v>44357</v>
      </c>
      <c r="D760" s="12" t="s">
        <v>46</v>
      </c>
      <c r="E760" s="12" t="s">
        <v>47</v>
      </c>
      <c r="F760" s="12" t="s">
        <v>48</v>
      </c>
      <c r="G760" s="12" t="s">
        <v>22</v>
      </c>
      <c r="H760" s="33">
        <v>0.65</v>
      </c>
      <c r="I760" s="21">
        <v>7750</v>
      </c>
      <c r="J760" s="33">
        <f t="shared" si="20"/>
        <v>5037.5</v>
      </c>
      <c r="K760" s="34">
        <f t="shared" si="21"/>
        <v>1763.125</v>
      </c>
      <c r="L760" s="24">
        <v>0.35</v>
      </c>
      <c r="M760" s="42">
        <f t="shared" si="28"/>
        <v>0.22750000000000001</v>
      </c>
      <c r="N760" s="29">
        <f t="shared" si="29"/>
        <v>1763.125</v>
      </c>
      <c r="O760" s="5"/>
      <c r="P760" s="8"/>
      <c r="Q760" s="5"/>
      <c r="R760" s="6"/>
    </row>
    <row r="761" spans="1:18" ht="15.75" customHeight="1">
      <c r="A761" s="12" t="s">
        <v>15</v>
      </c>
      <c r="B761" s="15">
        <v>1185732</v>
      </c>
      <c r="C761" s="3">
        <v>44357</v>
      </c>
      <c r="D761" s="12" t="s">
        <v>46</v>
      </c>
      <c r="E761" s="12" t="s">
        <v>47</v>
      </c>
      <c r="F761" s="12" t="s">
        <v>48</v>
      </c>
      <c r="G761" s="12" t="s">
        <v>23</v>
      </c>
      <c r="H761" s="33">
        <v>0.70000000000000007</v>
      </c>
      <c r="I761" s="21">
        <v>9250</v>
      </c>
      <c r="J761" s="33">
        <f t="shared" si="20"/>
        <v>6475.0000000000009</v>
      </c>
      <c r="K761" s="34">
        <f t="shared" si="21"/>
        <v>3237.5000000000005</v>
      </c>
      <c r="L761" s="24">
        <v>0.5</v>
      </c>
      <c r="M761" s="42">
        <f t="shared" si="28"/>
        <v>0.35000000000000003</v>
      </c>
      <c r="N761" s="29">
        <f t="shared" si="29"/>
        <v>3237.5000000000005</v>
      </c>
      <c r="O761" s="5"/>
      <c r="P761" s="4"/>
      <c r="Q761" s="5"/>
      <c r="R761" s="6"/>
    </row>
    <row r="762" spans="1:18" ht="15.75" customHeight="1">
      <c r="A762" s="12" t="s">
        <v>15</v>
      </c>
      <c r="B762" s="15">
        <v>1185732</v>
      </c>
      <c r="C762" s="3">
        <v>44385</v>
      </c>
      <c r="D762" s="12" t="s">
        <v>46</v>
      </c>
      <c r="E762" s="12" t="s">
        <v>47</v>
      </c>
      <c r="F762" s="12" t="s">
        <v>48</v>
      </c>
      <c r="G762" s="12" t="s">
        <v>18</v>
      </c>
      <c r="H762" s="33">
        <v>0.65</v>
      </c>
      <c r="I762" s="21">
        <v>11500</v>
      </c>
      <c r="J762" s="33">
        <f t="shared" si="20"/>
        <v>7475</v>
      </c>
      <c r="K762" s="34">
        <f t="shared" si="21"/>
        <v>3363.75</v>
      </c>
      <c r="L762" s="24">
        <v>0.45</v>
      </c>
      <c r="M762" s="42">
        <f t="shared" si="28"/>
        <v>0.29249999999999998</v>
      </c>
      <c r="N762" s="29">
        <f t="shared" si="29"/>
        <v>3363.75</v>
      </c>
      <c r="O762" s="5"/>
      <c r="P762" s="4"/>
      <c r="Q762" s="5"/>
      <c r="R762" s="6"/>
    </row>
    <row r="763" spans="1:18" ht="15.75" customHeight="1">
      <c r="A763" s="12" t="s">
        <v>15</v>
      </c>
      <c r="B763" s="15">
        <v>1185732</v>
      </c>
      <c r="C763" s="3">
        <v>44385</v>
      </c>
      <c r="D763" s="12" t="s">
        <v>46</v>
      </c>
      <c r="E763" s="12" t="s">
        <v>47</v>
      </c>
      <c r="F763" s="12" t="s">
        <v>48</v>
      </c>
      <c r="G763" s="12" t="s">
        <v>19</v>
      </c>
      <c r="H763" s="33">
        <v>0.60000000000000009</v>
      </c>
      <c r="I763" s="21">
        <v>9000</v>
      </c>
      <c r="J763" s="33">
        <f t="shared" si="20"/>
        <v>5400.0000000000009</v>
      </c>
      <c r="K763" s="34">
        <f t="shared" si="21"/>
        <v>1890.0000000000002</v>
      </c>
      <c r="L763" s="24">
        <v>0.35</v>
      </c>
      <c r="M763" s="42">
        <f t="shared" si="28"/>
        <v>0.21000000000000002</v>
      </c>
      <c r="N763" s="29">
        <f t="shared" si="29"/>
        <v>1890.0000000000002</v>
      </c>
      <c r="O763" s="5"/>
      <c r="P763" s="4"/>
      <c r="Q763" s="5"/>
      <c r="R763" s="6"/>
    </row>
    <row r="764" spans="1:18" ht="15.75" customHeight="1">
      <c r="A764" s="12" t="s">
        <v>15</v>
      </c>
      <c r="B764" s="15">
        <v>1185732</v>
      </c>
      <c r="C764" s="3">
        <v>44385</v>
      </c>
      <c r="D764" s="12" t="s">
        <v>46</v>
      </c>
      <c r="E764" s="12" t="s">
        <v>47</v>
      </c>
      <c r="F764" s="12" t="s">
        <v>48</v>
      </c>
      <c r="G764" s="12" t="s">
        <v>20</v>
      </c>
      <c r="H764" s="33">
        <v>0.55000000000000004</v>
      </c>
      <c r="I764" s="21">
        <v>8250</v>
      </c>
      <c r="J764" s="33">
        <f t="shared" si="20"/>
        <v>4537.5</v>
      </c>
      <c r="K764" s="34">
        <f t="shared" si="21"/>
        <v>1134.375</v>
      </c>
      <c r="L764" s="24">
        <v>0.25</v>
      </c>
      <c r="M764" s="42">
        <f t="shared" si="28"/>
        <v>0.13750000000000001</v>
      </c>
      <c r="N764" s="29">
        <f t="shared" si="29"/>
        <v>1134.375</v>
      </c>
      <c r="O764" s="5"/>
      <c r="P764" s="4"/>
      <c r="Q764" s="5"/>
      <c r="R764" s="6"/>
    </row>
    <row r="765" spans="1:18" ht="15.75" customHeight="1">
      <c r="A765" s="12" t="s">
        <v>15</v>
      </c>
      <c r="B765" s="15">
        <v>1185732</v>
      </c>
      <c r="C765" s="3">
        <v>44385</v>
      </c>
      <c r="D765" s="12" t="s">
        <v>46</v>
      </c>
      <c r="E765" s="12" t="s">
        <v>47</v>
      </c>
      <c r="F765" s="12" t="s">
        <v>48</v>
      </c>
      <c r="G765" s="12" t="s">
        <v>21</v>
      </c>
      <c r="H765" s="33">
        <v>0.55000000000000004</v>
      </c>
      <c r="I765" s="21">
        <v>7750</v>
      </c>
      <c r="J765" s="33">
        <f t="shared" si="20"/>
        <v>4262.5</v>
      </c>
      <c r="K765" s="34">
        <f t="shared" si="21"/>
        <v>1278.75</v>
      </c>
      <c r="L765" s="24">
        <v>0.3</v>
      </c>
      <c r="M765" s="42">
        <f t="shared" si="28"/>
        <v>0.16500000000000001</v>
      </c>
      <c r="N765" s="29">
        <f t="shared" si="29"/>
        <v>1278.75</v>
      </c>
      <c r="O765" s="5"/>
      <c r="P765" s="4"/>
      <c r="Q765" s="5"/>
      <c r="R765" s="6"/>
    </row>
    <row r="766" spans="1:18" ht="15.75" customHeight="1">
      <c r="A766" s="12" t="s">
        <v>15</v>
      </c>
      <c r="B766" s="15">
        <v>1185732</v>
      </c>
      <c r="C766" s="3">
        <v>44385</v>
      </c>
      <c r="D766" s="12" t="s">
        <v>46</v>
      </c>
      <c r="E766" s="12" t="s">
        <v>47</v>
      </c>
      <c r="F766" s="12" t="s">
        <v>48</v>
      </c>
      <c r="G766" s="12" t="s">
        <v>22</v>
      </c>
      <c r="H766" s="33">
        <v>0.65</v>
      </c>
      <c r="I766" s="21">
        <v>8000</v>
      </c>
      <c r="J766" s="33">
        <f t="shared" si="20"/>
        <v>5200</v>
      </c>
      <c r="K766" s="34">
        <f t="shared" si="21"/>
        <v>1819.9999999999998</v>
      </c>
      <c r="L766" s="24">
        <v>0.35</v>
      </c>
      <c r="M766" s="42">
        <f t="shared" si="28"/>
        <v>0.22749999999999998</v>
      </c>
      <c r="N766" s="29">
        <f t="shared" si="29"/>
        <v>1819.9999999999998</v>
      </c>
      <c r="O766" s="5"/>
      <c r="P766" s="8"/>
      <c r="Q766" s="5"/>
      <c r="R766" s="6"/>
    </row>
    <row r="767" spans="1:18" ht="15.75" customHeight="1">
      <c r="A767" s="12" t="s">
        <v>15</v>
      </c>
      <c r="B767" s="15">
        <v>1185732</v>
      </c>
      <c r="C767" s="3">
        <v>44385</v>
      </c>
      <c r="D767" s="12" t="s">
        <v>46</v>
      </c>
      <c r="E767" s="12" t="s">
        <v>47</v>
      </c>
      <c r="F767" s="12" t="s">
        <v>48</v>
      </c>
      <c r="G767" s="12" t="s">
        <v>23</v>
      </c>
      <c r="H767" s="33">
        <v>0.70000000000000007</v>
      </c>
      <c r="I767" s="21">
        <v>9750</v>
      </c>
      <c r="J767" s="33">
        <f t="shared" si="20"/>
        <v>6825.0000000000009</v>
      </c>
      <c r="K767" s="34">
        <f t="shared" si="21"/>
        <v>3412.5000000000005</v>
      </c>
      <c r="L767" s="24">
        <v>0.5</v>
      </c>
      <c r="M767" s="42">
        <f t="shared" si="28"/>
        <v>0.35000000000000003</v>
      </c>
      <c r="N767" s="29">
        <f t="shared" si="29"/>
        <v>3412.5000000000005</v>
      </c>
      <c r="O767" s="5"/>
      <c r="P767" s="8"/>
      <c r="Q767" s="5"/>
      <c r="R767" s="6"/>
    </row>
    <row r="768" spans="1:18" ht="15.75" customHeight="1">
      <c r="A768" s="12" t="s">
        <v>15</v>
      </c>
      <c r="B768" s="15">
        <v>1185732</v>
      </c>
      <c r="C768" s="3">
        <v>44417</v>
      </c>
      <c r="D768" s="12" t="s">
        <v>46</v>
      </c>
      <c r="E768" s="12" t="s">
        <v>47</v>
      </c>
      <c r="F768" s="12" t="s">
        <v>48</v>
      </c>
      <c r="G768" s="12" t="s">
        <v>18</v>
      </c>
      <c r="H768" s="33">
        <v>0.65</v>
      </c>
      <c r="I768" s="21">
        <v>11250</v>
      </c>
      <c r="J768" s="33">
        <f t="shared" si="20"/>
        <v>7312.5</v>
      </c>
      <c r="K768" s="34">
        <f t="shared" si="21"/>
        <v>3290.625</v>
      </c>
      <c r="L768" s="24">
        <v>0.45</v>
      </c>
      <c r="M768" s="42">
        <f t="shared" si="28"/>
        <v>0.29249999999999998</v>
      </c>
      <c r="N768" s="29">
        <f t="shared" si="29"/>
        <v>3290.625</v>
      </c>
      <c r="O768" s="5"/>
      <c r="P768" s="8"/>
      <c r="Q768" s="5"/>
      <c r="R768" s="6"/>
    </row>
    <row r="769" spans="1:18" ht="15.75" customHeight="1">
      <c r="A769" s="12" t="s">
        <v>15</v>
      </c>
      <c r="B769" s="15">
        <v>1185732</v>
      </c>
      <c r="C769" s="3">
        <v>44417</v>
      </c>
      <c r="D769" s="12" t="s">
        <v>46</v>
      </c>
      <c r="E769" s="12" t="s">
        <v>47</v>
      </c>
      <c r="F769" s="12" t="s">
        <v>48</v>
      </c>
      <c r="G769" s="12" t="s">
        <v>19</v>
      </c>
      <c r="H769" s="33">
        <v>0.60000000000000009</v>
      </c>
      <c r="I769" s="21">
        <v>9000</v>
      </c>
      <c r="J769" s="33">
        <f t="shared" si="20"/>
        <v>5400.0000000000009</v>
      </c>
      <c r="K769" s="34">
        <f t="shared" si="21"/>
        <v>1890.0000000000002</v>
      </c>
      <c r="L769" s="24">
        <v>0.35</v>
      </c>
      <c r="M769" s="42">
        <f t="shared" si="28"/>
        <v>0.21000000000000002</v>
      </c>
      <c r="N769" s="29">
        <f t="shared" si="29"/>
        <v>1890.0000000000002</v>
      </c>
      <c r="O769" s="5"/>
      <c r="P769" s="4"/>
      <c r="Q769" s="5"/>
      <c r="R769" s="6"/>
    </row>
    <row r="770" spans="1:18" ht="15.75" customHeight="1">
      <c r="A770" s="12" t="s">
        <v>15</v>
      </c>
      <c r="B770" s="15">
        <v>1185732</v>
      </c>
      <c r="C770" s="3">
        <v>44417</v>
      </c>
      <c r="D770" s="12" t="s">
        <v>46</v>
      </c>
      <c r="E770" s="12" t="s">
        <v>47</v>
      </c>
      <c r="F770" s="12" t="s">
        <v>48</v>
      </c>
      <c r="G770" s="12" t="s">
        <v>20</v>
      </c>
      <c r="H770" s="33">
        <v>0.55000000000000004</v>
      </c>
      <c r="I770" s="21">
        <v>8250</v>
      </c>
      <c r="J770" s="33">
        <f t="shared" si="20"/>
        <v>4537.5</v>
      </c>
      <c r="K770" s="34">
        <f t="shared" si="21"/>
        <v>1134.375</v>
      </c>
      <c r="L770" s="24">
        <v>0.25</v>
      </c>
      <c r="M770" s="42">
        <f t="shared" si="28"/>
        <v>0.13750000000000001</v>
      </c>
      <c r="N770" s="29">
        <f t="shared" si="29"/>
        <v>1134.375</v>
      </c>
      <c r="O770" s="5"/>
      <c r="P770" s="4"/>
      <c r="Q770" s="5"/>
      <c r="R770" s="6"/>
    </row>
    <row r="771" spans="1:18" ht="15.75" customHeight="1">
      <c r="A771" s="12" t="s">
        <v>15</v>
      </c>
      <c r="B771" s="15">
        <v>1185732</v>
      </c>
      <c r="C771" s="3">
        <v>44417</v>
      </c>
      <c r="D771" s="12" t="s">
        <v>46</v>
      </c>
      <c r="E771" s="12" t="s">
        <v>47</v>
      </c>
      <c r="F771" s="12" t="s">
        <v>48</v>
      </c>
      <c r="G771" s="12" t="s">
        <v>21</v>
      </c>
      <c r="H771" s="33">
        <v>0.45</v>
      </c>
      <c r="I771" s="21">
        <v>7750</v>
      </c>
      <c r="J771" s="33">
        <f t="shared" ref="J771:J1025" si="30">H771*I771</f>
        <v>3487.5</v>
      </c>
      <c r="K771" s="34">
        <f t="shared" ref="K771:K1025" si="31">J771*L771</f>
        <v>1046.25</v>
      </c>
      <c r="L771" s="24">
        <v>0.3</v>
      </c>
      <c r="M771" s="42">
        <f t="shared" si="28"/>
        <v>0.13500000000000001</v>
      </c>
      <c r="N771" s="29">
        <f t="shared" si="29"/>
        <v>1046.25</v>
      </c>
      <c r="O771" s="5"/>
      <c r="P771" s="4"/>
      <c r="Q771" s="5"/>
      <c r="R771" s="6"/>
    </row>
    <row r="772" spans="1:18" ht="15.75" customHeight="1">
      <c r="A772" s="12" t="s">
        <v>15</v>
      </c>
      <c r="B772" s="15">
        <v>1185732</v>
      </c>
      <c r="C772" s="3">
        <v>44417</v>
      </c>
      <c r="D772" s="12" t="s">
        <v>46</v>
      </c>
      <c r="E772" s="12" t="s">
        <v>47</v>
      </c>
      <c r="F772" s="12" t="s">
        <v>48</v>
      </c>
      <c r="G772" s="12" t="s">
        <v>22</v>
      </c>
      <c r="H772" s="33">
        <v>0.55000000000000004</v>
      </c>
      <c r="I772" s="21">
        <v>7500</v>
      </c>
      <c r="J772" s="33">
        <f t="shared" si="30"/>
        <v>4125</v>
      </c>
      <c r="K772" s="34">
        <f t="shared" si="31"/>
        <v>1443.75</v>
      </c>
      <c r="L772" s="24">
        <v>0.35</v>
      </c>
      <c r="M772" s="42">
        <f t="shared" si="28"/>
        <v>0.1925</v>
      </c>
      <c r="N772" s="29">
        <f t="shared" si="29"/>
        <v>1443.75</v>
      </c>
      <c r="O772" s="5"/>
      <c r="P772" s="4"/>
      <c r="Q772" s="5"/>
      <c r="R772" s="6"/>
    </row>
    <row r="773" spans="1:18" ht="15.75" customHeight="1">
      <c r="A773" s="12" t="s">
        <v>15</v>
      </c>
      <c r="B773" s="15">
        <v>1185732</v>
      </c>
      <c r="C773" s="3">
        <v>44417</v>
      </c>
      <c r="D773" s="12" t="s">
        <v>46</v>
      </c>
      <c r="E773" s="12" t="s">
        <v>47</v>
      </c>
      <c r="F773" s="12" t="s">
        <v>48</v>
      </c>
      <c r="G773" s="12" t="s">
        <v>23</v>
      </c>
      <c r="H773" s="33">
        <v>0.60000000000000009</v>
      </c>
      <c r="I773" s="21">
        <v>9250</v>
      </c>
      <c r="J773" s="33">
        <f t="shared" si="30"/>
        <v>5550.0000000000009</v>
      </c>
      <c r="K773" s="34">
        <f t="shared" si="31"/>
        <v>2775.0000000000005</v>
      </c>
      <c r="L773" s="24">
        <v>0.5</v>
      </c>
      <c r="M773" s="42">
        <f t="shared" si="28"/>
        <v>0.30000000000000004</v>
      </c>
      <c r="N773" s="29">
        <f t="shared" si="29"/>
        <v>2775.0000000000005</v>
      </c>
      <c r="O773" s="5"/>
      <c r="P773" s="4"/>
      <c r="Q773" s="5"/>
      <c r="R773" s="6"/>
    </row>
    <row r="774" spans="1:18" ht="15.75" customHeight="1">
      <c r="A774" s="12" t="s">
        <v>15</v>
      </c>
      <c r="B774" s="15">
        <v>1185732</v>
      </c>
      <c r="C774" s="3">
        <v>44447</v>
      </c>
      <c r="D774" s="12" t="s">
        <v>46</v>
      </c>
      <c r="E774" s="12" t="s">
        <v>47</v>
      </c>
      <c r="F774" s="12" t="s">
        <v>48</v>
      </c>
      <c r="G774" s="12" t="s">
        <v>18</v>
      </c>
      <c r="H774" s="33">
        <v>0.55000000000000004</v>
      </c>
      <c r="I774" s="21">
        <v>10500</v>
      </c>
      <c r="J774" s="33">
        <f t="shared" si="30"/>
        <v>5775.0000000000009</v>
      </c>
      <c r="K774" s="34">
        <f t="shared" si="31"/>
        <v>2598.7500000000005</v>
      </c>
      <c r="L774" s="24">
        <v>0.45</v>
      </c>
      <c r="M774" s="42">
        <f t="shared" si="28"/>
        <v>0.24750000000000005</v>
      </c>
      <c r="N774" s="29">
        <f t="shared" si="29"/>
        <v>2598.7500000000005</v>
      </c>
      <c r="O774" s="5"/>
      <c r="P774" s="8"/>
      <c r="Q774" s="5"/>
      <c r="R774" s="6"/>
    </row>
    <row r="775" spans="1:18" ht="15.75" customHeight="1">
      <c r="A775" s="12" t="s">
        <v>15</v>
      </c>
      <c r="B775" s="15">
        <v>1185732</v>
      </c>
      <c r="C775" s="3">
        <v>44447</v>
      </c>
      <c r="D775" s="12" t="s">
        <v>46</v>
      </c>
      <c r="E775" s="12" t="s">
        <v>47</v>
      </c>
      <c r="F775" s="12" t="s">
        <v>48</v>
      </c>
      <c r="G775" s="12" t="s">
        <v>19</v>
      </c>
      <c r="H775" s="33">
        <v>0.50000000000000011</v>
      </c>
      <c r="I775" s="21">
        <v>8500</v>
      </c>
      <c r="J775" s="33">
        <f t="shared" si="30"/>
        <v>4250.0000000000009</v>
      </c>
      <c r="K775" s="34">
        <f t="shared" si="31"/>
        <v>1487.5000000000002</v>
      </c>
      <c r="L775" s="24">
        <v>0.35</v>
      </c>
      <c r="M775" s="42">
        <f t="shared" ref="M775:M838" si="32">IFERROR(K775/I775,0)</f>
        <v>0.17500000000000002</v>
      </c>
      <c r="N775" s="29">
        <f t="shared" ref="N775:N838" si="33">L775*J775</f>
        <v>1487.5000000000002</v>
      </c>
      <c r="O775" s="5"/>
      <c r="P775" s="8"/>
      <c r="Q775" s="5"/>
      <c r="R775" s="6"/>
    </row>
    <row r="776" spans="1:18" ht="15.75" customHeight="1">
      <c r="A776" s="12" t="s">
        <v>15</v>
      </c>
      <c r="B776" s="15">
        <v>1185732</v>
      </c>
      <c r="C776" s="3">
        <v>44447</v>
      </c>
      <c r="D776" s="12" t="s">
        <v>46</v>
      </c>
      <c r="E776" s="12" t="s">
        <v>47</v>
      </c>
      <c r="F776" s="12" t="s">
        <v>48</v>
      </c>
      <c r="G776" s="12" t="s">
        <v>20</v>
      </c>
      <c r="H776" s="33">
        <v>0.45</v>
      </c>
      <c r="I776" s="21">
        <v>7500</v>
      </c>
      <c r="J776" s="33">
        <f t="shared" si="30"/>
        <v>3375</v>
      </c>
      <c r="K776" s="34">
        <f t="shared" si="31"/>
        <v>843.75</v>
      </c>
      <c r="L776" s="24">
        <v>0.25</v>
      </c>
      <c r="M776" s="42">
        <f t="shared" si="32"/>
        <v>0.1125</v>
      </c>
      <c r="N776" s="29">
        <f t="shared" si="33"/>
        <v>843.75</v>
      </c>
      <c r="O776" s="5"/>
      <c r="P776" s="8"/>
      <c r="Q776" s="5"/>
      <c r="R776" s="6"/>
    </row>
    <row r="777" spans="1:18" ht="15.75" customHeight="1">
      <c r="A777" s="12" t="s">
        <v>15</v>
      </c>
      <c r="B777" s="15">
        <v>1185732</v>
      </c>
      <c r="C777" s="3">
        <v>44447</v>
      </c>
      <c r="D777" s="12" t="s">
        <v>46</v>
      </c>
      <c r="E777" s="12" t="s">
        <v>47</v>
      </c>
      <c r="F777" s="12" t="s">
        <v>48</v>
      </c>
      <c r="G777" s="12" t="s">
        <v>21</v>
      </c>
      <c r="H777" s="33">
        <v>0.45</v>
      </c>
      <c r="I777" s="21">
        <v>7250</v>
      </c>
      <c r="J777" s="33">
        <f t="shared" si="30"/>
        <v>3262.5</v>
      </c>
      <c r="K777" s="34">
        <f t="shared" si="31"/>
        <v>978.75</v>
      </c>
      <c r="L777" s="24">
        <v>0.3</v>
      </c>
      <c r="M777" s="42">
        <f t="shared" si="32"/>
        <v>0.13500000000000001</v>
      </c>
      <c r="N777" s="29">
        <f t="shared" si="33"/>
        <v>978.75</v>
      </c>
      <c r="O777" s="5"/>
      <c r="P777" s="4"/>
      <c r="Q777" s="5"/>
      <c r="R777" s="6"/>
    </row>
    <row r="778" spans="1:18" ht="15.75" customHeight="1">
      <c r="A778" s="12" t="s">
        <v>15</v>
      </c>
      <c r="B778" s="15">
        <v>1185732</v>
      </c>
      <c r="C778" s="3">
        <v>44447</v>
      </c>
      <c r="D778" s="12" t="s">
        <v>46</v>
      </c>
      <c r="E778" s="12" t="s">
        <v>47</v>
      </c>
      <c r="F778" s="12" t="s">
        <v>48</v>
      </c>
      <c r="G778" s="12" t="s">
        <v>22</v>
      </c>
      <c r="H778" s="33">
        <v>0.55000000000000004</v>
      </c>
      <c r="I778" s="21">
        <v>7250</v>
      </c>
      <c r="J778" s="33">
        <f t="shared" si="30"/>
        <v>3987.5000000000005</v>
      </c>
      <c r="K778" s="34">
        <f t="shared" si="31"/>
        <v>1395.625</v>
      </c>
      <c r="L778" s="24">
        <v>0.35</v>
      </c>
      <c r="M778" s="42">
        <f t="shared" si="32"/>
        <v>0.1925</v>
      </c>
      <c r="N778" s="29">
        <f t="shared" si="33"/>
        <v>1395.625</v>
      </c>
      <c r="O778" s="5"/>
      <c r="P778" s="4"/>
      <c r="Q778" s="5"/>
      <c r="R778" s="6"/>
    </row>
    <row r="779" spans="1:18" ht="15.75" customHeight="1">
      <c r="A779" s="12" t="s">
        <v>15</v>
      </c>
      <c r="B779" s="15">
        <v>1185732</v>
      </c>
      <c r="C779" s="3">
        <v>44447</v>
      </c>
      <c r="D779" s="12" t="s">
        <v>46</v>
      </c>
      <c r="E779" s="12" t="s">
        <v>47</v>
      </c>
      <c r="F779" s="12" t="s">
        <v>48</v>
      </c>
      <c r="G779" s="12" t="s">
        <v>23</v>
      </c>
      <c r="H779" s="33">
        <v>0.60000000000000009</v>
      </c>
      <c r="I779" s="21">
        <v>8250</v>
      </c>
      <c r="J779" s="33">
        <f t="shared" si="30"/>
        <v>4950.0000000000009</v>
      </c>
      <c r="K779" s="34">
        <f t="shared" si="31"/>
        <v>2475.0000000000005</v>
      </c>
      <c r="L779" s="24">
        <v>0.5</v>
      </c>
      <c r="M779" s="42">
        <f t="shared" si="32"/>
        <v>0.30000000000000004</v>
      </c>
      <c r="N779" s="29">
        <f t="shared" si="33"/>
        <v>2475.0000000000005</v>
      </c>
      <c r="O779" s="5"/>
      <c r="P779" s="4"/>
      <c r="Q779" s="5"/>
      <c r="R779" s="6"/>
    </row>
    <row r="780" spans="1:18" ht="15.75" customHeight="1">
      <c r="A780" s="12" t="s">
        <v>15</v>
      </c>
      <c r="B780" s="15">
        <v>1185732</v>
      </c>
      <c r="C780" s="3">
        <v>44479</v>
      </c>
      <c r="D780" s="12" t="s">
        <v>46</v>
      </c>
      <c r="E780" s="12" t="s">
        <v>47</v>
      </c>
      <c r="F780" s="12" t="s">
        <v>48</v>
      </c>
      <c r="G780" s="12" t="s">
        <v>18</v>
      </c>
      <c r="H780" s="33">
        <v>0.60000000000000009</v>
      </c>
      <c r="I780" s="21">
        <v>10000</v>
      </c>
      <c r="J780" s="33">
        <f t="shared" si="30"/>
        <v>6000.0000000000009</v>
      </c>
      <c r="K780" s="34">
        <f t="shared" si="31"/>
        <v>2700.0000000000005</v>
      </c>
      <c r="L780" s="24">
        <v>0.45</v>
      </c>
      <c r="M780" s="42">
        <f t="shared" si="32"/>
        <v>0.27</v>
      </c>
      <c r="N780" s="29">
        <f t="shared" si="33"/>
        <v>2700.0000000000005</v>
      </c>
      <c r="O780" s="5"/>
      <c r="P780" s="4"/>
      <c r="Q780" s="5"/>
      <c r="R780" s="6"/>
    </row>
    <row r="781" spans="1:18" ht="15.75" customHeight="1">
      <c r="A781" s="12" t="s">
        <v>15</v>
      </c>
      <c r="B781" s="15">
        <v>1185732</v>
      </c>
      <c r="C781" s="3">
        <v>44479</v>
      </c>
      <c r="D781" s="12" t="s">
        <v>46</v>
      </c>
      <c r="E781" s="12" t="s">
        <v>47</v>
      </c>
      <c r="F781" s="12" t="s">
        <v>48</v>
      </c>
      <c r="G781" s="12" t="s">
        <v>19</v>
      </c>
      <c r="H781" s="33">
        <v>0.50000000000000011</v>
      </c>
      <c r="I781" s="21">
        <v>8250</v>
      </c>
      <c r="J781" s="33">
        <f t="shared" si="30"/>
        <v>4125.0000000000009</v>
      </c>
      <c r="K781" s="34">
        <f t="shared" si="31"/>
        <v>1443.7500000000002</v>
      </c>
      <c r="L781" s="24">
        <v>0.35</v>
      </c>
      <c r="M781" s="42">
        <f t="shared" si="32"/>
        <v>0.17500000000000002</v>
      </c>
      <c r="N781" s="29">
        <f t="shared" si="33"/>
        <v>1443.7500000000002</v>
      </c>
      <c r="O781" s="5"/>
      <c r="P781" s="4"/>
      <c r="Q781" s="5"/>
      <c r="R781" s="6"/>
    </row>
    <row r="782" spans="1:18" ht="15.75" customHeight="1">
      <c r="A782" s="12" t="s">
        <v>15</v>
      </c>
      <c r="B782" s="15">
        <v>1185732</v>
      </c>
      <c r="C782" s="3">
        <v>44479</v>
      </c>
      <c r="D782" s="12" t="s">
        <v>46</v>
      </c>
      <c r="E782" s="12" t="s">
        <v>47</v>
      </c>
      <c r="F782" s="12" t="s">
        <v>48</v>
      </c>
      <c r="G782" s="12" t="s">
        <v>20</v>
      </c>
      <c r="H782" s="33">
        <v>0.50000000000000011</v>
      </c>
      <c r="I782" s="21">
        <v>7250</v>
      </c>
      <c r="J782" s="33">
        <f t="shared" si="30"/>
        <v>3625.0000000000009</v>
      </c>
      <c r="K782" s="34">
        <f t="shared" si="31"/>
        <v>906.25000000000023</v>
      </c>
      <c r="L782" s="24">
        <v>0.25</v>
      </c>
      <c r="M782" s="42">
        <f t="shared" si="32"/>
        <v>0.12500000000000003</v>
      </c>
      <c r="N782" s="29">
        <f t="shared" si="33"/>
        <v>906.25000000000023</v>
      </c>
      <c r="O782" s="5"/>
      <c r="P782" s="8"/>
      <c r="Q782" s="5"/>
      <c r="R782" s="6"/>
    </row>
    <row r="783" spans="1:18" ht="15.75" customHeight="1">
      <c r="A783" s="12" t="s">
        <v>15</v>
      </c>
      <c r="B783" s="15">
        <v>1185732</v>
      </c>
      <c r="C783" s="3">
        <v>44479</v>
      </c>
      <c r="D783" s="12" t="s">
        <v>46</v>
      </c>
      <c r="E783" s="12" t="s">
        <v>47</v>
      </c>
      <c r="F783" s="12" t="s">
        <v>48</v>
      </c>
      <c r="G783" s="12" t="s">
        <v>21</v>
      </c>
      <c r="H783" s="33">
        <v>0.50000000000000011</v>
      </c>
      <c r="I783" s="21">
        <v>7000</v>
      </c>
      <c r="J783" s="33">
        <f t="shared" si="30"/>
        <v>3500.0000000000009</v>
      </c>
      <c r="K783" s="34">
        <f t="shared" si="31"/>
        <v>1050.0000000000002</v>
      </c>
      <c r="L783" s="24">
        <v>0.3</v>
      </c>
      <c r="M783" s="42">
        <f t="shared" si="32"/>
        <v>0.15000000000000002</v>
      </c>
      <c r="N783" s="29">
        <f t="shared" si="33"/>
        <v>1050.0000000000002</v>
      </c>
      <c r="O783" s="5"/>
      <c r="P783" s="8"/>
      <c r="Q783" s="5"/>
      <c r="R783" s="6"/>
    </row>
    <row r="784" spans="1:18" ht="15.75" customHeight="1">
      <c r="A784" s="12" t="s">
        <v>15</v>
      </c>
      <c r="B784" s="15">
        <v>1185732</v>
      </c>
      <c r="C784" s="3">
        <v>44479</v>
      </c>
      <c r="D784" s="12" t="s">
        <v>46</v>
      </c>
      <c r="E784" s="12" t="s">
        <v>47</v>
      </c>
      <c r="F784" s="12" t="s">
        <v>48</v>
      </c>
      <c r="G784" s="12" t="s">
        <v>22</v>
      </c>
      <c r="H784" s="33">
        <v>0.60000000000000009</v>
      </c>
      <c r="I784" s="21">
        <v>7000</v>
      </c>
      <c r="J784" s="33">
        <f t="shared" si="30"/>
        <v>4200.0000000000009</v>
      </c>
      <c r="K784" s="34">
        <f t="shared" si="31"/>
        <v>1470.0000000000002</v>
      </c>
      <c r="L784" s="24">
        <v>0.35</v>
      </c>
      <c r="M784" s="42">
        <f t="shared" si="32"/>
        <v>0.21000000000000002</v>
      </c>
      <c r="N784" s="29">
        <f t="shared" si="33"/>
        <v>1470.0000000000002</v>
      </c>
      <c r="O784" s="5"/>
      <c r="P784" s="8"/>
      <c r="Q784" s="5"/>
      <c r="R784" s="6"/>
    </row>
    <row r="785" spans="1:18" ht="15.75" customHeight="1">
      <c r="A785" s="12" t="s">
        <v>15</v>
      </c>
      <c r="B785" s="15">
        <v>1185732</v>
      </c>
      <c r="C785" s="3">
        <v>44479</v>
      </c>
      <c r="D785" s="12" t="s">
        <v>46</v>
      </c>
      <c r="E785" s="12" t="s">
        <v>47</v>
      </c>
      <c r="F785" s="12" t="s">
        <v>48</v>
      </c>
      <c r="G785" s="12" t="s">
        <v>23</v>
      </c>
      <c r="H785" s="33">
        <v>0.65</v>
      </c>
      <c r="I785" s="21">
        <v>8250</v>
      </c>
      <c r="J785" s="33">
        <f t="shared" si="30"/>
        <v>5362.5</v>
      </c>
      <c r="K785" s="34">
        <f t="shared" si="31"/>
        <v>2681.25</v>
      </c>
      <c r="L785" s="24">
        <v>0.5</v>
      </c>
      <c r="M785" s="42">
        <f t="shared" si="32"/>
        <v>0.32500000000000001</v>
      </c>
      <c r="N785" s="29">
        <f t="shared" si="33"/>
        <v>2681.25</v>
      </c>
      <c r="O785" s="5"/>
      <c r="P785" s="4"/>
      <c r="Q785" s="5"/>
      <c r="R785" s="6"/>
    </row>
    <row r="786" spans="1:18" ht="15.75" customHeight="1">
      <c r="A786" s="12" t="s">
        <v>15</v>
      </c>
      <c r="B786" s="15">
        <v>1185732</v>
      </c>
      <c r="C786" s="3">
        <v>44509</v>
      </c>
      <c r="D786" s="12" t="s">
        <v>46</v>
      </c>
      <c r="E786" s="12" t="s">
        <v>47</v>
      </c>
      <c r="F786" s="12" t="s">
        <v>48</v>
      </c>
      <c r="G786" s="12" t="s">
        <v>18</v>
      </c>
      <c r="H786" s="33">
        <v>0.60000000000000009</v>
      </c>
      <c r="I786" s="21">
        <v>9750</v>
      </c>
      <c r="J786" s="33">
        <f t="shared" si="30"/>
        <v>5850.0000000000009</v>
      </c>
      <c r="K786" s="34">
        <f t="shared" si="31"/>
        <v>2632.5000000000005</v>
      </c>
      <c r="L786" s="24">
        <v>0.45</v>
      </c>
      <c r="M786" s="42">
        <f t="shared" si="32"/>
        <v>0.27000000000000007</v>
      </c>
      <c r="N786" s="29">
        <f t="shared" si="33"/>
        <v>2632.5000000000005</v>
      </c>
      <c r="O786" s="5"/>
      <c r="P786" s="4"/>
      <c r="Q786" s="5"/>
      <c r="R786" s="6"/>
    </row>
    <row r="787" spans="1:18" ht="15.75" customHeight="1">
      <c r="A787" s="12" t="s">
        <v>15</v>
      </c>
      <c r="B787" s="15">
        <v>1185732</v>
      </c>
      <c r="C787" s="3">
        <v>44509</v>
      </c>
      <c r="D787" s="12" t="s">
        <v>46</v>
      </c>
      <c r="E787" s="12" t="s">
        <v>47</v>
      </c>
      <c r="F787" s="12" t="s">
        <v>48</v>
      </c>
      <c r="G787" s="12" t="s">
        <v>19</v>
      </c>
      <c r="H787" s="33">
        <v>0.50000000000000011</v>
      </c>
      <c r="I787" s="21">
        <v>8000</v>
      </c>
      <c r="J787" s="33">
        <f t="shared" si="30"/>
        <v>4000.0000000000009</v>
      </c>
      <c r="K787" s="34">
        <f t="shared" si="31"/>
        <v>1400.0000000000002</v>
      </c>
      <c r="L787" s="24">
        <v>0.35</v>
      </c>
      <c r="M787" s="42">
        <f t="shared" si="32"/>
        <v>0.17500000000000002</v>
      </c>
      <c r="N787" s="29">
        <f t="shared" si="33"/>
        <v>1400.0000000000002</v>
      </c>
      <c r="O787" s="5"/>
      <c r="P787" s="4"/>
      <c r="Q787" s="5"/>
      <c r="R787" s="6"/>
    </row>
    <row r="788" spans="1:18" ht="15.75" customHeight="1">
      <c r="A788" s="12" t="s">
        <v>15</v>
      </c>
      <c r="B788" s="15">
        <v>1185732</v>
      </c>
      <c r="C788" s="3">
        <v>44509</v>
      </c>
      <c r="D788" s="12" t="s">
        <v>46</v>
      </c>
      <c r="E788" s="12" t="s">
        <v>47</v>
      </c>
      <c r="F788" s="12" t="s">
        <v>48</v>
      </c>
      <c r="G788" s="12" t="s">
        <v>20</v>
      </c>
      <c r="H788" s="33">
        <v>0.50000000000000011</v>
      </c>
      <c r="I788" s="21">
        <v>7450</v>
      </c>
      <c r="J788" s="33">
        <f t="shared" si="30"/>
        <v>3725.0000000000009</v>
      </c>
      <c r="K788" s="34">
        <f t="shared" si="31"/>
        <v>931.25000000000023</v>
      </c>
      <c r="L788" s="24">
        <v>0.25</v>
      </c>
      <c r="M788" s="42">
        <f t="shared" si="32"/>
        <v>0.12500000000000003</v>
      </c>
      <c r="N788" s="29">
        <f t="shared" si="33"/>
        <v>931.25000000000023</v>
      </c>
      <c r="O788" s="5"/>
      <c r="P788" s="4"/>
      <c r="Q788" s="5"/>
      <c r="R788" s="6"/>
    </row>
    <row r="789" spans="1:18" ht="15.75" customHeight="1">
      <c r="A789" s="12" t="s">
        <v>15</v>
      </c>
      <c r="B789" s="15">
        <v>1185732</v>
      </c>
      <c r="C789" s="3">
        <v>44509</v>
      </c>
      <c r="D789" s="12" t="s">
        <v>46</v>
      </c>
      <c r="E789" s="12" t="s">
        <v>47</v>
      </c>
      <c r="F789" s="12" t="s">
        <v>48</v>
      </c>
      <c r="G789" s="12" t="s">
        <v>21</v>
      </c>
      <c r="H789" s="33">
        <v>0.50000000000000011</v>
      </c>
      <c r="I789" s="21">
        <v>7750</v>
      </c>
      <c r="J789" s="33">
        <f t="shared" si="30"/>
        <v>3875.0000000000009</v>
      </c>
      <c r="K789" s="34">
        <f t="shared" si="31"/>
        <v>1162.5000000000002</v>
      </c>
      <c r="L789" s="24">
        <v>0.3</v>
      </c>
      <c r="M789" s="42">
        <f t="shared" si="32"/>
        <v>0.15000000000000002</v>
      </c>
      <c r="N789" s="29">
        <f t="shared" si="33"/>
        <v>1162.5000000000002</v>
      </c>
      <c r="O789" s="5"/>
      <c r="P789" s="4"/>
      <c r="Q789" s="5"/>
      <c r="R789" s="6"/>
    </row>
    <row r="790" spans="1:18" ht="15.75" customHeight="1">
      <c r="A790" s="12" t="s">
        <v>15</v>
      </c>
      <c r="B790" s="15">
        <v>1185732</v>
      </c>
      <c r="C790" s="3">
        <v>44509</v>
      </c>
      <c r="D790" s="12" t="s">
        <v>46</v>
      </c>
      <c r="E790" s="12" t="s">
        <v>47</v>
      </c>
      <c r="F790" s="12" t="s">
        <v>48</v>
      </c>
      <c r="G790" s="12" t="s">
        <v>22</v>
      </c>
      <c r="H790" s="33">
        <v>0.65</v>
      </c>
      <c r="I790" s="21">
        <v>7500</v>
      </c>
      <c r="J790" s="33">
        <f t="shared" si="30"/>
        <v>4875</v>
      </c>
      <c r="K790" s="34">
        <f t="shared" si="31"/>
        <v>1706.25</v>
      </c>
      <c r="L790" s="24">
        <v>0.35</v>
      </c>
      <c r="M790" s="42">
        <f t="shared" si="32"/>
        <v>0.22750000000000001</v>
      </c>
      <c r="N790" s="29">
        <f t="shared" si="33"/>
        <v>1706.25</v>
      </c>
      <c r="O790" s="5"/>
      <c r="P790" s="8"/>
      <c r="Q790" s="5"/>
      <c r="R790" s="6"/>
    </row>
    <row r="791" spans="1:18" ht="15.75" customHeight="1">
      <c r="A791" s="12" t="s">
        <v>15</v>
      </c>
      <c r="B791" s="15">
        <v>1185732</v>
      </c>
      <c r="C791" s="3">
        <v>44509</v>
      </c>
      <c r="D791" s="12" t="s">
        <v>46</v>
      </c>
      <c r="E791" s="12" t="s">
        <v>47</v>
      </c>
      <c r="F791" s="12" t="s">
        <v>48</v>
      </c>
      <c r="G791" s="12" t="s">
        <v>23</v>
      </c>
      <c r="H791" s="33">
        <v>0.7</v>
      </c>
      <c r="I791" s="21">
        <v>8500</v>
      </c>
      <c r="J791" s="33">
        <f t="shared" si="30"/>
        <v>5950</v>
      </c>
      <c r="K791" s="34">
        <f t="shared" si="31"/>
        <v>2975</v>
      </c>
      <c r="L791" s="24">
        <v>0.5</v>
      </c>
      <c r="M791" s="42">
        <f t="shared" si="32"/>
        <v>0.35</v>
      </c>
      <c r="N791" s="29">
        <f t="shared" si="33"/>
        <v>2975</v>
      </c>
      <c r="O791" s="5"/>
      <c r="P791" s="8"/>
      <c r="Q791" s="5"/>
      <c r="R791" s="6"/>
    </row>
    <row r="792" spans="1:18" ht="15.75" customHeight="1">
      <c r="A792" s="12" t="s">
        <v>15</v>
      </c>
      <c r="B792" s="15">
        <v>1185732</v>
      </c>
      <c r="C792" s="3">
        <v>44538</v>
      </c>
      <c r="D792" s="12" t="s">
        <v>46</v>
      </c>
      <c r="E792" s="12" t="s">
        <v>47</v>
      </c>
      <c r="F792" s="12" t="s">
        <v>48</v>
      </c>
      <c r="G792" s="12" t="s">
        <v>18</v>
      </c>
      <c r="H792" s="33">
        <v>0.65</v>
      </c>
      <c r="I792" s="21">
        <v>10750</v>
      </c>
      <c r="J792" s="33">
        <f t="shared" si="30"/>
        <v>6987.5</v>
      </c>
      <c r="K792" s="34">
        <f t="shared" si="31"/>
        <v>3144.375</v>
      </c>
      <c r="L792" s="24">
        <v>0.45</v>
      </c>
      <c r="M792" s="42">
        <f t="shared" si="32"/>
        <v>0.29249999999999998</v>
      </c>
      <c r="N792" s="29">
        <f t="shared" si="33"/>
        <v>3144.375</v>
      </c>
      <c r="O792" s="5"/>
      <c r="P792" s="8"/>
      <c r="Q792" s="5"/>
      <c r="R792" s="6"/>
    </row>
    <row r="793" spans="1:18" ht="15.75" customHeight="1">
      <c r="A793" s="12" t="s">
        <v>15</v>
      </c>
      <c r="B793" s="15">
        <v>1185732</v>
      </c>
      <c r="C793" s="3">
        <v>44538</v>
      </c>
      <c r="D793" s="12" t="s">
        <v>46</v>
      </c>
      <c r="E793" s="12" t="s">
        <v>47</v>
      </c>
      <c r="F793" s="12" t="s">
        <v>48</v>
      </c>
      <c r="G793" s="12" t="s">
        <v>19</v>
      </c>
      <c r="H793" s="33">
        <v>0.55000000000000004</v>
      </c>
      <c r="I793" s="21">
        <v>8750</v>
      </c>
      <c r="J793" s="33">
        <f t="shared" si="30"/>
        <v>4812.5</v>
      </c>
      <c r="K793" s="34">
        <f t="shared" si="31"/>
        <v>1684.375</v>
      </c>
      <c r="L793" s="24">
        <v>0.35</v>
      </c>
      <c r="M793" s="42">
        <f t="shared" si="32"/>
        <v>0.1925</v>
      </c>
      <c r="N793" s="29">
        <f t="shared" si="33"/>
        <v>1684.375</v>
      </c>
      <c r="O793" s="5"/>
      <c r="P793" s="4"/>
      <c r="Q793" s="5"/>
      <c r="R793" s="6"/>
    </row>
    <row r="794" spans="1:18" ht="15.75" customHeight="1">
      <c r="A794" s="12" t="s">
        <v>15</v>
      </c>
      <c r="B794" s="15">
        <v>1185732</v>
      </c>
      <c r="C794" s="3">
        <v>44538</v>
      </c>
      <c r="D794" s="12" t="s">
        <v>46</v>
      </c>
      <c r="E794" s="12" t="s">
        <v>47</v>
      </c>
      <c r="F794" s="12" t="s">
        <v>48</v>
      </c>
      <c r="G794" s="12" t="s">
        <v>20</v>
      </c>
      <c r="H794" s="33">
        <v>0.55000000000000004</v>
      </c>
      <c r="I794" s="21">
        <v>8250</v>
      </c>
      <c r="J794" s="33">
        <f t="shared" si="30"/>
        <v>4537.5</v>
      </c>
      <c r="K794" s="34">
        <f t="shared" si="31"/>
        <v>1134.375</v>
      </c>
      <c r="L794" s="24">
        <v>0.25</v>
      </c>
      <c r="M794" s="42">
        <f t="shared" si="32"/>
        <v>0.13750000000000001</v>
      </c>
      <c r="N794" s="29">
        <f t="shared" si="33"/>
        <v>1134.375</v>
      </c>
      <c r="O794" s="5"/>
      <c r="P794" s="4"/>
      <c r="Q794" s="5"/>
      <c r="R794" s="6"/>
    </row>
    <row r="795" spans="1:18" ht="15.75" customHeight="1">
      <c r="A795" s="12" t="s">
        <v>15</v>
      </c>
      <c r="B795" s="15">
        <v>1185732</v>
      </c>
      <c r="C795" s="3">
        <v>44538</v>
      </c>
      <c r="D795" s="12" t="s">
        <v>46</v>
      </c>
      <c r="E795" s="12" t="s">
        <v>47</v>
      </c>
      <c r="F795" s="12" t="s">
        <v>48</v>
      </c>
      <c r="G795" s="12" t="s">
        <v>21</v>
      </c>
      <c r="H795" s="33">
        <v>0.55000000000000004</v>
      </c>
      <c r="I795" s="21">
        <v>7750</v>
      </c>
      <c r="J795" s="33">
        <f t="shared" si="30"/>
        <v>4262.5</v>
      </c>
      <c r="K795" s="34">
        <f t="shared" si="31"/>
        <v>1278.75</v>
      </c>
      <c r="L795" s="24">
        <v>0.3</v>
      </c>
      <c r="M795" s="42">
        <f t="shared" si="32"/>
        <v>0.16500000000000001</v>
      </c>
      <c r="N795" s="29">
        <f t="shared" si="33"/>
        <v>1278.75</v>
      </c>
      <c r="O795" s="5"/>
      <c r="P795" s="4"/>
      <c r="Q795" s="5"/>
      <c r="R795" s="6"/>
    </row>
    <row r="796" spans="1:18" ht="15.75" customHeight="1">
      <c r="A796" s="12" t="s">
        <v>15</v>
      </c>
      <c r="B796" s="15">
        <v>1185732</v>
      </c>
      <c r="C796" s="3">
        <v>44538</v>
      </c>
      <c r="D796" s="12" t="s">
        <v>46</v>
      </c>
      <c r="E796" s="12" t="s">
        <v>47</v>
      </c>
      <c r="F796" s="12" t="s">
        <v>48</v>
      </c>
      <c r="G796" s="12" t="s">
        <v>22</v>
      </c>
      <c r="H796" s="33">
        <v>0.65</v>
      </c>
      <c r="I796" s="21">
        <v>7750</v>
      </c>
      <c r="J796" s="33">
        <f t="shared" si="30"/>
        <v>5037.5</v>
      </c>
      <c r="K796" s="34">
        <f t="shared" si="31"/>
        <v>1763.125</v>
      </c>
      <c r="L796" s="24">
        <v>0.35</v>
      </c>
      <c r="M796" s="42">
        <f t="shared" si="32"/>
        <v>0.22750000000000001</v>
      </c>
      <c r="N796" s="29">
        <f t="shared" si="33"/>
        <v>1763.125</v>
      </c>
      <c r="O796" s="5"/>
      <c r="P796" s="4"/>
      <c r="Q796" s="5"/>
      <c r="R796" s="6"/>
    </row>
    <row r="797" spans="1:18" ht="15.75" customHeight="1">
      <c r="A797" s="12" t="s">
        <v>15</v>
      </c>
      <c r="B797" s="15">
        <v>1185732</v>
      </c>
      <c r="C797" s="3">
        <v>44538</v>
      </c>
      <c r="D797" s="12" t="s">
        <v>46</v>
      </c>
      <c r="E797" s="12" t="s">
        <v>47</v>
      </c>
      <c r="F797" s="12" t="s">
        <v>48</v>
      </c>
      <c r="G797" s="12" t="s">
        <v>23</v>
      </c>
      <c r="H797" s="33">
        <v>0.7</v>
      </c>
      <c r="I797" s="21">
        <v>8750</v>
      </c>
      <c r="J797" s="33">
        <f t="shared" si="30"/>
        <v>6125</v>
      </c>
      <c r="K797" s="34">
        <f t="shared" si="31"/>
        <v>3062.5</v>
      </c>
      <c r="L797" s="24">
        <v>0.5</v>
      </c>
      <c r="M797" s="42">
        <f t="shared" si="32"/>
        <v>0.35</v>
      </c>
      <c r="N797" s="29">
        <f t="shared" si="33"/>
        <v>3062.5</v>
      </c>
      <c r="O797" s="5"/>
      <c r="P797" s="4"/>
      <c r="Q797" s="5"/>
      <c r="R797" s="6"/>
    </row>
    <row r="798" spans="1:18" ht="15.75" customHeight="1">
      <c r="A798" s="12" t="s">
        <v>15</v>
      </c>
      <c r="B798" s="15">
        <v>1185732</v>
      </c>
      <c r="C798" s="3">
        <v>44209</v>
      </c>
      <c r="D798" s="12" t="s">
        <v>34</v>
      </c>
      <c r="E798" s="12" t="s">
        <v>49</v>
      </c>
      <c r="F798" s="12" t="s">
        <v>50</v>
      </c>
      <c r="G798" s="12" t="s">
        <v>18</v>
      </c>
      <c r="H798" s="33">
        <v>0.35</v>
      </c>
      <c r="I798" s="21">
        <v>4500</v>
      </c>
      <c r="J798" s="33">
        <f t="shared" si="30"/>
        <v>1575</v>
      </c>
      <c r="K798" s="34">
        <f t="shared" si="31"/>
        <v>551.25</v>
      </c>
      <c r="L798" s="24">
        <v>0.35000000000000003</v>
      </c>
      <c r="M798" s="42">
        <f t="shared" si="32"/>
        <v>0.1225</v>
      </c>
      <c r="N798" s="29">
        <f t="shared" si="33"/>
        <v>551.25</v>
      </c>
      <c r="O798" s="3"/>
      <c r="P798" s="8"/>
      <c r="Q798" s="5"/>
      <c r="R798" s="6"/>
    </row>
    <row r="799" spans="1:18" ht="15.75" customHeight="1">
      <c r="A799" s="12" t="s">
        <v>15</v>
      </c>
      <c r="B799" s="15">
        <v>1185732</v>
      </c>
      <c r="C799" s="3">
        <v>44209</v>
      </c>
      <c r="D799" s="12" t="s">
        <v>34</v>
      </c>
      <c r="E799" s="12" t="s">
        <v>49</v>
      </c>
      <c r="F799" s="12" t="s">
        <v>50</v>
      </c>
      <c r="G799" s="12" t="s">
        <v>19</v>
      </c>
      <c r="H799" s="33">
        <v>0.35</v>
      </c>
      <c r="I799" s="21">
        <v>2500</v>
      </c>
      <c r="J799" s="33">
        <f t="shared" si="30"/>
        <v>875</v>
      </c>
      <c r="K799" s="34">
        <f t="shared" si="31"/>
        <v>262.5</v>
      </c>
      <c r="L799" s="24">
        <v>0.3</v>
      </c>
      <c r="M799" s="42">
        <f t="shared" si="32"/>
        <v>0.105</v>
      </c>
      <c r="N799" s="29">
        <f t="shared" si="33"/>
        <v>262.5</v>
      </c>
      <c r="O799" s="3"/>
      <c r="P799" s="8"/>
      <c r="Q799" s="5"/>
      <c r="R799" s="6"/>
    </row>
    <row r="800" spans="1:18" ht="15.75" customHeight="1">
      <c r="A800" s="12" t="s">
        <v>15</v>
      </c>
      <c r="B800" s="15">
        <v>1185732</v>
      </c>
      <c r="C800" s="3">
        <v>44209</v>
      </c>
      <c r="D800" s="12" t="s">
        <v>34</v>
      </c>
      <c r="E800" s="12" t="s">
        <v>49</v>
      </c>
      <c r="F800" s="12" t="s">
        <v>50</v>
      </c>
      <c r="G800" s="12" t="s">
        <v>20</v>
      </c>
      <c r="H800" s="33">
        <v>0.25</v>
      </c>
      <c r="I800" s="21">
        <v>2500</v>
      </c>
      <c r="J800" s="33">
        <f t="shared" si="30"/>
        <v>625</v>
      </c>
      <c r="K800" s="34">
        <f t="shared" si="31"/>
        <v>187.5</v>
      </c>
      <c r="L800" s="24">
        <v>0.3</v>
      </c>
      <c r="M800" s="42">
        <f t="shared" si="32"/>
        <v>7.4999999999999997E-2</v>
      </c>
      <c r="N800" s="29">
        <f t="shared" si="33"/>
        <v>187.5</v>
      </c>
      <c r="O800" s="3"/>
      <c r="P800" s="8"/>
      <c r="Q800" s="5"/>
      <c r="R800" s="6"/>
    </row>
    <row r="801" spans="1:18" ht="15.75" customHeight="1">
      <c r="A801" s="12" t="s">
        <v>15</v>
      </c>
      <c r="B801" s="15">
        <v>1185732</v>
      </c>
      <c r="C801" s="3">
        <v>44209</v>
      </c>
      <c r="D801" s="12" t="s">
        <v>34</v>
      </c>
      <c r="E801" s="12" t="s">
        <v>49</v>
      </c>
      <c r="F801" s="12" t="s">
        <v>50</v>
      </c>
      <c r="G801" s="12" t="s">
        <v>21</v>
      </c>
      <c r="H801" s="33">
        <v>0.30000000000000004</v>
      </c>
      <c r="I801" s="21">
        <v>1000</v>
      </c>
      <c r="J801" s="33">
        <f t="shared" si="30"/>
        <v>300.00000000000006</v>
      </c>
      <c r="K801" s="34">
        <f t="shared" si="31"/>
        <v>105.00000000000003</v>
      </c>
      <c r="L801" s="24">
        <v>0.35000000000000003</v>
      </c>
      <c r="M801" s="42">
        <f t="shared" si="32"/>
        <v>0.10500000000000002</v>
      </c>
      <c r="N801" s="29">
        <f t="shared" si="33"/>
        <v>105.00000000000003</v>
      </c>
      <c r="O801" s="3"/>
      <c r="P801" s="8"/>
      <c r="Q801" s="5"/>
      <c r="R801" s="6"/>
    </row>
    <row r="802" spans="1:18" ht="15.75" customHeight="1">
      <c r="A802" s="12" t="s">
        <v>15</v>
      </c>
      <c r="B802" s="15">
        <v>1185732</v>
      </c>
      <c r="C802" s="3">
        <v>44209</v>
      </c>
      <c r="D802" s="12" t="s">
        <v>34</v>
      </c>
      <c r="E802" s="12" t="s">
        <v>49</v>
      </c>
      <c r="F802" s="12" t="s">
        <v>50</v>
      </c>
      <c r="G802" s="12" t="s">
        <v>22</v>
      </c>
      <c r="H802" s="33">
        <v>0.44999999999999996</v>
      </c>
      <c r="I802" s="21">
        <v>1500</v>
      </c>
      <c r="J802" s="33">
        <f t="shared" si="30"/>
        <v>674.99999999999989</v>
      </c>
      <c r="K802" s="34">
        <f t="shared" si="31"/>
        <v>202.49999999999997</v>
      </c>
      <c r="L802" s="24">
        <v>0.3</v>
      </c>
      <c r="M802" s="42">
        <f t="shared" si="32"/>
        <v>0.13499999999999998</v>
      </c>
      <c r="N802" s="29">
        <f t="shared" si="33"/>
        <v>202.49999999999997</v>
      </c>
      <c r="O802" s="3"/>
      <c r="P802" s="8"/>
      <c r="Q802" s="5"/>
      <c r="R802" s="6"/>
    </row>
    <row r="803" spans="1:18" ht="15.75" customHeight="1">
      <c r="A803" s="12" t="s">
        <v>15</v>
      </c>
      <c r="B803" s="15">
        <v>1185732</v>
      </c>
      <c r="C803" s="3">
        <v>44209</v>
      </c>
      <c r="D803" s="12" t="s">
        <v>34</v>
      </c>
      <c r="E803" s="12" t="s">
        <v>49</v>
      </c>
      <c r="F803" s="12" t="s">
        <v>50</v>
      </c>
      <c r="G803" s="12" t="s">
        <v>23</v>
      </c>
      <c r="H803" s="33">
        <v>0.35</v>
      </c>
      <c r="I803" s="21">
        <v>2500</v>
      </c>
      <c r="J803" s="33">
        <f t="shared" si="30"/>
        <v>875</v>
      </c>
      <c r="K803" s="34">
        <f t="shared" si="31"/>
        <v>393.75</v>
      </c>
      <c r="L803" s="24">
        <v>0.45</v>
      </c>
      <c r="M803" s="42">
        <f t="shared" si="32"/>
        <v>0.1575</v>
      </c>
      <c r="N803" s="29">
        <f t="shared" si="33"/>
        <v>393.75</v>
      </c>
      <c r="O803" s="3"/>
      <c r="P803" s="8"/>
      <c r="Q803" s="5"/>
      <c r="R803" s="6"/>
    </row>
    <row r="804" spans="1:18" ht="15.75" customHeight="1">
      <c r="A804" s="12" t="s">
        <v>15</v>
      </c>
      <c r="B804" s="15">
        <v>1185732</v>
      </c>
      <c r="C804" s="3">
        <v>44240</v>
      </c>
      <c r="D804" s="12" t="s">
        <v>34</v>
      </c>
      <c r="E804" s="12" t="s">
        <v>49</v>
      </c>
      <c r="F804" s="12" t="s">
        <v>50</v>
      </c>
      <c r="G804" s="12" t="s">
        <v>18</v>
      </c>
      <c r="H804" s="33">
        <v>0.35</v>
      </c>
      <c r="I804" s="21">
        <v>5000</v>
      </c>
      <c r="J804" s="33">
        <f t="shared" si="30"/>
        <v>1750</v>
      </c>
      <c r="K804" s="34">
        <f t="shared" si="31"/>
        <v>612.50000000000011</v>
      </c>
      <c r="L804" s="24">
        <v>0.35000000000000003</v>
      </c>
      <c r="M804" s="42">
        <f t="shared" si="32"/>
        <v>0.12250000000000003</v>
      </c>
      <c r="N804" s="29">
        <f t="shared" si="33"/>
        <v>612.50000000000011</v>
      </c>
      <c r="O804" s="3"/>
      <c r="P804" s="8"/>
      <c r="Q804" s="5"/>
      <c r="R804" s="6"/>
    </row>
    <row r="805" spans="1:18" ht="15.75" customHeight="1">
      <c r="A805" s="12" t="s">
        <v>15</v>
      </c>
      <c r="B805" s="15">
        <v>1185732</v>
      </c>
      <c r="C805" s="3">
        <v>44240</v>
      </c>
      <c r="D805" s="12" t="s">
        <v>34</v>
      </c>
      <c r="E805" s="12" t="s">
        <v>49</v>
      </c>
      <c r="F805" s="12" t="s">
        <v>50</v>
      </c>
      <c r="G805" s="12" t="s">
        <v>19</v>
      </c>
      <c r="H805" s="33">
        <v>0.35</v>
      </c>
      <c r="I805" s="21">
        <v>1500</v>
      </c>
      <c r="J805" s="33">
        <f t="shared" si="30"/>
        <v>525</v>
      </c>
      <c r="K805" s="34">
        <f t="shared" si="31"/>
        <v>157.5</v>
      </c>
      <c r="L805" s="24">
        <v>0.3</v>
      </c>
      <c r="M805" s="42">
        <f t="shared" si="32"/>
        <v>0.105</v>
      </c>
      <c r="N805" s="29">
        <f t="shared" si="33"/>
        <v>157.5</v>
      </c>
      <c r="O805" s="3"/>
      <c r="P805" s="8"/>
      <c r="Q805" s="5"/>
      <c r="R805" s="6"/>
    </row>
    <row r="806" spans="1:18" ht="15.75" customHeight="1">
      <c r="A806" s="12" t="s">
        <v>15</v>
      </c>
      <c r="B806" s="15">
        <v>1185732</v>
      </c>
      <c r="C806" s="3">
        <v>44240</v>
      </c>
      <c r="D806" s="12" t="s">
        <v>34</v>
      </c>
      <c r="E806" s="12" t="s">
        <v>49</v>
      </c>
      <c r="F806" s="12" t="s">
        <v>50</v>
      </c>
      <c r="G806" s="12" t="s">
        <v>20</v>
      </c>
      <c r="H806" s="33">
        <v>0.25</v>
      </c>
      <c r="I806" s="21">
        <v>2000</v>
      </c>
      <c r="J806" s="33">
        <f t="shared" si="30"/>
        <v>500</v>
      </c>
      <c r="K806" s="34">
        <f t="shared" si="31"/>
        <v>150</v>
      </c>
      <c r="L806" s="24">
        <v>0.3</v>
      </c>
      <c r="M806" s="42">
        <f t="shared" si="32"/>
        <v>7.4999999999999997E-2</v>
      </c>
      <c r="N806" s="29">
        <f t="shared" si="33"/>
        <v>150</v>
      </c>
      <c r="O806" s="3"/>
      <c r="P806" s="8"/>
      <c r="Q806" s="5"/>
      <c r="R806" s="6"/>
    </row>
    <row r="807" spans="1:18" ht="15.75" customHeight="1">
      <c r="A807" s="12" t="s">
        <v>15</v>
      </c>
      <c r="B807" s="15">
        <v>1185732</v>
      </c>
      <c r="C807" s="3">
        <v>44240</v>
      </c>
      <c r="D807" s="12" t="s">
        <v>34</v>
      </c>
      <c r="E807" s="12" t="s">
        <v>49</v>
      </c>
      <c r="F807" s="12" t="s">
        <v>50</v>
      </c>
      <c r="G807" s="12" t="s">
        <v>21</v>
      </c>
      <c r="H807" s="33">
        <v>0.30000000000000004</v>
      </c>
      <c r="I807" s="21">
        <v>750</v>
      </c>
      <c r="J807" s="33">
        <f t="shared" si="30"/>
        <v>225.00000000000003</v>
      </c>
      <c r="K807" s="34">
        <f t="shared" si="31"/>
        <v>78.750000000000014</v>
      </c>
      <c r="L807" s="24">
        <v>0.35000000000000003</v>
      </c>
      <c r="M807" s="42">
        <f t="shared" si="32"/>
        <v>0.10500000000000002</v>
      </c>
      <c r="N807" s="29">
        <f t="shared" si="33"/>
        <v>78.750000000000014</v>
      </c>
      <c r="O807" s="3"/>
      <c r="P807" s="8"/>
      <c r="Q807" s="5"/>
      <c r="R807" s="6"/>
    </row>
    <row r="808" spans="1:18" ht="15.75" customHeight="1">
      <c r="A808" s="12" t="s">
        <v>15</v>
      </c>
      <c r="B808" s="15">
        <v>1185732</v>
      </c>
      <c r="C808" s="3">
        <v>44240</v>
      </c>
      <c r="D808" s="12" t="s">
        <v>34</v>
      </c>
      <c r="E808" s="12" t="s">
        <v>49</v>
      </c>
      <c r="F808" s="12" t="s">
        <v>50</v>
      </c>
      <c r="G808" s="12" t="s">
        <v>22</v>
      </c>
      <c r="H808" s="33">
        <v>0.44999999999999996</v>
      </c>
      <c r="I808" s="21">
        <v>1500</v>
      </c>
      <c r="J808" s="33">
        <f t="shared" si="30"/>
        <v>674.99999999999989</v>
      </c>
      <c r="K808" s="34">
        <f t="shared" si="31"/>
        <v>202.49999999999997</v>
      </c>
      <c r="L808" s="24">
        <v>0.3</v>
      </c>
      <c r="M808" s="42">
        <f t="shared" si="32"/>
        <v>0.13499999999999998</v>
      </c>
      <c r="N808" s="29">
        <f t="shared" si="33"/>
        <v>202.49999999999997</v>
      </c>
      <c r="O808" s="3"/>
      <c r="P808" s="8"/>
      <c r="Q808" s="5"/>
      <c r="R808" s="6"/>
    </row>
    <row r="809" spans="1:18" ht="15.75" customHeight="1">
      <c r="A809" s="12" t="s">
        <v>15</v>
      </c>
      <c r="B809" s="15">
        <v>1185732</v>
      </c>
      <c r="C809" s="3">
        <v>44240</v>
      </c>
      <c r="D809" s="12" t="s">
        <v>34</v>
      </c>
      <c r="E809" s="12" t="s">
        <v>49</v>
      </c>
      <c r="F809" s="12" t="s">
        <v>50</v>
      </c>
      <c r="G809" s="12" t="s">
        <v>23</v>
      </c>
      <c r="H809" s="33">
        <v>0.35</v>
      </c>
      <c r="I809" s="21">
        <v>2250</v>
      </c>
      <c r="J809" s="33">
        <f t="shared" si="30"/>
        <v>787.5</v>
      </c>
      <c r="K809" s="34">
        <f t="shared" si="31"/>
        <v>354.375</v>
      </c>
      <c r="L809" s="24">
        <v>0.45</v>
      </c>
      <c r="M809" s="42">
        <f t="shared" si="32"/>
        <v>0.1575</v>
      </c>
      <c r="N809" s="29">
        <f t="shared" si="33"/>
        <v>354.375</v>
      </c>
      <c r="O809" s="3"/>
      <c r="P809" s="8"/>
      <c r="Q809" s="5"/>
      <c r="R809" s="6"/>
    </row>
    <row r="810" spans="1:18" ht="15.75" customHeight="1">
      <c r="A810" s="12" t="s">
        <v>15</v>
      </c>
      <c r="B810" s="15">
        <v>1185732</v>
      </c>
      <c r="C810" s="3">
        <v>44267</v>
      </c>
      <c r="D810" s="12" t="s">
        <v>34</v>
      </c>
      <c r="E810" s="12" t="s">
        <v>49</v>
      </c>
      <c r="F810" s="12" t="s">
        <v>50</v>
      </c>
      <c r="G810" s="12" t="s">
        <v>18</v>
      </c>
      <c r="H810" s="33">
        <v>0.4</v>
      </c>
      <c r="I810" s="21">
        <v>4450</v>
      </c>
      <c r="J810" s="33">
        <f t="shared" si="30"/>
        <v>1780</v>
      </c>
      <c r="K810" s="34">
        <f t="shared" si="31"/>
        <v>623.00000000000011</v>
      </c>
      <c r="L810" s="24">
        <v>0.35000000000000003</v>
      </c>
      <c r="M810" s="42">
        <f t="shared" si="32"/>
        <v>0.14000000000000001</v>
      </c>
      <c r="N810" s="29">
        <f t="shared" si="33"/>
        <v>623.00000000000011</v>
      </c>
      <c r="O810" s="3"/>
      <c r="P810" s="8"/>
      <c r="Q810" s="5"/>
      <c r="R810" s="6"/>
    </row>
    <row r="811" spans="1:18" ht="15.75" customHeight="1">
      <c r="A811" s="12" t="s">
        <v>15</v>
      </c>
      <c r="B811" s="15">
        <v>1185732</v>
      </c>
      <c r="C811" s="3">
        <v>44267</v>
      </c>
      <c r="D811" s="12" t="s">
        <v>34</v>
      </c>
      <c r="E811" s="12" t="s">
        <v>49</v>
      </c>
      <c r="F811" s="12" t="s">
        <v>50</v>
      </c>
      <c r="G811" s="12" t="s">
        <v>19</v>
      </c>
      <c r="H811" s="33">
        <v>0.4</v>
      </c>
      <c r="I811" s="21">
        <v>1250</v>
      </c>
      <c r="J811" s="33">
        <f t="shared" si="30"/>
        <v>500</v>
      </c>
      <c r="K811" s="34">
        <f t="shared" si="31"/>
        <v>150</v>
      </c>
      <c r="L811" s="24">
        <v>0.3</v>
      </c>
      <c r="M811" s="42">
        <f t="shared" si="32"/>
        <v>0.12</v>
      </c>
      <c r="N811" s="29">
        <f t="shared" si="33"/>
        <v>150</v>
      </c>
      <c r="O811" s="3"/>
      <c r="P811" s="8"/>
      <c r="Q811" s="5"/>
      <c r="R811" s="6"/>
    </row>
    <row r="812" spans="1:18" ht="15.75" customHeight="1">
      <c r="A812" s="12" t="s">
        <v>15</v>
      </c>
      <c r="B812" s="15">
        <v>1185732</v>
      </c>
      <c r="C812" s="3">
        <v>44267</v>
      </c>
      <c r="D812" s="12" t="s">
        <v>34</v>
      </c>
      <c r="E812" s="12" t="s">
        <v>49</v>
      </c>
      <c r="F812" s="12" t="s">
        <v>50</v>
      </c>
      <c r="G812" s="12" t="s">
        <v>20</v>
      </c>
      <c r="H812" s="33">
        <v>0.30000000000000004</v>
      </c>
      <c r="I812" s="21">
        <v>1750</v>
      </c>
      <c r="J812" s="33">
        <f t="shared" si="30"/>
        <v>525.00000000000011</v>
      </c>
      <c r="K812" s="34">
        <f t="shared" si="31"/>
        <v>157.50000000000003</v>
      </c>
      <c r="L812" s="24">
        <v>0.3</v>
      </c>
      <c r="M812" s="42">
        <f t="shared" si="32"/>
        <v>9.0000000000000011E-2</v>
      </c>
      <c r="N812" s="29">
        <f t="shared" si="33"/>
        <v>157.50000000000003</v>
      </c>
      <c r="O812" s="3"/>
      <c r="P812" s="8"/>
      <c r="Q812" s="5"/>
      <c r="R812" s="6"/>
    </row>
    <row r="813" spans="1:18" ht="15.75" customHeight="1">
      <c r="A813" s="12" t="s">
        <v>15</v>
      </c>
      <c r="B813" s="15">
        <v>1185732</v>
      </c>
      <c r="C813" s="3">
        <v>44267</v>
      </c>
      <c r="D813" s="12" t="s">
        <v>34</v>
      </c>
      <c r="E813" s="12" t="s">
        <v>49</v>
      </c>
      <c r="F813" s="12" t="s">
        <v>50</v>
      </c>
      <c r="G813" s="12" t="s">
        <v>21</v>
      </c>
      <c r="H813" s="33">
        <v>0.35</v>
      </c>
      <c r="I813" s="21">
        <v>250</v>
      </c>
      <c r="J813" s="33">
        <f t="shared" si="30"/>
        <v>87.5</v>
      </c>
      <c r="K813" s="34">
        <f t="shared" si="31"/>
        <v>30.625000000000004</v>
      </c>
      <c r="L813" s="24">
        <v>0.35000000000000003</v>
      </c>
      <c r="M813" s="42">
        <f t="shared" si="32"/>
        <v>0.12250000000000001</v>
      </c>
      <c r="N813" s="29">
        <f t="shared" si="33"/>
        <v>30.625000000000004</v>
      </c>
      <c r="O813" s="3"/>
      <c r="P813" s="8"/>
      <c r="Q813" s="5"/>
      <c r="R813" s="6"/>
    </row>
    <row r="814" spans="1:18" ht="15.75" customHeight="1">
      <c r="A814" s="12" t="s">
        <v>15</v>
      </c>
      <c r="B814" s="15">
        <v>1185732</v>
      </c>
      <c r="C814" s="3">
        <v>44267</v>
      </c>
      <c r="D814" s="12" t="s">
        <v>34</v>
      </c>
      <c r="E814" s="12" t="s">
        <v>49</v>
      </c>
      <c r="F814" s="12" t="s">
        <v>50</v>
      </c>
      <c r="G814" s="12" t="s">
        <v>22</v>
      </c>
      <c r="H814" s="33">
        <v>0.5</v>
      </c>
      <c r="I814" s="21">
        <v>750</v>
      </c>
      <c r="J814" s="33">
        <f t="shared" si="30"/>
        <v>375</v>
      </c>
      <c r="K814" s="34">
        <f t="shared" si="31"/>
        <v>112.5</v>
      </c>
      <c r="L814" s="24">
        <v>0.3</v>
      </c>
      <c r="M814" s="42">
        <f t="shared" si="32"/>
        <v>0.15</v>
      </c>
      <c r="N814" s="29">
        <f t="shared" si="33"/>
        <v>112.5</v>
      </c>
      <c r="O814" s="3"/>
      <c r="P814" s="8"/>
      <c r="Q814" s="5"/>
      <c r="R814" s="6"/>
    </row>
    <row r="815" spans="1:18" ht="15.75" customHeight="1">
      <c r="A815" s="12" t="s">
        <v>15</v>
      </c>
      <c r="B815" s="15">
        <v>1185732</v>
      </c>
      <c r="C815" s="3">
        <v>44267</v>
      </c>
      <c r="D815" s="12" t="s">
        <v>34</v>
      </c>
      <c r="E815" s="12" t="s">
        <v>49</v>
      </c>
      <c r="F815" s="12" t="s">
        <v>50</v>
      </c>
      <c r="G815" s="12" t="s">
        <v>23</v>
      </c>
      <c r="H815" s="33">
        <v>0.4</v>
      </c>
      <c r="I815" s="21">
        <v>1750</v>
      </c>
      <c r="J815" s="33">
        <f t="shared" si="30"/>
        <v>700</v>
      </c>
      <c r="K815" s="34">
        <f t="shared" si="31"/>
        <v>315</v>
      </c>
      <c r="L815" s="24">
        <v>0.45</v>
      </c>
      <c r="M815" s="42">
        <f t="shared" si="32"/>
        <v>0.18</v>
      </c>
      <c r="N815" s="29">
        <f t="shared" si="33"/>
        <v>315</v>
      </c>
      <c r="O815" s="3"/>
      <c r="P815" s="8"/>
      <c r="Q815" s="5"/>
      <c r="R815" s="6"/>
    </row>
    <row r="816" spans="1:18" ht="15.75" customHeight="1">
      <c r="A816" s="12" t="s">
        <v>15</v>
      </c>
      <c r="B816" s="15">
        <v>1185732</v>
      </c>
      <c r="C816" s="3">
        <v>44299</v>
      </c>
      <c r="D816" s="12" t="s">
        <v>34</v>
      </c>
      <c r="E816" s="12" t="s">
        <v>49</v>
      </c>
      <c r="F816" s="12" t="s">
        <v>50</v>
      </c>
      <c r="G816" s="12" t="s">
        <v>18</v>
      </c>
      <c r="H816" s="33">
        <v>0.4</v>
      </c>
      <c r="I816" s="21">
        <v>4000</v>
      </c>
      <c r="J816" s="33">
        <f t="shared" si="30"/>
        <v>1600</v>
      </c>
      <c r="K816" s="34">
        <f t="shared" si="31"/>
        <v>560</v>
      </c>
      <c r="L816" s="24">
        <v>0.35000000000000003</v>
      </c>
      <c r="M816" s="42">
        <f t="shared" si="32"/>
        <v>0.14000000000000001</v>
      </c>
      <c r="N816" s="29">
        <f t="shared" si="33"/>
        <v>560</v>
      </c>
      <c r="O816" s="3"/>
      <c r="P816" s="8"/>
      <c r="Q816" s="5"/>
      <c r="R816" s="6"/>
    </row>
    <row r="817" spans="1:18" ht="15.75" customHeight="1">
      <c r="A817" s="12" t="s">
        <v>15</v>
      </c>
      <c r="B817" s="15">
        <v>1185732</v>
      </c>
      <c r="C817" s="3">
        <v>44299</v>
      </c>
      <c r="D817" s="12" t="s">
        <v>34</v>
      </c>
      <c r="E817" s="12" t="s">
        <v>49</v>
      </c>
      <c r="F817" s="12" t="s">
        <v>50</v>
      </c>
      <c r="G817" s="12" t="s">
        <v>19</v>
      </c>
      <c r="H817" s="33">
        <v>0.4</v>
      </c>
      <c r="I817" s="21">
        <v>1000</v>
      </c>
      <c r="J817" s="33">
        <f t="shared" si="30"/>
        <v>400</v>
      </c>
      <c r="K817" s="34">
        <f t="shared" si="31"/>
        <v>120</v>
      </c>
      <c r="L817" s="24">
        <v>0.3</v>
      </c>
      <c r="M817" s="42">
        <f t="shared" si="32"/>
        <v>0.12</v>
      </c>
      <c r="N817" s="29">
        <f t="shared" si="33"/>
        <v>120</v>
      </c>
      <c r="O817" s="3"/>
      <c r="P817" s="8"/>
      <c r="Q817" s="5"/>
      <c r="R817" s="6"/>
    </row>
    <row r="818" spans="1:18" ht="15.75" customHeight="1">
      <c r="A818" s="12" t="s">
        <v>15</v>
      </c>
      <c r="B818" s="15">
        <v>1185732</v>
      </c>
      <c r="C818" s="3">
        <v>44299</v>
      </c>
      <c r="D818" s="12" t="s">
        <v>34</v>
      </c>
      <c r="E818" s="12" t="s">
        <v>49</v>
      </c>
      <c r="F818" s="12" t="s">
        <v>50</v>
      </c>
      <c r="G818" s="12" t="s">
        <v>20</v>
      </c>
      <c r="H818" s="33">
        <v>0.30000000000000004</v>
      </c>
      <c r="I818" s="21">
        <v>1000</v>
      </c>
      <c r="J818" s="33">
        <f t="shared" si="30"/>
        <v>300.00000000000006</v>
      </c>
      <c r="K818" s="34">
        <f t="shared" si="31"/>
        <v>90.000000000000014</v>
      </c>
      <c r="L818" s="24">
        <v>0.3</v>
      </c>
      <c r="M818" s="42">
        <f t="shared" si="32"/>
        <v>9.0000000000000011E-2</v>
      </c>
      <c r="N818" s="29">
        <f t="shared" si="33"/>
        <v>90.000000000000014</v>
      </c>
      <c r="O818" s="3"/>
      <c r="P818" s="8"/>
      <c r="Q818" s="5"/>
      <c r="R818" s="6"/>
    </row>
    <row r="819" spans="1:18" ht="15.75" customHeight="1">
      <c r="A819" s="12" t="s">
        <v>15</v>
      </c>
      <c r="B819" s="15">
        <v>1185732</v>
      </c>
      <c r="C819" s="3">
        <v>44299</v>
      </c>
      <c r="D819" s="12" t="s">
        <v>34</v>
      </c>
      <c r="E819" s="12" t="s">
        <v>49</v>
      </c>
      <c r="F819" s="12" t="s">
        <v>50</v>
      </c>
      <c r="G819" s="12" t="s">
        <v>21</v>
      </c>
      <c r="H819" s="33">
        <v>0.35</v>
      </c>
      <c r="I819" s="21">
        <v>250</v>
      </c>
      <c r="J819" s="33">
        <f t="shared" si="30"/>
        <v>87.5</v>
      </c>
      <c r="K819" s="34">
        <f t="shared" si="31"/>
        <v>30.625000000000004</v>
      </c>
      <c r="L819" s="24">
        <v>0.35000000000000003</v>
      </c>
      <c r="M819" s="42">
        <f t="shared" si="32"/>
        <v>0.12250000000000001</v>
      </c>
      <c r="N819" s="29">
        <f t="shared" si="33"/>
        <v>30.625000000000004</v>
      </c>
      <c r="O819" s="3"/>
      <c r="P819" s="8"/>
      <c r="Q819" s="5"/>
      <c r="R819" s="6"/>
    </row>
    <row r="820" spans="1:18" ht="15.75" customHeight="1">
      <c r="A820" s="12" t="s">
        <v>15</v>
      </c>
      <c r="B820" s="15">
        <v>1185732</v>
      </c>
      <c r="C820" s="3">
        <v>44299</v>
      </c>
      <c r="D820" s="12" t="s">
        <v>34</v>
      </c>
      <c r="E820" s="12" t="s">
        <v>49</v>
      </c>
      <c r="F820" s="12" t="s">
        <v>50</v>
      </c>
      <c r="G820" s="12" t="s">
        <v>22</v>
      </c>
      <c r="H820" s="33">
        <v>0.5</v>
      </c>
      <c r="I820" s="21">
        <v>500</v>
      </c>
      <c r="J820" s="33">
        <f t="shared" si="30"/>
        <v>250</v>
      </c>
      <c r="K820" s="34">
        <f t="shared" si="31"/>
        <v>75</v>
      </c>
      <c r="L820" s="24">
        <v>0.3</v>
      </c>
      <c r="M820" s="42">
        <f t="shared" si="32"/>
        <v>0.15</v>
      </c>
      <c r="N820" s="29">
        <f t="shared" si="33"/>
        <v>75</v>
      </c>
      <c r="O820" s="3"/>
      <c r="P820" s="8"/>
      <c r="Q820" s="5"/>
      <c r="R820" s="6"/>
    </row>
    <row r="821" spans="1:18" ht="15.75" customHeight="1">
      <c r="A821" s="12" t="s">
        <v>15</v>
      </c>
      <c r="B821" s="15">
        <v>1185732</v>
      </c>
      <c r="C821" s="3">
        <v>44299</v>
      </c>
      <c r="D821" s="12" t="s">
        <v>34</v>
      </c>
      <c r="E821" s="12" t="s">
        <v>49</v>
      </c>
      <c r="F821" s="12" t="s">
        <v>50</v>
      </c>
      <c r="G821" s="12" t="s">
        <v>23</v>
      </c>
      <c r="H821" s="33">
        <v>0.4</v>
      </c>
      <c r="I821" s="21">
        <v>1750</v>
      </c>
      <c r="J821" s="33">
        <f t="shared" si="30"/>
        <v>700</v>
      </c>
      <c r="K821" s="34">
        <f t="shared" si="31"/>
        <v>315</v>
      </c>
      <c r="L821" s="24">
        <v>0.45</v>
      </c>
      <c r="M821" s="42">
        <f t="shared" si="32"/>
        <v>0.18</v>
      </c>
      <c r="N821" s="29">
        <f t="shared" si="33"/>
        <v>315</v>
      </c>
      <c r="O821" s="3"/>
      <c r="P821" s="8"/>
      <c r="Q821" s="5"/>
      <c r="R821" s="6"/>
    </row>
    <row r="822" spans="1:18" ht="15.75" customHeight="1">
      <c r="A822" s="12" t="s">
        <v>15</v>
      </c>
      <c r="B822" s="15">
        <v>1185732</v>
      </c>
      <c r="C822" s="3">
        <v>44330</v>
      </c>
      <c r="D822" s="12" t="s">
        <v>34</v>
      </c>
      <c r="E822" s="12" t="s">
        <v>49</v>
      </c>
      <c r="F822" s="12" t="s">
        <v>50</v>
      </c>
      <c r="G822" s="12" t="s">
        <v>18</v>
      </c>
      <c r="H822" s="33">
        <v>0.5</v>
      </c>
      <c r="I822" s="21">
        <v>4450</v>
      </c>
      <c r="J822" s="33">
        <f t="shared" si="30"/>
        <v>2225</v>
      </c>
      <c r="K822" s="34">
        <f t="shared" si="31"/>
        <v>778.75000000000011</v>
      </c>
      <c r="L822" s="24">
        <v>0.35000000000000003</v>
      </c>
      <c r="M822" s="42">
        <f t="shared" si="32"/>
        <v>0.17500000000000002</v>
      </c>
      <c r="N822" s="29">
        <f t="shared" si="33"/>
        <v>778.75000000000011</v>
      </c>
      <c r="O822" s="3"/>
      <c r="P822" s="8"/>
      <c r="Q822" s="5"/>
      <c r="R822" s="6"/>
    </row>
    <row r="823" spans="1:18" ht="15.75" customHeight="1">
      <c r="A823" s="12" t="s">
        <v>15</v>
      </c>
      <c r="B823" s="15">
        <v>1185732</v>
      </c>
      <c r="C823" s="3">
        <v>44330</v>
      </c>
      <c r="D823" s="12" t="s">
        <v>34</v>
      </c>
      <c r="E823" s="12" t="s">
        <v>49</v>
      </c>
      <c r="F823" s="12" t="s">
        <v>50</v>
      </c>
      <c r="G823" s="12" t="s">
        <v>19</v>
      </c>
      <c r="H823" s="33">
        <v>0.45000000000000007</v>
      </c>
      <c r="I823" s="21">
        <v>1500</v>
      </c>
      <c r="J823" s="33">
        <f t="shared" si="30"/>
        <v>675.00000000000011</v>
      </c>
      <c r="K823" s="34">
        <f t="shared" si="31"/>
        <v>202.50000000000003</v>
      </c>
      <c r="L823" s="24">
        <v>0.3</v>
      </c>
      <c r="M823" s="42">
        <f t="shared" si="32"/>
        <v>0.13500000000000001</v>
      </c>
      <c r="N823" s="29">
        <f t="shared" si="33"/>
        <v>202.50000000000003</v>
      </c>
      <c r="O823" s="3"/>
      <c r="P823" s="8"/>
      <c r="Q823" s="5"/>
      <c r="R823" s="6"/>
    </row>
    <row r="824" spans="1:18" ht="15.75" customHeight="1">
      <c r="A824" s="12" t="s">
        <v>15</v>
      </c>
      <c r="B824" s="15">
        <v>1185732</v>
      </c>
      <c r="C824" s="3">
        <v>44330</v>
      </c>
      <c r="D824" s="12" t="s">
        <v>34</v>
      </c>
      <c r="E824" s="12" t="s">
        <v>49</v>
      </c>
      <c r="F824" s="12" t="s">
        <v>50</v>
      </c>
      <c r="G824" s="12" t="s">
        <v>20</v>
      </c>
      <c r="H824" s="33">
        <v>0.4</v>
      </c>
      <c r="I824" s="21">
        <v>1250</v>
      </c>
      <c r="J824" s="33">
        <f t="shared" si="30"/>
        <v>500</v>
      </c>
      <c r="K824" s="34">
        <f t="shared" si="31"/>
        <v>150</v>
      </c>
      <c r="L824" s="24">
        <v>0.3</v>
      </c>
      <c r="M824" s="42">
        <f t="shared" si="32"/>
        <v>0.12</v>
      </c>
      <c r="N824" s="29">
        <f t="shared" si="33"/>
        <v>150</v>
      </c>
      <c r="O824" s="3"/>
      <c r="P824" s="8"/>
      <c r="Q824" s="5"/>
      <c r="R824" s="6"/>
    </row>
    <row r="825" spans="1:18" ht="15.75" customHeight="1">
      <c r="A825" s="12" t="s">
        <v>15</v>
      </c>
      <c r="B825" s="15">
        <v>1185732</v>
      </c>
      <c r="C825" s="3">
        <v>44330</v>
      </c>
      <c r="D825" s="12" t="s">
        <v>34</v>
      </c>
      <c r="E825" s="12" t="s">
        <v>49</v>
      </c>
      <c r="F825" s="12" t="s">
        <v>50</v>
      </c>
      <c r="G825" s="12" t="s">
        <v>21</v>
      </c>
      <c r="H825" s="33">
        <v>0.4</v>
      </c>
      <c r="I825" s="21">
        <v>500</v>
      </c>
      <c r="J825" s="33">
        <f t="shared" si="30"/>
        <v>200</v>
      </c>
      <c r="K825" s="34">
        <f t="shared" si="31"/>
        <v>70</v>
      </c>
      <c r="L825" s="24">
        <v>0.35000000000000003</v>
      </c>
      <c r="M825" s="42">
        <f t="shared" si="32"/>
        <v>0.14000000000000001</v>
      </c>
      <c r="N825" s="29">
        <f t="shared" si="33"/>
        <v>70</v>
      </c>
      <c r="O825" s="3"/>
      <c r="P825" s="8"/>
      <c r="Q825" s="5"/>
      <c r="R825" s="6"/>
    </row>
    <row r="826" spans="1:18" ht="15.75" customHeight="1">
      <c r="A826" s="12" t="s">
        <v>15</v>
      </c>
      <c r="B826" s="15">
        <v>1185732</v>
      </c>
      <c r="C826" s="3">
        <v>44330</v>
      </c>
      <c r="D826" s="12" t="s">
        <v>34</v>
      </c>
      <c r="E826" s="12" t="s">
        <v>49</v>
      </c>
      <c r="F826" s="12" t="s">
        <v>50</v>
      </c>
      <c r="G826" s="12" t="s">
        <v>22</v>
      </c>
      <c r="H826" s="33">
        <v>0.54999999999999993</v>
      </c>
      <c r="I826" s="21">
        <v>750</v>
      </c>
      <c r="J826" s="33">
        <f t="shared" si="30"/>
        <v>412.49999999999994</v>
      </c>
      <c r="K826" s="34">
        <f t="shared" si="31"/>
        <v>123.74999999999997</v>
      </c>
      <c r="L826" s="24">
        <v>0.3</v>
      </c>
      <c r="M826" s="42">
        <f t="shared" si="32"/>
        <v>0.16499999999999995</v>
      </c>
      <c r="N826" s="29">
        <f t="shared" si="33"/>
        <v>123.74999999999997</v>
      </c>
      <c r="O826" s="3"/>
      <c r="P826" s="8"/>
      <c r="Q826" s="5"/>
      <c r="R826" s="6"/>
    </row>
    <row r="827" spans="1:18" ht="15.75" customHeight="1">
      <c r="A827" s="12" t="s">
        <v>15</v>
      </c>
      <c r="B827" s="15">
        <v>1185732</v>
      </c>
      <c r="C827" s="3">
        <v>44330</v>
      </c>
      <c r="D827" s="12" t="s">
        <v>34</v>
      </c>
      <c r="E827" s="12" t="s">
        <v>49</v>
      </c>
      <c r="F827" s="12" t="s">
        <v>50</v>
      </c>
      <c r="G827" s="12" t="s">
        <v>23</v>
      </c>
      <c r="H827" s="33">
        <v>0.6</v>
      </c>
      <c r="I827" s="21">
        <v>1750</v>
      </c>
      <c r="J827" s="33">
        <f t="shared" si="30"/>
        <v>1050</v>
      </c>
      <c r="K827" s="34">
        <f t="shared" si="31"/>
        <v>472.5</v>
      </c>
      <c r="L827" s="24">
        <v>0.45</v>
      </c>
      <c r="M827" s="42">
        <f t="shared" si="32"/>
        <v>0.27</v>
      </c>
      <c r="N827" s="29">
        <f t="shared" si="33"/>
        <v>472.5</v>
      </c>
      <c r="O827" s="3"/>
      <c r="P827" s="8"/>
      <c r="Q827" s="5"/>
      <c r="R827" s="6"/>
    </row>
    <row r="828" spans="1:18" ht="15.75" customHeight="1">
      <c r="A828" s="12" t="s">
        <v>15</v>
      </c>
      <c r="B828" s="15">
        <v>1185732</v>
      </c>
      <c r="C828" s="3">
        <v>44360</v>
      </c>
      <c r="D828" s="12" t="s">
        <v>34</v>
      </c>
      <c r="E828" s="12" t="s">
        <v>49</v>
      </c>
      <c r="F828" s="12" t="s">
        <v>50</v>
      </c>
      <c r="G828" s="12" t="s">
        <v>18</v>
      </c>
      <c r="H828" s="33">
        <v>0.45</v>
      </c>
      <c r="I828" s="21">
        <v>4250</v>
      </c>
      <c r="J828" s="33">
        <f t="shared" si="30"/>
        <v>1912.5</v>
      </c>
      <c r="K828" s="34">
        <f t="shared" si="31"/>
        <v>669.37500000000011</v>
      </c>
      <c r="L828" s="24">
        <v>0.35000000000000003</v>
      </c>
      <c r="M828" s="42">
        <f t="shared" si="32"/>
        <v>0.15750000000000003</v>
      </c>
      <c r="N828" s="29">
        <f t="shared" si="33"/>
        <v>669.37500000000011</v>
      </c>
      <c r="O828" s="3"/>
      <c r="P828" s="8"/>
      <c r="Q828" s="5"/>
      <c r="R828" s="6"/>
    </row>
    <row r="829" spans="1:18" ht="15.75" customHeight="1">
      <c r="A829" s="12" t="s">
        <v>15</v>
      </c>
      <c r="B829" s="15">
        <v>1185732</v>
      </c>
      <c r="C829" s="3">
        <v>44360</v>
      </c>
      <c r="D829" s="12" t="s">
        <v>34</v>
      </c>
      <c r="E829" s="12" t="s">
        <v>49</v>
      </c>
      <c r="F829" s="12" t="s">
        <v>50</v>
      </c>
      <c r="G829" s="12" t="s">
        <v>19</v>
      </c>
      <c r="H829" s="33">
        <v>0.40000000000000008</v>
      </c>
      <c r="I829" s="21">
        <v>1750</v>
      </c>
      <c r="J829" s="33">
        <f t="shared" si="30"/>
        <v>700.00000000000011</v>
      </c>
      <c r="K829" s="34">
        <f t="shared" si="31"/>
        <v>210.00000000000003</v>
      </c>
      <c r="L829" s="24">
        <v>0.3</v>
      </c>
      <c r="M829" s="42">
        <f t="shared" si="32"/>
        <v>0.12000000000000001</v>
      </c>
      <c r="N829" s="29">
        <f t="shared" si="33"/>
        <v>210.00000000000003</v>
      </c>
      <c r="O829" s="3"/>
      <c r="P829" s="8"/>
      <c r="Q829" s="5"/>
      <c r="R829" s="6"/>
    </row>
    <row r="830" spans="1:18" ht="15.75" customHeight="1">
      <c r="A830" s="12" t="s">
        <v>15</v>
      </c>
      <c r="B830" s="15">
        <v>1185732</v>
      </c>
      <c r="C830" s="3">
        <v>44360</v>
      </c>
      <c r="D830" s="12" t="s">
        <v>34</v>
      </c>
      <c r="E830" s="12" t="s">
        <v>49</v>
      </c>
      <c r="F830" s="12" t="s">
        <v>50</v>
      </c>
      <c r="G830" s="12" t="s">
        <v>20</v>
      </c>
      <c r="H830" s="33">
        <v>0.35000000000000003</v>
      </c>
      <c r="I830" s="21">
        <v>1750</v>
      </c>
      <c r="J830" s="33">
        <f t="shared" si="30"/>
        <v>612.50000000000011</v>
      </c>
      <c r="K830" s="34">
        <f t="shared" si="31"/>
        <v>183.75000000000003</v>
      </c>
      <c r="L830" s="24">
        <v>0.3</v>
      </c>
      <c r="M830" s="42">
        <f t="shared" si="32"/>
        <v>0.10500000000000001</v>
      </c>
      <c r="N830" s="29">
        <f t="shared" si="33"/>
        <v>183.75000000000003</v>
      </c>
      <c r="O830" s="3"/>
      <c r="P830" s="8"/>
      <c r="Q830" s="5"/>
      <c r="R830" s="6"/>
    </row>
    <row r="831" spans="1:18" ht="15.75" customHeight="1">
      <c r="A831" s="12" t="s">
        <v>15</v>
      </c>
      <c r="B831" s="15">
        <v>1185732</v>
      </c>
      <c r="C831" s="3">
        <v>44360</v>
      </c>
      <c r="D831" s="12" t="s">
        <v>34</v>
      </c>
      <c r="E831" s="12" t="s">
        <v>49</v>
      </c>
      <c r="F831" s="12" t="s">
        <v>50</v>
      </c>
      <c r="G831" s="12" t="s">
        <v>21</v>
      </c>
      <c r="H831" s="33">
        <v>0.35000000000000003</v>
      </c>
      <c r="I831" s="21">
        <v>1500</v>
      </c>
      <c r="J831" s="33">
        <f t="shared" si="30"/>
        <v>525</v>
      </c>
      <c r="K831" s="34">
        <f t="shared" si="31"/>
        <v>183.75000000000003</v>
      </c>
      <c r="L831" s="24">
        <v>0.35000000000000003</v>
      </c>
      <c r="M831" s="42">
        <f t="shared" si="32"/>
        <v>0.12250000000000003</v>
      </c>
      <c r="N831" s="29">
        <f t="shared" si="33"/>
        <v>183.75000000000003</v>
      </c>
      <c r="O831" s="3"/>
      <c r="P831" s="8"/>
      <c r="Q831" s="5"/>
      <c r="R831" s="6"/>
    </row>
    <row r="832" spans="1:18" ht="15.75" customHeight="1">
      <c r="A832" s="12" t="s">
        <v>15</v>
      </c>
      <c r="B832" s="15">
        <v>1185732</v>
      </c>
      <c r="C832" s="3">
        <v>44360</v>
      </c>
      <c r="D832" s="12" t="s">
        <v>34</v>
      </c>
      <c r="E832" s="12" t="s">
        <v>49</v>
      </c>
      <c r="F832" s="12" t="s">
        <v>50</v>
      </c>
      <c r="G832" s="12" t="s">
        <v>22</v>
      </c>
      <c r="H832" s="33">
        <v>0.5</v>
      </c>
      <c r="I832" s="21">
        <v>1500</v>
      </c>
      <c r="J832" s="33">
        <f t="shared" si="30"/>
        <v>750</v>
      </c>
      <c r="K832" s="34">
        <f t="shared" si="31"/>
        <v>225</v>
      </c>
      <c r="L832" s="24">
        <v>0.3</v>
      </c>
      <c r="M832" s="42">
        <f t="shared" si="32"/>
        <v>0.15</v>
      </c>
      <c r="N832" s="29">
        <f t="shared" si="33"/>
        <v>225</v>
      </c>
      <c r="O832" s="3"/>
      <c r="P832" s="8"/>
      <c r="Q832" s="5"/>
      <c r="R832" s="6"/>
    </row>
    <row r="833" spans="1:18" ht="15.75" customHeight="1">
      <c r="A833" s="12" t="s">
        <v>15</v>
      </c>
      <c r="B833" s="15">
        <v>1185732</v>
      </c>
      <c r="C833" s="3">
        <v>44360</v>
      </c>
      <c r="D833" s="12" t="s">
        <v>34</v>
      </c>
      <c r="E833" s="12" t="s">
        <v>49</v>
      </c>
      <c r="F833" s="12" t="s">
        <v>50</v>
      </c>
      <c r="G833" s="12" t="s">
        <v>23</v>
      </c>
      <c r="H833" s="33">
        <v>0.55000000000000004</v>
      </c>
      <c r="I833" s="21">
        <v>3250</v>
      </c>
      <c r="J833" s="33">
        <f t="shared" si="30"/>
        <v>1787.5000000000002</v>
      </c>
      <c r="K833" s="34">
        <f t="shared" si="31"/>
        <v>804.37500000000011</v>
      </c>
      <c r="L833" s="24">
        <v>0.45</v>
      </c>
      <c r="M833" s="42">
        <f t="shared" si="32"/>
        <v>0.24750000000000003</v>
      </c>
      <c r="N833" s="29">
        <f t="shared" si="33"/>
        <v>804.37500000000011</v>
      </c>
      <c r="O833" s="3"/>
      <c r="P833" s="8"/>
      <c r="Q833" s="5"/>
      <c r="R833" s="6"/>
    </row>
    <row r="834" spans="1:18" ht="15.75" customHeight="1">
      <c r="A834" s="12" t="s">
        <v>15</v>
      </c>
      <c r="B834" s="15">
        <v>1185732</v>
      </c>
      <c r="C834" s="3">
        <v>44389</v>
      </c>
      <c r="D834" s="12" t="s">
        <v>34</v>
      </c>
      <c r="E834" s="12" t="s">
        <v>49</v>
      </c>
      <c r="F834" s="12" t="s">
        <v>50</v>
      </c>
      <c r="G834" s="12" t="s">
        <v>18</v>
      </c>
      <c r="H834" s="33">
        <v>0.5</v>
      </c>
      <c r="I834" s="21">
        <v>5500</v>
      </c>
      <c r="J834" s="33">
        <f t="shared" si="30"/>
        <v>2750</v>
      </c>
      <c r="K834" s="34">
        <f t="shared" si="31"/>
        <v>962.50000000000011</v>
      </c>
      <c r="L834" s="24">
        <v>0.35000000000000003</v>
      </c>
      <c r="M834" s="42">
        <f t="shared" si="32"/>
        <v>0.17500000000000002</v>
      </c>
      <c r="N834" s="29">
        <f t="shared" si="33"/>
        <v>962.50000000000011</v>
      </c>
      <c r="O834" s="3"/>
      <c r="P834" s="8"/>
      <c r="Q834" s="5"/>
      <c r="R834" s="6"/>
    </row>
    <row r="835" spans="1:18" ht="15.75" customHeight="1">
      <c r="A835" s="12" t="s">
        <v>15</v>
      </c>
      <c r="B835" s="15">
        <v>1185732</v>
      </c>
      <c r="C835" s="3">
        <v>44389</v>
      </c>
      <c r="D835" s="12" t="s">
        <v>34</v>
      </c>
      <c r="E835" s="12" t="s">
        <v>49</v>
      </c>
      <c r="F835" s="12" t="s">
        <v>50</v>
      </c>
      <c r="G835" s="12" t="s">
        <v>19</v>
      </c>
      <c r="H835" s="33">
        <v>0.45000000000000007</v>
      </c>
      <c r="I835" s="21">
        <v>3000</v>
      </c>
      <c r="J835" s="33">
        <f t="shared" si="30"/>
        <v>1350.0000000000002</v>
      </c>
      <c r="K835" s="34">
        <f t="shared" si="31"/>
        <v>405.00000000000006</v>
      </c>
      <c r="L835" s="24">
        <v>0.3</v>
      </c>
      <c r="M835" s="42">
        <f t="shared" si="32"/>
        <v>0.13500000000000001</v>
      </c>
      <c r="N835" s="29">
        <f t="shared" si="33"/>
        <v>405.00000000000006</v>
      </c>
      <c r="O835" s="3"/>
      <c r="P835" s="8"/>
      <c r="Q835" s="5"/>
      <c r="R835" s="6"/>
    </row>
    <row r="836" spans="1:18" ht="15.75" customHeight="1">
      <c r="A836" s="12" t="s">
        <v>15</v>
      </c>
      <c r="B836" s="15">
        <v>1185732</v>
      </c>
      <c r="C836" s="3">
        <v>44389</v>
      </c>
      <c r="D836" s="12" t="s">
        <v>34</v>
      </c>
      <c r="E836" s="12" t="s">
        <v>49</v>
      </c>
      <c r="F836" s="12" t="s">
        <v>50</v>
      </c>
      <c r="G836" s="12" t="s">
        <v>20</v>
      </c>
      <c r="H836" s="33">
        <v>0.4</v>
      </c>
      <c r="I836" s="21">
        <v>2250</v>
      </c>
      <c r="J836" s="33">
        <f t="shared" si="30"/>
        <v>900</v>
      </c>
      <c r="K836" s="34">
        <f t="shared" si="31"/>
        <v>270</v>
      </c>
      <c r="L836" s="24">
        <v>0.3</v>
      </c>
      <c r="M836" s="42">
        <f t="shared" si="32"/>
        <v>0.12</v>
      </c>
      <c r="N836" s="29">
        <f t="shared" si="33"/>
        <v>270</v>
      </c>
      <c r="O836" s="3"/>
      <c r="P836" s="8"/>
      <c r="Q836" s="5"/>
      <c r="R836" s="6"/>
    </row>
    <row r="837" spans="1:18" ht="15.75" customHeight="1">
      <c r="A837" s="12" t="s">
        <v>15</v>
      </c>
      <c r="B837" s="15">
        <v>1185732</v>
      </c>
      <c r="C837" s="3">
        <v>44389</v>
      </c>
      <c r="D837" s="12" t="s">
        <v>34</v>
      </c>
      <c r="E837" s="12" t="s">
        <v>49</v>
      </c>
      <c r="F837" s="12" t="s">
        <v>50</v>
      </c>
      <c r="G837" s="12" t="s">
        <v>21</v>
      </c>
      <c r="H837" s="33">
        <v>0.4</v>
      </c>
      <c r="I837" s="21">
        <v>1750</v>
      </c>
      <c r="J837" s="33">
        <f t="shared" si="30"/>
        <v>700</v>
      </c>
      <c r="K837" s="34">
        <f t="shared" si="31"/>
        <v>245.00000000000003</v>
      </c>
      <c r="L837" s="24">
        <v>0.35000000000000003</v>
      </c>
      <c r="M837" s="42">
        <f t="shared" si="32"/>
        <v>0.14000000000000001</v>
      </c>
      <c r="N837" s="29">
        <f t="shared" si="33"/>
        <v>245.00000000000003</v>
      </c>
      <c r="O837" s="3"/>
      <c r="P837" s="8"/>
      <c r="Q837" s="5"/>
      <c r="R837" s="6"/>
    </row>
    <row r="838" spans="1:18" ht="15.75" customHeight="1">
      <c r="A838" s="12" t="s">
        <v>15</v>
      </c>
      <c r="B838" s="15">
        <v>1185732</v>
      </c>
      <c r="C838" s="3">
        <v>44389</v>
      </c>
      <c r="D838" s="12" t="s">
        <v>34</v>
      </c>
      <c r="E838" s="12" t="s">
        <v>49</v>
      </c>
      <c r="F838" s="12" t="s">
        <v>50</v>
      </c>
      <c r="G838" s="12" t="s">
        <v>22</v>
      </c>
      <c r="H838" s="33">
        <v>0.5</v>
      </c>
      <c r="I838" s="21">
        <v>2000</v>
      </c>
      <c r="J838" s="33">
        <f t="shared" si="30"/>
        <v>1000</v>
      </c>
      <c r="K838" s="34">
        <f t="shared" si="31"/>
        <v>300</v>
      </c>
      <c r="L838" s="24">
        <v>0.3</v>
      </c>
      <c r="M838" s="42">
        <f t="shared" si="32"/>
        <v>0.15</v>
      </c>
      <c r="N838" s="29">
        <f t="shared" si="33"/>
        <v>300</v>
      </c>
      <c r="O838" s="3"/>
      <c r="P838" s="8"/>
      <c r="Q838" s="5"/>
      <c r="R838" s="6"/>
    </row>
    <row r="839" spans="1:18" ht="15.75" customHeight="1">
      <c r="A839" s="12" t="s">
        <v>15</v>
      </c>
      <c r="B839" s="15">
        <v>1185732</v>
      </c>
      <c r="C839" s="3">
        <v>44389</v>
      </c>
      <c r="D839" s="12" t="s">
        <v>34</v>
      </c>
      <c r="E839" s="12" t="s">
        <v>49</v>
      </c>
      <c r="F839" s="12" t="s">
        <v>50</v>
      </c>
      <c r="G839" s="12" t="s">
        <v>23</v>
      </c>
      <c r="H839" s="33">
        <v>0.55000000000000004</v>
      </c>
      <c r="I839" s="21">
        <v>3750</v>
      </c>
      <c r="J839" s="33">
        <f t="shared" si="30"/>
        <v>2062.5</v>
      </c>
      <c r="K839" s="34">
        <f t="shared" si="31"/>
        <v>928.125</v>
      </c>
      <c r="L839" s="24">
        <v>0.45</v>
      </c>
      <c r="M839" s="42">
        <f t="shared" ref="M839:M902" si="34">IFERROR(K839/I839,0)</f>
        <v>0.2475</v>
      </c>
      <c r="N839" s="29">
        <f t="shared" ref="N839:N902" si="35">L839*J839</f>
        <v>928.125</v>
      </c>
      <c r="O839" s="3"/>
      <c r="P839" s="8"/>
      <c r="Q839" s="5"/>
      <c r="R839" s="6"/>
    </row>
    <row r="840" spans="1:18" ht="15.75" customHeight="1">
      <c r="A840" s="12" t="s">
        <v>15</v>
      </c>
      <c r="B840" s="15">
        <v>1185732</v>
      </c>
      <c r="C840" s="3">
        <v>44421</v>
      </c>
      <c r="D840" s="12" t="s">
        <v>34</v>
      </c>
      <c r="E840" s="12" t="s">
        <v>49</v>
      </c>
      <c r="F840" s="12" t="s">
        <v>50</v>
      </c>
      <c r="G840" s="12" t="s">
        <v>18</v>
      </c>
      <c r="H840" s="33">
        <v>0.5</v>
      </c>
      <c r="I840" s="21">
        <v>5250</v>
      </c>
      <c r="J840" s="33">
        <f t="shared" si="30"/>
        <v>2625</v>
      </c>
      <c r="K840" s="34">
        <f t="shared" si="31"/>
        <v>918.75000000000011</v>
      </c>
      <c r="L840" s="24">
        <v>0.35000000000000003</v>
      </c>
      <c r="M840" s="42">
        <f t="shared" si="34"/>
        <v>0.17500000000000002</v>
      </c>
      <c r="N840" s="29">
        <f t="shared" si="35"/>
        <v>918.75000000000011</v>
      </c>
      <c r="O840" s="3"/>
      <c r="P840" s="8"/>
      <c r="Q840" s="5"/>
      <c r="R840" s="6"/>
    </row>
    <row r="841" spans="1:18" ht="15.75" customHeight="1">
      <c r="A841" s="12" t="s">
        <v>15</v>
      </c>
      <c r="B841" s="15">
        <v>1185732</v>
      </c>
      <c r="C841" s="3">
        <v>44421</v>
      </c>
      <c r="D841" s="12" t="s">
        <v>34</v>
      </c>
      <c r="E841" s="12" t="s">
        <v>49</v>
      </c>
      <c r="F841" s="12" t="s">
        <v>50</v>
      </c>
      <c r="G841" s="12" t="s">
        <v>19</v>
      </c>
      <c r="H841" s="33">
        <v>0.45000000000000007</v>
      </c>
      <c r="I841" s="21">
        <v>3000</v>
      </c>
      <c r="J841" s="33">
        <f t="shared" si="30"/>
        <v>1350.0000000000002</v>
      </c>
      <c r="K841" s="34">
        <f t="shared" si="31"/>
        <v>405.00000000000006</v>
      </c>
      <c r="L841" s="24">
        <v>0.3</v>
      </c>
      <c r="M841" s="42">
        <f t="shared" si="34"/>
        <v>0.13500000000000001</v>
      </c>
      <c r="N841" s="29">
        <f t="shared" si="35"/>
        <v>405.00000000000006</v>
      </c>
      <c r="O841" s="3"/>
      <c r="P841" s="8"/>
      <c r="Q841" s="5"/>
      <c r="R841" s="6"/>
    </row>
    <row r="842" spans="1:18" ht="15.75" customHeight="1">
      <c r="A842" s="12" t="s">
        <v>15</v>
      </c>
      <c r="B842" s="15">
        <v>1185732</v>
      </c>
      <c r="C842" s="3">
        <v>44421</v>
      </c>
      <c r="D842" s="12" t="s">
        <v>34</v>
      </c>
      <c r="E842" s="12" t="s">
        <v>49</v>
      </c>
      <c r="F842" s="12" t="s">
        <v>50</v>
      </c>
      <c r="G842" s="12" t="s">
        <v>20</v>
      </c>
      <c r="H842" s="33">
        <v>0.4</v>
      </c>
      <c r="I842" s="21">
        <v>2250</v>
      </c>
      <c r="J842" s="33">
        <f t="shared" si="30"/>
        <v>900</v>
      </c>
      <c r="K842" s="34">
        <f t="shared" si="31"/>
        <v>270</v>
      </c>
      <c r="L842" s="24">
        <v>0.3</v>
      </c>
      <c r="M842" s="42">
        <f t="shared" si="34"/>
        <v>0.12</v>
      </c>
      <c r="N842" s="29">
        <f t="shared" si="35"/>
        <v>270</v>
      </c>
      <c r="O842" s="3"/>
      <c r="P842" s="8"/>
      <c r="Q842" s="5"/>
      <c r="R842" s="6"/>
    </row>
    <row r="843" spans="1:18" ht="15.75" customHeight="1">
      <c r="A843" s="12" t="s">
        <v>15</v>
      </c>
      <c r="B843" s="15">
        <v>1185732</v>
      </c>
      <c r="C843" s="3">
        <v>44421</v>
      </c>
      <c r="D843" s="12" t="s">
        <v>34</v>
      </c>
      <c r="E843" s="12" t="s">
        <v>49</v>
      </c>
      <c r="F843" s="12" t="s">
        <v>50</v>
      </c>
      <c r="G843" s="12" t="s">
        <v>21</v>
      </c>
      <c r="H843" s="33">
        <v>0.35000000000000003</v>
      </c>
      <c r="I843" s="21">
        <v>1750</v>
      </c>
      <c r="J843" s="33">
        <f t="shared" si="30"/>
        <v>612.50000000000011</v>
      </c>
      <c r="K843" s="34">
        <f t="shared" si="31"/>
        <v>214.37500000000006</v>
      </c>
      <c r="L843" s="24">
        <v>0.35000000000000003</v>
      </c>
      <c r="M843" s="42">
        <f t="shared" si="34"/>
        <v>0.12250000000000004</v>
      </c>
      <c r="N843" s="29">
        <f t="shared" si="35"/>
        <v>214.37500000000006</v>
      </c>
      <c r="O843" s="3"/>
      <c r="P843" s="8"/>
      <c r="Q843" s="5"/>
      <c r="R843" s="6"/>
    </row>
    <row r="844" spans="1:18" ht="15.75" customHeight="1">
      <c r="A844" s="12" t="s">
        <v>15</v>
      </c>
      <c r="B844" s="15">
        <v>1185732</v>
      </c>
      <c r="C844" s="3">
        <v>44421</v>
      </c>
      <c r="D844" s="12" t="s">
        <v>34</v>
      </c>
      <c r="E844" s="12" t="s">
        <v>49</v>
      </c>
      <c r="F844" s="12" t="s">
        <v>50</v>
      </c>
      <c r="G844" s="12" t="s">
        <v>22</v>
      </c>
      <c r="H844" s="33">
        <v>0.45</v>
      </c>
      <c r="I844" s="21">
        <v>1500</v>
      </c>
      <c r="J844" s="33">
        <f t="shared" si="30"/>
        <v>675</v>
      </c>
      <c r="K844" s="34">
        <f t="shared" si="31"/>
        <v>202.5</v>
      </c>
      <c r="L844" s="24">
        <v>0.3</v>
      </c>
      <c r="M844" s="42">
        <f t="shared" si="34"/>
        <v>0.13500000000000001</v>
      </c>
      <c r="N844" s="29">
        <f t="shared" si="35"/>
        <v>202.5</v>
      </c>
      <c r="O844" s="3"/>
      <c r="P844" s="8"/>
      <c r="Q844" s="5"/>
      <c r="R844" s="6"/>
    </row>
    <row r="845" spans="1:18" ht="15.75" customHeight="1">
      <c r="A845" s="12" t="s">
        <v>15</v>
      </c>
      <c r="B845" s="15">
        <v>1185732</v>
      </c>
      <c r="C845" s="3">
        <v>44421</v>
      </c>
      <c r="D845" s="12" t="s">
        <v>34</v>
      </c>
      <c r="E845" s="12" t="s">
        <v>49</v>
      </c>
      <c r="F845" s="12" t="s">
        <v>50</v>
      </c>
      <c r="G845" s="12" t="s">
        <v>23</v>
      </c>
      <c r="H845" s="33">
        <v>0.5</v>
      </c>
      <c r="I845" s="21">
        <v>3250</v>
      </c>
      <c r="J845" s="33">
        <f t="shared" si="30"/>
        <v>1625</v>
      </c>
      <c r="K845" s="34">
        <f t="shared" si="31"/>
        <v>731.25</v>
      </c>
      <c r="L845" s="24">
        <v>0.45</v>
      </c>
      <c r="M845" s="42">
        <f t="shared" si="34"/>
        <v>0.22500000000000001</v>
      </c>
      <c r="N845" s="29">
        <f t="shared" si="35"/>
        <v>731.25</v>
      </c>
      <c r="O845" s="3"/>
      <c r="P845" s="8"/>
      <c r="Q845" s="5"/>
      <c r="R845" s="6"/>
    </row>
    <row r="846" spans="1:18" ht="15.75" customHeight="1">
      <c r="A846" s="12" t="s">
        <v>15</v>
      </c>
      <c r="B846" s="15">
        <v>1185732</v>
      </c>
      <c r="C846" s="3">
        <v>44453</v>
      </c>
      <c r="D846" s="12" t="s">
        <v>34</v>
      </c>
      <c r="E846" s="12" t="s">
        <v>49</v>
      </c>
      <c r="F846" s="12" t="s">
        <v>50</v>
      </c>
      <c r="G846" s="12" t="s">
        <v>18</v>
      </c>
      <c r="H846" s="33">
        <v>0.45</v>
      </c>
      <c r="I846" s="21">
        <v>4500</v>
      </c>
      <c r="J846" s="33">
        <f t="shared" si="30"/>
        <v>2025</v>
      </c>
      <c r="K846" s="34">
        <f t="shared" si="31"/>
        <v>708.75000000000011</v>
      </c>
      <c r="L846" s="24">
        <v>0.35000000000000003</v>
      </c>
      <c r="M846" s="42">
        <f t="shared" si="34"/>
        <v>0.15750000000000003</v>
      </c>
      <c r="N846" s="29">
        <f t="shared" si="35"/>
        <v>708.75000000000011</v>
      </c>
      <c r="O846" s="3"/>
      <c r="P846" s="8"/>
      <c r="Q846" s="5"/>
      <c r="R846" s="6"/>
    </row>
    <row r="847" spans="1:18" ht="15.75" customHeight="1">
      <c r="A847" s="12" t="s">
        <v>15</v>
      </c>
      <c r="B847" s="15">
        <v>1185732</v>
      </c>
      <c r="C847" s="3">
        <v>44453</v>
      </c>
      <c r="D847" s="12" t="s">
        <v>34</v>
      </c>
      <c r="E847" s="12" t="s">
        <v>49</v>
      </c>
      <c r="F847" s="12" t="s">
        <v>50</v>
      </c>
      <c r="G847" s="12" t="s">
        <v>19</v>
      </c>
      <c r="H847" s="33">
        <v>0.40000000000000008</v>
      </c>
      <c r="I847" s="21">
        <v>2500</v>
      </c>
      <c r="J847" s="33">
        <f t="shared" si="30"/>
        <v>1000.0000000000002</v>
      </c>
      <c r="K847" s="34">
        <f t="shared" si="31"/>
        <v>300.00000000000006</v>
      </c>
      <c r="L847" s="24">
        <v>0.3</v>
      </c>
      <c r="M847" s="42">
        <f t="shared" si="34"/>
        <v>0.12000000000000002</v>
      </c>
      <c r="N847" s="29">
        <f t="shared" si="35"/>
        <v>300.00000000000006</v>
      </c>
      <c r="O847" s="3"/>
      <c r="P847" s="8"/>
      <c r="Q847" s="5"/>
      <c r="R847" s="6"/>
    </row>
    <row r="848" spans="1:18" ht="15.75" customHeight="1">
      <c r="A848" s="12" t="s">
        <v>15</v>
      </c>
      <c r="B848" s="15">
        <v>1185732</v>
      </c>
      <c r="C848" s="3">
        <v>44453</v>
      </c>
      <c r="D848" s="12" t="s">
        <v>34</v>
      </c>
      <c r="E848" s="12" t="s">
        <v>49</v>
      </c>
      <c r="F848" s="12" t="s">
        <v>50</v>
      </c>
      <c r="G848" s="12" t="s">
        <v>20</v>
      </c>
      <c r="H848" s="33">
        <v>0.25</v>
      </c>
      <c r="I848" s="21">
        <v>1500</v>
      </c>
      <c r="J848" s="33">
        <f t="shared" si="30"/>
        <v>375</v>
      </c>
      <c r="K848" s="34">
        <f t="shared" si="31"/>
        <v>112.5</v>
      </c>
      <c r="L848" s="24">
        <v>0.3</v>
      </c>
      <c r="M848" s="42">
        <f t="shared" si="34"/>
        <v>7.4999999999999997E-2</v>
      </c>
      <c r="N848" s="29">
        <f t="shared" si="35"/>
        <v>112.5</v>
      </c>
      <c r="O848" s="3"/>
      <c r="P848" s="8"/>
      <c r="Q848" s="5"/>
      <c r="R848" s="6"/>
    </row>
    <row r="849" spans="1:18" ht="15.75" customHeight="1">
      <c r="A849" s="12" t="s">
        <v>15</v>
      </c>
      <c r="B849" s="15">
        <v>1185732</v>
      </c>
      <c r="C849" s="3">
        <v>44453</v>
      </c>
      <c r="D849" s="12" t="s">
        <v>34</v>
      </c>
      <c r="E849" s="12" t="s">
        <v>49</v>
      </c>
      <c r="F849" s="12" t="s">
        <v>50</v>
      </c>
      <c r="G849" s="12" t="s">
        <v>21</v>
      </c>
      <c r="H849" s="33">
        <v>0.25</v>
      </c>
      <c r="I849" s="21">
        <v>1250</v>
      </c>
      <c r="J849" s="33">
        <f t="shared" si="30"/>
        <v>312.5</v>
      </c>
      <c r="K849" s="34">
        <f t="shared" si="31"/>
        <v>109.37500000000001</v>
      </c>
      <c r="L849" s="24">
        <v>0.35000000000000003</v>
      </c>
      <c r="M849" s="42">
        <f t="shared" si="34"/>
        <v>8.7500000000000008E-2</v>
      </c>
      <c r="N849" s="29">
        <f t="shared" si="35"/>
        <v>109.37500000000001</v>
      </c>
      <c r="O849" s="3"/>
      <c r="P849" s="8"/>
      <c r="Q849" s="5"/>
      <c r="R849" s="6"/>
    </row>
    <row r="850" spans="1:18" ht="15.75" customHeight="1">
      <c r="A850" s="12" t="s">
        <v>15</v>
      </c>
      <c r="B850" s="15">
        <v>1185732</v>
      </c>
      <c r="C850" s="3">
        <v>44453</v>
      </c>
      <c r="D850" s="12" t="s">
        <v>34</v>
      </c>
      <c r="E850" s="12" t="s">
        <v>49</v>
      </c>
      <c r="F850" s="12" t="s">
        <v>50</v>
      </c>
      <c r="G850" s="12" t="s">
        <v>22</v>
      </c>
      <c r="H850" s="33">
        <v>0.35</v>
      </c>
      <c r="I850" s="21">
        <v>1250</v>
      </c>
      <c r="J850" s="33">
        <f t="shared" si="30"/>
        <v>437.5</v>
      </c>
      <c r="K850" s="34">
        <f t="shared" si="31"/>
        <v>131.25</v>
      </c>
      <c r="L850" s="24">
        <v>0.3</v>
      </c>
      <c r="M850" s="42">
        <f t="shared" si="34"/>
        <v>0.105</v>
      </c>
      <c r="N850" s="29">
        <f t="shared" si="35"/>
        <v>131.25</v>
      </c>
      <c r="O850" s="3"/>
      <c r="P850" s="8"/>
      <c r="Q850" s="5"/>
      <c r="R850" s="6"/>
    </row>
    <row r="851" spans="1:18" ht="15.75" customHeight="1">
      <c r="A851" s="12" t="s">
        <v>15</v>
      </c>
      <c r="B851" s="15">
        <v>1185732</v>
      </c>
      <c r="C851" s="3">
        <v>44453</v>
      </c>
      <c r="D851" s="12" t="s">
        <v>34</v>
      </c>
      <c r="E851" s="12" t="s">
        <v>49</v>
      </c>
      <c r="F851" s="12" t="s">
        <v>50</v>
      </c>
      <c r="G851" s="12" t="s">
        <v>23</v>
      </c>
      <c r="H851" s="33">
        <v>0.4</v>
      </c>
      <c r="I851" s="21">
        <v>2000</v>
      </c>
      <c r="J851" s="33">
        <f t="shared" si="30"/>
        <v>800</v>
      </c>
      <c r="K851" s="34">
        <f t="shared" si="31"/>
        <v>360</v>
      </c>
      <c r="L851" s="24">
        <v>0.45</v>
      </c>
      <c r="M851" s="42">
        <f t="shared" si="34"/>
        <v>0.18</v>
      </c>
      <c r="N851" s="29">
        <f t="shared" si="35"/>
        <v>360</v>
      </c>
      <c r="O851" s="3"/>
      <c r="P851" s="8"/>
      <c r="Q851" s="5"/>
      <c r="R851" s="6"/>
    </row>
    <row r="852" spans="1:18" ht="15.75" customHeight="1">
      <c r="A852" s="12" t="s">
        <v>15</v>
      </c>
      <c r="B852" s="15">
        <v>1185732</v>
      </c>
      <c r="C852" s="3">
        <v>44482</v>
      </c>
      <c r="D852" s="12" t="s">
        <v>34</v>
      </c>
      <c r="E852" s="12" t="s">
        <v>49</v>
      </c>
      <c r="F852" s="12" t="s">
        <v>50</v>
      </c>
      <c r="G852" s="12" t="s">
        <v>18</v>
      </c>
      <c r="H852" s="33">
        <v>0.44999999999999996</v>
      </c>
      <c r="I852" s="21">
        <v>3750</v>
      </c>
      <c r="J852" s="33">
        <f t="shared" si="30"/>
        <v>1687.4999999999998</v>
      </c>
      <c r="K852" s="34">
        <f t="shared" si="31"/>
        <v>590.625</v>
      </c>
      <c r="L852" s="24">
        <v>0.35000000000000003</v>
      </c>
      <c r="M852" s="42">
        <f t="shared" si="34"/>
        <v>0.1575</v>
      </c>
      <c r="N852" s="29">
        <f t="shared" si="35"/>
        <v>590.625</v>
      </c>
      <c r="O852" s="3"/>
      <c r="P852" s="8"/>
      <c r="Q852" s="5"/>
      <c r="R852" s="6"/>
    </row>
    <row r="853" spans="1:18" ht="15.75" customHeight="1">
      <c r="A853" s="12" t="s">
        <v>15</v>
      </c>
      <c r="B853" s="15">
        <v>1185732</v>
      </c>
      <c r="C853" s="3">
        <v>44482</v>
      </c>
      <c r="D853" s="12" t="s">
        <v>34</v>
      </c>
      <c r="E853" s="12" t="s">
        <v>49</v>
      </c>
      <c r="F853" s="12" t="s">
        <v>50</v>
      </c>
      <c r="G853" s="12" t="s">
        <v>19</v>
      </c>
      <c r="H853" s="33">
        <v>0.35</v>
      </c>
      <c r="I853" s="21">
        <v>2000</v>
      </c>
      <c r="J853" s="33">
        <f t="shared" si="30"/>
        <v>700</v>
      </c>
      <c r="K853" s="34">
        <f t="shared" si="31"/>
        <v>210</v>
      </c>
      <c r="L853" s="24">
        <v>0.3</v>
      </c>
      <c r="M853" s="42">
        <f t="shared" si="34"/>
        <v>0.105</v>
      </c>
      <c r="N853" s="29">
        <f t="shared" si="35"/>
        <v>210</v>
      </c>
      <c r="O853" s="3"/>
      <c r="P853" s="8"/>
      <c r="Q853" s="5"/>
      <c r="R853" s="6"/>
    </row>
    <row r="854" spans="1:18" ht="15.75" customHeight="1">
      <c r="A854" s="12" t="s">
        <v>15</v>
      </c>
      <c r="B854" s="15">
        <v>1185732</v>
      </c>
      <c r="C854" s="3">
        <v>44482</v>
      </c>
      <c r="D854" s="12" t="s">
        <v>34</v>
      </c>
      <c r="E854" s="12" t="s">
        <v>49</v>
      </c>
      <c r="F854" s="12" t="s">
        <v>50</v>
      </c>
      <c r="G854" s="12" t="s">
        <v>20</v>
      </c>
      <c r="H854" s="33">
        <v>0.35</v>
      </c>
      <c r="I854" s="21">
        <v>1000</v>
      </c>
      <c r="J854" s="33">
        <f t="shared" si="30"/>
        <v>350</v>
      </c>
      <c r="K854" s="34">
        <f t="shared" si="31"/>
        <v>105</v>
      </c>
      <c r="L854" s="24">
        <v>0.3</v>
      </c>
      <c r="M854" s="42">
        <f t="shared" si="34"/>
        <v>0.105</v>
      </c>
      <c r="N854" s="29">
        <f t="shared" si="35"/>
        <v>105</v>
      </c>
      <c r="O854" s="3"/>
      <c r="P854" s="8"/>
      <c r="Q854" s="5"/>
      <c r="R854" s="6"/>
    </row>
    <row r="855" spans="1:18" ht="15.75" customHeight="1">
      <c r="A855" s="12" t="s">
        <v>15</v>
      </c>
      <c r="B855" s="15">
        <v>1185732</v>
      </c>
      <c r="C855" s="3">
        <v>44482</v>
      </c>
      <c r="D855" s="12" t="s">
        <v>34</v>
      </c>
      <c r="E855" s="12" t="s">
        <v>49</v>
      </c>
      <c r="F855" s="12" t="s">
        <v>50</v>
      </c>
      <c r="G855" s="12" t="s">
        <v>21</v>
      </c>
      <c r="H855" s="33">
        <v>0.35</v>
      </c>
      <c r="I855" s="21">
        <v>750</v>
      </c>
      <c r="J855" s="33">
        <f t="shared" si="30"/>
        <v>262.5</v>
      </c>
      <c r="K855" s="34">
        <f t="shared" si="31"/>
        <v>91.875000000000014</v>
      </c>
      <c r="L855" s="24">
        <v>0.35000000000000003</v>
      </c>
      <c r="M855" s="42">
        <f t="shared" si="34"/>
        <v>0.12250000000000003</v>
      </c>
      <c r="N855" s="29">
        <f t="shared" si="35"/>
        <v>91.875000000000014</v>
      </c>
      <c r="O855" s="3"/>
      <c r="P855" s="8"/>
      <c r="Q855" s="5"/>
      <c r="R855" s="6"/>
    </row>
    <row r="856" spans="1:18" ht="15.75" customHeight="1">
      <c r="A856" s="12" t="s">
        <v>15</v>
      </c>
      <c r="B856" s="15">
        <v>1185732</v>
      </c>
      <c r="C856" s="3">
        <v>44482</v>
      </c>
      <c r="D856" s="12" t="s">
        <v>34</v>
      </c>
      <c r="E856" s="12" t="s">
        <v>49</v>
      </c>
      <c r="F856" s="12" t="s">
        <v>50</v>
      </c>
      <c r="G856" s="12" t="s">
        <v>22</v>
      </c>
      <c r="H856" s="33">
        <v>0.44999999999999996</v>
      </c>
      <c r="I856" s="21">
        <v>750</v>
      </c>
      <c r="J856" s="33">
        <f t="shared" si="30"/>
        <v>337.49999999999994</v>
      </c>
      <c r="K856" s="34">
        <f t="shared" si="31"/>
        <v>101.24999999999999</v>
      </c>
      <c r="L856" s="24">
        <v>0.3</v>
      </c>
      <c r="M856" s="42">
        <f t="shared" si="34"/>
        <v>0.13499999999999998</v>
      </c>
      <c r="N856" s="29">
        <f t="shared" si="35"/>
        <v>101.24999999999999</v>
      </c>
      <c r="O856" s="3"/>
      <c r="P856" s="8"/>
      <c r="Q856" s="5"/>
      <c r="R856" s="6"/>
    </row>
    <row r="857" spans="1:18" ht="15.75" customHeight="1">
      <c r="A857" s="12" t="s">
        <v>15</v>
      </c>
      <c r="B857" s="15">
        <v>1185732</v>
      </c>
      <c r="C857" s="3">
        <v>44482</v>
      </c>
      <c r="D857" s="12" t="s">
        <v>34</v>
      </c>
      <c r="E857" s="12" t="s">
        <v>49</v>
      </c>
      <c r="F857" s="12" t="s">
        <v>50</v>
      </c>
      <c r="G857" s="12" t="s">
        <v>23</v>
      </c>
      <c r="H857" s="33">
        <v>0.49999999999999989</v>
      </c>
      <c r="I857" s="21">
        <v>2000</v>
      </c>
      <c r="J857" s="33">
        <f t="shared" si="30"/>
        <v>999.99999999999977</v>
      </c>
      <c r="K857" s="34">
        <f t="shared" si="31"/>
        <v>449.99999999999989</v>
      </c>
      <c r="L857" s="24">
        <v>0.45</v>
      </c>
      <c r="M857" s="42">
        <f t="shared" si="34"/>
        <v>0.22499999999999995</v>
      </c>
      <c r="N857" s="29">
        <f t="shared" si="35"/>
        <v>449.99999999999989</v>
      </c>
      <c r="O857" s="3"/>
      <c r="P857" s="8"/>
      <c r="Q857" s="5"/>
      <c r="R857" s="6"/>
    </row>
    <row r="858" spans="1:18" ht="15.75" customHeight="1">
      <c r="A858" s="12" t="s">
        <v>15</v>
      </c>
      <c r="B858" s="15">
        <v>1185732</v>
      </c>
      <c r="C858" s="3">
        <v>44513</v>
      </c>
      <c r="D858" s="12" t="s">
        <v>34</v>
      </c>
      <c r="E858" s="12" t="s">
        <v>49</v>
      </c>
      <c r="F858" s="12" t="s">
        <v>50</v>
      </c>
      <c r="G858" s="12" t="s">
        <v>18</v>
      </c>
      <c r="H858" s="33">
        <v>0.5</v>
      </c>
      <c r="I858" s="21">
        <v>3500</v>
      </c>
      <c r="J858" s="33">
        <f t="shared" si="30"/>
        <v>1750</v>
      </c>
      <c r="K858" s="34">
        <f t="shared" si="31"/>
        <v>612.50000000000011</v>
      </c>
      <c r="L858" s="24">
        <v>0.35000000000000003</v>
      </c>
      <c r="M858" s="42">
        <f t="shared" si="34"/>
        <v>0.17500000000000004</v>
      </c>
      <c r="N858" s="29">
        <f t="shared" si="35"/>
        <v>612.50000000000011</v>
      </c>
      <c r="O858" s="3"/>
      <c r="P858" s="8"/>
      <c r="Q858" s="5"/>
      <c r="R858" s="6"/>
    </row>
    <row r="859" spans="1:18" ht="15.75" customHeight="1">
      <c r="A859" s="12" t="s">
        <v>15</v>
      </c>
      <c r="B859" s="15">
        <v>1185732</v>
      </c>
      <c r="C859" s="3">
        <v>44513</v>
      </c>
      <c r="D859" s="12" t="s">
        <v>34</v>
      </c>
      <c r="E859" s="12" t="s">
        <v>49</v>
      </c>
      <c r="F859" s="12" t="s">
        <v>50</v>
      </c>
      <c r="G859" s="12" t="s">
        <v>19</v>
      </c>
      <c r="H859" s="33">
        <v>0.4</v>
      </c>
      <c r="I859" s="21">
        <v>2000</v>
      </c>
      <c r="J859" s="33">
        <f t="shared" si="30"/>
        <v>800</v>
      </c>
      <c r="K859" s="34">
        <f t="shared" si="31"/>
        <v>240</v>
      </c>
      <c r="L859" s="24">
        <v>0.3</v>
      </c>
      <c r="M859" s="42">
        <f t="shared" si="34"/>
        <v>0.12</v>
      </c>
      <c r="N859" s="29">
        <f t="shared" si="35"/>
        <v>240</v>
      </c>
      <c r="O859" s="3"/>
      <c r="P859" s="8"/>
      <c r="Q859" s="5"/>
      <c r="R859" s="6"/>
    </row>
    <row r="860" spans="1:18" ht="15.75" customHeight="1">
      <c r="A860" s="12" t="s">
        <v>15</v>
      </c>
      <c r="B860" s="15">
        <v>1185732</v>
      </c>
      <c r="C860" s="3">
        <v>44513</v>
      </c>
      <c r="D860" s="12" t="s">
        <v>34</v>
      </c>
      <c r="E860" s="12" t="s">
        <v>49</v>
      </c>
      <c r="F860" s="12" t="s">
        <v>50</v>
      </c>
      <c r="G860" s="12" t="s">
        <v>20</v>
      </c>
      <c r="H860" s="33">
        <v>0.4</v>
      </c>
      <c r="I860" s="21">
        <v>1450</v>
      </c>
      <c r="J860" s="33">
        <f t="shared" si="30"/>
        <v>580</v>
      </c>
      <c r="K860" s="34">
        <f t="shared" si="31"/>
        <v>174</v>
      </c>
      <c r="L860" s="24">
        <v>0.3</v>
      </c>
      <c r="M860" s="42">
        <f t="shared" si="34"/>
        <v>0.12</v>
      </c>
      <c r="N860" s="29">
        <f t="shared" si="35"/>
        <v>174</v>
      </c>
      <c r="O860" s="3"/>
      <c r="P860" s="8"/>
      <c r="Q860" s="5"/>
      <c r="R860" s="6"/>
    </row>
    <row r="861" spans="1:18" ht="15.75" customHeight="1">
      <c r="A861" s="12" t="s">
        <v>15</v>
      </c>
      <c r="B861" s="15">
        <v>1185732</v>
      </c>
      <c r="C861" s="3">
        <v>44513</v>
      </c>
      <c r="D861" s="12" t="s">
        <v>34</v>
      </c>
      <c r="E861" s="12" t="s">
        <v>49</v>
      </c>
      <c r="F861" s="12" t="s">
        <v>50</v>
      </c>
      <c r="G861" s="12" t="s">
        <v>21</v>
      </c>
      <c r="H861" s="33">
        <v>0.4</v>
      </c>
      <c r="I861" s="21">
        <v>1500</v>
      </c>
      <c r="J861" s="33">
        <f t="shared" si="30"/>
        <v>600</v>
      </c>
      <c r="K861" s="34">
        <f t="shared" si="31"/>
        <v>210.00000000000003</v>
      </c>
      <c r="L861" s="24">
        <v>0.35000000000000003</v>
      </c>
      <c r="M861" s="42">
        <f t="shared" si="34"/>
        <v>0.14000000000000001</v>
      </c>
      <c r="N861" s="29">
        <f t="shared" si="35"/>
        <v>210.00000000000003</v>
      </c>
      <c r="O861" s="3"/>
      <c r="P861" s="8"/>
      <c r="Q861" s="5"/>
      <c r="R861" s="6"/>
    </row>
    <row r="862" spans="1:18" ht="15.75" customHeight="1">
      <c r="A862" s="12" t="s">
        <v>15</v>
      </c>
      <c r="B862" s="15">
        <v>1185732</v>
      </c>
      <c r="C862" s="3">
        <v>44513</v>
      </c>
      <c r="D862" s="12" t="s">
        <v>34</v>
      </c>
      <c r="E862" s="12" t="s">
        <v>49</v>
      </c>
      <c r="F862" s="12" t="s">
        <v>50</v>
      </c>
      <c r="G862" s="12" t="s">
        <v>22</v>
      </c>
      <c r="H862" s="33">
        <v>0.54999999999999993</v>
      </c>
      <c r="I862" s="21">
        <v>1250</v>
      </c>
      <c r="J862" s="33">
        <f t="shared" si="30"/>
        <v>687.49999999999989</v>
      </c>
      <c r="K862" s="34">
        <f t="shared" si="31"/>
        <v>206.24999999999997</v>
      </c>
      <c r="L862" s="24">
        <v>0.3</v>
      </c>
      <c r="M862" s="42">
        <f t="shared" si="34"/>
        <v>0.16499999999999998</v>
      </c>
      <c r="N862" s="29">
        <f t="shared" si="35"/>
        <v>206.24999999999997</v>
      </c>
      <c r="O862" s="3"/>
      <c r="P862" s="8"/>
      <c r="Q862" s="5"/>
      <c r="R862" s="6"/>
    </row>
    <row r="863" spans="1:18" ht="15.75" customHeight="1">
      <c r="A863" s="12" t="s">
        <v>15</v>
      </c>
      <c r="B863" s="15">
        <v>1185732</v>
      </c>
      <c r="C863" s="3">
        <v>44513</v>
      </c>
      <c r="D863" s="12" t="s">
        <v>34</v>
      </c>
      <c r="E863" s="12" t="s">
        <v>49</v>
      </c>
      <c r="F863" s="12" t="s">
        <v>50</v>
      </c>
      <c r="G863" s="12" t="s">
        <v>23</v>
      </c>
      <c r="H863" s="33">
        <v>0.59999999999999987</v>
      </c>
      <c r="I863" s="21">
        <v>2250</v>
      </c>
      <c r="J863" s="33">
        <f t="shared" si="30"/>
        <v>1349.9999999999998</v>
      </c>
      <c r="K863" s="34">
        <f t="shared" si="31"/>
        <v>607.49999999999989</v>
      </c>
      <c r="L863" s="24">
        <v>0.45</v>
      </c>
      <c r="M863" s="42">
        <f t="shared" si="34"/>
        <v>0.26999999999999996</v>
      </c>
      <c r="N863" s="29">
        <f t="shared" si="35"/>
        <v>607.49999999999989</v>
      </c>
      <c r="O863" s="3"/>
      <c r="P863" s="8"/>
      <c r="Q863" s="5"/>
      <c r="R863" s="6"/>
    </row>
    <row r="864" spans="1:18" ht="15.75" customHeight="1">
      <c r="A864" s="12" t="s">
        <v>15</v>
      </c>
      <c r="B864" s="15">
        <v>1185732</v>
      </c>
      <c r="C864" s="3">
        <v>44542</v>
      </c>
      <c r="D864" s="12" t="s">
        <v>34</v>
      </c>
      <c r="E864" s="12" t="s">
        <v>49</v>
      </c>
      <c r="F864" s="12" t="s">
        <v>50</v>
      </c>
      <c r="G864" s="12" t="s">
        <v>18</v>
      </c>
      <c r="H864" s="33">
        <v>0.54999999999999993</v>
      </c>
      <c r="I864" s="21">
        <v>4750</v>
      </c>
      <c r="J864" s="33">
        <f t="shared" si="30"/>
        <v>2612.4999999999995</v>
      </c>
      <c r="K864" s="34">
        <f t="shared" si="31"/>
        <v>914.37499999999989</v>
      </c>
      <c r="L864" s="24">
        <v>0.35000000000000003</v>
      </c>
      <c r="M864" s="42">
        <f t="shared" si="34"/>
        <v>0.19249999999999998</v>
      </c>
      <c r="N864" s="29">
        <f t="shared" si="35"/>
        <v>914.37499999999989</v>
      </c>
      <c r="O864" s="3"/>
      <c r="P864" s="8"/>
      <c r="Q864" s="5"/>
      <c r="R864" s="6"/>
    </row>
    <row r="865" spans="1:18" ht="15.75" customHeight="1">
      <c r="A865" s="12" t="s">
        <v>15</v>
      </c>
      <c r="B865" s="15">
        <v>1185732</v>
      </c>
      <c r="C865" s="3">
        <v>44542</v>
      </c>
      <c r="D865" s="12" t="s">
        <v>34</v>
      </c>
      <c r="E865" s="12" t="s">
        <v>49</v>
      </c>
      <c r="F865" s="12" t="s">
        <v>50</v>
      </c>
      <c r="G865" s="12" t="s">
        <v>19</v>
      </c>
      <c r="H865" s="33">
        <v>0.45</v>
      </c>
      <c r="I865" s="21">
        <v>2750</v>
      </c>
      <c r="J865" s="33">
        <f t="shared" si="30"/>
        <v>1237.5</v>
      </c>
      <c r="K865" s="34">
        <f t="shared" si="31"/>
        <v>371.25</v>
      </c>
      <c r="L865" s="24">
        <v>0.3</v>
      </c>
      <c r="M865" s="42">
        <f t="shared" si="34"/>
        <v>0.13500000000000001</v>
      </c>
      <c r="N865" s="29">
        <f t="shared" si="35"/>
        <v>371.25</v>
      </c>
      <c r="O865" s="3"/>
      <c r="P865" s="8"/>
      <c r="Q865" s="5"/>
      <c r="R865" s="6"/>
    </row>
    <row r="866" spans="1:18" ht="15.75" customHeight="1">
      <c r="A866" s="12" t="s">
        <v>15</v>
      </c>
      <c r="B866" s="15">
        <v>1185732</v>
      </c>
      <c r="C866" s="3">
        <v>44542</v>
      </c>
      <c r="D866" s="12" t="s">
        <v>34</v>
      </c>
      <c r="E866" s="12" t="s">
        <v>49</v>
      </c>
      <c r="F866" s="12" t="s">
        <v>50</v>
      </c>
      <c r="G866" s="12" t="s">
        <v>20</v>
      </c>
      <c r="H866" s="33">
        <v>0.45</v>
      </c>
      <c r="I866" s="21">
        <v>2250</v>
      </c>
      <c r="J866" s="33">
        <f t="shared" si="30"/>
        <v>1012.5</v>
      </c>
      <c r="K866" s="34">
        <f t="shared" si="31"/>
        <v>303.75</v>
      </c>
      <c r="L866" s="24">
        <v>0.3</v>
      </c>
      <c r="M866" s="42">
        <f t="shared" si="34"/>
        <v>0.13500000000000001</v>
      </c>
      <c r="N866" s="29">
        <f t="shared" si="35"/>
        <v>303.75</v>
      </c>
      <c r="O866" s="3"/>
      <c r="P866" s="8"/>
      <c r="Q866" s="5"/>
      <c r="R866" s="6"/>
    </row>
    <row r="867" spans="1:18" ht="15.75" customHeight="1">
      <c r="A867" s="12" t="s">
        <v>15</v>
      </c>
      <c r="B867" s="15">
        <v>1185732</v>
      </c>
      <c r="C867" s="3">
        <v>44542</v>
      </c>
      <c r="D867" s="12" t="s">
        <v>34</v>
      </c>
      <c r="E867" s="12" t="s">
        <v>49</v>
      </c>
      <c r="F867" s="12" t="s">
        <v>50</v>
      </c>
      <c r="G867" s="12" t="s">
        <v>21</v>
      </c>
      <c r="H867" s="33">
        <v>0.45</v>
      </c>
      <c r="I867" s="21">
        <v>1750</v>
      </c>
      <c r="J867" s="33">
        <f t="shared" si="30"/>
        <v>787.5</v>
      </c>
      <c r="K867" s="34">
        <f t="shared" si="31"/>
        <v>275.625</v>
      </c>
      <c r="L867" s="24">
        <v>0.35000000000000003</v>
      </c>
      <c r="M867" s="42">
        <f t="shared" si="34"/>
        <v>0.1575</v>
      </c>
      <c r="N867" s="29">
        <f t="shared" si="35"/>
        <v>275.625</v>
      </c>
      <c r="O867" s="3"/>
      <c r="P867" s="8"/>
      <c r="Q867" s="5"/>
      <c r="R867" s="6"/>
    </row>
    <row r="868" spans="1:18" ht="15.75" customHeight="1">
      <c r="A868" s="12" t="s">
        <v>15</v>
      </c>
      <c r="B868" s="15">
        <v>1185732</v>
      </c>
      <c r="C868" s="3">
        <v>44542</v>
      </c>
      <c r="D868" s="12" t="s">
        <v>34</v>
      </c>
      <c r="E868" s="12" t="s">
        <v>49</v>
      </c>
      <c r="F868" s="12" t="s">
        <v>50</v>
      </c>
      <c r="G868" s="12" t="s">
        <v>22</v>
      </c>
      <c r="H868" s="33">
        <v>0.54999999999999993</v>
      </c>
      <c r="I868" s="21">
        <v>1750</v>
      </c>
      <c r="J868" s="33">
        <f t="shared" si="30"/>
        <v>962.49999999999989</v>
      </c>
      <c r="K868" s="34">
        <f t="shared" si="31"/>
        <v>288.74999999999994</v>
      </c>
      <c r="L868" s="24">
        <v>0.3</v>
      </c>
      <c r="M868" s="42">
        <f t="shared" si="34"/>
        <v>0.16499999999999998</v>
      </c>
      <c r="N868" s="29">
        <f t="shared" si="35"/>
        <v>288.74999999999994</v>
      </c>
      <c r="O868" s="3"/>
      <c r="P868" s="8"/>
      <c r="Q868" s="5"/>
      <c r="R868" s="6"/>
    </row>
    <row r="869" spans="1:18" ht="15.75" customHeight="1">
      <c r="A869" s="12" t="s">
        <v>15</v>
      </c>
      <c r="B869" s="15">
        <v>1185732</v>
      </c>
      <c r="C869" s="3">
        <v>44542</v>
      </c>
      <c r="D869" s="12" t="s">
        <v>34</v>
      </c>
      <c r="E869" s="12" t="s">
        <v>49</v>
      </c>
      <c r="F869" s="12" t="s">
        <v>50</v>
      </c>
      <c r="G869" s="12" t="s">
        <v>23</v>
      </c>
      <c r="H869" s="33">
        <v>0.59999999999999987</v>
      </c>
      <c r="I869" s="21">
        <v>2750</v>
      </c>
      <c r="J869" s="33">
        <f t="shared" si="30"/>
        <v>1649.9999999999995</v>
      </c>
      <c r="K869" s="34">
        <f t="shared" si="31"/>
        <v>742.49999999999977</v>
      </c>
      <c r="L869" s="24">
        <v>0.45</v>
      </c>
      <c r="M869" s="42">
        <f t="shared" si="34"/>
        <v>0.26999999999999991</v>
      </c>
      <c r="N869" s="29">
        <f t="shared" si="35"/>
        <v>742.49999999999977</v>
      </c>
      <c r="O869" s="3"/>
      <c r="P869" s="8"/>
      <c r="Q869" s="5"/>
      <c r="R869" s="6"/>
    </row>
    <row r="870" spans="1:18" ht="15.75" customHeight="1">
      <c r="A870" s="12" t="s">
        <v>32</v>
      </c>
      <c r="B870" s="15">
        <v>1189833</v>
      </c>
      <c r="C870" s="3">
        <v>44213</v>
      </c>
      <c r="D870" s="12" t="s">
        <v>34</v>
      </c>
      <c r="E870" s="12" t="s">
        <v>51</v>
      </c>
      <c r="F870" s="12" t="s">
        <v>52</v>
      </c>
      <c r="G870" s="12" t="s">
        <v>18</v>
      </c>
      <c r="H870" s="33">
        <v>0.35</v>
      </c>
      <c r="I870" s="21">
        <v>4750</v>
      </c>
      <c r="J870" s="33">
        <f t="shared" si="30"/>
        <v>1662.5</v>
      </c>
      <c r="K870" s="34">
        <f t="shared" si="31"/>
        <v>748.125</v>
      </c>
      <c r="L870" s="24">
        <v>0.45</v>
      </c>
      <c r="M870" s="42">
        <f t="shared" si="34"/>
        <v>0.1575</v>
      </c>
      <c r="N870" s="29">
        <f t="shared" si="35"/>
        <v>748.125</v>
      </c>
      <c r="O870" s="3"/>
      <c r="P870" s="8"/>
      <c r="Q870" s="5"/>
      <c r="R870" s="6"/>
    </row>
    <row r="871" spans="1:18" ht="15.75" customHeight="1">
      <c r="A871" s="12" t="s">
        <v>32</v>
      </c>
      <c r="B871" s="15">
        <v>1189833</v>
      </c>
      <c r="C871" s="3">
        <v>44213</v>
      </c>
      <c r="D871" s="12" t="s">
        <v>34</v>
      </c>
      <c r="E871" s="12" t="s">
        <v>51</v>
      </c>
      <c r="F871" s="12" t="s">
        <v>52</v>
      </c>
      <c r="G871" s="12" t="s">
        <v>19</v>
      </c>
      <c r="H871" s="33">
        <v>0.45</v>
      </c>
      <c r="I871" s="21">
        <v>4750</v>
      </c>
      <c r="J871" s="33">
        <f t="shared" si="30"/>
        <v>2137.5</v>
      </c>
      <c r="K871" s="34">
        <f t="shared" si="31"/>
        <v>641.25</v>
      </c>
      <c r="L871" s="24">
        <v>0.3</v>
      </c>
      <c r="M871" s="42">
        <f t="shared" si="34"/>
        <v>0.13500000000000001</v>
      </c>
      <c r="N871" s="29">
        <f t="shared" si="35"/>
        <v>641.25</v>
      </c>
      <c r="O871" s="3"/>
      <c r="P871" s="8"/>
      <c r="Q871" s="5"/>
      <c r="R871" s="6"/>
    </row>
    <row r="872" spans="1:18" ht="15.75" customHeight="1">
      <c r="A872" s="12" t="s">
        <v>32</v>
      </c>
      <c r="B872" s="15">
        <v>1189833</v>
      </c>
      <c r="C872" s="3">
        <v>44213</v>
      </c>
      <c r="D872" s="12" t="s">
        <v>34</v>
      </c>
      <c r="E872" s="12" t="s">
        <v>51</v>
      </c>
      <c r="F872" s="12" t="s">
        <v>52</v>
      </c>
      <c r="G872" s="12" t="s">
        <v>20</v>
      </c>
      <c r="H872" s="33">
        <v>0.45</v>
      </c>
      <c r="I872" s="21">
        <v>4750</v>
      </c>
      <c r="J872" s="33">
        <f t="shared" si="30"/>
        <v>2137.5</v>
      </c>
      <c r="K872" s="34">
        <f t="shared" si="31"/>
        <v>961.875</v>
      </c>
      <c r="L872" s="24">
        <v>0.45</v>
      </c>
      <c r="M872" s="42">
        <f t="shared" si="34"/>
        <v>0.20250000000000001</v>
      </c>
      <c r="N872" s="29">
        <f t="shared" si="35"/>
        <v>961.875</v>
      </c>
      <c r="O872" s="3"/>
      <c r="P872" s="8"/>
      <c r="Q872" s="5"/>
      <c r="R872" s="6"/>
    </row>
    <row r="873" spans="1:18" ht="15.75" customHeight="1">
      <c r="A873" s="12" t="s">
        <v>32</v>
      </c>
      <c r="B873" s="15">
        <v>1189833</v>
      </c>
      <c r="C873" s="3">
        <v>44213</v>
      </c>
      <c r="D873" s="12" t="s">
        <v>34</v>
      </c>
      <c r="E873" s="12" t="s">
        <v>51</v>
      </c>
      <c r="F873" s="12" t="s">
        <v>52</v>
      </c>
      <c r="G873" s="12" t="s">
        <v>21</v>
      </c>
      <c r="H873" s="33">
        <v>0.45</v>
      </c>
      <c r="I873" s="21">
        <v>3250</v>
      </c>
      <c r="J873" s="33">
        <f t="shared" si="30"/>
        <v>1462.5</v>
      </c>
      <c r="K873" s="34">
        <f t="shared" si="31"/>
        <v>585</v>
      </c>
      <c r="L873" s="24">
        <v>0.39999999999999997</v>
      </c>
      <c r="M873" s="42">
        <f t="shared" si="34"/>
        <v>0.18</v>
      </c>
      <c r="N873" s="29">
        <f t="shared" si="35"/>
        <v>585</v>
      </c>
      <c r="O873" s="3"/>
      <c r="P873" s="8"/>
      <c r="Q873" s="5"/>
      <c r="R873" s="6"/>
    </row>
    <row r="874" spans="1:18" ht="15.75" customHeight="1">
      <c r="A874" s="12" t="s">
        <v>32</v>
      </c>
      <c r="B874" s="15">
        <v>1189833</v>
      </c>
      <c r="C874" s="3">
        <v>44213</v>
      </c>
      <c r="D874" s="12" t="s">
        <v>34</v>
      </c>
      <c r="E874" s="12" t="s">
        <v>51</v>
      </c>
      <c r="F874" s="12" t="s">
        <v>52</v>
      </c>
      <c r="G874" s="12" t="s">
        <v>22</v>
      </c>
      <c r="H874" s="33">
        <v>0.5</v>
      </c>
      <c r="I874" s="21">
        <v>2750</v>
      </c>
      <c r="J874" s="33">
        <f t="shared" si="30"/>
        <v>1375</v>
      </c>
      <c r="K874" s="34">
        <f t="shared" si="31"/>
        <v>825.00000000000011</v>
      </c>
      <c r="L874" s="24">
        <v>0.60000000000000009</v>
      </c>
      <c r="M874" s="42">
        <f t="shared" si="34"/>
        <v>0.30000000000000004</v>
      </c>
      <c r="N874" s="29">
        <f t="shared" si="35"/>
        <v>825.00000000000011</v>
      </c>
      <c r="O874" s="3"/>
      <c r="P874" s="8"/>
      <c r="Q874" s="5"/>
      <c r="R874" s="6"/>
    </row>
    <row r="875" spans="1:18" ht="15.75" customHeight="1">
      <c r="A875" s="12" t="s">
        <v>32</v>
      </c>
      <c r="B875" s="15">
        <v>1189833</v>
      </c>
      <c r="C875" s="3">
        <v>44213</v>
      </c>
      <c r="D875" s="12" t="s">
        <v>34</v>
      </c>
      <c r="E875" s="12" t="s">
        <v>51</v>
      </c>
      <c r="F875" s="12" t="s">
        <v>52</v>
      </c>
      <c r="G875" s="12" t="s">
        <v>23</v>
      </c>
      <c r="H875" s="33">
        <v>0.45</v>
      </c>
      <c r="I875" s="21">
        <v>4750</v>
      </c>
      <c r="J875" s="33">
        <f t="shared" si="30"/>
        <v>2137.5</v>
      </c>
      <c r="K875" s="34">
        <f t="shared" si="31"/>
        <v>534.375</v>
      </c>
      <c r="L875" s="24">
        <v>0.25</v>
      </c>
      <c r="M875" s="42">
        <f t="shared" si="34"/>
        <v>0.1125</v>
      </c>
      <c r="N875" s="29">
        <f t="shared" si="35"/>
        <v>534.375</v>
      </c>
      <c r="O875" s="3"/>
      <c r="P875" s="8"/>
      <c r="Q875" s="5"/>
      <c r="R875" s="6"/>
    </row>
    <row r="876" spans="1:18" ht="15.75" customHeight="1">
      <c r="A876" s="12" t="s">
        <v>32</v>
      </c>
      <c r="B876" s="15">
        <v>1189833</v>
      </c>
      <c r="C876" s="3">
        <v>44244</v>
      </c>
      <c r="D876" s="12" t="s">
        <v>34</v>
      </c>
      <c r="E876" s="12" t="s">
        <v>51</v>
      </c>
      <c r="F876" s="12" t="s">
        <v>52</v>
      </c>
      <c r="G876" s="12" t="s">
        <v>18</v>
      </c>
      <c r="H876" s="33">
        <v>0.35</v>
      </c>
      <c r="I876" s="21">
        <v>5250</v>
      </c>
      <c r="J876" s="33">
        <f t="shared" si="30"/>
        <v>1837.4999999999998</v>
      </c>
      <c r="K876" s="34">
        <f t="shared" si="31"/>
        <v>826.87499999999989</v>
      </c>
      <c r="L876" s="24">
        <v>0.45</v>
      </c>
      <c r="M876" s="42">
        <f t="shared" si="34"/>
        <v>0.15749999999999997</v>
      </c>
      <c r="N876" s="29">
        <f t="shared" si="35"/>
        <v>826.87499999999989</v>
      </c>
      <c r="O876" s="3"/>
      <c r="P876" s="8"/>
      <c r="Q876" s="5"/>
      <c r="R876" s="6"/>
    </row>
    <row r="877" spans="1:18" ht="15.75" customHeight="1">
      <c r="A877" s="12" t="s">
        <v>32</v>
      </c>
      <c r="B877" s="15">
        <v>1189833</v>
      </c>
      <c r="C877" s="3">
        <v>44244</v>
      </c>
      <c r="D877" s="12" t="s">
        <v>34</v>
      </c>
      <c r="E877" s="12" t="s">
        <v>51</v>
      </c>
      <c r="F877" s="12" t="s">
        <v>52</v>
      </c>
      <c r="G877" s="12" t="s">
        <v>19</v>
      </c>
      <c r="H877" s="33">
        <v>0.45</v>
      </c>
      <c r="I877" s="21">
        <v>4250</v>
      </c>
      <c r="J877" s="33">
        <f t="shared" si="30"/>
        <v>1912.5</v>
      </c>
      <c r="K877" s="34">
        <f t="shared" si="31"/>
        <v>573.75</v>
      </c>
      <c r="L877" s="24">
        <v>0.3</v>
      </c>
      <c r="M877" s="42">
        <f t="shared" si="34"/>
        <v>0.13500000000000001</v>
      </c>
      <c r="N877" s="29">
        <f t="shared" si="35"/>
        <v>573.75</v>
      </c>
      <c r="O877" s="3"/>
      <c r="P877" s="8"/>
      <c r="Q877" s="5"/>
      <c r="R877" s="6"/>
    </row>
    <row r="878" spans="1:18" ht="15.75" customHeight="1">
      <c r="A878" s="12" t="s">
        <v>32</v>
      </c>
      <c r="B878" s="15">
        <v>1189833</v>
      </c>
      <c r="C878" s="3">
        <v>44244</v>
      </c>
      <c r="D878" s="12" t="s">
        <v>34</v>
      </c>
      <c r="E878" s="12" t="s">
        <v>51</v>
      </c>
      <c r="F878" s="12" t="s">
        <v>52</v>
      </c>
      <c r="G878" s="12" t="s">
        <v>20</v>
      </c>
      <c r="H878" s="33">
        <v>0.45</v>
      </c>
      <c r="I878" s="21">
        <v>4500</v>
      </c>
      <c r="J878" s="33">
        <f t="shared" si="30"/>
        <v>2025</v>
      </c>
      <c r="K878" s="34">
        <f t="shared" si="31"/>
        <v>911.25</v>
      </c>
      <c r="L878" s="24">
        <v>0.45</v>
      </c>
      <c r="M878" s="42">
        <f t="shared" si="34"/>
        <v>0.20250000000000001</v>
      </c>
      <c r="N878" s="29">
        <f t="shared" si="35"/>
        <v>911.25</v>
      </c>
      <c r="O878" s="3"/>
      <c r="P878" s="8"/>
      <c r="Q878" s="5"/>
      <c r="R878" s="6"/>
    </row>
    <row r="879" spans="1:18" ht="15.75" customHeight="1">
      <c r="A879" s="12" t="s">
        <v>32</v>
      </c>
      <c r="B879" s="15">
        <v>1189833</v>
      </c>
      <c r="C879" s="3">
        <v>44244</v>
      </c>
      <c r="D879" s="12" t="s">
        <v>34</v>
      </c>
      <c r="E879" s="12" t="s">
        <v>51</v>
      </c>
      <c r="F879" s="12" t="s">
        <v>52</v>
      </c>
      <c r="G879" s="12" t="s">
        <v>21</v>
      </c>
      <c r="H879" s="33">
        <v>0.45</v>
      </c>
      <c r="I879" s="21">
        <v>3000</v>
      </c>
      <c r="J879" s="33">
        <f t="shared" si="30"/>
        <v>1350</v>
      </c>
      <c r="K879" s="34">
        <f t="shared" si="31"/>
        <v>540</v>
      </c>
      <c r="L879" s="24">
        <v>0.39999999999999997</v>
      </c>
      <c r="M879" s="42">
        <f t="shared" si="34"/>
        <v>0.18</v>
      </c>
      <c r="N879" s="29">
        <f t="shared" si="35"/>
        <v>540</v>
      </c>
      <c r="O879" s="3"/>
      <c r="P879" s="8"/>
      <c r="Q879" s="5"/>
      <c r="R879" s="6"/>
    </row>
    <row r="880" spans="1:18" ht="15.75" customHeight="1">
      <c r="A880" s="12" t="s">
        <v>32</v>
      </c>
      <c r="B880" s="15">
        <v>1189833</v>
      </c>
      <c r="C880" s="3">
        <v>44244</v>
      </c>
      <c r="D880" s="12" t="s">
        <v>34</v>
      </c>
      <c r="E880" s="12" t="s">
        <v>51</v>
      </c>
      <c r="F880" s="12" t="s">
        <v>52</v>
      </c>
      <c r="G880" s="12" t="s">
        <v>22</v>
      </c>
      <c r="H880" s="33">
        <v>0.5</v>
      </c>
      <c r="I880" s="21">
        <v>2250</v>
      </c>
      <c r="J880" s="33">
        <f t="shared" si="30"/>
        <v>1125</v>
      </c>
      <c r="K880" s="34">
        <f t="shared" si="31"/>
        <v>675.00000000000011</v>
      </c>
      <c r="L880" s="24">
        <v>0.60000000000000009</v>
      </c>
      <c r="M880" s="42">
        <f t="shared" si="34"/>
        <v>0.30000000000000004</v>
      </c>
      <c r="N880" s="29">
        <f t="shared" si="35"/>
        <v>675.00000000000011</v>
      </c>
      <c r="O880" s="3"/>
      <c r="P880" s="8"/>
      <c r="Q880" s="5"/>
      <c r="R880" s="6"/>
    </row>
    <row r="881" spans="1:18" ht="15.75" customHeight="1">
      <c r="A881" s="12" t="s">
        <v>32</v>
      </c>
      <c r="B881" s="15">
        <v>1189833</v>
      </c>
      <c r="C881" s="3">
        <v>44244</v>
      </c>
      <c r="D881" s="12" t="s">
        <v>34</v>
      </c>
      <c r="E881" s="12" t="s">
        <v>51</v>
      </c>
      <c r="F881" s="12" t="s">
        <v>52</v>
      </c>
      <c r="G881" s="12" t="s">
        <v>23</v>
      </c>
      <c r="H881" s="33">
        <v>0.45</v>
      </c>
      <c r="I881" s="21">
        <v>4250</v>
      </c>
      <c r="J881" s="33">
        <f t="shared" si="30"/>
        <v>1912.5</v>
      </c>
      <c r="K881" s="34">
        <f t="shared" si="31"/>
        <v>478.125</v>
      </c>
      <c r="L881" s="24">
        <v>0.25</v>
      </c>
      <c r="M881" s="42">
        <f t="shared" si="34"/>
        <v>0.1125</v>
      </c>
      <c r="N881" s="29">
        <f t="shared" si="35"/>
        <v>478.125</v>
      </c>
      <c r="O881" s="3"/>
      <c r="P881" s="8"/>
      <c r="Q881" s="5"/>
      <c r="R881" s="6"/>
    </row>
    <row r="882" spans="1:18" ht="15.75" customHeight="1">
      <c r="A882" s="12" t="s">
        <v>32</v>
      </c>
      <c r="B882" s="15">
        <v>1189833</v>
      </c>
      <c r="C882" s="3">
        <v>44271</v>
      </c>
      <c r="D882" s="12" t="s">
        <v>34</v>
      </c>
      <c r="E882" s="12" t="s">
        <v>51</v>
      </c>
      <c r="F882" s="12" t="s">
        <v>52</v>
      </c>
      <c r="G882" s="12" t="s">
        <v>18</v>
      </c>
      <c r="H882" s="33">
        <v>0.35</v>
      </c>
      <c r="I882" s="21">
        <v>5750</v>
      </c>
      <c r="J882" s="33">
        <f t="shared" si="30"/>
        <v>2012.4999999999998</v>
      </c>
      <c r="K882" s="34">
        <f t="shared" si="31"/>
        <v>905.62499999999989</v>
      </c>
      <c r="L882" s="24">
        <v>0.45</v>
      </c>
      <c r="M882" s="42">
        <f t="shared" si="34"/>
        <v>0.15749999999999997</v>
      </c>
      <c r="N882" s="29">
        <f t="shared" si="35"/>
        <v>905.62499999999989</v>
      </c>
      <c r="O882" s="3"/>
      <c r="P882" s="8"/>
      <c r="Q882" s="5"/>
      <c r="R882" s="6"/>
    </row>
    <row r="883" spans="1:18" ht="15.75" customHeight="1">
      <c r="A883" s="12" t="s">
        <v>32</v>
      </c>
      <c r="B883" s="15">
        <v>1189833</v>
      </c>
      <c r="C883" s="3">
        <v>44271</v>
      </c>
      <c r="D883" s="12" t="s">
        <v>34</v>
      </c>
      <c r="E883" s="12" t="s">
        <v>51</v>
      </c>
      <c r="F883" s="12" t="s">
        <v>52</v>
      </c>
      <c r="G883" s="12" t="s">
        <v>19</v>
      </c>
      <c r="H883" s="33">
        <v>0.45</v>
      </c>
      <c r="I883" s="21">
        <v>4250</v>
      </c>
      <c r="J883" s="33">
        <f t="shared" si="30"/>
        <v>1912.5</v>
      </c>
      <c r="K883" s="34">
        <f t="shared" si="31"/>
        <v>573.75</v>
      </c>
      <c r="L883" s="24">
        <v>0.3</v>
      </c>
      <c r="M883" s="42">
        <f t="shared" si="34"/>
        <v>0.13500000000000001</v>
      </c>
      <c r="N883" s="29">
        <f t="shared" si="35"/>
        <v>573.75</v>
      </c>
      <c r="O883" s="3"/>
      <c r="P883" s="8"/>
      <c r="Q883" s="5"/>
      <c r="R883" s="6"/>
    </row>
    <row r="884" spans="1:18" ht="15.75" customHeight="1">
      <c r="A884" s="12" t="s">
        <v>32</v>
      </c>
      <c r="B884" s="15">
        <v>1189833</v>
      </c>
      <c r="C884" s="3">
        <v>44271</v>
      </c>
      <c r="D884" s="12" t="s">
        <v>34</v>
      </c>
      <c r="E884" s="12" t="s">
        <v>51</v>
      </c>
      <c r="F884" s="12" t="s">
        <v>52</v>
      </c>
      <c r="G884" s="12" t="s">
        <v>20</v>
      </c>
      <c r="H884" s="33">
        <v>0.45</v>
      </c>
      <c r="I884" s="21">
        <v>4250</v>
      </c>
      <c r="J884" s="33">
        <f t="shared" si="30"/>
        <v>1912.5</v>
      </c>
      <c r="K884" s="34">
        <f t="shared" si="31"/>
        <v>860.625</v>
      </c>
      <c r="L884" s="24">
        <v>0.45</v>
      </c>
      <c r="M884" s="42">
        <f t="shared" si="34"/>
        <v>0.20250000000000001</v>
      </c>
      <c r="N884" s="29">
        <f t="shared" si="35"/>
        <v>860.625</v>
      </c>
      <c r="O884" s="3"/>
      <c r="P884" s="8"/>
      <c r="Q884" s="5"/>
      <c r="R884" s="6"/>
    </row>
    <row r="885" spans="1:18" ht="15.75" customHeight="1">
      <c r="A885" s="12" t="s">
        <v>32</v>
      </c>
      <c r="B885" s="15">
        <v>1189833</v>
      </c>
      <c r="C885" s="3">
        <v>44271</v>
      </c>
      <c r="D885" s="12" t="s">
        <v>34</v>
      </c>
      <c r="E885" s="12" t="s">
        <v>51</v>
      </c>
      <c r="F885" s="12" t="s">
        <v>52</v>
      </c>
      <c r="G885" s="12" t="s">
        <v>21</v>
      </c>
      <c r="H885" s="33">
        <v>0.45</v>
      </c>
      <c r="I885" s="21">
        <v>3250</v>
      </c>
      <c r="J885" s="33">
        <f t="shared" si="30"/>
        <v>1462.5</v>
      </c>
      <c r="K885" s="34">
        <f t="shared" si="31"/>
        <v>585</v>
      </c>
      <c r="L885" s="24">
        <v>0.39999999999999997</v>
      </c>
      <c r="M885" s="42">
        <f t="shared" si="34"/>
        <v>0.18</v>
      </c>
      <c r="N885" s="29">
        <f t="shared" si="35"/>
        <v>585</v>
      </c>
      <c r="O885" s="3"/>
      <c r="P885" s="8"/>
      <c r="Q885" s="5"/>
      <c r="R885" s="6"/>
    </row>
    <row r="886" spans="1:18" ht="15.75" customHeight="1">
      <c r="A886" s="12" t="s">
        <v>32</v>
      </c>
      <c r="B886" s="15">
        <v>1189833</v>
      </c>
      <c r="C886" s="3">
        <v>44271</v>
      </c>
      <c r="D886" s="12" t="s">
        <v>34</v>
      </c>
      <c r="E886" s="12" t="s">
        <v>51</v>
      </c>
      <c r="F886" s="12" t="s">
        <v>52</v>
      </c>
      <c r="G886" s="12" t="s">
        <v>22</v>
      </c>
      <c r="H886" s="33">
        <v>0.5</v>
      </c>
      <c r="I886" s="21">
        <v>2000</v>
      </c>
      <c r="J886" s="33">
        <f t="shared" si="30"/>
        <v>1000</v>
      </c>
      <c r="K886" s="34">
        <f t="shared" si="31"/>
        <v>600.00000000000011</v>
      </c>
      <c r="L886" s="24">
        <v>0.60000000000000009</v>
      </c>
      <c r="M886" s="42">
        <f t="shared" si="34"/>
        <v>0.30000000000000004</v>
      </c>
      <c r="N886" s="29">
        <f t="shared" si="35"/>
        <v>600.00000000000011</v>
      </c>
      <c r="O886" s="3"/>
      <c r="P886" s="8"/>
      <c r="Q886" s="5"/>
      <c r="R886" s="6"/>
    </row>
    <row r="887" spans="1:18" ht="15.75" customHeight="1">
      <c r="A887" s="12" t="s">
        <v>32</v>
      </c>
      <c r="B887" s="15">
        <v>1189833</v>
      </c>
      <c r="C887" s="3">
        <v>44271</v>
      </c>
      <c r="D887" s="12" t="s">
        <v>34</v>
      </c>
      <c r="E887" s="12" t="s">
        <v>51</v>
      </c>
      <c r="F887" s="12" t="s">
        <v>52</v>
      </c>
      <c r="G887" s="12" t="s">
        <v>23</v>
      </c>
      <c r="H887" s="33">
        <v>0.45</v>
      </c>
      <c r="I887" s="21">
        <v>4000</v>
      </c>
      <c r="J887" s="33">
        <f t="shared" si="30"/>
        <v>1800</v>
      </c>
      <c r="K887" s="34">
        <f t="shared" si="31"/>
        <v>450</v>
      </c>
      <c r="L887" s="24">
        <v>0.25</v>
      </c>
      <c r="M887" s="42">
        <f t="shared" si="34"/>
        <v>0.1125</v>
      </c>
      <c r="N887" s="29">
        <f t="shared" si="35"/>
        <v>450</v>
      </c>
      <c r="O887" s="3"/>
      <c r="P887" s="8"/>
      <c r="Q887" s="5"/>
      <c r="R887" s="6"/>
    </row>
    <row r="888" spans="1:18" ht="15.75" customHeight="1">
      <c r="A888" s="12" t="s">
        <v>32</v>
      </c>
      <c r="B888" s="15">
        <v>1189833</v>
      </c>
      <c r="C888" s="3">
        <v>44303</v>
      </c>
      <c r="D888" s="12" t="s">
        <v>34</v>
      </c>
      <c r="E888" s="12" t="s">
        <v>51</v>
      </c>
      <c r="F888" s="12" t="s">
        <v>52</v>
      </c>
      <c r="G888" s="12" t="s">
        <v>18</v>
      </c>
      <c r="H888" s="33">
        <v>0.45</v>
      </c>
      <c r="I888" s="21">
        <v>5750</v>
      </c>
      <c r="J888" s="33">
        <f t="shared" si="30"/>
        <v>2587.5</v>
      </c>
      <c r="K888" s="34">
        <f t="shared" si="31"/>
        <v>1164.375</v>
      </c>
      <c r="L888" s="24">
        <v>0.45</v>
      </c>
      <c r="M888" s="42">
        <f t="shared" si="34"/>
        <v>0.20250000000000001</v>
      </c>
      <c r="N888" s="29">
        <f t="shared" si="35"/>
        <v>1164.375</v>
      </c>
      <c r="O888" s="3"/>
      <c r="P888" s="8"/>
      <c r="Q888" s="5"/>
      <c r="R888" s="6"/>
    </row>
    <row r="889" spans="1:18" ht="15.75" customHeight="1">
      <c r="A889" s="12" t="s">
        <v>32</v>
      </c>
      <c r="B889" s="15">
        <v>1189833</v>
      </c>
      <c r="C889" s="3">
        <v>44303</v>
      </c>
      <c r="D889" s="12" t="s">
        <v>34</v>
      </c>
      <c r="E889" s="12" t="s">
        <v>51</v>
      </c>
      <c r="F889" s="12" t="s">
        <v>52</v>
      </c>
      <c r="G889" s="12" t="s">
        <v>19</v>
      </c>
      <c r="H889" s="33">
        <v>0.45</v>
      </c>
      <c r="I889" s="21">
        <v>3750</v>
      </c>
      <c r="J889" s="33">
        <f t="shared" si="30"/>
        <v>1687.5</v>
      </c>
      <c r="K889" s="34">
        <f t="shared" si="31"/>
        <v>506.25</v>
      </c>
      <c r="L889" s="24">
        <v>0.3</v>
      </c>
      <c r="M889" s="42">
        <f t="shared" si="34"/>
        <v>0.13500000000000001</v>
      </c>
      <c r="N889" s="29">
        <f t="shared" si="35"/>
        <v>506.25</v>
      </c>
      <c r="O889" s="3"/>
      <c r="P889" s="8"/>
      <c r="Q889" s="5"/>
      <c r="R889" s="6"/>
    </row>
    <row r="890" spans="1:18" ht="15.75" customHeight="1">
      <c r="A890" s="12" t="s">
        <v>32</v>
      </c>
      <c r="B890" s="15">
        <v>1189833</v>
      </c>
      <c r="C890" s="3">
        <v>44303</v>
      </c>
      <c r="D890" s="12" t="s">
        <v>34</v>
      </c>
      <c r="E890" s="12" t="s">
        <v>51</v>
      </c>
      <c r="F890" s="12" t="s">
        <v>52</v>
      </c>
      <c r="G890" s="12" t="s">
        <v>20</v>
      </c>
      <c r="H890" s="33">
        <v>0.45</v>
      </c>
      <c r="I890" s="21">
        <v>4000</v>
      </c>
      <c r="J890" s="33">
        <f t="shared" si="30"/>
        <v>1800</v>
      </c>
      <c r="K890" s="34">
        <f t="shared" si="31"/>
        <v>810</v>
      </c>
      <c r="L890" s="24">
        <v>0.45</v>
      </c>
      <c r="M890" s="42">
        <f t="shared" si="34"/>
        <v>0.20250000000000001</v>
      </c>
      <c r="N890" s="29">
        <f t="shared" si="35"/>
        <v>810</v>
      </c>
      <c r="O890" s="3"/>
      <c r="P890" s="8"/>
      <c r="Q890" s="5"/>
      <c r="R890" s="6"/>
    </row>
    <row r="891" spans="1:18" ht="15.75" customHeight="1">
      <c r="A891" s="12" t="s">
        <v>32</v>
      </c>
      <c r="B891" s="15">
        <v>1189833</v>
      </c>
      <c r="C891" s="3">
        <v>44303</v>
      </c>
      <c r="D891" s="12" t="s">
        <v>34</v>
      </c>
      <c r="E891" s="12" t="s">
        <v>51</v>
      </c>
      <c r="F891" s="12" t="s">
        <v>52</v>
      </c>
      <c r="G891" s="12" t="s">
        <v>21</v>
      </c>
      <c r="H891" s="33">
        <v>0.4</v>
      </c>
      <c r="I891" s="21">
        <v>3000</v>
      </c>
      <c r="J891" s="33">
        <f t="shared" si="30"/>
        <v>1200</v>
      </c>
      <c r="K891" s="34">
        <f t="shared" si="31"/>
        <v>479.99999999999994</v>
      </c>
      <c r="L891" s="24">
        <v>0.39999999999999997</v>
      </c>
      <c r="M891" s="42">
        <f t="shared" si="34"/>
        <v>0.15999999999999998</v>
      </c>
      <c r="N891" s="29">
        <f t="shared" si="35"/>
        <v>479.99999999999994</v>
      </c>
      <c r="O891" s="3"/>
      <c r="P891" s="8"/>
      <c r="Q891" s="5"/>
      <c r="R891" s="6"/>
    </row>
    <row r="892" spans="1:18" ht="15.75" customHeight="1">
      <c r="A892" s="12" t="s">
        <v>32</v>
      </c>
      <c r="B892" s="15">
        <v>1189833</v>
      </c>
      <c r="C892" s="3">
        <v>44303</v>
      </c>
      <c r="D892" s="12" t="s">
        <v>34</v>
      </c>
      <c r="E892" s="12" t="s">
        <v>51</v>
      </c>
      <c r="F892" s="12" t="s">
        <v>52</v>
      </c>
      <c r="G892" s="12" t="s">
        <v>22</v>
      </c>
      <c r="H892" s="33">
        <v>0.45</v>
      </c>
      <c r="I892" s="21">
        <v>2000</v>
      </c>
      <c r="J892" s="33">
        <f t="shared" si="30"/>
        <v>900</v>
      </c>
      <c r="K892" s="34">
        <f t="shared" si="31"/>
        <v>540.00000000000011</v>
      </c>
      <c r="L892" s="24">
        <v>0.60000000000000009</v>
      </c>
      <c r="M892" s="42">
        <f t="shared" si="34"/>
        <v>0.27000000000000007</v>
      </c>
      <c r="N892" s="29">
        <f t="shared" si="35"/>
        <v>540.00000000000011</v>
      </c>
      <c r="O892" s="3"/>
      <c r="P892" s="8"/>
      <c r="Q892" s="5"/>
      <c r="R892" s="6"/>
    </row>
    <row r="893" spans="1:18" ht="15.75" customHeight="1">
      <c r="A893" s="12" t="s">
        <v>32</v>
      </c>
      <c r="B893" s="15">
        <v>1189833</v>
      </c>
      <c r="C893" s="3">
        <v>44303</v>
      </c>
      <c r="D893" s="12" t="s">
        <v>34</v>
      </c>
      <c r="E893" s="12" t="s">
        <v>51</v>
      </c>
      <c r="F893" s="12" t="s">
        <v>52</v>
      </c>
      <c r="G893" s="12" t="s">
        <v>23</v>
      </c>
      <c r="H893" s="33">
        <v>0.6</v>
      </c>
      <c r="I893" s="21">
        <v>3750</v>
      </c>
      <c r="J893" s="33">
        <f t="shared" si="30"/>
        <v>2250</v>
      </c>
      <c r="K893" s="34">
        <f t="shared" si="31"/>
        <v>562.5</v>
      </c>
      <c r="L893" s="24">
        <v>0.25</v>
      </c>
      <c r="M893" s="42">
        <f t="shared" si="34"/>
        <v>0.15</v>
      </c>
      <c r="N893" s="29">
        <f t="shared" si="35"/>
        <v>562.5</v>
      </c>
      <c r="O893" s="3"/>
      <c r="P893" s="8"/>
      <c r="Q893" s="5"/>
      <c r="R893" s="6"/>
    </row>
    <row r="894" spans="1:18" ht="15.75" customHeight="1">
      <c r="A894" s="12" t="s">
        <v>32</v>
      </c>
      <c r="B894" s="15">
        <v>1189833</v>
      </c>
      <c r="C894" s="3">
        <v>44334</v>
      </c>
      <c r="D894" s="12" t="s">
        <v>34</v>
      </c>
      <c r="E894" s="12" t="s">
        <v>51</v>
      </c>
      <c r="F894" s="12" t="s">
        <v>52</v>
      </c>
      <c r="G894" s="12" t="s">
        <v>18</v>
      </c>
      <c r="H894" s="33">
        <v>0.4</v>
      </c>
      <c r="I894" s="21">
        <v>5750</v>
      </c>
      <c r="J894" s="33">
        <f t="shared" si="30"/>
        <v>2300</v>
      </c>
      <c r="K894" s="34">
        <f t="shared" si="31"/>
        <v>1035</v>
      </c>
      <c r="L894" s="24">
        <v>0.45</v>
      </c>
      <c r="M894" s="42">
        <f t="shared" si="34"/>
        <v>0.18</v>
      </c>
      <c r="N894" s="29">
        <f t="shared" si="35"/>
        <v>1035</v>
      </c>
      <c r="O894" s="3"/>
      <c r="P894" s="8"/>
      <c r="Q894" s="5"/>
      <c r="R894" s="6"/>
    </row>
    <row r="895" spans="1:18" ht="15.75" customHeight="1">
      <c r="A895" s="12" t="s">
        <v>32</v>
      </c>
      <c r="B895" s="15">
        <v>1189833</v>
      </c>
      <c r="C895" s="3">
        <v>44334</v>
      </c>
      <c r="D895" s="12" t="s">
        <v>34</v>
      </c>
      <c r="E895" s="12" t="s">
        <v>51</v>
      </c>
      <c r="F895" s="12" t="s">
        <v>52</v>
      </c>
      <c r="G895" s="12" t="s">
        <v>19</v>
      </c>
      <c r="H895" s="33">
        <v>0.45</v>
      </c>
      <c r="I895" s="21">
        <v>4250</v>
      </c>
      <c r="J895" s="33">
        <f t="shared" si="30"/>
        <v>1912.5</v>
      </c>
      <c r="K895" s="34">
        <f t="shared" si="31"/>
        <v>573.75</v>
      </c>
      <c r="L895" s="24">
        <v>0.3</v>
      </c>
      <c r="M895" s="42">
        <f t="shared" si="34"/>
        <v>0.13500000000000001</v>
      </c>
      <c r="N895" s="29">
        <f t="shared" si="35"/>
        <v>573.75</v>
      </c>
      <c r="O895" s="3"/>
      <c r="P895" s="8"/>
      <c r="Q895" s="5"/>
      <c r="R895" s="6"/>
    </row>
    <row r="896" spans="1:18" ht="15.75" customHeight="1">
      <c r="A896" s="12" t="s">
        <v>32</v>
      </c>
      <c r="B896" s="15">
        <v>1189833</v>
      </c>
      <c r="C896" s="3">
        <v>44334</v>
      </c>
      <c r="D896" s="12" t="s">
        <v>34</v>
      </c>
      <c r="E896" s="12" t="s">
        <v>51</v>
      </c>
      <c r="F896" s="12" t="s">
        <v>52</v>
      </c>
      <c r="G896" s="12" t="s">
        <v>20</v>
      </c>
      <c r="H896" s="33">
        <v>0.45</v>
      </c>
      <c r="I896" s="21">
        <v>4250</v>
      </c>
      <c r="J896" s="33">
        <f t="shared" si="30"/>
        <v>1912.5</v>
      </c>
      <c r="K896" s="34">
        <f t="shared" si="31"/>
        <v>860.625</v>
      </c>
      <c r="L896" s="24">
        <v>0.45</v>
      </c>
      <c r="M896" s="42">
        <f t="shared" si="34"/>
        <v>0.20250000000000001</v>
      </c>
      <c r="N896" s="29">
        <f t="shared" si="35"/>
        <v>860.625</v>
      </c>
      <c r="O896" s="3"/>
      <c r="P896" s="8"/>
      <c r="Q896" s="5"/>
      <c r="R896" s="6"/>
    </row>
    <row r="897" spans="1:18" ht="15.75" customHeight="1">
      <c r="A897" s="12" t="s">
        <v>32</v>
      </c>
      <c r="B897" s="15">
        <v>1189833</v>
      </c>
      <c r="C897" s="3">
        <v>44334</v>
      </c>
      <c r="D897" s="12" t="s">
        <v>34</v>
      </c>
      <c r="E897" s="12" t="s">
        <v>51</v>
      </c>
      <c r="F897" s="12" t="s">
        <v>52</v>
      </c>
      <c r="G897" s="12" t="s">
        <v>21</v>
      </c>
      <c r="H897" s="33">
        <v>0.4</v>
      </c>
      <c r="I897" s="21">
        <v>3250</v>
      </c>
      <c r="J897" s="33">
        <f t="shared" si="30"/>
        <v>1300</v>
      </c>
      <c r="K897" s="34">
        <f t="shared" si="31"/>
        <v>520</v>
      </c>
      <c r="L897" s="24">
        <v>0.39999999999999997</v>
      </c>
      <c r="M897" s="42">
        <f t="shared" si="34"/>
        <v>0.16</v>
      </c>
      <c r="N897" s="29">
        <f t="shared" si="35"/>
        <v>520</v>
      </c>
      <c r="O897" s="3"/>
      <c r="P897" s="8"/>
      <c r="Q897" s="5"/>
      <c r="R897" s="6"/>
    </row>
    <row r="898" spans="1:18" ht="15.75" customHeight="1">
      <c r="A898" s="12" t="s">
        <v>32</v>
      </c>
      <c r="B898" s="15">
        <v>1189833</v>
      </c>
      <c r="C898" s="3">
        <v>44334</v>
      </c>
      <c r="D898" s="12" t="s">
        <v>34</v>
      </c>
      <c r="E898" s="12" t="s">
        <v>51</v>
      </c>
      <c r="F898" s="12" t="s">
        <v>52</v>
      </c>
      <c r="G898" s="12" t="s">
        <v>22</v>
      </c>
      <c r="H898" s="33">
        <v>0.45</v>
      </c>
      <c r="I898" s="21">
        <v>2250</v>
      </c>
      <c r="J898" s="33">
        <f t="shared" si="30"/>
        <v>1012.5</v>
      </c>
      <c r="K898" s="34">
        <f t="shared" si="31"/>
        <v>607.50000000000011</v>
      </c>
      <c r="L898" s="24">
        <v>0.60000000000000009</v>
      </c>
      <c r="M898" s="42">
        <f t="shared" si="34"/>
        <v>0.27000000000000007</v>
      </c>
      <c r="N898" s="29">
        <f t="shared" si="35"/>
        <v>607.50000000000011</v>
      </c>
      <c r="O898" s="3"/>
      <c r="P898" s="8"/>
      <c r="Q898" s="5"/>
      <c r="R898" s="6"/>
    </row>
    <row r="899" spans="1:18" ht="15.75" customHeight="1">
      <c r="A899" s="12" t="s">
        <v>32</v>
      </c>
      <c r="B899" s="15">
        <v>1189833</v>
      </c>
      <c r="C899" s="3">
        <v>44334</v>
      </c>
      <c r="D899" s="12" t="s">
        <v>34</v>
      </c>
      <c r="E899" s="12" t="s">
        <v>51</v>
      </c>
      <c r="F899" s="12" t="s">
        <v>52</v>
      </c>
      <c r="G899" s="12" t="s">
        <v>23</v>
      </c>
      <c r="H899" s="33">
        <v>0.6</v>
      </c>
      <c r="I899" s="21">
        <v>4000</v>
      </c>
      <c r="J899" s="33">
        <f t="shared" si="30"/>
        <v>2400</v>
      </c>
      <c r="K899" s="34">
        <f t="shared" si="31"/>
        <v>600</v>
      </c>
      <c r="L899" s="24">
        <v>0.25</v>
      </c>
      <c r="M899" s="42">
        <f t="shared" si="34"/>
        <v>0.15</v>
      </c>
      <c r="N899" s="29">
        <f t="shared" si="35"/>
        <v>600</v>
      </c>
      <c r="O899" s="3"/>
      <c r="P899" s="8"/>
      <c r="Q899" s="5"/>
      <c r="R899" s="6"/>
    </row>
    <row r="900" spans="1:18" ht="15.75" customHeight="1">
      <c r="A900" s="12" t="s">
        <v>32</v>
      </c>
      <c r="B900" s="15">
        <v>1189833</v>
      </c>
      <c r="C900" s="3">
        <v>44364</v>
      </c>
      <c r="D900" s="12" t="s">
        <v>34</v>
      </c>
      <c r="E900" s="12" t="s">
        <v>51</v>
      </c>
      <c r="F900" s="12" t="s">
        <v>52</v>
      </c>
      <c r="G900" s="12" t="s">
        <v>18</v>
      </c>
      <c r="H900" s="33">
        <v>0.4</v>
      </c>
      <c r="I900" s="21">
        <v>6750</v>
      </c>
      <c r="J900" s="33">
        <f t="shared" si="30"/>
        <v>2700</v>
      </c>
      <c r="K900" s="34">
        <f t="shared" si="31"/>
        <v>1215</v>
      </c>
      <c r="L900" s="24">
        <v>0.45</v>
      </c>
      <c r="M900" s="42">
        <f t="shared" si="34"/>
        <v>0.18</v>
      </c>
      <c r="N900" s="29">
        <f t="shared" si="35"/>
        <v>1215</v>
      </c>
      <c r="O900" s="3"/>
      <c r="P900" s="8"/>
      <c r="Q900" s="5"/>
      <c r="R900" s="6"/>
    </row>
    <row r="901" spans="1:18" ht="15.75" customHeight="1">
      <c r="A901" s="12" t="s">
        <v>32</v>
      </c>
      <c r="B901" s="15">
        <v>1189833</v>
      </c>
      <c r="C901" s="3">
        <v>44364</v>
      </c>
      <c r="D901" s="12" t="s">
        <v>34</v>
      </c>
      <c r="E901" s="12" t="s">
        <v>51</v>
      </c>
      <c r="F901" s="12" t="s">
        <v>52</v>
      </c>
      <c r="G901" s="12" t="s">
        <v>19</v>
      </c>
      <c r="H901" s="33">
        <v>0.45</v>
      </c>
      <c r="I901" s="21">
        <v>5250</v>
      </c>
      <c r="J901" s="33">
        <f t="shared" si="30"/>
        <v>2362.5</v>
      </c>
      <c r="K901" s="34">
        <f t="shared" si="31"/>
        <v>708.75</v>
      </c>
      <c r="L901" s="24">
        <v>0.3</v>
      </c>
      <c r="M901" s="42">
        <f t="shared" si="34"/>
        <v>0.13500000000000001</v>
      </c>
      <c r="N901" s="29">
        <f t="shared" si="35"/>
        <v>708.75</v>
      </c>
      <c r="O901" s="3"/>
      <c r="P901" s="8"/>
      <c r="Q901" s="5"/>
      <c r="R901" s="6"/>
    </row>
    <row r="902" spans="1:18" ht="15.75" customHeight="1">
      <c r="A902" s="12" t="s">
        <v>32</v>
      </c>
      <c r="B902" s="15">
        <v>1189833</v>
      </c>
      <c r="C902" s="3">
        <v>44364</v>
      </c>
      <c r="D902" s="12" t="s">
        <v>34</v>
      </c>
      <c r="E902" s="12" t="s">
        <v>51</v>
      </c>
      <c r="F902" s="12" t="s">
        <v>52</v>
      </c>
      <c r="G902" s="12" t="s">
        <v>20</v>
      </c>
      <c r="H902" s="33">
        <v>0.45</v>
      </c>
      <c r="I902" s="21">
        <v>5500</v>
      </c>
      <c r="J902" s="33">
        <f t="shared" si="30"/>
        <v>2475</v>
      </c>
      <c r="K902" s="34">
        <f t="shared" si="31"/>
        <v>1113.75</v>
      </c>
      <c r="L902" s="24">
        <v>0.45</v>
      </c>
      <c r="M902" s="42">
        <f t="shared" si="34"/>
        <v>0.20250000000000001</v>
      </c>
      <c r="N902" s="29">
        <f t="shared" si="35"/>
        <v>1113.75</v>
      </c>
      <c r="O902" s="3"/>
      <c r="P902" s="8"/>
      <c r="Q902" s="5"/>
      <c r="R902" s="6"/>
    </row>
    <row r="903" spans="1:18" ht="15.75" customHeight="1">
      <c r="A903" s="12" t="s">
        <v>32</v>
      </c>
      <c r="B903" s="15">
        <v>1189833</v>
      </c>
      <c r="C903" s="3">
        <v>44364</v>
      </c>
      <c r="D903" s="12" t="s">
        <v>34</v>
      </c>
      <c r="E903" s="12" t="s">
        <v>51</v>
      </c>
      <c r="F903" s="12" t="s">
        <v>52</v>
      </c>
      <c r="G903" s="12" t="s">
        <v>21</v>
      </c>
      <c r="H903" s="33">
        <v>0.4</v>
      </c>
      <c r="I903" s="21">
        <v>4250</v>
      </c>
      <c r="J903" s="33">
        <f t="shared" si="30"/>
        <v>1700</v>
      </c>
      <c r="K903" s="34">
        <f t="shared" si="31"/>
        <v>680</v>
      </c>
      <c r="L903" s="24">
        <v>0.39999999999999997</v>
      </c>
      <c r="M903" s="42">
        <f t="shared" ref="M903:M966" si="36">IFERROR(K903/I903,0)</f>
        <v>0.16</v>
      </c>
      <c r="N903" s="29">
        <f t="shared" ref="N903:N966" si="37">L903*J903</f>
        <v>680</v>
      </c>
      <c r="O903" s="3"/>
      <c r="P903" s="8"/>
      <c r="Q903" s="5"/>
      <c r="R903" s="6"/>
    </row>
    <row r="904" spans="1:18" ht="15.75" customHeight="1">
      <c r="A904" s="12" t="s">
        <v>32</v>
      </c>
      <c r="B904" s="15">
        <v>1189833</v>
      </c>
      <c r="C904" s="3">
        <v>44364</v>
      </c>
      <c r="D904" s="12" t="s">
        <v>34</v>
      </c>
      <c r="E904" s="12" t="s">
        <v>51</v>
      </c>
      <c r="F904" s="12" t="s">
        <v>52</v>
      </c>
      <c r="G904" s="12" t="s">
        <v>22</v>
      </c>
      <c r="H904" s="33">
        <v>0.45</v>
      </c>
      <c r="I904" s="21">
        <v>3000</v>
      </c>
      <c r="J904" s="33">
        <f t="shared" si="30"/>
        <v>1350</v>
      </c>
      <c r="K904" s="34">
        <f t="shared" si="31"/>
        <v>810.00000000000011</v>
      </c>
      <c r="L904" s="24">
        <v>0.60000000000000009</v>
      </c>
      <c r="M904" s="42">
        <f t="shared" si="36"/>
        <v>0.27</v>
      </c>
      <c r="N904" s="29">
        <f t="shared" si="37"/>
        <v>810.00000000000011</v>
      </c>
      <c r="O904" s="3"/>
      <c r="P904" s="8"/>
      <c r="Q904" s="5"/>
      <c r="R904" s="6"/>
    </row>
    <row r="905" spans="1:18" ht="15.75" customHeight="1">
      <c r="A905" s="12" t="s">
        <v>32</v>
      </c>
      <c r="B905" s="15">
        <v>1189833</v>
      </c>
      <c r="C905" s="3">
        <v>44364</v>
      </c>
      <c r="D905" s="12" t="s">
        <v>34</v>
      </c>
      <c r="E905" s="12" t="s">
        <v>51</v>
      </c>
      <c r="F905" s="12" t="s">
        <v>52</v>
      </c>
      <c r="G905" s="12" t="s">
        <v>23</v>
      </c>
      <c r="H905" s="33">
        <v>0.6</v>
      </c>
      <c r="I905" s="21">
        <v>6000</v>
      </c>
      <c r="J905" s="33">
        <f t="shared" si="30"/>
        <v>3600</v>
      </c>
      <c r="K905" s="34">
        <f t="shared" si="31"/>
        <v>900</v>
      </c>
      <c r="L905" s="24">
        <v>0.25</v>
      </c>
      <c r="M905" s="42">
        <f t="shared" si="36"/>
        <v>0.15</v>
      </c>
      <c r="N905" s="29">
        <f t="shared" si="37"/>
        <v>900</v>
      </c>
      <c r="O905" s="3"/>
      <c r="P905" s="8"/>
      <c r="Q905" s="5"/>
      <c r="R905" s="6"/>
    </row>
    <row r="906" spans="1:18" ht="15.75" customHeight="1">
      <c r="A906" s="12" t="s">
        <v>32</v>
      </c>
      <c r="B906" s="15">
        <v>1189833</v>
      </c>
      <c r="C906" s="3">
        <v>44393</v>
      </c>
      <c r="D906" s="12" t="s">
        <v>34</v>
      </c>
      <c r="E906" s="12" t="s">
        <v>51</v>
      </c>
      <c r="F906" s="12" t="s">
        <v>52</v>
      </c>
      <c r="G906" s="12" t="s">
        <v>18</v>
      </c>
      <c r="H906" s="33">
        <v>0.4</v>
      </c>
      <c r="I906" s="21">
        <v>7500</v>
      </c>
      <c r="J906" s="33">
        <f t="shared" si="30"/>
        <v>3000</v>
      </c>
      <c r="K906" s="34">
        <f t="shared" si="31"/>
        <v>1350</v>
      </c>
      <c r="L906" s="24">
        <v>0.45</v>
      </c>
      <c r="M906" s="42">
        <f t="shared" si="36"/>
        <v>0.18</v>
      </c>
      <c r="N906" s="29">
        <f t="shared" si="37"/>
        <v>1350</v>
      </c>
      <c r="O906" s="3"/>
      <c r="P906" s="8"/>
      <c r="Q906" s="5"/>
      <c r="R906" s="6"/>
    </row>
    <row r="907" spans="1:18" ht="15.75" customHeight="1">
      <c r="A907" s="12" t="s">
        <v>32</v>
      </c>
      <c r="B907" s="15">
        <v>1189833</v>
      </c>
      <c r="C907" s="3">
        <v>44393</v>
      </c>
      <c r="D907" s="12" t="s">
        <v>34</v>
      </c>
      <c r="E907" s="12" t="s">
        <v>51</v>
      </c>
      <c r="F907" s="12" t="s">
        <v>52</v>
      </c>
      <c r="G907" s="12" t="s">
        <v>19</v>
      </c>
      <c r="H907" s="33">
        <v>0.45</v>
      </c>
      <c r="I907" s="21">
        <v>6000</v>
      </c>
      <c r="J907" s="33">
        <f t="shared" si="30"/>
        <v>2700</v>
      </c>
      <c r="K907" s="34">
        <f t="shared" si="31"/>
        <v>810</v>
      </c>
      <c r="L907" s="24">
        <v>0.3</v>
      </c>
      <c r="M907" s="42">
        <f t="shared" si="36"/>
        <v>0.13500000000000001</v>
      </c>
      <c r="N907" s="29">
        <f t="shared" si="37"/>
        <v>810</v>
      </c>
      <c r="O907" s="3"/>
      <c r="P907" s="8"/>
      <c r="Q907" s="5"/>
      <c r="R907" s="6"/>
    </row>
    <row r="908" spans="1:18" ht="15.75" customHeight="1">
      <c r="A908" s="12" t="s">
        <v>32</v>
      </c>
      <c r="B908" s="15">
        <v>1189833</v>
      </c>
      <c r="C908" s="3">
        <v>44393</v>
      </c>
      <c r="D908" s="12" t="s">
        <v>34</v>
      </c>
      <c r="E908" s="12" t="s">
        <v>51</v>
      </c>
      <c r="F908" s="12" t="s">
        <v>52</v>
      </c>
      <c r="G908" s="12" t="s">
        <v>20</v>
      </c>
      <c r="H908" s="33">
        <v>0.45</v>
      </c>
      <c r="I908" s="21">
        <v>5500</v>
      </c>
      <c r="J908" s="33">
        <f t="shared" si="30"/>
        <v>2475</v>
      </c>
      <c r="K908" s="34">
        <f t="shared" si="31"/>
        <v>1113.75</v>
      </c>
      <c r="L908" s="24">
        <v>0.45</v>
      </c>
      <c r="M908" s="42">
        <f t="shared" si="36"/>
        <v>0.20250000000000001</v>
      </c>
      <c r="N908" s="29">
        <f t="shared" si="37"/>
        <v>1113.75</v>
      </c>
      <c r="O908" s="3"/>
      <c r="P908" s="8"/>
      <c r="Q908" s="5"/>
      <c r="R908" s="6"/>
    </row>
    <row r="909" spans="1:18" ht="15.75" customHeight="1">
      <c r="A909" s="12" t="s">
        <v>32</v>
      </c>
      <c r="B909" s="15">
        <v>1189833</v>
      </c>
      <c r="C909" s="3">
        <v>44393</v>
      </c>
      <c r="D909" s="12" t="s">
        <v>34</v>
      </c>
      <c r="E909" s="12" t="s">
        <v>51</v>
      </c>
      <c r="F909" s="12" t="s">
        <v>52</v>
      </c>
      <c r="G909" s="12" t="s">
        <v>21</v>
      </c>
      <c r="H909" s="33">
        <v>0.4</v>
      </c>
      <c r="I909" s="21">
        <v>4500</v>
      </c>
      <c r="J909" s="33">
        <f t="shared" si="30"/>
        <v>1800</v>
      </c>
      <c r="K909" s="34">
        <f t="shared" si="31"/>
        <v>719.99999999999989</v>
      </c>
      <c r="L909" s="24">
        <v>0.39999999999999997</v>
      </c>
      <c r="M909" s="42">
        <f t="shared" si="36"/>
        <v>0.15999999999999998</v>
      </c>
      <c r="N909" s="29">
        <f t="shared" si="37"/>
        <v>719.99999999999989</v>
      </c>
      <c r="O909" s="3"/>
      <c r="P909" s="8"/>
      <c r="Q909" s="5"/>
      <c r="R909" s="6"/>
    </row>
    <row r="910" spans="1:18" ht="15.75" customHeight="1">
      <c r="A910" s="12" t="s">
        <v>32</v>
      </c>
      <c r="B910" s="15">
        <v>1189833</v>
      </c>
      <c r="C910" s="3">
        <v>44393</v>
      </c>
      <c r="D910" s="12" t="s">
        <v>34</v>
      </c>
      <c r="E910" s="12" t="s">
        <v>51</v>
      </c>
      <c r="F910" s="12" t="s">
        <v>52</v>
      </c>
      <c r="G910" s="12" t="s">
        <v>22</v>
      </c>
      <c r="H910" s="33">
        <v>0.45</v>
      </c>
      <c r="I910" s="21">
        <v>4750</v>
      </c>
      <c r="J910" s="33">
        <f t="shared" si="30"/>
        <v>2137.5</v>
      </c>
      <c r="K910" s="34">
        <f t="shared" si="31"/>
        <v>1282.5000000000002</v>
      </c>
      <c r="L910" s="24">
        <v>0.60000000000000009</v>
      </c>
      <c r="M910" s="42">
        <f t="shared" si="36"/>
        <v>0.27000000000000007</v>
      </c>
      <c r="N910" s="29">
        <f t="shared" si="37"/>
        <v>1282.5000000000002</v>
      </c>
      <c r="O910" s="3"/>
      <c r="P910" s="8"/>
      <c r="Q910" s="5"/>
      <c r="R910" s="6"/>
    </row>
    <row r="911" spans="1:18" ht="15.75" customHeight="1">
      <c r="A911" s="12" t="s">
        <v>32</v>
      </c>
      <c r="B911" s="15">
        <v>1189833</v>
      </c>
      <c r="C911" s="3">
        <v>44393</v>
      </c>
      <c r="D911" s="12" t="s">
        <v>34</v>
      </c>
      <c r="E911" s="12" t="s">
        <v>51</v>
      </c>
      <c r="F911" s="12" t="s">
        <v>52</v>
      </c>
      <c r="G911" s="12" t="s">
        <v>23</v>
      </c>
      <c r="H911" s="33">
        <v>0.6</v>
      </c>
      <c r="I911" s="21">
        <v>4750</v>
      </c>
      <c r="J911" s="33">
        <f t="shared" si="30"/>
        <v>2850</v>
      </c>
      <c r="K911" s="34">
        <f t="shared" si="31"/>
        <v>712.5</v>
      </c>
      <c r="L911" s="24">
        <v>0.25</v>
      </c>
      <c r="M911" s="42">
        <f t="shared" si="36"/>
        <v>0.15</v>
      </c>
      <c r="N911" s="29">
        <f t="shared" si="37"/>
        <v>712.5</v>
      </c>
      <c r="O911" s="3"/>
      <c r="P911" s="8"/>
      <c r="Q911" s="5"/>
      <c r="R911" s="6"/>
    </row>
    <row r="912" spans="1:18" ht="15.75" customHeight="1">
      <c r="A912" s="12" t="s">
        <v>32</v>
      </c>
      <c r="B912" s="15">
        <v>1189833</v>
      </c>
      <c r="C912" s="3">
        <v>44425</v>
      </c>
      <c r="D912" s="12" t="s">
        <v>34</v>
      </c>
      <c r="E912" s="12" t="s">
        <v>51</v>
      </c>
      <c r="F912" s="12" t="s">
        <v>52</v>
      </c>
      <c r="G912" s="12" t="s">
        <v>18</v>
      </c>
      <c r="H912" s="33">
        <v>0.45</v>
      </c>
      <c r="I912" s="21">
        <v>6750</v>
      </c>
      <c r="J912" s="33">
        <f t="shared" si="30"/>
        <v>3037.5</v>
      </c>
      <c r="K912" s="34">
        <f t="shared" si="31"/>
        <v>1366.875</v>
      </c>
      <c r="L912" s="24">
        <v>0.45</v>
      </c>
      <c r="M912" s="42">
        <f t="shared" si="36"/>
        <v>0.20250000000000001</v>
      </c>
      <c r="N912" s="29">
        <f t="shared" si="37"/>
        <v>1366.875</v>
      </c>
      <c r="O912" s="3"/>
      <c r="P912" s="8"/>
      <c r="Q912" s="5"/>
      <c r="R912" s="6"/>
    </row>
    <row r="913" spans="1:18" ht="15.75" customHeight="1">
      <c r="A913" s="12" t="s">
        <v>32</v>
      </c>
      <c r="B913" s="15">
        <v>1189833</v>
      </c>
      <c r="C913" s="3">
        <v>44425</v>
      </c>
      <c r="D913" s="12" t="s">
        <v>34</v>
      </c>
      <c r="E913" s="12" t="s">
        <v>51</v>
      </c>
      <c r="F913" s="12" t="s">
        <v>52</v>
      </c>
      <c r="G913" s="12" t="s">
        <v>19</v>
      </c>
      <c r="H913" s="33">
        <v>0.55000000000000004</v>
      </c>
      <c r="I913" s="21">
        <v>6250</v>
      </c>
      <c r="J913" s="33">
        <f t="shared" si="30"/>
        <v>3437.5000000000005</v>
      </c>
      <c r="K913" s="34">
        <f t="shared" si="31"/>
        <v>1031.25</v>
      </c>
      <c r="L913" s="24">
        <v>0.3</v>
      </c>
      <c r="M913" s="42">
        <f t="shared" si="36"/>
        <v>0.16500000000000001</v>
      </c>
      <c r="N913" s="29">
        <f t="shared" si="37"/>
        <v>1031.25</v>
      </c>
      <c r="O913" s="3"/>
      <c r="P913" s="8"/>
      <c r="Q913" s="5"/>
      <c r="R913" s="6"/>
    </row>
    <row r="914" spans="1:18" ht="15.75" customHeight="1">
      <c r="A914" s="12" t="s">
        <v>32</v>
      </c>
      <c r="B914" s="15">
        <v>1189833</v>
      </c>
      <c r="C914" s="3">
        <v>44425</v>
      </c>
      <c r="D914" s="12" t="s">
        <v>34</v>
      </c>
      <c r="E914" s="12" t="s">
        <v>51</v>
      </c>
      <c r="F914" s="12" t="s">
        <v>52</v>
      </c>
      <c r="G914" s="12" t="s">
        <v>20</v>
      </c>
      <c r="H914" s="33">
        <v>0.5</v>
      </c>
      <c r="I914" s="21">
        <v>5000</v>
      </c>
      <c r="J914" s="33">
        <f t="shared" si="30"/>
        <v>2500</v>
      </c>
      <c r="K914" s="34">
        <f t="shared" si="31"/>
        <v>1125</v>
      </c>
      <c r="L914" s="24">
        <v>0.45</v>
      </c>
      <c r="M914" s="42">
        <f t="shared" si="36"/>
        <v>0.22500000000000001</v>
      </c>
      <c r="N914" s="29">
        <f t="shared" si="37"/>
        <v>1125</v>
      </c>
      <c r="O914" s="3"/>
      <c r="P914" s="8"/>
      <c r="Q914" s="5"/>
      <c r="R914" s="6"/>
    </row>
    <row r="915" spans="1:18" ht="15.75" customHeight="1">
      <c r="A915" s="12" t="s">
        <v>32</v>
      </c>
      <c r="B915" s="15">
        <v>1189833</v>
      </c>
      <c r="C915" s="3">
        <v>44425</v>
      </c>
      <c r="D915" s="12" t="s">
        <v>34</v>
      </c>
      <c r="E915" s="12" t="s">
        <v>51</v>
      </c>
      <c r="F915" s="12" t="s">
        <v>52</v>
      </c>
      <c r="G915" s="12" t="s">
        <v>21</v>
      </c>
      <c r="H915" s="33">
        <v>0.45</v>
      </c>
      <c r="I915" s="21">
        <v>4250</v>
      </c>
      <c r="J915" s="33">
        <f t="shared" si="30"/>
        <v>1912.5</v>
      </c>
      <c r="K915" s="34">
        <f t="shared" si="31"/>
        <v>764.99999999999989</v>
      </c>
      <c r="L915" s="24">
        <v>0.39999999999999997</v>
      </c>
      <c r="M915" s="42">
        <f t="shared" si="36"/>
        <v>0.17999999999999997</v>
      </c>
      <c r="N915" s="29">
        <f t="shared" si="37"/>
        <v>764.99999999999989</v>
      </c>
      <c r="O915" s="3"/>
      <c r="P915" s="8"/>
      <c r="Q915" s="5"/>
      <c r="R915" s="6"/>
    </row>
    <row r="916" spans="1:18" ht="15.75" customHeight="1">
      <c r="A916" s="12" t="s">
        <v>32</v>
      </c>
      <c r="B916" s="15">
        <v>1189833</v>
      </c>
      <c r="C916" s="3">
        <v>44425</v>
      </c>
      <c r="D916" s="12" t="s">
        <v>34</v>
      </c>
      <c r="E916" s="12" t="s">
        <v>51</v>
      </c>
      <c r="F916" s="12" t="s">
        <v>52</v>
      </c>
      <c r="G916" s="12" t="s">
        <v>22</v>
      </c>
      <c r="H916" s="33">
        <v>0.54999999999999993</v>
      </c>
      <c r="I916" s="21">
        <v>4250</v>
      </c>
      <c r="J916" s="33">
        <f t="shared" si="30"/>
        <v>2337.4999999999995</v>
      </c>
      <c r="K916" s="34">
        <f t="shared" si="31"/>
        <v>1402.5</v>
      </c>
      <c r="L916" s="24">
        <v>0.60000000000000009</v>
      </c>
      <c r="M916" s="42">
        <f t="shared" si="36"/>
        <v>0.33</v>
      </c>
      <c r="N916" s="29">
        <f t="shared" si="37"/>
        <v>1402.5</v>
      </c>
      <c r="O916" s="3"/>
      <c r="P916" s="8"/>
      <c r="Q916" s="5"/>
      <c r="R916" s="6"/>
    </row>
    <row r="917" spans="1:18" ht="15.75" customHeight="1">
      <c r="A917" s="12" t="s">
        <v>32</v>
      </c>
      <c r="B917" s="15">
        <v>1189833</v>
      </c>
      <c r="C917" s="3">
        <v>44425</v>
      </c>
      <c r="D917" s="12" t="s">
        <v>34</v>
      </c>
      <c r="E917" s="12" t="s">
        <v>51</v>
      </c>
      <c r="F917" s="12" t="s">
        <v>52</v>
      </c>
      <c r="G917" s="12" t="s">
        <v>23</v>
      </c>
      <c r="H917" s="33">
        <v>0.6</v>
      </c>
      <c r="I917" s="21">
        <v>4000</v>
      </c>
      <c r="J917" s="33">
        <f t="shared" si="30"/>
        <v>2400</v>
      </c>
      <c r="K917" s="34">
        <f t="shared" si="31"/>
        <v>600</v>
      </c>
      <c r="L917" s="24">
        <v>0.25</v>
      </c>
      <c r="M917" s="42">
        <f t="shared" si="36"/>
        <v>0.15</v>
      </c>
      <c r="N917" s="29">
        <f t="shared" si="37"/>
        <v>600</v>
      </c>
      <c r="O917" s="3"/>
      <c r="P917" s="8"/>
      <c r="Q917" s="5"/>
      <c r="R917" s="6"/>
    </row>
    <row r="918" spans="1:18" ht="15.75" customHeight="1">
      <c r="A918" s="12" t="s">
        <v>32</v>
      </c>
      <c r="B918" s="15">
        <v>1189833</v>
      </c>
      <c r="C918" s="3">
        <v>44457</v>
      </c>
      <c r="D918" s="12" t="s">
        <v>34</v>
      </c>
      <c r="E918" s="12" t="s">
        <v>51</v>
      </c>
      <c r="F918" s="12" t="s">
        <v>52</v>
      </c>
      <c r="G918" s="12" t="s">
        <v>18</v>
      </c>
      <c r="H918" s="33">
        <v>0.45</v>
      </c>
      <c r="I918" s="21">
        <v>6000</v>
      </c>
      <c r="J918" s="33">
        <f t="shared" si="30"/>
        <v>2700</v>
      </c>
      <c r="K918" s="34">
        <f t="shared" si="31"/>
        <v>1215</v>
      </c>
      <c r="L918" s="24">
        <v>0.45</v>
      </c>
      <c r="M918" s="42">
        <f t="shared" si="36"/>
        <v>0.20250000000000001</v>
      </c>
      <c r="N918" s="29">
        <f t="shared" si="37"/>
        <v>1215</v>
      </c>
      <c r="O918" s="3"/>
      <c r="P918" s="8"/>
      <c r="Q918" s="5"/>
      <c r="R918" s="6"/>
    </row>
    <row r="919" spans="1:18" ht="15.75" customHeight="1">
      <c r="A919" s="12" t="s">
        <v>32</v>
      </c>
      <c r="B919" s="15">
        <v>1189833</v>
      </c>
      <c r="C919" s="3">
        <v>44457</v>
      </c>
      <c r="D919" s="12" t="s">
        <v>34</v>
      </c>
      <c r="E919" s="12" t="s">
        <v>51</v>
      </c>
      <c r="F919" s="12" t="s">
        <v>52</v>
      </c>
      <c r="G919" s="12" t="s">
        <v>19</v>
      </c>
      <c r="H919" s="33">
        <v>0.5</v>
      </c>
      <c r="I919" s="21">
        <v>6000</v>
      </c>
      <c r="J919" s="33">
        <f t="shared" si="30"/>
        <v>3000</v>
      </c>
      <c r="K919" s="34">
        <f t="shared" si="31"/>
        <v>900</v>
      </c>
      <c r="L919" s="24">
        <v>0.3</v>
      </c>
      <c r="M919" s="42">
        <f t="shared" si="36"/>
        <v>0.15</v>
      </c>
      <c r="N919" s="29">
        <f t="shared" si="37"/>
        <v>900</v>
      </c>
      <c r="O919" s="3"/>
      <c r="P919" s="8"/>
      <c r="Q919" s="5"/>
      <c r="R919" s="6"/>
    </row>
    <row r="920" spans="1:18" ht="15.75" customHeight="1">
      <c r="A920" s="12" t="s">
        <v>32</v>
      </c>
      <c r="B920" s="15">
        <v>1189833</v>
      </c>
      <c r="C920" s="3">
        <v>44457</v>
      </c>
      <c r="D920" s="12" t="s">
        <v>34</v>
      </c>
      <c r="E920" s="12" t="s">
        <v>51</v>
      </c>
      <c r="F920" s="12" t="s">
        <v>52</v>
      </c>
      <c r="G920" s="12" t="s">
        <v>20</v>
      </c>
      <c r="H920" s="33">
        <v>0.45</v>
      </c>
      <c r="I920" s="21">
        <v>4500</v>
      </c>
      <c r="J920" s="33">
        <f t="shared" si="30"/>
        <v>2025</v>
      </c>
      <c r="K920" s="34">
        <f t="shared" si="31"/>
        <v>911.25</v>
      </c>
      <c r="L920" s="24">
        <v>0.45</v>
      </c>
      <c r="M920" s="42">
        <f t="shared" si="36"/>
        <v>0.20250000000000001</v>
      </c>
      <c r="N920" s="29">
        <f t="shared" si="37"/>
        <v>911.25</v>
      </c>
      <c r="O920" s="3"/>
      <c r="P920" s="8"/>
      <c r="Q920" s="5"/>
      <c r="R920" s="6"/>
    </row>
    <row r="921" spans="1:18" ht="15.75" customHeight="1">
      <c r="A921" s="12" t="s">
        <v>32</v>
      </c>
      <c r="B921" s="15">
        <v>1189833</v>
      </c>
      <c r="C921" s="3">
        <v>44457</v>
      </c>
      <c r="D921" s="12" t="s">
        <v>34</v>
      </c>
      <c r="E921" s="12" t="s">
        <v>51</v>
      </c>
      <c r="F921" s="12" t="s">
        <v>52</v>
      </c>
      <c r="G921" s="12" t="s">
        <v>21</v>
      </c>
      <c r="H921" s="33">
        <v>0.45</v>
      </c>
      <c r="I921" s="21">
        <v>4000</v>
      </c>
      <c r="J921" s="33">
        <f t="shared" si="30"/>
        <v>1800</v>
      </c>
      <c r="K921" s="34">
        <f t="shared" si="31"/>
        <v>719.99999999999989</v>
      </c>
      <c r="L921" s="24">
        <v>0.39999999999999997</v>
      </c>
      <c r="M921" s="42">
        <f t="shared" si="36"/>
        <v>0.17999999999999997</v>
      </c>
      <c r="N921" s="29">
        <f t="shared" si="37"/>
        <v>719.99999999999989</v>
      </c>
      <c r="O921" s="3"/>
      <c r="P921" s="8"/>
      <c r="Q921" s="5"/>
      <c r="R921" s="6"/>
    </row>
    <row r="922" spans="1:18" ht="15.75" customHeight="1">
      <c r="A922" s="12" t="s">
        <v>32</v>
      </c>
      <c r="B922" s="15">
        <v>1189833</v>
      </c>
      <c r="C922" s="3">
        <v>44457</v>
      </c>
      <c r="D922" s="12" t="s">
        <v>34</v>
      </c>
      <c r="E922" s="12" t="s">
        <v>51</v>
      </c>
      <c r="F922" s="12" t="s">
        <v>52</v>
      </c>
      <c r="G922" s="12" t="s">
        <v>22</v>
      </c>
      <c r="H922" s="33">
        <v>0.54999999999999993</v>
      </c>
      <c r="I922" s="21">
        <v>4000</v>
      </c>
      <c r="J922" s="33">
        <f t="shared" si="30"/>
        <v>2199.9999999999995</v>
      </c>
      <c r="K922" s="34">
        <f t="shared" si="31"/>
        <v>1320</v>
      </c>
      <c r="L922" s="24">
        <v>0.60000000000000009</v>
      </c>
      <c r="M922" s="42">
        <f t="shared" si="36"/>
        <v>0.33</v>
      </c>
      <c r="N922" s="29">
        <f t="shared" si="37"/>
        <v>1320</v>
      </c>
      <c r="O922" s="3"/>
      <c r="P922" s="8"/>
      <c r="Q922" s="5"/>
      <c r="R922" s="6"/>
    </row>
    <row r="923" spans="1:18" ht="15.75" customHeight="1">
      <c r="A923" s="12" t="s">
        <v>32</v>
      </c>
      <c r="B923" s="15">
        <v>1189833</v>
      </c>
      <c r="C923" s="3">
        <v>44457</v>
      </c>
      <c r="D923" s="12" t="s">
        <v>34</v>
      </c>
      <c r="E923" s="12" t="s">
        <v>51</v>
      </c>
      <c r="F923" s="12" t="s">
        <v>52</v>
      </c>
      <c r="G923" s="12" t="s">
        <v>23</v>
      </c>
      <c r="H923" s="33">
        <v>0.6</v>
      </c>
      <c r="I923" s="21">
        <v>4500</v>
      </c>
      <c r="J923" s="33">
        <f t="shared" si="30"/>
        <v>2700</v>
      </c>
      <c r="K923" s="34">
        <f t="shared" si="31"/>
        <v>675</v>
      </c>
      <c r="L923" s="24">
        <v>0.25</v>
      </c>
      <c r="M923" s="42">
        <f t="shared" si="36"/>
        <v>0.15</v>
      </c>
      <c r="N923" s="29">
        <f t="shared" si="37"/>
        <v>675</v>
      </c>
      <c r="O923" s="3"/>
      <c r="P923" s="8"/>
      <c r="Q923" s="5"/>
      <c r="R923" s="6"/>
    </row>
    <row r="924" spans="1:18" ht="15.75" customHeight="1">
      <c r="A924" s="12" t="s">
        <v>32</v>
      </c>
      <c r="B924" s="15">
        <v>1189833</v>
      </c>
      <c r="C924" s="3">
        <v>44486</v>
      </c>
      <c r="D924" s="12" t="s">
        <v>34</v>
      </c>
      <c r="E924" s="12" t="s">
        <v>51</v>
      </c>
      <c r="F924" s="12" t="s">
        <v>52</v>
      </c>
      <c r="G924" s="12" t="s">
        <v>18</v>
      </c>
      <c r="H924" s="33">
        <v>0.45</v>
      </c>
      <c r="I924" s="21">
        <v>5500</v>
      </c>
      <c r="J924" s="33">
        <f t="shared" si="30"/>
        <v>2475</v>
      </c>
      <c r="K924" s="34">
        <f t="shared" si="31"/>
        <v>1113.75</v>
      </c>
      <c r="L924" s="24">
        <v>0.45</v>
      </c>
      <c r="M924" s="42">
        <f t="shared" si="36"/>
        <v>0.20250000000000001</v>
      </c>
      <c r="N924" s="29">
        <f t="shared" si="37"/>
        <v>1113.75</v>
      </c>
      <c r="O924" s="3"/>
      <c r="P924" s="8"/>
      <c r="Q924" s="5"/>
      <c r="R924" s="6"/>
    </row>
    <row r="925" spans="1:18" ht="15.75" customHeight="1">
      <c r="A925" s="12" t="s">
        <v>32</v>
      </c>
      <c r="B925" s="15">
        <v>1189833</v>
      </c>
      <c r="C925" s="3">
        <v>44486</v>
      </c>
      <c r="D925" s="12" t="s">
        <v>34</v>
      </c>
      <c r="E925" s="12" t="s">
        <v>51</v>
      </c>
      <c r="F925" s="12" t="s">
        <v>52</v>
      </c>
      <c r="G925" s="12" t="s">
        <v>19</v>
      </c>
      <c r="H925" s="33">
        <v>0.5</v>
      </c>
      <c r="I925" s="21">
        <v>5500</v>
      </c>
      <c r="J925" s="33">
        <f t="shared" si="30"/>
        <v>2750</v>
      </c>
      <c r="K925" s="34">
        <f t="shared" si="31"/>
        <v>825</v>
      </c>
      <c r="L925" s="24">
        <v>0.3</v>
      </c>
      <c r="M925" s="42">
        <f t="shared" si="36"/>
        <v>0.15</v>
      </c>
      <c r="N925" s="29">
        <f t="shared" si="37"/>
        <v>825</v>
      </c>
      <c r="O925" s="3"/>
      <c r="P925" s="8"/>
      <c r="Q925" s="5"/>
      <c r="R925" s="6"/>
    </row>
    <row r="926" spans="1:18" ht="15.75" customHeight="1">
      <c r="A926" s="12" t="s">
        <v>32</v>
      </c>
      <c r="B926" s="15">
        <v>1189833</v>
      </c>
      <c r="C926" s="3">
        <v>44486</v>
      </c>
      <c r="D926" s="12" t="s">
        <v>34</v>
      </c>
      <c r="E926" s="12" t="s">
        <v>51</v>
      </c>
      <c r="F926" s="12" t="s">
        <v>52</v>
      </c>
      <c r="G926" s="12" t="s">
        <v>20</v>
      </c>
      <c r="H926" s="33">
        <v>0.45</v>
      </c>
      <c r="I926" s="21">
        <v>4000</v>
      </c>
      <c r="J926" s="33">
        <f t="shared" si="30"/>
        <v>1800</v>
      </c>
      <c r="K926" s="34">
        <f t="shared" si="31"/>
        <v>810</v>
      </c>
      <c r="L926" s="24">
        <v>0.45</v>
      </c>
      <c r="M926" s="42">
        <f t="shared" si="36"/>
        <v>0.20250000000000001</v>
      </c>
      <c r="N926" s="29">
        <f t="shared" si="37"/>
        <v>810</v>
      </c>
      <c r="O926" s="3"/>
      <c r="P926" s="8"/>
      <c r="Q926" s="5"/>
      <c r="R926" s="6"/>
    </row>
    <row r="927" spans="1:18" ht="15.75" customHeight="1">
      <c r="A927" s="12" t="s">
        <v>32</v>
      </c>
      <c r="B927" s="15">
        <v>1189833</v>
      </c>
      <c r="C927" s="3">
        <v>44486</v>
      </c>
      <c r="D927" s="12" t="s">
        <v>34</v>
      </c>
      <c r="E927" s="12" t="s">
        <v>51</v>
      </c>
      <c r="F927" s="12" t="s">
        <v>52</v>
      </c>
      <c r="G927" s="12" t="s">
        <v>21</v>
      </c>
      <c r="H927" s="33">
        <v>0.45</v>
      </c>
      <c r="I927" s="21">
        <v>3750</v>
      </c>
      <c r="J927" s="33">
        <f t="shared" si="30"/>
        <v>1687.5</v>
      </c>
      <c r="K927" s="34">
        <f t="shared" si="31"/>
        <v>675</v>
      </c>
      <c r="L927" s="24">
        <v>0.39999999999999997</v>
      </c>
      <c r="M927" s="42">
        <f t="shared" si="36"/>
        <v>0.18</v>
      </c>
      <c r="N927" s="29">
        <f t="shared" si="37"/>
        <v>675</v>
      </c>
      <c r="O927" s="3"/>
      <c r="P927" s="8"/>
      <c r="Q927" s="5"/>
      <c r="R927" s="6"/>
    </row>
    <row r="928" spans="1:18" ht="15.75" customHeight="1">
      <c r="A928" s="12" t="s">
        <v>32</v>
      </c>
      <c r="B928" s="15">
        <v>1189833</v>
      </c>
      <c r="C928" s="3">
        <v>44486</v>
      </c>
      <c r="D928" s="12" t="s">
        <v>34</v>
      </c>
      <c r="E928" s="12" t="s">
        <v>51</v>
      </c>
      <c r="F928" s="12" t="s">
        <v>52</v>
      </c>
      <c r="G928" s="12" t="s">
        <v>22</v>
      </c>
      <c r="H928" s="33">
        <v>0.54999999999999993</v>
      </c>
      <c r="I928" s="21">
        <v>3500</v>
      </c>
      <c r="J928" s="33">
        <f t="shared" si="30"/>
        <v>1924.9999999999998</v>
      </c>
      <c r="K928" s="34">
        <f t="shared" si="31"/>
        <v>1155</v>
      </c>
      <c r="L928" s="24">
        <v>0.60000000000000009</v>
      </c>
      <c r="M928" s="42">
        <f t="shared" si="36"/>
        <v>0.33</v>
      </c>
      <c r="N928" s="29">
        <f t="shared" si="37"/>
        <v>1155</v>
      </c>
      <c r="O928" s="3"/>
      <c r="P928" s="8"/>
      <c r="Q928" s="5"/>
      <c r="R928" s="6"/>
    </row>
    <row r="929" spans="1:18" ht="15.75" customHeight="1">
      <c r="A929" s="12" t="s">
        <v>32</v>
      </c>
      <c r="B929" s="15">
        <v>1189833</v>
      </c>
      <c r="C929" s="3">
        <v>44486</v>
      </c>
      <c r="D929" s="12" t="s">
        <v>34</v>
      </c>
      <c r="E929" s="12" t="s">
        <v>51</v>
      </c>
      <c r="F929" s="12" t="s">
        <v>52</v>
      </c>
      <c r="G929" s="12" t="s">
        <v>23</v>
      </c>
      <c r="H929" s="33">
        <v>0.6</v>
      </c>
      <c r="I929" s="21">
        <v>4000</v>
      </c>
      <c r="J929" s="33">
        <f t="shared" si="30"/>
        <v>2400</v>
      </c>
      <c r="K929" s="34">
        <f t="shared" si="31"/>
        <v>600</v>
      </c>
      <c r="L929" s="24">
        <v>0.25</v>
      </c>
      <c r="M929" s="42">
        <f t="shared" si="36"/>
        <v>0.15</v>
      </c>
      <c r="N929" s="29">
        <f t="shared" si="37"/>
        <v>600</v>
      </c>
      <c r="O929" s="3"/>
      <c r="P929" s="8"/>
      <c r="Q929" s="5"/>
      <c r="R929" s="6"/>
    </row>
    <row r="930" spans="1:18" ht="15.75" customHeight="1">
      <c r="A930" s="12" t="s">
        <v>32</v>
      </c>
      <c r="B930" s="15">
        <v>1189833</v>
      </c>
      <c r="C930" s="3">
        <v>44517</v>
      </c>
      <c r="D930" s="12" t="s">
        <v>34</v>
      </c>
      <c r="E930" s="12" t="s">
        <v>51</v>
      </c>
      <c r="F930" s="12" t="s">
        <v>52</v>
      </c>
      <c r="G930" s="12" t="s">
        <v>18</v>
      </c>
      <c r="H930" s="33">
        <v>0.4</v>
      </c>
      <c r="I930" s="21">
        <v>5750</v>
      </c>
      <c r="J930" s="33">
        <f t="shared" si="30"/>
        <v>2300</v>
      </c>
      <c r="K930" s="34">
        <f t="shared" si="31"/>
        <v>1035</v>
      </c>
      <c r="L930" s="24">
        <v>0.45</v>
      </c>
      <c r="M930" s="42">
        <f t="shared" si="36"/>
        <v>0.18</v>
      </c>
      <c r="N930" s="29">
        <f t="shared" si="37"/>
        <v>1035</v>
      </c>
      <c r="O930" s="3"/>
      <c r="P930" s="8"/>
      <c r="Q930" s="5"/>
      <c r="R930" s="6"/>
    </row>
    <row r="931" spans="1:18" ht="15.75" customHeight="1">
      <c r="A931" s="12" t="s">
        <v>32</v>
      </c>
      <c r="B931" s="15">
        <v>1189833</v>
      </c>
      <c r="C931" s="3">
        <v>44517</v>
      </c>
      <c r="D931" s="12" t="s">
        <v>34</v>
      </c>
      <c r="E931" s="12" t="s">
        <v>51</v>
      </c>
      <c r="F931" s="12" t="s">
        <v>52</v>
      </c>
      <c r="G931" s="12" t="s">
        <v>19</v>
      </c>
      <c r="H931" s="33">
        <v>0.45000000000000007</v>
      </c>
      <c r="I931" s="21">
        <v>5750</v>
      </c>
      <c r="J931" s="33">
        <f t="shared" si="30"/>
        <v>2587.5000000000005</v>
      </c>
      <c r="K931" s="34">
        <f t="shared" si="31"/>
        <v>776.25000000000011</v>
      </c>
      <c r="L931" s="24">
        <v>0.3</v>
      </c>
      <c r="M931" s="42">
        <f t="shared" si="36"/>
        <v>0.13500000000000001</v>
      </c>
      <c r="N931" s="29">
        <f t="shared" si="37"/>
        <v>776.25000000000011</v>
      </c>
      <c r="O931" s="3"/>
      <c r="P931" s="8"/>
      <c r="Q931" s="5"/>
      <c r="R931" s="6"/>
    </row>
    <row r="932" spans="1:18" ht="15.75" customHeight="1">
      <c r="A932" s="12" t="s">
        <v>32</v>
      </c>
      <c r="B932" s="15">
        <v>1189833</v>
      </c>
      <c r="C932" s="3">
        <v>44517</v>
      </c>
      <c r="D932" s="12" t="s">
        <v>34</v>
      </c>
      <c r="E932" s="12" t="s">
        <v>51</v>
      </c>
      <c r="F932" s="12" t="s">
        <v>52</v>
      </c>
      <c r="G932" s="12" t="s">
        <v>20</v>
      </c>
      <c r="H932" s="33">
        <v>0.4</v>
      </c>
      <c r="I932" s="21">
        <v>4250</v>
      </c>
      <c r="J932" s="33">
        <f t="shared" si="30"/>
        <v>1700</v>
      </c>
      <c r="K932" s="34">
        <f t="shared" si="31"/>
        <v>765</v>
      </c>
      <c r="L932" s="24">
        <v>0.45</v>
      </c>
      <c r="M932" s="42">
        <f t="shared" si="36"/>
        <v>0.18</v>
      </c>
      <c r="N932" s="29">
        <f t="shared" si="37"/>
        <v>765</v>
      </c>
      <c r="O932" s="3"/>
      <c r="P932" s="8"/>
      <c r="Q932" s="5"/>
      <c r="R932" s="6"/>
    </row>
    <row r="933" spans="1:18" ht="15.75" customHeight="1">
      <c r="A933" s="12" t="s">
        <v>32</v>
      </c>
      <c r="B933" s="15">
        <v>1189833</v>
      </c>
      <c r="C933" s="3">
        <v>44517</v>
      </c>
      <c r="D933" s="12" t="s">
        <v>34</v>
      </c>
      <c r="E933" s="12" t="s">
        <v>51</v>
      </c>
      <c r="F933" s="12" t="s">
        <v>52</v>
      </c>
      <c r="G933" s="12" t="s">
        <v>21</v>
      </c>
      <c r="H933" s="33">
        <v>0.4</v>
      </c>
      <c r="I933" s="21">
        <v>4250</v>
      </c>
      <c r="J933" s="33">
        <f t="shared" si="30"/>
        <v>1700</v>
      </c>
      <c r="K933" s="34">
        <f t="shared" si="31"/>
        <v>680</v>
      </c>
      <c r="L933" s="24">
        <v>0.39999999999999997</v>
      </c>
      <c r="M933" s="42">
        <f t="shared" si="36"/>
        <v>0.16</v>
      </c>
      <c r="N933" s="29">
        <f t="shared" si="37"/>
        <v>680</v>
      </c>
      <c r="O933" s="3"/>
      <c r="P933" s="8"/>
      <c r="Q933" s="5"/>
      <c r="R933" s="6"/>
    </row>
    <row r="934" spans="1:18" ht="15.75" customHeight="1">
      <c r="A934" s="12" t="s">
        <v>32</v>
      </c>
      <c r="B934" s="15">
        <v>1189833</v>
      </c>
      <c r="C934" s="3">
        <v>44517</v>
      </c>
      <c r="D934" s="12" t="s">
        <v>34</v>
      </c>
      <c r="E934" s="12" t="s">
        <v>51</v>
      </c>
      <c r="F934" s="12" t="s">
        <v>52</v>
      </c>
      <c r="G934" s="12" t="s">
        <v>22</v>
      </c>
      <c r="H934" s="33">
        <v>0.54999999999999993</v>
      </c>
      <c r="I934" s="21">
        <v>3750</v>
      </c>
      <c r="J934" s="33">
        <f t="shared" si="30"/>
        <v>2062.4999999999995</v>
      </c>
      <c r="K934" s="34">
        <f t="shared" si="31"/>
        <v>1237.5</v>
      </c>
      <c r="L934" s="24">
        <v>0.60000000000000009</v>
      </c>
      <c r="M934" s="42">
        <f t="shared" si="36"/>
        <v>0.33</v>
      </c>
      <c r="N934" s="29">
        <f t="shared" si="37"/>
        <v>1237.5</v>
      </c>
      <c r="O934" s="3"/>
      <c r="P934" s="8"/>
      <c r="Q934" s="5"/>
      <c r="R934" s="6"/>
    </row>
    <row r="935" spans="1:18" ht="15.75" customHeight="1">
      <c r="A935" s="12" t="s">
        <v>32</v>
      </c>
      <c r="B935" s="15">
        <v>1189833</v>
      </c>
      <c r="C935" s="3">
        <v>44517</v>
      </c>
      <c r="D935" s="12" t="s">
        <v>34</v>
      </c>
      <c r="E935" s="12" t="s">
        <v>51</v>
      </c>
      <c r="F935" s="12" t="s">
        <v>52</v>
      </c>
      <c r="G935" s="12" t="s">
        <v>23</v>
      </c>
      <c r="H935" s="33">
        <v>0.6</v>
      </c>
      <c r="I935" s="21">
        <v>4750</v>
      </c>
      <c r="J935" s="33">
        <f t="shared" si="30"/>
        <v>2850</v>
      </c>
      <c r="K935" s="34">
        <f t="shared" si="31"/>
        <v>712.5</v>
      </c>
      <c r="L935" s="24">
        <v>0.25</v>
      </c>
      <c r="M935" s="42">
        <f t="shared" si="36"/>
        <v>0.15</v>
      </c>
      <c r="N935" s="29">
        <f t="shared" si="37"/>
        <v>712.5</v>
      </c>
      <c r="O935" s="3"/>
      <c r="P935" s="8"/>
      <c r="Q935" s="5"/>
      <c r="R935" s="6"/>
    </row>
    <row r="936" spans="1:18" ht="15.75" customHeight="1">
      <c r="A936" s="12" t="s">
        <v>32</v>
      </c>
      <c r="B936" s="15">
        <v>1189833</v>
      </c>
      <c r="C936" s="3">
        <v>44546</v>
      </c>
      <c r="D936" s="12" t="s">
        <v>34</v>
      </c>
      <c r="E936" s="12" t="s">
        <v>51</v>
      </c>
      <c r="F936" s="12" t="s">
        <v>52</v>
      </c>
      <c r="G936" s="12" t="s">
        <v>18</v>
      </c>
      <c r="H936" s="33">
        <v>0.45</v>
      </c>
      <c r="I936" s="21">
        <v>6750</v>
      </c>
      <c r="J936" s="33">
        <f t="shared" si="30"/>
        <v>3037.5</v>
      </c>
      <c r="K936" s="34">
        <f t="shared" si="31"/>
        <v>1366.875</v>
      </c>
      <c r="L936" s="24">
        <v>0.45</v>
      </c>
      <c r="M936" s="42">
        <f t="shared" si="36"/>
        <v>0.20250000000000001</v>
      </c>
      <c r="N936" s="29">
        <f t="shared" si="37"/>
        <v>1366.875</v>
      </c>
      <c r="O936" s="3"/>
      <c r="P936" s="8"/>
      <c r="Q936" s="5"/>
      <c r="R936" s="6"/>
    </row>
    <row r="937" spans="1:18" ht="15.75" customHeight="1">
      <c r="A937" s="12" t="s">
        <v>32</v>
      </c>
      <c r="B937" s="15">
        <v>1189833</v>
      </c>
      <c r="C937" s="3">
        <v>44546</v>
      </c>
      <c r="D937" s="12" t="s">
        <v>34</v>
      </c>
      <c r="E937" s="12" t="s">
        <v>51</v>
      </c>
      <c r="F937" s="12" t="s">
        <v>52</v>
      </c>
      <c r="G937" s="12" t="s">
        <v>19</v>
      </c>
      <c r="H937" s="33">
        <v>0.5</v>
      </c>
      <c r="I937" s="21">
        <v>6750</v>
      </c>
      <c r="J937" s="33">
        <f t="shared" si="30"/>
        <v>3375</v>
      </c>
      <c r="K937" s="34">
        <f t="shared" si="31"/>
        <v>1012.5</v>
      </c>
      <c r="L937" s="24">
        <v>0.3</v>
      </c>
      <c r="M937" s="42">
        <f t="shared" si="36"/>
        <v>0.15</v>
      </c>
      <c r="N937" s="29">
        <f t="shared" si="37"/>
        <v>1012.5</v>
      </c>
      <c r="O937" s="3"/>
      <c r="P937" s="8"/>
      <c r="Q937" s="5"/>
      <c r="R937" s="6"/>
    </row>
    <row r="938" spans="1:18" ht="15.75" customHeight="1">
      <c r="A938" s="12" t="s">
        <v>32</v>
      </c>
      <c r="B938" s="15">
        <v>1189833</v>
      </c>
      <c r="C938" s="3">
        <v>44546</v>
      </c>
      <c r="D938" s="12" t="s">
        <v>34</v>
      </c>
      <c r="E938" s="12" t="s">
        <v>51</v>
      </c>
      <c r="F938" s="12" t="s">
        <v>52</v>
      </c>
      <c r="G938" s="12" t="s">
        <v>20</v>
      </c>
      <c r="H938" s="33">
        <v>0.45</v>
      </c>
      <c r="I938" s="21">
        <v>4750</v>
      </c>
      <c r="J938" s="33">
        <f t="shared" si="30"/>
        <v>2137.5</v>
      </c>
      <c r="K938" s="34">
        <f t="shared" si="31"/>
        <v>961.875</v>
      </c>
      <c r="L938" s="24">
        <v>0.45</v>
      </c>
      <c r="M938" s="42">
        <f t="shared" si="36"/>
        <v>0.20250000000000001</v>
      </c>
      <c r="N938" s="29">
        <f t="shared" si="37"/>
        <v>961.875</v>
      </c>
      <c r="O938" s="3"/>
      <c r="P938" s="8"/>
      <c r="Q938" s="5"/>
      <c r="R938" s="6"/>
    </row>
    <row r="939" spans="1:18" ht="15.75" customHeight="1">
      <c r="A939" s="12" t="s">
        <v>32</v>
      </c>
      <c r="B939" s="15">
        <v>1189833</v>
      </c>
      <c r="C939" s="3">
        <v>44546</v>
      </c>
      <c r="D939" s="12" t="s">
        <v>34</v>
      </c>
      <c r="E939" s="12" t="s">
        <v>51</v>
      </c>
      <c r="F939" s="12" t="s">
        <v>52</v>
      </c>
      <c r="G939" s="12" t="s">
        <v>21</v>
      </c>
      <c r="H939" s="33">
        <v>0.45</v>
      </c>
      <c r="I939" s="21">
        <v>4750</v>
      </c>
      <c r="J939" s="33">
        <f t="shared" si="30"/>
        <v>2137.5</v>
      </c>
      <c r="K939" s="34">
        <f t="shared" si="31"/>
        <v>854.99999999999989</v>
      </c>
      <c r="L939" s="24">
        <v>0.39999999999999997</v>
      </c>
      <c r="M939" s="42">
        <f t="shared" si="36"/>
        <v>0.17999999999999997</v>
      </c>
      <c r="N939" s="29">
        <f t="shared" si="37"/>
        <v>854.99999999999989</v>
      </c>
      <c r="O939" s="3"/>
      <c r="P939" s="8"/>
      <c r="Q939" s="5"/>
      <c r="R939" s="6"/>
    </row>
    <row r="940" spans="1:18" ht="15.75" customHeight="1">
      <c r="A940" s="12" t="s">
        <v>32</v>
      </c>
      <c r="B940" s="15">
        <v>1189833</v>
      </c>
      <c r="C940" s="3">
        <v>44546</v>
      </c>
      <c r="D940" s="12" t="s">
        <v>34</v>
      </c>
      <c r="E940" s="12" t="s">
        <v>51</v>
      </c>
      <c r="F940" s="12" t="s">
        <v>52</v>
      </c>
      <c r="G940" s="12" t="s">
        <v>22</v>
      </c>
      <c r="H940" s="33">
        <v>0.54999999999999993</v>
      </c>
      <c r="I940" s="21">
        <v>4000</v>
      </c>
      <c r="J940" s="33">
        <f t="shared" si="30"/>
        <v>2199.9999999999995</v>
      </c>
      <c r="K940" s="34">
        <f t="shared" si="31"/>
        <v>1320</v>
      </c>
      <c r="L940" s="24">
        <v>0.60000000000000009</v>
      </c>
      <c r="M940" s="42">
        <f t="shared" si="36"/>
        <v>0.33</v>
      </c>
      <c r="N940" s="29">
        <f t="shared" si="37"/>
        <v>1320</v>
      </c>
      <c r="O940" s="3"/>
      <c r="P940" s="8"/>
      <c r="Q940" s="5"/>
      <c r="R940" s="6"/>
    </row>
    <row r="941" spans="1:18" ht="15.75" customHeight="1">
      <c r="A941" s="12" t="s">
        <v>32</v>
      </c>
      <c r="B941" s="15">
        <v>1189833</v>
      </c>
      <c r="C941" s="3">
        <v>44546</v>
      </c>
      <c r="D941" s="12" t="s">
        <v>34</v>
      </c>
      <c r="E941" s="12" t="s">
        <v>51</v>
      </c>
      <c r="F941" s="12" t="s">
        <v>52</v>
      </c>
      <c r="G941" s="12" t="s">
        <v>23</v>
      </c>
      <c r="H941" s="33">
        <v>0.6</v>
      </c>
      <c r="I941" s="21">
        <v>5000</v>
      </c>
      <c r="J941" s="33">
        <f t="shared" si="30"/>
        <v>3000</v>
      </c>
      <c r="K941" s="34">
        <f t="shared" si="31"/>
        <v>750</v>
      </c>
      <c r="L941" s="24">
        <v>0.25</v>
      </c>
      <c r="M941" s="42">
        <f t="shared" si="36"/>
        <v>0.15</v>
      </c>
      <c r="N941" s="29">
        <f t="shared" si="37"/>
        <v>750</v>
      </c>
      <c r="O941" s="3"/>
      <c r="P941" s="8"/>
      <c r="Q941" s="5"/>
      <c r="R941" s="6"/>
    </row>
    <row r="942" spans="1:18" ht="15.75" customHeight="1">
      <c r="A942" s="12" t="s">
        <v>24</v>
      </c>
      <c r="B942" s="15">
        <v>1197831</v>
      </c>
      <c r="C942" s="3">
        <v>44200</v>
      </c>
      <c r="D942" s="12" t="s">
        <v>25</v>
      </c>
      <c r="E942" s="12" t="s">
        <v>53</v>
      </c>
      <c r="F942" s="12" t="s">
        <v>54</v>
      </c>
      <c r="G942" s="12" t="s">
        <v>18</v>
      </c>
      <c r="H942" s="33">
        <v>0.2</v>
      </c>
      <c r="I942" s="21">
        <v>7000</v>
      </c>
      <c r="J942" s="33">
        <f t="shared" si="30"/>
        <v>1400</v>
      </c>
      <c r="K942" s="34">
        <f t="shared" si="31"/>
        <v>489.99999999999994</v>
      </c>
      <c r="L942" s="24">
        <v>0.35</v>
      </c>
      <c r="M942" s="42">
        <f t="shared" si="36"/>
        <v>6.9999999999999993E-2</v>
      </c>
      <c r="N942" s="29">
        <f t="shared" si="37"/>
        <v>489.99999999999994</v>
      </c>
      <c r="O942" s="3"/>
      <c r="P942" s="8"/>
      <c r="Q942" s="5"/>
      <c r="R942" s="6"/>
    </row>
    <row r="943" spans="1:18" ht="15.75" customHeight="1">
      <c r="A943" s="12" t="s">
        <v>24</v>
      </c>
      <c r="B943" s="15">
        <v>1197831</v>
      </c>
      <c r="C943" s="3">
        <v>44200</v>
      </c>
      <c r="D943" s="12" t="s">
        <v>25</v>
      </c>
      <c r="E943" s="12" t="s">
        <v>53</v>
      </c>
      <c r="F943" s="12" t="s">
        <v>54</v>
      </c>
      <c r="G943" s="12" t="s">
        <v>19</v>
      </c>
      <c r="H943" s="33">
        <v>0.3</v>
      </c>
      <c r="I943" s="21">
        <v>7000</v>
      </c>
      <c r="J943" s="33">
        <f t="shared" si="30"/>
        <v>2100</v>
      </c>
      <c r="K943" s="34">
        <f t="shared" si="31"/>
        <v>735</v>
      </c>
      <c r="L943" s="24">
        <v>0.35</v>
      </c>
      <c r="M943" s="42">
        <f t="shared" si="36"/>
        <v>0.105</v>
      </c>
      <c r="N943" s="29">
        <f t="shared" si="37"/>
        <v>735</v>
      </c>
      <c r="O943" s="3"/>
      <c r="P943" s="8"/>
      <c r="Q943" s="5"/>
      <c r="R943" s="6"/>
    </row>
    <row r="944" spans="1:18" ht="15.75" customHeight="1">
      <c r="A944" s="12" t="s">
        <v>24</v>
      </c>
      <c r="B944" s="15">
        <v>1197831</v>
      </c>
      <c r="C944" s="3">
        <v>44200</v>
      </c>
      <c r="D944" s="12" t="s">
        <v>25</v>
      </c>
      <c r="E944" s="12" t="s">
        <v>53</v>
      </c>
      <c r="F944" s="12" t="s">
        <v>54</v>
      </c>
      <c r="G944" s="12" t="s">
        <v>20</v>
      </c>
      <c r="H944" s="33">
        <v>0.3</v>
      </c>
      <c r="I944" s="21">
        <v>5000</v>
      </c>
      <c r="J944" s="33">
        <f t="shared" si="30"/>
        <v>1500</v>
      </c>
      <c r="K944" s="34">
        <f t="shared" si="31"/>
        <v>525</v>
      </c>
      <c r="L944" s="24">
        <v>0.35</v>
      </c>
      <c r="M944" s="42">
        <f t="shared" si="36"/>
        <v>0.105</v>
      </c>
      <c r="N944" s="29">
        <f t="shared" si="37"/>
        <v>525</v>
      </c>
      <c r="O944" s="3"/>
      <c r="P944" s="8"/>
      <c r="Q944" s="5"/>
      <c r="R944" s="6"/>
    </row>
    <row r="945" spans="1:18" ht="15.75" customHeight="1">
      <c r="A945" s="12" t="s">
        <v>24</v>
      </c>
      <c r="B945" s="15">
        <v>1197831</v>
      </c>
      <c r="C945" s="3">
        <v>44200</v>
      </c>
      <c r="D945" s="12" t="s">
        <v>25</v>
      </c>
      <c r="E945" s="12" t="s">
        <v>53</v>
      </c>
      <c r="F945" s="12" t="s">
        <v>54</v>
      </c>
      <c r="G945" s="12" t="s">
        <v>21</v>
      </c>
      <c r="H945" s="33">
        <v>0.35</v>
      </c>
      <c r="I945" s="21">
        <v>5000</v>
      </c>
      <c r="J945" s="33">
        <f t="shared" si="30"/>
        <v>1750</v>
      </c>
      <c r="K945" s="34">
        <f t="shared" si="31"/>
        <v>787.5</v>
      </c>
      <c r="L945" s="24">
        <v>0.45</v>
      </c>
      <c r="M945" s="42">
        <f t="shared" si="36"/>
        <v>0.1575</v>
      </c>
      <c r="N945" s="29">
        <f t="shared" si="37"/>
        <v>787.5</v>
      </c>
      <c r="O945" s="3"/>
      <c r="P945" s="8"/>
      <c r="Q945" s="5"/>
      <c r="R945" s="6"/>
    </row>
    <row r="946" spans="1:18" ht="15.75" customHeight="1">
      <c r="A946" s="12" t="s">
        <v>24</v>
      </c>
      <c r="B946" s="15">
        <v>1197831</v>
      </c>
      <c r="C946" s="3">
        <v>44200</v>
      </c>
      <c r="D946" s="12" t="s">
        <v>25</v>
      </c>
      <c r="E946" s="12" t="s">
        <v>53</v>
      </c>
      <c r="F946" s="12" t="s">
        <v>54</v>
      </c>
      <c r="G946" s="12" t="s">
        <v>22</v>
      </c>
      <c r="H946" s="33">
        <v>0.4</v>
      </c>
      <c r="I946" s="21">
        <v>3500</v>
      </c>
      <c r="J946" s="33">
        <f t="shared" si="30"/>
        <v>1400</v>
      </c>
      <c r="K946" s="34">
        <f t="shared" si="31"/>
        <v>420</v>
      </c>
      <c r="L946" s="24">
        <v>0.3</v>
      </c>
      <c r="M946" s="42">
        <f t="shared" si="36"/>
        <v>0.12</v>
      </c>
      <c r="N946" s="29">
        <f t="shared" si="37"/>
        <v>420</v>
      </c>
      <c r="O946" s="3"/>
      <c r="P946" s="8"/>
      <c r="Q946" s="5"/>
      <c r="R946" s="6"/>
    </row>
    <row r="947" spans="1:18" ht="15.75" customHeight="1">
      <c r="A947" s="12" t="s">
        <v>24</v>
      </c>
      <c r="B947" s="15">
        <v>1197831</v>
      </c>
      <c r="C947" s="3">
        <v>44200</v>
      </c>
      <c r="D947" s="12" t="s">
        <v>25</v>
      </c>
      <c r="E947" s="12" t="s">
        <v>53</v>
      </c>
      <c r="F947" s="12" t="s">
        <v>54</v>
      </c>
      <c r="G947" s="12" t="s">
        <v>23</v>
      </c>
      <c r="H947" s="33">
        <v>0.35</v>
      </c>
      <c r="I947" s="21">
        <v>5000</v>
      </c>
      <c r="J947" s="33">
        <f t="shared" si="30"/>
        <v>1750</v>
      </c>
      <c r="K947" s="34">
        <f t="shared" si="31"/>
        <v>875</v>
      </c>
      <c r="L947" s="24">
        <v>0.5</v>
      </c>
      <c r="M947" s="42">
        <f t="shared" si="36"/>
        <v>0.17499999999999999</v>
      </c>
      <c r="N947" s="29">
        <f t="shared" si="37"/>
        <v>875</v>
      </c>
      <c r="O947" s="3"/>
      <c r="P947" s="8"/>
      <c r="Q947" s="5"/>
      <c r="R947" s="6"/>
    </row>
    <row r="948" spans="1:18" ht="15.75" customHeight="1">
      <c r="A948" s="12" t="s">
        <v>24</v>
      </c>
      <c r="B948" s="15">
        <v>1197831</v>
      </c>
      <c r="C948" s="3">
        <v>44230</v>
      </c>
      <c r="D948" s="12" t="s">
        <v>25</v>
      </c>
      <c r="E948" s="12" t="s">
        <v>53</v>
      </c>
      <c r="F948" s="12" t="s">
        <v>54</v>
      </c>
      <c r="G948" s="12" t="s">
        <v>18</v>
      </c>
      <c r="H948" s="33">
        <v>0.25</v>
      </c>
      <c r="I948" s="21">
        <v>6500</v>
      </c>
      <c r="J948" s="33">
        <f t="shared" si="30"/>
        <v>1625</v>
      </c>
      <c r="K948" s="34">
        <f t="shared" si="31"/>
        <v>568.75</v>
      </c>
      <c r="L948" s="24">
        <v>0.35</v>
      </c>
      <c r="M948" s="42">
        <f t="shared" si="36"/>
        <v>8.7499999999999994E-2</v>
      </c>
      <c r="N948" s="29">
        <f t="shared" si="37"/>
        <v>568.75</v>
      </c>
      <c r="O948" s="3"/>
      <c r="P948" s="8"/>
      <c r="Q948" s="5"/>
      <c r="R948" s="6"/>
    </row>
    <row r="949" spans="1:18" ht="15.75" customHeight="1">
      <c r="A949" s="12" t="s">
        <v>24</v>
      </c>
      <c r="B949" s="15">
        <v>1197831</v>
      </c>
      <c r="C949" s="3">
        <v>44230</v>
      </c>
      <c r="D949" s="12" t="s">
        <v>25</v>
      </c>
      <c r="E949" s="12" t="s">
        <v>53</v>
      </c>
      <c r="F949" s="12" t="s">
        <v>54</v>
      </c>
      <c r="G949" s="12" t="s">
        <v>19</v>
      </c>
      <c r="H949" s="33">
        <v>0.35</v>
      </c>
      <c r="I949" s="21">
        <v>6250</v>
      </c>
      <c r="J949" s="33">
        <f t="shared" si="30"/>
        <v>2187.5</v>
      </c>
      <c r="K949" s="34">
        <f t="shared" si="31"/>
        <v>765.625</v>
      </c>
      <c r="L949" s="24">
        <v>0.35</v>
      </c>
      <c r="M949" s="42">
        <f t="shared" si="36"/>
        <v>0.1225</v>
      </c>
      <c r="N949" s="29">
        <f t="shared" si="37"/>
        <v>765.625</v>
      </c>
      <c r="O949" s="3"/>
      <c r="P949" s="8"/>
      <c r="Q949" s="5"/>
      <c r="R949" s="6"/>
    </row>
    <row r="950" spans="1:18" ht="15.75" customHeight="1">
      <c r="A950" s="12" t="s">
        <v>24</v>
      </c>
      <c r="B950" s="15">
        <v>1197831</v>
      </c>
      <c r="C950" s="3">
        <v>44230</v>
      </c>
      <c r="D950" s="12" t="s">
        <v>25</v>
      </c>
      <c r="E950" s="12" t="s">
        <v>53</v>
      </c>
      <c r="F950" s="12" t="s">
        <v>54</v>
      </c>
      <c r="G950" s="12" t="s">
        <v>20</v>
      </c>
      <c r="H950" s="33">
        <v>0.35</v>
      </c>
      <c r="I950" s="21">
        <v>4500</v>
      </c>
      <c r="J950" s="33">
        <f t="shared" si="30"/>
        <v>1575</v>
      </c>
      <c r="K950" s="34">
        <f t="shared" si="31"/>
        <v>551.25</v>
      </c>
      <c r="L950" s="24">
        <v>0.35</v>
      </c>
      <c r="M950" s="42">
        <f t="shared" si="36"/>
        <v>0.1225</v>
      </c>
      <c r="N950" s="29">
        <f t="shared" si="37"/>
        <v>551.25</v>
      </c>
      <c r="O950" s="3"/>
      <c r="P950" s="8"/>
      <c r="Q950" s="5"/>
      <c r="R950" s="6"/>
    </row>
    <row r="951" spans="1:18" ht="15.75" customHeight="1">
      <c r="A951" s="12" t="s">
        <v>24</v>
      </c>
      <c r="B951" s="15">
        <v>1197831</v>
      </c>
      <c r="C951" s="3">
        <v>44230</v>
      </c>
      <c r="D951" s="12" t="s">
        <v>25</v>
      </c>
      <c r="E951" s="12" t="s">
        <v>53</v>
      </c>
      <c r="F951" s="12" t="s">
        <v>54</v>
      </c>
      <c r="G951" s="12" t="s">
        <v>21</v>
      </c>
      <c r="H951" s="33">
        <v>0.35</v>
      </c>
      <c r="I951" s="21">
        <v>4000</v>
      </c>
      <c r="J951" s="33">
        <f t="shared" si="30"/>
        <v>1400</v>
      </c>
      <c r="K951" s="34">
        <f t="shared" si="31"/>
        <v>630</v>
      </c>
      <c r="L951" s="24">
        <v>0.45</v>
      </c>
      <c r="M951" s="42">
        <f t="shared" si="36"/>
        <v>0.1575</v>
      </c>
      <c r="N951" s="29">
        <f t="shared" si="37"/>
        <v>630</v>
      </c>
      <c r="O951" s="3"/>
      <c r="P951" s="8"/>
      <c r="Q951" s="5"/>
      <c r="R951" s="6"/>
    </row>
    <row r="952" spans="1:18" ht="15.75" customHeight="1">
      <c r="A952" s="12" t="s">
        <v>24</v>
      </c>
      <c r="B952" s="15">
        <v>1197831</v>
      </c>
      <c r="C952" s="3">
        <v>44230</v>
      </c>
      <c r="D952" s="12" t="s">
        <v>25</v>
      </c>
      <c r="E952" s="12" t="s">
        <v>53</v>
      </c>
      <c r="F952" s="12" t="s">
        <v>54</v>
      </c>
      <c r="G952" s="12" t="s">
        <v>22</v>
      </c>
      <c r="H952" s="33">
        <v>0.4</v>
      </c>
      <c r="I952" s="21">
        <v>2750</v>
      </c>
      <c r="J952" s="33">
        <f t="shared" si="30"/>
        <v>1100</v>
      </c>
      <c r="K952" s="34">
        <f t="shared" si="31"/>
        <v>330</v>
      </c>
      <c r="L952" s="24">
        <v>0.3</v>
      </c>
      <c r="M952" s="42">
        <f t="shared" si="36"/>
        <v>0.12</v>
      </c>
      <c r="N952" s="29">
        <f t="shared" si="37"/>
        <v>330</v>
      </c>
      <c r="O952" s="3"/>
      <c r="P952" s="8"/>
      <c r="Q952" s="5"/>
      <c r="R952" s="6"/>
    </row>
    <row r="953" spans="1:18" ht="15.75" customHeight="1">
      <c r="A953" s="12" t="s">
        <v>24</v>
      </c>
      <c r="B953" s="15">
        <v>1197831</v>
      </c>
      <c r="C953" s="3">
        <v>44230</v>
      </c>
      <c r="D953" s="12" t="s">
        <v>25</v>
      </c>
      <c r="E953" s="12" t="s">
        <v>53</v>
      </c>
      <c r="F953" s="12" t="s">
        <v>54</v>
      </c>
      <c r="G953" s="12" t="s">
        <v>23</v>
      </c>
      <c r="H953" s="33">
        <v>0.35</v>
      </c>
      <c r="I953" s="21">
        <v>4750</v>
      </c>
      <c r="J953" s="33">
        <f t="shared" si="30"/>
        <v>1662.5</v>
      </c>
      <c r="K953" s="34">
        <f t="shared" si="31"/>
        <v>831.25</v>
      </c>
      <c r="L953" s="24">
        <v>0.5</v>
      </c>
      <c r="M953" s="42">
        <f t="shared" si="36"/>
        <v>0.17499999999999999</v>
      </c>
      <c r="N953" s="29">
        <f t="shared" si="37"/>
        <v>831.25</v>
      </c>
      <c r="O953" s="3"/>
      <c r="P953" s="8"/>
      <c r="Q953" s="5"/>
      <c r="R953" s="6"/>
    </row>
    <row r="954" spans="1:18" ht="15.75" customHeight="1">
      <c r="A954" s="12" t="s">
        <v>24</v>
      </c>
      <c r="B954" s="15">
        <v>1197831</v>
      </c>
      <c r="C954" s="3">
        <v>44260</v>
      </c>
      <c r="D954" s="12" t="s">
        <v>25</v>
      </c>
      <c r="E954" s="12" t="s">
        <v>53</v>
      </c>
      <c r="F954" s="12" t="s">
        <v>54</v>
      </c>
      <c r="G954" s="12" t="s">
        <v>18</v>
      </c>
      <c r="H954" s="33">
        <v>0.3</v>
      </c>
      <c r="I954" s="21">
        <v>6500</v>
      </c>
      <c r="J954" s="33">
        <f t="shared" si="30"/>
        <v>1950</v>
      </c>
      <c r="K954" s="34">
        <f t="shared" si="31"/>
        <v>779.99999999999989</v>
      </c>
      <c r="L954" s="24">
        <v>0.39999999999999997</v>
      </c>
      <c r="M954" s="42">
        <f t="shared" si="36"/>
        <v>0.11999999999999998</v>
      </c>
      <c r="N954" s="29">
        <f t="shared" si="37"/>
        <v>779.99999999999989</v>
      </c>
      <c r="O954" s="3"/>
      <c r="P954" s="8"/>
      <c r="Q954" s="5"/>
      <c r="R954" s="6"/>
    </row>
    <row r="955" spans="1:18" ht="15.75" customHeight="1">
      <c r="A955" s="12" t="s">
        <v>24</v>
      </c>
      <c r="B955" s="15">
        <v>1197831</v>
      </c>
      <c r="C955" s="3">
        <v>44260</v>
      </c>
      <c r="D955" s="12" t="s">
        <v>25</v>
      </c>
      <c r="E955" s="12" t="s">
        <v>53</v>
      </c>
      <c r="F955" s="12" t="s">
        <v>54</v>
      </c>
      <c r="G955" s="12" t="s">
        <v>19</v>
      </c>
      <c r="H955" s="33">
        <v>0.4</v>
      </c>
      <c r="I955" s="21">
        <v>6500</v>
      </c>
      <c r="J955" s="33">
        <f t="shared" si="30"/>
        <v>2600</v>
      </c>
      <c r="K955" s="34">
        <f t="shared" si="31"/>
        <v>1040</v>
      </c>
      <c r="L955" s="24">
        <v>0.39999999999999997</v>
      </c>
      <c r="M955" s="42">
        <f t="shared" si="36"/>
        <v>0.16</v>
      </c>
      <c r="N955" s="29">
        <f t="shared" si="37"/>
        <v>1040</v>
      </c>
      <c r="O955" s="3"/>
      <c r="P955" s="8"/>
      <c r="Q955" s="5"/>
      <c r="R955" s="6"/>
    </row>
    <row r="956" spans="1:18" ht="15.75" customHeight="1">
      <c r="A956" s="12" t="s">
        <v>24</v>
      </c>
      <c r="B956" s="15">
        <v>1197831</v>
      </c>
      <c r="C956" s="3">
        <v>44260</v>
      </c>
      <c r="D956" s="12" t="s">
        <v>25</v>
      </c>
      <c r="E956" s="12" t="s">
        <v>53</v>
      </c>
      <c r="F956" s="12" t="s">
        <v>54</v>
      </c>
      <c r="G956" s="12" t="s">
        <v>20</v>
      </c>
      <c r="H956" s="33">
        <v>0.3</v>
      </c>
      <c r="I956" s="21">
        <v>4750</v>
      </c>
      <c r="J956" s="33">
        <f t="shared" si="30"/>
        <v>1425</v>
      </c>
      <c r="K956" s="34">
        <f t="shared" si="31"/>
        <v>570</v>
      </c>
      <c r="L956" s="24">
        <v>0.39999999999999997</v>
      </c>
      <c r="M956" s="42">
        <f t="shared" si="36"/>
        <v>0.12</v>
      </c>
      <c r="N956" s="29">
        <f t="shared" si="37"/>
        <v>570</v>
      </c>
      <c r="O956" s="3"/>
      <c r="P956" s="8"/>
      <c r="Q956" s="5"/>
      <c r="R956" s="6"/>
    </row>
    <row r="957" spans="1:18" ht="15.75" customHeight="1">
      <c r="A957" s="12" t="s">
        <v>24</v>
      </c>
      <c r="B957" s="15">
        <v>1197831</v>
      </c>
      <c r="C957" s="3">
        <v>44260</v>
      </c>
      <c r="D957" s="12" t="s">
        <v>25</v>
      </c>
      <c r="E957" s="12" t="s">
        <v>53</v>
      </c>
      <c r="F957" s="12" t="s">
        <v>54</v>
      </c>
      <c r="G957" s="12" t="s">
        <v>21</v>
      </c>
      <c r="H957" s="33">
        <v>0.35000000000000003</v>
      </c>
      <c r="I957" s="21">
        <v>3750</v>
      </c>
      <c r="J957" s="33">
        <f t="shared" si="30"/>
        <v>1312.5000000000002</v>
      </c>
      <c r="K957" s="34">
        <f t="shared" si="31"/>
        <v>656.25000000000011</v>
      </c>
      <c r="L957" s="24">
        <v>0.5</v>
      </c>
      <c r="M957" s="42">
        <f t="shared" si="36"/>
        <v>0.17500000000000002</v>
      </c>
      <c r="N957" s="29">
        <f t="shared" si="37"/>
        <v>656.25000000000011</v>
      </c>
      <c r="O957" s="3"/>
      <c r="P957" s="8"/>
      <c r="Q957" s="5"/>
      <c r="R957" s="6"/>
    </row>
    <row r="958" spans="1:18" ht="15.75" customHeight="1">
      <c r="A958" s="12" t="s">
        <v>24</v>
      </c>
      <c r="B958" s="15">
        <v>1197831</v>
      </c>
      <c r="C958" s="3">
        <v>44260</v>
      </c>
      <c r="D958" s="12" t="s">
        <v>25</v>
      </c>
      <c r="E958" s="12" t="s">
        <v>53</v>
      </c>
      <c r="F958" s="12" t="s">
        <v>54</v>
      </c>
      <c r="G958" s="12" t="s">
        <v>22</v>
      </c>
      <c r="H958" s="33">
        <v>0.4</v>
      </c>
      <c r="I958" s="21">
        <v>2750</v>
      </c>
      <c r="J958" s="33">
        <f t="shared" si="30"/>
        <v>1100</v>
      </c>
      <c r="K958" s="34">
        <f t="shared" si="31"/>
        <v>385</v>
      </c>
      <c r="L958" s="24">
        <v>0.35</v>
      </c>
      <c r="M958" s="42">
        <f t="shared" si="36"/>
        <v>0.14000000000000001</v>
      </c>
      <c r="N958" s="29">
        <f t="shared" si="37"/>
        <v>385</v>
      </c>
      <c r="O958" s="3"/>
      <c r="P958" s="8"/>
      <c r="Q958" s="5"/>
      <c r="R958" s="6"/>
    </row>
    <row r="959" spans="1:18" ht="15.75" customHeight="1">
      <c r="A959" s="12" t="s">
        <v>24</v>
      </c>
      <c r="B959" s="15">
        <v>1197831</v>
      </c>
      <c r="C959" s="3">
        <v>44260</v>
      </c>
      <c r="D959" s="12" t="s">
        <v>25</v>
      </c>
      <c r="E959" s="12" t="s">
        <v>53</v>
      </c>
      <c r="F959" s="12" t="s">
        <v>54</v>
      </c>
      <c r="G959" s="12" t="s">
        <v>23</v>
      </c>
      <c r="H959" s="33">
        <v>0.35000000000000003</v>
      </c>
      <c r="I959" s="21">
        <v>4250</v>
      </c>
      <c r="J959" s="33">
        <f t="shared" si="30"/>
        <v>1487.5000000000002</v>
      </c>
      <c r="K959" s="34">
        <f t="shared" si="31"/>
        <v>818.12500000000023</v>
      </c>
      <c r="L959" s="24">
        <v>0.55000000000000004</v>
      </c>
      <c r="M959" s="42">
        <f t="shared" si="36"/>
        <v>0.19250000000000006</v>
      </c>
      <c r="N959" s="29">
        <f t="shared" si="37"/>
        <v>818.12500000000023</v>
      </c>
      <c r="O959" s="3"/>
      <c r="P959" s="8"/>
      <c r="Q959" s="5"/>
      <c r="R959" s="6"/>
    </row>
    <row r="960" spans="1:18" ht="15.75" customHeight="1">
      <c r="A960" s="12" t="s">
        <v>24</v>
      </c>
      <c r="B960" s="15">
        <v>1197831</v>
      </c>
      <c r="C960" s="3">
        <v>44290</v>
      </c>
      <c r="D960" s="12" t="s">
        <v>25</v>
      </c>
      <c r="E960" s="12" t="s">
        <v>53</v>
      </c>
      <c r="F960" s="12" t="s">
        <v>54</v>
      </c>
      <c r="G960" s="12" t="s">
        <v>18</v>
      </c>
      <c r="H960" s="33">
        <v>0.19999999999999998</v>
      </c>
      <c r="I960" s="21">
        <v>6750</v>
      </c>
      <c r="J960" s="33">
        <f t="shared" si="30"/>
        <v>1350</v>
      </c>
      <c r="K960" s="34">
        <f t="shared" si="31"/>
        <v>540</v>
      </c>
      <c r="L960" s="24">
        <v>0.39999999999999997</v>
      </c>
      <c r="M960" s="42">
        <f t="shared" si="36"/>
        <v>0.08</v>
      </c>
      <c r="N960" s="29">
        <f t="shared" si="37"/>
        <v>540</v>
      </c>
      <c r="O960" s="3"/>
      <c r="P960" s="8"/>
      <c r="Q960" s="5"/>
      <c r="R960" s="6"/>
    </row>
    <row r="961" spans="1:18" ht="15.75" customHeight="1">
      <c r="A961" s="12" t="s">
        <v>24</v>
      </c>
      <c r="B961" s="15">
        <v>1197831</v>
      </c>
      <c r="C961" s="3">
        <v>44290</v>
      </c>
      <c r="D961" s="12" t="s">
        <v>25</v>
      </c>
      <c r="E961" s="12" t="s">
        <v>53</v>
      </c>
      <c r="F961" s="12" t="s">
        <v>54</v>
      </c>
      <c r="G961" s="12" t="s">
        <v>19</v>
      </c>
      <c r="H961" s="33">
        <v>0.25000000000000006</v>
      </c>
      <c r="I961" s="21">
        <v>6750</v>
      </c>
      <c r="J961" s="33">
        <f t="shared" si="30"/>
        <v>1687.5000000000005</v>
      </c>
      <c r="K961" s="34">
        <f t="shared" si="31"/>
        <v>675.00000000000011</v>
      </c>
      <c r="L961" s="24">
        <v>0.39999999999999997</v>
      </c>
      <c r="M961" s="42">
        <f t="shared" si="36"/>
        <v>0.10000000000000002</v>
      </c>
      <c r="N961" s="29">
        <f t="shared" si="37"/>
        <v>675.00000000000011</v>
      </c>
      <c r="O961" s="3"/>
      <c r="P961" s="8"/>
      <c r="Q961" s="5"/>
      <c r="R961" s="6"/>
    </row>
    <row r="962" spans="1:18" ht="15.75" customHeight="1">
      <c r="A962" s="12" t="s">
        <v>24</v>
      </c>
      <c r="B962" s="15">
        <v>1197831</v>
      </c>
      <c r="C962" s="3">
        <v>44290</v>
      </c>
      <c r="D962" s="12" t="s">
        <v>25</v>
      </c>
      <c r="E962" s="12" t="s">
        <v>53</v>
      </c>
      <c r="F962" s="12" t="s">
        <v>54</v>
      </c>
      <c r="G962" s="12" t="s">
        <v>20</v>
      </c>
      <c r="H962" s="33">
        <v>0.19999999999999996</v>
      </c>
      <c r="I962" s="21">
        <v>5000</v>
      </c>
      <c r="J962" s="33">
        <f t="shared" si="30"/>
        <v>999.99999999999977</v>
      </c>
      <c r="K962" s="34">
        <f t="shared" si="31"/>
        <v>399.99999999999989</v>
      </c>
      <c r="L962" s="24">
        <v>0.39999999999999997</v>
      </c>
      <c r="M962" s="42">
        <f t="shared" si="36"/>
        <v>7.9999999999999974E-2</v>
      </c>
      <c r="N962" s="29">
        <f t="shared" si="37"/>
        <v>399.99999999999989</v>
      </c>
      <c r="O962" s="3"/>
      <c r="P962" s="8"/>
      <c r="Q962" s="5"/>
      <c r="R962" s="6"/>
    </row>
    <row r="963" spans="1:18" ht="15.75" customHeight="1">
      <c r="A963" s="12" t="s">
        <v>24</v>
      </c>
      <c r="B963" s="15">
        <v>1197831</v>
      </c>
      <c r="C963" s="3">
        <v>44290</v>
      </c>
      <c r="D963" s="12" t="s">
        <v>25</v>
      </c>
      <c r="E963" s="12" t="s">
        <v>53</v>
      </c>
      <c r="F963" s="12" t="s">
        <v>54</v>
      </c>
      <c r="G963" s="12" t="s">
        <v>21</v>
      </c>
      <c r="H963" s="33">
        <v>0.25000000000000006</v>
      </c>
      <c r="I963" s="21">
        <v>4000</v>
      </c>
      <c r="J963" s="33">
        <f t="shared" si="30"/>
        <v>1000.0000000000002</v>
      </c>
      <c r="K963" s="34">
        <f t="shared" si="31"/>
        <v>500.00000000000011</v>
      </c>
      <c r="L963" s="24">
        <v>0.5</v>
      </c>
      <c r="M963" s="42">
        <f t="shared" si="36"/>
        <v>0.12500000000000003</v>
      </c>
      <c r="N963" s="29">
        <f t="shared" si="37"/>
        <v>500.00000000000011</v>
      </c>
      <c r="O963" s="3"/>
      <c r="P963" s="8"/>
      <c r="Q963" s="5"/>
      <c r="R963" s="6"/>
    </row>
    <row r="964" spans="1:18" ht="15.75" customHeight="1">
      <c r="A964" s="12" t="s">
        <v>24</v>
      </c>
      <c r="B964" s="15">
        <v>1197831</v>
      </c>
      <c r="C964" s="3">
        <v>44290</v>
      </c>
      <c r="D964" s="12" t="s">
        <v>25</v>
      </c>
      <c r="E964" s="12" t="s">
        <v>53</v>
      </c>
      <c r="F964" s="12" t="s">
        <v>54</v>
      </c>
      <c r="G964" s="12" t="s">
        <v>22</v>
      </c>
      <c r="H964" s="33">
        <v>0.3</v>
      </c>
      <c r="I964" s="21">
        <v>3000</v>
      </c>
      <c r="J964" s="33">
        <f t="shared" si="30"/>
        <v>900</v>
      </c>
      <c r="K964" s="34">
        <f t="shared" si="31"/>
        <v>315</v>
      </c>
      <c r="L964" s="24">
        <v>0.35</v>
      </c>
      <c r="M964" s="42">
        <f t="shared" si="36"/>
        <v>0.105</v>
      </c>
      <c r="N964" s="29">
        <f t="shared" si="37"/>
        <v>315</v>
      </c>
      <c r="O964" s="3"/>
      <c r="P964" s="8"/>
      <c r="Q964" s="5"/>
      <c r="R964" s="6"/>
    </row>
    <row r="965" spans="1:18" ht="15.75" customHeight="1">
      <c r="A965" s="12" t="s">
        <v>24</v>
      </c>
      <c r="B965" s="15">
        <v>1197831</v>
      </c>
      <c r="C965" s="3">
        <v>44290</v>
      </c>
      <c r="D965" s="12" t="s">
        <v>25</v>
      </c>
      <c r="E965" s="12" t="s">
        <v>53</v>
      </c>
      <c r="F965" s="12" t="s">
        <v>54</v>
      </c>
      <c r="G965" s="12" t="s">
        <v>23</v>
      </c>
      <c r="H965" s="33">
        <v>0.25000000000000006</v>
      </c>
      <c r="I965" s="21">
        <v>5750</v>
      </c>
      <c r="J965" s="33">
        <f t="shared" si="30"/>
        <v>1437.5000000000002</v>
      </c>
      <c r="K965" s="34">
        <f t="shared" si="31"/>
        <v>790.62500000000023</v>
      </c>
      <c r="L965" s="24">
        <v>0.55000000000000004</v>
      </c>
      <c r="M965" s="42">
        <f t="shared" si="36"/>
        <v>0.13750000000000004</v>
      </c>
      <c r="N965" s="29">
        <f t="shared" si="37"/>
        <v>790.62500000000023</v>
      </c>
      <c r="O965" s="3"/>
      <c r="P965" s="8"/>
      <c r="Q965" s="5"/>
      <c r="R965" s="6"/>
    </row>
    <row r="966" spans="1:18" ht="15.75" customHeight="1">
      <c r="A966" s="12" t="s">
        <v>24</v>
      </c>
      <c r="B966" s="15">
        <v>1197831</v>
      </c>
      <c r="C966" s="3">
        <v>44320</v>
      </c>
      <c r="D966" s="12" t="s">
        <v>25</v>
      </c>
      <c r="E966" s="12" t="s">
        <v>53</v>
      </c>
      <c r="F966" s="12" t="s">
        <v>54</v>
      </c>
      <c r="G966" s="12" t="s">
        <v>18</v>
      </c>
      <c r="H966" s="33">
        <v>0.14999999999999997</v>
      </c>
      <c r="I966" s="21">
        <v>7250</v>
      </c>
      <c r="J966" s="33">
        <f t="shared" si="30"/>
        <v>1087.4999999999998</v>
      </c>
      <c r="K966" s="34">
        <f t="shared" si="31"/>
        <v>434.99999999999989</v>
      </c>
      <c r="L966" s="24">
        <v>0.39999999999999997</v>
      </c>
      <c r="M966" s="42">
        <f t="shared" si="36"/>
        <v>5.9999999999999984E-2</v>
      </c>
      <c r="N966" s="29">
        <f t="shared" si="37"/>
        <v>434.99999999999989</v>
      </c>
      <c r="O966" s="3"/>
      <c r="P966" s="8"/>
      <c r="Q966" s="5"/>
      <c r="R966" s="6"/>
    </row>
    <row r="967" spans="1:18" ht="15.75" customHeight="1">
      <c r="A967" s="12" t="s">
        <v>24</v>
      </c>
      <c r="B967" s="15">
        <v>1197831</v>
      </c>
      <c r="C967" s="3">
        <v>44320</v>
      </c>
      <c r="D967" s="12" t="s">
        <v>25</v>
      </c>
      <c r="E967" s="12" t="s">
        <v>53</v>
      </c>
      <c r="F967" s="12" t="s">
        <v>54</v>
      </c>
      <c r="G967" s="12" t="s">
        <v>19</v>
      </c>
      <c r="H967" s="33">
        <v>0.25000000000000006</v>
      </c>
      <c r="I967" s="21">
        <v>7500</v>
      </c>
      <c r="J967" s="33">
        <f t="shared" si="30"/>
        <v>1875.0000000000005</v>
      </c>
      <c r="K967" s="34">
        <f t="shared" si="31"/>
        <v>750.00000000000011</v>
      </c>
      <c r="L967" s="24">
        <v>0.39999999999999997</v>
      </c>
      <c r="M967" s="42">
        <f t="shared" ref="M967:M1030" si="38">IFERROR(K967/I967,0)</f>
        <v>0.10000000000000002</v>
      </c>
      <c r="N967" s="29">
        <f t="shared" ref="N967:N1030" si="39">L967*J967</f>
        <v>750.00000000000011</v>
      </c>
      <c r="O967" s="3"/>
      <c r="P967" s="8"/>
      <c r="Q967" s="5"/>
      <c r="R967" s="6"/>
    </row>
    <row r="968" spans="1:18" ht="15.75" customHeight="1">
      <c r="A968" s="12" t="s">
        <v>24</v>
      </c>
      <c r="B968" s="15">
        <v>1197831</v>
      </c>
      <c r="C968" s="3">
        <v>44320</v>
      </c>
      <c r="D968" s="12" t="s">
        <v>25</v>
      </c>
      <c r="E968" s="12" t="s">
        <v>53</v>
      </c>
      <c r="F968" s="12" t="s">
        <v>54</v>
      </c>
      <c r="G968" s="12" t="s">
        <v>20</v>
      </c>
      <c r="H968" s="33">
        <v>0.19999999999999996</v>
      </c>
      <c r="I968" s="21">
        <v>6000</v>
      </c>
      <c r="J968" s="33">
        <f t="shared" si="30"/>
        <v>1199.9999999999998</v>
      </c>
      <c r="K968" s="34">
        <f t="shared" si="31"/>
        <v>479.99999999999989</v>
      </c>
      <c r="L968" s="24">
        <v>0.39999999999999997</v>
      </c>
      <c r="M968" s="42">
        <f t="shared" si="38"/>
        <v>7.9999999999999988E-2</v>
      </c>
      <c r="N968" s="29">
        <f t="shared" si="39"/>
        <v>479.99999999999989</v>
      </c>
      <c r="O968" s="3"/>
      <c r="P968" s="8"/>
      <c r="Q968" s="5"/>
      <c r="R968" s="6"/>
    </row>
    <row r="969" spans="1:18" ht="15.75" customHeight="1">
      <c r="A969" s="12" t="s">
        <v>24</v>
      </c>
      <c r="B969" s="15">
        <v>1197831</v>
      </c>
      <c r="C969" s="3">
        <v>44320</v>
      </c>
      <c r="D969" s="12" t="s">
        <v>25</v>
      </c>
      <c r="E969" s="12" t="s">
        <v>53</v>
      </c>
      <c r="F969" s="12" t="s">
        <v>54</v>
      </c>
      <c r="G969" s="12" t="s">
        <v>21</v>
      </c>
      <c r="H969" s="33">
        <v>0.30000000000000004</v>
      </c>
      <c r="I969" s="21">
        <v>5250</v>
      </c>
      <c r="J969" s="33">
        <f t="shared" si="30"/>
        <v>1575.0000000000002</v>
      </c>
      <c r="K969" s="34">
        <f t="shared" si="31"/>
        <v>787.50000000000011</v>
      </c>
      <c r="L969" s="24">
        <v>0.5</v>
      </c>
      <c r="M969" s="42">
        <f t="shared" si="38"/>
        <v>0.15000000000000002</v>
      </c>
      <c r="N969" s="29">
        <f t="shared" si="39"/>
        <v>787.50000000000011</v>
      </c>
      <c r="O969" s="3"/>
      <c r="P969" s="8"/>
      <c r="Q969" s="5"/>
      <c r="R969" s="6"/>
    </row>
    <row r="970" spans="1:18" ht="15.75" customHeight="1">
      <c r="A970" s="12" t="s">
        <v>24</v>
      </c>
      <c r="B970" s="15">
        <v>1197831</v>
      </c>
      <c r="C970" s="3">
        <v>44320</v>
      </c>
      <c r="D970" s="12" t="s">
        <v>25</v>
      </c>
      <c r="E970" s="12" t="s">
        <v>53</v>
      </c>
      <c r="F970" s="12" t="s">
        <v>54</v>
      </c>
      <c r="G970" s="12" t="s">
        <v>22</v>
      </c>
      <c r="H970" s="33">
        <v>0.45</v>
      </c>
      <c r="I970" s="21">
        <v>4250</v>
      </c>
      <c r="J970" s="33">
        <f t="shared" si="30"/>
        <v>1912.5</v>
      </c>
      <c r="K970" s="34">
        <f t="shared" si="31"/>
        <v>669.375</v>
      </c>
      <c r="L970" s="24">
        <v>0.35</v>
      </c>
      <c r="M970" s="42">
        <f t="shared" si="38"/>
        <v>0.1575</v>
      </c>
      <c r="N970" s="29">
        <f t="shared" si="39"/>
        <v>669.375</v>
      </c>
      <c r="O970" s="3"/>
      <c r="P970" s="8"/>
      <c r="Q970" s="5"/>
      <c r="R970" s="6"/>
    </row>
    <row r="971" spans="1:18" ht="15.75" customHeight="1">
      <c r="A971" s="12" t="s">
        <v>24</v>
      </c>
      <c r="B971" s="15">
        <v>1197831</v>
      </c>
      <c r="C971" s="3">
        <v>44320</v>
      </c>
      <c r="D971" s="12" t="s">
        <v>25</v>
      </c>
      <c r="E971" s="12" t="s">
        <v>53</v>
      </c>
      <c r="F971" s="12" t="s">
        <v>54</v>
      </c>
      <c r="G971" s="12" t="s">
        <v>23</v>
      </c>
      <c r="H971" s="33">
        <v>0.4</v>
      </c>
      <c r="I971" s="21">
        <v>7750</v>
      </c>
      <c r="J971" s="33">
        <f t="shared" si="30"/>
        <v>3100</v>
      </c>
      <c r="K971" s="34">
        <f t="shared" si="31"/>
        <v>1705.0000000000002</v>
      </c>
      <c r="L971" s="24">
        <v>0.55000000000000004</v>
      </c>
      <c r="M971" s="42">
        <f t="shared" si="38"/>
        <v>0.22000000000000003</v>
      </c>
      <c r="N971" s="29">
        <f t="shared" si="39"/>
        <v>1705.0000000000002</v>
      </c>
      <c r="O971" s="3"/>
      <c r="P971" s="8"/>
      <c r="Q971" s="5"/>
      <c r="R971" s="6"/>
    </row>
    <row r="972" spans="1:18" ht="15.75" customHeight="1">
      <c r="A972" s="12" t="s">
        <v>24</v>
      </c>
      <c r="B972" s="15">
        <v>1197831</v>
      </c>
      <c r="C972" s="3">
        <v>44350</v>
      </c>
      <c r="D972" s="12" t="s">
        <v>25</v>
      </c>
      <c r="E972" s="12" t="s">
        <v>53</v>
      </c>
      <c r="F972" s="12" t="s">
        <v>54</v>
      </c>
      <c r="G972" s="12" t="s">
        <v>18</v>
      </c>
      <c r="H972" s="33">
        <v>0.4</v>
      </c>
      <c r="I972" s="21">
        <v>7750</v>
      </c>
      <c r="J972" s="33">
        <f t="shared" si="30"/>
        <v>3100</v>
      </c>
      <c r="K972" s="34">
        <f t="shared" si="31"/>
        <v>1240</v>
      </c>
      <c r="L972" s="24">
        <v>0.39999999999999997</v>
      </c>
      <c r="M972" s="42">
        <f t="shared" si="38"/>
        <v>0.16</v>
      </c>
      <c r="N972" s="29">
        <f t="shared" si="39"/>
        <v>1240</v>
      </c>
      <c r="O972" s="3"/>
      <c r="P972" s="8"/>
      <c r="Q972" s="5"/>
      <c r="R972" s="6"/>
    </row>
    <row r="973" spans="1:18" ht="15.75" customHeight="1">
      <c r="A973" s="12" t="s">
        <v>24</v>
      </c>
      <c r="B973" s="15">
        <v>1197831</v>
      </c>
      <c r="C973" s="3">
        <v>44350</v>
      </c>
      <c r="D973" s="12" t="s">
        <v>25</v>
      </c>
      <c r="E973" s="12" t="s">
        <v>53</v>
      </c>
      <c r="F973" s="12" t="s">
        <v>54</v>
      </c>
      <c r="G973" s="12" t="s">
        <v>19</v>
      </c>
      <c r="H973" s="33">
        <v>0.45</v>
      </c>
      <c r="I973" s="21">
        <v>7750</v>
      </c>
      <c r="J973" s="33">
        <f t="shared" si="30"/>
        <v>3487.5</v>
      </c>
      <c r="K973" s="34">
        <f t="shared" si="31"/>
        <v>1394.9999999999998</v>
      </c>
      <c r="L973" s="24">
        <v>0.39999999999999997</v>
      </c>
      <c r="M973" s="42">
        <f t="shared" si="38"/>
        <v>0.17999999999999997</v>
      </c>
      <c r="N973" s="29">
        <f t="shared" si="39"/>
        <v>1394.9999999999998</v>
      </c>
      <c r="O973" s="3"/>
      <c r="P973" s="8"/>
      <c r="Q973" s="5"/>
      <c r="R973" s="6"/>
    </row>
    <row r="974" spans="1:18" ht="15.75" customHeight="1">
      <c r="A974" s="12" t="s">
        <v>24</v>
      </c>
      <c r="B974" s="15">
        <v>1197831</v>
      </c>
      <c r="C974" s="3">
        <v>44350</v>
      </c>
      <c r="D974" s="12" t="s">
        <v>25</v>
      </c>
      <c r="E974" s="12" t="s">
        <v>53</v>
      </c>
      <c r="F974" s="12" t="s">
        <v>54</v>
      </c>
      <c r="G974" s="12" t="s">
        <v>20</v>
      </c>
      <c r="H974" s="33">
        <v>0.4</v>
      </c>
      <c r="I974" s="21">
        <v>6500</v>
      </c>
      <c r="J974" s="33">
        <f t="shared" si="30"/>
        <v>2600</v>
      </c>
      <c r="K974" s="34">
        <f t="shared" si="31"/>
        <v>1040</v>
      </c>
      <c r="L974" s="24">
        <v>0.39999999999999997</v>
      </c>
      <c r="M974" s="42">
        <f t="shared" si="38"/>
        <v>0.16</v>
      </c>
      <c r="N974" s="29">
        <f t="shared" si="39"/>
        <v>1040</v>
      </c>
      <c r="O974" s="3"/>
      <c r="P974" s="8"/>
      <c r="Q974" s="5"/>
      <c r="R974" s="6"/>
    </row>
    <row r="975" spans="1:18" ht="15.75" customHeight="1">
      <c r="A975" s="12" t="s">
        <v>24</v>
      </c>
      <c r="B975" s="15">
        <v>1197831</v>
      </c>
      <c r="C975" s="3">
        <v>44350</v>
      </c>
      <c r="D975" s="12" t="s">
        <v>25</v>
      </c>
      <c r="E975" s="12" t="s">
        <v>53</v>
      </c>
      <c r="F975" s="12" t="s">
        <v>54</v>
      </c>
      <c r="G975" s="12" t="s">
        <v>21</v>
      </c>
      <c r="H975" s="33">
        <v>0.4</v>
      </c>
      <c r="I975" s="21">
        <v>6000</v>
      </c>
      <c r="J975" s="33">
        <f t="shared" si="30"/>
        <v>2400</v>
      </c>
      <c r="K975" s="34">
        <f t="shared" si="31"/>
        <v>1200</v>
      </c>
      <c r="L975" s="24">
        <v>0.5</v>
      </c>
      <c r="M975" s="42">
        <f t="shared" si="38"/>
        <v>0.2</v>
      </c>
      <c r="N975" s="29">
        <f t="shared" si="39"/>
        <v>1200</v>
      </c>
      <c r="O975" s="3"/>
      <c r="P975" s="8"/>
      <c r="Q975" s="5"/>
      <c r="R975" s="6"/>
    </row>
    <row r="976" spans="1:18" ht="15.75" customHeight="1">
      <c r="A976" s="12" t="s">
        <v>24</v>
      </c>
      <c r="B976" s="15">
        <v>1197831</v>
      </c>
      <c r="C976" s="3">
        <v>44350</v>
      </c>
      <c r="D976" s="12" t="s">
        <v>25</v>
      </c>
      <c r="E976" s="12" t="s">
        <v>53</v>
      </c>
      <c r="F976" s="12" t="s">
        <v>54</v>
      </c>
      <c r="G976" s="12" t="s">
        <v>22</v>
      </c>
      <c r="H976" s="33">
        <v>0.45</v>
      </c>
      <c r="I976" s="21">
        <v>5000</v>
      </c>
      <c r="J976" s="33">
        <f t="shared" si="30"/>
        <v>2250</v>
      </c>
      <c r="K976" s="34">
        <f t="shared" si="31"/>
        <v>787.5</v>
      </c>
      <c r="L976" s="24">
        <v>0.35</v>
      </c>
      <c r="M976" s="42">
        <f t="shared" si="38"/>
        <v>0.1575</v>
      </c>
      <c r="N976" s="29">
        <f t="shared" si="39"/>
        <v>787.5</v>
      </c>
      <c r="O976" s="3"/>
      <c r="P976" s="8"/>
      <c r="Q976" s="5"/>
      <c r="R976" s="6"/>
    </row>
    <row r="977" spans="1:18" ht="15.75" customHeight="1">
      <c r="A977" s="12" t="s">
        <v>24</v>
      </c>
      <c r="B977" s="15">
        <v>1197831</v>
      </c>
      <c r="C977" s="3">
        <v>44350</v>
      </c>
      <c r="D977" s="12" t="s">
        <v>25</v>
      </c>
      <c r="E977" s="12" t="s">
        <v>53</v>
      </c>
      <c r="F977" s="12" t="s">
        <v>54</v>
      </c>
      <c r="G977" s="12" t="s">
        <v>23</v>
      </c>
      <c r="H977" s="33">
        <v>0.5</v>
      </c>
      <c r="I977" s="21">
        <v>8750</v>
      </c>
      <c r="J977" s="33">
        <f t="shared" si="30"/>
        <v>4375</v>
      </c>
      <c r="K977" s="34">
        <f t="shared" si="31"/>
        <v>2406.25</v>
      </c>
      <c r="L977" s="24">
        <v>0.55000000000000004</v>
      </c>
      <c r="M977" s="42">
        <f t="shared" si="38"/>
        <v>0.27500000000000002</v>
      </c>
      <c r="N977" s="29">
        <f t="shared" si="39"/>
        <v>2406.25</v>
      </c>
      <c r="O977" s="3"/>
      <c r="P977" s="8"/>
      <c r="Q977" s="5"/>
      <c r="R977" s="6"/>
    </row>
    <row r="978" spans="1:18" ht="15.75" customHeight="1">
      <c r="A978" s="12" t="s">
        <v>24</v>
      </c>
      <c r="B978" s="15">
        <v>1197831</v>
      </c>
      <c r="C978" s="3">
        <v>44382</v>
      </c>
      <c r="D978" s="12" t="s">
        <v>25</v>
      </c>
      <c r="E978" s="12" t="s">
        <v>53</v>
      </c>
      <c r="F978" s="12" t="s">
        <v>54</v>
      </c>
      <c r="G978" s="12" t="s">
        <v>18</v>
      </c>
      <c r="H978" s="33">
        <v>0.4</v>
      </c>
      <c r="I978" s="21">
        <v>8250</v>
      </c>
      <c r="J978" s="33">
        <f t="shared" si="30"/>
        <v>3300</v>
      </c>
      <c r="K978" s="34">
        <f t="shared" si="31"/>
        <v>1484.9999999999998</v>
      </c>
      <c r="L978" s="24">
        <v>0.44999999999999996</v>
      </c>
      <c r="M978" s="42">
        <f t="shared" si="38"/>
        <v>0.17999999999999997</v>
      </c>
      <c r="N978" s="29">
        <f t="shared" si="39"/>
        <v>1484.9999999999998</v>
      </c>
      <c r="O978" s="3"/>
      <c r="P978" s="8"/>
      <c r="Q978" s="5"/>
      <c r="R978" s="6"/>
    </row>
    <row r="979" spans="1:18" ht="15.75" customHeight="1">
      <c r="A979" s="12" t="s">
        <v>24</v>
      </c>
      <c r="B979" s="15">
        <v>1197831</v>
      </c>
      <c r="C979" s="3">
        <v>44382</v>
      </c>
      <c r="D979" s="12" t="s">
        <v>25</v>
      </c>
      <c r="E979" s="12" t="s">
        <v>53</v>
      </c>
      <c r="F979" s="12" t="s">
        <v>54</v>
      </c>
      <c r="G979" s="12" t="s">
        <v>19</v>
      </c>
      <c r="H979" s="33">
        <v>0.45</v>
      </c>
      <c r="I979" s="21">
        <v>8250</v>
      </c>
      <c r="J979" s="33">
        <f t="shared" si="30"/>
        <v>3712.5</v>
      </c>
      <c r="K979" s="34">
        <f t="shared" si="31"/>
        <v>1670.6249999999998</v>
      </c>
      <c r="L979" s="24">
        <v>0.44999999999999996</v>
      </c>
      <c r="M979" s="42">
        <f t="shared" si="38"/>
        <v>0.20249999999999999</v>
      </c>
      <c r="N979" s="29">
        <f t="shared" si="39"/>
        <v>1670.6249999999998</v>
      </c>
      <c r="O979" s="3"/>
      <c r="P979" s="8"/>
      <c r="Q979" s="5"/>
      <c r="R979" s="6"/>
    </row>
    <row r="980" spans="1:18" ht="15.75" customHeight="1">
      <c r="A980" s="12" t="s">
        <v>24</v>
      </c>
      <c r="B980" s="15">
        <v>1197831</v>
      </c>
      <c r="C980" s="3">
        <v>44382</v>
      </c>
      <c r="D980" s="12" t="s">
        <v>25</v>
      </c>
      <c r="E980" s="12" t="s">
        <v>53</v>
      </c>
      <c r="F980" s="12" t="s">
        <v>54</v>
      </c>
      <c r="G980" s="12" t="s">
        <v>20</v>
      </c>
      <c r="H980" s="33">
        <v>0.4</v>
      </c>
      <c r="I980" s="21">
        <v>9750</v>
      </c>
      <c r="J980" s="33">
        <f t="shared" si="30"/>
        <v>3900</v>
      </c>
      <c r="K980" s="34">
        <f t="shared" si="31"/>
        <v>1754.9999999999998</v>
      </c>
      <c r="L980" s="24">
        <v>0.44999999999999996</v>
      </c>
      <c r="M980" s="42">
        <f t="shared" si="38"/>
        <v>0.17999999999999997</v>
      </c>
      <c r="N980" s="29">
        <f t="shared" si="39"/>
        <v>1754.9999999999998</v>
      </c>
      <c r="O980" s="3"/>
      <c r="P980" s="8"/>
      <c r="Q980" s="5"/>
      <c r="R980" s="6"/>
    </row>
    <row r="981" spans="1:18" ht="15.75" customHeight="1">
      <c r="A981" s="12" t="s">
        <v>24</v>
      </c>
      <c r="B981" s="15">
        <v>1197831</v>
      </c>
      <c r="C981" s="3">
        <v>44382</v>
      </c>
      <c r="D981" s="12" t="s">
        <v>25</v>
      </c>
      <c r="E981" s="12" t="s">
        <v>53</v>
      </c>
      <c r="F981" s="12" t="s">
        <v>54</v>
      </c>
      <c r="G981" s="12" t="s">
        <v>21</v>
      </c>
      <c r="H981" s="33">
        <v>0.4</v>
      </c>
      <c r="I981" s="21">
        <v>5750</v>
      </c>
      <c r="J981" s="33">
        <f t="shared" si="30"/>
        <v>2300</v>
      </c>
      <c r="K981" s="34">
        <f t="shared" si="31"/>
        <v>1265</v>
      </c>
      <c r="L981" s="24">
        <v>0.55000000000000004</v>
      </c>
      <c r="M981" s="42">
        <f t="shared" si="38"/>
        <v>0.22</v>
      </c>
      <c r="N981" s="29">
        <f t="shared" si="39"/>
        <v>1265</v>
      </c>
      <c r="O981" s="3"/>
      <c r="P981" s="8"/>
      <c r="Q981" s="5"/>
      <c r="R981" s="6"/>
    </row>
    <row r="982" spans="1:18" ht="15.75" customHeight="1">
      <c r="A982" s="12" t="s">
        <v>24</v>
      </c>
      <c r="B982" s="15">
        <v>1197831</v>
      </c>
      <c r="C982" s="3">
        <v>44382</v>
      </c>
      <c r="D982" s="12" t="s">
        <v>25</v>
      </c>
      <c r="E982" s="12" t="s">
        <v>53</v>
      </c>
      <c r="F982" s="12" t="s">
        <v>54</v>
      </c>
      <c r="G982" s="12" t="s">
        <v>22</v>
      </c>
      <c r="H982" s="33">
        <v>0.45</v>
      </c>
      <c r="I982" s="21">
        <v>5500</v>
      </c>
      <c r="J982" s="33">
        <f t="shared" si="30"/>
        <v>2475</v>
      </c>
      <c r="K982" s="34">
        <f t="shared" si="31"/>
        <v>989.99999999999989</v>
      </c>
      <c r="L982" s="24">
        <v>0.39999999999999997</v>
      </c>
      <c r="M982" s="42">
        <f t="shared" si="38"/>
        <v>0.17999999999999997</v>
      </c>
      <c r="N982" s="29">
        <f t="shared" si="39"/>
        <v>989.99999999999989</v>
      </c>
      <c r="O982" s="3"/>
      <c r="P982" s="8"/>
      <c r="Q982" s="5"/>
      <c r="R982" s="6"/>
    </row>
    <row r="983" spans="1:18" ht="15.75" customHeight="1">
      <c r="A983" s="12" t="s">
        <v>24</v>
      </c>
      <c r="B983" s="15">
        <v>1197831</v>
      </c>
      <c r="C983" s="3">
        <v>44382</v>
      </c>
      <c r="D983" s="12" t="s">
        <v>25</v>
      </c>
      <c r="E983" s="12" t="s">
        <v>53</v>
      </c>
      <c r="F983" s="12" t="s">
        <v>54</v>
      </c>
      <c r="G983" s="12" t="s">
        <v>23</v>
      </c>
      <c r="H983" s="33">
        <v>0.54999999999999993</v>
      </c>
      <c r="I983" s="21">
        <v>8250</v>
      </c>
      <c r="J983" s="33">
        <f t="shared" si="30"/>
        <v>4537.4999999999991</v>
      </c>
      <c r="K983" s="34">
        <f t="shared" si="31"/>
        <v>2722.5</v>
      </c>
      <c r="L983" s="24">
        <v>0.60000000000000009</v>
      </c>
      <c r="M983" s="42">
        <f t="shared" si="38"/>
        <v>0.33</v>
      </c>
      <c r="N983" s="29">
        <f t="shared" si="39"/>
        <v>2722.5</v>
      </c>
      <c r="O983" s="3"/>
      <c r="P983" s="8"/>
      <c r="Q983" s="5"/>
      <c r="R983" s="6"/>
    </row>
    <row r="984" spans="1:18" ht="15.75" customHeight="1">
      <c r="A984" s="12" t="s">
        <v>24</v>
      </c>
      <c r="B984" s="15">
        <v>1197831</v>
      </c>
      <c r="C984" s="3">
        <v>44415</v>
      </c>
      <c r="D984" s="12" t="s">
        <v>25</v>
      </c>
      <c r="E984" s="12" t="s">
        <v>53</v>
      </c>
      <c r="F984" s="12" t="s">
        <v>54</v>
      </c>
      <c r="G984" s="12" t="s">
        <v>18</v>
      </c>
      <c r="H984" s="33">
        <v>0.45</v>
      </c>
      <c r="I984" s="21">
        <v>7750</v>
      </c>
      <c r="J984" s="33">
        <f t="shared" si="30"/>
        <v>3487.5</v>
      </c>
      <c r="K984" s="34">
        <f t="shared" si="31"/>
        <v>1569.3749999999998</v>
      </c>
      <c r="L984" s="24">
        <v>0.44999999999999996</v>
      </c>
      <c r="M984" s="42">
        <f t="shared" si="38"/>
        <v>0.20249999999999996</v>
      </c>
      <c r="N984" s="29">
        <f t="shared" si="39"/>
        <v>1569.3749999999998</v>
      </c>
      <c r="O984" s="3"/>
      <c r="P984" s="8"/>
      <c r="Q984" s="5"/>
      <c r="R984" s="6"/>
    </row>
    <row r="985" spans="1:18" ht="15.75" customHeight="1">
      <c r="A985" s="12" t="s">
        <v>24</v>
      </c>
      <c r="B985" s="15">
        <v>1197831</v>
      </c>
      <c r="C985" s="3">
        <v>44415</v>
      </c>
      <c r="D985" s="12" t="s">
        <v>25</v>
      </c>
      <c r="E985" s="12" t="s">
        <v>53</v>
      </c>
      <c r="F985" s="12" t="s">
        <v>54</v>
      </c>
      <c r="G985" s="12" t="s">
        <v>19</v>
      </c>
      <c r="H985" s="33">
        <v>0.55000000000000004</v>
      </c>
      <c r="I985" s="21">
        <v>7750</v>
      </c>
      <c r="J985" s="33">
        <f t="shared" si="30"/>
        <v>4262.5</v>
      </c>
      <c r="K985" s="34">
        <f t="shared" si="31"/>
        <v>1918.1249999999998</v>
      </c>
      <c r="L985" s="24">
        <v>0.44999999999999996</v>
      </c>
      <c r="M985" s="42">
        <f t="shared" si="38"/>
        <v>0.24749999999999997</v>
      </c>
      <c r="N985" s="29">
        <f t="shared" si="39"/>
        <v>1918.1249999999998</v>
      </c>
      <c r="O985" s="3"/>
      <c r="P985" s="8"/>
      <c r="Q985" s="5"/>
      <c r="R985" s="6"/>
    </row>
    <row r="986" spans="1:18" ht="15.75" customHeight="1">
      <c r="A986" s="12" t="s">
        <v>24</v>
      </c>
      <c r="B986" s="15">
        <v>1197831</v>
      </c>
      <c r="C986" s="3">
        <v>44415</v>
      </c>
      <c r="D986" s="12" t="s">
        <v>25</v>
      </c>
      <c r="E986" s="12" t="s">
        <v>53</v>
      </c>
      <c r="F986" s="12" t="s">
        <v>54</v>
      </c>
      <c r="G986" s="12" t="s">
        <v>20</v>
      </c>
      <c r="H986" s="33">
        <v>0.5</v>
      </c>
      <c r="I986" s="21">
        <v>9500</v>
      </c>
      <c r="J986" s="33">
        <f t="shared" si="30"/>
        <v>4750</v>
      </c>
      <c r="K986" s="34">
        <f t="shared" si="31"/>
        <v>2137.5</v>
      </c>
      <c r="L986" s="24">
        <v>0.44999999999999996</v>
      </c>
      <c r="M986" s="42">
        <f t="shared" si="38"/>
        <v>0.22500000000000001</v>
      </c>
      <c r="N986" s="29">
        <f t="shared" si="39"/>
        <v>2137.5</v>
      </c>
      <c r="O986" s="3"/>
      <c r="P986" s="8"/>
      <c r="Q986" s="5"/>
      <c r="R986" s="6"/>
    </row>
    <row r="987" spans="1:18" ht="15.75" customHeight="1">
      <c r="A987" s="12" t="s">
        <v>24</v>
      </c>
      <c r="B987" s="15">
        <v>1197831</v>
      </c>
      <c r="C987" s="3">
        <v>44415</v>
      </c>
      <c r="D987" s="12" t="s">
        <v>25</v>
      </c>
      <c r="E987" s="12" t="s">
        <v>53</v>
      </c>
      <c r="F987" s="12" t="s">
        <v>54</v>
      </c>
      <c r="G987" s="12" t="s">
        <v>21</v>
      </c>
      <c r="H987" s="33">
        <v>0.45</v>
      </c>
      <c r="I987" s="21">
        <v>4750</v>
      </c>
      <c r="J987" s="33">
        <f t="shared" si="30"/>
        <v>2137.5</v>
      </c>
      <c r="K987" s="34">
        <f t="shared" si="31"/>
        <v>1175.625</v>
      </c>
      <c r="L987" s="24">
        <v>0.55000000000000004</v>
      </c>
      <c r="M987" s="42">
        <f t="shared" si="38"/>
        <v>0.2475</v>
      </c>
      <c r="N987" s="29">
        <f t="shared" si="39"/>
        <v>1175.625</v>
      </c>
      <c r="O987" s="3"/>
      <c r="P987" s="8"/>
      <c r="Q987" s="5"/>
      <c r="R987" s="6"/>
    </row>
    <row r="988" spans="1:18" ht="15.75" customHeight="1">
      <c r="A988" s="12" t="s">
        <v>24</v>
      </c>
      <c r="B988" s="15">
        <v>1197831</v>
      </c>
      <c r="C988" s="3">
        <v>44415</v>
      </c>
      <c r="D988" s="12" t="s">
        <v>25</v>
      </c>
      <c r="E988" s="12" t="s">
        <v>53</v>
      </c>
      <c r="F988" s="12" t="s">
        <v>54</v>
      </c>
      <c r="G988" s="12" t="s">
        <v>22</v>
      </c>
      <c r="H988" s="33">
        <v>0.5</v>
      </c>
      <c r="I988" s="21">
        <v>4750</v>
      </c>
      <c r="J988" s="33">
        <f t="shared" si="30"/>
        <v>2375</v>
      </c>
      <c r="K988" s="34">
        <f t="shared" si="31"/>
        <v>949.99999999999989</v>
      </c>
      <c r="L988" s="24">
        <v>0.39999999999999997</v>
      </c>
      <c r="M988" s="42">
        <f t="shared" si="38"/>
        <v>0.19999999999999998</v>
      </c>
      <c r="N988" s="29">
        <f t="shared" si="39"/>
        <v>949.99999999999989</v>
      </c>
      <c r="O988" s="3"/>
      <c r="P988" s="8"/>
      <c r="Q988" s="5"/>
      <c r="R988" s="6"/>
    </row>
    <row r="989" spans="1:18" ht="15.75" customHeight="1">
      <c r="A989" s="12" t="s">
        <v>24</v>
      </c>
      <c r="B989" s="15">
        <v>1197831</v>
      </c>
      <c r="C989" s="3">
        <v>44415</v>
      </c>
      <c r="D989" s="12" t="s">
        <v>25</v>
      </c>
      <c r="E989" s="12" t="s">
        <v>53</v>
      </c>
      <c r="F989" s="12" t="s">
        <v>54</v>
      </c>
      <c r="G989" s="12" t="s">
        <v>23</v>
      </c>
      <c r="H989" s="33">
        <v>0.54999999999999993</v>
      </c>
      <c r="I989" s="21">
        <v>7250</v>
      </c>
      <c r="J989" s="33">
        <f t="shared" si="30"/>
        <v>3987.4999999999995</v>
      </c>
      <c r="K989" s="34">
        <f t="shared" si="31"/>
        <v>2392.5</v>
      </c>
      <c r="L989" s="24">
        <v>0.60000000000000009</v>
      </c>
      <c r="M989" s="42">
        <f t="shared" si="38"/>
        <v>0.33</v>
      </c>
      <c r="N989" s="29">
        <f t="shared" si="39"/>
        <v>2392.5</v>
      </c>
      <c r="O989" s="3"/>
      <c r="P989" s="8"/>
      <c r="Q989" s="5"/>
      <c r="R989" s="6"/>
    </row>
    <row r="990" spans="1:18" ht="15.75" customHeight="1">
      <c r="A990" s="12" t="s">
        <v>24</v>
      </c>
      <c r="B990" s="15">
        <v>1197831</v>
      </c>
      <c r="C990" s="3">
        <v>44443</v>
      </c>
      <c r="D990" s="12" t="s">
        <v>25</v>
      </c>
      <c r="E990" s="12" t="s">
        <v>53</v>
      </c>
      <c r="F990" s="12" t="s">
        <v>54</v>
      </c>
      <c r="G990" s="12" t="s">
        <v>18</v>
      </c>
      <c r="H990" s="33">
        <v>0.5</v>
      </c>
      <c r="I990" s="21">
        <v>6750</v>
      </c>
      <c r="J990" s="33">
        <f t="shared" si="30"/>
        <v>3375</v>
      </c>
      <c r="K990" s="34">
        <f t="shared" si="31"/>
        <v>1518.7499999999998</v>
      </c>
      <c r="L990" s="24">
        <v>0.44999999999999996</v>
      </c>
      <c r="M990" s="42">
        <f t="shared" si="38"/>
        <v>0.22499999999999998</v>
      </c>
      <c r="N990" s="29">
        <f t="shared" si="39"/>
        <v>1518.7499999999998</v>
      </c>
      <c r="O990" s="3"/>
      <c r="P990" s="8"/>
      <c r="Q990" s="5"/>
      <c r="R990" s="6"/>
    </row>
    <row r="991" spans="1:18" ht="15.75" customHeight="1">
      <c r="A991" s="12" t="s">
        <v>24</v>
      </c>
      <c r="B991" s="15">
        <v>1197831</v>
      </c>
      <c r="C991" s="3">
        <v>44443</v>
      </c>
      <c r="D991" s="12" t="s">
        <v>25</v>
      </c>
      <c r="E991" s="12" t="s">
        <v>53</v>
      </c>
      <c r="F991" s="12" t="s">
        <v>54</v>
      </c>
      <c r="G991" s="12" t="s">
        <v>19</v>
      </c>
      <c r="H991" s="33">
        <v>0.5</v>
      </c>
      <c r="I991" s="21">
        <v>6250</v>
      </c>
      <c r="J991" s="33">
        <f t="shared" si="30"/>
        <v>3125</v>
      </c>
      <c r="K991" s="34">
        <f t="shared" si="31"/>
        <v>1406.2499999999998</v>
      </c>
      <c r="L991" s="24">
        <v>0.44999999999999996</v>
      </c>
      <c r="M991" s="42">
        <f t="shared" si="38"/>
        <v>0.22499999999999995</v>
      </c>
      <c r="N991" s="29">
        <f t="shared" si="39"/>
        <v>1406.2499999999998</v>
      </c>
      <c r="O991" s="3"/>
      <c r="P991" s="8"/>
      <c r="Q991" s="5"/>
      <c r="R991" s="6"/>
    </row>
    <row r="992" spans="1:18" ht="15.75" customHeight="1">
      <c r="A992" s="12" t="s">
        <v>24</v>
      </c>
      <c r="B992" s="15">
        <v>1197831</v>
      </c>
      <c r="C992" s="3">
        <v>44443</v>
      </c>
      <c r="D992" s="12" t="s">
        <v>25</v>
      </c>
      <c r="E992" s="12" t="s">
        <v>53</v>
      </c>
      <c r="F992" s="12" t="s">
        <v>54</v>
      </c>
      <c r="G992" s="12" t="s">
        <v>20</v>
      </c>
      <c r="H992" s="33">
        <v>0.54999999999999993</v>
      </c>
      <c r="I992" s="21">
        <v>6750</v>
      </c>
      <c r="J992" s="33">
        <f t="shared" si="30"/>
        <v>3712.4999999999995</v>
      </c>
      <c r="K992" s="34">
        <f t="shared" si="31"/>
        <v>1670.6249999999995</v>
      </c>
      <c r="L992" s="24">
        <v>0.44999999999999996</v>
      </c>
      <c r="M992" s="42">
        <f t="shared" si="38"/>
        <v>0.24749999999999994</v>
      </c>
      <c r="N992" s="29">
        <f t="shared" si="39"/>
        <v>1670.6249999999995</v>
      </c>
      <c r="O992" s="3"/>
      <c r="P992" s="8"/>
      <c r="Q992" s="5"/>
      <c r="R992" s="6"/>
    </row>
    <row r="993" spans="1:18" ht="15.75" customHeight="1">
      <c r="A993" s="12" t="s">
        <v>24</v>
      </c>
      <c r="B993" s="15">
        <v>1197831</v>
      </c>
      <c r="C993" s="3">
        <v>44443</v>
      </c>
      <c r="D993" s="12" t="s">
        <v>25</v>
      </c>
      <c r="E993" s="12" t="s">
        <v>53</v>
      </c>
      <c r="F993" s="12" t="s">
        <v>54</v>
      </c>
      <c r="G993" s="12" t="s">
        <v>21</v>
      </c>
      <c r="H993" s="33">
        <v>0.54999999999999993</v>
      </c>
      <c r="I993" s="21">
        <v>4000</v>
      </c>
      <c r="J993" s="33">
        <f t="shared" si="30"/>
        <v>2199.9999999999995</v>
      </c>
      <c r="K993" s="34">
        <f t="shared" si="31"/>
        <v>1209.9999999999998</v>
      </c>
      <c r="L993" s="24">
        <v>0.55000000000000004</v>
      </c>
      <c r="M993" s="42">
        <f t="shared" si="38"/>
        <v>0.30249999999999994</v>
      </c>
      <c r="N993" s="29">
        <f t="shared" si="39"/>
        <v>1209.9999999999998</v>
      </c>
      <c r="O993" s="3"/>
      <c r="P993" s="8"/>
      <c r="Q993" s="5"/>
      <c r="R993" s="6"/>
    </row>
    <row r="994" spans="1:18" ht="15.75" customHeight="1">
      <c r="A994" s="12" t="s">
        <v>24</v>
      </c>
      <c r="B994" s="15">
        <v>1197831</v>
      </c>
      <c r="C994" s="3">
        <v>44443</v>
      </c>
      <c r="D994" s="12" t="s">
        <v>25</v>
      </c>
      <c r="E994" s="12" t="s">
        <v>53</v>
      </c>
      <c r="F994" s="12" t="s">
        <v>54</v>
      </c>
      <c r="G994" s="12" t="s">
        <v>22</v>
      </c>
      <c r="H994" s="33">
        <v>0.5</v>
      </c>
      <c r="I994" s="21">
        <v>4000</v>
      </c>
      <c r="J994" s="33">
        <f t="shared" si="30"/>
        <v>2000</v>
      </c>
      <c r="K994" s="34">
        <f t="shared" si="31"/>
        <v>799.99999999999989</v>
      </c>
      <c r="L994" s="24">
        <v>0.39999999999999997</v>
      </c>
      <c r="M994" s="42">
        <f t="shared" si="38"/>
        <v>0.19999999999999998</v>
      </c>
      <c r="N994" s="29">
        <f t="shared" si="39"/>
        <v>799.99999999999989</v>
      </c>
      <c r="O994" s="3"/>
      <c r="P994" s="8"/>
      <c r="Q994" s="5"/>
      <c r="R994" s="6"/>
    </row>
    <row r="995" spans="1:18" ht="15.75" customHeight="1">
      <c r="A995" s="12" t="s">
        <v>24</v>
      </c>
      <c r="B995" s="15">
        <v>1197831</v>
      </c>
      <c r="C995" s="3">
        <v>44443</v>
      </c>
      <c r="D995" s="12" t="s">
        <v>25</v>
      </c>
      <c r="E995" s="12" t="s">
        <v>53</v>
      </c>
      <c r="F995" s="12" t="s">
        <v>54</v>
      </c>
      <c r="G995" s="12" t="s">
        <v>23</v>
      </c>
      <c r="H995" s="33">
        <v>0.45</v>
      </c>
      <c r="I995" s="21">
        <v>6250</v>
      </c>
      <c r="J995" s="33">
        <f t="shared" si="30"/>
        <v>2812.5</v>
      </c>
      <c r="K995" s="34">
        <f t="shared" si="31"/>
        <v>1687.5000000000002</v>
      </c>
      <c r="L995" s="24">
        <v>0.60000000000000009</v>
      </c>
      <c r="M995" s="42">
        <f t="shared" si="38"/>
        <v>0.27</v>
      </c>
      <c r="N995" s="29">
        <f t="shared" si="39"/>
        <v>1687.5000000000002</v>
      </c>
      <c r="O995" s="3"/>
      <c r="P995" s="8"/>
      <c r="Q995" s="5"/>
      <c r="R995" s="6"/>
    </row>
    <row r="996" spans="1:18" ht="15.75" customHeight="1">
      <c r="A996" s="12" t="s">
        <v>24</v>
      </c>
      <c r="B996" s="15">
        <v>1197831</v>
      </c>
      <c r="C996" s="3">
        <v>44472</v>
      </c>
      <c r="D996" s="12" t="s">
        <v>25</v>
      </c>
      <c r="E996" s="12" t="s">
        <v>53</v>
      </c>
      <c r="F996" s="12" t="s">
        <v>54</v>
      </c>
      <c r="G996" s="12" t="s">
        <v>18</v>
      </c>
      <c r="H996" s="33">
        <v>0.35000000000000003</v>
      </c>
      <c r="I996" s="21">
        <v>5750</v>
      </c>
      <c r="J996" s="33">
        <f t="shared" si="30"/>
        <v>2012.5000000000002</v>
      </c>
      <c r="K996" s="34">
        <f t="shared" si="31"/>
        <v>905.625</v>
      </c>
      <c r="L996" s="24">
        <v>0.44999999999999996</v>
      </c>
      <c r="M996" s="42">
        <f t="shared" si="38"/>
        <v>0.1575</v>
      </c>
      <c r="N996" s="29">
        <f t="shared" si="39"/>
        <v>905.625</v>
      </c>
      <c r="O996" s="3"/>
      <c r="P996" s="8"/>
      <c r="Q996" s="5"/>
      <c r="R996" s="6"/>
    </row>
    <row r="997" spans="1:18" ht="15.75" customHeight="1">
      <c r="A997" s="12" t="s">
        <v>24</v>
      </c>
      <c r="B997" s="15">
        <v>1197831</v>
      </c>
      <c r="C997" s="3">
        <v>44472</v>
      </c>
      <c r="D997" s="12" t="s">
        <v>25</v>
      </c>
      <c r="E997" s="12" t="s">
        <v>53</v>
      </c>
      <c r="F997" s="12" t="s">
        <v>54</v>
      </c>
      <c r="G997" s="12" t="s">
        <v>19</v>
      </c>
      <c r="H997" s="33">
        <v>0.35000000000000003</v>
      </c>
      <c r="I997" s="21">
        <v>5750</v>
      </c>
      <c r="J997" s="33">
        <f t="shared" si="30"/>
        <v>2012.5000000000002</v>
      </c>
      <c r="K997" s="34">
        <f t="shared" si="31"/>
        <v>905.625</v>
      </c>
      <c r="L997" s="24">
        <v>0.44999999999999996</v>
      </c>
      <c r="M997" s="42">
        <f t="shared" si="38"/>
        <v>0.1575</v>
      </c>
      <c r="N997" s="29">
        <f t="shared" si="39"/>
        <v>905.625</v>
      </c>
      <c r="O997" s="3"/>
      <c r="P997" s="8"/>
      <c r="Q997" s="5"/>
      <c r="R997" s="6"/>
    </row>
    <row r="998" spans="1:18" ht="15.75" customHeight="1">
      <c r="A998" s="12" t="s">
        <v>24</v>
      </c>
      <c r="B998" s="15">
        <v>1197831</v>
      </c>
      <c r="C998" s="3">
        <v>44472</v>
      </c>
      <c r="D998" s="12" t="s">
        <v>25</v>
      </c>
      <c r="E998" s="12" t="s">
        <v>53</v>
      </c>
      <c r="F998" s="12" t="s">
        <v>54</v>
      </c>
      <c r="G998" s="12" t="s">
        <v>20</v>
      </c>
      <c r="H998" s="33">
        <v>0.4</v>
      </c>
      <c r="I998" s="21">
        <v>5250</v>
      </c>
      <c r="J998" s="33">
        <f t="shared" si="30"/>
        <v>2100</v>
      </c>
      <c r="K998" s="34">
        <f t="shared" si="31"/>
        <v>944.99999999999989</v>
      </c>
      <c r="L998" s="24">
        <v>0.44999999999999996</v>
      </c>
      <c r="M998" s="42">
        <f t="shared" si="38"/>
        <v>0.17999999999999997</v>
      </c>
      <c r="N998" s="29">
        <f t="shared" si="39"/>
        <v>944.99999999999989</v>
      </c>
      <c r="O998" s="3"/>
      <c r="P998" s="8"/>
      <c r="Q998" s="5"/>
      <c r="R998" s="6"/>
    </row>
    <row r="999" spans="1:18" ht="15.75" customHeight="1">
      <c r="A999" s="12" t="s">
        <v>24</v>
      </c>
      <c r="B999" s="15">
        <v>1197831</v>
      </c>
      <c r="C999" s="3">
        <v>44472</v>
      </c>
      <c r="D999" s="12" t="s">
        <v>25</v>
      </c>
      <c r="E999" s="12" t="s">
        <v>53</v>
      </c>
      <c r="F999" s="12" t="s">
        <v>54</v>
      </c>
      <c r="G999" s="12" t="s">
        <v>21</v>
      </c>
      <c r="H999" s="33">
        <v>0.4</v>
      </c>
      <c r="I999" s="21">
        <v>3750</v>
      </c>
      <c r="J999" s="33">
        <f t="shared" si="30"/>
        <v>1500</v>
      </c>
      <c r="K999" s="34">
        <f t="shared" si="31"/>
        <v>825.00000000000011</v>
      </c>
      <c r="L999" s="24">
        <v>0.55000000000000004</v>
      </c>
      <c r="M999" s="42">
        <f t="shared" si="38"/>
        <v>0.22000000000000003</v>
      </c>
      <c r="N999" s="29">
        <f t="shared" si="39"/>
        <v>825.00000000000011</v>
      </c>
      <c r="O999" s="3"/>
      <c r="P999" s="8"/>
      <c r="Q999" s="5"/>
      <c r="R999" s="6"/>
    </row>
    <row r="1000" spans="1:18" ht="15.75" customHeight="1">
      <c r="A1000" s="12" t="s">
        <v>24</v>
      </c>
      <c r="B1000" s="15">
        <v>1197831</v>
      </c>
      <c r="C1000" s="3">
        <v>44472</v>
      </c>
      <c r="D1000" s="12" t="s">
        <v>25</v>
      </c>
      <c r="E1000" s="12" t="s">
        <v>53</v>
      </c>
      <c r="F1000" s="12" t="s">
        <v>54</v>
      </c>
      <c r="G1000" s="12" t="s">
        <v>22</v>
      </c>
      <c r="H1000" s="33">
        <v>0.35000000000000003</v>
      </c>
      <c r="I1000" s="21">
        <v>3500</v>
      </c>
      <c r="J1000" s="33">
        <f t="shared" si="30"/>
        <v>1225.0000000000002</v>
      </c>
      <c r="K1000" s="34">
        <f t="shared" si="31"/>
        <v>490.00000000000006</v>
      </c>
      <c r="L1000" s="24">
        <v>0.39999999999999997</v>
      </c>
      <c r="M1000" s="42">
        <f t="shared" si="38"/>
        <v>0.14000000000000001</v>
      </c>
      <c r="N1000" s="29">
        <f t="shared" si="39"/>
        <v>490.00000000000006</v>
      </c>
      <c r="O1000" s="3"/>
      <c r="P1000" s="8"/>
      <c r="Q1000" s="5"/>
      <c r="R1000" s="6"/>
    </row>
    <row r="1001" spans="1:18" ht="15.75" customHeight="1">
      <c r="A1001" s="12" t="s">
        <v>24</v>
      </c>
      <c r="B1001" s="15">
        <v>1197831</v>
      </c>
      <c r="C1001" s="3">
        <v>44472</v>
      </c>
      <c r="D1001" s="12" t="s">
        <v>25</v>
      </c>
      <c r="E1001" s="12" t="s">
        <v>53</v>
      </c>
      <c r="F1001" s="12" t="s">
        <v>54</v>
      </c>
      <c r="G1001" s="12" t="s">
        <v>23</v>
      </c>
      <c r="H1001" s="33">
        <v>0.45</v>
      </c>
      <c r="I1001" s="21">
        <v>5250</v>
      </c>
      <c r="J1001" s="33">
        <f t="shared" si="30"/>
        <v>2362.5</v>
      </c>
      <c r="K1001" s="34">
        <f t="shared" si="31"/>
        <v>1417.5000000000002</v>
      </c>
      <c r="L1001" s="24">
        <v>0.60000000000000009</v>
      </c>
      <c r="M1001" s="42">
        <f t="shared" si="38"/>
        <v>0.27</v>
      </c>
      <c r="N1001" s="29">
        <f t="shared" si="39"/>
        <v>1417.5000000000002</v>
      </c>
      <c r="O1001" s="3"/>
      <c r="P1001" s="8"/>
      <c r="Q1001" s="5"/>
      <c r="R1001" s="6"/>
    </row>
    <row r="1002" spans="1:18" ht="15.75" customHeight="1">
      <c r="A1002" s="12" t="s">
        <v>24</v>
      </c>
      <c r="B1002" s="15">
        <v>1197831</v>
      </c>
      <c r="C1002" s="3">
        <v>44504</v>
      </c>
      <c r="D1002" s="12" t="s">
        <v>25</v>
      </c>
      <c r="E1002" s="12" t="s">
        <v>53</v>
      </c>
      <c r="F1002" s="12" t="s">
        <v>54</v>
      </c>
      <c r="G1002" s="12" t="s">
        <v>18</v>
      </c>
      <c r="H1002" s="33">
        <v>0.30000000000000004</v>
      </c>
      <c r="I1002" s="21">
        <v>6750</v>
      </c>
      <c r="J1002" s="33">
        <f t="shared" si="30"/>
        <v>2025.0000000000002</v>
      </c>
      <c r="K1002" s="34">
        <f t="shared" si="31"/>
        <v>911.25</v>
      </c>
      <c r="L1002" s="24">
        <v>0.44999999999999996</v>
      </c>
      <c r="M1002" s="42">
        <f t="shared" si="38"/>
        <v>0.13500000000000001</v>
      </c>
      <c r="N1002" s="29">
        <f t="shared" si="39"/>
        <v>911.25</v>
      </c>
      <c r="O1002" s="3"/>
      <c r="P1002" s="8"/>
      <c r="Q1002" s="5"/>
      <c r="R1002" s="6"/>
    </row>
    <row r="1003" spans="1:18" ht="15.75" customHeight="1">
      <c r="A1003" s="12" t="s">
        <v>24</v>
      </c>
      <c r="B1003" s="15">
        <v>1197831</v>
      </c>
      <c r="C1003" s="3">
        <v>44504</v>
      </c>
      <c r="D1003" s="12" t="s">
        <v>25</v>
      </c>
      <c r="E1003" s="12" t="s">
        <v>53</v>
      </c>
      <c r="F1003" s="12" t="s">
        <v>54</v>
      </c>
      <c r="G1003" s="12" t="s">
        <v>19</v>
      </c>
      <c r="H1003" s="33">
        <v>0.30000000000000004</v>
      </c>
      <c r="I1003" s="21">
        <v>6750</v>
      </c>
      <c r="J1003" s="33">
        <f t="shared" si="30"/>
        <v>2025.0000000000002</v>
      </c>
      <c r="K1003" s="34">
        <f t="shared" si="31"/>
        <v>911.25</v>
      </c>
      <c r="L1003" s="24">
        <v>0.44999999999999996</v>
      </c>
      <c r="M1003" s="42">
        <f t="shared" si="38"/>
        <v>0.13500000000000001</v>
      </c>
      <c r="N1003" s="29">
        <f t="shared" si="39"/>
        <v>911.25</v>
      </c>
      <c r="O1003" s="3"/>
      <c r="P1003" s="8"/>
      <c r="Q1003" s="5"/>
      <c r="R1003" s="6"/>
    </row>
    <row r="1004" spans="1:18" ht="15.75" customHeight="1">
      <c r="A1004" s="12" t="s">
        <v>24</v>
      </c>
      <c r="B1004" s="15">
        <v>1197831</v>
      </c>
      <c r="C1004" s="3">
        <v>44504</v>
      </c>
      <c r="D1004" s="12" t="s">
        <v>25</v>
      </c>
      <c r="E1004" s="12" t="s">
        <v>53</v>
      </c>
      <c r="F1004" s="12" t="s">
        <v>54</v>
      </c>
      <c r="G1004" s="12" t="s">
        <v>20</v>
      </c>
      <c r="H1004" s="33">
        <v>0.55000000000000004</v>
      </c>
      <c r="I1004" s="21">
        <v>6000</v>
      </c>
      <c r="J1004" s="33">
        <f t="shared" si="30"/>
        <v>3300.0000000000005</v>
      </c>
      <c r="K1004" s="34">
        <f t="shared" si="31"/>
        <v>1485</v>
      </c>
      <c r="L1004" s="24">
        <v>0.44999999999999996</v>
      </c>
      <c r="M1004" s="42">
        <f t="shared" si="38"/>
        <v>0.2475</v>
      </c>
      <c r="N1004" s="29">
        <f t="shared" si="39"/>
        <v>1485</v>
      </c>
      <c r="O1004" s="3"/>
      <c r="P1004" s="8"/>
      <c r="Q1004" s="5"/>
      <c r="R1004" s="6"/>
    </row>
    <row r="1005" spans="1:18" ht="15.75" customHeight="1">
      <c r="A1005" s="12" t="s">
        <v>24</v>
      </c>
      <c r="B1005" s="15">
        <v>1197831</v>
      </c>
      <c r="C1005" s="3">
        <v>44504</v>
      </c>
      <c r="D1005" s="12" t="s">
        <v>25</v>
      </c>
      <c r="E1005" s="12" t="s">
        <v>53</v>
      </c>
      <c r="F1005" s="12" t="s">
        <v>54</v>
      </c>
      <c r="G1005" s="12" t="s">
        <v>21</v>
      </c>
      <c r="H1005" s="33">
        <v>0.55000000000000004</v>
      </c>
      <c r="I1005" s="21">
        <v>4750</v>
      </c>
      <c r="J1005" s="33">
        <f t="shared" si="30"/>
        <v>2612.5</v>
      </c>
      <c r="K1005" s="34">
        <f t="shared" si="31"/>
        <v>1436.8750000000002</v>
      </c>
      <c r="L1005" s="24">
        <v>0.55000000000000004</v>
      </c>
      <c r="M1005" s="42">
        <f t="shared" si="38"/>
        <v>0.30250000000000005</v>
      </c>
      <c r="N1005" s="29">
        <f t="shared" si="39"/>
        <v>1436.8750000000002</v>
      </c>
      <c r="O1005" s="3"/>
      <c r="P1005" s="8"/>
      <c r="Q1005" s="5"/>
      <c r="R1005" s="6"/>
    </row>
    <row r="1006" spans="1:18" ht="15.75" customHeight="1">
      <c r="A1006" s="12" t="s">
        <v>24</v>
      </c>
      <c r="B1006" s="15">
        <v>1197831</v>
      </c>
      <c r="C1006" s="3">
        <v>44504</v>
      </c>
      <c r="D1006" s="12" t="s">
        <v>25</v>
      </c>
      <c r="E1006" s="12" t="s">
        <v>53</v>
      </c>
      <c r="F1006" s="12" t="s">
        <v>54</v>
      </c>
      <c r="G1006" s="12" t="s">
        <v>22</v>
      </c>
      <c r="H1006" s="33">
        <v>0.54999999999999993</v>
      </c>
      <c r="I1006" s="21">
        <v>4500</v>
      </c>
      <c r="J1006" s="33">
        <f t="shared" si="30"/>
        <v>2474.9999999999995</v>
      </c>
      <c r="K1006" s="34">
        <f t="shared" si="31"/>
        <v>989.99999999999977</v>
      </c>
      <c r="L1006" s="24">
        <v>0.39999999999999997</v>
      </c>
      <c r="M1006" s="42">
        <f t="shared" si="38"/>
        <v>0.21999999999999995</v>
      </c>
      <c r="N1006" s="29">
        <f t="shared" si="39"/>
        <v>989.99999999999977</v>
      </c>
      <c r="O1006" s="3"/>
      <c r="P1006" s="8"/>
      <c r="Q1006" s="5"/>
      <c r="R1006" s="6"/>
    </row>
    <row r="1007" spans="1:18" ht="15.75" customHeight="1">
      <c r="A1007" s="12" t="s">
        <v>24</v>
      </c>
      <c r="B1007" s="15">
        <v>1197831</v>
      </c>
      <c r="C1007" s="3">
        <v>44504</v>
      </c>
      <c r="D1007" s="12" t="s">
        <v>25</v>
      </c>
      <c r="E1007" s="12" t="s">
        <v>53</v>
      </c>
      <c r="F1007" s="12" t="s">
        <v>54</v>
      </c>
      <c r="G1007" s="12" t="s">
        <v>23</v>
      </c>
      <c r="H1007" s="33">
        <v>0.65</v>
      </c>
      <c r="I1007" s="21">
        <v>6500</v>
      </c>
      <c r="J1007" s="33">
        <f t="shared" si="30"/>
        <v>4225</v>
      </c>
      <c r="K1007" s="34">
        <f t="shared" si="31"/>
        <v>2535.0000000000005</v>
      </c>
      <c r="L1007" s="24">
        <v>0.60000000000000009</v>
      </c>
      <c r="M1007" s="42">
        <f t="shared" si="38"/>
        <v>0.39000000000000007</v>
      </c>
      <c r="N1007" s="29">
        <f t="shared" si="39"/>
        <v>2535.0000000000005</v>
      </c>
      <c r="O1007" s="3"/>
      <c r="P1007" s="8"/>
      <c r="Q1007" s="5"/>
      <c r="R1007" s="6"/>
    </row>
    <row r="1008" spans="1:18" ht="15.75" customHeight="1">
      <c r="A1008" s="12" t="s">
        <v>24</v>
      </c>
      <c r="B1008" s="15">
        <v>1197831</v>
      </c>
      <c r="C1008" s="3">
        <v>44533</v>
      </c>
      <c r="D1008" s="12" t="s">
        <v>25</v>
      </c>
      <c r="E1008" s="12" t="s">
        <v>53</v>
      </c>
      <c r="F1008" s="12" t="s">
        <v>54</v>
      </c>
      <c r="G1008" s="12" t="s">
        <v>18</v>
      </c>
      <c r="H1008" s="33">
        <v>0.54999999999999993</v>
      </c>
      <c r="I1008" s="21">
        <v>8000</v>
      </c>
      <c r="J1008" s="33">
        <f t="shared" si="30"/>
        <v>4399.9999999999991</v>
      </c>
      <c r="K1008" s="34">
        <f t="shared" si="31"/>
        <v>1979.9999999999993</v>
      </c>
      <c r="L1008" s="24">
        <v>0.44999999999999996</v>
      </c>
      <c r="M1008" s="42">
        <f t="shared" si="38"/>
        <v>0.24749999999999991</v>
      </c>
      <c r="N1008" s="29">
        <f t="shared" si="39"/>
        <v>1979.9999999999993</v>
      </c>
      <c r="O1008" s="3"/>
      <c r="P1008" s="8"/>
      <c r="Q1008" s="5"/>
      <c r="R1008" s="6"/>
    </row>
    <row r="1009" spans="1:18" ht="15.75" customHeight="1">
      <c r="A1009" s="12" t="s">
        <v>24</v>
      </c>
      <c r="B1009" s="15">
        <v>1197831</v>
      </c>
      <c r="C1009" s="3">
        <v>44533</v>
      </c>
      <c r="D1009" s="12" t="s">
        <v>25</v>
      </c>
      <c r="E1009" s="12" t="s">
        <v>53</v>
      </c>
      <c r="F1009" s="12" t="s">
        <v>54</v>
      </c>
      <c r="G1009" s="12" t="s">
        <v>19</v>
      </c>
      <c r="H1009" s="33">
        <v>0.54999999999999993</v>
      </c>
      <c r="I1009" s="21">
        <v>8000</v>
      </c>
      <c r="J1009" s="33">
        <f t="shared" si="30"/>
        <v>4399.9999999999991</v>
      </c>
      <c r="K1009" s="34">
        <f t="shared" si="31"/>
        <v>1979.9999999999993</v>
      </c>
      <c r="L1009" s="24">
        <v>0.44999999999999996</v>
      </c>
      <c r="M1009" s="42">
        <f t="shared" si="38"/>
        <v>0.24749999999999991</v>
      </c>
      <c r="N1009" s="29">
        <f t="shared" si="39"/>
        <v>1979.9999999999993</v>
      </c>
      <c r="O1009" s="3"/>
      <c r="P1009" s="8"/>
      <c r="Q1009" s="5"/>
      <c r="R1009" s="6"/>
    </row>
    <row r="1010" spans="1:18" ht="15.75" customHeight="1">
      <c r="A1010" s="12" t="s">
        <v>24</v>
      </c>
      <c r="B1010" s="15">
        <v>1197831</v>
      </c>
      <c r="C1010" s="3">
        <v>44533</v>
      </c>
      <c r="D1010" s="12" t="s">
        <v>25</v>
      </c>
      <c r="E1010" s="12" t="s">
        <v>53</v>
      </c>
      <c r="F1010" s="12" t="s">
        <v>54</v>
      </c>
      <c r="G1010" s="12" t="s">
        <v>20</v>
      </c>
      <c r="H1010" s="33">
        <v>0.6</v>
      </c>
      <c r="I1010" s="21">
        <v>7000</v>
      </c>
      <c r="J1010" s="33">
        <f t="shared" si="30"/>
        <v>4200</v>
      </c>
      <c r="K1010" s="34">
        <f t="shared" si="31"/>
        <v>1889.9999999999998</v>
      </c>
      <c r="L1010" s="24">
        <v>0.44999999999999996</v>
      </c>
      <c r="M1010" s="42">
        <f t="shared" si="38"/>
        <v>0.26999999999999996</v>
      </c>
      <c r="N1010" s="29">
        <f t="shared" si="39"/>
        <v>1889.9999999999998</v>
      </c>
      <c r="O1010" s="3"/>
      <c r="P1010" s="8"/>
      <c r="Q1010" s="5"/>
      <c r="R1010" s="6"/>
    </row>
    <row r="1011" spans="1:18" ht="15.75" customHeight="1">
      <c r="A1011" s="12" t="s">
        <v>24</v>
      </c>
      <c r="B1011" s="15">
        <v>1197831</v>
      </c>
      <c r="C1011" s="3">
        <v>44533</v>
      </c>
      <c r="D1011" s="12" t="s">
        <v>25</v>
      </c>
      <c r="E1011" s="12" t="s">
        <v>53</v>
      </c>
      <c r="F1011" s="12" t="s">
        <v>54</v>
      </c>
      <c r="G1011" s="12" t="s">
        <v>21</v>
      </c>
      <c r="H1011" s="33">
        <v>0.6</v>
      </c>
      <c r="I1011" s="21">
        <v>5500</v>
      </c>
      <c r="J1011" s="33">
        <f t="shared" si="30"/>
        <v>3300</v>
      </c>
      <c r="K1011" s="34">
        <f t="shared" si="31"/>
        <v>1815.0000000000002</v>
      </c>
      <c r="L1011" s="24">
        <v>0.55000000000000004</v>
      </c>
      <c r="M1011" s="42">
        <f t="shared" si="38"/>
        <v>0.33</v>
      </c>
      <c r="N1011" s="29">
        <f t="shared" si="39"/>
        <v>1815.0000000000002</v>
      </c>
      <c r="O1011" s="3"/>
      <c r="P1011" s="8"/>
      <c r="Q1011" s="5"/>
      <c r="R1011" s="6"/>
    </row>
    <row r="1012" spans="1:18" ht="15.75" customHeight="1">
      <c r="A1012" s="12" t="s">
        <v>24</v>
      </c>
      <c r="B1012" s="15">
        <v>1197831</v>
      </c>
      <c r="C1012" s="3">
        <v>44533</v>
      </c>
      <c r="D1012" s="12" t="s">
        <v>25</v>
      </c>
      <c r="E1012" s="12" t="s">
        <v>53</v>
      </c>
      <c r="F1012" s="12" t="s">
        <v>54</v>
      </c>
      <c r="G1012" s="12" t="s">
        <v>22</v>
      </c>
      <c r="H1012" s="33">
        <v>0.54999999999999993</v>
      </c>
      <c r="I1012" s="21">
        <v>5000</v>
      </c>
      <c r="J1012" s="33">
        <f t="shared" si="30"/>
        <v>2749.9999999999995</v>
      </c>
      <c r="K1012" s="34">
        <f t="shared" si="31"/>
        <v>1099.9999999999998</v>
      </c>
      <c r="L1012" s="24">
        <v>0.39999999999999997</v>
      </c>
      <c r="M1012" s="42">
        <f t="shared" si="38"/>
        <v>0.21999999999999995</v>
      </c>
      <c r="N1012" s="29">
        <f t="shared" si="39"/>
        <v>1099.9999999999998</v>
      </c>
      <c r="O1012" s="3"/>
      <c r="P1012" s="8"/>
      <c r="Q1012" s="5"/>
      <c r="R1012" s="6"/>
    </row>
    <row r="1013" spans="1:18" ht="15.75" customHeight="1">
      <c r="A1013" s="12" t="s">
        <v>24</v>
      </c>
      <c r="B1013" s="15">
        <v>1197831</v>
      </c>
      <c r="C1013" s="3">
        <v>44533</v>
      </c>
      <c r="D1013" s="12" t="s">
        <v>25</v>
      </c>
      <c r="E1013" s="12" t="s">
        <v>53</v>
      </c>
      <c r="F1013" s="12" t="s">
        <v>54</v>
      </c>
      <c r="G1013" s="12" t="s">
        <v>23</v>
      </c>
      <c r="H1013" s="33">
        <v>0.65</v>
      </c>
      <c r="I1013" s="21">
        <v>7500</v>
      </c>
      <c r="J1013" s="33">
        <f t="shared" si="30"/>
        <v>4875</v>
      </c>
      <c r="K1013" s="34">
        <f t="shared" si="31"/>
        <v>2925.0000000000005</v>
      </c>
      <c r="L1013" s="24">
        <v>0.60000000000000009</v>
      </c>
      <c r="M1013" s="42">
        <f t="shared" si="38"/>
        <v>0.39000000000000007</v>
      </c>
      <c r="N1013" s="29">
        <f t="shared" si="39"/>
        <v>2925.0000000000005</v>
      </c>
      <c r="O1013" s="3"/>
      <c r="P1013" s="8"/>
      <c r="Q1013" s="5"/>
      <c r="R1013" s="6"/>
    </row>
    <row r="1014" spans="1:18" ht="15.75" customHeight="1">
      <c r="A1014" s="12" t="s">
        <v>15</v>
      </c>
      <c r="B1014" s="15">
        <v>1185732</v>
      </c>
      <c r="C1014" s="3">
        <v>44207</v>
      </c>
      <c r="D1014" s="12" t="s">
        <v>34</v>
      </c>
      <c r="E1014" s="12" t="s">
        <v>55</v>
      </c>
      <c r="F1014" s="12" t="s">
        <v>56</v>
      </c>
      <c r="G1014" s="12" t="s">
        <v>18</v>
      </c>
      <c r="H1014" s="33">
        <v>0.35</v>
      </c>
      <c r="I1014" s="21">
        <v>4250</v>
      </c>
      <c r="J1014" s="33">
        <f t="shared" si="30"/>
        <v>1487.5</v>
      </c>
      <c r="K1014" s="34">
        <f t="shared" si="31"/>
        <v>595</v>
      </c>
      <c r="L1014" s="24">
        <v>0.4</v>
      </c>
      <c r="M1014" s="42">
        <f t="shared" si="38"/>
        <v>0.14000000000000001</v>
      </c>
      <c r="N1014" s="29">
        <f t="shared" si="39"/>
        <v>595</v>
      </c>
      <c r="O1014" s="3"/>
      <c r="P1014" s="8"/>
      <c r="Q1014" s="5"/>
      <c r="R1014" s="6"/>
    </row>
    <row r="1015" spans="1:18" ht="15.75" customHeight="1">
      <c r="A1015" s="12" t="s">
        <v>15</v>
      </c>
      <c r="B1015" s="15">
        <v>1185732</v>
      </c>
      <c r="C1015" s="3">
        <v>44207</v>
      </c>
      <c r="D1015" s="12" t="s">
        <v>34</v>
      </c>
      <c r="E1015" s="12" t="s">
        <v>55</v>
      </c>
      <c r="F1015" s="12" t="s">
        <v>56</v>
      </c>
      <c r="G1015" s="12" t="s">
        <v>19</v>
      </c>
      <c r="H1015" s="33">
        <v>0.35</v>
      </c>
      <c r="I1015" s="21">
        <v>2250</v>
      </c>
      <c r="J1015" s="33">
        <f t="shared" si="30"/>
        <v>787.5</v>
      </c>
      <c r="K1015" s="34">
        <f t="shared" si="31"/>
        <v>275.625</v>
      </c>
      <c r="L1015" s="24">
        <v>0.35</v>
      </c>
      <c r="M1015" s="42">
        <f t="shared" si="38"/>
        <v>0.1225</v>
      </c>
      <c r="N1015" s="29">
        <f t="shared" si="39"/>
        <v>275.625</v>
      </c>
      <c r="O1015" s="3"/>
      <c r="P1015" s="8"/>
      <c r="Q1015" s="5"/>
      <c r="R1015" s="6"/>
    </row>
    <row r="1016" spans="1:18" ht="15.75" customHeight="1">
      <c r="A1016" s="12" t="s">
        <v>15</v>
      </c>
      <c r="B1016" s="15">
        <v>1185732</v>
      </c>
      <c r="C1016" s="3">
        <v>44207</v>
      </c>
      <c r="D1016" s="12" t="s">
        <v>34</v>
      </c>
      <c r="E1016" s="12" t="s">
        <v>55</v>
      </c>
      <c r="F1016" s="12" t="s">
        <v>56</v>
      </c>
      <c r="G1016" s="12" t="s">
        <v>20</v>
      </c>
      <c r="H1016" s="33">
        <v>0.25</v>
      </c>
      <c r="I1016" s="21">
        <v>2250</v>
      </c>
      <c r="J1016" s="33">
        <f t="shared" si="30"/>
        <v>562.5</v>
      </c>
      <c r="K1016" s="34">
        <f t="shared" si="31"/>
        <v>196.875</v>
      </c>
      <c r="L1016" s="24">
        <v>0.35</v>
      </c>
      <c r="M1016" s="42">
        <f t="shared" si="38"/>
        <v>8.7499999999999994E-2</v>
      </c>
      <c r="N1016" s="29">
        <f t="shared" si="39"/>
        <v>196.875</v>
      </c>
      <c r="O1016" s="3"/>
      <c r="P1016" s="8"/>
      <c r="Q1016" s="5"/>
      <c r="R1016" s="6"/>
    </row>
    <row r="1017" spans="1:18" ht="15.75" customHeight="1">
      <c r="A1017" s="12" t="s">
        <v>15</v>
      </c>
      <c r="B1017" s="15">
        <v>1185732</v>
      </c>
      <c r="C1017" s="3">
        <v>44207</v>
      </c>
      <c r="D1017" s="12" t="s">
        <v>34</v>
      </c>
      <c r="E1017" s="12" t="s">
        <v>55</v>
      </c>
      <c r="F1017" s="12" t="s">
        <v>56</v>
      </c>
      <c r="G1017" s="12" t="s">
        <v>21</v>
      </c>
      <c r="H1017" s="33">
        <v>0.30000000000000004</v>
      </c>
      <c r="I1017" s="21">
        <v>750</v>
      </c>
      <c r="J1017" s="33">
        <f t="shared" si="30"/>
        <v>225.00000000000003</v>
      </c>
      <c r="K1017" s="34">
        <f t="shared" si="31"/>
        <v>90.000000000000014</v>
      </c>
      <c r="L1017" s="24">
        <v>0.4</v>
      </c>
      <c r="M1017" s="42">
        <f t="shared" si="38"/>
        <v>0.12000000000000002</v>
      </c>
      <c r="N1017" s="29">
        <f t="shared" si="39"/>
        <v>90.000000000000014</v>
      </c>
      <c r="O1017" s="3"/>
      <c r="P1017" s="8"/>
      <c r="Q1017" s="5"/>
      <c r="R1017" s="6"/>
    </row>
    <row r="1018" spans="1:18" ht="15.75" customHeight="1">
      <c r="A1018" s="12" t="s">
        <v>15</v>
      </c>
      <c r="B1018" s="15">
        <v>1185732</v>
      </c>
      <c r="C1018" s="3">
        <v>44207</v>
      </c>
      <c r="D1018" s="12" t="s">
        <v>34</v>
      </c>
      <c r="E1018" s="12" t="s">
        <v>55</v>
      </c>
      <c r="F1018" s="12" t="s">
        <v>56</v>
      </c>
      <c r="G1018" s="12" t="s">
        <v>22</v>
      </c>
      <c r="H1018" s="33">
        <v>0.44999999999999996</v>
      </c>
      <c r="I1018" s="21">
        <v>1250</v>
      </c>
      <c r="J1018" s="33">
        <f t="shared" si="30"/>
        <v>562.5</v>
      </c>
      <c r="K1018" s="34">
        <f t="shared" si="31"/>
        <v>196.875</v>
      </c>
      <c r="L1018" s="24">
        <v>0.35</v>
      </c>
      <c r="M1018" s="42">
        <f t="shared" si="38"/>
        <v>0.1575</v>
      </c>
      <c r="N1018" s="29">
        <f t="shared" si="39"/>
        <v>196.875</v>
      </c>
      <c r="O1018" s="3"/>
      <c r="P1018" s="8"/>
      <c r="Q1018" s="5"/>
      <c r="R1018" s="6"/>
    </row>
    <row r="1019" spans="1:18" ht="15.75" customHeight="1">
      <c r="A1019" s="12" t="s">
        <v>15</v>
      </c>
      <c r="B1019" s="15">
        <v>1185732</v>
      </c>
      <c r="C1019" s="3">
        <v>44207</v>
      </c>
      <c r="D1019" s="12" t="s">
        <v>34</v>
      </c>
      <c r="E1019" s="12" t="s">
        <v>55</v>
      </c>
      <c r="F1019" s="12" t="s">
        <v>56</v>
      </c>
      <c r="G1019" s="12" t="s">
        <v>23</v>
      </c>
      <c r="H1019" s="33">
        <v>0.35</v>
      </c>
      <c r="I1019" s="21">
        <v>2250</v>
      </c>
      <c r="J1019" s="33">
        <f t="shared" si="30"/>
        <v>787.5</v>
      </c>
      <c r="K1019" s="34">
        <f t="shared" si="31"/>
        <v>393.75</v>
      </c>
      <c r="L1019" s="24">
        <v>0.5</v>
      </c>
      <c r="M1019" s="42">
        <f t="shared" si="38"/>
        <v>0.17499999999999999</v>
      </c>
      <c r="N1019" s="29">
        <f t="shared" si="39"/>
        <v>393.75</v>
      </c>
      <c r="O1019" s="3"/>
      <c r="P1019" s="8"/>
      <c r="Q1019" s="5"/>
      <c r="R1019" s="6"/>
    </row>
    <row r="1020" spans="1:18" ht="15.75" customHeight="1">
      <c r="A1020" s="12" t="s">
        <v>15</v>
      </c>
      <c r="B1020" s="15">
        <v>1185732</v>
      </c>
      <c r="C1020" s="3">
        <v>44238</v>
      </c>
      <c r="D1020" s="12" t="s">
        <v>34</v>
      </c>
      <c r="E1020" s="12" t="s">
        <v>55</v>
      </c>
      <c r="F1020" s="12" t="s">
        <v>56</v>
      </c>
      <c r="G1020" s="12" t="s">
        <v>18</v>
      </c>
      <c r="H1020" s="33">
        <v>0.35</v>
      </c>
      <c r="I1020" s="21">
        <v>4750</v>
      </c>
      <c r="J1020" s="33">
        <f t="shared" si="30"/>
        <v>1662.5</v>
      </c>
      <c r="K1020" s="34">
        <f t="shared" si="31"/>
        <v>665</v>
      </c>
      <c r="L1020" s="24">
        <v>0.4</v>
      </c>
      <c r="M1020" s="42">
        <f t="shared" si="38"/>
        <v>0.14000000000000001</v>
      </c>
      <c r="N1020" s="29">
        <f t="shared" si="39"/>
        <v>665</v>
      </c>
      <c r="O1020" s="3"/>
      <c r="P1020" s="8"/>
      <c r="Q1020" s="5"/>
      <c r="R1020" s="6"/>
    </row>
    <row r="1021" spans="1:18" ht="15.75" customHeight="1">
      <c r="A1021" s="12" t="s">
        <v>15</v>
      </c>
      <c r="B1021" s="15">
        <v>1185732</v>
      </c>
      <c r="C1021" s="3">
        <v>44238</v>
      </c>
      <c r="D1021" s="12" t="s">
        <v>34</v>
      </c>
      <c r="E1021" s="12" t="s">
        <v>55</v>
      </c>
      <c r="F1021" s="12" t="s">
        <v>56</v>
      </c>
      <c r="G1021" s="12" t="s">
        <v>19</v>
      </c>
      <c r="H1021" s="33">
        <v>0.35</v>
      </c>
      <c r="I1021" s="21">
        <v>1250</v>
      </c>
      <c r="J1021" s="33">
        <f t="shared" si="30"/>
        <v>437.5</v>
      </c>
      <c r="K1021" s="34">
        <f t="shared" si="31"/>
        <v>153.125</v>
      </c>
      <c r="L1021" s="24">
        <v>0.35</v>
      </c>
      <c r="M1021" s="42">
        <f t="shared" si="38"/>
        <v>0.1225</v>
      </c>
      <c r="N1021" s="29">
        <f t="shared" si="39"/>
        <v>153.125</v>
      </c>
      <c r="O1021" s="3"/>
      <c r="P1021" s="8"/>
      <c r="Q1021" s="5"/>
      <c r="R1021" s="6"/>
    </row>
    <row r="1022" spans="1:18" ht="15.75" customHeight="1">
      <c r="A1022" s="12" t="s">
        <v>15</v>
      </c>
      <c r="B1022" s="15">
        <v>1185732</v>
      </c>
      <c r="C1022" s="3">
        <v>44238</v>
      </c>
      <c r="D1022" s="12" t="s">
        <v>34</v>
      </c>
      <c r="E1022" s="12" t="s">
        <v>55</v>
      </c>
      <c r="F1022" s="12" t="s">
        <v>56</v>
      </c>
      <c r="G1022" s="12" t="s">
        <v>20</v>
      </c>
      <c r="H1022" s="33">
        <v>0.25</v>
      </c>
      <c r="I1022" s="21">
        <v>1750</v>
      </c>
      <c r="J1022" s="33">
        <f t="shared" si="30"/>
        <v>437.5</v>
      </c>
      <c r="K1022" s="34">
        <f t="shared" si="31"/>
        <v>153.125</v>
      </c>
      <c r="L1022" s="24">
        <v>0.35</v>
      </c>
      <c r="M1022" s="42">
        <f t="shared" si="38"/>
        <v>8.7499999999999994E-2</v>
      </c>
      <c r="N1022" s="29">
        <f t="shared" si="39"/>
        <v>153.125</v>
      </c>
      <c r="O1022" s="3"/>
      <c r="P1022" s="8"/>
      <c r="Q1022" s="5"/>
      <c r="R1022" s="6"/>
    </row>
    <row r="1023" spans="1:18" ht="15.75" customHeight="1">
      <c r="A1023" s="12" t="s">
        <v>15</v>
      </c>
      <c r="B1023" s="15">
        <v>1185732</v>
      </c>
      <c r="C1023" s="3">
        <v>44238</v>
      </c>
      <c r="D1023" s="12" t="s">
        <v>34</v>
      </c>
      <c r="E1023" s="12" t="s">
        <v>55</v>
      </c>
      <c r="F1023" s="12" t="s">
        <v>56</v>
      </c>
      <c r="G1023" s="12" t="s">
        <v>21</v>
      </c>
      <c r="H1023" s="33">
        <v>0.30000000000000004</v>
      </c>
      <c r="I1023" s="21">
        <v>500</v>
      </c>
      <c r="J1023" s="33">
        <f t="shared" si="30"/>
        <v>150.00000000000003</v>
      </c>
      <c r="K1023" s="34">
        <f t="shared" si="31"/>
        <v>60.000000000000014</v>
      </c>
      <c r="L1023" s="24">
        <v>0.4</v>
      </c>
      <c r="M1023" s="42">
        <f t="shared" si="38"/>
        <v>0.12000000000000002</v>
      </c>
      <c r="N1023" s="29">
        <f t="shared" si="39"/>
        <v>60.000000000000014</v>
      </c>
      <c r="O1023" s="3"/>
      <c r="P1023" s="8"/>
      <c r="Q1023" s="5"/>
      <c r="R1023" s="6"/>
    </row>
    <row r="1024" spans="1:18" ht="15.75" customHeight="1">
      <c r="A1024" s="12" t="s">
        <v>15</v>
      </c>
      <c r="B1024" s="15">
        <v>1185732</v>
      </c>
      <c r="C1024" s="3">
        <v>44238</v>
      </c>
      <c r="D1024" s="12" t="s">
        <v>34</v>
      </c>
      <c r="E1024" s="12" t="s">
        <v>55</v>
      </c>
      <c r="F1024" s="12" t="s">
        <v>56</v>
      </c>
      <c r="G1024" s="12" t="s">
        <v>22</v>
      </c>
      <c r="H1024" s="33">
        <v>0.44999999999999996</v>
      </c>
      <c r="I1024" s="21">
        <v>1250</v>
      </c>
      <c r="J1024" s="33">
        <f t="shared" si="30"/>
        <v>562.5</v>
      </c>
      <c r="K1024" s="34">
        <f t="shared" si="31"/>
        <v>196.875</v>
      </c>
      <c r="L1024" s="24">
        <v>0.35</v>
      </c>
      <c r="M1024" s="42">
        <f t="shared" si="38"/>
        <v>0.1575</v>
      </c>
      <c r="N1024" s="29">
        <f t="shared" si="39"/>
        <v>196.875</v>
      </c>
      <c r="O1024" s="3"/>
      <c r="P1024" s="8"/>
      <c r="Q1024" s="5"/>
      <c r="R1024" s="6"/>
    </row>
    <row r="1025" spans="1:18" ht="15.75" customHeight="1">
      <c r="A1025" s="12" t="s">
        <v>15</v>
      </c>
      <c r="B1025" s="15">
        <v>1185732</v>
      </c>
      <c r="C1025" s="3">
        <v>44238</v>
      </c>
      <c r="D1025" s="12" t="s">
        <v>34</v>
      </c>
      <c r="E1025" s="12" t="s">
        <v>55</v>
      </c>
      <c r="F1025" s="12" t="s">
        <v>56</v>
      </c>
      <c r="G1025" s="12" t="s">
        <v>23</v>
      </c>
      <c r="H1025" s="33">
        <v>0.35</v>
      </c>
      <c r="I1025" s="21">
        <v>2000</v>
      </c>
      <c r="J1025" s="33">
        <f t="shared" si="30"/>
        <v>700</v>
      </c>
      <c r="K1025" s="34">
        <f t="shared" si="31"/>
        <v>350</v>
      </c>
      <c r="L1025" s="24">
        <v>0.5</v>
      </c>
      <c r="M1025" s="42">
        <f t="shared" si="38"/>
        <v>0.17499999999999999</v>
      </c>
      <c r="N1025" s="29">
        <f t="shared" si="39"/>
        <v>350</v>
      </c>
      <c r="O1025" s="3"/>
      <c r="P1025" s="8"/>
      <c r="Q1025" s="5"/>
      <c r="R1025" s="6"/>
    </row>
    <row r="1026" spans="1:18" ht="15.75" customHeight="1">
      <c r="A1026" s="12" t="s">
        <v>15</v>
      </c>
      <c r="B1026" s="15">
        <v>1185732</v>
      </c>
      <c r="C1026" s="3">
        <v>44265</v>
      </c>
      <c r="D1026" s="12" t="s">
        <v>34</v>
      </c>
      <c r="E1026" s="12" t="s">
        <v>55</v>
      </c>
      <c r="F1026" s="12" t="s">
        <v>56</v>
      </c>
      <c r="G1026" s="12" t="s">
        <v>18</v>
      </c>
      <c r="H1026" s="33">
        <v>0.4</v>
      </c>
      <c r="I1026" s="21">
        <v>4200</v>
      </c>
      <c r="J1026" s="33">
        <f t="shared" ref="J1026:J1280" si="40">H1026*I1026</f>
        <v>1680</v>
      </c>
      <c r="K1026" s="34">
        <f t="shared" ref="K1026:K1280" si="41">J1026*L1026</f>
        <v>672</v>
      </c>
      <c r="L1026" s="24">
        <v>0.4</v>
      </c>
      <c r="M1026" s="42">
        <f t="shared" si="38"/>
        <v>0.16</v>
      </c>
      <c r="N1026" s="29">
        <f t="shared" si="39"/>
        <v>672</v>
      </c>
      <c r="O1026" s="3"/>
      <c r="P1026" s="8"/>
      <c r="Q1026" s="5"/>
      <c r="R1026" s="6"/>
    </row>
    <row r="1027" spans="1:18" ht="15.75" customHeight="1">
      <c r="A1027" s="12" t="s">
        <v>15</v>
      </c>
      <c r="B1027" s="15">
        <v>1185732</v>
      </c>
      <c r="C1027" s="3">
        <v>44265</v>
      </c>
      <c r="D1027" s="12" t="s">
        <v>34</v>
      </c>
      <c r="E1027" s="12" t="s">
        <v>55</v>
      </c>
      <c r="F1027" s="12" t="s">
        <v>56</v>
      </c>
      <c r="G1027" s="12" t="s">
        <v>19</v>
      </c>
      <c r="H1027" s="33">
        <v>0.4</v>
      </c>
      <c r="I1027" s="21">
        <v>1000</v>
      </c>
      <c r="J1027" s="33">
        <f t="shared" si="40"/>
        <v>400</v>
      </c>
      <c r="K1027" s="34">
        <f t="shared" si="41"/>
        <v>140</v>
      </c>
      <c r="L1027" s="24">
        <v>0.35</v>
      </c>
      <c r="M1027" s="42">
        <f t="shared" si="38"/>
        <v>0.14000000000000001</v>
      </c>
      <c r="N1027" s="29">
        <f t="shared" si="39"/>
        <v>140</v>
      </c>
      <c r="O1027" s="3"/>
      <c r="P1027" s="8"/>
      <c r="Q1027" s="5"/>
      <c r="R1027" s="6"/>
    </row>
    <row r="1028" spans="1:18" ht="15.75" customHeight="1">
      <c r="A1028" s="12" t="s">
        <v>15</v>
      </c>
      <c r="B1028" s="15">
        <v>1185732</v>
      </c>
      <c r="C1028" s="3">
        <v>44265</v>
      </c>
      <c r="D1028" s="12" t="s">
        <v>34</v>
      </c>
      <c r="E1028" s="12" t="s">
        <v>55</v>
      </c>
      <c r="F1028" s="12" t="s">
        <v>56</v>
      </c>
      <c r="G1028" s="12" t="s">
        <v>20</v>
      </c>
      <c r="H1028" s="33">
        <v>0.30000000000000004</v>
      </c>
      <c r="I1028" s="21">
        <v>1500</v>
      </c>
      <c r="J1028" s="33">
        <f t="shared" si="40"/>
        <v>450.00000000000006</v>
      </c>
      <c r="K1028" s="34">
        <f t="shared" si="41"/>
        <v>157.5</v>
      </c>
      <c r="L1028" s="24">
        <v>0.35</v>
      </c>
      <c r="M1028" s="42">
        <f t="shared" si="38"/>
        <v>0.105</v>
      </c>
      <c r="N1028" s="29">
        <f t="shared" si="39"/>
        <v>157.5</v>
      </c>
      <c r="O1028" s="3"/>
      <c r="P1028" s="8"/>
      <c r="Q1028" s="5"/>
      <c r="R1028" s="6"/>
    </row>
    <row r="1029" spans="1:18" ht="15.75" customHeight="1">
      <c r="A1029" s="12" t="s">
        <v>15</v>
      </c>
      <c r="B1029" s="15">
        <v>1185732</v>
      </c>
      <c r="C1029" s="3">
        <v>44265</v>
      </c>
      <c r="D1029" s="12" t="s">
        <v>34</v>
      </c>
      <c r="E1029" s="12" t="s">
        <v>55</v>
      </c>
      <c r="F1029" s="12" t="s">
        <v>56</v>
      </c>
      <c r="G1029" s="12" t="s">
        <v>21</v>
      </c>
      <c r="H1029" s="33">
        <v>0.35</v>
      </c>
      <c r="I1029" s="21">
        <v>0</v>
      </c>
      <c r="J1029" s="33">
        <f t="shared" si="40"/>
        <v>0</v>
      </c>
      <c r="K1029" s="34">
        <f t="shared" si="41"/>
        <v>0</v>
      </c>
      <c r="L1029" s="24">
        <v>0.4</v>
      </c>
      <c r="M1029" s="42">
        <f t="shared" si="38"/>
        <v>0</v>
      </c>
      <c r="N1029" s="29">
        <f t="shared" si="39"/>
        <v>0</v>
      </c>
      <c r="O1029" s="3"/>
      <c r="P1029" s="8"/>
      <c r="Q1029" s="5"/>
      <c r="R1029" s="6"/>
    </row>
    <row r="1030" spans="1:18" ht="15.75" customHeight="1">
      <c r="A1030" s="12" t="s">
        <v>15</v>
      </c>
      <c r="B1030" s="15">
        <v>1185732</v>
      </c>
      <c r="C1030" s="3">
        <v>44265</v>
      </c>
      <c r="D1030" s="12" t="s">
        <v>34</v>
      </c>
      <c r="E1030" s="12" t="s">
        <v>55</v>
      </c>
      <c r="F1030" s="12" t="s">
        <v>56</v>
      </c>
      <c r="G1030" s="12" t="s">
        <v>22</v>
      </c>
      <c r="H1030" s="33">
        <v>0.5</v>
      </c>
      <c r="I1030" s="21">
        <v>500</v>
      </c>
      <c r="J1030" s="33">
        <f t="shared" si="40"/>
        <v>250</v>
      </c>
      <c r="K1030" s="34">
        <f t="shared" si="41"/>
        <v>87.5</v>
      </c>
      <c r="L1030" s="24">
        <v>0.35</v>
      </c>
      <c r="M1030" s="42">
        <f t="shared" si="38"/>
        <v>0.17499999999999999</v>
      </c>
      <c r="N1030" s="29">
        <f t="shared" si="39"/>
        <v>87.5</v>
      </c>
      <c r="O1030" s="3"/>
      <c r="P1030" s="8"/>
      <c r="Q1030" s="5"/>
      <c r="R1030" s="6"/>
    </row>
    <row r="1031" spans="1:18" ht="15.75" customHeight="1">
      <c r="A1031" s="12" t="s">
        <v>15</v>
      </c>
      <c r="B1031" s="15">
        <v>1185732</v>
      </c>
      <c r="C1031" s="3">
        <v>44265</v>
      </c>
      <c r="D1031" s="12" t="s">
        <v>34</v>
      </c>
      <c r="E1031" s="12" t="s">
        <v>55</v>
      </c>
      <c r="F1031" s="12" t="s">
        <v>56</v>
      </c>
      <c r="G1031" s="12" t="s">
        <v>23</v>
      </c>
      <c r="H1031" s="33">
        <v>0.4</v>
      </c>
      <c r="I1031" s="21">
        <v>1500</v>
      </c>
      <c r="J1031" s="33">
        <f t="shared" si="40"/>
        <v>600</v>
      </c>
      <c r="K1031" s="34">
        <f t="shared" si="41"/>
        <v>300</v>
      </c>
      <c r="L1031" s="24">
        <v>0.5</v>
      </c>
      <c r="M1031" s="42">
        <f t="shared" ref="M1031:M1094" si="42">IFERROR(K1031/I1031,0)</f>
        <v>0.2</v>
      </c>
      <c r="N1031" s="29">
        <f t="shared" ref="N1031:N1094" si="43">L1031*J1031</f>
        <v>300</v>
      </c>
      <c r="O1031" s="3"/>
      <c r="P1031" s="8"/>
      <c r="Q1031" s="5"/>
      <c r="R1031" s="6"/>
    </row>
    <row r="1032" spans="1:18" ht="15.75" customHeight="1">
      <c r="A1032" s="12" t="s">
        <v>15</v>
      </c>
      <c r="B1032" s="15">
        <v>1185732</v>
      </c>
      <c r="C1032" s="3">
        <v>44297</v>
      </c>
      <c r="D1032" s="12" t="s">
        <v>34</v>
      </c>
      <c r="E1032" s="12" t="s">
        <v>55</v>
      </c>
      <c r="F1032" s="12" t="s">
        <v>56</v>
      </c>
      <c r="G1032" s="12" t="s">
        <v>18</v>
      </c>
      <c r="H1032" s="33">
        <v>0.4</v>
      </c>
      <c r="I1032" s="21">
        <v>3750</v>
      </c>
      <c r="J1032" s="33">
        <f t="shared" si="40"/>
        <v>1500</v>
      </c>
      <c r="K1032" s="34">
        <f t="shared" si="41"/>
        <v>600</v>
      </c>
      <c r="L1032" s="24">
        <v>0.4</v>
      </c>
      <c r="M1032" s="42">
        <f t="shared" si="42"/>
        <v>0.16</v>
      </c>
      <c r="N1032" s="29">
        <f t="shared" si="43"/>
        <v>600</v>
      </c>
      <c r="O1032" s="3"/>
      <c r="P1032" s="8"/>
      <c r="Q1032" s="5"/>
      <c r="R1032" s="6"/>
    </row>
    <row r="1033" spans="1:18" ht="15.75" customHeight="1">
      <c r="A1033" s="12" t="s">
        <v>15</v>
      </c>
      <c r="B1033" s="15">
        <v>1185732</v>
      </c>
      <c r="C1033" s="3">
        <v>44297</v>
      </c>
      <c r="D1033" s="12" t="s">
        <v>34</v>
      </c>
      <c r="E1033" s="12" t="s">
        <v>55</v>
      </c>
      <c r="F1033" s="12" t="s">
        <v>56</v>
      </c>
      <c r="G1033" s="12" t="s">
        <v>19</v>
      </c>
      <c r="H1033" s="33">
        <v>0.35000000000000003</v>
      </c>
      <c r="I1033" s="21">
        <v>750</v>
      </c>
      <c r="J1033" s="33">
        <f t="shared" si="40"/>
        <v>262.5</v>
      </c>
      <c r="K1033" s="34">
        <f t="shared" si="41"/>
        <v>91.875</v>
      </c>
      <c r="L1033" s="24">
        <v>0.35</v>
      </c>
      <c r="M1033" s="42">
        <f t="shared" si="42"/>
        <v>0.1225</v>
      </c>
      <c r="N1033" s="29">
        <f t="shared" si="43"/>
        <v>91.875</v>
      </c>
      <c r="O1033" s="3"/>
      <c r="P1033" s="8"/>
      <c r="Q1033" s="5"/>
      <c r="R1033" s="6"/>
    </row>
    <row r="1034" spans="1:18" ht="15.75" customHeight="1">
      <c r="A1034" s="12" t="s">
        <v>15</v>
      </c>
      <c r="B1034" s="15">
        <v>1185732</v>
      </c>
      <c r="C1034" s="3">
        <v>44297</v>
      </c>
      <c r="D1034" s="12" t="s">
        <v>34</v>
      </c>
      <c r="E1034" s="12" t="s">
        <v>55</v>
      </c>
      <c r="F1034" s="12" t="s">
        <v>56</v>
      </c>
      <c r="G1034" s="12" t="s">
        <v>20</v>
      </c>
      <c r="H1034" s="33">
        <v>0.25000000000000006</v>
      </c>
      <c r="I1034" s="21">
        <v>750</v>
      </c>
      <c r="J1034" s="33">
        <f t="shared" si="40"/>
        <v>187.50000000000003</v>
      </c>
      <c r="K1034" s="34">
        <f t="shared" si="41"/>
        <v>65.625</v>
      </c>
      <c r="L1034" s="24">
        <v>0.35</v>
      </c>
      <c r="M1034" s="42">
        <f t="shared" si="42"/>
        <v>8.7499999999999994E-2</v>
      </c>
      <c r="N1034" s="29">
        <f t="shared" si="43"/>
        <v>65.625</v>
      </c>
      <c r="O1034" s="3"/>
      <c r="P1034" s="8"/>
      <c r="Q1034" s="5"/>
      <c r="R1034" s="6"/>
    </row>
    <row r="1035" spans="1:18" ht="15.75" customHeight="1">
      <c r="A1035" s="12" t="s">
        <v>15</v>
      </c>
      <c r="B1035" s="15">
        <v>1185732</v>
      </c>
      <c r="C1035" s="3">
        <v>44297</v>
      </c>
      <c r="D1035" s="12" t="s">
        <v>34</v>
      </c>
      <c r="E1035" s="12" t="s">
        <v>55</v>
      </c>
      <c r="F1035" s="12" t="s">
        <v>56</v>
      </c>
      <c r="G1035" s="12" t="s">
        <v>21</v>
      </c>
      <c r="H1035" s="33">
        <v>0.3</v>
      </c>
      <c r="I1035" s="21">
        <v>0</v>
      </c>
      <c r="J1035" s="33">
        <f t="shared" si="40"/>
        <v>0</v>
      </c>
      <c r="K1035" s="34">
        <f t="shared" si="41"/>
        <v>0</v>
      </c>
      <c r="L1035" s="24">
        <v>0.4</v>
      </c>
      <c r="M1035" s="42">
        <f t="shared" si="42"/>
        <v>0</v>
      </c>
      <c r="N1035" s="29">
        <f t="shared" si="43"/>
        <v>0</v>
      </c>
      <c r="O1035" s="3"/>
      <c r="P1035" s="8"/>
      <c r="Q1035" s="5"/>
      <c r="R1035" s="6"/>
    </row>
    <row r="1036" spans="1:18" ht="15.75" customHeight="1">
      <c r="A1036" s="12" t="s">
        <v>15</v>
      </c>
      <c r="B1036" s="15">
        <v>1185732</v>
      </c>
      <c r="C1036" s="3">
        <v>44297</v>
      </c>
      <c r="D1036" s="12" t="s">
        <v>34</v>
      </c>
      <c r="E1036" s="12" t="s">
        <v>55</v>
      </c>
      <c r="F1036" s="12" t="s">
        <v>56</v>
      </c>
      <c r="G1036" s="12" t="s">
        <v>22</v>
      </c>
      <c r="H1036" s="33">
        <v>0.45</v>
      </c>
      <c r="I1036" s="21">
        <v>250</v>
      </c>
      <c r="J1036" s="33">
        <f t="shared" si="40"/>
        <v>112.5</v>
      </c>
      <c r="K1036" s="34">
        <f t="shared" si="41"/>
        <v>39.375</v>
      </c>
      <c r="L1036" s="24">
        <v>0.35</v>
      </c>
      <c r="M1036" s="42">
        <f t="shared" si="42"/>
        <v>0.1575</v>
      </c>
      <c r="N1036" s="29">
        <f t="shared" si="43"/>
        <v>39.375</v>
      </c>
      <c r="O1036" s="3"/>
      <c r="P1036" s="8"/>
      <c r="Q1036" s="5"/>
      <c r="R1036" s="6"/>
    </row>
    <row r="1037" spans="1:18" ht="15.75" customHeight="1">
      <c r="A1037" s="12" t="s">
        <v>15</v>
      </c>
      <c r="B1037" s="15">
        <v>1185732</v>
      </c>
      <c r="C1037" s="3">
        <v>44297</v>
      </c>
      <c r="D1037" s="12" t="s">
        <v>34</v>
      </c>
      <c r="E1037" s="12" t="s">
        <v>55</v>
      </c>
      <c r="F1037" s="12" t="s">
        <v>56</v>
      </c>
      <c r="G1037" s="12" t="s">
        <v>23</v>
      </c>
      <c r="H1037" s="33">
        <v>0.35000000000000003</v>
      </c>
      <c r="I1037" s="21">
        <v>1500</v>
      </c>
      <c r="J1037" s="33">
        <f t="shared" si="40"/>
        <v>525</v>
      </c>
      <c r="K1037" s="34">
        <f t="shared" si="41"/>
        <v>262.5</v>
      </c>
      <c r="L1037" s="24">
        <v>0.5</v>
      </c>
      <c r="M1037" s="42">
        <f t="shared" si="42"/>
        <v>0.17499999999999999</v>
      </c>
      <c r="N1037" s="29">
        <f t="shared" si="43"/>
        <v>262.5</v>
      </c>
      <c r="O1037" s="3"/>
      <c r="P1037" s="8"/>
      <c r="Q1037" s="5"/>
      <c r="R1037" s="6"/>
    </row>
    <row r="1038" spans="1:18" ht="15.75" customHeight="1">
      <c r="A1038" s="12" t="s">
        <v>15</v>
      </c>
      <c r="B1038" s="15">
        <v>1185732</v>
      </c>
      <c r="C1038" s="3">
        <v>44328</v>
      </c>
      <c r="D1038" s="12" t="s">
        <v>34</v>
      </c>
      <c r="E1038" s="12" t="s">
        <v>55</v>
      </c>
      <c r="F1038" s="12" t="s">
        <v>56</v>
      </c>
      <c r="G1038" s="12" t="s">
        <v>18</v>
      </c>
      <c r="H1038" s="33">
        <v>0.45</v>
      </c>
      <c r="I1038" s="21">
        <v>4200</v>
      </c>
      <c r="J1038" s="33">
        <f t="shared" si="40"/>
        <v>1890</v>
      </c>
      <c r="K1038" s="34">
        <f t="shared" si="41"/>
        <v>756</v>
      </c>
      <c r="L1038" s="24">
        <v>0.4</v>
      </c>
      <c r="M1038" s="42">
        <f t="shared" si="42"/>
        <v>0.18</v>
      </c>
      <c r="N1038" s="29">
        <f t="shared" si="43"/>
        <v>756</v>
      </c>
      <c r="O1038" s="3"/>
      <c r="P1038" s="8"/>
      <c r="Q1038" s="5"/>
      <c r="R1038" s="6"/>
    </row>
    <row r="1039" spans="1:18" ht="15.75" customHeight="1">
      <c r="A1039" s="12" t="s">
        <v>15</v>
      </c>
      <c r="B1039" s="15">
        <v>1185732</v>
      </c>
      <c r="C1039" s="3">
        <v>44328</v>
      </c>
      <c r="D1039" s="12" t="s">
        <v>34</v>
      </c>
      <c r="E1039" s="12" t="s">
        <v>55</v>
      </c>
      <c r="F1039" s="12" t="s">
        <v>56</v>
      </c>
      <c r="G1039" s="12" t="s">
        <v>19</v>
      </c>
      <c r="H1039" s="33">
        <v>0.40000000000000008</v>
      </c>
      <c r="I1039" s="21">
        <v>1250</v>
      </c>
      <c r="J1039" s="33">
        <f t="shared" si="40"/>
        <v>500.00000000000011</v>
      </c>
      <c r="K1039" s="34">
        <f t="shared" si="41"/>
        <v>175.00000000000003</v>
      </c>
      <c r="L1039" s="24">
        <v>0.35</v>
      </c>
      <c r="M1039" s="42">
        <f t="shared" si="42"/>
        <v>0.14000000000000001</v>
      </c>
      <c r="N1039" s="29">
        <f t="shared" si="43"/>
        <v>175.00000000000003</v>
      </c>
      <c r="O1039" s="3"/>
      <c r="P1039" s="8"/>
      <c r="Q1039" s="5"/>
      <c r="R1039" s="6"/>
    </row>
    <row r="1040" spans="1:18" ht="15.75" customHeight="1">
      <c r="A1040" s="12" t="s">
        <v>15</v>
      </c>
      <c r="B1040" s="15">
        <v>1185732</v>
      </c>
      <c r="C1040" s="3">
        <v>44328</v>
      </c>
      <c r="D1040" s="12" t="s">
        <v>34</v>
      </c>
      <c r="E1040" s="12" t="s">
        <v>55</v>
      </c>
      <c r="F1040" s="12" t="s">
        <v>56</v>
      </c>
      <c r="G1040" s="12" t="s">
        <v>20</v>
      </c>
      <c r="H1040" s="33">
        <v>0.35000000000000003</v>
      </c>
      <c r="I1040" s="21">
        <v>1000</v>
      </c>
      <c r="J1040" s="33">
        <f t="shared" si="40"/>
        <v>350.00000000000006</v>
      </c>
      <c r="K1040" s="34">
        <f t="shared" si="41"/>
        <v>122.50000000000001</v>
      </c>
      <c r="L1040" s="24">
        <v>0.35</v>
      </c>
      <c r="M1040" s="42">
        <f t="shared" si="42"/>
        <v>0.12250000000000001</v>
      </c>
      <c r="N1040" s="29">
        <f t="shared" si="43"/>
        <v>122.50000000000001</v>
      </c>
      <c r="O1040" s="3"/>
      <c r="P1040" s="8"/>
      <c r="Q1040" s="5"/>
      <c r="R1040" s="6"/>
    </row>
    <row r="1041" spans="1:18" ht="15.75" customHeight="1">
      <c r="A1041" s="12" t="s">
        <v>15</v>
      </c>
      <c r="B1041" s="15">
        <v>1185732</v>
      </c>
      <c r="C1041" s="3">
        <v>44328</v>
      </c>
      <c r="D1041" s="12" t="s">
        <v>34</v>
      </c>
      <c r="E1041" s="12" t="s">
        <v>55</v>
      </c>
      <c r="F1041" s="12" t="s">
        <v>56</v>
      </c>
      <c r="G1041" s="12" t="s">
        <v>21</v>
      </c>
      <c r="H1041" s="33">
        <v>0.35000000000000003</v>
      </c>
      <c r="I1041" s="21">
        <v>250</v>
      </c>
      <c r="J1041" s="33">
        <f t="shared" si="40"/>
        <v>87.500000000000014</v>
      </c>
      <c r="K1041" s="34">
        <f t="shared" si="41"/>
        <v>35.000000000000007</v>
      </c>
      <c r="L1041" s="24">
        <v>0.4</v>
      </c>
      <c r="M1041" s="42">
        <f t="shared" si="42"/>
        <v>0.14000000000000004</v>
      </c>
      <c r="N1041" s="29">
        <f t="shared" si="43"/>
        <v>35.000000000000007</v>
      </c>
      <c r="O1041" s="3"/>
      <c r="P1041" s="8"/>
      <c r="Q1041" s="5"/>
      <c r="R1041" s="6"/>
    </row>
    <row r="1042" spans="1:18" ht="15.75" customHeight="1">
      <c r="A1042" s="12" t="s">
        <v>15</v>
      </c>
      <c r="B1042" s="15">
        <v>1185732</v>
      </c>
      <c r="C1042" s="3">
        <v>44328</v>
      </c>
      <c r="D1042" s="12" t="s">
        <v>34</v>
      </c>
      <c r="E1042" s="12" t="s">
        <v>55</v>
      </c>
      <c r="F1042" s="12" t="s">
        <v>56</v>
      </c>
      <c r="G1042" s="12" t="s">
        <v>22</v>
      </c>
      <c r="H1042" s="33">
        <v>0.49999999999999994</v>
      </c>
      <c r="I1042" s="21">
        <v>500</v>
      </c>
      <c r="J1042" s="33">
        <f t="shared" si="40"/>
        <v>249.99999999999997</v>
      </c>
      <c r="K1042" s="34">
        <f t="shared" si="41"/>
        <v>87.499999999999986</v>
      </c>
      <c r="L1042" s="24">
        <v>0.35</v>
      </c>
      <c r="M1042" s="42">
        <f t="shared" si="42"/>
        <v>0.17499999999999996</v>
      </c>
      <c r="N1042" s="29">
        <f t="shared" si="43"/>
        <v>87.499999999999986</v>
      </c>
      <c r="O1042" s="3"/>
      <c r="P1042" s="8"/>
      <c r="Q1042" s="5"/>
      <c r="R1042" s="6"/>
    </row>
    <row r="1043" spans="1:18" ht="15.75" customHeight="1">
      <c r="A1043" s="12" t="s">
        <v>15</v>
      </c>
      <c r="B1043" s="15">
        <v>1185732</v>
      </c>
      <c r="C1043" s="3">
        <v>44328</v>
      </c>
      <c r="D1043" s="12" t="s">
        <v>34</v>
      </c>
      <c r="E1043" s="12" t="s">
        <v>55</v>
      </c>
      <c r="F1043" s="12" t="s">
        <v>56</v>
      </c>
      <c r="G1043" s="12" t="s">
        <v>23</v>
      </c>
      <c r="H1043" s="33">
        <v>0.54999999999999993</v>
      </c>
      <c r="I1043" s="21">
        <v>1500</v>
      </c>
      <c r="J1043" s="33">
        <f t="shared" si="40"/>
        <v>824.99999999999989</v>
      </c>
      <c r="K1043" s="34">
        <f t="shared" si="41"/>
        <v>412.49999999999994</v>
      </c>
      <c r="L1043" s="24">
        <v>0.5</v>
      </c>
      <c r="M1043" s="42">
        <f t="shared" si="42"/>
        <v>0.27499999999999997</v>
      </c>
      <c r="N1043" s="29">
        <f t="shared" si="43"/>
        <v>412.49999999999994</v>
      </c>
      <c r="O1043" s="3"/>
      <c r="P1043" s="8"/>
      <c r="Q1043" s="5"/>
      <c r="R1043" s="6"/>
    </row>
    <row r="1044" spans="1:18" ht="15.75" customHeight="1">
      <c r="A1044" s="12" t="s">
        <v>15</v>
      </c>
      <c r="B1044" s="15">
        <v>1185732</v>
      </c>
      <c r="C1044" s="3">
        <v>44358</v>
      </c>
      <c r="D1044" s="12" t="s">
        <v>34</v>
      </c>
      <c r="E1044" s="12" t="s">
        <v>55</v>
      </c>
      <c r="F1044" s="12" t="s">
        <v>56</v>
      </c>
      <c r="G1044" s="12" t="s">
        <v>18</v>
      </c>
      <c r="H1044" s="33">
        <v>0.4</v>
      </c>
      <c r="I1044" s="21">
        <v>4000</v>
      </c>
      <c r="J1044" s="33">
        <f t="shared" si="40"/>
        <v>1600</v>
      </c>
      <c r="K1044" s="34">
        <f t="shared" si="41"/>
        <v>640</v>
      </c>
      <c r="L1044" s="24">
        <v>0.4</v>
      </c>
      <c r="M1044" s="42">
        <f t="shared" si="42"/>
        <v>0.16</v>
      </c>
      <c r="N1044" s="29">
        <f t="shared" si="43"/>
        <v>640</v>
      </c>
      <c r="O1044" s="3"/>
      <c r="P1044" s="8"/>
      <c r="Q1044" s="5"/>
      <c r="R1044" s="6"/>
    </row>
    <row r="1045" spans="1:18" ht="15.75" customHeight="1">
      <c r="A1045" s="12" t="s">
        <v>15</v>
      </c>
      <c r="B1045" s="15">
        <v>1185732</v>
      </c>
      <c r="C1045" s="3">
        <v>44358</v>
      </c>
      <c r="D1045" s="12" t="s">
        <v>34</v>
      </c>
      <c r="E1045" s="12" t="s">
        <v>55</v>
      </c>
      <c r="F1045" s="12" t="s">
        <v>56</v>
      </c>
      <c r="G1045" s="12" t="s">
        <v>19</v>
      </c>
      <c r="H1045" s="33">
        <v>0.35000000000000009</v>
      </c>
      <c r="I1045" s="21">
        <v>1500</v>
      </c>
      <c r="J1045" s="33">
        <f t="shared" si="40"/>
        <v>525.00000000000011</v>
      </c>
      <c r="K1045" s="34">
        <f t="shared" si="41"/>
        <v>183.75000000000003</v>
      </c>
      <c r="L1045" s="24">
        <v>0.35</v>
      </c>
      <c r="M1045" s="42">
        <f t="shared" si="42"/>
        <v>0.12250000000000003</v>
      </c>
      <c r="N1045" s="29">
        <f t="shared" si="43"/>
        <v>183.75000000000003</v>
      </c>
      <c r="O1045" s="3"/>
      <c r="P1045" s="8"/>
      <c r="Q1045" s="5"/>
      <c r="R1045" s="6"/>
    </row>
    <row r="1046" spans="1:18" ht="15.75" customHeight="1">
      <c r="A1046" s="12" t="s">
        <v>15</v>
      </c>
      <c r="B1046" s="15">
        <v>1185732</v>
      </c>
      <c r="C1046" s="3">
        <v>44358</v>
      </c>
      <c r="D1046" s="12" t="s">
        <v>34</v>
      </c>
      <c r="E1046" s="12" t="s">
        <v>55</v>
      </c>
      <c r="F1046" s="12" t="s">
        <v>56</v>
      </c>
      <c r="G1046" s="12" t="s">
        <v>20</v>
      </c>
      <c r="H1046" s="33">
        <v>0.30000000000000004</v>
      </c>
      <c r="I1046" s="21">
        <v>1750</v>
      </c>
      <c r="J1046" s="33">
        <f t="shared" si="40"/>
        <v>525.00000000000011</v>
      </c>
      <c r="K1046" s="34">
        <f t="shared" si="41"/>
        <v>183.75000000000003</v>
      </c>
      <c r="L1046" s="24">
        <v>0.35</v>
      </c>
      <c r="M1046" s="42">
        <f t="shared" si="42"/>
        <v>0.10500000000000001</v>
      </c>
      <c r="N1046" s="29">
        <f t="shared" si="43"/>
        <v>183.75000000000003</v>
      </c>
      <c r="O1046" s="3"/>
      <c r="P1046" s="8"/>
      <c r="Q1046" s="5"/>
      <c r="R1046" s="6"/>
    </row>
    <row r="1047" spans="1:18" ht="15.75" customHeight="1">
      <c r="A1047" s="12" t="s">
        <v>15</v>
      </c>
      <c r="B1047" s="15">
        <v>1185732</v>
      </c>
      <c r="C1047" s="3">
        <v>44358</v>
      </c>
      <c r="D1047" s="12" t="s">
        <v>34</v>
      </c>
      <c r="E1047" s="12" t="s">
        <v>55</v>
      </c>
      <c r="F1047" s="12" t="s">
        <v>56</v>
      </c>
      <c r="G1047" s="12" t="s">
        <v>21</v>
      </c>
      <c r="H1047" s="33">
        <v>0.30000000000000004</v>
      </c>
      <c r="I1047" s="21">
        <v>1500</v>
      </c>
      <c r="J1047" s="33">
        <f t="shared" si="40"/>
        <v>450.00000000000006</v>
      </c>
      <c r="K1047" s="34">
        <f t="shared" si="41"/>
        <v>180.00000000000003</v>
      </c>
      <c r="L1047" s="24">
        <v>0.4</v>
      </c>
      <c r="M1047" s="42">
        <f t="shared" si="42"/>
        <v>0.12000000000000002</v>
      </c>
      <c r="N1047" s="29">
        <f t="shared" si="43"/>
        <v>180.00000000000003</v>
      </c>
      <c r="O1047" s="3"/>
      <c r="P1047" s="8"/>
      <c r="Q1047" s="5"/>
      <c r="R1047" s="6"/>
    </row>
    <row r="1048" spans="1:18" ht="15.75" customHeight="1">
      <c r="A1048" s="12" t="s">
        <v>15</v>
      </c>
      <c r="B1048" s="15">
        <v>1185732</v>
      </c>
      <c r="C1048" s="3">
        <v>44358</v>
      </c>
      <c r="D1048" s="12" t="s">
        <v>34</v>
      </c>
      <c r="E1048" s="12" t="s">
        <v>55</v>
      </c>
      <c r="F1048" s="12" t="s">
        <v>56</v>
      </c>
      <c r="G1048" s="12" t="s">
        <v>22</v>
      </c>
      <c r="H1048" s="33">
        <v>0.45</v>
      </c>
      <c r="I1048" s="21">
        <v>1500</v>
      </c>
      <c r="J1048" s="33">
        <f t="shared" si="40"/>
        <v>675</v>
      </c>
      <c r="K1048" s="34">
        <f t="shared" si="41"/>
        <v>236.24999999999997</v>
      </c>
      <c r="L1048" s="24">
        <v>0.35</v>
      </c>
      <c r="M1048" s="42">
        <f t="shared" si="42"/>
        <v>0.15749999999999997</v>
      </c>
      <c r="N1048" s="29">
        <f t="shared" si="43"/>
        <v>236.24999999999997</v>
      </c>
      <c r="O1048" s="3"/>
      <c r="P1048" s="8"/>
      <c r="Q1048" s="5"/>
      <c r="R1048" s="6"/>
    </row>
    <row r="1049" spans="1:18" ht="15.75" customHeight="1">
      <c r="A1049" s="12" t="s">
        <v>15</v>
      </c>
      <c r="B1049" s="15">
        <v>1185732</v>
      </c>
      <c r="C1049" s="3">
        <v>44358</v>
      </c>
      <c r="D1049" s="12" t="s">
        <v>34</v>
      </c>
      <c r="E1049" s="12" t="s">
        <v>55</v>
      </c>
      <c r="F1049" s="12" t="s">
        <v>56</v>
      </c>
      <c r="G1049" s="12" t="s">
        <v>23</v>
      </c>
      <c r="H1049" s="33">
        <v>0.5</v>
      </c>
      <c r="I1049" s="21">
        <v>3250</v>
      </c>
      <c r="J1049" s="33">
        <f t="shared" si="40"/>
        <v>1625</v>
      </c>
      <c r="K1049" s="34">
        <f t="shared" si="41"/>
        <v>812.5</v>
      </c>
      <c r="L1049" s="24">
        <v>0.5</v>
      </c>
      <c r="M1049" s="42">
        <f t="shared" si="42"/>
        <v>0.25</v>
      </c>
      <c r="N1049" s="29">
        <f t="shared" si="43"/>
        <v>812.5</v>
      </c>
      <c r="O1049" s="3"/>
      <c r="P1049" s="8"/>
      <c r="Q1049" s="5"/>
      <c r="R1049" s="6"/>
    </row>
    <row r="1050" spans="1:18" ht="15.75" customHeight="1">
      <c r="A1050" s="12" t="s">
        <v>15</v>
      </c>
      <c r="B1050" s="15">
        <v>1185732</v>
      </c>
      <c r="C1050" s="3">
        <v>44387</v>
      </c>
      <c r="D1050" s="12" t="s">
        <v>34</v>
      </c>
      <c r="E1050" s="12" t="s">
        <v>55</v>
      </c>
      <c r="F1050" s="12" t="s">
        <v>56</v>
      </c>
      <c r="G1050" s="12" t="s">
        <v>18</v>
      </c>
      <c r="H1050" s="33">
        <v>0.45</v>
      </c>
      <c r="I1050" s="21">
        <v>5500</v>
      </c>
      <c r="J1050" s="33">
        <f t="shared" si="40"/>
        <v>2475</v>
      </c>
      <c r="K1050" s="34">
        <f t="shared" si="41"/>
        <v>990</v>
      </c>
      <c r="L1050" s="24">
        <v>0.4</v>
      </c>
      <c r="M1050" s="42">
        <f t="shared" si="42"/>
        <v>0.18</v>
      </c>
      <c r="N1050" s="29">
        <f t="shared" si="43"/>
        <v>990</v>
      </c>
      <c r="O1050" s="3"/>
      <c r="P1050" s="8"/>
      <c r="Q1050" s="5"/>
      <c r="R1050" s="6"/>
    </row>
    <row r="1051" spans="1:18" ht="15.75" customHeight="1">
      <c r="A1051" s="12" t="s">
        <v>15</v>
      </c>
      <c r="B1051" s="15">
        <v>1185732</v>
      </c>
      <c r="C1051" s="3">
        <v>44387</v>
      </c>
      <c r="D1051" s="12" t="s">
        <v>34</v>
      </c>
      <c r="E1051" s="12" t="s">
        <v>55</v>
      </c>
      <c r="F1051" s="12" t="s">
        <v>56</v>
      </c>
      <c r="G1051" s="12" t="s">
        <v>19</v>
      </c>
      <c r="H1051" s="33">
        <v>0.40000000000000008</v>
      </c>
      <c r="I1051" s="21">
        <v>3000</v>
      </c>
      <c r="J1051" s="33">
        <f t="shared" si="40"/>
        <v>1200.0000000000002</v>
      </c>
      <c r="K1051" s="34">
        <f t="shared" si="41"/>
        <v>420.00000000000006</v>
      </c>
      <c r="L1051" s="24">
        <v>0.35</v>
      </c>
      <c r="M1051" s="42">
        <f t="shared" si="42"/>
        <v>0.14000000000000001</v>
      </c>
      <c r="N1051" s="29">
        <f t="shared" si="43"/>
        <v>420.00000000000006</v>
      </c>
      <c r="O1051" s="3"/>
      <c r="P1051" s="8"/>
      <c r="Q1051" s="5"/>
      <c r="R1051" s="6"/>
    </row>
    <row r="1052" spans="1:18" ht="15.75" customHeight="1">
      <c r="A1052" s="12" t="s">
        <v>15</v>
      </c>
      <c r="B1052" s="15">
        <v>1185732</v>
      </c>
      <c r="C1052" s="3">
        <v>44387</v>
      </c>
      <c r="D1052" s="12" t="s">
        <v>34</v>
      </c>
      <c r="E1052" s="12" t="s">
        <v>55</v>
      </c>
      <c r="F1052" s="12" t="s">
        <v>56</v>
      </c>
      <c r="G1052" s="12" t="s">
        <v>20</v>
      </c>
      <c r="H1052" s="33">
        <v>0.35000000000000003</v>
      </c>
      <c r="I1052" s="21">
        <v>2250</v>
      </c>
      <c r="J1052" s="33">
        <f t="shared" si="40"/>
        <v>787.50000000000011</v>
      </c>
      <c r="K1052" s="34">
        <f t="shared" si="41"/>
        <v>275.625</v>
      </c>
      <c r="L1052" s="24">
        <v>0.35</v>
      </c>
      <c r="M1052" s="42">
        <f t="shared" si="42"/>
        <v>0.1225</v>
      </c>
      <c r="N1052" s="29">
        <f t="shared" si="43"/>
        <v>275.625</v>
      </c>
      <c r="O1052" s="3"/>
      <c r="P1052" s="8"/>
      <c r="Q1052" s="5"/>
      <c r="R1052" s="6"/>
    </row>
    <row r="1053" spans="1:18" ht="15.75" customHeight="1">
      <c r="A1053" s="12" t="s">
        <v>15</v>
      </c>
      <c r="B1053" s="15">
        <v>1185732</v>
      </c>
      <c r="C1053" s="3">
        <v>44387</v>
      </c>
      <c r="D1053" s="12" t="s">
        <v>34</v>
      </c>
      <c r="E1053" s="12" t="s">
        <v>55</v>
      </c>
      <c r="F1053" s="12" t="s">
        <v>56</v>
      </c>
      <c r="G1053" s="12" t="s">
        <v>21</v>
      </c>
      <c r="H1053" s="33">
        <v>0.35000000000000003</v>
      </c>
      <c r="I1053" s="21">
        <v>1750</v>
      </c>
      <c r="J1053" s="33">
        <f t="shared" si="40"/>
        <v>612.50000000000011</v>
      </c>
      <c r="K1053" s="34">
        <f t="shared" si="41"/>
        <v>245.00000000000006</v>
      </c>
      <c r="L1053" s="24">
        <v>0.4</v>
      </c>
      <c r="M1053" s="42">
        <f t="shared" si="42"/>
        <v>0.14000000000000004</v>
      </c>
      <c r="N1053" s="29">
        <f t="shared" si="43"/>
        <v>245.00000000000006</v>
      </c>
      <c r="O1053" s="3"/>
      <c r="P1053" s="8"/>
      <c r="Q1053" s="5"/>
      <c r="R1053" s="6"/>
    </row>
    <row r="1054" spans="1:18" ht="15.75" customHeight="1">
      <c r="A1054" s="12" t="s">
        <v>15</v>
      </c>
      <c r="B1054" s="15">
        <v>1185732</v>
      </c>
      <c r="C1054" s="3">
        <v>44387</v>
      </c>
      <c r="D1054" s="12" t="s">
        <v>34</v>
      </c>
      <c r="E1054" s="12" t="s">
        <v>55</v>
      </c>
      <c r="F1054" s="12" t="s">
        <v>56</v>
      </c>
      <c r="G1054" s="12" t="s">
        <v>22</v>
      </c>
      <c r="H1054" s="33">
        <v>0.45</v>
      </c>
      <c r="I1054" s="21">
        <v>1750</v>
      </c>
      <c r="J1054" s="33">
        <f t="shared" si="40"/>
        <v>787.5</v>
      </c>
      <c r="K1054" s="34">
        <f t="shared" si="41"/>
        <v>275.625</v>
      </c>
      <c r="L1054" s="24">
        <v>0.35</v>
      </c>
      <c r="M1054" s="42">
        <f t="shared" si="42"/>
        <v>0.1575</v>
      </c>
      <c r="N1054" s="29">
        <f t="shared" si="43"/>
        <v>275.625</v>
      </c>
      <c r="O1054" s="3"/>
      <c r="P1054" s="8"/>
      <c r="Q1054" s="5"/>
      <c r="R1054" s="6"/>
    </row>
    <row r="1055" spans="1:18" ht="15.75" customHeight="1">
      <c r="A1055" s="12" t="s">
        <v>15</v>
      </c>
      <c r="B1055" s="15">
        <v>1185732</v>
      </c>
      <c r="C1055" s="3">
        <v>44387</v>
      </c>
      <c r="D1055" s="12" t="s">
        <v>34</v>
      </c>
      <c r="E1055" s="12" t="s">
        <v>55</v>
      </c>
      <c r="F1055" s="12" t="s">
        <v>56</v>
      </c>
      <c r="G1055" s="12" t="s">
        <v>23</v>
      </c>
      <c r="H1055" s="33">
        <v>0.5</v>
      </c>
      <c r="I1055" s="21">
        <v>3500</v>
      </c>
      <c r="J1055" s="33">
        <f t="shared" si="40"/>
        <v>1750</v>
      </c>
      <c r="K1055" s="34">
        <f t="shared" si="41"/>
        <v>875</v>
      </c>
      <c r="L1055" s="24">
        <v>0.5</v>
      </c>
      <c r="M1055" s="42">
        <f t="shared" si="42"/>
        <v>0.25</v>
      </c>
      <c r="N1055" s="29">
        <f t="shared" si="43"/>
        <v>875</v>
      </c>
      <c r="O1055" s="3"/>
      <c r="P1055" s="8"/>
      <c r="Q1055" s="5"/>
      <c r="R1055" s="6"/>
    </row>
    <row r="1056" spans="1:18" ht="15.75" customHeight="1">
      <c r="A1056" s="12" t="s">
        <v>15</v>
      </c>
      <c r="B1056" s="15">
        <v>1185732</v>
      </c>
      <c r="C1056" s="3">
        <v>44419</v>
      </c>
      <c r="D1056" s="12" t="s">
        <v>34</v>
      </c>
      <c r="E1056" s="12" t="s">
        <v>55</v>
      </c>
      <c r="F1056" s="12" t="s">
        <v>56</v>
      </c>
      <c r="G1056" s="12" t="s">
        <v>18</v>
      </c>
      <c r="H1056" s="33">
        <v>0.45</v>
      </c>
      <c r="I1056" s="21">
        <v>5000</v>
      </c>
      <c r="J1056" s="33">
        <f t="shared" si="40"/>
        <v>2250</v>
      </c>
      <c r="K1056" s="34">
        <f t="shared" si="41"/>
        <v>900</v>
      </c>
      <c r="L1056" s="24">
        <v>0.4</v>
      </c>
      <c r="M1056" s="42">
        <f t="shared" si="42"/>
        <v>0.18</v>
      </c>
      <c r="N1056" s="29">
        <f t="shared" si="43"/>
        <v>900</v>
      </c>
      <c r="O1056" s="3"/>
      <c r="P1056" s="8"/>
      <c r="Q1056" s="5"/>
      <c r="R1056" s="6"/>
    </row>
    <row r="1057" spans="1:18" ht="15.75" customHeight="1">
      <c r="A1057" s="12" t="s">
        <v>15</v>
      </c>
      <c r="B1057" s="15">
        <v>1185732</v>
      </c>
      <c r="C1057" s="3">
        <v>44419</v>
      </c>
      <c r="D1057" s="12" t="s">
        <v>34</v>
      </c>
      <c r="E1057" s="12" t="s">
        <v>55</v>
      </c>
      <c r="F1057" s="12" t="s">
        <v>56</v>
      </c>
      <c r="G1057" s="12" t="s">
        <v>19</v>
      </c>
      <c r="H1057" s="33">
        <v>0.45000000000000007</v>
      </c>
      <c r="I1057" s="21">
        <v>2750</v>
      </c>
      <c r="J1057" s="33">
        <f t="shared" si="40"/>
        <v>1237.5000000000002</v>
      </c>
      <c r="K1057" s="34">
        <f t="shared" si="41"/>
        <v>433.12500000000006</v>
      </c>
      <c r="L1057" s="24">
        <v>0.35</v>
      </c>
      <c r="M1057" s="42">
        <f t="shared" si="42"/>
        <v>0.15750000000000003</v>
      </c>
      <c r="N1057" s="29">
        <f t="shared" si="43"/>
        <v>433.12500000000006</v>
      </c>
      <c r="O1057" s="3"/>
      <c r="P1057" s="8"/>
      <c r="Q1057" s="5"/>
      <c r="R1057" s="6"/>
    </row>
    <row r="1058" spans="1:18" ht="15.75" customHeight="1">
      <c r="A1058" s="12" t="s">
        <v>15</v>
      </c>
      <c r="B1058" s="15">
        <v>1185732</v>
      </c>
      <c r="C1058" s="3">
        <v>44419</v>
      </c>
      <c r="D1058" s="12" t="s">
        <v>34</v>
      </c>
      <c r="E1058" s="12" t="s">
        <v>55</v>
      </c>
      <c r="F1058" s="12" t="s">
        <v>56</v>
      </c>
      <c r="G1058" s="12" t="s">
        <v>20</v>
      </c>
      <c r="H1058" s="33">
        <v>0.4</v>
      </c>
      <c r="I1058" s="21">
        <v>2000</v>
      </c>
      <c r="J1058" s="33">
        <f t="shared" si="40"/>
        <v>800</v>
      </c>
      <c r="K1058" s="34">
        <f t="shared" si="41"/>
        <v>280</v>
      </c>
      <c r="L1058" s="24">
        <v>0.35</v>
      </c>
      <c r="M1058" s="42">
        <f t="shared" si="42"/>
        <v>0.14000000000000001</v>
      </c>
      <c r="N1058" s="29">
        <f t="shared" si="43"/>
        <v>280</v>
      </c>
      <c r="O1058" s="3"/>
      <c r="P1058" s="8"/>
      <c r="Q1058" s="5"/>
      <c r="R1058" s="6"/>
    </row>
    <row r="1059" spans="1:18" ht="15.75" customHeight="1">
      <c r="A1059" s="12" t="s">
        <v>15</v>
      </c>
      <c r="B1059" s="15">
        <v>1185732</v>
      </c>
      <c r="C1059" s="3">
        <v>44419</v>
      </c>
      <c r="D1059" s="12" t="s">
        <v>34</v>
      </c>
      <c r="E1059" s="12" t="s">
        <v>55</v>
      </c>
      <c r="F1059" s="12" t="s">
        <v>56</v>
      </c>
      <c r="G1059" s="12" t="s">
        <v>21</v>
      </c>
      <c r="H1059" s="33">
        <v>0.30000000000000004</v>
      </c>
      <c r="I1059" s="21">
        <v>1250</v>
      </c>
      <c r="J1059" s="33">
        <f t="shared" si="40"/>
        <v>375.00000000000006</v>
      </c>
      <c r="K1059" s="34">
        <f t="shared" si="41"/>
        <v>150.00000000000003</v>
      </c>
      <c r="L1059" s="24">
        <v>0.4</v>
      </c>
      <c r="M1059" s="42">
        <f t="shared" si="42"/>
        <v>0.12000000000000002</v>
      </c>
      <c r="N1059" s="29">
        <f t="shared" si="43"/>
        <v>150.00000000000003</v>
      </c>
      <c r="O1059" s="3"/>
      <c r="P1059" s="8"/>
      <c r="Q1059" s="5"/>
      <c r="R1059" s="6"/>
    </row>
    <row r="1060" spans="1:18" ht="15.75" customHeight="1">
      <c r="A1060" s="12" t="s">
        <v>15</v>
      </c>
      <c r="B1060" s="15">
        <v>1185732</v>
      </c>
      <c r="C1060" s="3">
        <v>44419</v>
      </c>
      <c r="D1060" s="12" t="s">
        <v>34</v>
      </c>
      <c r="E1060" s="12" t="s">
        <v>55</v>
      </c>
      <c r="F1060" s="12" t="s">
        <v>56</v>
      </c>
      <c r="G1060" s="12" t="s">
        <v>22</v>
      </c>
      <c r="H1060" s="33">
        <v>0.4</v>
      </c>
      <c r="I1060" s="21">
        <v>1000</v>
      </c>
      <c r="J1060" s="33">
        <f t="shared" si="40"/>
        <v>400</v>
      </c>
      <c r="K1060" s="34">
        <f t="shared" si="41"/>
        <v>140</v>
      </c>
      <c r="L1060" s="24">
        <v>0.35</v>
      </c>
      <c r="M1060" s="42">
        <f t="shared" si="42"/>
        <v>0.14000000000000001</v>
      </c>
      <c r="N1060" s="29">
        <f t="shared" si="43"/>
        <v>140</v>
      </c>
      <c r="O1060" s="3"/>
      <c r="P1060" s="8"/>
      <c r="Q1060" s="5"/>
      <c r="R1060" s="6"/>
    </row>
    <row r="1061" spans="1:18" ht="15.75" customHeight="1">
      <c r="A1061" s="12" t="s">
        <v>15</v>
      </c>
      <c r="B1061" s="15">
        <v>1185732</v>
      </c>
      <c r="C1061" s="3">
        <v>44419</v>
      </c>
      <c r="D1061" s="12" t="s">
        <v>34</v>
      </c>
      <c r="E1061" s="12" t="s">
        <v>55</v>
      </c>
      <c r="F1061" s="12" t="s">
        <v>56</v>
      </c>
      <c r="G1061" s="12" t="s">
        <v>23</v>
      </c>
      <c r="H1061" s="33">
        <v>0.45</v>
      </c>
      <c r="I1061" s="21">
        <v>2750</v>
      </c>
      <c r="J1061" s="33">
        <f t="shared" si="40"/>
        <v>1237.5</v>
      </c>
      <c r="K1061" s="34">
        <f t="shared" si="41"/>
        <v>618.75</v>
      </c>
      <c r="L1061" s="24">
        <v>0.5</v>
      </c>
      <c r="M1061" s="42">
        <f t="shared" si="42"/>
        <v>0.22500000000000001</v>
      </c>
      <c r="N1061" s="29">
        <f t="shared" si="43"/>
        <v>618.75</v>
      </c>
      <c r="O1061" s="3"/>
      <c r="P1061" s="8"/>
      <c r="Q1061" s="5"/>
      <c r="R1061" s="6"/>
    </row>
    <row r="1062" spans="1:18" ht="15.75" customHeight="1">
      <c r="A1062" s="12" t="s">
        <v>15</v>
      </c>
      <c r="B1062" s="15">
        <v>1185732</v>
      </c>
      <c r="C1062" s="3">
        <v>44451</v>
      </c>
      <c r="D1062" s="12" t="s">
        <v>34</v>
      </c>
      <c r="E1062" s="12" t="s">
        <v>55</v>
      </c>
      <c r="F1062" s="12" t="s">
        <v>56</v>
      </c>
      <c r="G1062" s="12" t="s">
        <v>18</v>
      </c>
      <c r="H1062" s="33">
        <v>0.4</v>
      </c>
      <c r="I1062" s="21">
        <v>4000</v>
      </c>
      <c r="J1062" s="33">
        <f t="shared" si="40"/>
        <v>1600</v>
      </c>
      <c r="K1062" s="34">
        <f t="shared" si="41"/>
        <v>640</v>
      </c>
      <c r="L1062" s="24">
        <v>0.4</v>
      </c>
      <c r="M1062" s="42">
        <f t="shared" si="42"/>
        <v>0.16</v>
      </c>
      <c r="N1062" s="29">
        <f t="shared" si="43"/>
        <v>640</v>
      </c>
      <c r="O1062" s="3"/>
      <c r="P1062" s="8"/>
      <c r="Q1062" s="5"/>
      <c r="R1062" s="6"/>
    </row>
    <row r="1063" spans="1:18" ht="15.75" customHeight="1">
      <c r="A1063" s="12" t="s">
        <v>15</v>
      </c>
      <c r="B1063" s="15">
        <v>1185732</v>
      </c>
      <c r="C1063" s="3">
        <v>44451</v>
      </c>
      <c r="D1063" s="12" t="s">
        <v>34</v>
      </c>
      <c r="E1063" s="12" t="s">
        <v>55</v>
      </c>
      <c r="F1063" s="12" t="s">
        <v>56</v>
      </c>
      <c r="G1063" s="12" t="s">
        <v>19</v>
      </c>
      <c r="H1063" s="33">
        <v>0.35000000000000009</v>
      </c>
      <c r="I1063" s="21">
        <v>2000</v>
      </c>
      <c r="J1063" s="33">
        <f t="shared" si="40"/>
        <v>700.00000000000023</v>
      </c>
      <c r="K1063" s="34">
        <f t="shared" si="41"/>
        <v>245.00000000000006</v>
      </c>
      <c r="L1063" s="24">
        <v>0.35</v>
      </c>
      <c r="M1063" s="42">
        <f t="shared" si="42"/>
        <v>0.12250000000000003</v>
      </c>
      <c r="N1063" s="29">
        <f t="shared" si="43"/>
        <v>245.00000000000006</v>
      </c>
      <c r="O1063" s="3"/>
      <c r="P1063" s="8"/>
      <c r="Q1063" s="5"/>
      <c r="R1063" s="6"/>
    </row>
    <row r="1064" spans="1:18" ht="15.75" customHeight="1">
      <c r="A1064" s="12" t="s">
        <v>15</v>
      </c>
      <c r="B1064" s="15">
        <v>1185732</v>
      </c>
      <c r="C1064" s="3">
        <v>44451</v>
      </c>
      <c r="D1064" s="12" t="s">
        <v>34</v>
      </c>
      <c r="E1064" s="12" t="s">
        <v>55</v>
      </c>
      <c r="F1064" s="12" t="s">
        <v>56</v>
      </c>
      <c r="G1064" s="12" t="s">
        <v>20</v>
      </c>
      <c r="H1064" s="33">
        <v>0.2</v>
      </c>
      <c r="I1064" s="21">
        <v>1000</v>
      </c>
      <c r="J1064" s="33">
        <f t="shared" si="40"/>
        <v>200</v>
      </c>
      <c r="K1064" s="34">
        <f t="shared" si="41"/>
        <v>70</v>
      </c>
      <c r="L1064" s="24">
        <v>0.35</v>
      </c>
      <c r="M1064" s="42">
        <f t="shared" si="42"/>
        <v>7.0000000000000007E-2</v>
      </c>
      <c r="N1064" s="29">
        <f t="shared" si="43"/>
        <v>70</v>
      </c>
      <c r="O1064" s="3"/>
      <c r="P1064" s="8"/>
      <c r="Q1064" s="5"/>
      <c r="R1064" s="6"/>
    </row>
    <row r="1065" spans="1:18" ht="15.75" customHeight="1">
      <c r="A1065" s="12" t="s">
        <v>15</v>
      </c>
      <c r="B1065" s="15">
        <v>1185732</v>
      </c>
      <c r="C1065" s="3">
        <v>44451</v>
      </c>
      <c r="D1065" s="12" t="s">
        <v>34</v>
      </c>
      <c r="E1065" s="12" t="s">
        <v>55</v>
      </c>
      <c r="F1065" s="12" t="s">
        <v>56</v>
      </c>
      <c r="G1065" s="12" t="s">
        <v>21</v>
      </c>
      <c r="H1065" s="33">
        <v>0.2</v>
      </c>
      <c r="I1065" s="21">
        <v>750</v>
      </c>
      <c r="J1065" s="33">
        <f t="shared" si="40"/>
        <v>150</v>
      </c>
      <c r="K1065" s="34">
        <f t="shared" si="41"/>
        <v>60</v>
      </c>
      <c r="L1065" s="24">
        <v>0.4</v>
      </c>
      <c r="M1065" s="42">
        <f t="shared" si="42"/>
        <v>0.08</v>
      </c>
      <c r="N1065" s="29">
        <f t="shared" si="43"/>
        <v>60</v>
      </c>
      <c r="O1065" s="3"/>
      <c r="P1065" s="8"/>
      <c r="Q1065" s="5"/>
      <c r="R1065" s="6"/>
    </row>
    <row r="1066" spans="1:18" ht="15.75" customHeight="1">
      <c r="A1066" s="12" t="s">
        <v>15</v>
      </c>
      <c r="B1066" s="15">
        <v>1185732</v>
      </c>
      <c r="C1066" s="3">
        <v>44451</v>
      </c>
      <c r="D1066" s="12" t="s">
        <v>34</v>
      </c>
      <c r="E1066" s="12" t="s">
        <v>55</v>
      </c>
      <c r="F1066" s="12" t="s">
        <v>56</v>
      </c>
      <c r="G1066" s="12" t="s">
        <v>22</v>
      </c>
      <c r="H1066" s="33">
        <v>0.3</v>
      </c>
      <c r="I1066" s="21">
        <v>750</v>
      </c>
      <c r="J1066" s="33">
        <f t="shared" si="40"/>
        <v>225</v>
      </c>
      <c r="K1066" s="34">
        <f t="shared" si="41"/>
        <v>78.75</v>
      </c>
      <c r="L1066" s="24">
        <v>0.35</v>
      </c>
      <c r="M1066" s="42">
        <f t="shared" si="42"/>
        <v>0.105</v>
      </c>
      <c r="N1066" s="29">
        <f t="shared" si="43"/>
        <v>78.75</v>
      </c>
      <c r="O1066" s="3"/>
      <c r="P1066" s="8"/>
      <c r="Q1066" s="5"/>
      <c r="R1066" s="6"/>
    </row>
    <row r="1067" spans="1:18" ht="15.75" customHeight="1">
      <c r="A1067" s="12" t="s">
        <v>15</v>
      </c>
      <c r="B1067" s="15">
        <v>1185732</v>
      </c>
      <c r="C1067" s="3">
        <v>44451</v>
      </c>
      <c r="D1067" s="12" t="s">
        <v>34</v>
      </c>
      <c r="E1067" s="12" t="s">
        <v>55</v>
      </c>
      <c r="F1067" s="12" t="s">
        <v>56</v>
      </c>
      <c r="G1067" s="12" t="s">
        <v>23</v>
      </c>
      <c r="H1067" s="33">
        <v>0.35000000000000003</v>
      </c>
      <c r="I1067" s="21">
        <v>1500</v>
      </c>
      <c r="J1067" s="33">
        <f t="shared" si="40"/>
        <v>525</v>
      </c>
      <c r="K1067" s="34">
        <f t="shared" si="41"/>
        <v>262.5</v>
      </c>
      <c r="L1067" s="24">
        <v>0.5</v>
      </c>
      <c r="M1067" s="42">
        <f t="shared" si="42"/>
        <v>0.17499999999999999</v>
      </c>
      <c r="N1067" s="29">
        <f t="shared" si="43"/>
        <v>262.5</v>
      </c>
      <c r="O1067" s="3"/>
      <c r="P1067" s="8"/>
      <c r="Q1067" s="5"/>
      <c r="R1067" s="6"/>
    </row>
    <row r="1068" spans="1:18" ht="15.75" customHeight="1">
      <c r="A1068" s="12" t="s">
        <v>15</v>
      </c>
      <c r="B1068" s="15">
        <v>1185732</v>
      </c>
      <c r="C1068" s="3">
        <v>44480</v>
      </c>
      <c r="D1068" s="12" t="s">
        <v>34</v>
      </c>
      <c r="E1068" s="12" t="s">
        <v>55</v>
      </c>
      <c r="F1068" s="12" t="s">
        <v>56</v>
      </c>
      <c r="G1068" s="12" t="s">
        <v>18</v>
      </c>
      <c r="H1068" s="33">
        <v>0.39999999999999997</v>
      </c>
      <c r="I1068" s="21">
        <v>3250</v>
      </c>
      <c r="J1068" s="33">
        <f t="shared" si="40"/>
        <v>1300</v>
      </c>
      <c r="K1068" s="34">
        <f t="shared" si="41"/>
        <v>520</v>
      </c>
      <c r="L1068" s="24">
        <v>0.4</v>
      </c>
      <c r="M1068" s="42">
        <f t="shared" si="42"/>
        <v>0.16</v>
      </c>
      <c r="N1068" s="29">
        <f t="shared" si="43"/>
        <v>520</v>
      </c>
      <c r="O1068" s="3"/>
      <c r="P1068" s="8"/>
      <c r="Q1068" s="5"/>
      <c r="R1068" s="6"/>
    </row>
    <row r="1069" spans="1:18" ht="15.75" customHeight="1">
      <c r="A1069" s="12" t="s">
        <v>15</v>
      </c>
      <c r="B1069" s="15">
        <v>1185732</v>
      </c>
      <c r="C1069" s="3">
        <v>44480</v>
      </c>
      <c r="D1069" s="12" t="s">
        <v>34</v>
      </c>
      <c r="E1069" s="12" t="s">
        <v>55</v>
      </c>
      <c r="F1069" s="12" t="s">
        <v>56</v>
      </c>
      <c r="G1069" s="12" t="s">
        <v>19</v>
      </c>
      <c r="H1069" s="33">
        <v>0.3</v>
      </c>
      <c r="I1069" s="21">
        <v>1500</v>
      </c>
      <c r="J1069" s="33">
        <f t="shared" si="40"/>
        <v>450</v>
      </c>
      <c r="K1069" s="34">
        <f t="shared" si="41"/>
        <v>157.5</v>
      </c>
      <c r="L1069" s="24">
        <v>0.35</v>
      </c>
      <c r="M1069" s="42">
        <f t="shared" si="42"/>
        <v>0.105</v>
      </c>
      <c r="N1069" s="29">
        <f t="shared" si="43"/>
        <v>157.5</v>
      </c>
      <c r="O1069" s="3"/>
      <c r="P1069" s="8"/>
      <c r="Q1069" s="5"/>
      <c r="R1069" s="6"/>
    </row>
    <row r="1070" spans="1:18" ht="15.75" customHeight="1">
      <c r="A1070" s="12" t="s">
        <v>15</v>
      </c>
      <c r="B1070" s="15">
        <v>1185732</v>
      </c>
      <c r="C1070" s="3">
        <v>44480</v>
      </c>
      <c r="D1070" s="12" t="s">
        <v>34</v>
      </c>
      <c r="E1070" s="12" t="s">
        <v>55</v>
      </c>
      <c r="F1070" s="12" t="s">
        <v>56</v>
      </c>
      <c r="G1070" s="12" t="s">
        <v>20</v>
      </c>
      <c r="H1070" s="33">
        <v>0.3</v>
      </c>
      <c r="I1070" s="21">
        <v>500</v>
      </c>
      <c r="J1070" s="33">
        <f t="shared" si="40"/>
        <v>150</v>
      </c>
      <c r="K1070" s="34">
        <f t="shared" si="41"/>
        <v>52.5</v>
      </c>
      <c r="L1070" s="24">
        <v>0.35</v>
      </c>
      <c r="M1070" s="42">
        <f t="shared" si="42"/>
        <v>0.105</v>
      </c>
      <c r="N1070" s="29">
        <f t="shared" si="43"/>
        <v>52.5</v>
      </c>
      <c r="O1070" s="3"/>
      <c r="P1070" s="8"/>
      <c r="Q1070" s="5"/>
      <c r="R1070" s="6"/>
    </row>
    <row r="1071" spans="1:18" ht="15.75" customHeight="1">
      <c r="A1071" s="12" t="s">
        <v>15</v>
      </c>
      <c r="B1071" s="15">
        <v>1185732</v>
      </c>
      <c r="C1071" s="3">
        <v>44480</v>
      </c>
      <c r="D1071" s="12" t="s">
        <v>34</v>
      </c>
      <c r="E1071" s="12" t="s">
        <v>55</v>
      </c>
      <c r="F1071" s="12" t="s">
        <v>56</v>
      </c>
      <c r="G1071" s="12" t="s">
        <v>21</v>
      </c>
      <c r="H1071" s="33">
        <v>0.3</v>
      </c>
      <c r="I1071" s="21">
        <v>250</v>
      </c>
      <c r="J1071" s="33">
        <f t="shared" si="40"/>
        <v>75</v>
      </c>
      <c r="K1071" s="34">
        <f t="shared" si="41"/>
        <v>30</v>
      </c>
      <c r="L1071" s="24">
        <v>0.4</v>
      </c>
      <c r="M1071" s="42">
        <f t="shared" si="42"/>
        <v>0.12</v>
      </c>
      <c r="N1071" s="29">
        <f t="shared" si="43"/>
        <v>30</v>
      </c>
      <c r="O1071" s="3"/>
      <c r="P1071" s="8"/>
      <c r="Q1071" s="5"/>
      <c r="R1071" s="6"/>
    </row>
    <row r="1072" spans="1:18" ht="15.75" customHeight="1">
      <c r="A1072" s="12" t="s">
        <v>15</v>
      </c>
      <c r="B1072" s="15">
        <v>1185732</v>
      </c>
      <c r="C1072" s="3">
        <v>44480</v>
      </c>
      <c r="D1072" s="12" t="s">
        <v>34</v>
      </c>
      <c r="E1072" s="12" t="s">
        <v>55</v>
      </c>
      <c r="F1072" s="12" t="s">
        <v>56</v>
      </c>
      <c r="G1072" s="12" t="s">
        <v>22</v>
      </c>
      <c r="H1072" s="33">
        <v>0.39999999999999997</v>
      </c>
      <c r="I1072" s="21">
        <v>250</v>
      </c>
      <c r="J1072" s="33">
        <f t="shared" si="40"/>
        <v>99.999999999999986</v>
      </c>
      <c r="K1072" s="34">
        <f t="shared" si="41"/>
        <v>34.999999999999993</v>
      </c>
      <c r="L1072" s="24">
        <v>0.35</v>
      </c>
      <c r="M1072" s="42">
        <f t="shared" si="42"/>
        <v>0.13999999999999996</v>
      </c>
      <c r="N1072" s="29">
        <f t="shared" si="43"/>
        <v>34.999999999999993</v>
      </c>
      <c r="O1072" s="3"/>
      <c r="P1072" s="8"/>
      <c r="Q1072" s="5"/>
      <c r="R1072" s="6"/>
    </row>
    <row r="1073" spans="1:18" ht="15.75" customHeight="1">
      <c r="A1073" s="12" t="s">
        <v>15</v>
      </c>
      <c r="B1073" s="15">
        <v>1185732</v>
      </c>
      <c r="C1073" s="3">
        <v>44480</v>
      </c>
      <c r="D1073" s="12" t="s">
        <v>34</v>
      </c>
      <c r="E1073" s="12" t="s">
        <v>55</v>
      </c>
      <c r="F1073" s="12" t="s">
        <v>56</v>
      </c>
      <c r="G1073" s="12" t="s">
        <v>23</v>
      </c>
      <c r="H1073" s="33">
        <v>0.4499999999999999</v>
      </c>
      <c r="I1073" s="21">
        <v>1500</v>
      </c>
      <c r="J1073" s="33">
        <f t="shared" si="40"/>
        <v>674.99999999999989</v>
      </c>
      <c r="K1073" s="34">
        <f t="shared" si="41"/>
        <v>337.49999999999994</v>
      </c>
      <c r="L1073" s="24">
        <v>0.5</v>
      </c>
      <c r="M1073" s="42">
        <f t="shared" si="42"/>
        <v>0.22499999999999995</v>
      </c>
      <c r="N1073" s="29">
        <f t="shared" si="43"/>
        <v>337.49999999999994</v>
      </c>
      <c r="O1073" s="3"/>
      <c r="P1073" s="8"/>
      <c r="Q1073" s="5"/>
      <c r="R1073" s="6"/>
    </row>
    <row r="1074" spans="1:18" ht="15.75" customHeight="1">
      <c r="A1074" s="12" t="s">
        <v>15</v>
      </c>
      <c r="B1074" s="15">
        <v>1185732</v>
      </c>
      <c r="C1074" s="3">
        <v>44511</v>
      </c>
      <c r="D1074" s="12" t="s">
        <v>34</v>
      </c>
      <c r="E1074" s="12" t="s">
        <v>55</v>
      </c>
      <c r="F1074" s="12" t="s">
        <v>56</v>
      </c>
      <c r="G1074" s="12" t="s">
        <v>18</v>
      </c>
      <c r="H1074" s="33">
        <v>0.4</v>
      </c>
      <c r="I1074" s="21">
        <v>3000</v>
      </c>
      <c r="J1074" s="33">
        <f t="shared" si="40"/>
        <v>1200</v>
      </c>
      <c r="K1074" s="34">
        <f t="shared" si="41"/>
        <v>480</v>
      </c>
      <c r="L1074" s="24">
        <v>0.4</v>
      </c>
      <c r="M1074" s="42">
        <f t="shared" si="42"/>
        <v>0.16</v>
      </c>
      <c r="N1074" s="29">
        <f t="shared" si="43"/>
        <v>480</v>
      </c>
      <c r="O1074" s="3"/>
      <c r="P1074" s="8"/>
      <c r="Q1074" s="5"/>
      <c r="R1074" s="6"/>
    </row>
    <row r="1075" spans="1:18" ht="15.75" customHeight="1">
      <c r="A1075" s="12" t="s">
        <v>15</v>
      </c>
      <c r="B1075" s="15">
        <v>1185732</v>
      </c>
      <c r="C1075" s="3">
        <v>44511</v>
      </c>
      <c r="D1075" s="12" t="s">
        <v>34</v>
      </c>
      <c r="E1075" s="12" t="s">
        <v>55</v>
      </c>
      <c r="F1075" s="12" t="s">
        <v>56</v>
      </c>
      <c r="G1075" s="12" t="s">
        <v>19</v>
      </c>
      <c r="H1075" s="33">
        <v>0.30000000000000004</v>
      </c>
      <c r="I1075" s="21">
        <v>1500</v>
      </c>
      <c r="J1075" s="33">
        <f t="shared" si="40"/>
        <v>450.00000000000006</v>
      </c>
      <c r="K1075" s="34">
        <f t="shared" si="41"/>
        <v>157.5</v>
      </c>
      <c r="L1075" s="24">
        <v>0.35</v>
      </c>
      <c r="M1075" s="42">
        <f t="shared" si="42"/>
        <v>0.105</v>
      </c>
      <c r="N1075" s="29">
        <f t="shared" si="43"/>
        <v>157.5</v>
      </c>
      <c r="O1075" s="3"/>
      <c r="P1075" s="8"/>
      <c r="Q1075" s="5"/>
      <c r="R1075" s="6"/>
    </row>
    <row r="1076" spans="1:18" ht="15.75" customHeight="1">
      <c r="A1076" s="12" t="s">
        <v>15</v>
      </c>
      <c r="B1076" s="15">
        <v>1185732</v>
      </c>
      <c r="C1076" s="3">
        <v>44511</v>
      </c>
      <c r="D1076" s="12" t="s">
        <v>34</v>
      </c>
      <c r="E1076" s="12" t="s">
        <v>55</v>
      </c>
      <c r="F1076" s="12" t="s">
        <v>56</v>
      </c>
      <c r="G1076" s="12" t="s">
        <v>20</v>
      </c>
      <c r="H1076" s="33">
        <v>0.30000000000000004</v>
      </c>
      <c r="I1076" s="21">
        <v>950</v>
      </c>
      <c r="J1076" s="33">
        <f t="shared" si="40"/>
        <v>285.00000000000006</v>
      </c>
      <c r="K1076" s="34">
        <f t="shared" si="41"/>
        <v>99.750000000000014</v>
      </c>
      <c r="L1076" s="24">
        <v>0.35</v>
      </c>
      <c r="M1076" s="42">
        <f t="shared" si="42"/>
        <v>0.10500000000000001</v>
      </c>
      <c r="N1076" s="29">
        <f t="shared" si="43"/>
        <v>99.750000000000014</v>
      </c>
      <c r="O1076" s="3"/>
      <c r="P1076" s="8"/>
      <c r="Q1076" s="5"/>
      <c r="R1076" s="6"/>
    </row>
    <row r="1077" spans="1:18" ht="15.75" customHeight="1">
      <c r="A1077" s="12" t="s">
        <v>15</v>
      </c>
      <c r="B1077" s="15">
        <v>1185732</v>
      </c>
      <c r="C1077" s="3">
        <v>44511</v>
      </c>
      <c r="D1077" s="12" t="s">
        <v>34</v>
      </c>
      <c r="E1077" s="12" t="s">
        <v>55</v>
      </c>
      <c r="F1077" s="12" t="s">
        <v>56</v>
      </c>
      <c r="G1077" s="12" t="s">
        <v>21</v>
      </c>
      <c r="H1077" s="33">
        <v>0.30000000000000004</v>
      </c>
      <c r="I1077" s="21">
        <v>1250</v>
      </c>
      <c r="J1077" s="33">
        <f t="shared" si="40"/>
        <v>375.00000000000006</v>
      </c>
      <c r="K1077" s="34">
        <f t="shared" si="41"/>
        <v>150.00000000000003</v>
      </c>
      <c r="L1077" s="24">
        <v>0.4</v>
      </c>
      <c r="M1077" s="42">
        <f t="shared" si="42"/>
        <v>0.12000000000000002</v>
      </c>
      <c r="N1077" s="29">
        <f t="shared" si="43"/>
        <v>150.00000000000003</v>
      </c>
      <c r="O1077" s="3"/>
      <c r="P1077" s="8"/>
      <c r="Q1077" s="5"/>
      <c r="R1077" s="6"/>
    </row>
    <row r="1078" spans="1:18" ht="15.75" customHeight="1">
      <c r="A1078" s="12" t="s">
        <v>15</v>
      </c>
      <c r="B1078" s="15">
        <v>1185732</v>
      </c>
      <c r="C1078" s="3">
        <v>44511</v>
      </c>
      <c r="D1078" s="12" t="s">
        <v>34</v>
      </c>
      <c r="E1078" s="12" t="s">
        <v>55</v>
      </c>
      <c r="F1078" s="12" t="s">
        <v>56</v>
      </c>
      <c r="G1078" s="12" t="s">
        <v>22</v>
      </c>
      <c r="H1078" s="33">
        <v>0.49999999999999994</v>
      </c>
      <c r="I1078" s="21">
        <v>1000</v>
      </c>
      <c r="J1078" s="33">
        <f t="shared" si="40"/>
        <v>499.99999999999994</v>
      </c>
      <c r="K1078" s="34">
        <f t="shared" si="41"/>
        <v>174.99999999999997</v>
      </c>
      <c r="L1078" s="24">
        <v>0.35</v>
      </c>
      <c r="M1078" s="42">
        <f t="shared" si="42"/>
        <v>0.17499999999999996</v>
      </c>
      <c r="N1078" s="29">
        <f t="shared" si="43"/>
        <v>174.99999999999997</v>
      </c>
      <c r="O1078" s="3"/>
      <c r="P1078" s="8"/>
      <c r="Q1078" s="5"/>
      <c r="R1078" s="6"/>
    </row>
    <row r="1079" spans="1:18" ht="15.75" customHeight="1">
      <c r="A1079" s="12" t="s">
        <v>15</v>
      </c>
      <c r="B1079" s="15">
        <v>1185732</v>
      </c>
      <c r="C1079" s="3">
        <v>44511</v>
      </c>
      <c r="D1079" s="12" t="s">
        <v>34</v>
      </c>
      <c r="E1079" s="12" t="s">
        <v>55</v>
      </c>
      <c r="F1079" s="12" t="s">
        <v>56</v>
      </c>
      <c r="G1079" s="12" t="s">
        <v>23</v>
      </c>
      <c r="H1079" s="33">
        <v>0.54999999999999982</v>
      </c>
      <c r="I1079" s="21">
        <v>2000</v>
      </c>
      <c r="J1079" s="33">
        <f t="shared" si="40"/>
        <v>1099.9999999999995</v>
      </c>
      <c r="K1079" s="34">
        <f t="shared" si="41"/>
        <v>549.99999999999977</v>
      </c>
      <c r="L1079" s="24">
        <v>0.5</v>
      </c>
      <c r="M1079" s="42">
        <f t="shared" si="42"/>
        <v>0.27499999999999991</v>
      </c>
      <c r="N1079" s="29">
        <f t="shared" si="43"/>
        <v>549.99999999999977</v>
      </c>
      <c r="O1079" s="3"/>
      <c r="P1079" s="8"/>
      <c r="Q1079" s="5"/>
      <c r="R1079" s="6"/>
    </row>
    <row r="1080" spans="1:18" ht="15.75" customHeight="1">
      <c r="A1080" s="12" t="s">
        <v>15</v>
      </c>
      <c r="B1080" s="15">
        <v>1185732</v>
      </c>
      <c r="C1080" s="3">
        <v>44540</v>
      </c>
      <c r="D1080" s="12" t="s">
        <v>34</v>
      </c>
      <c r="E1080" s="12" t="s">
        <v>55</v>
      </c>
      <c r="F1080" s="12" t="s">
        <v>56</v>
      </c>
      <c r="G1080" s="12" t="s">
        <v>18</v>
      </c>
      <c r="H1080" s="33">
        <v>0.49999999999999994</v>
      </c>
      <c r="I1080" s="21">
        <v>4500</v>
      </c>
      <c r="J1080" s="33">
        <f t="shared" si="40"/>
        <v>2249.9999999999995</v>
      </c>
      <c r="K1080" s="34">
        <f t="shared" si="41"/>
        <v>899.99999999999989</v>
      </c>
      <c r="L1080" s="24">
        <v>0.4</v>
      </c>
      <c r="M1080" s="42">
        <f t="shared" si="42"/>
        <v>0.19999999999999998</v>
      </c>
      <c r="N1080" s="29">
        <f t="shared" si="43"/>
        <v>899.99999999999989</v>
      </c>
      <c r="O1080" s="3"/>
      <c r="P1080" s="8"/>
      <c r="Q1080" s="5"/>
      <c r="R1080" s="6"/>
    </row>
    <row r="1081" spans="1:18" ht="15.75" customHeight="1">
      <c r="A1081" s="12" t="s">
        <v>15</v>
      </c>
      <c r="B1081" s="15">
        <v>1185732</v>
      </c>
      <c r="C1081" s="3">
        <v>44540</v>
      </c>
      <c r="D1081" s="12" t="s">
        <v>34</v>
      </c>
      <c r="E1081" s="12" t="s">
        <v>55</v>
      </c>
      <c r="F1081" s="12" t="s">
        <v>56</v>
      </c>
      <c r="G1081" s="12" t="s">
        <v>19</v>
      </c>
      <c r="H1081" s="33">
        <v>0.4</v>
      </c>
      <c r="I1081" s="21">
        <v>2500</v>
      </c>
      <c r="J1081" s="33">
        <f t="shared" si="40"/>
        <v>1000</v>
      </c>
      <c r="K1081" s="34">
        <f t="shared" si="41"/>
        <v>350</v>
      </c>
      <c r="L1081" s="24">
        <v>0.35</v>
      </c>
      <c r="M1081" s="42">
        <f t="shared" si="42"/>
        <v>0.14000000000000001</v>
      </c>
      <c r="N1081" s="29">
        <f t="shared" si="43"/>
        <v>350</v>
      </c>
      <c r="O1081" s="3"/>
      <c r="P1081" s="8"/>
      <c r="Q1081" s="5"/>
      <c r="R1081" s="6"/>
    </row>
    <row r="1082" spans="1:18" ht="15.75" customHeight="1">
      <c r="A1082" s="12" t="s">
        <v>15</v>
      </c>
      <c r="B1082" s="15">
        <v>1185732</v>
      </c>
      <c r="C1082" s="3">
        <v>44540</v>
      </c>
      <c r="D1082" s="12" t="s">
        <v>34</v>
      </c>
      <c r="E1082" s="12" t="s">
        <v>55</v>
      </c>
      <c r="F1082" s="12" t="s">
        <v>56</v>
      </c>
      <c r="G1082" s="12" t="s">
        <v>20</v>
      </c>
      <c r="H1082" s="33">
        <v>0.4</v>
      </c>
      <c r="I1082" s="21">
        <v>2000</v>
      </c>
      <c r="J1082" s="33">
        <f t="shared" si="40"/>
        <v>800</v>
      </c>
      <c r="K1082" s="34">
        <f t="shared" si="41"/>
        <v>280</v>
      </c>
      <c r="L1082" s="24">
        <v>0.35</v>
      </c>
      <c r="M1082" s="42">
        <f t="shared" si="42"/>
        <v>0.14000000000000001</v>
      </c>
      <c r="N1082" s="29">
        <f t="shared" si="43"/>
        <v>280</v>
      </c>
      <c r="O1082" s="3"/>
      <c r="P1082" s="8"/>
      <c r="Q1082" s="5"/>
      <c r="R1082" s="6"/>
    </row>
    <row r="1083" spans="1:18" ht="15.75" customHeight="1">
      <c r="A1083" s="12" t="s">
        <v>15</v>
      </c>
      <c r="B1083" s="15">
        <v>1185732</v>
      </c>
      <c r="C1083" s="3">
        <v>44540</v>
      </c>
      <c r="D1083" s="12" t="s">
        <v>34</v>
      </c>
      <c r="E1083" s="12" t="s">
        <v>55</v>
      </c>
      <c r="F1083" s="12" t="s">
        <v>56</v>
      </c>
      <c r="G1083" s="12" t="s">
        <v>21</v>
      </c>
      <c r="H1083" s="33">
        <v>0.4</v>
      </c>
      <c r="I1083" s="21">
        <v>1500</v>
      </c>
      <c r="J1083" s="33">
        <f t="shared" si="40"/>
        <v>600</v>
      </c>
      <c r="K1083" s="34">
        <f t="shared" si="41"/>
        <v>240</v>
      </c>
      <c r="L1083" s="24">
        <v>0.4</v>
      </c>
      <c r="M1083" s="42">
        <f t="shared" si="42"/>
        <v>0.16</v>
      </c>
      <c r="N1083" s="29">
        <f t="shared" si="43"/>
        <v>240</v>
      </c>
      <c r="O1083" s="3"/>
      <c r="P1083" s="8"/>
      <c r="Q1083" s="5"/>
      <c r="R1083" s="6"/>
    </row>
    <row r="1084" spans="1:18" ht="15.75" customHeight="1">
      <c r="A1084" s="12" t="s">
        <v>15</v>
      </c>
      <c r="B1084" s="15">
        <v>1185732</v>
      </c>
      <c r="C1084" s="3">
        <v>44540</v>
      </c>
      <c r="D1084" s="12" t="s">
        <v>34</v>
      </c>
      <c r="E1084" s="12" t="s">
        <v>55</v>
      </c>
      <c r="F1084" s="12" t="s">
        <v>56</v>
      </c>
      <c r="G1084" s="12" t="s">
        <v>22</v>
      </c>
      <c r="H1084" s="33">
        <v>0.49999999999999994</v>
      </c>
      <c r="I1084" s="21">
        <v>1500</v>
      </c>
      <c r="J1084" s="33">
        <f t="shared" si="40"/>
        <v>749.99999999999989</v>
      </c>
      <c r="K1084" s="34">
        <f t="shared" si="41"/>
        <v>262.49999999999994</v>
      </c>
      <c r="L1084" s="24">
        <v>0.35</v>
      </c>
      <c r="M1084" s="42">
        <f t="shared" si="42"/>
        <v>0.17499999999999996</v>
      </c>
      <c r="N1084" s="29">
        <f t="shared" si="43"/>
        <v>262.49999999999994</v>
      </c>
      <c r="O1084" s="3"/>
      <c r="P1084" s="8"/>
      <c r="Q1084" s="5"/>
      <c r="R1084" s="6"/>
    </row>
    <row r="1085" spans="1:18" ht="15.75" customHeight="1">
      <c r="A1085" s="12" t="s">
        <v>15</v>
      </c>
      <c r="B1085" s="15">
        <v>1185732</v>
      </c>
      <c r="C1085" s="3">
        <v>44540</v>
      </c>
      <c r="D1085" s="12" t="s">
        <v>34</v>
      </c>
      <c r="E1085" s="12" t="s">
        <v>55</v>
      </c>
      <c r="F1085" s="12" t="s">
        <v>56</v>
      </c>
      <c r="G1085" s="12" t="s">
        <v>23</v>
      </c>
      <c r="H1085" s="33">
        <v>0.54999999999999982</v>
      </c>
      <c r="I1085" s="21">
        <v>2500</v>
      </c>
      <c r="J1085" s="33">
        <f t="shared" si="40"/>
        <v>1374.9999999999995</v>
      </c>
      <c r="K1085" s="34">
        <f t="shared" si="41"/>
        <v>687.49999999999977</v>
      </c>
      <c r="L1085" s="24">
        <v>0.5</v>
      </c>
      <c r="M1085" s="42">
        <f t="shared" si="42"/>
        <v>0.27499999999999991</v>
      </c>
      <c r="N1085" s="29">
        <f t="shared" si="43"/>
        <v>687.49999999999977</v>
      </c>
      <c r="O1085" s="3"/>
      <c r="P1085" s="8"/>
      <c r="Q1085" s="5"/>
      <c r="R1085" s="6"/>
    </row>
    <row r="1086" spans="1:18" ht="15.75" customHeight="1">
      <c r="A1086" s="12" t="s">
        <v>24</v>
      </c>
      <c r="B1086" s="15">
        <v>1197831</v>
      </c>
      <c r="C1086" s="3">
        <v>44198</v>
      </c>
      <c r="D1086" s="12" t="s">
        <v>25</v>
      </c>
      <c r="E1086" s="12" t="s">
        <v>57</v>
      </c>
      <c r="F1086" s="12" t="s">
        <v>58</v>
      </c>
      <c r="G1086" s="12" t="s">
        <v>18</v>
      </c>
      <c r="H1086" s="33">
        <v>0.2</v>
      </c>
      <c r="I1086" s="21">
        <v>6750</v>
      </c>
      <c r="J1086" s="33">
        <f t="shared" si="40"/>
        <v>1350</v>
      </c>
      <c r="K1086" s="34">
        <f t="shared" si="41"/>
        <v>540</v>
      </c>
      <c r="L1086" s="24">
        <v>0.39999999999999997</v>
      </c>
      <c r="M1086" s="42">
        <f t="shared" si="42"/>
        <v>0.08</v>
      </c>
      <c r="N1086" s="29">
        <f t="shared" si="43"/>
        <v>540</v>
      </c>
      <c r="O1086" s="3"/>
      <c r="P1086" s="8"/>
      <c r="Q1086" s="5"/>
      <c r="R1086" s="6"/>
    </row>
    <row r="1087" spans="1:18" ht="15.75" customHeight="1">
      <c r="A1087" s="12" t="s">
        <v>24</v>
      </c>
      <c r="B1087" s="15">
        <v>1197831</v>
      </c>
      <c r="C1087" s="3">
        <v>44198</v>
      </c>
      <c r="D1087" s="12" t="s">
        <v>25</v>
      </c>
      <c r="E1087" s="12" t="s">
        <v>57</v>
      </c>
      <c r="F1087" s="12" t="s">
        <v>58</v>
      </c>
      <c r="G1087" s="12" t="s">
        <v>19</v>
      </c>
      <c r="H1087" s="33">
        <v>0.3</v>
      </c>
      <c r="I1087" s="21">
        <v>6750</v>
      </c>
      <c r="J1087" s="33">
        <f t="shared" si="40"/>
        <v>2025</v>
      </c>
      <c r="K1087" s="34">
        <f t="shared" si="41"/>
        <v>809.99999999999989</v>
      </c>
      <c r="L1087" s="24">
        <v>0.39999999999999997</v>
      </c>
      <c r="M1087" s="42">
        <f t="shared" si="42"/>
        <v>0.11999999999999998</v>
      </c>
      <c r="N1087" s="29">
        <f t="shared" si="43"/>
        <v>809.99999999999989</v>
      </c>
      <c r="O1087" s="3"/>
      <c r="P1087" s="8"/>
      <c r="Q1087" s="5"/>
      <c r="R1087" s="6"/>
    </row>
    <row r="1088" spans="1:18" ht="15.75" customHeight="1">
      <c r="A1088" s="12" t="s">
        <v>24</v>
      </c>
      <c r="B1088" s="15">
        <v>1197831</v>
      </c>
      <c r="C1088" s="3">
        <v>44198</v>
      </c>
      <c r="D1088" s="12" t="s">
        <v>25</v>
      </c>
      <c r="E1088" s="12" t="s">
        <v>57</v>
      </c>
      <c r="F1088" s="12" t="s">
        <v>58</v>
      </c>
      <c r="G1088" s="12" t="s">
        <v>20</v>
      </c>
      <c r="H1088" s="33">
        <v>0.3</v>
      </c>
      <c r="I1088" s="21">
        <v>4750</v>
      </c>
      <c r="J1088" s="33">
        <f t="shared" si="40"/>
        <v>1425</v>
      </c>
      <c r="K1088" s="34">
        <f t="shared" si="41"/>
        <v>570</v>
      </c>
      <c r="L1088" s="24">
        <v>0.39999999999999997</v>
      </c>
      <c r="M1088" s="42">
        <f t="shared" si="42"/>
        <v>0.12</v>
      </c>
      <c r="N1088" s="29">
        <f t="shared" si="43"/>
        <v>570</v>
      </c>
      <c r="O1088" s="3"/>
      <c r="P1088" s="8"/>
      <c r="Q1088" s="5"/>
      <c r="R1088" s="6"/>
    </row>
    <row r="1089" spans="1:18" ht="15.75" customHeight="1">
      <c r="A1089" s="12" t="s">
        <v>24</v>
      </c>
      <c r="B1089" s="15">
        <v>1197831</v>
      </c>
      <c r="C1089" s="3">
        <v>44198</v>
      </c>
      <c r="D1089" s="12" t="s">
        <v>25</v>
      </c>
      <c r="E1089" s="12" t="s">
        <v>57</v>
      </c>
      <c r="F1089" s="12" t="s">
        <v>58</v>
      </c>
      <c r="G1089" s="12" t="s">
        <v>21</v>
      </c>
      <c r="H1089" s="33">
        <v>0.35</v>
      </c>
      <c r="I1089" s="21">
        <v>4750</v>
      </c>
      <c r="J1089" s="33">
        <f t="shared" si="40"/>
        <v>1662.5</v>
      </c>
      <c r="K1089" s="34">
        <f t="shared" si="41"/>
        <v>831.25</v>
      </c>
      <c r="L1089" s="24">
        <v>0.5</v>
      </c>
      <c r="M1089" s="42">
        <f t="shared" si="42"/>
        <v>0.17499999999999999</v>
      </c>
      <c r="N1089" s="29">
        <f t="shared" si="43"/>
        <v>831.25</v>
      </c>
      <c r="O1089" s="3"/>
      <c r="P1089" s="8"/>
      <c r="Q1089" s="5"/>
      <c r="R1089" s="6"/>
    </row>
    <row r="1090" spans="1:18" ht="15.75" customHeight="1">
      <c r="A1090" s="12" t="s">
        <v>24</v>
      </c>
      <c r="B1090" s="15">
        <v>1197831</v>
      </c>
      <c r="C1090" s="3">
        <v>44198</v>
      </c>
      <c r="D1090" s="12" t="s">
        <v>25</v>
      </c>
      <c r="E1090" s="12" t="s">
        <v>57</v>
      </c>
      <c r="F1090" s="12" t="s">
        <v>58</v>
      </c>
      <c r="G1090" s="12" t="s">
        <v>22</v>
      </c>
      <c r="H1090" s="33">
        <v>0.4</v>
      </c>
      <c r="I1090" s="21">
        <v>3250</v>
      </c>
      <c r="J1090" s="33">
        <f t="shared" si="40"/>
        <v>1300</v>
      </c>
      <c r="K1090" s="34">
        <f t="shared" si="41"/>
        <v>454.99999999999994</v>
      </c>
      <c r="L1090" s="24">
        <v>0.35</v>
      </c>
      <c r="M1090" s="42">
        <f t="shared" si="42"/>
        <v>0.13999999999999999</v>
      </c>
      <c r="N1090" s="29">
        <f t="shared" si="43"/>
        <v>454.99999999999994</v>
      </c>
      <c r="O1090" s="3"/>
      <c r="P1090" s="8"/>
      <c r="Q1090" s="5"/>
      <c r="R1090" s="6"/>
    </row>
    <row r="1091" spans="1:18" ht="15.75" customHeight="1">
      <c r="A1091" s="12" t="s">
        <v>24</v>
      </c>
      <c r="B1091" s="15">
        <v>1197831</v>
      </c>
      <c r="C1091" s="3">
        <v>44198</v>
      </c>
      <c r="D1091" s="12" t="s">
        <v>25</v>
      </c>
      <c r="E1091" s="12" t="s">
        <v>57</v>
      </c>
      <c r="F1091" s="12" t="s">
        <v>58</v>
      </c>
      <c r="G1091" s="12" t="s">
        <v>23</v>
      </c>
      <c r="H1091" s="33">
        <v>0.35</v>
      </c>
      <c r="I1091" s="21">
        <v>4750</v>
      </c>
      <c r="J1091" s="33">
        <f t="shared" si="40"/>
        <v>1662.5</v>
      </c>
      <c r="K1091" s="34">
        <f t="shared" si="41"/>
        <v>914.37500000000011</v>
      </c>
      <c r="L1091" s="24">
        <v>0.55000000000000004</v>
      </c>
      <c r="M1091" s="42">
        <f t="shared" si="42"/>
        <v>0.19250000000000003</v>
      </c>
      <c r="N1091" s="29">
        <f t="shared" si="43"/>
        <v>914.37500000000011</v>
      </c>
      <c r="O1091" s="3"/>
      <c r="P1091" s="8"/>
      <c r="Q1091" s="5"/>
      <c r="R1091" s="6"/>
    </row>
    <row r="1092" spans="1:18" ht="15.75" customHeight="1">
      <c r="A1092" s="12" t="s">
        <v>24</v>
      </c>
      <c r="B1092" s="15">
        <v>1197831</v>
      </c>
      <c r="C1092" s="3">
        <v>44228</v>
      </c>
      <c r="D1092" s="12" t="s">
        <v>25</v>
      </c>
      <c r="E1092" s="12" t="s">
        <v>57</v>
      </c>
      <c r="F1092" s="12" t="s">
        <v>58</v>
      </c>
      <c r="G1092" s="12" t="s">
        <v>18</v>
      </c>
      <c r="H1092" s="33">
        <v>0.25</v>
      </c>
      <c r="I1092" s="21">
        <v>6250</v>
      </c>
      <c r="J1092" s="33">
        <f t="shared" si="40"/>
        <v>1562.5</v>
      </c>
      <c r="K1092" s="34">
        <f t="shared" si="41"/>
        <v>625</v>
      </c>
      <c r="L1092" s="24">
        <v>0.39999999999999997</v>
      </c>
      <c r="M1092" s="42">
        <f t="shared" si="42"/>
        <v>0.1</v>
      </c>
      <c r="N1092" s="29">
        <f t="shared" si="43"/>
        <v>625</v>
      </c>
      <c r="O1092" s="3"/>
      <c r="P1092" s="8"/>
      <c r="Q1092" s="5"/>
      <c r="R1092" s="6"/>
    </row>
    <row r="1093" spans="1:18" ht="15.75" customHeight="1">
      <c r="A1093" s="12" t="s">
        <v>24</v>
      </c>
      <c r="B1093" s="15">
        <v>1197831</v>
      </c>
      <c r="C1093" s="3">
        <v>44228</v>
      </c>
      <c r="D1093" s="12" t="s">
        <v>25</v>
      </c>
      <c r="E1093" s="12" t="s">
        <v>57</v>
      </c>
      <c r="F1093" s="12" t="s">
        <v>58</v>
      </c>
      <c r="G1093" s="12" t="s">
        <v>19</v>
      </c>
      <c r="H1093" s="33">
        <v>0.35</v>
      </c>
      <c r="I1093" s="21">
        <v>6000</v>
      </c>
      <c r="J1093" s="33">
        <f t="shared" si="40"/>
        <v>2100</v>
      </c>
      <c r="K1093" s="34">
        <f t="shared" si="41"/>
        <v>839.99999999999989</v>
      </c>
      <c r="L1093" s="24">
        <v>0.39999999999999997</v>
      </c>
      <c r="M1093" s="42">
        <f t="shared" si="42"/>
        <v>0.13999999999999999</v>
      </c>
      <c r="N1093" s="29">
        <f t="shared" si="43"/>
        <v>839.99999999999989</v>
      </c>
      <c r="O1093" s="3"/>
      <c r="P1093" s="8"/>
      <c r="Q1093" s="5"/>
      <c r="R1093" s="6"/>
    </row>
    <row r="1094" spans="1:18" ht="15.75" customHeight="1">
      <c r="A1094" s="12" t="s">
        <v>24</v>
      </c>
      <c r="B1094" s="15">
        <v>1197831</v>
      </c>
      <c r="C1094" s="3">
        <v>44228</v>
      </c>
      <c r="D1094" s="12" t="s">
        <v>25</v>
      </c>
      <c r="E1094" s="12" t="s">
        <v>57</v>
      </c>
      <c r="F1094" s="12" t="s">
        <v>58</v>
      </c>
      <c r="G1094" s="12" t="s">
        <v>20</v>
      </c>
      <c r="H1094" s="33">
        <v>0.35</v>
      </c>
      <c r="I1094" s="21">
        <v>4250</v>
      </c>
      <c r="J1094" s="33">
        <f t="shared" si="40"/>
        <v>1487.5</v>
      </c>
      <c r="K1094" s="34">
        <f t="shared" si="41"/>
        <v>595</v>
      </c>
      <c r="L1094" s="24">
        <v>0.39999999999999997</v>
      </c>
      <c r="M1094" s="42">
        <f t="shared" si="42"/>
        <v>0.14000000000000001</v>
      </c>
      <c r="N1094" s="29">
        <f t="shared" si="43"/>
        <v>595</v>
      </c>
      <c r="O1094" s="3"/>
      <c r="P1094" s="8"/>
      <c r="Q1094" s="5"/>
      <c r="R1094" s="6"/>
    </row>
    <row r="1095" spans="1:18" ht="15.75" customHeight="1">
      <c r="A1095" s="12" t="s">
        <v>24</v>
      </c>
      <c r="B1095" s="15">
        <v>1197831</v>
      </c>
      <c r="C1095" s="3">
        <v>44228</v>
      </c>
      <c r="D1095" s="12" t="s">
        <v>25</v>
      </c>
      <c r="E1095" s="12" t="s">
        <v>57</v>
      </c>
      <c r="F1095" s="12" t="s">
        <v>58</v>
      </c>
      <c r="G1095" s="12" t="s">
        <v>21</v>
      </c>
      <c r="H1095" s="33">
        <v>0.35</v>
      </c>
      <c r="I1095" s="21">
        <v>3750</v>
      </c>
      <c r="J1095" s="33">
        <f t="shared" si="40"/>
        <v>1312.5</v>
      </c>
      <c r="K1095" s="34">
        <f t="shared" si="41"/>
        <v>656.25</v>
      </c>
      <c r="L1095" s="24">
        <v>0.5</v>
      </c>
      <c r="M1095" s="42">
        <f t="shared" ref="M1095:M1158" si="44">IFERROR(K1095/I1095,0)</f>
        <v>0.17499999999999999</v>
      </c>
      <c r="N1095" s="29">
        <f t="shared" ref="N1095:N1158" si="45">L1095*J1095</f>
        <v>656.25</v>
      </c>
      <c r="O1095" s="3"/>
      <c r="P1095" s="8"/>
      <c r="Q1095" s="5"/>
      <c r="R1095" s="6"/>
    </row>
    <row r="1096" spans="1:18" ht="15.75" customHeight="1">
      <c r="A1096" s="12" t="s">
        <v>24</v>
      </c>
      <c r="B1096" s="15">
        <v>1197831</v>
      </c>
      <c r="C1096" s="3">
        <v>44228</v>
      </c>
      <c r="D1096" s="12" t="s">
        <v>25</v>
      </c>
      <c r="E1096" s="12" t="s">
        <v>57</v>
      </c>
      <c r="F1096" s="12" t="s">
        <v>58</v>
      </c>
      <c r="G1096" s="12" t="s">
        <v>22</v>
      </c>
      <c r="H1096" s="33">
        <v>0.4</v>
      </c>
      <c r="I1096" s="21">
        <v>2500</v>
      </c>
      <c r="J1096" s="33">
        <f t="shared" si="40"/>
        <v>1000</v>
      </c>
      <c r="K1096" s="34">
        <f t="shared" si="41"/>
        <v>350</v>
      </c>
      <c r="L1096" s="24">
        <v>0.35</v>
      </c>
      <c r="M1096" s="42">
        <f t="shared" si="44"/>
        <v>0.14000000000000001</v>
      </c>
      <c r="N1096" s="29">
        <f t="shared" si="45"/>
        <v>350</v>
      </c>
      <c r="O1096" s="3"/>
      <c r="P1096" s="8"/>
      <c r="Q1096" s="5"/>
      <c r="R1096" s="6"/>
    </row>
    <row r="1097" spans="1:18" ht="15.75" customHeight="1">
      <c r="A1097" s="12" t="s">
        <v>24</v>
      </c>
      <c r="B1097" s="15">
        <v>1197831</v>
      </c>
      <c r="C1097" s="3">
        <v>44228</v>
      </c>
      <c r="D1097" s="12" t="s">
        <v>25</v>
      </c>
      <c r="E1097" s="12" t="s">
        <v>57</v>
      </c>
      <c r="F1097" s="12" t="s">
        <v>58</v>
      </c>
      <c r="G1097" s="12" t="s">
        <v>23</v>
      </c>
      <c r="H1097" s="33">
        <v>0.35</v>
      </c>
      <c r="I1097" s="21">
        <v>4500</v>
      </c>
      <c r="J1097" s="33">
        <f t="shared" si="40"/>
        <v>1575</v>
      </c>
      <c r="K1097" s="34">
        <f t="shared" si="41"/>
        <v>866.25000000000011</v>
      </c>
      <c r="L1097" s="24">
        <v>0.55000000000000004</v>
      </c>
      <c r="M1097" s="42">
        <f t="shared" si="44"/>
        <v>0.19250000000000003</v>
      </c>
      <c r="N1097" s="29">
        <f t="shared" si="45"/>
        <v>866.25000000000011</v>
      </c>
      <c r="O1097" s="3"/>
      <c r="P1097" s="8"/>
      <c r="Q1097" s="5"/>
      <c r="R1097" s="6"/>
    </row>
    <row r="1098" spans="1:18" ht="15.75" customHeight="1">
      <c r="A1098" s="12" t="s">
        <v>24</v>
      </c>
      <c r="B1098" s="15">
        <v>1197831</v>
      </c>
      <c r="C1098" s="3">
        <v>44258</v>
      </c>
      <c r="D1098" s="12" t="s">
        <v>25</v>
      </c>
      <c r="E1098" s="12" t="s">
        <v>57</v>
      </c>
      <c r="F1098" s="12" t="s">
        <v>58</v>
      </c>
      <c r="G1098" s="12" t="s">
        <v>18</v>
      </c>
      <c r="H1098" s="33">
        <v>0.3</v>
      </c>
      <c r="I1098" s="21">
        <v>6250</v>
      </c>
      <c r="J1098" s="33">
        <f t="shared" si="40"/>
        <v>1875</v>
      </c>
      <c r="K1098" s="34">
        <f t="shared" si="41"/>
        <v>843.74999999999989</v>
      </c>
      <c r="L1098" s="24">
        <v>0.44999999999999996</v>
      </c>
      <c r="M1098" s="42">
        <f t="shared" si="44"/>
        <v>0.13499999999999998</v>
      </c>
      <c r="N1098" s="29">
        <f t="shared" si="45"/>
        <v>843.74999999999989</v>
      </c>
      <c r="O1098" s="3"/>
      <c r="P1098" s="8"/>
      <c r="Q1098" s="5"/>
      <c r="R1098" s="6"/>
    </row>
    <row r="1099" spans="1:18" ht="15.75" customHeight="1">
      <c r="A1099" s="12" t="s">
        <v>24</v>
      </c>
      <c r="B1099" s="15">
        <v>1197831</v>
      </c>
      <c r="C1099" s="3">
        <v>44258</v>
      </c>
      <c r="D1099" s="12" t="s">
        <v>25</v>
      </c>
      <c r="E1099" s="12" t="s">
        <v>57</v>
      </c>
      <c r="F1099" s="12" t="s">
        <v>58</v>
      </c>
      <c r="G1099" s="12" t="s">
        <v>19</v>
      </c>
      <c r="H1099" s="33">
        <v>0.4</v>
      </c>
      <c r="I1099" s="21">
        <v>6250</v>
      </c>
      <c r="J1099" s="33">
        <f t="shared" si="40"/>
        <v>2500</v>
      </c>
      <c r="K1099" s="34">
        <f t="shared" si="41"/>
        <v>1125</v>
      </c>
      <c r="L1099" s="24">
        <v>0.44999999999999996</v>
      </c>
      <c r="M1099" s="42">
        <f t="shared" si="44"/>
        <v>0.18</v>
      </c>
      <c r="N1099" s="29">
        <f t="shared" si="45"/>
        <v>1125</v>
      </c>
      <c r="O1099" s="3"/>
      <c r="P1099" s="8"/>
      <c r="Q1099" s="5"/>
      <c r="R1099" s="6"/>
    </row>
    <row r="1100" spans="1:18" ht="15.75" customHeight="1">
      <c r="A1100" s="12" t="s">
        <v>24</v>
      </c>
      <c r="B1100" s="15">
        <v>1197831</v>
      </c>
      <c r="C1100" s="3">
        <v>44258</v>
      </c>
      <c r="D1100" s="12" t="s">
        <v>25</v>
      </c>
      <c r="E1100" s="12" t="s">
        <v>57</v>
      </c>
      <c r="F1100" s="12" t="s">
        <v>58</v>
      </c>
      <c r="G1100" s="12" t="s">
        <v>20</v>
      </c>
      <c r="H1100" s="33">
        <v>0.3</v>
      </c>
      <c r="I1100" s="21">
        <v>4500</v>
      </c>
      <c r="J1100" s="33">
        <f t="shared" si="40"/>
        <v>1350</v>
      </c>
      <c r="K1100" s="34">
        <f t="shared" si="41"/>
        <v>607.49999999999989</v>
      </c>
      <c r="L1100" s="24">
        <v>0.44999999999999996</v>
      </c>
      <c r="M1100" s="42">
        <f t="shared" si="44"/>
        <v>0.13499999999999998</v>
      </c>
      <c r="N1100" s="29">
        <f t="shared" si="45"/>
        <v>607.49999999999989</v>
      </c>
      <c r="O1100" s="3"/>
      <c r="P1100" s="8"/>
      <c r="Q1100" s="5"/>
      <c r="R1100" s="6"/>
    </row>
    <row r="1101" spans="1:18" ht="15.75" customHeight="1">
      <c r="A1101" s="12" t="s">
        <v>24</v>
      </c>
      <c r="B1101" s="15">
        <v>1197831</v>
      </c>
      <c r="C1101" s="3">
        <v>44258</v>
      </c>
      <c r="D1101" s="12" t="s">
        <v>25</v>
      </c>
      <c r="E1101" s="12" t="s">
        <v>57</v>
      </c>
      <c r="F1101" s="12" t="s">
        <v>58</v>
      </c>
      <c r="G1101" s="12" t="s">
        <v>21</v>
      </c>
      <c r="H1101" s="33">
        <v>0.35000000000000003</v>
      </c>
      <c r="I1101" s="21">
        <v>3500</v>
      </c>
      <c r="J1101" s="33">
        <f t="shared" si="40"/>
        <v>1225.0000000000002</v>
      </c>
      <c r="K1101" s="34">
        <f t="shared" si="41"/>
        <v>673.75000000000023</v>
      </c>
      <c r="L1101" s="24">
        <v>0.55000000000000004</v>
      </c>
      <c r="M1101" s="42">
        <f t="shared" si="44"/>
        <v>0.19250000000000006</v>
      </c>
      <c r="N1101" s="29">
        <f t="shared" si="45"/>
        <v>673.75000000000023</v>
      </c>
      <c r="O1101" s="3"/>
      <c r="P1101" s="8"/>
      <c r="Q1101" s="5"/>
      <c r="R1101" s="6"/>
    </row>
    <row r="1102" spans="1:18" ht="15.75" customHeight="1">
      <c r="A1102" s="12" t="s">
        <v>24</v>
      </c>
      <c r="B1102" s="15">
        <v>1197831</v>
      </c>
      <c r="C1102" s="3">
        <v>44258</v>
      </c>
      <c r="D1102" s="12" t="s">
        <v>25</v>
      </c>
      <c r="E1102" s="12" t="s">
        <v>57</v>
      </c>
      <c r="F1102" s="12" t="s">
        <v>58</v>
      </c>
      <c r="G1102" s="12" t="s">
        <v>22</v>
      </c>
      <c r="H1102" s="33">
        <v>0.4</v>
      </c>
      <c r="I1102" s="21">
        <v>2500</v>
      </c>
      <c r="J1102" s="33">
        <f t="shared" si="40"/>
        <v>1000</v>
      </c>
      <c r="K1102" s="34">
        <f t="shared" si="41"/>
        <v>399.99999999999994</v>
      </c>
      <c r="L1102" s="24">
        <v>0.39999999999999997</v>
      </c>
      <c r="M1102" s="42">
        <f t="shared" si="44"/>
        <v>0.15999999999999998</v>
      </c>
      <c r="N1102" s="29">
        <f t="shared" si="45"/>
        <v>399.99999999999994</v>
      </c>
      <c r="O1102" s="3"/>
      <c r="P1102" s="8"/>
      <c r="Q1102" s="5"/>
      <c r="R1102" s="6"/>
    </row>
    <row r="1103" spans="1:18" ht="15.75" customHeight="1">
      <c r="A1103" s="12" t="s">
        <v>24</v>
      </c>
      <c r="B1103" s="15">
        <v>1197831</v>
      </c>
      <c r="C1103" s="3">
        <v>44258</v>
      </c>
      <c r="D1103" s="12" t="s">
        <v>25</v>
      </c>
      <c r="E1103" s="12" t="s">
        <v>57</v>
      </c>
      <c r="F1103" s="12" t="s">
        <v>58</v>
      </c>
      <c r="G1103" s="12" t="s">
        <v>23</v>
      </c>
      <c r="H1103" s="33">
        <v>0.35000000000000003</v>
      </c>
      <c r="I1103" s="21">
        <v>4000</v>
      </c>
      <c r="J1103" s="33">
        <f t="shared" si="40"/>
        <v>1400.0000000000002</v>
      </c>
      <c r="K1103" s="34">
        <f t="shared" si="41"/>
        <v>840.00000000000023</v>
      </c>
      <c r="L1103" s="24">
        <v>0.60000000000000009</v>
      </c>
      <c r="M1103" s="42">
        <f t="shared" si="44"/>
        <v>0.21000000000000005</v>
      </c>
      <c r="N1103" s="29">
        <f t="shared" si="45"/>
        <v>840.00000000000023</v>
      </c>
      <c r="O1103" s="3"/>
      <c r="P1103" s="8"/>
      <c r="Q1103" s="5"/>
      <c r="R1103" s="6"/>
    </row>
    <row r="1104" spans="1:18" ht="15.75" customHeight="1">
      <c r="A1104" s="12" t="s">
        <v>24</v>
      </c>
      <c r="B1104" s="15">
        <v>1197831</v>
      </c>
      <c r="C1104" s="3">
        <v>44288</v>
      </c>
      <c r="D1104" s="12" t="s">
        <v>25</v>
      </c>
      <c r="E1104" s="12" t="s">
        <v>57</v>
      </c>
      <c r="F1104" s="12" t="s">
        <v>58</v>
      </c>
      <c r="G1104" s="12" t="s">
        <v>18</v>
      </c>
      <c r="H1104" s="33">
        <v>0.19999999999999998</v>
      </c>
      <c r="I1104" s="21">
        <v>6500</v>
      </c>
      <c r="J1104" s="33">
        <f t="shared" si="40"/>
        <v>1300</v>
      </c>
      <c r="K1104" s="34">
        <f t="shared" si="41"/>
        <v>584.99999999999989</v>
      </c>
      <c r="L1104" s="24">
        <v>0.44999999999999996</v>
      </c>
      <c r="M1104" s="42">
        <f t="shared" si="44"/>
        <v>8.9999999999999983E-2</v>
      </c>
      <c r="N1104" s="29">
        <f t="shared" si="45"/>
        <v>584.99999999999989</v>
      </c>
      <c r="O1104" s="3"/>
      <c r="P1104" s="8"/>
      <c r="Q1104" s="5"/>
      <c r="R1104" s="6"/>
    </row>
    <row r="1105" spans="1:18" ht="15.75" customHeight="1">
      <c r="A1105" s="12" t="s">
        <v>24</v>
      </c>
      <c r="B1105" s="15">
        <v>1197831</v>
      </c>
      <c r="C1105" s="3">
        <v>44288</v>
      </c>
      <c r="D1105" s="12" t="s">
        <v>25</v>
      </c>
      <c r="E1105" s="12" t="s">
        <v>57</v>
      </c>
      <c r="F1105" s="12" t="s">
        <v>58</v>
      </c>
      <c r="G1105" s="12" t="s">
        <v>19</v>
      </c>
      <c r="H1105" s="33">
        <v>0.20000000000000007</v>
      </c>
      <c r="I1105" s="21">
        <v>6500</v>
      </c>
      <c r="J1105" s="33">
        <f t="shared" si="40"/>
        <v>1300.0000000000005</v>
      </c>
      <c r="K1105" s="34">
        <f t="shared" si="41"/>
        <v>585.00000000000011</v>
      </c>
      <c r="L1105" s="24">
        <v>0.44999999999999996</v>
      </c>
      <c r="M1105" s="42">
        <f t="shared" si="44"/>
        <v>9.0000000000000024E-2</v>
      </c>
      <c r="N1105" s="29">
        <f t="shared" si="45"/>
        <v>585.00000000000011</v>
      </c>
      <c r="O1105" s="3"/>
      <c r="P1105" s="8"/>
      <c r="Q1105" s="5"/>
      <c r="R1105" s="6"/>
    </row>
    <row r="1106" spans="1:18" ht="15.75" customHeight="1">
      <c r="A1106" s="12" t="s">
        <v>24</v>
      </c>
      <c r="B1106" s="15">
        <v>1197831</v>
      </c>
      <c r="C1106" s="3">
        <v>44288</v>
      </c>
      <c r="D1106" s="12" t="s">
        <v>25</v>
      </c>
      <c r="E1106" s="12" t="s">
        <v>57</v>
      </c>
      <c r="F1106" s="12" t="s">
        <v>58</v>
      </c>
      <c r="G1106" s="12" t="s">
        <v>20</v>
      </c>
      <c r="H1106" s="33">
        <v>0.14999999999999997</v>
      </c>
      <c r="I1106" s="21">
        <v>4750</v>
      </c>
      <c r="J1106" s="33">
        <f t="shared" si="40"/>
        <v>712.49999999999989</v>
      </c>
      <c r="K1106" s="34">
        <f t="shared" si="41"/>
        <v>320.62499999999994</v>
      </c>
      <c r="L1106" s="24">
        <v>0.44999999999999996</v>
      </c>
      <c r="M1106" s="42">
        <f t="shared" si="44"/>
        <v>6.7499999999999991E-2</v>
      </c>
      <c r="N1106" s="29">
        <f t="shared" si="45"/>
        <v>320.62499999999994</v>
      </c>
      <c r="O1106" s="3"/>
      <c r="P1106" s="8"/>
      <c r="Q1106" s="5"/>
      <c r="R1106" s="6"/>
    </row>
    <row r="1107" spans="1:18" ht="15.75" customHeight="1">
      <c r="A1107" s="12" t="s">
        <v>24</v>
      </c>
      <c r="B1107" s="15">
        <v>1197831</v>
      </c>
      <c r="C1107" s="3">
        <v>44288</v>
      </c>
      <c r="D1107" s="12" t="s">
        <v>25</v>
      </c>
      <c r="E1107" s="12" t="s">
        <v>57</v>
      </c>
      <c r="F1107" s="12" t="s">
        <v>58</v>
      </c>
      <c r="G1107" s="12" t="s">
        <v>21</v>
      </c>
      <c r="H1107" s="33">
        <v>0.20000000000000007</v>
      </c>
      <c r="I1107" s="21">
        <v>3750</v>
      </c>
      <c r="J1107" s="33">
        <f t="shared" si="40"/>
        <v>750.00000000000023</v>
      </c>
      <c r="K1107" s="34">
        <f t="shared" si="41"/>
        <v>412.50000000000017</v>
      </c>
      <c r="L1107" s="24">
        <v>0.55000000000000004</v>
      </c>
      <c r="M1107" s="42">
        <f t="shared" si="44"/>
        <v>0.11000000000000004</v>
      </c>
      <c r="N1107" s="29">
        <f t="shared" si="45"/>
        <v>412.50000000000017</v>
      </c>
      <c r="O1107" s="3"/>
      <c r="P1107" s="8"/>
      <c r="Q1107" s="5"/>
      <c r="R1107" s="6"/>
    </row>
    <row r="1108" spans="1:18" ht="15.75" customHeight="1">
      <c r="A1108" s="12" t="s">
        <v>24</v>
      </c>
      <c r="B1108" s="15">
        <v>1197831</v>
      </c>
      <c r="C1108" s="3">
        <v>44288</v>
      </c>
      <c r="D1108" s="12" t="s">
        <v>25</v>
      </c>
      <c r="E1108" s="12" t="s">
        <v>57</v>
      </c>
      <c r="F1108" s="12" t="s">
        <v>58</v>
      </c>
      <c r="G1108" s="12" t="s">
        <v>22</v>
      </c>
      <c r="H1108" s="33">
        <v>0.25</v>
      </c>
      <c r="I1108" s="21">
        <v>2750</v>
      </c>
      <c r="J1108" s="33">
        <f t="shared" si="40"/>
        <v>687.5</v>
      </c>
      <c r="K1108" s="34">
        <f t="shared" si="41"/>
        <v>275</v>
      </c>
      <c r="L1108" s="24">
        <v>0.39999999999999997</v>
      </c>
      <c r="M1108" s="42">
        <f t="shared" si="44"/>
        <v>0.1</v>
      </c>
      <c r="N1108" s="29">
        <f t="shared" si="45"/>
        <v>275</v>
      </c>
      <c r="O1108" s="3"/>
      <c r="P1108" s="8"/>
      <c r="Q1108" s="5"/>
      <c r="R1108" s="6"/>
    </row>
    <row r="1109" spans="1:18" ht="15.75" customHeight="1">
      <c r="A1109" s="12" t="s">
        <v>24</v>
      </c>
      <c r="B1109" s="15">
        <v>1197831</v>
      </c>
      <c r="C1109" s="3">
        <v>44288</v>
      </c>
      <c r="D1109" s="12" t="s">
        <v>25</v>
      </c>
      <c r="E1109" s="12" t="s">
        <v>57</v>
      </c>
      <c r="F1109" s="12" t="s">
        <v>58</v>
      </c>
      <c r="G1109" s="12" t="s">
        <v>23</v>
      </c>
      <c r="H1109" s="33">
        <v>0.20000000000000007</v>
      </c>
      <c r="I1109" s="21">
        <v>5500</v>
      </c>
      <c r="J1109" s="33">
        <f t="shared" si="40"/>
        <v>1100.0000000000005</v>
      </c>
      <c r="K1109" s="34">
        <f t="shared" si="41"/>
        <v>660.00000000000034</v>
      </c>
      <c r="L1109" s="24">
        <v>0.60000000000000009</v>
      </c>
      <c r="M1109" s="42">
        <f t="shared" si="44"/>
        <v>0.12000000000000006</v>
      </c>
      <c r="N1109" s="29">
        <f t="shared" si="45"/>
        <v>660.00000000000034</v>
      </c>
      <c r="O1109" s="3"/>
      <c r="P1109" s="8"/>
      <c r="Q1109" s="5"/>
      <c r="R1109" s="6"/>
    </row>
    <row r="1110" spans="1:18" ht="15.75" customHeight="1">
      <c r="A1110" s="12" t="s">
        <v>24</v>
      </c>
      <c r="B1110" s="15">
        <v>1197831</v>
      </c>
      <c r="C1110" s="3">
        <v>44318</v>
      </c>
      <c r="D1110" s="12" t="s">
        <v>25</v>
      </c>
      <c r="E1110" s="12" t="s">
        <v>57</v>
      </c>
      <c r="F1110" s="12" t="s">
        <v>58</v>
      </c>
      <c r="G1110" s="12" t="s">
        <v>18</v>
      </c>
      <c r="H1110" s="33">
        <v>9.9999999999999964E-2</v>
      </c>
      <c r="I1110" s="21">
        <v>7000</v>
      </c>
      <c r="J1110" s="33">
        <f t="shared" si="40"/>
        <v>699.99999999999977</v>
      </c>
      <c r="K1110" s="34">
        <f t="shared" si="41"/>
        <v>314.99999999999989</v>
      </c>
      <c r="L1110" s="24">
        <v>0.44999999999999996</v>
      </c>
      <c r="M1110" s="42">
        <f t="shared" si="44"/>
        <v>4.4999999999999984E-2</v>
      </c>
      <c r="N1110" s="29">
        <f t="shared" si="45"/>
        <v>314.99999999999989</v>
      </c>
      <c r="O1110" s="3"/>
      <c r="P1110" s="8"/>
      <c r="Q1110" s="5"/>
      <c r="R1110" s="6"/>
    </row>
    <row r="1111" spans="1:18" ht="15.75" customHeight="1">
      <c r="A1111" s="12" t="s">
        <v>24</v>
      </c>
      <c r="B1111" s="15">
        <v>1197831</v>
      </c>
      <c r="C1111" s="3">
        <v>44318</v>
      </c>
      <c r="D1111" s="12" t="s">
        <v>25</v>
      </c>
      <c r="E1111" s="12" t="s">
        <v>57</v>
      </c>
      <c r="F1111" s="12" t="s">
        <v>58</v>
      </c>
      <c r="G1111" s="12" t="s">
        <v>19</v>
      </c>
      <c r="H1111" s="33">
        <v>0.20000000000000007</v>
      </c>
      <c r="I1111" s="21">
        <v>7250</v>
      </c>
      <c r="J1111" s="33">
        <f t="shared" si="40"/>
        <v>1450.0000000000005</v>
      </c>
      <c r="K1111" s="34">
        <f t="shared" si="41"/>
        <v>652.50000000000011</v>
      </c>
      <c r="L1111" s="24">
        <v>0.44999999999999996</v>
      </c>
      <c r="M1111" s="42">
        <f t="shared" si="44"/>
        <v>9.0000000000000011E-2</v>
      </c>
      <c r="N1111" s="29">
        <f t="shared" si="45"/>
        <v>652.50000000000011</v>
      </c>
      <c r="O1111" s="3"/>
      <c r="P1111" s="8"/>
      <c r="Q1111" s="5"/>
      <c r="R1111" s="6"/>
    </row>
    <row r="1112" spans="1:18" ht="15.75" customHeight="1">
      <c r="A1112" s="12" t="s">
        <v>24</v>
      </c>
      <c r="B1112" s="15">
        <v>1197831</v>
      </c>
      <c r="C1112" s="3">
        <v>44318</v>
      </c>
      <c r="D1112" s="12" t="s">
        <v>25</v>
      </c>
      <c r="E1112" s="12" t="s">
        <v>57</v>
      </c>
      <c r="F1112" s="12" t="s">
        <v>58</v>
      </c>
      <c r="G1112" s="12" t="s">
        <v>20</v>
      </c>
      <c r="H1112" s="33">
        <v>0.14999999999999997</v>
      </c>
      <c r="I1112" s="21">
        <v>5750</v>
      </c>
      <c r="J1112" s="33">
        <f t="shared" si="40"/>
        <v>862.49999999999977</v>
      </c>
      <c r="K1112" s="34">
        <f t="shared" si="41"/>
        <v>388.12499999999989</v>
      </c>
      <c r="L1112" s="24">
        <v>0.44999999999999996</v>
      </c>
      <c r="M1112" s="42">
        <f t="shared" si="44"/>
        <v>6.7499999999999977E-2</v>
      </c>
      <c r="N1112" s="29">
        <f t="shared" si="45"/>
        <v>388.12499999999989</v>
      </c>
      <c r="O1112" s="3"/>
      <c r="P1112" s="8"/>
      <c r="Q1112" s="5"/>
      <c r="R1112" s="6"/>
    </row>
    <row r="1113" spans="1:18" ht="15.75" customHeight="1">
      <c r="A1113" s="12" t="s">
        <v>24</v>
      </c>
      <c r="B1113" s="15">
        <v>1197831</v>
      </c>
      <c r="C1113" s="3">
        <v>44318</v>
      </c>
      <c r="D1113" s="12" t="s">
        <v>25</v>
      </c>
      <c r="E1113" s="12" t="s">
        <v>57</v>
      </c>
      <c r="F1113" s="12" t="s">
        <v>58</v>
      </c>
      <c r="G1113" s="12" t="s">
        <v>21</v>
      </c>
      <c r="H1113" s="33">
        <v>0.35000000000000003</v>
      </c>
      <c r="I1113" s="21">
        <v>5000</v>
      </c>
      <c r="J1113" s="33">
        <f t="shared" si="40"/>
        <v>1750.0000000000002</v>
      </c>
      <c r="K1113" s="34">
        <f t="shared" si="41"/>
        <v>962.50000000000023</v>
      </c>
      <c r="L1113" s="24">
        <v>0.55000000000000004</v>
      </c>
      <c r="M1113" s="42">
        <f t="shared" si="44"/>
        <v>0.19250000000000003</v>
      </c>
      <c r="N1113" s="29">
        <f t="shared" si="45"/>
        <v>962.50000000000023</v>
      </c>
      <c r="O1113" s="3"/>
      <c r="P1113" s="8"/>
      <c r="Q1113" s="5"/>
      <c r="R1113" s="6"/>
    </row>
    <row r="1114" spans="1:18" ht="15.75" customHeight="1">
      <c r="A1114" s="12" t="s">
        <v>24</v>
      </c>
      <c r="B1114" s="15">
        <v>1197831</v>
      </c>
      <c r="C1114" s="3">
        <v>44318</v>
      </c>
      <c r="D1114" s="12" t="s">
        <v>25</v>
      </c>
      <c r="E1114" s="12" t="s">
        <v>57</v>
      </c>
      <c r="F1114" s="12" t="s">
        <v>58</v>
      </c>
      <c r="G1114" s="12" t="s">
        <v>22</v>
      </c>
      <c r="H1114" s="33">
        <v>0.5</v>
      </c>
      <c r="I1114" s="21">
        <v>4000</v>
      </c>
      <c r="J1114" s="33">
        <f t="shared" si="40"/>
        <v>2000</v>
      </c>
      <c r="K1114" s="34">
        <f t="shared" si="41"/>
        <v>799.99999999999989</v>
      </c>
      <c r="L1114" s="24">
        <v>0.39999999999999997</v>
      </c>
      <c r="M1114" s="42">
        <f t="shared" si="44"/>
        <v>0.19999999999999998</v>
      </c>
      <c r="N1114" s="29">
        <f t="shared" si="45"/>
        <v>799.99999999999989</v>
      </c>
      <c r="O1114" s="3"/>
      <c r="P1114" s="8"/>
      <c r="Q1114" s="5"/>
      <c r="R1114" s="6"/>
    </row>
    <row r="1115" spans="1:18" ht="15.75" customHeight="1">
      <c r="A1115" s="12" t="s">
        <v>24</v>
      </c>
      <c r="B1115" s="15">
        <v>1197831</v>
      </c>
      <c r="C1115" s="3">
        <v>44318</v>
      </c>
      <c r="D1115" s="12" t="s">
        <v>25</v>
      </c>
      <c r="E1115" s="12" t="s">
        <v>57</v>
      </c>
      <c r="F1115" s="12" t="s">
        <v>58</v>
      </c>
      <c r="G1115" s="12" t="s">
        <v>23</v>
      </c>
      <c r="H1115" s="33">
        <v>0.45</v>
      </c>
      <c r="I1115" s="21">
        <v>7500</v>
      </c>
      <c r="J1115" s="33">
        <f t="shared" si="40"/>
        <v>3375</v>
      </c>
      <c r="K1115" s="34">
        <f t="shared" si="41"/>
        <v>2025.0000000000002</v>
      </c>
      <c r="L1115" s="24">
        <v>0.60000000000000009</v>
      </c>
      <c r="M1115" s="42">
        <f t="shared" si="44"/>
        <v>0.27</v>
      </c>
      <c r="N1115" s="29">
        <f t="shared" si="45"/>
        <v>2025.0000000000002</v>
      </c>
      <c r="O1115" s="3"/>
      <c r="P1115" s="8"/>
      <c r="Q1115" s="5"/>
      <c r="R1115" s="6"/>
    </row>
    <row r="1116" spans="1:18" ht="15.75" customHeight="1">
      <c r="A1116" s="12" t="s">
        <v>24</v>
      </c>
      <c r="B1116" s="15">
        <v>1197831</v>
      </c>
      <c r="C1116" s="3">
        <v>44348</v>
      </c>
      <c r="D1116" s="12" t="s">
        <v>25</v>
      </c>
      <c r="E1116" s="12" t="s">
        <v>57</v>
      </c>
      <c r="F1116" s="12" t="s">
        <v>58</v>
      </c>
      <c r="G1116" s="12" t="s">
        <v>18</v>
      </c>
      <c r="H1116" s="33">
        <v>0.45</v>
      </c>
      <c r="I1116" s="21">
        <v>7500</v>
      </c>
      <c r="J1116" s="33">
        <f t="shared" si="40"/>
        <v>3375</v>
      </c>
      <c r="K1116" s="34">
        <f t="shared" si="41"/>
        <v>1518.7499999999998</v>
      </c>
      <c r="L1116" s="24">
        <v>0.44999999999999996</v>
      </c>
      <c r="M1116" s="42">
        <f t="shared" si="44"/>
        <v>0.20249999999999996</v>
      </c>
      <c r="N1116" s="29">
        <f t="shared" si="45"/>
        <v>1518.7499999999998</v>
      </c>
      <c r="O1116" s="3"/>
      <c r="P1116" s="8"/>
      <c r="Q1116" s="5"/>
      <c r="R1116" s="6"/>
    </row>
    <row r="1117" spans="1:18" ht="15.75" customHeight="1">
      <c r="A1117" s="12" t="s">
        <v>24</v>
      </c>
      <c r="B1117" s="15">
        <v>1197831</v>
      </c>
      <c r="C1117" s="3">
        <v>44348</v>
      </c>
      <c r="D1117" s="12" t="s">
        <v>25</v>
      </c>
      <c r="E1117" s="12" t="s">
        <v>57</v>
      </c>
      <c r="F1117" s="12" t="s">
        <v>58</v>
      </c>
      <c r="G1117" s="12" t="s">
        <v>19</v>
      </c>
      <c r="H1117" s="33">
        <v>0.5</v>
      </c>
      <c r="I1117" s="21">
        <v>7500</v>
      </c>
      <c r="J1117" s="33">
        <f t="shared" si="40"/>
        <v>3750</v>
      </c>
      <c r="K1117" s="34">
        <f t="shared" si="41"/>
        <v>1687.4999999999998</v>
      </c>
      <c r="L1117" s="24">
        <v>0.44999999999999996</v>
      </c>
      <c r="M1117" s="42">
        <f t="shared" si="44"/>
        <v>0.22499999999999998</v>
      </c>
      <c r="N1117" s="29">
        <f t="shared" si="45"/>
        <v>1687.4999999999998</v>
      </c>
      <c r="O1117" s="3"/>
      <c r="P1117" s="8"/>
      <c r="Q1117" s="5"/>
      <c r="R1117" s="6"/>
    </row>
    <row r="1118" spans="1:18" ht="15.75" customHeight="1">
      <c r="A1118" s="12" t="s">
        <v>24</v>
      </c>
      <c r="B1118" s="15">
        <v>1197831</v>
      </c>
      <c r="C1118" s="3">
        <v>44348</v>
      </c>
      <c r="D1118" s="12" t="s">
        <v>25</v>
      </c>
      <c r="E1118" s="12" t="s">
        <v>57</v>
      </c>
      <c r="F1118" s="12" t="s">
        <v>58</v>
      </c>
      <c r="G1118" s="12" t="s">
        <v>20</v>
      </c>
      <c r="H1118" s="33">
        <v>0.45</v>
      </c>
      <c r="I1118" s="21">
        <v>6500</v>
      </c>
      <c r="J1118" s="33">
        <f t="shared" si="40"/>
        <v>2925</v>
      </c>
      <c r="K1118" s="34">
        <f t="shared" si="41"/>
        <v>1316.2499999999998</v>
      </c>
      <c r="L1118" s="24">
        <v>0.44999999999999996</v>
      </c>
      <c r="M1118" s="42">
        <f t="shared" si="44"/>
        <v>0.20249999999999996</v>
      </c>
      <c r="N1118" s="29">
        <f t="shared" si="45"/>
        <v>1316.2499999999998</v>
      </c>
      <c r="O1118" s="3"/>
      <c r="P1118" s="8"/>
      <c r="Q1118" s="5"/>
      <c r="R1118" s="6"/>
    </row>
    <row r="1119" spans="1:18" ht="15.75" customHeight="1">
      <c r="A1119" s="12" t="s">
        <v>24</v>
      </c>
      <c r="B1119" s="15">
        <v>1197831</v>
      </c>
      <c r="C1119" s="3">
        <v>44348</v>
      </c>
      <c r="D1119" s="12" t="s">
        <v>25</v>
      </c>
      <c r="E1119" s="12" t="s">
        <v>57</v>
      </c>
      <c r="F1119" s="12" t="s">
        <v>58</v>
      </c>
      <c r="G1119" s="12" t="s">
        <v>21</v>
      </c>
      <c r="H1119" s="33">
        <v>0.45</v>
      </c>
      <c r="I1119" s="21">
        <v>6000</v>
      </c>
      <c r="J1119" s="33">
        <f t="shared" si="40"/>
        <v>2700</v>
      </c>
      <c r="K1119" s="34">
        <f t="shared" si="41"/>
        <v>1485.0000000000002</v>
      </c>
      <c r="L1119" s="24">
        <v>0.55000000000000004</v>
      </c>
      <c r="M1119" s="42">
        <f t="shared" si="44"/>
        <v>0.24750000000000003</v>
      </c>
      <c r="N1119" s="29">
        <f t="shared" si="45"/>
        <v>1485.0000000000002</v>
      </c>
      <c r="O1119" s="3"/>
      <c r="P1119" s="8"/>
      <c r="Q1119" s="5"/>
      <c r="R1119" s="6"/>
    </row>
    <row r="1120" spans="1:18" ht="15.75" customHeight="1">
      <c r="A1120" s="12" t="s">
        <v>24</v>
      </c>
      <c r="B1120" s="15">
        <v>1197831</v>
      </c>
      <c r="C1120" s="3">
        <v>44348</v>
      </c>
      <c r="D1120" s="12" t="s">
        <v>25</v>
      </c>
      <c r="E1120" s="12" t="s">
        <v>57</v>
      </c>
      <c r="F1120" s="12" t="s">
        <v>58</v>
      </c>
      <c r="G1120" s="12" t="s">
        <v>22</v>
      </c>
      <c r="H1120" s="33">
        <v>0.5</v>
      </c>
      <c r="I1120" s="21">
        <v>5000</v>
      </c>
      <c r="J1120" s="33">
        <f t="shared" si="40"/>
        <v>2500</v>
      </c>
      <c r="K1120" s="34">
        <f t="shared" si="41"/>
        <v>999.99999999999989</v>
      </c>
      <c r="L1120" s="24">
        <v>0.39999999999999997</v>
      </c>
      <c r="M1120" s="42">
        <f t="shared" si="44"/>
        <v>0.19999999999999998</v>
      </c>
      <c r="N1120" s="29">
        <f t="shared" si="45"/>
        <v>999.99999999999989</v>
      </c>
      <c r="O1120" s="3"/>
      <c r="P1120" s="8"/>
      <c r="Q1120" s="5"/>
      <c r="R1120" s="6"/>
    </row>
    <row r="1121" spans="1:18" ht="15.75" customHeight="1">
      <c r="A1121" s="12" t="s">
        <v>24</v>
      </c>
      <c r="B1121" s="15">
        <v>1197831</v>
      </c>
      <c r="C1121" s="3">
        <v>44348</v>
      </c>
      <c r="D1121" s="12" t="s">
        <v>25</v>
      </c>
      <c r="E1121" s="12" t="s">
        <v>57</v>
      </c>
      <c r="F1121" s="12" t="s">
        <v>58</v>
      </c>
      <c r="G1121" s="12" t="s">
        <v>23</v>
      </c>
      <c r="H1121" s="33">
        <v>0.55000000000000004</v>
      </c>
      <c r="I1121" s="21">
        <v>8750</v>
      </c>
      <c r="J1121" s="33">
        <f t="shared" si="40"/>
        <v>4812.5</v>
      </c>
      <c r="K1121" s="34">
        <f t="shared" si="41"/>
        <v>2887.5000000000005</v>
      </c>
      <c r="L1121" s="24">
        <v>0.60000000000000009</v>
      </c>
      <c r="M1121" s="42">
        <f t="shared" si="44"/>
        <v>0.33000000000000007</v>
      </c>
      <c r="N1121" s="29">
        <f t="shared" si="45"/>
        <v>2887.5000000000005</v>
      </c>
      <c r="O1121" s="3"/>
      <c r="P1121" s="8"/>
      <c r="Q1121" s="5"/>
      <c r="R1121" s="6"/>
    </row>
    <row r="1122" spans="1:18" ht="15.75" customHeight="1">
      <c r="A1122" s="12" t="s">
        <v>24</v>
      </c>
      <c r="B1122" s="15">
        <v>1197831</v>
      </c>
      <c r="C1122" s="3">
        <v>44380</v>
      </c>
      <c r="D1122" s="12" t="s">
        <v>25</v>
      </c>
      <c r="E1122" s="12" t="s">
        <v>57</v>
      </c>
      <c r="F1122" s="12" t="s">
        <v>58</v>
      </c>
      <c r="G1122" s="12" t="s">
        <v>18</v>
      </c>
      <c r="H1122" s="33">
        <v>0.45</v>
      </c>
      <c r="I1122" s="21">
        <v>8250</v>
      </c>
      <c r="J1122" s="33">
        <f t="shared" si="40"/>
        <v>3712.5</v>
      </c>
      <c r="K1122" s="34">
        <f t="shared" si="41"/>
        <v>1856.2499999999998</v>
      </c>
      <c r="L1122" s="24">
        <v>0.49999999999999994</v>
      </c>
      <c r="M1122" s="42">
        <f t="shared" si="44"/>
        <v>0.22499999999999998</v>
      </c>
      <c r="N1122" s="29">
        <f t="shared" si="45"/>
        <v>1856.2499999999998</v>
      </c>
      <c r="O1122" s="3"/>
      <c r="P1122" s="8"/>
      <c r="Q1122" s="5"/>
      <c r="R1122" s="6"/>
    </row>
    <row r="1123" spans="1:18" ht="15.75" customHeight="1">
      <c r="A1123" s="12" t="s">
        <v>24</v>
      </c>
      <c r="B1123" s="15">
        <v>1197831</v>
      </c>
      <c r="C1123" s="3">
        <v>44380</v>
      </c>
      <c r="D1123" s="12" t="s">
        <v>25</v>
      </c>
      <c r="E1123" s="12" t="s">
        <v>57</v>
      </c>
      <c r="F1123" s="12" t="s">
        <v>58</v>
      </c>
      <c r="G1123" s="12" t="s">
        <v>19</v>
      </c>
      <c r="H1123" s="33">
        <v>0.5</v>
      </c>
      <c r="I1123" s="21">
        <v>8250</v>
      </c>
      <c r="J1123" s="33">
        <f t="shared" si="40"/>
        <v>4125</v>
      </c>
      <c r="K1123" s="34">
        <f t="shared" si="41"/>
        <v>2062.4999999999995</v>
      </c>
      <c r="L1123" s="24">
        <v>0.49999999999999994</v>
      </c>
      <c r="M1123" s="42">
        <f t="shared" si="44"/>
        <v>0.24999999999999994</v>
      </c>
      <c r="N1123" s="29">
        <f t="shared" si="45"/>
        <v>2062.4999999999995</v>
      </c>
      <c r="O1123" s="3"/>
      <c r="P1123" s="8"/>
      <c r="Q1123" s="5"/>
      <c r="R1123" s="6"/>
    </row>
    <row r="1124" spans="1:18" ht="15.75" customHeight="1">
      <c r="A1124" s="12" t="s">
        <v>24</v>
      </c>
      <c r="B1124" s="15">
        <v>1197831</v>
      </c>
      <c r="C1124" s="3">
        <v>44380</v>
      </c>
      <c r="D1124" s="12" t="s">
        <v>25</v>
      </c>
      <c r="E1124" s="12" t="s">
        <v>57</v>
      </c>
      <c r="F1124" s="12" t="s">
        <v>58</v>
      </c>
      <c r="G1124" s="12" t="s">
        <v>20</v>
      </c>
      <c r="H1124" s="33">
        <v>0.45</v>
      </c>
      <c r="I1124" s="21">
        <v>9750</v>
      </c>
      <c r="J1124" s="33">
        <f t="shared" si="40"/>
        <v>4387.5</v>
      </c>
      <c r="K1124" s="34">
        <f t="shared" si="41"/>
        <v>2193.7499999999995</v>
      </c>
      <c r="L1124" s="24">
        <v>0.49999999999999994</v>
      </c>
      <c r="M1124" s="42">
        <f t="shared" si="44"/>
        <v>0.22499999999999995</v>
      </c>
      <c r="N1124" s="29">
        <f t="shared" si="45"/>
        <v>2193.7499999999995</v>
      </c>
      <c r="O1124" s="3"/>
      <c r="P1124" s="8"/>
      <c r="Q1124" s="5"/>
      <c r="R1124" s="6"/>
    </row>
    <row r="1125" spans="1:18" ht="15.75" customHeight="1">
      <c r="A1125" s="12" t="s">
        <v>24</v>
      </c>
      <c r="B1125" s="15">
        <v>1197831</v>
      </c>
      <c r="C1125" s="3">
        <v>44380</v>
      </c>
      <c r="D1125" s="12" t="s">
        <v>25</v>
      </c>
      <c r="E1125" s="12" t="s">
        <v>57</v>
      </c>
      <c r="F1125" s="12" t="s">
        <v>58</v>
      </c>
      <c r="G1125" s="12" t="s">
        <v>21</v>
      </c>
      <c r="H1125" s="33">
        <v>0.45</v>
      </c>
      <c r="I1125" s="21">
        <v>5750</v>
      </c>
      <c r="J1125" s="33">
        <f t="shared" si="40"/>
        <v>2587.5</v>
      </c>
      <c r="K1125" s="34">
        <f t="shared" si="41"/>
        <v>1552.5000000000002</v>
      </c>
      <c r="L1125" s="24">
        <v>0.60000000000000009</v>
      </c>
      <c r="M1125" s="42">
        <f t="shared" si="44"/>
        <v>0.27</v>
      </c>
      <c r="N1125" s="29">
        <f t="shared" si="45"/>
        <v>1552.5000000000002</v>
      </c>
      <c r="O1125" s="3"/>
      <c r="P1125" s="8"/>
      <c r="Q1125" s="5"/>
      <c r="R1125" s="6"/>
    </row>
    <row r="1126" spans="1:18" ht="15.75" customHeight="1">
      <c r="A1126" s="12" t="s">
        <v>24</v>
      </c>
      <c r="B1126" s="15">
        <v>1197831</v>
      </c>
      <c r="C1126" s="3">
        <v>44380</v>
      </c>
      <c r="D1126" s="12" t="s">
        <v>25</v>
      </c>
      <c r="E1126" s="12" t="s">
        <v>57</v>
      </c>
      <c r="F1126" s="12" t="s">
        <v>58</v>
      </c>
      <c r="G1126" s="12" t="s">
        <v>22</v>
      </c>
      <c r="H1126" s="33">
        <v>0.5</v>
      </c>
      <c r="I1126" s="21">
        <v>5250</v>
      </c>
      <c r="J1126" s="33">
        <f t="shared" si="40"/>
        <v>2625</v>
      </c>
      <c r="K1126" s="34">
        <f t="shared" si="41"/>
        <v>1181.2499999999998</v>
      </c>
      <c r="L1126" s="24">
        <v>0.44999999999999996</v>
      </c>
      <c r="M1126" s="42">
        <f t="shared" si="44"/>
        <v>0.22499999999999995</v>
      </c>
      <c r="N1126" s="29">
        <f t="shared" si="45"/>
        <v>1181.2499999999998</v>
      </c>
      <c r="O1126" s="3"/>
      <c r="P1126" s="8"/>
      <c r="Q1126" s="5"/>
      <c r="R1126" s="6"/>
    </row>
    <row r="1127" spans="1:18" ht="15.75" customHeight="1">
      <c r="A1127" s="12" t="s">
        <v>24</v>
      </c>
      <c r="B1127" s="15">
        <v>1197831</v>
      </c>
      <c r="C1127" s="3">
        <v>44380</v>
      </c>
      <c r="D1127" s="12" t="s">
        <v>25</v>
      </c>
      <c r="E1127" s="12" t="s">
        <v>57</v>
      </c>
      <c r="F1127" s="12" t="s">
        <v>58</v>
      </c>
      <c r="G1127" s="12" t="s">
        <v>23</v>
      </c>
      <c r="H1127" s="33">
        <v>0.6</v>
      </c>
      <c r="I1127" s="21">
        <v>8000</v>
      </c>
      <c r="J1127" s="33">
        <f t="shared" si="40"/>
        <v>4800</v>
      </c>
      <c r="K1127" s="34">
        <f t="shared" si="41"/>
        <v>3120.0000000000005</v>
      </c>
      <c r="L1127" s="24">
        <v>0.65000000000000013</v>
      </c>
      <c r="M1127" s="42">
        <f t="shared" si="44"/>
        <v>0.39000000000000007</v>
      </c>
      <c r="N1127" s="29">
        <f t="shared" si="45"/>
        <v>3120.0000000000005</v>
      </c>
      <c r="O1127" s="3"/>
      <c r="P1127" s="8"/>
      <c r="Q1127" s="5"/>
      <c r="R1127" s="6"/>
    </row>
    <row r="1128" spans="1:18" ht="15.75" customHeight="1">
      <c r="A1128" s="12" t="s">
        <v>24</v>
      </c>
      <c r="B1128" s="15">
        <v>1197831</v>
      </c>
      <c r="C1128" s="3">
        <v>44413</v>
      </c>
      <c r="D1128" s="12" t="s">
        <v>25</v>
      </c>
      <c r="E1128" s="12" t="s">
        <v>57</v>
      </c>
      <c r="F1128" s="12" t="s">
        <v>58</v>
      </c>
      <c r="G1128" s="12" t="s">
        <v>18</v>
      </c>
      <c r="H1128" s="33">
        <v>0.4</v>
      </c>
      <c r="I1128" s="21">
        <v>7500</v>
      </c>
      <c r="J1128" s="33">
        <f t="shared" si="40"/>
        <v>3000</v>
      </c>
      <c r="K1128" s="34">
        <f t="shared" si="41"/>
        <v>1499.9999999999998</v>
      </c>
      <c r="L1128" s="24">
        <v>0.49999999999999994</v>
      </c>
      <c r="M1128" s="42">
        <f t="shared" si="44"/>
        <v>0.19999999999999998</v>
      </c>
      <c r="N1128" s="29">
        <f t="shared" si="45"/>
        <v>1499.9999999999998</v>
      </c>
      <c r="O1128" s="3"/>
      <c r="P1128" s="8"/>
      <c r="Q1128" s="5"/>
      <c r="R1128" s="6"/>
    </row>
    <row r="1129" spans="1:18" ht="15.75" customHeight="1">
      <c r="A1129" s="12" t="s">
        <v>24</v>
      </c>
      <c r="B1129" s="15">
        <v>1197831</v>
      </c>
      <c r="C1129" s="3">
        <v>44413</v>
      </c>
      <c r="D1129" s="12" t="s">
        <v>25</v>
      </c>
      <c r="E1129" s="12" t="s">
        <v>57</v>
      </c>
      <c r="F1129" s="12" t="s">
        <v>58</v>
      </c>
      <c r="G1129" s="12" t="s">
        <v>19</v>
      </c>
      <c r="H1129" s="33">
        <v>0.55000000000000004</v>
      </c>
      <c r="I1129" s="21">
        <v>7500</v>
      </c>
      <c r="J1129" s="33">
        <f t="shared" si="40"/>
        <v>4125</v>
      </c>
      <c r="K1129" s="34">
        <f t="shared" si="41"/>
        <v>2062.4999999999995</v>
      </c>
      <c r="L1129" s="24">
        <v>0.49999999999999994</v>
      </c>
      <c r="M1129" s="42">
        <f t="shared" si="44"/>
        <v>0.27499999999999997</v>
      </c>
      <c r="N1129" s="29">
        <f t="shared" si="45"/>
        <v>2062.4999999999995</v>
      </c>
      <c r="O1129" s="3"/>
      <c r="P1129" s="8"/>
      <c r="Q1129" s="5"/>
      <c r="R1129" s="6"/>
    </row>
    <row r="1130" spans="1:18" ht="15.75" customHeight="1">
      <c r="A1130" s="12" t="s">
        <v>24</v>
      </c>
      <c r="B1130" s="15">
        <v>1197831</v>
      </c>
      <c r="C1130" s="3">
        <v>44413</v>
      </c>
      <c r="D1130" s="12" t="s">
        <v>25</v>
      </c>
      <c r="E1130" s="12" t="s">
        <v>57</v>
      </c>
      <c r="F1130" s="12" t="s">
        <v>58</v>
      </c>
      <c r="G1130" s="12" t="s">
        <v>20</v>
      </c>
      <c r="H1130" s="33">
        <v>0.55000000000000004</v>
      </c>
      <c r="I1130" s="21">
        <v>9250</v>
      </c>
      <c r="J1130" s="33">
        <f t="shared" si="40"/>
        <v>5087.5</v>
      </c>
      <c r="K1130" s="34">
        <f t="shared" si="41"/>
        <v>2543.7499999999995</v>
      </c>
      <c r="L1130" s="24">
        <v>0.49999999999999994</v>
      </c>
      <c r="M1130" s="42">
        <f t="shared" si="44"/>
        <v>0.27499999999999997</v>
      </c>
      <c r="N1130" s="29">
        <f t="shared" si="45"/>
        <v>2543.7499999999995</v>
      </c>
      <c r="O1130" s="3"/>
      <c r="P1130" s="8"/>
      <c r="Q1130" s="5"/>
      <c r="R1130" s="6"/>
    </row>
    <row r="1131" spans="1:18" ht="15.75" customHeight="1">
      <c r="A1131" s="12" t="s">
        <v>24</v>
      </c>
      <c r="B1131" s="15">
        <v>1197831</v>
      </c>
      <c r="C1131" s="3">
        <v>44413</v>
      </c>
      <c r="D1131" s="12" t="s">
        <v>25</v>
      </c>
      <c r="E1131" s="12" t="s">
        <v>57</v>
      </c>
      <c r="F1131" s="12" t="s">
        <v>58</v>
      </c>
      <c r="G1131" s="12" t="s">
        <v>21</v>
      </c>
      <c r="H1131" s="33">
        <v>0.5</v>
      </c>
      <c r="I1131" s="21">
        <v>4250</v>
      </c>
      <c r="J1131" s="33">
        <f t="shared" si="40"/>
        <v>2125</v>
      </c>
      <c r="K1131" s="34">
        <f t="shared" si="41"/>
        <v>1275.0000000000002</v>
      </c>
      <c r="L1131" s="24">
        <v>0.60000000000000009</v>
      </c>
      <c r="M1131" s="42">
        <f t="shared" si="44"/>
        <v>0.30000000000000004</v>
      </c>
      <c r="N1131" s="29">
        <f t="shared" si="45"/>
        <v>1275.0000000000002</v>
      </c>
      <c r="O1131" s="3"/>
      <c r="P1131" s="8"/>
      <c r="Q1131" s="5"/>
      <c r="R1131" s="6"/>
    </row>
    <row r="1132" spans="1:18" ht="15.75" customHeight="1">
      <c r="A1132" s="12" t="s">
        <v>24</v>
      </c>
      <c r="B1132" s="15">
        <v>1197831</v>
      </c>
      <c r="C1132" s="3">
        <v>44413</v>
      </c>
      <c r="D1132" s="12" t="s">
        <v>25</v>
      </c>
      <c r="E1132" s="12" t="s">
        <v>57</v>
      </c>
      <c r="F1132" s="12" t="s">
        <v>58</v>
      </c>
      <c r="G1132" s="12" t="s">
        <v>22</v>
      </c>
      <c r="H1132" s="33">
        <v>0.55000000000000004</v>
      </c>
      <c r="I1132" s="21">
        <v>4250</v>
      </c>
      <c r="J1132" s="33">
        <f t="shared" si="40"/>
        <v>2337.5</v>
      </c>
      <c r="K1132" s="34">
        <f t="shared" si="41"/>
        <v>1051.875</v>
      </c>
      <c r="L1132" s="24">
        <v>0.44999999999999996</v>
      </c>
      <c r="M1132" s="42">
        <f t="shared" si="44"/>
        <v>0.2475</v>
      </c>
      <c r="N1132" s="29">
        <f t="shared" si="45"/>
        <v>1051.875</v>
      </c>
      <c r="O1132" s="3"/>
      <c r="P1132" s="8"/>
      <c r="Q1132" s="5"/>
      <c r="R1132" s="6"/>
    </row>
    <row r="1133" spans="1:18" ht="15.75" customHeight="1">
      <c r="A1133" s="12" t="s">
        <v>24</v>
      </c>
      <c r="B1133" s="15">
        <v>1197831</v>
      </c>
      <c r="C1133" s="3">
        <v>44413</v>
      </c>
      <c r="D1133" s="12" t="s">
        <v>25</v>
      </c>
      <c r="E1133" s="12" t="s">
        <v>57</v>
      </c>
      <c r="F1133" s="12" t="s">
        <v>58</v>
      </c>
      <c r="G1133" s="12" t="s">
        <v>23</v>
      </c>
      <c r="H1133" s="33">
        <v>0.6</v>
      </c>
      <c r="I1133" s="21">
        <v>6750</v>
      </c>
      <c r="J1133" s="33">
        <f t="shared" si="40"/>
        <v>4050</v>
      </c>
      <c r="K1133" s="34">
        <f t="shared" si="41"/>
        <v>2632.5000000000005</v>
      </c>
      <c r="L1133" s="24">
        <v>0.65000000000000013</v>
      </c>
      <c r="M1133" s="42">
        <f t="shared" si="44"/>
        <v>0.39000000000000007</v>
      </c>
      <c r="N1133" s="29">
        <f t="shared" si="45"/>
        <v>2632.5000000000005</v>
      </c>
      <c r="O1133" s="3"/>
      <c r="P1133" s="8"/>
      <c r="Q1133" s="5"/>
      <c r="R1133" s="6"/>
    </row>
    <row r="1134" spans="1:18" ht="15.75" customHeight="1">
      <c r="A1134" s="12" t="s">
        <v>24</v>
      </c>
      <c r="B1134" s="15">
        <v>1197831</v>
      </c>
      <c r="C1134" s="3">
        <v>44441</v>
      </c>
      <c r="D1134" s="12" t="s">
        <v>25</v>
      </c>
      <c r="E1134" s="12" t="s">
        <v>57</v>
      </c>
      <c r="F1134" s="12" t="s">
        <v>58</v>
      </c>
      <c r="G1134" s="12" t="s">
        <v>18</v>
      </c>
      <c r="H1134" s="33">
        <v>0.55000000000000004</v>
      </c>
      <c r="I1134" s="21">
        <v>6250</v>
      </c>
      <c r="J1134" s="33">
        <f t="shared" si="40"/>
        <v>3437.5000000000005</v>
      </c>
      <c r="K1134" s="34">
        <f t="shared" si="41"/>
        <v>1718.75</v>
      </c>
      <c r="L1134" s="24">
        <v>0.49999999999999994</v>
      </c>
      <c r="M1134" s="42">
        <f t="shared" si="44"/>
        <v>0.27500000000000002</v>
      </c>
      <c r="N1134" s="29">
        <f t="shared" si="45"/>
        <v>1718.75</v>
      </c>
      <c r="O1134" s="3"/>
      <c r="P1134" s="8"/>
      <c r="Q1134" s="5"/>
      <c r="R1134" s="6"/>
    </row>
    <row r="1135" spans="1:18" ht="15.75" customHeight="1">
      <c r="A1135" s="12" t="s">
        <v>24</v>
      </c>
      <c r="B1135" s="15">
        <v>1197831</v>
      </c>
      <c r="C1135" s="3">
        <v>44441</v>
      </c>
      <c r="D1135" s="12" t="s">
        <v>25</v>
      </c>
      <c r="E1135" s="12" t="s">
        <v>57</v>
      </c>
      <c r="F1135" s="12" t="s">
        <v>58</v>
      </c>
      <c r="G1135" s="12" t="s">
        <v>19</v>
      </c>
      <c r="H1135" s="33">
        <v>0.55000000000000004</v>
      </c>
      <c r="I1135" s="21">
        <v>5750</v>
      </c>
      <c r="J1135" s="33">
        <f t="shared" si="40"/>
        <v>3162.5000000000005</v>
      </c>
      <c r="K1135" s="34">
        <f t="shared" si="41"/>
        <v>1581.25</v>
      </c>
      <c r="L1135" s="24">
        <v>0.49999999999999994</v>
      </c>
      <c r="M1135" s="42">
        <f t="shared" si="44"/>
        <v>0.27500000000000002</v>
      </c>
      <c r="N1135" s="29">
        <f t="shared" si="45"/>
        <v>1581.25</v>
      </c>
      <c r="O1135" s="3"/>
      <c r="P1135" s="8"/>
      <c r="Q1135" s="5"/>
      <c r="R1135" s="6"/>
    </row>
    <row r="1136" spans="1:18" ht="15.75" customHeight="1">
      <c r="A1136" s="12" t="s">
        <v>24</v>
      </c>
      <c r="B1136" s="15">
        <v>1197831</v>
      </c>
      <c r="C1136" s="3">
        <v>44441</v>
      </c>
      <c r="D1136" s="12" t="s">
        <v>25</v>
      </c>
      <c r="E1136" s="12" t="s">
        <v>57</v>
      </c>
      <c r="F1136" s="12" t="s">
        <v>58</v>
      </c>
      <c r="G1136" s="12" t="s">
        <v>20</v>
      </c>
      <c r="H1136" s="33">
        <v>0.6</v>
      </c>
      <c r="I1136" s="21">
        <v>6250</v>
      </c>
      <c r="J1136" s="33">
        <f t="shared" si="40"/>
        <v>3750</v>
      </c>
      <c r="K1136" s="34">
        <f t="shared" si="41"/>
        <v>1874.9999999999998</v>
      </c>
      <c r="L1136" s="24">
        <v>0.49999999999999994</v>
      </c>
      <c r="M1136" s="42">
        <f t="shared" si="44"/>
        <v>0.3</v>
      </c>
      <c r="N1136" s="29">
        <f t="shared" si="45"/>
        <v>1874.9999999999998</v>
      </c>
      <c r="O1136" s="3"/>
      <c r="P1136" s="8"/>
      <c r="Q1136" s="5"/>
      <c r="R1136" s="6"/>
    </row>
    <row r="1137" spans="1:18" ht="15.75" customHeight="1">
      <c r="A1137" s="12" t="s">
        <v>24</v>
      </c>
      <c r="B1137" s="15">
        <v>1197831</v>
      </c>
      <c r="C1137" s="3">
        <v>44441</v>
      </c>
      <c r="D1137" s="12" t="s">
        <v>25</v>
      </c>
      <c r="E1137" s="12" t="s">
        <v>57</v>
      </c>
      <c r="F1137" s="12" t="s">
        <v>58</v>
      </c>
      <c r="G1137" s="12" t="s">
        <v>21</v>
      </c>
      <c r="H1137" s="33">
        <v>0.6</v>
      </c>
      <c r="I1137" s="21">
        <v>3500</v>
      </c>
      <c r="J1137" s="33">
        <f t="shared" si="40"/>
        <v>2100</v>
      </c>
      <c r="K1137" s="34">
        <f t="shared" si="41"/>
        <v>1260.0000000000002</v>
      </c>
      <c r="L1137" s="24">
        <v>0.60000000000000009</v>
      </c>
      <c r="M1137" s="42">
        <f t="shared" si="44"/>
        <v>0.36000000000000004</v>
      </c>
      <c r="N1137" s="29">
        <f t="shared" si="45"/>
        <v>1260.0000000000002</v>
      </c>
      <c r="O1137" s="3"/>
      <c r="P1137" s="8"/>
      <c r="Q1137" s="5"/>
      <c r="R1137" s="6"/>
    </row>
    <row r="1138" spans="1:18" ht="15.75" customHeight="1">
      <c r="A1138" s="12" t="s">
        <v>24</v>
      </c>
      <c r="B1138" s="15">
        <v>1197831</v>
      </c>
      <c r="C1138" s="3">
        <v>44441</v>
      </c>
      <c r="D1138" s="12" t="s">
        <v>25</v>
      </c>
      <c r="E1138" s="12" t="s">
        <v>57</v>
      </c>
      <c r="F1138" s="12" t="s">
        <v>58</v>
      </c>
      <c r="G1138" s="12" t="s">
        <v>22</v>
      </c>
      <c r="H1138" s="33">
        <v>0.45</v>
      </c>
      <c r="I1138" s="21">
        <v>3500</v>
      </c>
      <c r="J1138" s="33">
        <f t="shared" si="40"/>
        <v>1575</v>
      </c>
      <c r="K1138" s="34">
        <f t="shared" si="41"/>
        <v>708.74999999999989</v>
      </c>
      <c r="L1138" s="24">
        <v>0.44999999999999996</v>
      </c>
      <c r="M1138" s="42">
        <f t="shared" si="44"/>
        <v>0.20249999999999996</v>
      </c>
      <c r="N1138" s="29">
        <f t="shared" si="45"/>
        <v>708.74999999999989</v>
      </c>
      <c r="O1138" s="3"/>
      <c r="P1138" s="8"/>
      <c r="Q1138" s="5"/>
      <c r="R1138" s="6"/>
    </row>
    <row r="1139" spans="1:18" ht="15.75" customHeight="1">
      <c r="A1139" s="12" t="s">
        <v>24</v>
      </c>
      <c r="B1139" s="15">
        <v>1197831</v>
      </c>
      <c r="C1139" s="3">
        <v>44441</v>
      </c>
      <c r="D1139" s="12" t="s">
        <v>25</v>
      </c>
      <c r="E1139" s="12" t="s">
        <v>57</v>
      </c>
      <c r="F1139" s="12" t="s">
        <v>58</v>
      </c>
      <c r="G1139" s="12" t="s">
        <v>23</v>
      </c>
      <c r="H1139" s="33">
        <v>0.4</v>
      </c>
      <c r="I1139" s="21">
        <v>5750</v>
      </c>
      <c r="J1139" s="33">
        <f t="shared" si="40"/>
        <v>2300</v>
      </c>
      <c r="K1139" s="34">
        <f t="shared" si="41"/>
        <v>1495.0000000000002</v>
      </c>
      <c r="L1139" s="24">
        <v>0.65000000000000013</v>
      </c>
      <c r="M1139" s="42">
        <f t="shared" si="44"/>
        <v>0.26000000000000006</v>
      </c>
      <c r="N1139" s="29">
        <f t="shared" si="45"/>
        <v>1495.0000000000002</v>
      </c>
      <c r="O1139" s="3"/>
      <c r="P1139" s="8"/>
      <c r="Q1139" s="5"/>
      <c r="R1139" s="6"/>
    </row>
    <row r="1140" spans="1:18" ht="15.75" customHeight="1">
      <c r="A1140" s="12" t="s">
        <v>24</v>
      </c>
      <c r="B1140" s="15">
        <v>1197831</v>
      </c>
      <c r="C1140" s="3">
        <v>44470</v>
      </c>
      <c r="D1140" s="12" t="s">
        <v>25</v>
      </c>
      <c r="E1140" s="12" t="s">
        <v>57</v>
      </c>
      <c r="F1140" s="12" t="s">
        <v>58</v>
      </c>
      <c r="G1140" s="12" t="s">
        <v>18</v>
      </c>
      <c r="H1140" s="33">
        <v>0.30000000000000004</v>
      </c>
      <c r="I1140" s="21">
        <v>5250</v>
      </c>
      <c r="J1140" s="33">
        <f t="shared" si="40"/>
        <v>1575.0000000000002</v>
      </c>
      <c r="K1140" s="34">
        <f t="shared" si="41"/>
        <v>787.5</v>
      </c>
      <c r="L1140" s="24">
        <v>0.49999999999999994</v>
      </c>
      <c r="M1140" s="42">
        <f t="shared" si="44"/>
        <v>0.15</v>
      </c>
      <c r="N1140" s="29">
        <f t="shared" si="45"/>
        <v>787.5</v>
      </c>
      <c r="O1140" s="3"/>
      <c r="P1140" s="8"/>
      <c r="Q1140" s="5"/>
      <c r="R1140" s="6"/>
    </row>
    <row r="1141" spans="1:18" ht="15.75" customHeight="1">
      <c r="A1141" s="12" t="s">
        <v>24</v>
      </c>
      <c r="B1141" s="15">
        <v>1197831</v>
      </c>
      <c r="C1141" s="3">
        <v>44470</v>
      </c>
      <c r="D1141" s="12" t="s">
        <v>25</v>
      </c>
      <c r="E1141" s="12" t="s">
        <v>57</v>
      </c>
      <c r="F1141" s="12" t="s">
        <v>58</v>
      </c>
      <c r="G1141" s="12" t="s">
        <v>19</v>
      </c>
      <c r="H1141" s="33">
        <v>0.30000000000000004</v>
      </c>
      <c r="I1141" s="21">
        <v>5250</v>
      </c>
      <c r="J1141" s="33">
        <f t="shared" si="40"/>
        <v>1575.0000000000002</v>
      </c>
      <c r="K1141" s="34">
        <f t="shared" si="41"/>
        <v>787.5</v>
      </c>
      <c r="L1141" s="24">
        <v>0.49999999999999994</v>
      </c>
      <c r="M1141" s="42">
        <f t="shared" si="44"/>
        <v>0.15</v>
      </c>
      <c r="N1141" s="29">
        <f t="shared" si="45"/>
        <v>787.5</v>
      </c>
      <c r="O1141" s="3"/>
      <c r="P1141" s="8"/>
      <c r="Q1141" s="5"/>
      <c r="R1141" s="6"/>
    </row>
    <row r="1142" spans="1:18" ht="15.75" customHeight="1">
      <c r="A1142" s="12" t="s">
        <v>24</v>
      </c>
      <c r="B1142" s="15">
        <v>1197831</v>
      </c>
      <c r="C1142" s="3">
        <v>44470</v>
      </c>
      <c r="D1142" s="12" t="s">
        <v>25</v>
      </c>
      <c r="E1142" s="12" t="s">
        <v>57</v>
      </c>
      <c r="F1142" s="12" t="s">
        <v>58</v>
      </c>
      <c r="G1142" s="12" t="s">
        <v>20</v>
      </c>
      <c r="H1142" s="33">
        <v>0.35000000000000003</v>
      </c>
      <c r="I1142" s="21">
        <v>4750</v>
      </c>
      <c r="J1142" s="33">
        <f t="shared" si="40"/>
        <v>1662.5000000000002</v>
      </c>
      <c r="K1142" s="34">
        <f t="shared" si="41"/>
        <v>831.25</v>
      </c>
      <c r="L1142" s="24">
        <v>0.49999999999999994</v>
      </c>
      <c r="M1142" s="42">
        <f t="shared" si="44"/>
        <v>0.17499999999999999</v>
      </c>
      <c r="N1142" s="29">
        <f t="shared" si="45"/>
        <v>831.25</v>
      </c>
      <c r="O1142" s="3"/>
      <c r="P1142" s="8"/>
      <c r="Q1142" s="5"/>
      <c r="R1142" s="6"/>
    </row>
    <row r="1143" spans="1:18" ht="15.75" customHeight="1">
      <c r="A1143" s="12" t="s">
        <v>24</v>
      </c>
      <c r="B1143" s="15">
        <v>1197831</v>
      </c>
      <c r="C1143" s="3">
        <v>44470</v>
      </c>
      <c r="D1143" s="12" t="s">
        <v>25</v>
      </c>
      <c r="E1143" s="12" t="s">
        <v>57</v>
      </c>
      <c r="F1143" s="12" t="s">
        <v>58</v>
      </c>
      <c r="G1143" s="12" t="s">
        <v>21</v>
      </c>
      <c r="H1143" s="33">
        <v>0.35000000000000003</v>
      </c>
      <c r="I1143" s="21">
        <v>3250</v>
      </c>
      <c r="J1143" s="33">
        <f t="shared" si="40"/>
        <v>1137.5</v>
      </c>
      <c r="K1143" s="34">
        <f t="shared" si="41"/>
        <v>682.50000000000011</v>
      </c>
      <c r="L1143" s="24">
        <v>0.60000000000000009</v>
      </c>
      <c r="M1143" s="42">
        <f t="shared" si="44"/>
        <v>0.21000000000000005</v>
      </c>
      <c r="N1143" s="29">
        <f t="shared" si="45"/>
        <v>682.50000000000011</v>
      </c>
      <c r="O1143" s="3"/>
      <c r="P1143" s="8"/>
      <c r="Q1143" s="5"/>
      <c r="R1143" s="6"/>
    </row>
    <row r="1144" spans="1:18" ht="15.75" customHeight="1">
      <c r="A1144" s="12" t="s">
        <v>24</v>
      </c>
      <c r="B1144" s="15">
        <v>1197831</v>
      </c>
      <c r="C1144" s="3">
        <v>44470</v>
      </c>
      <c r="D1144" s="12" t="s">
        <v>25</v>
      </c>
      <c r="E1144" s="12" t="s">
        <v>57</v>
      </c>
      <c r="F1144" s="12" t="s">
        <v>58</v>
      </c>
      <c r="G1144" s="12" t="s">
        <v>22</v>
      </c>
      <c r="H1144" s="33">
        <v>0.30000000000000004</v>
      </c>
      <c r="I1144" s="21">
        <v>3000</v>
      </c>
      <c r="J1144" s="33">
        <f t="shared" si="40"/>
        <v>900.00000000000011</v>
      </c>
      <c r="K1144" s="34">
        <f t="shared" si="41"/>
        <v>405</v>
      </c>
      <c r="L1144" s="24">
        <v>0.44999999999999996</v>
      </c>
      <c r="M1144" s="42">
        <f t="shared" si="44"/>
        <v>0.13500000000000001</v>
      </c>
      <c r="N1144" s="29">
        <f t="shared" si="45"/>
        <v>405</v>
      </c>
      <c r="O1144" s="3"/>
      <c r="P1144" s="8"/>
      <c r="Q1144" s="5"/>
      <c r="R1144" s="6"/>
    </row>
    <row r="1145" spans="1:18" ht="15.75" customHeight="1">
      <c r="A1145" s="12" t="s">
        <v>24</v>
      </c>
      <c r="B1145" s="15">
        <v>1197831</v>
      </c>
      <c r="C1145" s="3">
        <v>44470</v>
      </c>
      <c r="D1145" s="12" t="s">
        <v>25</v>
      </c>
      <c r="E1145" s="12" t="s">
        <v>57</v>
      </c>
      <c r="F1145" s="12" t="s">
        <v>58</v>
      </c>
      <c r="G1145" s="12" t="s">
        <v>23</v>
      </c>
      <c r="H1145" s="33">
        <v>0.4</v>
      </c>
      <c r="I1145" s="21">
        <v>4750</v>
      </c>
      <c r="J1145" s="33">
        <f t="shared" si="40"/>
        <v>1900</v>
      </c>
      <c r="K1145" s="34">
        <f t="shared" si="41"/>
        <v>1235.0000000000002</v>
      </c>
      <c r="L1145" s="24">
        <v>0.65000000000000013</v>
      </c>
      <c r="M1145" s="42">
        <f t="shared" si="44"/>
        <v>0.26000000000000006</v>
      </c>
      <c r="N1145" s="29">
        <f t="shared" si="45"/>
        <v>1235.0000000000002</v>
      </c>
      <c r="O1145" s="3"/>
      <c r="P1145" s="8"/>
      <c r="Q1145" s="5"/>
      <c r="R1145" s="6"/>
    </row>
    <row r="1146" spans="1:18" ht="15.75" customHeight="1">
      <c r="A1146" s="12" t="s">
        <v>24</v>
      </c>
      <c r="B1146" s="15">
        <v>1197831</v>
      </c>
      <c r="C1146" s="3">
        <v>44502</v>
      </c>
      <c r="D1146" s="12" t="s">
        <v>25</v>
      </c>
      <c r="E1146" s="12" t="s">
        <v>57</v>
      </c>
      <c r="F1146" s="12" t="s">
        <v>58</v>
      </c>
      <c r="G1146" s="12" t="s">
        <v>18</v>
      </c>
      <c r="H1146" s="33">
        <v>0.20000000000000004</v>
      </c>
      <c r="I1146" s="21">
        <v>6250</v>
      </c>
      <c r="J1146" s="33">
        <f t="shared" si="40"/>
        <v>1250.0000000000002</v>
      </c>
      <c r="K1146" s="34">
        <f t="shared" si="41"/>
        <v>625</v>
      </c>
      <c r="L1146" s="24">
        <v>0.49999999999999994</v>
      </c>
      <c r="M1146" s="42">
        <f t="shared" si="44"/>
        <v>0.1</v>
      </c>
      <c r="N1146" s="29">
        <f t="shared" si="45"/>
        <v>625</v>
      </c>
      <c r="O1146" s="3"/>
      <c r="P1146" s="8"/>
      <c r="Q1146" s="5"/>
      <c r="R1146" s="6"/>
    </row>
    <row r="1147" spans="1:18" ht="15.75" customHeight="1">
      <c r="A1147" s="12" t="s">
        <v>24</v>
      </c>
      <c r="B1147" s="15">
        <v>1197831</v>
      </c>
      <c r="C1147" s="3">
        <v>44502</v>
      </c>
      <c r="D1147" s="12" t="s">
        <v>25</v>
      </c>
      <c r="E1147" s="12" t="s">
        <v>57</v>
      </c>
      <c r="F1147" s="12" t="s">
        <v>58</v>
      </c>
      <c r="G1147" s="12" t="s">
        <v>19</v>
      </c>
      <c r="H1147" s="33">
        <v>0.20000000000000004</v>
      </c>
      <c r="I1147" s="21">
        <v>6250</v>
      </c>
      <c r="J1147" s="33">
        <f t="shared" si="40"/>
        <v>1250.0000000000002</v>
      </c>
      <c r="K1147" s="34">
        <f t="shared" si="41"/>
        <v>625</v>
      </c>
      <c r="L1147" s="24">
        <v>0.49999999999999994</v>
      </c>
      <c r="M1147" s="42">
        <f t="shared" si="44"/>
        <v>0.1</v>
      </c>
      <c r="N1147" s="29">
        <f t="shared" si="45"/>
        <v>625</v>
      </c>
      <c r="O1147" s="3"/>
      <c r="P1147" s="8"/>
      <c r="Q1147" s="5"/>
      <c r="R1147" s="6"/>
    </row>
    <row r="1148" spans="1:18" ht="15.75" customHeight="1">
      <c r="A1148" s="12" t="s">
        <v>24</v>
      </c>
      <c r="B1148" s="15">
        <v>1197831</v>
      </c>
      <c r="C1148" s="3">
        <v>44502</v>
      </c>
      <c r="D1148" s="12" t="s">
        <v>25</v>
      </c>
      <c r="E1148" s="12" t="s">
        <v>57</v>
      </c>
      <c r="F1148" s="12" t="s">
        <v>58</v>
      </c>
      <c r="G1148" s="12" t="s">
        <v>20</v>
      </c>
      <c r="H1148" s="33">
        <v>0.45000000000000007</v>
      </c>
      <c r="I1148" s="21">
        <v>5750</v>
      </c>
      <c r="J1148" s="33">
        <f t="shared" si="40"/>
        <v>2587.5000000000005</v>
      </c>
      <c r="K1148" s="34">
        <f t="shared" si="41"/>
        <v>1293.75</v>
      </c>
      <c r="L1148" s="24">
        <v>0.49999999999999994</v>
      </c>
      <c r="M1148" s="42">
        <f t="shared" si="44"/>
        <v>0.22500000000000001</v>
      </c>
      <c r="N1148" s="29">
        <f t="shared" si="45"/>
        <v>1293.75</v>
      </c>
      <c r="O1148" s="3"/>
      <c r="P1148" s="8"/>
      <c r="Q1148" s="5"/>
      <c r="R1148" s="6"/>
    </row>
    <row r="1149" spans="1:18" ht="15.75" customHeight="1">
      <c r="A1149" s="12" t="s">
        <v>24</v>
      </c>
      <c r="B1149" s="15">
        <v>1197831</v>
      </c>
      <c r="C1149" s="3">
        <v>44502</v>
      </c>
      <c r="D1149" s="12" t="s">
        <v>25</v>
      </c>
      <c r="E1149" s="12" t="s">
        <v>57</v>
      </c>
      <c r="F1149" s="12" t="s">
        <v>58</v>
      </c>
      <c r="G1149" s="12" t="s">
        <v>21</v>
      </c>
      <c r="H1149" s="33">
        <v>0.45000000000000007</v>
      </c>
      <c r="I1149" s="21">
        <v>4500</v>
      </c>
      <c r="J1149" s="33">
        <f t="shared" si="40"/>
        <v>2025.0000000000002</v>
      </c>
      <c r="K1149" s="34">
        <f t="shared" si="41"/>
        <v>1215.0000000000002</v>
      </c>
      <c r="L1149" s="24">
        <v>0.60000000000000009</v>
      </c>
      <c r="M1149" s="42">
        <f t="shared" si="44"/>
        <v>0.27000000000000007</v>
      </c>
      <c r="N1149" s="29">
        <f t="shared" si="45"/>
        <v>1215.0000000000002</v>
      </c>
      <c r="O1149" s="3"/>
      <c r="P1149" s="8"/>
      <c r="Q1149" s="5"/>
      <c r="R1149" s="6"/>
    </row>
    <row r="1150" spans="1:18" ht="15.75" customHeight="1">
      <c r="A1150" s="12" t="s">
        <v>24</v>
      </c>
      <c r="B1150" s="15">
        <v>1197831</v>
      </c>
      <c r="C1150" s="3">
        <v>44502</v>
      </c>
      <c r="D1150" s="12" t="s">
        <v>25</v>
      </c>
      <c r="E1150" s="12" t="s">
        <v>57</v>
      </c>
      <c r="F1150" s="12" t="s">
        <v>58</v>
      </c>
      <c r="G1150" s="12" t="s">
        <v>22</v>
      </c>
      <c r="H1150" s="33">
        <v>0.49999999999999994</v>
      </c>
      <c r="I1150" s="21">
        <v>4250</v>
      </c>
      <c r="J1150" s="33">
        <f t="shared" si="40"/>
        <v>2124.9999999999995</v>
      </c>
      <c r="K1150" s="34">
        <f t="shared" si="41"/>
        <v>956.24999999999966</v>
      </c>
      <c r="L1150" s="24">
        <v>0.44999999999999996</v>
      </c>
      <c r="M1150" s="42">
        <f t="shared" si="44"/>
        <v>0.22499999999999992</v>
      </c>
      <c r="N1150" s="29">
        <f t="shared" si="45"/>
        <v>956.24999999999966</v>
      </c>
      <c r="O1150" s="3"/>
      <c r="P1150" s="8"/>
      <c r="Q1150" s="5"/>
      <c r="R1150" s="6"/>
    </row>
    <row r="1151" spans="1:18" ht="15.75" customHeight="1">
      <c r="A1151" s="12" t="s">
        <v>24</v>
      </c>
      <c r="B1151" s="15">
        <v>1197831</v>
      </c>
      <c r="C1151" s="3">
        <v>44502</v>
      </c>
      <c r="D1151" s="12" t="s">
        <v>25</v>
      </c>
      <c r="E1151" s="12" t="s">
        <v>57</v>
      </c>
      <c r="F1151" s="12" t="s">
        <v>58</v>
      </c>
      <c r="G1151" s="12" t="s">
        <v>23</v>
      </c>
      <c r="H1151" s="33">
        <v>0.6</v>
      </c>
      <c r="I1151" s="21">
        <v>6250</v>
      </c>
      <c r="J1151" s="33">
        <f t="shared" si="40"/>
        <v>3750</v>
      </c>
      <c r="K1151" s="34">
        <f t="shared" si="41"/>
        <v>2437.5000000000005</v>
      </c>
      <c r="L1151" s="24">
        <v>0.65000000000000013</v>
      </c>
      <c r="M1151" s="42">
        <f t="shared" si="44"/>
        <v>0.39000000000000007</v>
      </c>
      <c r="N1151" s="29">
        <f t="shared" si="45"/>
        <v>2437.5000000000005</v>
      </c>
      <c r="O1151" s="3"/>
      <c r="P1151" s="8"/>
      <c r="Q1151" s="5"/>
      <c r="R1151" s="6"/>
    </row>
    <row r="1152" spans="1:18" ht="15.75" customHeight="1">
      <c r="A1152" s="12" t="s">
        <v>24</v>
      </c>
      <c r="B1152" s="15">
        <v>1197831</v>
      </c>
      <c r="C1152" s="3">
        <v>44531</v>
      </c>
      <c r="D1152" s="12" t="s">
        <v>25</v>
      </c>
      <c r="E1152" s="12" t="s">
        <v>57</v>
      </c>
      <c r="F1152" s="12" t="s">
        <v>58</v>
      </c>
      <c r="G1152" s="12" t="s">
        <v>18</v>
      </c>
      <c r="H1152" s="33">
        <v>0.6</v>
      </c>
      <c r="I1152" s="21">
        <v>7750</v>
      </c>
      <c r="J1152" s="33">
        <f t="shared" si="40"/>
        <v>4650</v>
      </c>
      <c r="K1152" s="34">
        <f t="shared" si="41"/>
        <v>2324.9999999999995</v>
      </c>
      <c r="L1152" s="24">
        <v>0.49999999999999994</v>
      </c>
      <c r="M1152" s="42">
        <f t="shared" si="44"/>
        <v>0.29999999999999993</v>
      </c>
      <c r="N1152" s="29">
        <f t="shared" si="45"/>
        <v>2324.9999999999995</v>
      </c>
      <c r="O1152" s="3"/>
      <c r="P1152" s="8"/>
      <c r="Q1152" s="5"/>
      <c r="R1152" s="6"/>
    </row>
    <row r="1153" spans="1:18" ht="15.75" customHeight="1">
      <c r="A1153" s="12" t="s">
        <v>24</v>
      </c>
      <c r="B1153" s="15">
        <v>1197831</v>
      </c>
      <c r="C1153" s="3">
        <v>44531</v>
      </c>
      <c r="D1153" s="12" t="s">
        <v>25</v>
      </c>
      <c r="E1153" s="12" t="s">
        <v>57</v>
      </c>
      <c r="F1153" s="12" t="s">
        <v>58</v>
      </c>
      <c r="G1153" s="12" t="s">
        <v>19</v>
      </c>
      <c r="H1153" s="33">
        <v>0.6</v>
      </c>
      <c r="I1153" s="21">
        <v>7750</v>
      </c>
      <c r="J1153" s="33">
        <f t="shared" si="40"/>
        <v>4650</v>
      </c>
      <c r="K1153" s="34">
        <f t="shared" si="41"/>
        <v>2324.9999999999995</v>
      </c>
      <c r="L1153" s="24">
        <v>0.49999999999999994</v>
      </c>
      <c r="M1153" s="42">
        <f t="shared" si="44"/>
        <v>0.29999999999999993</v>
      </c>
      <c r="N1153" s="29">
        <f t="shared" si="45"/>
        <v>2324.9999999999995</v>
      </c>
      <c r="O1153" s="3"/>
      <c r="P1153" s="8"/>
      <c r="Q1153" s="5"/>
      <c r="R1153" s="6"/>
    </row>
    <row r="1154" spans="1:18" ht="15.75" customHeight="1">
      <c r="A1154" s="12" t="s">
        <v>24</v>
      </c>
      <c r="B1154" s="15">
        <v>1197831</v>
      </c>
      <c r="C1154" s="3">
        <v>44531</v>
      </c>
      <c r="D1154" s="12" t="s">
        <v>25</v>
      </c>
      <c r="E1154" s="12" t="s">
        <v>57</v>
      </c>
      <c r="F1154" s="12" t="s">
        <v>58</v>
      </c>
      <c r="G1154" s="12" t="s">
        <v>20</v>
      </c>
      <c r="H1154" s="33">
        <v>0.65</v>
      </c>
      <c r="I1154" s="21">
        <v>7000</v>
      </c>
      <c r="J1154" s="33">
        <f t="shared" si="40"/>
        <v>4550</v>
      </c>
      <c r="K1154" s="34">
        <f t="shared" si="41"/>
        <v>2274.9999999999995</v>
      </c>
      <c r="L1154" s="24">
        <v>0.49999999999999994</v>
      </c>
      <c r="M1154" s="42">
        <f t="shared" si="44"/>
        <v>0.32499999999999996</v>
      </c>
      <c r="N1154" s="29">
        <f t="shared" si="45"/>
        <v>2274.9999999999995</v>
      </c>
      <c r="O1154" s="3"/>
      <c r="P1154" s="8"/>
      <c r="Q1154" s="5"/>
      <c r="R1154" s="6"/>
    </row>
    <row r="1155" spans="1:18" ht="15.75" customHeight="1">
      <c r="A1155" s="12" t="s">
        <v>24</v>
      </c>
      <c r="B1155" s="15">
        <v>1197831</v>
      </c>
      <c r="C1155" s="3">
        <v>44531</v>
      </c>
      <c r="D1155" s="12" t="s">
        <v>25</v>
      </c>
      <c r="E1155" s="12" t="s">
        <v>57</v>
      </c>
      <c r="F1155" s="12" t="s">
        <v>58</v>
      </c>
      <c r="G1155" s="12" t="s">
        <v>21</v>
      </c>
      <c r="H1155" s="33">
        <v>0.65</v>
      </c>
      <c r="I1155" s="21">
        <v>5500</v>
      </c>
      <c r="J1155" s="33">
        <f t="shared" si="40"/>
        <v>3575</v>
      </c>
      <c r="K1155" s="34">
        <f t="shared" si="41"/>
        <v>2145.0000000000005</v>
      </c>
      <c r="L1155" s="24">
        <v>0.60000000000000009</v>
      </c>
      <c r="M1155" s="42">
        <f t="shared" si="44"/>
        <v>0.39000000000000007</v>
      </c>
      <c r="N1155" s="29">
        <f t="shared" si="45"/>
        <v>2145.0000000000005</v>
      </c>
      <c r="O1155" s="3"/>
      <c r="P1155" s="8"/>
      <c r="Q1155" s="5"/>
      <c r="R1155" s="6"/>
    </row>
    <row r="1156" spans="1:18" ht="15.75" customHeight="1">
      <c r="A1156" s="12" t="s">
        <v>24</v>
      </c>
      <c r="B1156" s="15">
        <v>1197831</v>
      </c>
      <c r="C1156" s="3">
        <v>44531</v>
      </c>
      <c r="D1156" s="12" t="s">
        <v>25</v>
      </c>
      <c r="E1156" s="12" t="s">
        <v>57</v>
      </c>
      <c r="F1156" s="12" t="s">
        <v>58</v>
      </c>
      <c r="G1156" s="12" t="s">
        <v>22</v>
      </c>
      <c r="H1156" s="33">
        <v>0.6</v>
      </c>
      <c r="I1156" s="21">
        <v>5000</v>
      </c>
      <c r="J1156" s="33">
        <f t="shared" si="40"/>
        <v>3000</v>
      </c>
      <c r="K1156" s="34">
        <f t="shared" si="41"/>
        <v>1349.9999999999998</v>
      </c>
      <c r="L1156" s="24">
        <v>0.44999999999999996</v>
      </c>
      <c r="M1156" s="42">
        <f t="shared" si="44"/>
        <v>0.26999999999999996</v>
      </c>
      <c r="N1156" s="29">
        <f t="shared" si="45"/>
        <v>1349.9999999999998</v>
      </c>
      <c r="O1156" s="3"/>
      <c r="P1156" s="8"/>
      <c r="Q1156" s="5"/>
      <c r="R1156" s="6"/>
    </row>
    <row r="1157" spans="1:18" ht="15.75" customHeight="1">
      <c r="A1157" s="12" t="s">
        <v>24</v>
      </c>
      <c r="B1157" s="15">
        <v>1197831</v>
      </c>
      <c r="C1157" s="3">
        <v>44531</v>
      </c>
      <c r="D1157" s="12" t="s">
        <v>25</v>
      </c>
      <c r="E1157" s="12" t="s">
        <v>57</v>
      </c>
      <c r="F1157" s="12" t="s">
        <v>58</v>
      </c>
      <c r="G1157" s="12" t="s">
        <v>23</v>
      </c>
      <c r="H1157" s="33">
        <v>0.70000000000000007</v>
      </c>
      <c r="I1157" s="21">
        <v>7500</v>
      </c>
      <c r="J1157" s="33">
        <f t="shared" si="40"/>
        <v>5250.0000000000009</v>
      </c>
      <c r="K1157" s="34">
        <f t="shared" si="41"/>
        <v>3412.5000000000014</v>
      </c>
      <c r="L1157" s="24">
        <v>0.65000000000000013</v>
      </c>
      <c r="M1157" s="42">
        <f t="shared" si="44"/>
        <v>0.45500000000000018</v>
      </c>
      <c r="N1157" s="29">
        <f t="shared" si="45"/>
        <v>3412.5000000000014</v>
      </c>
      <c r="O1157" s="3"/>
      <c r="P1157" s="8"/>
      <c r="Q1157" s="5"/>
      <c r="R1157" s="6"/>
    </row>
    <row r="1158" spans="1:18" ht="15.75" customHeight="1">
      <c r="A1158" s="12" t="s">
        <v>15</v>
      </c>
      <c r="B1158" s="15">
        <v>1185732</v>
      </c>
      <c r="C1158" s="3">
        <v>44217</v>
      </c>
      <c r="D1158" s="12" t="s">
        <v>16</v>
      </c>
      <c r="E1158" s="12" t="s">
        <v>59</v>
      </c>
      <c r="F1158" s="12" t="s">
        <v>60</v>
      </c>
      <c r="G1158" s="12" t="s">
        <v>18</v>
      </c>
      <c r="H1158" s="33">
        <v>0.4</v>
      </c>
      <c r="I1158" s="21">
        <v>4500</v>
      </c>
      <c r="J1158" s="33">
        <f t="shared" si="40"/>
        <v>1800</v>
      </c>
      <c r="K1158" s="34">
        <f t="shared" si="41"/>
        <v>630</v>
      </c>
      <c r="L1158" s="24">
        <v>0.35</v>
      </c>
      <c r="M1158" s="42">
        <f t="shared" si="44"/>
        <v>0.14000000000000001</v>
      </c>
      <c r="N1158" s="29">
        <f t="shared" si="45"/>
        <v>630</v>
      </c>
      <c r="O1158" s="3"/>
      <c r="P1158" s="8"/>
      <c r="Q1158" s="5"/>
      <c r="R1158" s="6"/>
    </row>
    <row r="1159" spans="1:18" ht="15.75" customHeight="1">
      <c r="A1159" s="12" t="s">
        <v>15</v>
      </c>
      <c r="B1159" s="15">
        <v>1185732</v>
      </c>
      <c r="C1159" s="3">
        <v>44217</v>
      </c>
      <c r="D1159" s="12" t="s">
        <v>16</v>
      </c>
      <c r="E1159" s="12" t="s">
        <v>59</v>
      </c>
      <c r="F1159" s="12" t="s">
        <v>60</v>
      </c>
      <c r="G1159" s="12" t="s">
        <v>19</v>
      </c>
      <c r="H1159" s="33">
        <v>0.4</v>
      </c>
      <c r="I1159" s="21">
        <v>2500</v>
      </c>
      <c r="J1159" s="33">
        <f t="shared" si="40"/>
        <v>1000</v>
      </c>
      <c r="K1159" s="34">
        <f t="shared" si="41"/>
        <v>350</v>
      </c>
      <c r="L1159" s="24">
        <v>0.35</v>
      </c>
      <c r="M1159" s="42">
        <f t="shared" ref="M1159:M1222" si="46">IFERROR(K1159/I1159,0)</f>
        <v>0.14000000000000001</v>
      </c>
      <c r="N1159" s="29">
        <f t="shared" ref="N1159:N1222" si="47">L1159*J1159</f>
        <v>350</v>
      </c>
      <c r="O1159" s="3"/>
      <c r="P1159" s="8"/>
      <c r="Q1159" s="5"/>
      <c r="R1159" s="6"/>
    </row>
    <row r="1160" spans="1:18" ht="15.75" customHeight="1">
      <c r="A1160" s="12" t="s">
        <v>15</v>
      </c>
      <c r="B1160" s="15">
        <v>1185732</v>
      </c>
      <c r="C1160" s="3">
        <v>44217</v>
      </c>
      <c r="D1160" s="12" t="s">
        <v>16</v>
      </c>
      <c r="E1160" s="12" t="s">
        <v>59</v>
      </c>
      <c r="F1160" s="12" t="s">
        <v>60</v>
      </c>
      <c r="G1160" s="12" t="s">
        <v>20</v>
      </c>
      <c r="H1160" s="33">
        <v>0.30000000000000004</v>
      </c>
      <c r="I1160" s="21">
        <v>2500</v>
      </c>
      <c r="J1160" s="33">
        <f t="shared" si="40"/>
        <v>750.00000000000011</v>
      </c>
      <c r="K1160" s="34">
        <f t="shared" si="41"/>
        <v>300</v>
      </c>
      <c r="L1160" s="24">
        <v>0.39999999999999997</v>
      </c>
      <c r="M1160" s="42">
        <f t="shared" si="46"/>
        <v>0.12</v>
      </c>
      <c r="N1160" s="29">
        <f t="shared" si="47"/>
        <v>300</v>
      </c>
      <c r="O1160" s="3"/>
      <c r="P1160" s="8"/>
      <c r="Q1160" s="5"/>
      <c r="R1160" s="6"/>
    </row>
    <row r="1161" spans="1:18" ht="15.75" customHeight="1">
      <c r="A1161" s="12" t="s">
        <v>15</v>
      </c>
      <c r="B1161" s="15">
        <v>1185732</v>
      </c>
      <c r="C1161" s="3">
        <v>44217</v>
      </c>
      <c r="D1161" s="12" t="s">
        <v>16</v>
      </c>
      <c r="E1161" s="12" t="s">
        <v>59</v>
      </c>
      <c r="F1161" s="12" t="s">
        <v>60</v>
      </c>
      <c r="G1161" s="12" t="s">
        <v>21</v>
      </c>
      <c r="H1161" s="33">
        <v>0.35</v>
      </c>
      <c r="I1161" s="21">
        <v>1000</v>
      </c>
      <c r="J1161" s="33">
        <f t="shared" si="40"/>
        <v>350</v>
      </c>
      <c r="K1161" s="34">
        <f t="shared" si="41"/>
        <v>105</v>
      </c>
      <c r="L1161" s="24">
        <v>0.3</v>
      </c>
      <c r="M1161" s="42">
        <f t="shared" si="46"/>
        <v>0.105</v>
      </c>
      <c r="N1161" s="29">
        <f t="shared" si="47"/>
        <v>105</v>
      </c>
      <c r="O1161" s="3"/>
      <c r="P1161" s="8"/>
      <c r="Q1161" s="5"/>
      <c r="R1161" s="6"/>
    </row>
    <row r="1162" spans="1:18" ht="15.75" customHeight="1">
      <c r="A1162" s="12" t="s">
        <v>15</v>
      </c>
      <c r="B1162" s="15">
        <v>1185732</v>
      </c>
      <c r="C1162" s="3">
        <v>44217</v>
      </c>
      <c r="D1162" s="12" t="s">
        <v>16</v>
      </c>
      <c r="E1162" s="12" t="s">
        <v>59</v>
      </c>
      <c r="F1162" s="12" t="s">
        <v>60</v>
      </c>
      <c r="G1162" s="12" t="s">
        <v>22</v>
      </c>
      <c r="H1162" s="33">
        <v>0.5</v>
      </c>
      <c r="I1162" s="21">
        <v>1500</v>
      </c>
      <c r="J1162" s="33">
        <f t="shared" si="40"/>
        <v>750</v>
      </c>
      <c r="K1162" s="34">
        <f t="shared" si="41"/>
        <v>187.5</v>
      </c>
      <c r="L1162" s="24">
        <v>0.25</v>
      </c>
      <c r="M1162" s="42">
        <f t="shared" si="46"/>
        <v>0.125</v>
      </c>
      <c r="N1162" s="29">
        <f t="shared" si="47"/>
        <v>187.5</v>
      </c>
      <c r="O1162" s="3"/>
      <c r="P1162" s="8"/>
      <c r="Q1162" s="5"/>
      <c r="R1162" s="6"/>
    </row>
    <row r="1163" spans="1:18" ht="15.75" customHeight="1">
      <c r="A1163" s="12" t="s">
        <v>15</v>
      </c>
      <c r="B1163" s="15">
        <v>1185732</v>
      </c>
      <c r="C1163" s="3">
        <v>44217</v>
      </c>
      <c r="D1163" s="12" t="s">
        <v>16</v>
      </c>
      <c r="E1163" s="12" t="s">
        <v>59</v>
      </c>
      <c r="F1163" s="12" t="s">
        <v>60</v>
      </c>
      <c r="G1163" s="12" t="s">
        <v>23</v>
      </c>
      <c r="H1163" s="33">
        <v>0.4</v>
      </c>
      <c r="I1163" s="21">
        <v>2500</v>
      </c>
      <c r="J1163" s="33">
        <f t="shared" si="40"/>
        <v>1000</v>
      </c>
      <c r="K1163" s="34">
        <f t="shared" si="41"/>
        <v>400</v>
      </c>
      <c r="L1163" s="24">
        <v>0.4</v>
      </c>
      <c r="M1163" s="42">
        <f t="shared" si="46"/>
        <v>0.16</v>
      </c>
      <c r="N1163" s="29">
        <f t="shared" si="47"/>
        <v>400</v>
      </c>
      <c r="O1163" s="3"/>
      <c r="P1163" s="8"/>
      <c r="Q1163" s="5"/>
      <c r="R1163" s="6"/>
    </row>
    <row r="1164" spans="1:18" ht="15.75" customHeight="1">
      <c r="A1164" s="12" t="s">
        <v>15</v>
      </c>
      <c r="B1164" s="15">
        <v>1185732</v>
      </c>
      <c r="C1164" s="3">
        <v>44246</v>
      </c>
      <c r="D1164" s="12" t="s">
        <v>16</v>
      </c>
      <c r="E1164" s="12" t="s">
        <v>59</v>
      </c>
      <c r="F1164" s="12" t="s">
        <v>60</v>
      </c>
      <c r="G1164" s="12" t="s">
        <v>18</v>
      </c>
      <c r="H1164" s="33">
        <v>0.4</v>
      </c>
      <c r="I1164" s="21">
        <v>5000</v>
      </c>
      <c r="J1164" s="33">
        <f t="shared" si="40"/>
        <v>2000</v>
      </c>
      <c r="K1164" s="34">
        <f t="shared" si="41"/>
        <v>700</v>
      </c>
      <c r="L1164" s="24">
        <v>0.35</v>
      </c>
      <c r="M1164" s="42">
        <f t="shared" si="46"/>
        <v>0.14000000000000001</v>
      </c>
      <c r="N1164" s="29">
        <f t="shared" si="47"/>
        <v>700</v>
      </c>
      <c r="O1164" s="3"/>
      <c r="P1164" s="8"/>
      <c r="Q1164" s="5"/>
      <c r="R1164" s="6"/>
    </row>
    <row r="1165" spans="1:18" ht="15.75" customHeight="1">
      <c r="A1165" s="12" t="s">
        <v>15</v>
      </c>
      <c r="B1165" s="15">
        <v>1185732</v>
      </c>
      <c r="C1165" s="3">
        <v>44246</v>
      </c>
      <c r="D1165" s="12" t="s">
        <v>16</v>
      </c>
      <c r="E1165" s="12" t="s">
        <v>59</v>
      </c>
      <c r="F1165" s="12" t="s">
        <v>60</v>
      </c>
      <c r="G1165" s="12" t="s">
        <v>19</v>
      </c>
      <c r="H1165" s="33">
        <v>0.4</v>
      </c>
      <c r="I1165" s="21">
        <v>1500</v>
      </c>
      <c r="J1165" s="33">
        <f t="shared" si="40"/>
        <v>600</v>
      </c>
      <c r="K1165" s="34">
        <f t="shared" si="41"/>
        <v>210</v>
      </c>
      <c r="L1165" s="24">
        <v>0.35</v>
      </c>
      <c r="M1165" s="42">
        <f t="shared" si="46"/>
        <v>0.14000000000000001</v>
      </c>
      <c r="N1165" s="29">
        <f t="shared" si="47"/>
        <v>210</v>
      </c>
      <c r="O1165" s="3"/>
      <c r="P1165" s="8"/>
      <c r="Q1165" s="5"/>
      <c r="R1165" s="6"/>
    </row>
    <row r="1166" spans="1:18" ht="15.75" customHeight="1">
      <c r="A1166" s="12" t="s">
        <v>15</v>
      </c>
      <c r="B1166" s="15">
        <v>1185732</v>
      </c>
      <c r="C1166" s="3">
        <v>44246</v>
      </c>
      <c r="D1166" s="12" t="s">
        <v>16</v>
      </c>
      <c r="E1166" s="12" t="s">
        <v>59</v>
      </c>
      <c r="F1166" s="12" t="s">
        <v>60</v>
      </c>
      <c r="G1166" s="12" t="s">
        <v>20</v>
      </c>
      <c r="H1166" s="33">
        <v>0.30000000000000004</v>
      </c>
      <c r="I1166" s="21">
        <v>2000</v>
      </c>
      <c r="J1166" s="33">
        <f t="shared" si="40"/>
        <v>600.00000000000011</v>
      </c>
      <c r="K1166" s="34">
        <f t="shared" si="41"/>
        <v>240.00000000000003</v>
      </c>
      <c r="L1166" s="24">
        <v>0.39999999999999997</v>
      </c>
      <c r="M1166" s="42">
        <f t="shared" si="46"/>
        <v>0.12000000000000001</v>
      </c>
      <c r="N1166" s="29">
        <f t="shared" si="47"/>
        <v>240.00000000000003</v>
      </c>
      <c r="O1166" s="3"/>
      <c r="P1166" s="8"/>
      <c r="Q1166" s="5"/>
      <c r="R1166" s="6"/>
    </row>
    <row r="1167" spans="1:18" ht="15.75" customHeight="1">
      <c r="A1167" s="12" t="s">
        <v>15</v>
      </c>
      <c r="B1167" s="15">
        <v>1185732</v>
      </c>
      <c r="C1167" s="3">
        <v>44246</v>
      </c>
      <c r="D1167" s="12" t="s">
        <v>16</v>
      </c>
      <c r="E1167" s="12" t="s">
        <v>59</v>
      </c>
      <c r="F1167" s="12" t="s">
        <v>60</v>
      </c>
      <c r="G1167" s="12" t="s">
        <v>21</v>
      </c>
      <c r="H1167" s="33">
        <v>0.35</v>
      </c>
      <c r="I1167" s="21">
        <v>750</v>
      </c>
      <c r="J1167" s="33">
        <f t="shared" si="40"/>
        <v>262.5</v>
      </c>
      <c r="K1167" s="34">
        <f t="shared" si="41"/>
        <v>78.75</v>
      </c>
      <c r="L1167" s="24">
        <v>0.3</v>
      </c>
      <c r="M1167" s="42">
        <f t="shared" si="46"/>
        <v>0.105</v>
      </c>
      <c r="N1167" s="29">
        <f t="shared" si="47"/>
        <v>78.75</v>
      </c>
      <c r="O1167" s="3"/>
      <c r="P1167" s="8"/>
      <c r="Q1167" s="5"/>
      <c r="R1167" s="6"/>
    </row>
    <row r="1168" spans="1:18" ht="15.75" customHeight="1">
      <c r="A1168" s="12" t="s">
        <v>15</v>
      </c>
      <c r="B1168" s="15">
        <v>1185732</v>
      </c>
      <c r="C1168" s="3">
        <v>44246</v>
      </c>
      <c r="D1168" s="12" t="s">
        <v>16</v>
      </c>
      <c r="E1168" s="12" t="s">
        <v>59</v>
      </c>
      <c r="F1168" s="12" t="s">
        <v>60</v>
      </c>
      <c r="G1168" s="12" t="s">
        <v>22</v>
      </c>
      <c r="H1168" s="33">
        <v>0.5</v>
      </c>
      <c r="I1168" s="21">
        <v>1500</v>
      </c>
      <c r="J1168" s="33">
        <f t="shared" si="40"/>
        <v>750</v>
      </c>
      <c r="K1168" s="34">
        <f t="shared" si="41"/>
        <v>187.5</v>
      </c>
      <c r="L1168" s="24">
        <v>0.25</v>
      </c>
      <c r="M1168" s="42">
        <f t="shared" si="46"/>
        <v>0.125</v>
      </c>
      <c r="N1168" s="29">
        <f t="shared" si="47"/>
        <v>187.5</v>
      </c>
      <c r="O1168" s="3"/>
      <c r="P1168" s="8"/>
      <c r="Q1168" s="5"/>
      <c r="R1168" s="6"/>
    </row>
    <row r="1169" spans="1:18" ht="15.75" customHeight="1">
      <c r="A1169" s="12" t="s">
        <v>15</v>
      </c>
      <c r="B1169" s="15">
        <v>1185732</v>
      </c>
      <c r="C1169" s="3">
        <v>44246</v>
      </c>
      <c r="D1169" s="12" t="s">
        <v>16</v>
      </c>
      <c r="E1169" s="12" t="s">
        <v>59</v>
      </c>
      <c r="F1169" s="12" t="s">
        <v>60</v>
      </c>
      <c r="G1169" s="12" t="s">
        <v>23</v>
      </c>
      <c r="H1169" s="33">
        <v>0.4</v>
      </c>
      <c r="I1169" s="21">
        <v>2500</v>
      </c>
      <c r="J1169" s="33">
        <f t="shared" si="40"/>
        <v>1000</v>
      </c>
      <c r="K1169" s="34">
        <f t="shared" si="41"/>
        <v>400</v>
      </c>
      <c r="L1169" s="24">
        <v>0.4</v>
      </c>
      <c r="M1169" s="42">
        <f t="shared" si="46"/>
        <v>0.16</v>
      </c>
      <c r="N1169" s="29">
        <f t="shared" si="47"/>
        <v>400</v>
      </c>
      <c r="O1169" s="3"/>
      <c r="P1169" s="8"/>
      <c r="Q1169" s="5"/>
      <c r="R1169" s="6"/>
    </row>
    <row r="1170" spans="1:18" ht="15.75" customHeight="1">
      <c r="A1170" s="12" t="s">
        <v>15</v>
      </c>
      <c r="B1170" s="15">
        <v>1185732</v>
      </c>
      <c r="C1170" s="3">
        <v>44272</v>
      </c>
      <c r="D1170" s="12" t="s">
        <v>16</v>
      </c>
      <c r="E1170" s="12" t="s">
        <v>59</v>
      </c>
      <c r="F1170" s="12" t="s">
        <v>60</v>
      </c>
      <c r="G1170" s="12" t="s">
        <v>18</v>
      </c>
      <c r="H1170" s="33">
        <v>0.4</v>
      </c>
      <c r="I1170" s="21">
        <v>4700</v>
      </c>
      <c r="J1170" s="33">
        <f t="shared" si="40"/>
        <v>1880</v>
      </c>
      <c r="K1170" s="34">
        <f t="shared" si="41"/>
        <v>658</v>
      </c>
      <c r="L1170" s="24">
        <v>0.35</v>
      </c>
      <c r="M1170" s="42">
        <f t="shared" si="46"/>
        <v>0.14000000000000001</v>
      </c>
      <c r="N1170" s="29">
        <f t="shared" si="47"/>
        <v>658</v>
      </c>
      <c r="O1170" s="3"/>
      <c r="P1170" s="8"/>
      <c r="Q1170" s="5"/>
      <c r="R1170" s="6"/>
    </row>
    <row r="1171" spans="1:18" ht="15.75" customHeight="1">
      <c r="A1171" s="12" t="s">
        <v>15</v>
      </c>
      <c r="B1171" s="15">
        <v>1185732</v>
      </c>
      <c r="C1171" s="3">
        <v>44272</v>
      </c>
      <c r="D1171" s="12" t="s">
        <v>16</v>
      </c>
      <c r="E1171" s="12" t="s">
        <v>59</v>
      </c>
      <c r="F1171" s="12" t="s">
        <v>60</v>
      </c>
      <c r="G1171" s="12" t="s">
        <v>19</v>
      </c>
      <c r="H1171" s="33">
        <v>0.4</v>
      </c>
      <c r="I1171" s="21">
        <v>1750</v>
      </c>
      <c r="J1171" s="33">
        <f t="shared" si="40"/>
        <v>700</v>
      </c>
      <c r="K1171" s="34">
        <f t="shared" si="41"/>
        <v>244.99999999999997</v>
      </c>
      <c r="L1171" s="24">
        <v>0.35</v>
      </c>
      <c r="M1171" s="42">
        <f t="shared" si="46"/>
        <v>0.13999999999999999</v>
      </c>
      <c r="N1171" s="29">
        <f t="shared" si="47"/>
        <v>244.99999999999997</v>
      </c>
      <c r="O1171" s="3"/>
      <c r="P1171" s="8"/>
      <c r="Q1171" s="5"/>
      <c r="R1171" s="6"/>
    </row>
    <row r="1172" spans="1:18" ht="15.75" customHeight="1">
      <c r="A1172" s="12" t="s">
        <v>15</v>
      </c>
      <c r="B1172" s="15">
        <v>1185732</v>
      </c>
      <c r="C1172" s="3">
        <v>44272</v>
      </c>
      <c r="D1172" s="12" t="s">
        <v>16</v>
      </c>
      <c r="E1172" s="12" t="s">
        <v>59</v>
      </c>
      <c r="F1172" s="12" t="s">
        <v>60</v>
      </c>
      <c r="G1172" s="12" t="s">
        <v>20</v>
      </c>
      <c r="H1172" s="33">
        <v>0.30000000000000004</v>
      </c>
      <c r="I1172" s="21">
        <v>2000</v>
      </c>
      <c r="J1172" s="33">
        <f t="shared" si="40"/>
        <v>600.00000000000011</v>
      </c>
      <c r="K1172" s="34">
        <f t="shared" si="41"/>
        <v>240.00000000000003</v>
      </c>
      <c r="L1172" s="24">
        <v>0.39999999999999997</v>
      </c>
      <c r="M1172" s="42">
        <f t="shared" si="46"/>
        <v>0.12000000000000001</v>
      </c>
      <c r="N1172" s="29">
        <f t="shared" si="47"/>
        <v>240.00000000000003</v>
      </c>
      <c r="O1172" s="3"/>
      <c r="P1172" s="8"/>
      <c r="Q1172" s="5"/>
      <c r="R1172" s="6"/>
    </row>
    <row r="1173" spans="1:18" ht="15.75" customHeight="1">
      <c r="A1173" s="12" t="s">
        <v>15</v>
      </c>
      <c r="B1173" s="15">
        <v>1185732</v>
      </c>
      <c r="C1173" s="3">
        <v>44272</v>
      </c>
      <c r="D1173" s="12" t="s">
        <v>16</v>
      </c>
      <c r="E1173" s="12" t="s">
        <v>59</v>
      </c>
      <c r="F1173" s="12" t="s">
        <v>60</v>
      </c>
      <c r="G1173" s="12" t="s">
        <v>21</v>
      </c>
      <c r="H1173" s="33">
        <v>0.35</v>
      </c>
      <c r="I1173" s="21">
        <v>500</v>
      </c>
      <c r="J1173" s="33">
        <f t="shared" si="40"/>
        <v>175</v>
      </c>
      <c r="K1173" s="34">
        <f t="shared" si="41"/>
        <v>52.5</v>
      </c>
      <c r="L1173" s="24">
        <v>0.3</v>
      </c>
      <c r="M1173" s="42">
        <f t="shared" si="46"/>
        <v>0.105</v>
      </c>
      <c r="N1173" s="29">
        <f t="shared" si="47"/>
        <v>52.5</v>
      </c>
      <c r="O1173" s="3"/>
      <c r="P1173" s="8"/>
      <c r="Q1173" s="5"/>
      <c r="R1173" s="6"/>
    </row>
    <row r="1174" spans="1:18" ht="15.75" customHeight="1">
      <c r="A1174" s="12" t="s">
        <v>15</v>
      </c>
      <c r="B1174" s="15">
        <v>1185732</v>
      </c>
      <c r="C1174" s="3">
        <v>44272</v>
      </c>
      <c r="D1174" s="12" t="s">
        <v>16</v>
      </c>
      <c r="E1174" s="12" t="s">
        <v>59</v>
      </c>
      <c r="F1174" s="12" t="s">
        <v>60</v>
      </c>
      <c r="G1174" s="12" t="s">
        <v>22</v>
      </c>
      <c r="H1174" s="33">
        <v>0.5</v>
      </c>
      <c r="I1174" s="21">
        <v>1000</v>
      </c>
      <c r="J1174" s="33">
        <f t="shared" si="40"/>
        <v>500</v>
      </c>
      <c r="K1174" s="34">
        <f t="shared" si="41"/>
        <v>125</v>
      </c>
      <c r="L1174" s="24">
        <v>0.25</v>
      </c>
      <c r="M1174" s="42">
        <f t="shared" si="46"/>
        <v>0.125</v>
      </c>
      <c r="N1174" s="29">
        <f t="shared" si="47"/>
        <v>125</v>
      </c>
      <c r="O1174" s="3"/>
      <c r="P1174" s="8"/>
      <c r="Q1174" s="5"/>
      <c r="R1174" s="6"/>
    </row>
    <row r="1175" spans="1:18" ht="15.75" customHeight="1">
      <c r="A1175" s="12" t="s">
        <v>15</v>
      </c>
      <c r="B1175" s="15">
        <v>1185732</v>
      </c>
      <c r="C1175" s="3">
        <v>44272</v>
      </c>
      <c r="D1175" s="12" t="s">
        <v>16</v>
      </c>
      <c r="E1175" s="12" t="s">
        <v>59</v>
      </c>
      <c r="F1175" s="12" t="s">
        <v>60</v>
      </c>
      <c r="G1175" s="12" t="s">
        <v>23</v>
      </c>
      <c r="H1175" s="33">
        <v>0.4</v>
      </c>
      <c r="I1175" s="21">
        <v>2000</v>
      </c>
      <c r="J1175" s="33">
        <f t="shared" si="40"/>
        <v>800</v>
      </c>
      <c r="K1175" s="34">
        <f t="shared" si="41"/>
        <v>320</v>
      </c>
      <c r="L1175" s="24">
        <v>0.4</v>
      </c>
      <c r="M1175" s="42">
        <f t="shared" si="46"/>
        <v>0.16</v>
      </c>
      <c r="N1175" s="29">
        <f t="shared" si="47"/>
        <v>320</v>
      </c>
      <c r="O1175" s="3"/>
      <c r="P1175" s="8"/>
      <c r="Q1175" s="5"/>
      <c r="R1175" s="6"/>
    </row>
    <row r="1176" spans="1:18" ht="15.75" customHeight="1">
      <c r="A1176" s="12" t="s">
        <v>15</v>
      </c>
      <c r="B1176" s="15">
        <v>1185732</v>
      </c>
      <c r="C1176" s="3">
        <v>44304</v>
      </c>
      <c r="D1176" s="12" t="s">
        <v>16</v>
      </c>
      <c r="E1176" s="12" t="s">
        <v>59</v>
      </c>
      <c r="F1176" s="12" t="s">
        <v>60</v>
      </c>
      <c r="G1176" s="12" t="s">
        <v>18</v>
      </c>
      <c r="H1176" s="33">
        <v>0.4</v>
      </c>
      <c r="I1176" s="21">
        <v>4500</v>
      </c>
      <c r="J1176" s="33">
        <f t="shared" si="40"/>
        <v>1800</v>
      </c>
      <c r="K1176" s="34">
        <f t="shared" si="41"/>
        <v>630</v>
      </c>
      <c r="L1176" s="24">
        <v>0.35</v>
      </c>
      <c r="M1176" s="42">
        <f t="shared" si="46"/>
        <v>0.14000000000000001</v>
      </c>
      <c r="N1176" s="29">
        <f t="shared" si="47"/>
        <v>630</v>
      </c>
      <c r="O1176" s="3"/>
      <c r="P1176" s="8"/>
      <c r="Q1176" s="5"/>
      <c r="R1176" s="6"/>
    </row>
    <row r="1177" spans="1:18" ht="15.75" customHeight="1">
      <c r="A1177" s="12" t="s">
        <v>15</v>
      </c>
      <c r="B1177" s="15">
        <v>1185732</v>
      </c>
      <c r="C1177" s="3">
        <v>44304</v>
      </c>
      <c r="D1177" s="12" t="s">
        <v>16</v>
      </c>
      <c r="E1177" s="12" t="s">
        <v>59</v>
      </c>
      <c r="F1177" s="12" t="s">
        <v>60</v>
      </c>
      <c r="G1177" s="12" t="s">
        <v>19</v>
      </c>
      <c r="H1177" s="33">
        <v>0.4</v>
      </c>
      <c r="I1177" s="21">
        <v>1500</v>
      </c>
      <c r="J1177" s="33">
        <f t="shared" si="40"/>
        <v>600</v>
      </c>
      <c r="K1177" s="34">
        <f t="shared" si="41"/>
        <v>210</v>
      </c>
      <c r="L1177" s="24">
        <v>0.35</v>
      </c>
      <c r="M1177" s="42">
        <f t="shared" si="46"/>
        <v>0.14000000000000001</v>
      </c>
      <c r="N1177" s="29">
        <f t="shared" si="47"/>
        <v>210</v>
      </c>
      <c r="O1177" s="3"/>
      <c r="P1177" s="8"/>
      <c r="Q1177" s="5"/>
      <c r="R1177" s="6"/>
    </row>
    <row r="1178" spans="1:18" ht="15.75" customHeight="1">
      <c r="A1178" s="12" t="s">
        <v>15</v>
      </c>
      <c r="B1178" s="15">
        <v>1185732</v>
      </c>
      <c r="C1178" s="3">
        <v>44304</v>
      </c>
      <c r="D1178" s="12" t="s">
        <v>16</v>
      </c>
      <c r="E1178" s="12" t="s">
        <v>59</v>
      </c>
      <c r="F1178" s="12" t="s">
        <v>60</v>
      </c>
      <c r="G1178" s="12" t="s">
        <v>20</v>
      </c>
      <c r="H1178" s="33">
        <v>0.30000000000000004</v>
      </c>
      <c r="I1178" s="21">
        <v>1500</v>
      </c>
      <c r="J1178" s="33">
        <f t="shared" si="40"/>
        <v>450.00000000000006</v>
      </c>
      <c r="K1178" s="34">
        <f t="shared" si="41"/>
        <v>180</v>
      </c>
      <c r="L1178" s="24">
        <v>0.39999999999999997</v>
      </c>
      <c r="M1178" s="42">
        <f t="shared" si="46"/>
        <v>0.12</v>
      </c>
      <c r="N1178" s="29">
        <f t="shared" si="47"/>
        <v>180</v>
      </c>
      <c r="O1178" s="3"/>
      <c r="P1178" s="8"/>
      <c r="Q1178" s="5"/>
      <c r="R1178" s="6"/>
    </row>
    <row r="1179" spans="1:18" ht="15.75" customHeight="1">
      <c r="A1179" s="12" t="s">
        <v>15</v>
      </c>
      <c r="B1179" s="15">
        <v>1185732</v>
      </c>
      <c r="C1179" s="3">
        <v>44304</v>
      </c>
      <c r="D1179" s="12" t="s">
        <v>16</v>
      </c>
      <c r="E1179" s="12" t="s">
        <v>59</v>
      </c>
      <c r="F1179" s="12" t="s">
        <v>60</v>
      </c>
      <c r="G1179" s="12" t="s">
        <v>21</v>
      </c>
      <c r="H1179" s="33">
        <v>0.35</v>
      </c>
      <c r="I1179" s="21">
        <v>750</v>
      </c>
      <c r="J1179" s="33">
        <f t="shared" si="40"/>
        <v>262.5</v>
      </c>
      <c r="K1179" s="34">
        <f t="shared" si="41"/>
        <v>78.75</v>
      </c>
      <c r="L1179" s="24">
        <v>0.3</v>
      </c>
      <c r="M1179" s="42">
        <f t="shared" si="46"/>
        <v>0.105</v>
      </c>
      <c r="N1179" s="29">
        <f t="shared" si="47"/>
        <v>78.75</v>
      </c>
      <c r="O1179" s="3"/>
      <c r="P1179" s="8"/>
      <c r="Q1179" s="5"/>
      <c r="R1179" s="6"/>
    </row>
    <row r="1180" spans="1:18" ht="15.75" customHeight="1">
      <c r="A1180" s="12" t="s">
        <v>15</v>
      </c>
      <c r="B1180" s="15">
        <v>1185732</v>
      </c>
      <c r="C1180" s="3">
        <v>44304</v>
      </c>
      <c r="D1180" s="12" t="s">
        <v>16</v>
      </c>
      <c r="E1180" s="12" t="s">
        <v>59</v>
      </c>
      <c r="F1180" s="12" t="s">
        <v>60</v>
      </c>
      <c r="G1180" s="12" t="s">
        <v>22</v>
      </c>
      <c r="H1180" s="33">
        <v>0.5</v>
      </c>
      <c r="I1180" s="21">
        <v>750</v>
      </c>
      <c r="J1180" s="33">
        <f t="shared" si="40"/>
        <v>375</v>
      </c>
      <c r="K1180" s="34">
        <f t="shared" si="41"/>
        <v>93.75</v>
      </c>
      <c r="L1180" s="24">
        <v>0.25</v>
      </c>
      <c r="M1180" s="42">
        <f t="shared" si="46"/>
        <v>0.125</v>
      </c>
      <c r="N1180" s="29">
        <f t="shared" si="47"/>
        <v>93.75</v>
      </c>
      <c r="O1180" s="3"/>
      <c r="P1180" s="8"/>
      <c r="Q1180" s="5"/>
      <c r="R1180" s="6"/>
    </row>
    <row r="1181" spans="1:18" ht="15.75" customHeight="1">
      <c r="A1181" s="12" t="s">
        <v>15</v>
      </c>
      <c r="B1181" s="15">
        <v>1185732</v>
      </c>
      <c r="C1181" s="3">
        <v>44304</v>
      </c>
      <c r="D1181" s="12" t="s">
        <v>16</v>
      </c>
      <c r="E1181" s="12" t="s">
        <v>59</v>
      </c>
      <c r="F1181" s="12" t="s">
        <v>60</v>
      </c>
      <c r="G1181" s="12" t="s">
        <v>23</v>
      </c>
      <c r="H1181" s="33">
        <v>0.4</v>
      </c>
      <c r="I1181" s="21">
        <v>2250</v>
      </c>
      <c r="J1181" s="33">
        <f t="shared" si="40"/>
        <v>900</v>
      </c>
      <c r="K1181" s="34">
        <f t="shared" si="41"/>
        <v>360</v>
      </c>
      <c r="L1181" s="24">
        <v>0.4</v>
      </c>
      <c r="M1181" s="42">
        <f t="shared" si="46"/>
        <v>0.16</v>
      </c>
      <c r="N1181" s="29">
        <f t="shared" si="47"/>
        <v>360</v>
      </c>
      <c r="O1181" s="3"/>
      <c r="P1181" s="8"/>
      <c r="Q1181" s="5"/>
      <c r="R1181" s="6"/>
    </row>
    <row r="1182" spans="1:18" ht="15.75" customHeight="1">
      <c r="A1182" s="12" t="s">
        <v>15</v>
      </c>
      <c r="B1182" s="15">
        <v>1185732</v>
      </c>
      <c r="C1182" s="3">
        <v>44333</v>
      </c>
      <c r="D1182" s="12" t="s">
        <v>16</v>
      </c>
      <c r="E1182" s="12" t="s">
        <v>59</v>
      </c>
      <c r="F1182" s="12" t="s">
        <v>60</v>
      </c>
      <c r="G1182" s="12" t="s">
        <v>18</v>
      </c>
      <c r="H1182" s="33">
        <v>0.54999999999999993</v>
      </c>
      <c r="I1182" s="21">
        <v>4950</v>
      </c>
      <c r="J1182" s="33">
        <f t="shared" si="40"/>
        <v>2722.4999999999995</v>
      </c>
      <c r="K1182" s="34">
        <f t="shared" si="41"/>
        <v>952.87499999999977</v>
      </c>
      <c r="L1182" s="24">
        <v>0.35</v>
      </c>
      <c r="M1182" s="42">
        <f t="shared" si="46"/>
        <v>0.19249999999999995</v>
      </c>
      <c r="N1182" s="29">
        <f t="shared" si="47"/>
        <v>952.87499999999977</v>
      </c>
      <c r="O1182" s="3"/>
      <c r="P1182" s="8"/>
      <c r="Q1182" s="5"/>
      <c r="R1182" s="6"/>
    </row>
    <row r="1183" spans="1:18" ht="15.75" customHeight="1">
      <c r="A1183" s="12" t="s">
        <v>15</v>
      </c>
      <c r="B1183" s="15">
        <v>1185732</v>
      </c>
      <c r="C1183" s="3">
        <v>44333</v>
      </c>
      <c r="D1183" s="12" t="s">
        <v>16</v>
      </c>
      <c r="E1183" s="12" t="s">
        <v>59</v>
      </c>
      <c r="F1183" s="12" t="s">
        <v>60</v>
      </c>
      <c r="G1183" s="12" t="s">
        <v>19</v>
      </c>
      <c r="H1183" s="33">
        <v>0.5</v>
      </c>
      <c r="I1183" s="21">
        <v>2000</v>
      </c>
      <c r="J1183" s="33">
        <f t="shared" si="40"/>
        <v>1000</v>
      </c>
      <c r="K1183" s="34">
        <f t="shared" si="41"/>
        <v>350</v>
      </c>
      <c r="L1183" s="24">
        <v>0.35</v>
      </c>
      <c r="M1183" s="42">
        <f t="shared" si="46"/>
        <v>0.17499999999999999</v>
      </c>
      <c r="N1183" s="29">
        <f t="shared" si="47"/>
        <v>350</v>
      </c>
      <c r="O1183" s="3"/>
      <c r="P1183" s="8"/>
      <c r="Q1183" s="5"/>
      <c r="R1183" s="6"/>
    </row>
    <row r="1184" spans="1:18" ht="15.75" customHeight="1">
      <c r="A1184" s="12" t="s">
        <v>15</v>
      </c>
      <c r="B1184" s="15">
        <v>1185732</v>
      </c>
      <c r="C1184" s="3">
        <v>44333</v>
      </c>
      <c r="D1184" s="12" t="s">
        <v>16</v>
      </c>
      <c r="E1184" s="12" t="s">
        <v>59</v>
      </c>
      <c r="F1184" s="12" t="s">
        <v>60</v>
      </c>
      <c r="G1184" s="12" t="s">
        <v>20</v>
      </c>
      <c r="H1184" s="33">
        <v>0.45</v>
      </c>
      <c r="I1184" s="21">
        <v>1750</v>
      </c>
      <c r="J1184" s="33">
        <f t="shared" si="40"/>
        <v>787.5</v>
      </c>
      <c r="K1184" s="34">
        <f t="shared" si="41"/>
        <v>315</v>
      </c>
      <c r="L1184" s="24">
        <v>0.39999999999999997</v>
      </c>
      <c r="M1184" s="42">
        <f t="shared" si="46"/>
        <v>0.18</v>
      </c>
      <c r="N1184" s="29">
        <f t="shared" si="47"/>
        <v>315</v>
      </c>
      <c r="O1184" s="3"/>
      <c r="P1184" s="8"/>
      <c r="Q1184" s="5"/>
      <c r="R1184" s="6"/>
    </row>
    <row r="1185" spans="1:18" ht="15.75" customHeight="1">
      <c r="A1185" s="12" t="s">
        <v>15</v>
      </c>
      <c r="B1185" s="15">
        <v>1185732</v>
      </c>
      <c r="C1185" s="3">
        <v>44333</v>
      </c>
      <c r="D1185" s="12" t="s">
        <v>16</v>
      </c>
      <c r="E1185" s="12" t="s">
        <v>59</v>
      </c>
      <c r="F1185" s="12" t="s">
        <v>60</v>
      </c>
      <c r="G1185" s="12" t="s">
        <v>21</v>
      </c>
      <c r="H1185" s="33">
        <v>0.45</v>
      </c>
      <c r="I1185" s="21">
        <v>1250</v>
      </c>
      <c r="J1185" s="33">
        <f t="shared" si="40"/>
        <v>562.5</v>
      </c>
      <c r="K1185" s="34">
        <f t="shared" si="41"/>
        <v>168.75</v>
      </c>
      <c r="L1185" s="24">
        <v>0.3</v>
      </c>
      <c r="M1185" s="42">
        <f t="shared" si="46"/>
        <v>0.13500000000000001</v>
      </c>
      <c r="N1185" s="29">
        <f t="shared" si="47"/>
        <v>168.75</v>
      </c>
      <c r="O1185" s="3"/>
      <c r="P1185" s="8"/>
      <c r="Q1185" s="5"/>
      <c r="R1185" s="6"/>
    </row>
    <row r="1186" spans="1:18" ht="15.75" customHeight="1">
      <c r="A1186" s="12" t="s">
        <v>15</v>
      </c>
      <c r="B1186" s="15">
        <v>1185732</v>
      </c>
      <c r="C1186" s="3">
        <v>44333</v>
      </c>
      <c r="D1186" s="12" t="s">
        <v>16</v>
      </c>
      <c r="E1186" s="12" t="s">
        <v>59</v>
      </c>
      <c r="F1186" s="12" t="s">
        <v>60</v>
      </c>
      <c r="G1186" s="12" t="s">
        <v>22</v>
      </c>
      <c r="H1186" s="33">
        <v>0.54999999999999993</v>
      </c>
      <c r="I1186" s="21">
        <v>1500</v>
      </c>
      <c r="J1186" s="33">
        <f t="shared" si="40"/>
        <v>824.99999999999989</v>
      </c>
      <c r="K1186" s="34">
        <f t="shared" si="41"/>
        <v>206.24999999999997</v>
      </c>
      <c r="L1186" s="24">
        <v>0.25</v>
      </c>
      <c r="M1186" s="42">
        <f t="shared" si="46"/>
        <v>0.13749999999999998</v>
      </c>
      <c r="N1186" s="29">
        <f t="shared" si="47"/>
        <v>206.24999999999997</v>
      </c>
      <c r="O1186" s="3"/>
      <c r="P1186" s="8"/>
      <c r="Q1186" s="5"/>
      <c r="R1186" s="6"/>
    </row>
    <row r="1187" spans="1:18" ht="15.75" customHeight="1">
      <c r="A1187" s="12" t="s">
        <v>15</v>
      </c>
      <c r="B1187" s="15">
        <v>1185732</v>
      </c>
      <c r="C1187" s="3">
        <v>44333</v>
      </c>
      <c r="D1187" s="12" t="s">
        <v>16</v>
      </c>
      <c r="E1187" s="12" t="s">
        <v>59</v>
      </c>
      <c r="F1187" s="12" t="s">
        <v>60</v>
      </c>
      <c r="G1187" s="12" t="s">
        <v>23</v>
      </c>
      <c r="H1187" s="33">
        <v>0.6</v>
      </c>
      <c r="I1187" s="21">
        <v>2750</v>
      </c>
      <c r="J1187" s="33">
        <f t="shared" si="40"/>
        <v>1650</v>
      </c>
      <c r="K1187" s="34">
        <f t="shared" si="41"/>
        <v>660</v>
      </c>
      <c r="L1187" s="24">
        <v>0.4</v>
      </c>
      <c r="M1187" s="42">
        <f t="shared" si="46"/>
        <v>0.24</v>
      </c>
      <c r="N1187" s="29">
        <f t="shared" si="47"/>
        <v>660</v>
      </c>
      <c r="O1187" s="3"/>
      <c r="P1187" s="8"/>
      <c r="Q1187" s="5"/>
      <c r="R1187" s="6"/>
    </row>
    <row r="1188" spans="1:18" ht="15.75" customHeight="1">
      <c r="A1188" s="12" t="s">
        <v>15</v>
      </c>
      <c r="B1188" s="15">
        <v>1185732</v>
      </c>
      <c r="C1188" s="3">
        <v>44366</v>
      </c>
      <c r="D1188" s="12" t="s">
        <v>16</v>
      </c>
      <c r="E1188" s="12" t="s">
        <v>59</v>
      </c>
      <c r="F1188" s="12" t="s">
        <v>60</v>
      </c>
      <c r="G1188" s="12" t="s">
        <v>18</v>
      </c>
      <c r="H1188" s="33">
        <v>0.54999999999999993</v>
      </c>
      <c r="I1188" s="21">
        <v>5250</v>
      </c>
      <c r="J1188" s="33">
        <f t="shared" si="40"/>
        <v>2887.4999999999995</v>
      </c>
      <c r="K1188" s="34">
        <f t="shared" si="41"/>
        <v>1010.6249999999998</v>
      </c>
      <c r="L1188" s="24">
        <v>0.35</v>
      </c>
      <c r="M1188" s="42">
        <f t="shared" si="46"/>
        <v>0.19249999999999995</v>
      </c>
      <c r="N1188" s="29">
        <f t="shared" si="47"/>
        <v>1010.6249999999998</v>
      </c>
      <c r="O1188" s="3"/>
      <c r="P1188" s="8"/>
      <c r="Q1188" s="5"/>
      <c r="R1188" s="6"/>
    </row>
    <row r="1189" spans="1:18" ht="15.75" customHeight="1">
      <c r="A1189" s="12" t="s">
        <v>15</v>
      </c>
      <c r="B1189" s="15">
        <v>1185732</v>
      </c>
      <c r="C1189" s="3">
        <v>44366</v>
      </c>
      <c r="D1189" s="12" t="s">
        <v>16</v>
      </c>
      <c r="E1189" s="12" t="s">
        <v>59</v>
      </c>
      <c r="F1189" s="12" t="s">
        <v>60</v>
      </c>
      <c r="G1189" s="12" t="s">
        <v>19</v>
      </c>
      <c r="H1189" s="33">
        <v>0.5</v>
      </c>
      <c r="I1189" s="21">
        <v>2750</v>
      </c>
      <c r="J1189" s="33">
        <f t="shared" si="40"/>
        <v>1375</v>
      </c>
      <c r="K1189" s="34">
        <f t="shared" si="41"/>
        <v>481.24999999999994</v>
      </c>
      <c r="L1189" s="24">
        <v>0.35</v>
      </c>
      <c r="M1189" s="42">
        <f t="shared" si="46"/>
        <v>0.17499999999999999</v>
      </c>
      <c r="N1189" s="29">
        <f t="shared" si="47"/>
        <v>481.24999999999994</v>
      </c>
      <c r="O1189" s="3"/>
      <c r="P1189" s="8"/>
      <c r="Q1189" s="5"/>
      <c r="R1189" s="6"/>
    </row>
    <row r="1190" spans="1:18" ht="15.75" customHeight="1">
      <c r="A1190" s="12" t="s">
        <v>15</v>
      </c>
      <c r="B1190" s="15">
        <v>1185732</v>
      </c>
      <c r="C1190" s="3">
        <v>44366</v>
      </c>
      <c r="D1190" s="12" t="s">
        <v>16</v>
      </c>
      <c r="E1190" s="12" t="s">
        <v>59</v>
      </c>
      <c r="F1190" s="12" t="s">
        <v>60</v>
      </c>
      <c r="G1190" s="12" t="s">
        <v>20</v>
      </c>
      <c r="H1190" s="33">
        <v>0.45</v>
      </c>
      <c r="I1190" s="21">
        <v>2000</v>
      </c>
      <c r="J1190" s="33">
        <f t="shared" si="40"/>
        <v>900</v>
      </c>
      <c r="K1190" s="34">
        <f t="shared" si="41"/>
        <v>359.99999999999994</v>
      </c>
      <c r="L1190" s="24">
        <v>0.39999999999999997</v>
      </c>
      <c r="M1190" s="42">
        <f t="shared" si="46"/>
        <v>0.17999999999999997</v>
      </c>
      <c r="N1190" s="29">
        <f t="shared" si="47"/>
        <v>359.99999999999994</v>
      </c>
      <c r="O1190" s="3"/>
      <c r="P1190" s="8"/>
      <c r="Q1190" s="5"/>
      <c r="R1190" s="6"/>
    </row>
    <row r="1191" spans="1:18" ht="15.75" customHeight="1">
      <c r="A1191" s="12" t="s">
        <v>15</v>
      </c>
      <c r="B1191" s="15">
        <v>1185732</v>
      </c>
      <c r="C1191" s="3">
        <v>44366</v>
      </c>
      <c r="D1191" s="12" t="s">
        <v>16</v>
      </c>
      <c r="E1191" s="12" t="s">
        <v>59</v>
      </c>
      <c r="F1191" s="12" t="s">
        <v>60</v>
      </c>
      <c r="G1191" s="12" t="s">
        <v>21</v>
      </c>
      <c r="H1191" s="33">
        <v>0.45</v>
      </c>
      <c r="I1191" s="21">
        <v>1750</v>
      </c>
      <c r="J1191" s="33">
        <f t="shared" si="40"/>
        <v>787.5</v>
      </c>
      <c r="K1191" s="34">
        <f t="shared" si="41"/>
        <v>236.25</v>
      </c>
      <c r="L1191" s="24">
        <v>0.3</v>
      </c>
      <c r="M1191" s="42">
        <f t="shared" si="46"/>
        <v>0.13500000000000001</v>
      </c>
      <c r="N1191" s="29">
        <f t="shared" si="47"/>
        <v>236.25</v>
      </c>
      <c r="O1191" s="3"/>
      <c r="P1191" s="8"/>
      <c r="Q1191" s="5"/>
      <c r="R1191" s="6"/>
    </row>
    <row r="1192" spans="1:18" ht="15.75" customHeight="1">
      <c r="A1192" s="12" t="s">
        <v>15</v>
      </c>
      <c r="B1192" s="15">
        <v>1185732</v>
      </c>
      <c r="C1192" s="3">
        <v>44366</v>
      </c>
      <c r="D1192" s="12" t="s">
        <v>16</v>
      </c>
      <c r="E1192" s="12" t="s">
        <v>59</v>
      </c>
      <c r="F1192" s="12" t="s">
        <v>60</v>
      </c>
      <c r="G1192" s="12" t="s">
        <v>22</v>
      </c>
      <c r="H1192" s="33">
        <v>0.54999999999999993</v>
      </c>
      <c r="I1192" s="21">
        <v>1750</v>
      </c>
      <c r="J1192" s="33">
        <f t="shared" si="40"/>
        <v>962.49999999999989</v>
      </c>
      <c r="K1192" s="34">
        <f t="shared" si="41"/>
        <v>240.62499999999997</v>
      </c>
      <c r="L1192" s="24">
        <v>0.25</v>
      </c>
      <c r="M1192" s="42">
        <f t="shared" si="46"/>
        <v>0.13749999999999998</v>
      </c>
      <c r="N1192" s="29">
        <f t="shared" si="47"/>
        <v>240.62499999999997</v>
      </c>
      <c r="O1192" s="3"/>
      <c r="P1192" s="8"/>
      <c r="Q1192" s="5"/>
      <c r="R1192" s="6"/>
    </row>
    <row r="1193" spans="1:18" ht="15.75" customHeight="1">
      <c r="A1193" s="12" t="s">
        <v>15</v>
      </c>
      <c r="B1193" s="15">
        <v>1185732</v>
      </c>
      <c r="C1193" s="3">
        <v>44366</v>
      </c>
      <c r="D1193" s="12" t="s">
        <v>16</v>
      </c>
      <c r="E1193" s="12" t="s">
        <v>59</v>
      </c>
      <c r="F1193" s="12" t="s">
        <v>60</v>
      </c>
      <c r="G1193" s="12" t="s">
        <v>23</v>
      </c>
      <c r="H1193" s="33">
        <v>0.6</v>
      </c>
      <c r="I1193" s="21">
        <v>3250</v>
      </c>
      <c r="J1193" s="33">
        <f t="shared" si="40"/>
        <v>1950</v>
      </c>
      <c r="K1193" s="34">
        <f t="shared" si="41"/>
        <v>780</v>
      </c>
      <c r="L1193" s="24">
        <v>0.4</v>
      </c>
      <c r="M1193" s="42">
        <f t="shared" si="46"/>
        <v>0.24</v>
      </c>
      <c r="N1193" s="29">
        <f t="shared" si="47"/>
        <v>780</v>
      </c>
      <c r="O1193" s="3"/>
      <c r="P1193" s="8"/>
      <c r="Q1193" s="5"/>
      <c r="R1193" s="6"/>
    </row>
    <row r="1194" spans="1:18" ht="15.75" customHeight="1">
      <c r="A1194" s="12" t="s">
        <v>15</v>
      </c>
      <c r="B1194" s="15">
        <v>1185732</v>
      </c>
      <c r="C1194" s="3">
        <v>44394</v>
      </c>
      <c r="D1194" s="12" t="s">
        <v>16</v>
      </c>
      <c r="E1194" s="12" t="s">
        <v>59</v>
      </c>
      <c r="F1194" s="12" t="s">
        <v>60</v>
      </c>
      <c r="G1194" s="12" t="s">
        <v>18</v>
      </c>
      <c r="H1194" s="33">
        <v>0.54999999999999993</v>
      </c>
      <c r="I1194" s="21">
        <v>5500</v>
      </c>
      <c r="J1194" s="33">
        <f t="shared" si="40"/>
        <v>3024.9999999999995</v>
      </c>
      <c r="K1194" s="34">
        <f t="shared" si="41"/>
        <v>1058.7499999999998</v>
      </c>
      <c r="L1194" s="24">
        <v>0.35</v>
      </c>
      <c r="M1194" s="42">
        <f t="shared" si="46"/>
        <v>0.19249999999999995</v>
      </c>
      <c r="N1194" s="29">
        <f t="shared" si="47"/>
        <v>1058.7499999999998</v>
      </c>
      <c r="O1194" s="3"/>
      <c r="P1194" s="8"/>
      <c r="Q1194" s="5"/>
      <c r="R1194" s="6"/>
    </row>
    <row r="1195" spans="1:18" ht="15.75" customHeight="1">
      <c r="A1195" s="12" t="s">
        <v>15</v>
      </c>
      <c r="B1195" s="15">
        <v>1185732</v>
      </c>
      <c r="C1195" s="3">
        <v>44394</v>
      </c>
      <c r="D1195" s="12" t="s">
        <v>16</v>
      </c>
      <c r="E1195" s="12" t="s">
        <v>59</v>
      </c>
      <c r="F1195" s="12" t="s">
        <v>60</v>
      </c>
      <c r="G1195" s="12" t="s">
        <v>19</v>
      </c>
      <c r="H1195" s="33">
        <v>0.5</v>
      </c>
      <c r="I1195" s="21">
        <v>3000</v>
      </c>
      <c r="J1195" s="33">
        <f t="shared" si="40"/>
        <v>1500</v>
      </c>
      <c r="K1195" s="34">
        <f t="shared" si="41"/>
        <v>525</v>
      </c>
      <c r="L1195" s="24">
        <v>0.35</v>
      </c>
      <c r="M1195" s="42">
        <f t="shared" si="46"/>
        <v>0.17499999999999999</v>
      </c>
      <c r="N1195" s="29">
        <f t="shared" si="47"/>
        <v>525</v>
      </c>
      <c r="O1195" s="3"/>
      <c r="P1195" s="8"/>
      <c r="Q1195" s="5"/>
      <c r="R1195" s="6"/>
    </row>
    <row r="1196" spans="1:18" ht="15.75" customHeight="1">
      <c r="A1196" s="12" t="s">
        <v>15</v>
      </c>
      <c r="B1196" s="15">
        <v>1185732</v>
      </c>
      <c r="C1196" s="3">
        <v>44394</v>
      </c>
      <c r="D1196" s="12" t="s">
        <v>16</v>
      </c>
      <c r="E1196" s="12" t="s">
        <v>59</v>
      </c>
      <c r="F1196" s="12" t="s">
        <v>60</v>
      </c>
      <c r="G1196" s="12" t="s">
        <v>20</v>
      </c>
      <c r="H1196" s="33">
        <v>0.45</v>
      </c>
      <c r="I1196" s="21">
        <v>2250</v>
      </c>
      <c r="J1196" s="33">
        <f t="shared" si="40"/>
        <v>1012.5</v>
      </c>
      <c r="K1196" s="34">
        <f t="shared" si="41"/>
        <v>404.99999999999994</v>
      </c>
      <c r="L1196" s="24">
        <v>0.39999999999999997</v>
      </c>
      <c r="M1196" s="42">
        <f t="shared" si="46"/>
        <v>0.17999999999999997</v>
      </c>
      <c r="N1196" s="29">
        <f t="shared" si="47"/>
        <v>404.99999999999994</v>
      </c>
      <c r="O1196" s="3"/>
      <c r="P1196" s="8"/>
      <c r="Q1196" s="5"/>
      <c r="R1196" s="6"/>
    </row>
    <row r="1197" spans="1:18" ht="15.75" customHeight="1">
      <c r="A1197" s="12" t="s">
        <v>15</v>
      </c>
      <c r="B1197" s="15">
        <v>1185732</v>
      </c>
      <c r="C1197" s="3">
        <v>44394</v>
      </c>
      <c r="D1197" s="12" t="s">
        <v>16</v>
      </c>
      <c r="E1197" s="12" t="s">
        <v>59</v>
      </c>
      <c r="F1197" s="12" t="s">
        <v>60</v>
      </c>
      <c r="G1197" s="12" t="s">
        <v>21</v>
      </c>
      <c r="H1197" s="33">
        <v>0.45</v>
      </c>
      <c r="I1197" s="21">
        <v>1750</v>
      </c>
      <c r="J1197" s="33">
        <f t="shared" si="40"/>
        <v>787.5</v>
      </c>
      <c r="K1197" s="34">
        <f t="shared" si="41"/>
        <v>236.25</v>
      </c>
      <c r="L1197" s="24">
        <v>0.3</v>
      </c>
      <c r="M1197" s="42">
        <f t="shared" si="46"/>
        <v>0.13500000000000001</v>
      </c>
      <c r="N1197" s="29">
        <f t="shared" si="47"/>
        <v>236.25</v>
      </c>
      <c r="O1197" s="3"/>
      <c r="P1197" s="8"/>
      <c r="Q1197" s="5"/>
      <c r="R1197" s="6"/>
    </row>
    <row r="1198" spans="1:18" ht="15.75" customHeight="1">
      <c r="A1198" s="12" t="s">
        <v>15</v>
      </c>
      <c r="B1198" s="15">
        <v>1185732</v>
      </c>
      <c r="C1198" s="3">
        <v>44394</v>
      </c>
      <c r="D1198" s="12" t="s">
        <v>16</v>
      </c>
      <c r="E1198" s="12" t="s">
        <v>59</v>
      </c>
      <c r="F1198" s="12" t="s">
        <v>60</v>
      </c>
      <c r="G1198" s="12" t="s">
        <v>22</v>
      </c>
      <c r="H1198" s="33">
        <v>0.54999999999999993</v>
      </c>
      <c r="I1198" s="21">
        <v>2000</v>
      </c>
      <c r="J1198" s="33">
        <f t="shared" si="40"/>
        <v>1099.9999999999998</v>
      </c>
      <c r="K1198" s="34">
        <f t="shared" si="41"/>
        <v>274.99999999999994</v>
      </c>
      <c r="L1198" s="24">
        <v>0.25</v>
      </c>
      <c r="M1198" s="42">
        <f t="shared" si="46"/>
        <v>0.13749999999999998</v>
      </c>
      <c r="N1198" s="29">
        <f t="shared" si="47"/>
        <v>274.99999999999994</v>
      </c>
      <c r="O1198" s="3"/>
      <c r="P1198" s="8"/>
      <c r="Q1198" s="5"/>
      <c r="R1198" s="6"/>
    </row>
    <row r="1199" spans="1:18" ht="15.75" customHeight="1">
      <c r="A1199" s="12" t="s">
        <v>15</v>
      </c>
      <c r="B1199" s="15">
        <v>1185732</v>
      </c>
      <c r="C1199" s="3">
        <v>44394</v>
      </c>
      <c r="D1199" s="12" t="s">
        <v>16</v>
      </c>
      <c r="E1199" s="12" t="s">
        <v>59</v>
      </c>
      <c r="F1199" s="12" t="s">
        <v>60</v>
      </c>
      <c r="G1199" s="12" t="s">
        <v>23</v>
      </c>
      <c r="H1199" s="33">
        <v>0.6</v>
      </c>
      <c r="I1199" s="21">
        <v>3750</v>
      </c>
      <c r="J1199" s="33">
        <f t="shared" si="40"/>
        <v>2250</v>
      </c>
      <c r="K1199" s="34">
        <f t="shared" si="41"/>
        <v>900</v>
      </c>
      <c r="L1199" s="24">
        <v>0.4</v>
      </c>
      <c r="M1199" s="42">
        <f t="shared" si="46"/>
        <v>0.24</v>
      </c>
      <c r="N1199" s="29">
        <f t="shared" si="47"/>
        <v>900</v>
      </c>
      <c r="O1199" s="3"/>
      <c r="P1199" s="8"/>
      <c r="Q1199" s="5"/>
      <c r="R1199" s="6"/>
    </row>
    <row r="1200" spans="1:18" ht="15.75" customHeight="1">
      <c r="A1200" s="12" t="s">
        <v>15</v>
      </c>
      <c r="B1200" s="15">
        <v>1185732</v>
      </c>
      <c r="C1200" s="3">
        <v>44426</v>
      </c>
      <c r="D1200" s="12" t="s">
        <v>16</v>
      </c>
      <c r="E1200" s="12" t="s">
        <v>59</v>
      </c>
      <c r="F1200" s="12" t="s">
        <v>60</v>
      </c>
      <c r="G1200" s="12" t="s">
        <v>18</v>
      </c>
      <c r="H1200" s="33">
        <v>0.54999999999999993</v>
      </c>
      <c r="I1200" s="21">
        <v>5250</v>
      </c>
      <c r="J1200" s="33">
        <f t="shared" si="40"/>
        <v>2887.4999999999995</v>
      </c>
      <c r="K1200" s="34">
        <f t="shared" si="41"/>
        <v>1010.6249999999998</v>
      </c>
      <c r="L1200" s="24">
        <v>0.35</v>
      </c>
      <c r="M1200" s="42">
        <f t="shared" si="46"/>
        <v>0.19249999999999995</v>
      </c>
      <c r="N1200" s="29">
        <f t="shared" si="47"/>
        <v>1010.6249999999998</v>
      </c>
      <c r="O1200" s="3"/>
      <c r="P1200" s="8"/>
      <c r="Q1200" s="5"/>
      <c r="R1200" s="6"/>
    </row>
    <row r="1201" spans="1:18" ht="15.75" customHeight="1">
      <c r="A1201" s="12" t="s">
        <v>15</v>
      </c>
      <c r="B1201" s="15">
        <v>1185732</v>
      </c>
      <c r="C1201" s="3">
        <v>44426</v>
      </c>
      <c r="D1201" s="12" t="s">
        <v>16</v>
      </c>
      <c r="E1201" s="12" t="s">
        <v>59</v>
      </c>
      <c r="F1201" s="12" t="s">
        <v>60</v>
      </c>
      <c r="G1201" s="12" t="s">
        <v>19</v>
      </c>
      <c r="H1201" s="33">
        <v>0.5</v>
      </c>
      <c r="I1201" s="21">
        <v>3000</v>
      </c>
      <c r="J1201" s="33">
        <f t="shared" si="40"/>
        <v>1500</v>
      </c>
      <c r="K1201" s="34">
        <f t="shared" si="41"/>
        <v>525</v>
      </c>
      <c r="L1201" s="24">
        <v>0.35</v>
      </c>
      <c r="M1201" s="42">
        <f t="shared" si="46"/>
        <v>0.17499999999999999</v>
      </c>
      <c r="N1201" s="29">
        <f t="shared" si="47"/>
        <v>525</v>
      </c>
      <c r="O1201" s="3"/>
      <c r="P1201" s="8"/>
      <c r="Q1201" s="5"/>
      <c r="R1201" s="6"/>
    </row>
    <row r="1202" spans="1:18" ht="15.75" customHeight="1">
      <c r="A1202" s="12" t="s">
        <v>15</v>
      </c>
      <c r="B1202" s="15">
        <v>1185732</v>
      </c>
      <c r="C1202" s="3">
        <v>44426</v>
      </c>
      <c r="D1202" s="12" t="s">
        <v>16</v>
      </c>
      <c r="E1202" s="12" t="s">
        <v>59</v>
      </c>
      <c r="F1202" s="12" t="s">
        <v>60</v>
      </c>
      <c r="G1202" s="12" t="s">
        <v>20</v>
      </c>
      <c r="H1202" s="33">
        <v>0.45</v>
      </c>
      <c r="I1202" s="21">
        <v>2250</v>
      </c>
      <c r="J1202" s="33">
        <f t="shared" si="40"/>
        <v>1012.5</v>
      </c>
      <c r="K1202" s="34">
        <f t="shared" si="41"/>
        <v>404.99999999999994</v>
      </c>
      <c r="L1202" s="24">
        <v>0.39999999999999997</v>
      </c>
      <c r="M1202" s="42">
        <f t="shared" si="46"/>
        <v>0.17999999999999997</v>
      </c>
      <c r="N1202" s="29">
        <f t="shared" si="47"/>
        <v>404.99999999999994</v>
      </c>
      <c r="O1202" s="3"/>
      <c r="P1202" s="8"/>
      <c r="Q1202" s="5"/>
      <c r="R1202" s="6"/>
    </row>
    <row r="1203" spans="1:18" ht="15.75" customHeight="1">
      <c r="A1203" s="12" t="s">
        <v>15</v>
      </c>
      <c r="B1203" s="15">
        <v>1185732</v>
      </c>
      <c r="C1203" s="3">
        <v>44426</v>
      </c>
      <c r="D1203" s="12" t="s">
        <v>16</v>
      </c>
      <c r="E1203" s="12" t="s">
        <v>59</v>
      </c>
      <c r="F1203" s="12" t="s">
        <v>60</v>
      </c>
      <c r="G1203" s="12" t="s">
        <v>21</v>
      </c>
      <c r="H1203" s="33">
        <v>0.45</v>
      </c>
      <c r="I1203" s="21">
        <v>1750</v>
      </c>
      <c r="J1203" s="33">
        <f t="shared" si="40"/>
        <v>787.5</v>
      </c>
      <c r="K1203" s="34">
        <f t="shared" si="41"/>
        <v>236.25</v>
      </c>
      <c r="L1203" s="24">
        <v>0.3</v>
      </c>
      <c r="M1203" s="42">
        <f t="shared" si="46"/>
        <v>0.13500000000000001</v>
      </c>
      <c r="N1203" s="29">
        <f t="shared" si="47"/>
        <v>236.25</v>
      </c>
      <c r="O1203" s="3"/>
      <c r="P1203" s="8"/>
      <c r="Q1203" s="5"/>
      <c r="R1203" s="6"/>
    </row>
    <row r="1204" spans="1:18" ht="15.75" customHeight="1">
      <c r="A1204" s="12" t="s">
        <v>15</v>
      </c>
      <c r="B1204" s="15">
        <v>1185732</v>
      </c>
      <c r="C1204" s="3">
        <v>44426</v>
      </c>
      <c r="D1204" s="12" t="s">
        <v>16</v>
      </c>
      <c r="E1204" s="12" t="s">
        <v>59</v>
      </c>
      <c r="F1204" s="12" t="s">
        <v>60</v>
      </c>
      <c r="G1204" s="12" t="s">
        <v>22</v>
      </c>
      <c r="H1204" s="33">
        <v>0.54999999999999993</v>
      </c>
      <c r="I1204" s="21">
        <v>1500</v>
      </c>
      <c r="J1204" s="33">
        <f t="shared" si="40"/>
        <v>824.99999999999989</v>
      </c>
      <c r="K1204" s="34">
        <f t="shared" si="41"/>
        <v>206.24999999999997</v>
      </c>
      <c r="L1204" s="24">
        <v>0.25</v>
      </c>
      <c r="M1204" s="42">
        <f t="shared" si="46"/>
        <v>0.13749999999999998</v>
      </c>
      <c r="N1204" s="29">
        <f t="shared" si="47"/>
        <v>206.24999999999997</v>
      </c>
      <c r="O1204" s="3"/>
      <c r="P1204" s="8"/>
      <c r="Q1204" s="5"/>
      <c r="R1204" s="6"/>
    </row>
    <row r="1205" spans="1:18" ht="15.75" customHeight="1">
      <c r="A1205" s="12" t="s">
        <v>15</v>
      </c>
      <c r="B1205" s="15">
        <v>1185732</v>
      </c>
      <c r="C1205" s="3">
        <v>44426</v>
      </c>
      <c r="D1205" s="12" t="s">
        <v>16</v>
      </c>
      <c r="E1205" s="12" t="s">
        <v>59</v>
      </c>
      <c r="F1205" s="12" t="s">
        <v>60</v>
      </c>
      <c r="G1205" s="12" t="s">
        <v>23</v>
      </c>
      <c r="H1205" s="33">
        <v>0.6</v>
      </c>
      <c r="I1205" s="21">
        <v>3250</v>
      </c>
      <c r="J1205" s="33">
        <f t="shared" si="40"/>
        <v>1950</v>
      </c>
      <c r="K1205" s="34">
        <f t="shared" si="41"/>
        <v>780</v>
      </c>
      <c r="L1205" s="24">
        <v>0.4</v>
      </c>
      <c r="M1205" s="42">
        <f t="shared" si="46"/>
        <v>0.24</v>
      </c>
      <c r="N1205" s="29">
        <f t="shared" si="47"/>
        <v>780</v>
      </c>
      <c r="O1205" s="3"/>
      <c r="P1205" s="8"/>
      <c r="Q1205" s="5"/>
      <c r="R1205" s="6"/>
    </row>
    <row r="1206" spans="1:18" ht="15.75" customHeight="1">
      <c r="A1206" s="12" t="s">
        <v>15</v>
      </c>
      <c r="B1206" s="15">
        <v>1185732</v>
      </c>
      <c r="C1206" s="3">
        <v>44456</v>
      </c>
      <c r="D1206" s="12" t="s">
        <v>16</v>
      </c>
      <c r="E1206" s="12" t="s">
        <v>59</v>
      </c>
      <c r="F1206" s="12" t="s">
        <v>60</v>
      </c>
      <c r="G1206" s="12" t="s">
        <v>18</v>
      </c>
      <c r="H1206" s="33">
        <v>0.54999999999999993</v>
      </c>
      <c r="I1206" s="21">
        <v>4500</v>
      </c>
      <c r="J1206" s="33">
        <f t="shared" si="40"/>
        <v>2474.9999999999995</v>
      </c>
      <c r="K1206" s="34">
        <f t="shared" si="41"/>
        <v>866.24999999999977</v>
      </c>
      <c r="L1206" s="24">
        <v>0.35</v>
      </c>
      <c r="M1206" s="42">
        <f t="shared" si="46"/>
        <v>0.19249999999999995</v>
      </c>
      <c r="N1206" s="29">
        <f t="shared" si="47"/>
        <v>866.24999999999977</v>
      </c>
      <c r="O1206" s="3"/>
      <c r="P1206" s="8"/>
      <c r="Q1206" s="5"/>
      <c r="R1206" s="6"/>
    </row>
    <row r="1207" spans="1:18" ht="15.75" customHeight="1">
      <c r="A1207" s="12" t="s">
        <v>15</v>
      </c>
      <c r="B1207" s="15">
        <v>1185732</v>
      </c>
      <c r="C1207" s="3">
        <v>44456</v>
      </c>
      <c r="D1207" s="12" t="s">
        <v>16</v>
      </c>
      <c r="E1207" s="12" t="s">
        <v>59</v>
      </c>
      <c r="F1207" s="12" t="s">
        <v>60</v>
      </c>
      <c r="G1207" s="12" t="s">
        <v>19</v>
      </c>
      <c r="H1207" s="33">
        <v>0.5</v>
      </c>
      <c r="I1207" s="21">
        <v>2500</v>
      </c>
      <c r="J1207" s="33">
        <f t="shared" si="40"/>
        <v>1250</v>
      </c>
      <c r="K1207" s="34">
        <f t="shared" si="41"/>
        <v>437.5</v>
      </c>
      <c r="L1207" s="24">
        <v>0.35</v>
      </c>
      <c r="M1207" s="42">
        <f t="shared" si="46"/>
        <v>0.17499999999999999</v>
      </c>
      <c r="N1207" s="29">
        <f t="shared" si="47"/>
        <v>437.5</v>
      </c>
      <c r="O1207" s="3"/>
      <c r="P1207" s="8"/>
      <c r="Q1207" s="5"/>
      <c r="R1207" s="6"/>
    </row>
    <row r="1208" spans="1:18" ht="15.75" customHeight="1">
      <c r="A1208" s="12" t="s">
        <v>15</v>
      </c>
      <c r="B1208" s="15">
        <v>1185732</v>
      </c>
      <c r="C1208" s="3">
        <v>44456</v>
      </c>
      <c r="D1208" s="12" t="s">
        <v>16</v>
      </c>
      <c r="E1208" s="12" t="s">
        <v>59</v>
      </c>
      <c r="F1208" s="12" t="s">
        <v>60</v>
      </c>
      <c r="G1208" s="12" t="s">
        <v>20</v>
      </c>
      <c r="H1208" s="33">
        <v>0.45</v>
      </c>
      <c r="I1208" s="21">
        <v>1500</v>
      </c>
      <c r="J1208" s="33">
        <f t="shared" si="40"/>
        <v>675</v>
      </c>
      <c r="K1208" s="34">
        <f t="shared" si="41"/>
        <v>270</v>
      </c>
      <c r="L1208" s="24">
        <v>0.39999999999999997</v>
      </c>
      <c r="M1208" s="42">
        <f t="shared" si="46"/>
        <v>0.18</v>
      </c>
      <c r="N1208" s="29">
        <f t="shared" si="47"/>
        <v>270</v>
      </c>
      <c r="O1208" s="3"/>
      <c r="P1208" s="8"/>
      <c r="Q1208" s="5"/>
      <c r="R1208" s="6"/>
    </row>
    <row r="1209" spans="1:18" ht="15.75" customHeight="1">
      <c r="A1209" s="12" t="s">
        <v>15</v>
      </c>
      <c r="B1209" s="15">
        <v>1185732</v>
      </c>
      <c r="C1209" s="3">
        <v>44456</v>
      </c>
      <c r="D1209" s="12" t="s">
        <v>16</v>
      </c>
      <c r="E1209" s="12" t="s">
        <v>59</v>
      </c>
      <c r="F1209" s="12" t="s">
        <v>60</v>
      </c>
      <c r="G1209" s="12" t="s">
        <v>21</v>
      </c>
      <c r="H1209" s="33">
        <v>0.45</v>
      </c>
      <c r="I1209" s="21">
        <v>1250</v>
      </c>
      <c r="J1209" s="33">
        <f t="shared" si="40"/>
        <v>562.5</v>
      </c>
      <c r="K1209" s="34">
        <f t="shared" si="41"/>
        <v>168.75</v>
      </c>
      <c r="L1209" s="24">
        <v>0.3</v>
      </c>
      <c r="M1209" s="42">
        <f t="shared" si="46"/>
        <v>0.13500000000000001</v>
      </c>
      <c r="N1209" s="29">
        <f t="shared" si="47"/>
        <v>168.75</v>
      </c>
      <c r="O1209" s="3"/>
      <c r="P1209" s="8"/>
      <c r="Q1209" s="5"/>
      <c r="R1209" s="6"/>
    </row>
    <row r="1210" spans="1:18" ht="15.75" customHeight="1">
      <c r="A1210" s="12" t="s">
        <v>15</v>
      </c>
      <c r="B1210" s="15">
        <v>1185732</v>
      </c>
      <c r="C1210" s="3">
        <v>44456</v>
      </c>
      <c r="D1210" s="12" t="s">
        <v>16</v>
      </c>
      <c r="E1210" s="12" t="s">
        <v>59</v>
      </c>
      <c r="F1210" s="12" t="s">
        <v>60</v>
      </c>
      <c r="G1210" s="12" t="s">
        <v>22</v>
      </c>
      <c r="H1210" s="33">
        <v>0.54999999999999993</v>
      </c>
      <c r="I1210" s="21">
        <v>1250</v>
      </c>
      <c r="J1210" s="33">
        <f t="shared" si="40"/>
        <v>687.49999999999989</v>
      </c>
      <c r="K1210" s="34">
        <f t="shared" si="41"/>
        <v>171.87499999999997</v>
      </c>
      <c r="L1210" s="24">
        <v>0.25</v>
      </c>
      <c r="M1210" s="42">
        <f t="shared" si="46"/>
        <v>0.13749999999999998</v>
      </c>
      <c r="N1210" s="29">
        <f t="shared" si="47"/>
        <v>171.87499999999997</v>
      </c>
      <c r="O1210" s="3"/>
      <c r="P1210" s="8"/>
      <c r="Q1210" s="5"/>
      <c r="R1210" s="6"/>
    </row>
    <row r="1211" spans="1:18" ht="15.75" customHeight="1">
      <c r="A1211" s="12" t="s">
        <v>15</v>
      </c>
      <c r="B1211" s="15">
        <v>1185732</v>
      </c>
      <c r="C1211" s="3">
        <v>44456</v>
      </c>
      <c r="D1211" s="12" t="s">
        <v>16</v>
      </c>
      <c r="E1211" s="12" t="s">
        <v>59</v>
      </c>
      <c r="F1211" s="12" t="s">
        <v>60</v>
      </c>
      <c r="G1211" s="12" t="s">
        <v>23</v>
      </c>
      <c r="H1211" s="33">
        <v>0.6</v>
      </c>
      <c r="I1211" s="21">
        <v>2250</v>
      </c>
      <c r="J1211" s="33">
        <f t="shared" si="40"/>
        <v>1350</v>
      </c>
      <c r="K1211" s="34">
        <f t="shared" si="41"/>
        <v>540</v>
      </c>
      <c r="L1211" s="24">
        <v>0.4</v>
      </c>
      <c r="M1211" s="42">
        <f t="shared" si="46"/>
        <v>0.24</v>
      </c>
      <c r="N1211" s="29">
        <f t="shared" si="47"/>
        <v>540</v>
      </c>
      <c r="O1211" s="3"/>
      <c r="P1211" s="8"/>
      <c r="Q1211" s="5"/>
      <c r="R1211" s="6"/>
    </row>
    <row r="1212" spans="1:18" ht="15.75" customHeight="1">
      <c r="A1212" s="12" t="s">
        <v>15</v>
      </c>
      <c r="B1212" s="15">
        <v>1185732</v>
      </c>
      <c r="C1212" s="3">
        <v>44488</v>
      </c>
      <c r="D1212" s="12" t="s">
        <v>16</v>
      </c>
      <c r="E1212" s="12" t="s">
        <v>59</v>
      </c>
      <c r="F1212" s="12" t="s">
        <v>60</v>
      </c>
      <c r="G1212" s="12" t="s">
        <v>18</v>
      </c>
      <c r="H1212" s="33">
        <v>0.6</v>
      </c>
      <c r="I1212" s="21">
        <v>4000</v>
      </c>
      <c r="J1212" s="33">
        <f t="shared" si="40"/>
        <v>2400</v>
      </c>
      <c r="K1212" s="34">
        <f t="shared" si="41"/>
        <v>840</v>
      </c>
      <c r="L1212" s="24">
        <v>0.35</v>
      </c>
      <c r="M1212" s="42">
        <f t="shared" si="46"/>
        <v>0.21</v>
      </c>
      <c r="N1212" s="29">
        <f t="shared" si="47"/>
        <v>840</v>
      </c>
      <c r="O1212" s="3"/>
      <c r="P1212" s="8"/>
      <c r="Q1212" s="5"/>
      <c r="R1212" s="6"/>
    </row>
    <row r="1213" spans="1:18" ht="15.75" customHeight="1">
      <c r="A1213" s="12" t="s">
        <v>15</v>
      </c>
      <c r="B1213" s="15">
        <v>1185732</v>
      </c>
      <c r="C1213" s="3">
        <v>44488</v>
      </c>
      <c r="D1213" s="12" t="s">
        <v>16</v>
      </c>
      <c r="E1213" s="12" t="s">
        <v>59</v>
      </c>
      <c r="F1213" s="12" t="s">
        <v>60</v>
      </c>
      <c r="G1213" s="12" t="s">
        <v>19</v>
      </c>
      <c r="H1213" s="33">
        <v>0.55000000000000004</v>
      </c>
      <c r="I1213" s="21">
        <v>2250</v>
      </c>
      <c r="J1213" s="33">
        <f t="shared" si="40"/>
        <v>1237.5</v>
      </c>
      <c r="K1213" s="34">
        <f t="shared" si="41"/>
        <v>433.125</v>
      </c>
      <c r="L1213" s="24">
        <v>0.35</v>
      </c>
      <c r="M1213" s="42">
        <f t="shared" si="46"/>
        <v>0.1925</v>
      </c>
      <c r="N1213" s="29">
        <f t="shared" si="47"/>
        <v>433.125</v>
      </c>
      <c r="O1213" s="3"/>
      <c r="P1213" s="8"/>
      <c r="Q1213" s="5"/>
      <c r="R1213" s="6"/>
    </row>
    <row r="1214" spans="1:18" ht="15.75" customHeight="1">
      <c r="A1214" s="12" t="s">
        <v>15</v>
      </c>
      <c r="B1214" s="15">
        <v>1185732</v>
      </c>
      <c r="C1214" s="3">
        <v>44488</v>
      </c>
      <c r="D1214" s="12" t="s">
        <v>16</v>
      </c>
      <c r="E1214" s="12" t="s">
        <v>59</v>
      </c>
      <c r="F1214" s="12" t="s">
        <v>60</v>
      </c>
      <c r="G1214" s="12" t="s">
        <v>20</v>
      </c>
      <c r="H1214" s="33">
        <v>0.55000000000000004</v>
      </c>
      <c r="I1214" s="21">
        <v>1250</v>
      </c>
      <c r="J1214" s="33">
        <f t="shared" si="40"/>
        <v>687.5</v>
      </c>
      <c r="K1214" s="34">
        <f t="shared" si="41"/>
        <v>275</v>
      </c>
      <c r="L1214" s="24">
        <v>0.39999999999999997</v>
      </c>
      <c r="M1214" s="42">
        <f t="shared" si="46"/>
        <v>0.22</v>
      </c>
      <c r="N1214" s="29">
        <f t="shared" si="47"/>
        <v>275</v>
      </c>
      <c r="O1214" s="3"/>
      <c r="P1214" s="8"/>
      <c r="Q1214" s="5"/>
      <c r="R1214" s="6"/>
    </row>
    <row r="1215" spans="1:18" ht="15.75" customHeight="1">
      <c r="A1215" s="12" t="s">
        <v>15</v>
      </c>
      <c r="B1215" s="15">
        <v>1185732</v>
      </c>
      <c r="C1215" s="3">
        <v>44488</v>
      </c>
      <c r="D1215" s="12" t="s">
        <v>16</v>
      </c>
      <c r="E1215" s="12" t="s">
        <v>59</v>
      </c>
      <c r="F1215" s="12" t="s">
        <v>60</v>
      </c>
      <c r="G1215" s="12" t="s">
        <v>21</v>
      </c>
      <c r="H1215" s="33">
        <v>0.55000000000000004</v>
      </c>
      <c r="I1215" s="21">
        <v>1000</v>
      </c>
      <c r="J1215" s="33">
        <f t="shared" si="40"/>
        <v>550</v>
      </c>
      <c r="K1215" s="34">
        <f t="shared" si="41"/>
        <v>165</v>
      </c>
      <c r="L1215" s="24">
        <v>0.3</v>
      </c>
      <c r="M1215" s="42">
        <f t="shared" si="46"/>
        <v>0.16500000000000001</v>
      </c>
      <c r="N1215" s="29">
        <f t="shared" si="47"/>
        <v>165</v>
      </c>
      <c r="O1215" s="3"/>
      <c r="P1215" s="8"/>
      <c r="Q1215" s="5"/>
      <c r="R1215" s="6"/>
    </row>
    <row r="1216" spans="1:18" ht="15.75" customHeight="1">
      <c r="A1216" s="12" t="s">
        <v>15</v>
      </c>
      <c r="B1216" s="15">
        <v>1185732</v>
      </c>
      <c r="C1216" s="3">
        <v>44488</v>
      </c>
      <c r="D1216" s="12" t="s">
        <v>16</v>
      </c>
      <c r="E1216" s="12" t="s">
        <v>59</v>
      </c>
      <c r="F1216" s="12" t="s">
        <v>60</v>
      </c>
      <c r="G1216" s="12" t="s">
        <v>22</v>
      </c>
      <c r="H1216" s="33">
        <v>0.65</v>
      </c>
      <c r="I1216" s="21">
        <v>1000</v>
      </c>
      <c r="J1216" s="33">
        <f t="shared" si="40"/>
        <v>650</v>
      </c>
      <c r="K1216" s="34">
        <f t="shared" si="41"/>
        <v>162.5</v>
      </c>
      <c r="L1216" s="24">
        <v>0.25</v>
      </c>
      <c r="M1216" s="42">
        <f t="shared" si="46"/>
        <v>0.16250000000000001</v>
      </c>
      <c r="N1216" s="29">
        <f t="shared" si="47"/>
        <v>162.5</v>
      </c>
      <c r="O1216" s="3"/>
      <c r="P1216" s="8"/>
      <c r="Q1216" s="5"/>
      <c r="R1216" s="6"/>
    </row>
    <row r="1217" spans="1:18" ht="15.75" customHeight="1">
      <c r="A1217" s="12" t="s">
        <v>15</v>
      </c>
      <c r="B1217" s="15">
        <v>1185732</v>
      </c>
      <c r="C1217" s="3">
        <v>44488</v>
      </c>
      <c r="D1217" s="12" t="s">
        <v>16</v>
      </c>
      <c r="E1217" s="12" t="s">
        <v>59</v>
      </c>
      <c r="F1217" s="12" t="s">
        <v>60</v>
      </c>
      <c r="G1217" s="12" t="s">
        <v>23</v>
      </c>
      <c r="H1217" s="33">
        <v>0.7</v>
      </c>
      <c r="I1217" s="21">
        <v>2250</v>
      </c>
      <c r="J1217" s="33">
        <f t="shared" si="40"/>
        <v>1575</v>
      </c>
      <c r="K1217" s="34">
        <f t="shared" si="41"/>
        <v>630</v>
      </c>
      <c r="L1217" s="24">
        <v>0.4</v>
      </c>
      <c r="M1217" s="42">
        <f t="shared" si="46"/>
        <v>0.28000000000000003</v>
      </c>
      <c r="N1217" s="29">
        <f t="shared" si="47"/>
        <v>630</v>
      </c>
      <c r="O1217" s="3"/>
      <c r="P1217" s="8"/>
      <c r="Q1217" s="5"/>
      <c r="R1217" s="6"/>
    </row>
    <row r="1218" spans="1:18" ht="15.75" customHeight="1">
      <c r="A1218" s="12" t="s">
        <v>15</v>
      </c>
      <c r="B1218" s="15">
        <v>1185732</v>
      </c>
      <c r="C1218" s="3">
        <v>44518</v>
      </c>
      <c r="D1218" s="12" t="s">
        <v>16</v>
      </c>
      <c r="E1218" s="12" t="s">
        <v>59</v>
      </c>
      <c r="F1218" s="12" t="s">
        <v>60</v>
      </c>
      <c r="G1218" s="12" t="s">
        <v>18</v>
      </c>
      <c r="H1218" s="33">
        <v>0.65</v>
      </c>
      <c r="I1218" s="21">
        <v>3750</v>
      </c>
      <c r="J1218" s="33">
        <f t="shared" si="40"/>
        <v>2437.5</v>
      </c>
      <c r="K1218" s="34">
        <f t="shared" si="41"/>
        <v>853.125</v>
      </c>
      <c r="L1218" s="24">
        <v>0.35</v>
      </c>
      <c r="M1218" s="42">
        <f t="shared" si="46"/>
        <v>0.22750000000000001</v>
      </c>
      <c r="N1218" s="29">
        <f t="shared" si="47"/>
        <v>853.125</v>
      </c>
      <c r="O1218" s="3"/>
      <c r="P1218" s="8"/>
      <c r="Q1218" s="5"/>
      <c r="R1218" s="6"/>
    </row>
    <row r="1219" spans="1:18" ht="15.75" customHeight="1">
      <c r="A1219" s="12" t="s">
        <v>15</v>
      </c>
      <c r="B1219" s="15">
        <v>1185732</v>
      </c>
      <c r="C1219" s="3">
        <v>44518</v>
      </c>
      <c r="D1219" s="12" t="s">
        <v>16</v>
      </c>
      <c r="E1219" s="12" t="s">
        <v>59</v>
      </c>
      <c r="F1219" s="12" t="s">
        <v>60</v>
      </c>
      <c r="G1219" s="12" t="s">
        <v>19</v>
      </c>
      <c r="H1219" s="33">
        <v>0.55000000000000004</v>
      </c>
      <c r="I1219" s="21">
        <v>2000</v>
      </c>
      <c r="J1219" s="33">
        <f t="shared" si="40"/>
        <v>1100</v>
      </c>
      <c r="K1219" s="34">
        <f t="shared" si="41"/>
        <v>385</v>
      </c>
      <c r="L1219" s="24">
        <v>0.35</v>
      </c>
      <c r="M1219" s="42">
        <f t="shared" si="46"/>
        <v>0.1925</v>
      </c>
      <c r="N1219" s="29">
        <f t="shared" si="47"/>
        <v>385</v>
      </c>
      <c r="O1219" s="3"/>
      <c r="P1219" s="8"/>
      <c r="Q1219" s="5"/>
      <c r="R1219" s="6"/>
    </row>
    <row r="1220" spans="1:18" ht="15.75" customHeight="1">
      <c r="A1220" s="12" t="s">
        <v>15</v>
      </c>
      <c r="B1220" s="15">
        <v>1185732</v>
      </c>
      <c r="C1220" s="3">
        <v>44518</v>
      </c>
      <c r="D1220" s="12" t="s">
        <v>16</v>
      </c>
      <c r="E1220" s="12" t="s">
        <v>59</v>
      </c>
      <c r="F1220" s="12" t="s">
        <v>60</v>
      </c>
      <c r="G1220" s="12" t="s">
        <v>20</v>
      </c>
      <c r="H1220" s="33">
        <v>0.55000000000000004</v>
      </c>
      <c r="I1220" s="21">
        <v>1950</v>
      </c>
      <c r="J1220" s="33">
        <f t="shared" si="40"/>
        <v>1072.5</v>
      </c>
      <c r="K1220" s="34">
        <f t="shared" si="41"/>
        <v>428.99999999999994</v>
      </c>
      <c r="L1220" s="24">
        <v>0.39999999999999997</v>
      </c>
      <c r="M1220" s="42">
        <f t="shared" si="46"/>
        <v>0.21999999999999997</v>
      </c>
      <c r="N1220" s="29">
        <f t="shared" si="47"/>
        <v>428.99999999999994</v>
      </c>
      <c r="O1220" s="3"/>
      <c r="P1220" s="8"/>
      <c r="Q1220" s="5"/>
      <c r="R1220" s="6"/>
    </row>
    <row r="1221" spans="1:18" ht="15.75" customHeight="1">
      <c r="A1221" s="12" t="s">
        <v>15</v>
      </c>
      <c r="B1221" s="15">
        <v>1185732</v>
      </c>
      <c r="C1221" s="3">
        <v>44518</v>
      </c>
      <c r="D1221" s="12" t="s">
        <v>16</v>
      </c>
      <c r="E1221" s="12" t="s">
        <v>59</v>
      </c>
      <c r="F1221" s="12" t="s">
        <v>60</v>
      </c>
      <c r="G1221" s="12" t="s">
        <v>21</v>
      </c>
      <c r="H1221" s="33">
        <v>0.55000000000000004</v>
      </c>
      <c r="I1221" s="21">
        <v>1750</v>
      </c>
      <c r="J1221" s="33">
        <f t="shared" si="40"/>
        <v>962.50000000000011</v>
      </c>
      <c r="K1221" s="34">
        <f t="shared" si="41"/>
        <v>288.75</v>
      </c>
      <c r="L1221" s="24">
        <v>0.3</v>
      </c>
      <c r="M1221" s="42">
        <f t="shared" si="46"/>
        <v>0.16500000000000001</v>
      </c>
      <c r="N1221" s="29">
        <f t="shared" si="47"/>
        <v>288.75</v>
      </c>
      <c r="O1221" s="3"/>
      <c r="P1221" s="8"/>
      <c r="Q1221" s="5"/>
      <c r="R1221" s="6"/>
    </row>
    <row r="1222" spans="1:18" ht="15.75" customHeight="1">
      <c r="A1222" s="12" t="s">
        <v>15</v>
      </c>
      <c r="B1222" s="15">
        <v>1185732</v>
      </c>
      <c r="C1222" s="3">
        <v>44518</v>
      </c>
      <c r="D1222" s="12" t="s">
        <v>16</v>
      </c>
      <c r="E1222" s="12" t="s">
        <v>59</v>
      </c>
      <c r="F1222" s="12" t="s">
        <v>60</v>
      </c>
      <c r="G1222" s="12" t="s">
        <v>22</v>
      </c>
      <c r="H1222" s="33">
        <v>0.65</v>
      </c>
      <c r="I1222" s="21">
        <v>1500</v>
      </c>
      <c r="J1222" s="33">
        <f t="shared" si="40"/>
        <v>975</v>
      </c>
      <c r="K1222" s="34">
        <f t="shared" si="41"/>
        <v>243.75</v>
      </c>
      <c r="L1222" s="24">
        <v>0.25</v>
      </c>
      <c r="M1222" s="42">
        <f t="shared" si="46"/>
        <v>0.16250000000000001</v>
      </c>
      <c r="N1222" s="29">
        <f t="shared" si="47"/>
        <v>243.75</v>
      </c>
      <c r="O1222" s="3"/>
      <c r="P1222" s="8"/>
      <c r="Q1222" s="5"/>
      <c r="R1222" s="6"/>
    </row>
    <row r="1223" spans="1:18" ht="15.75" customHeight="1">
      <c r="A1223" s="12" t="s">
        <v>15</v>
      </c>
      <c r="B1223" s="15">
        <v>1185732</v>
      </c>
      <c r="C1223" s="3">
        <v>44518</v>
      </c>
      <c r="D1223" s="12" t="s">
        <v>16</v>
      </c>
      <c r="E1223" s="12" t="s">
        <v>59</v>
      </c>
      <c r="F1223" s="12" t="s">
        <v>60</v>
      </c>
      <c r="G1223" s="12" t="s">
        <v>23</v>
      </c>
      <c r="H1223" s="33">
        <v>0.7</v>
      </c>
      <c r="I1223" s="21">
        <v>2500</v>
      </c>
      <c r="J1223" s="33">
        <f t="shared" si="40"/>
        <v>1750</v>
      </c>
      <c r="K1223" s="34">
        <f t="shared" si="41"/>
        <v>700</v>
      </c>
      <c r="L1223" s="24">
        <v>0.4</v>
      </c>
      <c r="M1223" s="42">
        <f t="shared" ref="M1223:M1286" si="48">IFERROR(K1223/I1223,0)</f>
        <v>0.28000000000000003</v>
      </c>
      <c r="N1223" s="29">
        <f t="shared" ref="N1223:N1286" si="49">L1223*J1223</f>
        <v>700</v>
      </c>
      <c r="O1223" s="3"/>
      <c r="P1223" s="8"/>
      <c r="Q1223" s="5"/>
      <c r="R1223" s="6"/>
    </row>
    <row r="1224" spans="1:18" ht="15.75" customHeight="1">
      <c r="A1224" s="12" t="s">
        <v>15</v>
      </c>
      <c r="B1224" s="15">
        <v>1185732</v>
      </c>
      <c r="C1224" s="3">
        <v>44547</v>
      </c>
      <c r="D1224" s="12" t="s">
        <v>16</v>
      </c>
      <c r="E1224" s="12" t="s">
        <v>59</v>
      </c>
      <c r="F1224" s="12" t="s">
        <v>60</v>
      </c>
      <c r="G1224" s="12" t="s">
        <v>18</v>
      </c>
      <c r="H1224" s="33">
        <v>0.65</v>
      </c>
      <c r="I1224" s="21">
        <v>4750</v>
      </c>
      <c r="J1224" s="33">
        <f t="shared" si="40"/>
        <v>3087.5</v>
      </c>
      <c r="K1224" s="34">
        <f t="shared" si="41"/>
        <v>1080.625</v>
      </c>
      <c r="L1224" s="24">
        <v>0.35</v>
      </c>
      <c r="M1224" s="42">
        <f t="shared" si="48"/>
        <v>0.22750000000000001</v>
      </c>
      <c r="N1224" s="29">
        <f t="shared" si="49"/>
        <v>1080.625</v>
      </c>
      <c r="O1224" s="3"/>
      <c r="P1224" s="8"/>
      <c r="Q1224" s="5"/>
      <c r="R1224" s="6"/>
    </row>
    <row r="1225" spans="1:18" ht="15.75" customHeight="1">
      <c r="A1225" s="12" t="s">
        <v>15</v>
      </c>
      <c r="B1225" s="15">
        <v>1185732</v>
      </c>
      <c r="C1225" s="3">
        <v>44547</v>
      </c>
      <c r="D1225" s="12" t="s">
        <v>16</v>
      </c>
      <c r="E1225" s="12" t="s">
        <v>59</v>
      </c>
      <c r="F1225" s="12" t="s">
        <v>60</v>
      </c>
      <c r="G1225" s="12" t="s">
        <v>19</v>
      </c>
      <c r="H1225" s="33">
        <v>0.55000000000000004</v>
      </c>
      <c r="I1225" s="21">
        <v>2750</v>
      </c>
      <c r="J1225" s="33">
        <f t="shared" si="40"/>
        <v>1512.5000000000002</v>
      </c>
      <c r="K1225" s="34">
        <f t="shared" si="41"/>
        <v>529.375</v>
      </c>
      <c r="L1225" s="24">
        <v>0.35</v>
      </c>
      <c r="M1225" s="42">
        <f t="shared" si="48"/>
        <v>0.1925</v>
      </c>
      <c r="N1225" s="29">
        <f t="shared" si="49"/>
        <v>529.375</v>
      </c>
      <c r="O1225" s="3"/>
      <c r="P1225" s="8"/>
      <c r="Q1225" s="5"/>
      <c r="R1225" s="6"/>
    </row>
    <row r="1226" spans="1:18" ht="15.75" customHeight="1">
      <c r="A1226" s="12" t="s">
        <v>15</v>
      </c>
      <c r="B1226" s="15">
        <v>1185732</v>
      </c>
      <c r="C1226" s="3">
        <v>44547</v>
      </c>
      <c r="D1226" s="12" t="s">
        <v>16</v>
      </c>
      <c r="E1226" s="12" t="s">
        <v>59</v>
      </c>
      <c r="F1226" s="12" t="s">
        <v>60</v>
      </c>
      <c r="G1226" s="12" t="s">
        <v>20</v>
      </c>
      <c r="H1226" s="33">
        <v>0.55000000000000004</v>
      </c>
      <c r="I1226" s="21">
        <v>2500</v>
      </c>
      <c r="J1226" s="33">
        <f t="shared" si="40"/>
        <v>1375</v>
      </c>
      <c r="K1226" s="34">
        <f t="shared" si="41"/>
        <v>550</v>
      </c>
      <c r="L1226" s="24">
        <v>0.39999999999999997</v>
      </c>
      <c r="M1226" s="42">
        <f t="shared" si="48"/>
        <v>0.22</v>
      </c>
      <c r="N1226" s="29">
        <f t="shared" si="49"/>
        <v>550</v>
      </c>
      <c r="O1226" s="3"/>
      <c r="P1226" s="8"/>
      <c r="Q1226" s="5"/>
      <c r="R1226" s="6"/>
    </row>
    <row r="1227" spans="1:18" ht="15.75" customHeight="1">
      <c r="A1227" s="12" t="s">
        <v>15</v>
      </c>
      <c r="B1227" s="15">
        <v>1185732</v>
      </c>
      <c r="C1227" s="3">
        <v>44547</v>
      </c>
      <c r="D1227" s="12" t="s">
        <v>16</v>
      </c>
      <c r="E1227" s="12" t="s">
        <v>59</v>
      </c>
      <c r="F1227" s="12" t="s">
        <v>60</v>
      </c>
      <c r="G1227" s="12" t="s">
        <v>21</v>
      </c>
      <c r="H1227" s="33">
        <v>0.55000000000000004</v>
      </c>
      <c r="I1227" s="21">
        <v>2000</v>
      </c>
      <c r="J1227" s="33">
        <f t="shared" si="40"/>
        <v>1100</v>
      </c>
      <c r="K1227" s="34">
        <f t="shared" si="41"/>
        <v>330</v>
      </c>
      <c r="L1227" s="24">
        <v>0.3</v>
      </c>
      <c r="M1227" s="42">
        <f t="shared" si="48"/>
        <v>0.16500000000000001</v>
      </c>
      <c r="N1227" s="29">
        <f t="shared" si="49"/>
        <v>330</v>
      </c>
      <c r="O1227" s="3"/>
      <c r="P1227" s="8"/>
      <c r="Q1227" s="5"/>
      <c r="R1227" s="6"/>
    </row>
    <row r="1228" spans="1:18" ht="15.75" customHeight="1">
      <c r="A1228" s="12" t="s">
        <v>15</v>
      </c>
      <c r="B1228" s="15">
        <v>1185732</v>
      </c>
      <c r="C1228" s="3">
        <v>44547</v>
      </c>
      <c r="D1228" s="12" t="s">
        <v>16</v>
      </c>
      <c r="E1228" s="12" t="s">
        <v>59</v>
      </c>
      <c r="F1228" s="12" t="s">
        <v>60</v>
      </c>
      <c r="G1228" s="12" t="s">
        <v>22</v>
      </c>
      <c r="H1228" s="33">
        <v>0.65</v>
      </c>
      <c r="I1228" s="21">
        <v>2000</v>
      </c>
      <c r="J1228" s="33">
        <f t="shared" si="40"/>
        <v>1300</v>
      </c>
      <c r="K1228" s="34">
        <f t="shared" si="41"/>
        <v>325</v>
      </c>
      <c r="L1228" s="24">
        <v>0.25</v>
      </c>
      <c r="M1228" s="42">
        <f t="shared" si="48"/>
        <v>0.16250000000000001</v>
      </c>
      <c r="N1228" s="29">
        <f t="shared" si="49"/>
        <v>325</v>
      </c>
      <c r="O1228" s="3"/>
      <c r="P1228" s="8"/>
      <c r="Q1228" s="5"/>
      <c r="R1228" s="6"/>
    </row>
    <row r="1229" spans="1:18" ht="15.75" customHeight="1">
      <c r="A1229" s="12" t="s">
        <v>15</v>
      </c>
      <c r="B1229" s="15">
        <v>1185732</v>
      </c>
      <c r="C1229" s="3">
        <v>44547</v>
      </c>
      <c r="D1229" s="12" t="s">
        <v>16</v>
      </c>
      <c r="E1229" s="12" t="s">
        <v>59</v>
      </c>
      <c r="F1229" s="12" t="s">
        <v>60</v>
      </c>
      <c r="G1229" s="12" t="s">
        <v>23</v>
      </c>
      <c r="H1229" s="33">
        <v>0.7</v>
      </c>
      <c r="I1229" s="21">
        <v>3000</v>
      </c>
      <c r="J1229" s="33">
        <f t="shared" si="40"/>
        <v>2100</v>
      </c>
      <c r="K1229" s="34">
        <f t="shared" si="41"/>
        <v>840</v>
      </c>
      <c r="L1229" s="24">
        <v>0.4</v>
      </c>
      <c r="M1229" s="42">
        <f t="shared" si="48"/>
        <v>0.28000000000000003</v>
      </c>
      <c r="N1229" s="29">
        <f t="shared" si="49"/>
        <v>840</v>
      </c>
      <c r="O1229" s="3"/>
      <c r="P1229" s="8"/>
      <c r="Q1229" s="5"/>
      <c r="R1229" s="6"/>
    </row>
    <row r="1230" spans="1:18" ht="15.75" customHeight="1">
      <c r="A1230" s="12" t="s">
        <v>28</v>
      </c>
      <c r="B1230" s="15">
        <v>1128299</v>
      </c>
      <c r="C1230" s="3">
        <v>44206</v>
      </c>
      <c r="D1230" s="12" t="s">
        <v>29</v>
      </c>
      <c r="E1230" s="12" t="s">
        <v>61</v>
      </c>
      <c r="F1230" s="12" t="s">
        <v>62</v>
      </c>
      <c r="G1230" s="12" t="s">
        <v>18</v>
      </c>
      <c r="H1230" s="33">
        <v>0.35000000000000003</v>
      </c>
      <c r="I1230" s="21">
        <v>3750</v>
      </c>
      <c r="J1230" s="33">
        <f t="shared" si="40"/>
        <v>1312.5000000000002</v>
      </c>
      <c r="K1230" s="34">
        <f t="shared" si="41"/>
        <v>328.12500000000006</v>
      </c>
      <c r="L1230" s="24">
        <v>0.25</v>
      </c>
      <c r="M1230" s="42">
        <f t="shared" si="48"/>
        <v>8.7500000000000008E-2</v>
      </c>
      <c r="N1230" s="29">
        <f t="shared" si="49"/>
        <v>328.12500000000006</v>
      </c>
      <c r="O1230" s="3"/>
      <c r="P1230" s="8"/>
      <c r="Q1230" s="5"/>
      <c r="R1230" s="6"/>
    </row>
    <row r="1231" spans="1:18" ht="15.75" customHeight="1">
      <c r="A1231" s="12" t="s">
        <v>28</v>
      </c>
      <c r="B1231" s="15">
        <v>1128299</v>
      </c>
      <c r="C1231" s="3">
        <v>44206</v>
      </c>
      <c r="D1231" s="12" t="s">
        <v>29</v>
      </c>
      <c r="E1231" s="12" t="s">
        <v>61</v>
      </c>
      <c r="F1231" s="12" t="s">
        <v>62</v>
      </c>
      <c r="G1231" s="12" t="s">
        <v>19</v>
      </c>
      <c r="H1231" s="33">
        <v>0.45</v>
      </c>
      <c r="I1231" s="21">
        <v>3750</v>
      </c>
      <c r="J1231" s="33">
        <f t="shared" si="40"/>
        <v>1687.5</v>
      </c>
      <c r="K1231" s="34">
        <f t="shared" si="41"/>
        <v>337.5</v>
      </c>
      <c r="L1231" s="24">
        <v>0.2</v>
      </c>
      <c r="M1231" s="42">
        <f t="shared" si="48"/>
        <v>0.09</v>
      </c>
      <c r="N1231" s="29">
        <f t="shared" si="49"/>
        <v>337.5</v>
      </c>
      <c r="O1231" s="3"/>
      <c r="P1231" s="8"/>
      <c r="Q1231" s="5"/>
      <c r="R1231" s="6"/>
    </row>
    <row r="1232" spans="1:18" ht="15.75" customHeight="1">
      <c r="A1232" s="12" t="s">
        <v>28</v>
      </c>
      <c r="B1232" s="15">
        <v>1128299</v>
      </c>
      <c r="C1232" s="3">
        <v>44206</v>
      </c>
      <c r="D1232" s="12" t="s">
        <v>29</v>
      </c>
      <c r="E1232" s="12" t="s">
        <v>61</v>
      </c>
      <c r="F1232" s="12" t="s">
        <v>62</v>
      </c>
      <c r="G1232" s="12" t="s">
        <v>20</v>
      </c>
      <c r="H1232" s="33">
        <v>0.45</v>
      </c>
      <c r="I1232" s="21">
        <v>3750</v>
      </c>
      <c r="J1232" s="33">
        <f t="shared" si="40"/>
        <v>1687.5</v>
      </c>
      <c r="K1232" s="34">
        <f t="shared" si="41"/>
        <v>421.875</v>
      </c>
      <c r="L1232" s="24">
        <v>0.25</v>
      </c>
      <c r="M1232" s="42">
        <f t="shared" si="48"/>
        <v>0.1125</v>
      </c>
      <c r="N1232" s="29">
        <f t="shared" si="49"/>
        <v>421.875</v>
      </c>
      <c r="O1232" s="3"/>
      <c r="P1232" s="8"/>
      <c r="Q1232" s="5"/>
      <c r="R1232" s="6"/>
    </row>
    <row r="1233" spans="1:18" ht="15.75" customHeight="1">
      <c r="A1233" s="12" t="s">
        <v>28</v>
      </c>
      <c r="B1233" s="15">
        <v>1128299</v>
      </c>
      <c r="C1233" s="3">
        <v>44206</v>
      </c>
      <c r="D1233" s="12" t="s">
        <v>29</v>
      </c>
      <c r="E1233" s="12" t="s">
        <v>61</v>
      </c>
      <c r="F1233" s="12" t="s">
        <v>62</v>
      </c>
      <c r="G1233" s="12" t="s">
        <v>21</v>
      </c>
      <c r="H1233" s="33">
        <v>0.45</v>
      </c>
      <c r="I1233" s="21">
        <v>2250</v>
      </c>
      <c r="J1233" s="33">
        <f t="shared" si="40"/>
        <v>1012.5</v>
      </c>
      <c r="K1233" s="34">
        <f t="shared" si="41"/>
        <v>253.125</v>
      </c>
      <c r="L1233" s="24">
        <v>0.25</v>
      </c>
      <c r="M1233" s="42">
        <f t="shared" si="48"/>
        <v>0.1125</v>
      </c>
      <c r="N1233" s="29">
        <f t="shared" si="49"/>
        <v>253.125</v>
      </c>
      <c r="O1233" s="3"/>
      <c r="P1233" s="8"/>
      <c r="Q1233" s="5"/>
      <c r="R1233" s="6"/>
    </row>
    <row r="1234" spans="1:18" ht="15.75" customHeight="1">
      <c r="A1234" s="12" t="s">
        <v>28</v>
      </c>
      <c r="B1234" s="15">
        <v>1128299</v>
      </c>
      <c r="C1234" s="3">
        <v>44206</v>
      </c>
      <c r="D1234" s="12" t="s">
        <v>29</v>
      </c>
      <c r="E1234" s="12" t="s">
        <v>61</v>
      </c>
      <c r="F1234" s="12" t="s">
        <v>62</v>
      </c>
      <c r="G1234" s="12" t="s">
        <v>22</v>
      </c>
      <c r="H1234" s="33">
        <v>0.5</v>
      </c>
      <c r="I1234" s="21">
        <v>1750</v>
      </c>
      <c r="J1234" s="33">
        <f t="shared" si="40"/>
        <v>875</v>
      </c>
      <c r="K1234" s="34">
        <f t="shared" si="41"/>
        <v>131.25</v>
      </c>
      <c r="L1234" s="24">
        <v>0.15</v>
      </c>
      <c r="M1234" s="42">
        <f t="shared" si="48"/>
        <v>7.4999999999999997E-2</v>
      </c>
      <c r="N1234" s="29">
        <f t="shared" si="49"/>
        <v>131.25</v>
      </c>
      <c r="O1234" s="3"/>
      <c r="P1234" s="8"/>
      <c r="Q1234" s="5"/>
      <c r="R1234" s="6"/>
    </row>
    <row r="1235" spans="1:18" ht="15.75" customHeight="1">
      <c r="A1235" s="12" t="s">
        <v>28</v>
      </c>
      <c r="B1235" s="15">
        <v>1128299</v>
      </c>
      <c r="C1235" s="3">
        <v>44206</v>
      </c>
      <c r="D1235" s="12" t="s">
        <v>29</v>
      </c>
      <c r="E1235" s="12" t="s">
        <v>61</v>
      </c>
      <c r="F1235" s="12" t="s">
        <v>62</v>
      </c>
      <c r="G1235" s="12" t="s">
        <v>23</v>
      </c>
      <c r="H1235" s="33">
        <v>0.45</v>
      </c>
      <c r="I1235" s="21">
        <v>4250</v>
      </c>
      <c r="J1235" s="33">
        <f t="shared" si="40"/>
        <v>1912.5</v>
      </c>
      <c r="K1235" s="34">
        <f t="shared" si="41"/>
        <v>765</v>
      </c>
      <c r="L1235" s="24">
        <v>0.4</v>
      </c>
      <c r="M1235" s="42">
        <f t="shared" si="48"/>
        <v>0.18</v>
      </c>
      <c r="N1235" s="29">
        <f t="shared" si="49"/>
        <v>765</v>
      </c>
      <c r="O1235" s="3"/>
      <c r="P1235" s="8"/>
      <c r="Q1235" s="5"/>
      <c r="R1235" s="6"/>
    </row>
    <row r="1236" spans="1:18" ht="15.75" customHeight="1">
      <c r="A1236" s="12" t="s">
        <v>28</v>
      </c>
      <c r="B1236" s="15">
        <v>1128299</v>
      </c>
      <c r="C1236" s="3">
        <v>44237</v>
      </c>
      <c r="D1236" s="12" t="s">
        <v>29</v>
      </c>
      <c r="E1236" s="12" t="s">
        <v>61</v>
      </c>
      <c r="F1236" s="12" t="s">
        <v>62</v>
      </c>
      <c r="G1236" s="12" t="s">
        <v>18</v>
      </c>
      <c r="H1236" s="33">
        <v>0.35000000000000003</v>
      </c>
      <c r="I1236" s="21">
        <v>4750</v>
      </c>
      <c r="J1236" s="33">
        <f t="shared" si="40"/>
        <v>1662.5000000000002</v>
      </c>
      <c r="K1236" s="34">
        <f t="shared" si="41"/>
        <v>415.62500000000006</v>
      </c>
      <c r="L1236" s="24">
        <v>0.25</v>
      </c>
      <c r="M1236" s="42">
        <f t="shared" si="48"/>
        <v>8.7500000000000008E-2</v>
      </c>
      <c r="N1236" s="29">
        <f t="shared" si="49"/>
        <v>415.62500000000006</v>
      </c>
      <c r="O1236" s="3"/>
      <c r="P1236" s="8"/>
      <c r="Q1236" s="5"/>
      <c r="R1236" s="6"/>
    </row>
    <row r="1237" spans="1:18" ht="15.75" customHeight="1">
      <c r="A1237" s="12" t="s">
        <v>28</v>
      </c>
      <c r="B1237" s="15">
        <v>1128299</v>
      </c>
      <c r="C1237" s="3">
        <v>44237</v>
      </c>
      <c r="D1237" s="12" t="s">
        <v>29</v>
      </c>
      <c r="E1237" s="12" t="s">
        <v>61</v>
      </c>
      <c r="F1237" s="12" t="s">
        <v>62</v>
      </c>
      <c r="G1237" s="12" t="s">
        <v>19</v>
      </c>
      <c r="H1237" s="33">
        <v>0.45</v>
      </c>
      <c r="I1237" s="21">
        <v>3750</v>
      </c>
      <c r="J1237" s="33">
        <f t="shared" si="40"/>
        <v>1687.5</v>
      </c>
      <c r="K1237" s="34">
        <f t="shared" si="41"/>
        <v>337.5</v>
      </c>
      <c r="L1237" s="24">
        <v>0.2</v>
      </c>
      <c r="M1237" s="42">
        <f t="shared" si="48"/>
        <v>0.09</v>
      </c>
      <c r="N1237" s="29">
        <f t="shared" si="49"/>
        <v>337.5</v>
      </c>
      <c r="O1237" s="3"/>
      <c r="P1237" s="8"/>
      <c r="Q1237" s="5"/>
      <c r="R1237" s="6"/>
    </row>
    <row r="1238" spans="1:18" ht="15.75" customHeight="1">
      <c r="A1238" s="12" t="s">
        <v>28</v>
      </c>
      <c r="B1238" s="15">
        <v>1128299</v>
      </c>
      <c r="C1238" s="3">
        <v>44237</v>
      </c>
      <c r="D1238" s="12" t="s">
        <v>29</v>
      </c>
      <c r="E1238" s="12" t="s">
        <v>61</v>
      </c>
      <c r="F1238" s="12" t="s">
        <v>62</v>
      </c>
      <c r="G1238" s="12" t="s">
        <v>20</v>
      </c>
      <c r="H1238" s="33">
        <v>0.45</v>
      </c>
      <c r="I1238" s="21">
        <v>3750</v>
      </c>
      <c r="J1238" s="33">
        <f t="shared" si="40"/>
        <v>1687.5</v>
      </c>
      <c r="K1238" s="34">
        <f t="shared" si="41"/>
        <v>421.875</v>
      </c>
      <c r="L1238" s="24">
        <v>0.25</v>
      </c>
      <c r="M1238" s="42">
        <f t="shared" si="48"/>
        <v>0.1125</v>
      </c>
      <c r="N1238" s="29">
        <f t="shared" si="49"/>
        <v>421.875</v>
      </c>
      <c r="O1238" s="3"/>
      <c r="P1238" s="8"/>
      <c r="Q1238" s="5"/>
      <c r="R1238" s="6"/>
    </row>
    <row r="1239" spans="1:18" ht="15.75" customHeight="1">
      <c r="A1239" s="12" t="s">
        <v>28</v>
      </c>
      <c r="B1239" s="15">
        <v>1128299</v>
      </c>
      <c r="C1239" s="3">
        <v>44237</v>
      </c>
      <c r="D1239" s="12" t="s">
        <v>29</v>
      </c>
      <c r="E1239" s="12" t="s">
        <v>61</v>
      </c>
      <c r="F1239" s="12" t="s">
        <v>62</v>
      </c>
      <c r="G1239" s="12" t="s">
        <v>21</v>
      </c>
      <c r="H1239" s="33">
        <v>0.45</v>
      </c>
      <c r="I1239" s="21">
        <v>2250</v>
      </c>
      <c r="J1239" s="33">
        <f t="shared" si="40"/>
        <v>1012.5</v>
      </c>
      <c r="K1239" s="34">
        <f t="shared" si="41"/>
        <v>253.125</v>
      </c>
      <c r="L1239" s="24">
        <v>0.25</v>
      </c>
      <c r="M1239" s="42">
        <f t="shared" si="48"/>
        <v>0.1125</v>
      </c>
      <c r="N1239" s="29">
        <f t="shared" si="49"/>
        <v>253.125</v>
      </c>
      <c r="O1239" s="3"/>
      <c r="P1239" s="8"/>
      <c r="Q1239" s="5"/>
      <c r="R1239" s="6"/>
    </row>
    <row r="1240" spans="1:18" ht="15.75" customHeight="1">
      <c r="A1240" s="12" t="s">
        <v>28</v>
      </c>
      <c r="B1240" s="15">
        <v>1128299</v>
      </c>
      <c r="C1240" s="3">
        <v>44237</v>
      </c>
      <c r="D1240" s="12" t="s">
        <v>29</v>
      </c>
      <c r="E1240" s="12" t="s">
        <v>61</v>
      </c>
      <c r="F1240" s="12" t="s">
        <v>62</v>
      </c>
      <c r="G1240" s="12" t="s">
        <v>22</v>
      </c>
      <c r="H1240" s="33">
        <v>0.5</v>
      </c>
      <c r="I1240" s="21">
        <v>1500</v>
      </c>
      <c r="J1240" s="33">
        <f t="shared" si="40"/>
        <v>750</v>
      </c>
      <c r="K1240" s="34">
        <f t="shared" si="41"/>
        <v>112.5</v>
      </c>
      <c r="L1240" s="24">
        <v>0.15</v>
      </c>
      <c r="M1240" s="42">
        <f t="shared" si="48"/>
        <v>7.4999999999999997E-2</v>
      </c>
      <c r="N1240" s="29">
        <f t="shared" si="49"/>
        <v>112.5</v>
      </c>
      <c r="O1240" s="3"/>
      <c r="P1240" s="8"/>
      <c r="Q1240" s="5"/>
      <c r="R1240" s="6"/>
    </row>
    <row r="1241" spans="1:18" ht="15.75" customHeight="1">
      <c r="A1241" s="12" t="s">
        <v>28</v>
      </c>
      <c r="B1241" s="15">
        <v>1128299</v>
      </c>
      <c r="C1241" s="3">
        <v>44237</v>
      </c>
      <c r="D1241" s="12" t="s">
        <v>29</v>
      </c>
      <c r="E1241" s="12" t="s">
        <v>61</v>
      </c>
      <c r="F1241" s="12" t="s">
        <v>62</v>
      </c>
      <c r="G1241" s="12" t="s">
        <v>23</v>
      </c>
      <c r="H1241" s="33">
        <v>0.45</v>
      </c>
      <c r="I1241" s="21">
        <v>3500</v>
      </c>
      <c r="J1241" s="33">
        <f t="shared" si="40"/>
        <v>1575</v>
      </c>
      <c r="K1241" s="34">
        <f t="shared" si="41"/>
        <v>630</v>
      </c>
      <c r="L1241" s="24">
        <v>0.4</v>
      </c>
      <c r="M1241" s="42">
        <f t="shared" si="48"/>
        <v>0.18</v>
      </c>
      <c r="N1241" s="29">
        <f t="shared" si="49"/>
        <v>630</v>
      </c>
      <c r="O1241" s="3"/>
      <c r="P1241" s="8"/>
      <c r="Q1241" s="5"/>
      <c r="R1241" s="6"/>
    </row>
    <row r="1242" spans="1:18" ht="15.75" customHeight="1">
      <c r="A1242" s="12" t="s">
        <v>28</v>
      </c>
      <c r="B1242" s="15">
        <v>1128299</v>
      </c>
      <c r="C1242" s="3">
        <v>44264</v>
      </c>
      <c r="D1242" s="12" t="s">
        <v>29</v>
      </c>
      <c r="E1242" s="12" t="s">
        <v>61</v>
      </c>
      <c r="F1242" s="12" t="s">
        <v>62</v>
      </c>
      <c r="G1242" s="12" t="s">
        <v>18</v>
      </c>
      <c r="H1242" s="33">
        <v>0.45</v>
      </c>
      <c r="I1242" s="21">
        <v>5000</v>
      </c>
      <c r="J1242" s="33">
        <f t="shared" si="40"/>
        <v>2250</v>
      </c>
      <c r="K1242" s="34">
        <f t="shared" si="41"/>
        <v>562.5</v>
      </c>
      <c r="L1242" s="24">
        <v>0.25</v>
      </c>
      <c r="M1242" s="42">
        <f t="shared" si="48"/>
        <v>0.1125</v>
      </c>
      <c r="N1242" s="29">
        <f t="shared" si="49"/>
        <v>562.5</v>
      </c>
      <c r="O1242" s="3"/>
      <c r="P1242" s="8"/>
      <c r="Q1242" s="5"/>
      <c r="R1242" s="6"/>
    </row>
    <row r="1243" spans="1:18" ht="15.75" customHeight="1">
      <c r="A1243" s="12" t="s">
        <v>28</v>
      </c>
      <c r="B1243" s="15">
        <v>1128299</v>
      </c>
      <c r="C1243" s="3">
        <v>44264</v>
      </c>
      <c r="D1243" s="12" t="s">
        <v>29</v>
      </c>
      <c r="E1243" s="12" t="s">
        <v>61</v>
      </c>
      <c r="F1243" s="12" t="s">
        <v>62</v>
      </c>
      <c r="G1243" s="12" t="s">
        <v>19</v>
      </c>
      <c r="H1243" s="33">
        <v>0.54999999999999993</v>
      </c>
      <c r="I1243" s="21">
        <v>3500</v>
      </c>
      <c r="J1243" s="33">
        <f t="shared" si="40"/>
        <v>1924.9999999999998</v>
      </c>
      <c r="K1243" s="34">
        <f t="shared" si="41"/>
        <v>385</v>
      </c>
      <c r="L1243" s="24">
        <v>0.2</v>
      </c>
      <c r="M1243" s="42">
        <f t="shared" si="48"/>
        <v>0.11</v>
      </c>
      <c r="N1243" s="29">
        <f t="shared" si="49"/>
        <v>385</v>
      </c>
      <c r="O1243" s="3"/>
      <c r="P1243" s="8"/>
      <c r="Q1243" s="5"/>
      <c r="R1243" s="6"/>
    </row>
    <row r="1244" spans="1:18" ht="15.75" customHeight="1">
      <c r="A1244" s="12" t="s">
        <v>28</v>
      </c>
      <c r="B1244" s="15">
        <v>1128299</v>
      </c>
      <c r="C1244" s="3">
        <v>44264</v>
      </c>
      <c r="D1244" s="12" t="s">
        <v>29</v>
      </c>
      <c r="E1244" s="12" t="s">
        <v>61</v>
      </c>
      <c r="F1244" s="12" t="s">
        <v>62</v>
      </c>
      <c r="G1244" s="12" t="s">
        <v>20</v>
      </c>
      <c r="H1244" s="33">
        <v>0.59999999999999987</v>
      </c>
      <c r="I1244" s="21">
        <v>3750</v>
      </c>
      <c r="J1244" s="33">
        <f t="shared" si="40"/>
        <v>2249.9999999999995</v>
      </c>
      <c r="K1244" s="34">
        <f t="shared" si="41"/>
        <v>562.49999999999989</v>
      </c>
      <c r="L1244" s="24">
        <v>0.25</v>
      </c>
      <c r="M1244" s="42">
        <f t="shared" si="48"/>
        <v>0.14999999999999997</v>
      </c>
      <c r="N1244" s="29">
        <f t="shared" si="49"/>
        <v>562.49999999999989</v>
      </c>
      <c r="O1244" s="3"/>
      <c r="P1244" s="8"/>
      <c r="Q1244" s="5"/>
      <c r="R1244" s="6"/>
    </row>
    <row r="1245" spans="1:18" ht="15.75" customHeight="1">
      <c r="A1245" s="12" t="s">
        <v>28</v>
      </c>
      <c r="B1245" s="15">
        <v>1128299</v>
      </c>
      <c r="C1245" s="3">
        <v>44264</v>
      </c>
      <c r="D1245" s="12" t="s">
        <v>29</v>
      </c>
      <c r="E1245" s="12" t="s">
        <v>61</v>
      </c>
      <c r="F1245" s="12" t="s">
        <v>62</v>
      </c>
      <c r="G1245" s="12" t="s">
        <v>21</v>
      </c>
      <c r="H1245" s="33">
        <v>0.54999999999999993</v>
      </c>
      <c r="I1245" s="21">
        <v>2750</v>
      </c>
      <c r="J1245" s="33">
        <f t="shared" si="40"/>
        <v>1512.4999999999998</v>
      </c>
      <c r="K1245" s="34">
        <f t="shared" si="41"/>
        <v>378.12499999999994</v>
      </c>
      <c r="L1245" s="24">
        <v>0.25</v>
      </c>
      <c r="M1245" s="42">
        <f t="shared" si="48"/>
        <v>0.13749999999999998</v>
      </c>
      <c r="N1245" s="29">
        <f t="shared" si="49"/>
        <v>378.12499999999994</v>
      </c>
      <c r="O1245" s="3"/>
      <c r="P1245" s="8"/>
      <c r="Q1245" s="5"/>
      <c r="R1245" s="6"/>
    </row>
    <row r="1246" spans="1:18" ht="15.75" customHeight="1">
      <c r="A1246" s="12" t="s">
        <v>28</v>
      </c>
      <c r="B1246" s="15">
        <v>1128299</v>
      </c>
      <c r="C1246" s="3">
        <v>44264</v>
      </c>
      <c r="D1246" s="12" t="s">
        <v>29</v>
      </c>
      <c r="E1246" s="12" t="s">
        <v>61</v>
      </c>
      <c r="F1246" s="12" t="s">
        <v>62</v>
      </c>
      <c r="G1246" s="12" t="s">
        <v>22</v>
      </c>
      <c r="H1246" s="33">
        <v>0.6</v>
      </c>
      <c r="I1246" s="21">
        <v>1250</v>
      </c>
      <c r="J1246" s="33">
        <f t="shared" si="40"/>
        <v>750</v>
      </c>
      <c r="K1246" s="34">
        <f t="shared" si="41"/>
        <v>112.5</v>
      </c>
      <c r="L1246" s="24">
        <v>0.15</v>
      </c>
      <c r="M1246" s="42">
        <f t="shared" si="48"/>
        <v>0.09</v>
      </c>
      <c r="N1246" s="29">
        <f t="shared" si="49"/>
        <v>112.5</v>
      </c>
      <c r="O1246" s="3"/>
      <c r="P1246" s="8"/>
      <c r="Q1246" s="5"/>
      <c r="R1246" s="6"/>
    </row>
    <row r="1247" spans="1:18" ht="15.75" customHeight="1">
      <c r="A1247" s="12" t="s">
        <v>28</v>
      </c>
      <c r="B1247" s="15">
        <v>1128299</v>
      </c>
      <c r="C1247" s="3">
        <v>44264</v>
      </c>
      <c r="D1247" s="12" t="s">
        <v>29</v>
      </c>
      <c r="E1247" s="12" t="s">
        <v>61</v>
      </c>
      <c r="F1247" s="12" t="s">
        <v>62</v>
      </c>
      <c r="G1247" s="12" t="s">
        <v>23</v>
      </c>
      <c r="H1247" s="33">
        <v>0.54999999999999993</v>
      </c>
      <c r="I1247" s="21">
        <v>3250</v>
      </c>
      <c r="J1247" s="33">
        <f t="shared" si="40"/>
        <v>1787.4999999999998</v>
      </c>
      <c r="K1247" s="34">
        <f t="shared" si="41"/>
        <v>715</v>
      </c>
      <c r="L1247" s="24">
        <v>0.4</v>
      </c>
      <c r="M1247" s="42">
        <f t="shared" si="48"/>
        <v>0.22</v>
      </c>
      <c r="N1247" s="29">
        <f t="shared" si="49"/>
        <v>715</v>
      </c>
      <c r="O1247" s="3"/>
      <c r="P1247" s="8"/>
      <c r="Q1247" s="5"/>
      <c r="R1247" s="6"/>
    </row>
    <row r="1248" spans="1:18" ht="15.75" customHeight="1">
      <c r="A1248" s="12" t="s">
        <v>28</v>
      </c>
      <c r="B1248" s="15">
        <v>1128299</v>
      </c>
      <c r="C1248" s="3">
        <v>44296</v>
      </c>
      <c r="D1248" s="12" t="s">
        <v>29</v>
      </c>
      <c r="E1248" s="12" t="s">
        <v>61</v>
      </c>
      <c r="F1248" s="12" t="s">
        <v>62</v>
      </c>
      <c r="G1248" s="12" t="s">
        <v>18</v>
      </c>
      <c r="H1248" s="33">
        <v>0.6</v>
      </c>
      <c r="I1248" s="21">
        <v>5000</v>
      </c>
      <c r="J1248" s="33">
        <f t="shared" si="40"/>
        <v>3000</v>
      </c>
      <c r="K1248" s="34">
        <f t="shared" si="41"/>
        <v>750</v>
      </c>
      <c r="L1248" s="24">
        <v>0.25</v>
      </c>
      <c r="M1248" s="42">
        <f t="shared" si="48"/>
        <v>0.15</v>
      </c>
      <c r="N1248" s="29">
        <f t="shared" si="49"/>
        <v>750</v>
      </c>
      <c r="O1248" s="3"/>
      <c r="P1248" s="8"/>
      <c r="Q1248" s="5"/>
      <c r="R1248" s="6"/>
    </row>
    <row r="1249" spans="1:18" ht="15.75" customHeight="1">
      <c r="A1249" s="12" t="s">
        <v>28</v>
      </c>
      <c r="B1249" s="15">
        <v>1128299</v>
      </c>
      <c r="C1249" s="3">
        <v>44296</v>
      </c>
      <c r="D1249" s="12" t="s">
        <v>29</v>
      </c>
      <c r="E1249" s="12" t="s">
        <v>61</v>
      </c>
      <c r="F1249" s="12" t="s">
        <v>62</v>
      </c>
      <c r="G1249" s="12" t="s">
        <v>19</v>
      </c>
      <c r="H1249" s="33">
        <v>0.65</v>
      </c>
      <c r="I1249" s="21">
        <v>3000</v>
      </c>
      <c r="J1249" s="33">
        <f t="shared" si="40"/>
        <v>1950</v>
      </c>
      <c r="K1249" s="34">
        <f t="shared" si="41"/>
        <v>390</v>
      </c>
      <c r="L1249" s="24">
        <v>0.2</v>
      </c>
      <c r="M1249" s="42">
        <f t="shared" si="48"/>
        <v>0.13</v>
      </c>
      <c r="N1249" s="29">
        <f t="shared" si="49"/>
        <v>390</v>
      </c>
      <c r="O1249" s="3"/>
      <c r="P1249" s="8"/>
      <c r="Q1249" s="5"/>
      <c r="R1249" s="6"/>
    </row>
    <row r="1250" spans="1:18" ht="15.75" customHeight="1">
      <c r="A1250" s="12" t="s">
        <v>28</v>
      </c>
      <c r="B1250" s="15">
        <v>1128299</v>
      </c>
      <c r="C1250" s="3">
        <v>44296</v>
      </c>
      <c r="D1250" s="12" t="s">
        <v>29</v>
      </c>
      <c r="E1250" s="12" t="s">
        <v>61</v>
      </c>
      <c r="F1250" s="12" t="s">
        <v>62</v>
      </c>
      <c r="G1250" s="12" t="s">
        <v>20</v>
      </c>
      <c r="H1250" s="33">
        <v>0.65</v>
      </c>
      <c r="I1250" s="21">
        <v>3500</v>
      </c>
      <c r="J1250" s="33">
        <f t="shared" si="40"/>
        <v>2275</v>
      </c>
      <c r="K1250" s="34">
        <f t="shared" si="41"/>
        <v>568.75</v>
      </c>
      <c r="L1250" s="24">
        <v>0.25</v>
      </c>
      <c r="M1250" s="42">
        <f t="shared" si="48"/>
        <v>0.16250000000000001</v>
      </c>
      <c r="N1250" s="29">
        <f t="shared" si="49"/>
        <v>568.75</v>
      </c>
      <c r="O1250" s="3"/>
      <c r="P1250" s="8"/>
      <c r="Q1250" s="5"/>
      <c r="R1250" s="6"/>
    </row>
    <row r="1251" spans="1:18" ht="15.75" customHeight="1">
      <c r="A1251" s="12" t="s">
        <v>28</v>
      </c>
      <c r="B1251" s="15">
        <v>1128299</v>
      </c>
      <c r="C1251" s="3">
        <v>44296</v>
      </c>
      <c r="D1251" s="12" t="s">
        <v>29</v>
      </c>
      <c r="E1251" s="12" t="s">
        <v>61</v>
      </c>
      <c r="F1251" s="12" t="s">
        <v>62</v>
      </c>
      <c r="G1251" s="12" t="s">
        <v>21</v>
      </c>
      <c r="H1251" s="33">
        <v>0.5</v>
      </c>
      <c r="I1251" s="21">
        <v>2500</v>
      </c>
      <c r="J1251" s="33">
        <f t="shared" si="40"/>
        <v>1250</v>
      </c>
      <c r="K1251" s="34">
        <f t="shared" si="41"/>
        <v>312.5</v>
      </c>
      <c r="L1251" s="24">
        <v>0.25</v>
      </c>
      <c r="M1251" s="42">
        <f t="shared" si="48"/>
        <v>0.125</v>
      </c>
      <c r="N1251" s="29">
        <f t="shared" si="49"/>
        <v>312.5</v>
      </c>
      <c r="O1251" s="3"/>
      <c r="P1251" s="8"/>
      <c r="Q1251" s="5"/>
      <c r="R1251" s="6"/>
    </row>
    <row r="1252" spans="1:18" ht="15.75" customHeight="1">
      <c r="A1252" s="12" t="s">
        <v>28</v>
      </c>
      <c r="B1252" s="15">
        <v>1128299</v>
      </c>
      <c r="C1252" s="3">
        <v>44296</v>
      </c>
      <c r="D1252" s="12" t="s">
        <v>29</v>
      </c>
      <c r="E1252" s="12" t="s">
        <v>61</v>
      </c>
      <c r="F1252" s="12" t="s">
        <v>62</v>
      </c>
      <c r="G1252" s="12" t="s">
        <v>22</v>
      </c>
      <c r="H1252" s="33">
        <v>0.55000000000000004</v>
      </c>
      <c r="I1252" s="21">
        <v>1500</v>
      </c>
      <c r="J1252" s="33">
        <f t="shared" si="40"/>
        <v>825.00000000000011</v>
      </c>
      <c r="K1252" s="34">
        <f t="shared" si="41"/>
        <v>123.75000000000001</v>
      </c>
      <c r="L1252" s="24">
        <v>0.15</v>
      </c>
      <c r="M1252" s="42">
        <f t="shared" si="48"/>
        <v>8.2500000000000004E-2</v>
      </c>
      <c r="N1252" s="29">
        <f t="shared" si="49"/>
        <v>123.75000000000001</v>
      </c>
      <c r="O1252" s="3"/>
      <c r="P1252" s="8"/>
      <c r="Q1252" s="5"/>
      <c r="R1252" s="6"/>
    </row>
    <row r="1253" spans="1:18" ht="15.75" customHeight="1">
      <c r="A1253" s="12" t="s">
        <v>28</v>
      </c>
      <c r="B1253" s="15">
        <v>1128299</v>
      </c>
      <c r="C1253" s="3">
        <v>44296</v>
      </c>
      <c r="D1253" s="12" t="s">
        <v>29</v>
      </c>
      <c r="E1253" s="12" t="s">
        <v>61</v>
      </c>
      <c r="F1253" s="12" t="s">
        <v>62</v>
      </c>
      <c r="G1253" s="12" t="s">
        <v>23</v>
      </c>
      <c r="H1253" s="33">
        <v>0.70000000000000007</v>
      </c>
      <c r="I1253" s="21">
        <v>3250</v>
      </c>
      <c r="J1253" s="33">
        <f t="shared" si="40"/>
        <v>2275</v>
      </c>
      <c r="K1253" s="34">
        <f t="shared" si="41"/>
        <v>910</v>
      </c>
      <c r="L1253" s="24">
        <v>0.4</v>
      </c>
      <c r="M1253" s="42">
        <f t="shared" si="48"/>
        <v>0.28000000000000003</v>
      </c>
      <c r="N1253" s="29">
        <f t="shared" si="49"/>
        <v>910</v>
      </c>
      <c r="O1253" s="3"/>
      <c r="P1253" s="8"/>
      <c r="Q1253" s="5"/>
      <c r="R1253" s="6"/>
    </row>
    <row r="1254" spans="1:18" ht="15.75" customHeight="1">
      <c r="A1254" s="12" t="s">
        <v>28</v>
      </c>
      <c r="B1254" s="15">
        <v>1128299</v>
      </c>
      <c r="C1254" s="3">
        <v>44327</v>
      </c>
      <c r="D1254" s="12" t="s">
        <v>29</v>
      </c>
      <c r="E1254" s="12" t="s">
        <v>61</v>
      </c>
      <c r="F1254" s="12" t="s">
        <v>62</v>
      </c>
      <c r="G1254" s="12" t="s">
        <v>18</v>
      </c>
      <c r="H1254" s="33">
        <v>0.54999999999999993</v>
      </c>
      <c r="I1254" s="21">
        <v>5250</v>
      </c>
      <c r="J1254" s="33">
        <f t="shared" si="40"/>
        <v>2887.4999999999995</v>
      </c>
      <c r="K1254" s="34">
        <f t="shared" si="41"/>
        <v>721.87499999999989</v>
      </c>
      <c r="L1254" s="24">
        <v>0.25</v>
      </c>
      <c r="M1254" s="42">
        <f t="shared" si="48"/>
        <v>0.13749999999999998</v>
      </c>
      <c r="N1254" s="29">
        <f t="shared" si="49"/>
        <v>721.87499999999989</v>
      </c>
      <c r="O1254" s="3"/>
      <c r="P1254" s="8"/>
      <c r="Q1254" s="5"/>
      <c r="R1254" s="6"/>
    </row>
    <row r="1255" spans="1:18" ht="15.75" customHeight="1">
      <c r="A1255" s="12" t="s">
        <v>28</v>
      </c>
      <c r="B1255" s="15">
        <v>1128299</v>
      </c>
      <c r="C1255" s="3">
        <v>44327</v>
      </c>
      <c r="D1255" s="12" t="s">
        <v>29</v>
      </c>
      <c r="E1255" s="12" t="s">
        <v>61</v>
      </c>
      <c r="F1255" s="12" t="s">
        <v>62</v>
      </c>
      <c r="G1255" s="12" t="s">
        <v>19</v>
      </c>
      <c r="H1255" s="33">
        <v>0.6</v>
      </c>
      <c r="I1255" s="21">
        <v>3750</v>
      </c>
      <c r="J1255" s="33">
        <f t="shared" si="40"/>
        <v>2250</v>
      </c>
      <c r="K1255" s="34">
        <f t="shared" si="41"/>
        <v>450</v>
      </c>
      <c r="L1255" s="24">
        <v>0.2</v>
      </c>
      <c r="M1255" s="42">
        <f t="shared" si="48"/>
        <v>0.12</v>
      </c>
      <c r="N1255" s="29">
        <f t="shared" si="49"/>
        <v>450</v>
      </c>
      <c r="O1255" s="3"/>
      <c r="P1255" s="8"/>
      <c r="Q1255" s="5"/>
      <c r="R1255" s="6"/>
    </row>
    <row r="1256" spans="1:18" ht="15.75" customHeight="1">
      <c r="A1256" s="12" t="s">
        <v>28</v>
      </c>
      <c r="B1256" s="15">
        <v>1128299</v>
      </c>
      <c r="C1256" s="3">
        <v>44327</v>
      </c>
      <c r="D1256" s="12" t="s">
        <v>29</v>
      </c>
      <c r="E1256" s="12" t="s">
        <v>61</v>
      </c>
      <c r="F1256" s="12" t="s">
        <v>62</v>
      </c>
      <c r="G1256" s="12" t="s">
        <v>20</v>
      </c>
      <c r="H1256" s="33">
        <v>0.6</v>
      </c>
      <c r="I1256" s="21">
        <v>3750</v>
      </c>
      <c r="J1256" s="33">
        <f t="shared" si="40"/>
        <v>2250</v>
      </c>
      <c r="K1256" s="34">
        <f t="shared" si="41"/>
        <v>562.5</v>
      </c>
      <c r="L1256" s="24">
        <v>0.25</v>
      </c>
      <c r="M1256" s="42">
        <f t="shared" si="48"/>
        <v>0.15</v>
      </c>
      <c r="N1256" s="29">
        <f t="shared" si="49"/>
        <v>562.5</v>
      </c>
      <c r="O1256" s="3"/>
      <c r="P1256" s="8"/>
      <c r="Q1256" s="5"/>
      <c r="R1256" s="6"/>
    </row>
    <row r="1257" spans="1:18" ht="15.75" customHeight="1">
      <c r="A1257" s="12" t="s">
        <v>28</v>
      </c>
      <c r="B1257" s="15">
        <v>1128299</v>
      </c>
      <c r="C1257" s="3">
        <v>44327</v>
      </c>
      <c r="D1257" s="12" t="s">
        <v>29</v>
      </c>
      <c r="E1257" s="12" t="s">
        <v>61</v>
      </c>
      <c r="F1257" s="12" t="s">
        <v>62</v>
      </c>
      <c r="G1257" s="12" t="s">
        <v>21</v>
      </c>
      <c r="H1257" s="33">
        <v>0.54999999999999993</v>
      </c>
      <c r="I1257" s="21">
        <v>2750</v>
      </c>
      <c r="J1257" s="33">
        <f t="shared" si="40"/>
        <v>1512.4999999999998</v>
      </c>
      <c r="K1257" s="34">
        <f t="shared" si="41"/>
        <v>378.12499999999994</v>
      </c>
      <c r="L1257" s="24">
        <v>0.25</v>
      </c>
      <c r="M1257" s="42">
        <f t="shared" si="48"/>
        <v>0.13749999999999998</v>
      </c>
      <c r="N1257" s="29">
        <f t="shared" si="49"/>
        <v>378.12499999999994</v>
      </c>
      <c r="O1257" s="3"/>
      <c r="P1257" s="8"/>
      <c r="Q1257" s="5"/>
      <c r="R1257" s="6"/>
    </row>
    <row r="1258" spans="1:18" ht="15.75" customHeight="1">
      <c r="A1258" s="12" t="s">
        <v>28</v>
      </c>
      <c r="B1258" s="15">
        <v>1128299</v>
      </c>
      <c r="C1258" s="3">
        <v>44327</v>
      </c>
      <c r="D1258" s="12" t="s">
        <v>29</v>
      </c>
      <c r="E1258" s="12" t="s">
        <v>61</v>
      </c>
      <c r="F1258" s="12" t="s">
        <v>62</v>
      </c>
      <c r="G1258" s="12" t="s">
        <v>22</v>
      </c>
      <c r="H1258" s="33">
        <v>0.6</v>
      </c>
      <c r="I1258" s="21">
        <v>1750</v>
      </c>
      <c r="J1258" s="33">
        <f t="shared" si="40"/>
        <v>1050</v>
      </c>
      <c r="K1258" s="34">
        <f t="shared" si="41"/>
        <v>157.5</v>
      </c>
      <c r="L1258" s="24">
        <v>0.15</v>
      </c>
      <c r="M1258" s="42">
        <f t="shared" si="48"/>
        <v>0.09</v>
      </c>
      <c r="N1258" s="29">
        <f t="shared" si="49"/>
        <v>157.5</v>
      </c>
      <c r="O1258" s="3"/>
      <c r="P1258" s="8"/>
      <c r="Q1258" s="5"/>
      <c r="R1258" s="6"/>
    </row>
    <row r="1259" spans="1:18" ht="15.75" customHeight="1">
      <c r="A1259" s="12" t="s">
        <v>28</v>
      </c>
      <c r="B1259" s="15">
        <v>1128299</v>
      </c>
      <c r="C1259" s="3">
        <v>44327</v>
      </c>
      <c r="D1259" s="12" t="s">
        <v>29</v>
      </c>
      <c r="E1259" s="12" t="s">
        <v>61</v>
      </c>
      <c r="F1259" s="12" t="s">
        <v>62</v>
      </c>
      <c r="G1259" s="12" t="s">
        <v>23</v>
      </c>
      <c r="H1259" s="33">
        <v>0.75</v>
      </c>
      <c r="I1259" s="21">
        <v>4750</v>
      </c>
      <c r="J1259" s="33">
        <f t="shared" si="40"/>
        <v>3562.5</v>
      </c>
      <c r="K1259" s="34">
        <f t="shared" si="41"/>
        <v>1425</v>
      </c>
      <c r="L1259" s="24">
        <v>0.4</v>
      </c>
      <c r="M1259" s="42">
        <f t="shared" si="48"/>
        <v>0.3</v>
      </c>
      <c r="N1259" s="29">
        <f t="shared" si="49"/>
        <v>1425</v>
      </c>
      <c r="O1259" s="3"/>
      <c r="P1259" s="8"/>
      <c r="Q1259" s="5"/>
      <c r="R1259" s="6"/>
    </row>
    <row r="1260" spans="1:18" ht="15.75" customHeight="1">
      <c r="A1260" s="12" t="s">
        <v>28</v>
      </c>
      <c r="B1260" s="15">
        <v>1128299</v>
      </c>
      <c r="C1260" s="3">
        <v>44357</v>
      </c>
      <c r="D1260" s="12" t="s">
        <v>29</v>
      </c>
      <c r="E1260" s="12" t="s">
        <v>61</v>
      </c>
      <c r="F1260" s="12" t="s">
        <v>62</v>
      </c>
      <c r="G1260" s="12" t="s">
        <v>18</v>
      </c>
      <c r="H1260" s="33">
        <v>0.7</v>
      </c>
      <c r="I1260" s="21">
        <v>7250</v>
      </c>
      <c r="J1260" s="33">
        <f t="shared" si="40"/>
        <v>5075</v>
      </c>
      <c r="K1260" s="34">
        <f t="shared" si="41"/>
        <v>1268.75</v>
      </c>
      <c r="L1260" s="24">
        <v>0.25</v>
      </c>
      <c r="M1260" s="42">
        <f t="shared" si="48"/>
        <v>0.17499999999999999</v>
      </c>
      <c r="N1260" s="29">
        <f t="shared" si="49"/>
        <v>1268.75</v>
      </c>
      <c r="O1260" s="3"/>
      <c r="P1260" s="8"/>
      <c r="Q1260" s="5"/>
      <c r="R1260" s="6"/>
    </row>
    <row r="1261" spans="1:18" ht="15.75" customHeight="1">
      <c r="A1261" s="12" t="s">
        <v>28</v>
      </c>
      <c r="B1261" s="15">
        <v>1128299</v>
      </c>
      <c r="C1261" s="3">
        <v>44357</v>
      </c>
      <c r="D1261" s="12" t="s">
        <v>29</v>
      </c>
      <c r="E1261" s="12" t="s">
        <v>61</v>
      </c>
      <c r="F1261" s="12" t="s">
        <v>62</v>
      </c>
      <c r="G1261" s="12" t="s">
        <v>19</v>
      </c>
      <c r="H1261" s="33">
        <v>0.75</v>
      </c>
      <c r="I1261" s="21">
        <v>6000</v>
      </c>
      <c r="J1261" s="33">
        <f t="shared" si="40"/>
        <v>4500</v>
      </c>
      <c r="K1261" s="34">
        <f t="shared" si="41"/>
        <v>900</v>
      </c>
      <c r="L1261" s="24">
        <v>0.2</v>
      </c>
      <c r="M1261" s="42">
        <f t="shared" si="48"/>
        <v>0.15</v>
      </c>
      <c r="N1261" s="29">
        <f t="shared" si="49"/>
        <v>900</v>
      </c>
      <c r="O1261" s="3"/>
      <c r="P1261" s="8"/>
      <c r="Q1261" s="5"/>
      <c r="R1261" s="6"/>
    </row>
    <row r="1262" spans="1:18" ht="15.75" customHeight="1">
      <c r="A1262" s="12" t="s">
        <v>28</v>
      </c>
      <c r="B1262" s="15">
        <v>1128299</v>
      </c>
      <c r="C1262" s="3">
        <v>44357</v>
      </c>
      <c r="D1262" s="12" t="s">
        <v>29</v>
      </c>
      <c r="E1262" s="12" t="s">
        <v>61</v>
      </c>
      <c r="F1262" s="12" t="s">
        <v>62</v>
      </c>
      <c r="G1262" s="12" t="s">
        <v>20</v>
      </c>
      <c r="H1262" s="33">
        <v>0.75</v>
      </c>
      <c r="I1262" s="21">
        <v>6000</v>
      </c>
      <c r="J1262" s="33">
        <f t="shared" si="40"/>
        <v>4500</v>
      </c>
      <c r="K1262" s="34">
        <f t="shared" si="41"/>
        <v>1125</v>
      </c>
      <c r="L1262" s="24">
        <v>0.25</v>
      </c>
      <c r="M1262" s="42">
        <f t="shared" si="48"/>
        <v>0.1875</v>
      </c>
      <c r="N1262" s="29">
        <f t="shared" si="49"/>
        <v>1125</v>
      </c>
      <c r="O1262" s="3"/>
      <c r="P1262" s="8"/>
      <c r="Q1262" s="5"/>
      <c r="R1262" s="6"/>
    </row>
    <row r="1263" spans="1:18" ht="15.75" customHeight="1">
      <c r="A1263" s="12" t="s">
        <v>28</v>
      </c>
      <c r="B1263" s="15">
        <v>1128299</v>
      </c>
      <c r="C1263" s="3">
        <v>44357</v>
      </c>
      <c r="D1263" s="12" t="s">
        <v>29</v>
      </c>
      <c r="E1263" s="12" t="s">
        <v>61</v>
      </c>
      <c r="F1263" s="12" t="s">
        <v>62</v>
      </c>
      <c r="G1263" s="12" t="s">
        <v>21</v>
      </c>
      <c r="H1263" s="33">
        <v>0.75</v>
      </c>
      <c r="I1263" s="21">
        <v>4750</v>
      </c>
      <c r="J1263" s="33">
        <f t="shared" si="40"/>
        <v>3562.5</v>
      </c>
      <c r="K1263" s="34">
        <f t="shared" si="41"/>
        <v>890.625</v>
      </c>
      <c r="L1263" s="24">
        <v>0.25</v>
      </c>
      <c r="M1263" s="42">
        <f t="shared" si="48"/>
        <v>0.1875</v>
      </c>
      <c r="N1263" s="29">
        <f t="shared" si="49"/>
        <v>890.625</v>
      </c>
      <c r="O1263" s="3"/>
      <c r="P1263" s="8"/>
      <c r="Q1263" s="5"/>
      <c r="R1263" s="6"/>
    </row>
    <row r="1264" spans="1:18" ht="15.75" customHeight="1">
      <c r="A1264" s="12" t="s">
        <v>28</v>
      </c>
      <c r="B1264" s="15">
        <v>1128299</v>
      </c>
      <c r="C1264" s="3">
        <v>44357</v>
      </c>
      <c r="D1264" s="12" t="s">
        <v>29</v>
      </c>
      <c r="E1264" s="12" t="s">
        <v>61</v>
      </c>
      <c r="F1264" s="12" t="s">
        <v>62</v>
      </c>
      <c r="G1264" s="12" t="s">
        <v>22</v>
      </c>
      <c r="H1264" s="33">
        <v>0.85000000000000009</v>
      </c>
      <c r="I1264" s="21">
        <v>3500</v>
      </c>
      <c r="J1264" s="33">
        <f t="shared" si="40"/>
        <v>2975.0000000000005</v>
      </c>
      <c r="K1264" s="34">
        <f t="shared" si="41"/>
        <v>446.25000000000006</v>
      </c>
      <c r="L1264" s="24">
        <v>0.15</v>
      </c>
      <c r="M1264" s="42">
        <f t="shared" si="48"/>
        <v>0.12750000000000003</v>
      </c>
      <c r="N1264" s="29">
        <f t="shared" si="49"/>
        <v>446.25000000000006</v>
      </c>
      <c r="O1264" s="3"/>
      <c r="P1264" s="8"/>
      <c r="Q1264" s="5"/>
      <c r="R1264" s="6"/>
    </row>
    <row r="1265" spans="1:18" ht="15.75" customHeight="1">
      <c r="A1265" s="12" t="s">
        <v>28</v>
      </c>
      <c r="B1265" s="15">
        <v>1128299</v>
      </c>
      <c r="C1265" s="3">
        <v>44357</v>
      </c>
      <c r="D1265" s="12" t="s">
        <v>29</v>
      </c>
      <c r="E1265" s="12" t="s">
        <v>61</v>
      </c>
      <c r="F1265" s="12" t="s">
        <v>62</v>
      </c>
      <c r="G1265" s="12" t="s">
        <v>23</v>
      </c>
      <c r="H1265" s="33">
        <v>1</v>
      </c>
      <c r="I1265" s="21">
        <v>6500</v>
      </c>
      <c r="J1265" s="33">
        <f t="shared" si="40"/>
        <v>6500</v>
      </c>
      <c r="K1265" s="34">
        <f t="shared" si="41"/>
        <v>2600</v>
      </c>
      <c r="L1265" s="24">
        <v>0.4</v>
      </c>
      <c r="M1265" s="42">
        <f t="shared" si="48"/>
        <v>0.4</v>
      </c>
      <c r="N1265" s="29">
        <f t="shared" si="49"/>
        <v>2600</v>
      </c>
      <c r="O1265" s="3"/>
      <c r="P1265" s="8"/>
      <c r="Q1265" s="5"/>
      <c r="R1265" s="6"/>
    </row>
    <row r="1266" spans="1:18" ht="15.75" customHeight="1">
      <c r="A1266" s="12" t="s">
        <v>28</v>
      </c>
      <c r="B1266" s="15">
        <v>1128299</v>
      </c>
      <c r="C1266" s="3">
        <v>44386</v>
      </c>
      <c r="D1266" s="12" t="s">
        <v>29</v>
      </c>
      <c r="E1266" s="12" t="s">
        <v>61</v>
      </c>
      <c r="F1266" s="12" t="s">
        <v>62</v>
      </c>
      <c r="G1266" s="12" t="s">
        <v>18</v>
      </c>
      <c r="H1266" s="33">
        <v>0.8</v>
      </c>
      <c r="I1266" s="21">
        <v>8000</v>
      </c>
      <c r="J1266" s="33">
        <f t="shared" si="40"/>
        <v>6400</v>
      </c>
      <c r="K1266" s="34">
        <f t="shared" si="41"/>
        <v>1600</v>
      </c>
      <c r="L1266" s="24">
        <v>0.25</v>
      </c>
      <c r="M1266" s="42">
        <f t="shared" si="48"/>
        <v>0.2</v>
      </c>
      <c r="N1266" s="29">
        <f t="shared" si="49"/>
        <v>1600</v>
      </c>
      <c r="O1266" s="3"/>
      <c r="P1266" s="8"/>
      <c r="Q1266" s="5"/>
      <c r="R1266" s="6"/>
    </row>
    <row r="1267" spans="1:18" ht="15.75" customHeight="1">
      <c r="A1267" s="12" t="s">
        <v>28</v>
      </c>
      <c r="B1267" s="15">
        <v>1128299</v>
      </c>
      <c r="C1267" s="3">
        <v>44386</v>
      </c>
      <c r="D1267" s="12" t="s">
        <v>29</v>
      </c>
      <c r="E1267" s="12" t="s">
        <v>61</v>
      </c>
      <c r="F1267" s="12" t="s">
        <v>62</v>
      </c>
      <c r="G1267" s="12" t="s">
        <v>19</v>
      </c>
      <c r="H1267" s="33">
        <v>0.85000000000000009</v>
      </c>
      <c r="I1267" s="21">
        <v>6500</v>
      </c>
      <c r="J1267" s="33">
        <f t="shared" si="40"/>
        <v>5525.0000000000009</v>
      </c>
      <c r="K1267" s="34">
        <f t="shared" si="41"/>
        <v>1105.0000000000002</v>
      </c>
      <c r="L1267" s="24">
        <v>0.2</v>
      </c>
      <c r="M1267" s="42">
        <f t="shared" si="48"/>
        <v>0.17000000000000004</v>
      </c>
      <c r="N1267" s="29">
        <f t="shared" si="49"/>
        <v>1105.0000000000002</v>
      </c>
      <c r="O1267" s="3"/>
      <c r="P1267" s="8"/>
      <c r="Q1267" s="5"/>
      <c r="R1267" s="6"/>
    </row>
    <row r="1268" spans="1:18" ht="15.75" customHeight="1">
      <c r="A1268" s="12" t="s">
        <v>28</v>
      </c>
      <c r="B1268" s="15">
        <v>1128299</v>
      </c>
      <c r="C1268" s="3">
        <v>44386</v>
      </c>
      <c r="D1268" s="12" t="s">
        <v>29</v>
      </c>
      <c r="E1268" s="12" t="s">
        <v>61</v>
      </c>
      <c r="F1268" s="12" t="s">
        <v>62</v>
      </c>
      <c r="G1268" s="12" t="s">
        <v>20</v>
      </c>
      <c r="H1268" s="33">
        <v>0.85000000000000009</v>
      </c>
      <c r="I1268" s="21">
        <v>6000</v>
      </c>
      <c r="J1268" s="33">
        <f t="shared" si="40"/>
        <v>5100.0000000000009</v>
      </c>
      <c r="K1268" s="34">
        <f t="shared" si="41"/>
        <v>1275.0000000000002</v>
      </c>
      <c r="L1268" s="24">
        <v>0.25</v>
      </c>
      <c r="M1268" s="42">
        <f t="shared" si="48"/>
        <v>0.21250000000000005</v>
      </c>
      <c r="N1268" s="29">
        <f t="shared" si="49"/>
        <v>1275.0000000000002</v>
      </c>
      <c r="O1268" s="3"/>
      <c r="P1268" s="8"/>
      <c r="Q1268" s="5"/>
      <c r="R1268" s="6"/>
    </row>
    <row r="1269" spans="1:18" ht="15.75" customHeight="1">
      <c r="A1269" s="12" t="s">
        <v>28</v>
      </c>
      <c r="B1269" s="15">
        <v>1128299</v>
      </c>
      <c r="C1269" s="3">
        <v>44386</v>
      </c>
      <c r="D1269" s="12" t="s">
        <v>29</v>
      </c>
      <c r="E1269" s="12" t="s">
        <v>61</v>
      </c>
      <c r="F1269" s="12" t="s">
        <v>62</v>
      </c>
      <c r="G1269" s="12" t="s">
        <v>21</v>
      </c>
      <c r="H1269" s="33">
        <v>0.8</v>
      </c>
      <c r="I1269" s="21">
        <v>5000</v>
      </c>
      <c r="J1269" s="33">
        <f t="shared" si="40"/>
        <v>4000</v>
      </c>
      <c r="K1269" s="34">
        <f t="shared" si="41"/>
        <v>1000</v>
      </c>
      <c r="L1269" s="24">
        <v>0.25</v>
      </c>
      <c r="M1269" s="42">
        <f t="shared" si="48"/>
        <v>0.2</v>
      </c>
      <c r="N1269" s="29">
        <f t="shared" si="49"/>
        <v>1000</v>
      </c>
      <c r="O1269" s="3"/>
      <c r="P1269" s="8"/>
      <c r="Q1269" s="5"/>
      <c r="R1269" s="6"/>
    </row>
    <row r="1270" spans="1:18" ht="15.75" customHeight="1">
      <c r="A1270" s="12" t="s">
        <v>28</v>
      </c>
      <c r="B1270" s="15">
        <v>1128299</v>
      </c>
      <c r="C1270" s="3">
        <v>44386</v>
      </c>
      <c r="D1270" s="12" t="s">
        <v>29</v>
      </c>
      <c r="E1270" s="12" t="s">
        <v>61</v>
      </c>
      <c r="F1270" s="12" t="s">
        <v>62</v>
      </c>
      <c r="G1270" s="12" t="s">
        <v>22</v>
      </c>
      <c r="H1270" s="33">
        <v>0.85000000000000009</v>
      </c>
      <c r="I1270" s="21">
        <v>5500</v>
      </c>
      <c r="J1270" s="33">
        <f t="shared" si="40"/>
        <v>4675.0000000000009</v>
      </c>
      <c r="K1270" s="34">
        <f t="shared" si="41"/>
        <v>701.25000000000011</v>
      </c>
      <c r="L1270" s="24">
        <v>0.15</v>
      </c>
      <c r="M1270" s="42">
        <f t="shared" si="48"/>
        <v>0.12750000000000003</v>
      </c>
      <c r="N1270" s="29">
        <f t="shared" si="49"/>
        <v>701.25000000000011</v>
      </c>
      <c r="O1270" s="3"/>
      <c r="P1270" s="8"/>
      <c r="Q1270" s="5"/>
      <c r="R1270" s="6"/>
    </row>
    <row r="1271" spans="1:18" ht="15.75" customHeight="1">
      <c r="A1271" s="12" t="s">
        <v>28</v>
      </c>
      <c r="B1271" s="15">
        <v>1128299</v>
      </c>
      <c r="C1271" s="3">
        <v>44386</v>
      </c>
      <c r="D1271" s="12" t="s">
        <v>29</v>
      </c>
      <c r="E1271" s="12" t="s">
        <v>61</v>
      </c>
      <c r="F1271" s="12" t="s">
        <v>62</v>
      </c>
      <c r="G1271" s="12" t="s">
        <v>23</v>
      </c>
      <c r="H1271" s="33">
        <v>1</v>
      </c>
      <c r="I1271" s="21">
        <v>5500</v>
      </c>
      <c r="J1271" s="33">
        <f t="shared" si="40"/>
        <v>5500</v>
      </c>
      <c r="K1271" s="34">
        <f t="shared" si="41"/>
        <v>2200</v>
      </c>
      <c r="L1271" s="24">
        <v>0.4</v>
      </c>
      <c r="M1271" s="42">
        <f t="shared" si="48"/>
        <v>0.4</v>
      </c>
      <c r="N1271" s="29">
        <f t="shared" si="49"/>
        <v>2200</v>
      </c>
      <c r="O1271" s="3"/>
      <c r="P1271" s="8"/>
      <c r="Q1271" s="5"/>
      <c r="R1271" s="6"/>
    </row>
    <row r="1272" spans="1:18" ht="15.75" customHeight="1">
      <c r="A1272" s="12" t="s">
        <v>28</v>
      </c>
      <c r="B1272" s="15">
        <v>1128299</v>
      </c>
      <c r="C1272" s="3">
        <v>44418</v>
      </c>
      <c r="D1272" s="12" t="s">
        <v>29</v>
      </c>
      <c r="E1272" s="12" t="s">
        <v>61</v>
      </c>
      <c r="F1272" s="12" t="s">
        <v>62</v>
      </c>
      <c r="G1272" s="12" t="s">
        <v>18</v>
      </c>
      <c r="H1272" s="33">
        <v>0.85000000000000009</v>
      </c>
      <c r="I1272" s="21">
        <v>7500</v>
      </c>
      <c r="J1272" s="33">
        <f t="shared" si="40"/>
        <v>6375.0000000000009</v>
      </c>
      <c r="K1272" s="34">
        <f t="shared" si="41"/>
        <v>1593.7500000000002</v>
      </c>
      <c r="L1272" s="24">
        <v>0.25</v>
      </c>
      <c r="M1272" s="42">
        <f t="shared" si="48"/>
        <v>0.21250000000000002</v>
      </c>
      <c r="N1272" s="29">
        <f t="shared" si="49"/>
        <v>1593.7500000000002</v>
      </c>
      <c r="O1272" s="3"/>
      <c r="P1272" s="8"/>
      <c r="Q1272" s="5"/>
      <c r="R1272" s="6"/>
    </row>
    <row r="1273" spans="1:18" ht="15.75" customHeight="1">
      <c r="A1273" s="12" t="s">
        <v>28</v>
      </c>
      <c r="B1273" s="15">
        <v>1128299</v>
      </c>
      <c r="C1273" s="3">
        <v>44418</v>
      </c>
      <c r="D1273" s="12" t="s">
        <v>29</v>
      </c>
      <c r="E1273" s="12" t="s">
        <v>61</v>
      </c>
      <c r="F1273" s="12" t="s">
        <v>62</v>
      </c>
      <c r="G1273" s="12" t="s">
        <v>19</v>
      </c>
      <c r="H1273" s="33">
        <v>0.75000000000000011</v>
      </c>
      <c r="I1273" s="21">
        <v>7250</v>
      </c>
      <c r="J1273" s="33">
        <f t="shared" si="40"/>
        <v>5437.5000000000009</v>
      </c>
      <c r="K1273" s="34">
        <f t="shared" si="41"/>
        <v>1087.5000000000002</v>
      </c>
      <c r="L1273" s="24">
        <v>0.2</v>
      </c>
      <c r="M1273" s="42">
        <f t="shared" si="48"/>
        <v>0.15000000000000002</v>
      </c>
      <c r="N1273" s="29">
        <f t="shared" si="49"/>
        <v>1087.5000000000002</v>
      </c>
      <c r="O1273" s="3"/>
      <c r="P1273" s="8"/>
      <c r="Q1273" s="5"/>
      <c r="R1273" s="6"/>
    </row>
    <row r="1274" spans="1:18" ht="15.75" customHeight="1">
      <c r="A1274" s="12" t="s">
        <v>28</v>
      </c>
      <c r="B1274" s="15">
        <v>1128299</v>
      </c>
      <c r="C1274" s="3">
        <v>44418</v>
      </c>
      <c r="D1274" s="12" t="s">
        <v>29</v>
      </c>
      <c r="E1274" s="12" t="s">
        <v>61</v>
      </c>
      <c r="F1274" s="12" t="s">
        <v>62</v>
      </c>
      <c r="G1274" s="12" t="s">
        <v>20</v>
      </c>
      <c r="H1274" s="33">
        <v>0.70000000000000007</v>
      </c>
      <c r="I1274" s="21">
        <v>6000</v>
      </c>
      <c r="J1274" s="33">
        <f t="shared" si="40"/>
        <v>4200</v>
      </c>
      <c r="K1274" s="34">
        <f t="shared" si="41"/>
        <v>1050</v>
      </c>
      <c r="L1274" s="24">
        <v>0.25</v>
      </c>
      <c r="M1274" s="42">
        <f t="shared" si="48"/>
        <v>0.17499999999999999</v>
      </c>
      <c r="N1274" s="29">
        <f t="shared" si="49"/>
        <v>1050</v>
      </c>
      <c r="O1274" s="3"/>
      <c r="P1274" s="8"/>
      <c r="Q1274" s="5"/>
      <c r="R1274" s="6"/>
    </row>
    <row r="1275" spans="1:18" ht="15.75" customHeight="1">
      <c r="A1275" s="12" t="s">
        <v>28</v>
      </c>
      <c r="B1275" s="15">
        <v>1128299</v>
      </c>
      <c r="C1275" s="3">
        <v>44418</v>
      </c>
      <c r="D1275" s="12" t="s">
        <v>29</v>
      </c>
      <c r="E1275" s="12" t="s">
        <v>61</v>
      </c>
      <c r="F1275" s="12" t="s">
        <v>62</v>
      </c>
      <c r="G1275" s="12" t="s">
        <v>21</v>
      </c>
      <c r="H1275" s="33">
        <v>0.70000000000000007</v>
      </c>
      <c r="I1275" s="21">
        <v>5250</v>
      </c>
      <c r="J1275" s="33">
        <f t="shared" si="40"/>
        <v>3675.0000000000005</v>
      </c>
      <c r="K1275" s="34">
        <f t="shared" si="41"/>
        <v>918.75000000000011</v>
      </c>
      <c r="L1275" s="24">
        <v>0.25</v>
      </c>
      <c r="M1275" s="42">
        <f t="shared" si="48"/>
        <v>0.17500000000000002</v>
      </c>
      <c r="N1275" s="29">
        <f t="shared" si="49"/>
        <v>918.75000000000011</v>
      </c>
      <c r="O1275" s="3"/>
      <c r="P1275" s="8"/>
      <c r="Q1275" s="5"/>
      <c r="R1275" s="6"/>
    </row>
    <row r="1276" spans="1:18" ht="15.75" customHeight="1">
      <c r="A1276" s="12" t="s">
        <v>28</v>
      </c>
      <c r="B1276" s="15">
        <v>1128299</v>
      </c>
      <c r="C1276" s="3">
        <v>44418</v>
      </c>
      <c r="D1276" s="12" t="s">
        <v>29</v>
      </c>
      <c r="E1276" s="12" t="s">
        <v>61</v>
      </c>
      <c r="F1276" s="12" t="s">
        <v>62</v>
      </c>
      <c r="G1276" s="12" t="s">
        <v>22</v>
      </c>
      <c r="H1276" s="33">
        <v>0.7</v>
      </c>
      <c r="I1276" s="21">
        <v>5250</v>
      </c>
      <c r="J1276" s="33">
        <f t="shared" si="40"/>
        <v>3674.9999999999995</v>
      </c>
      <c r="K1276" s="34">
        <f t="shared" si="41"/>
        <v>551.24999999999989</v>
      </c>
      <c r="L1276" s="24">
        <v>0.15</v>
      </c>
      <c r="M1276" s="42">
        <f t="shared" si="48"/>
        <v>0.10499999999999998</v>
      </c>
      <c r="N1276" s="29">
        <f t="shared" si="49"/>
        <v>551.24999999999989</v>
      </c>
      <c r="O1276" s="3"/>
      <c r="P1276" s="8"/>
      <c r="Q1276" s="5"/>
      <c r="R1276" s="6"/>
    </row>
    <row r="1277" spans="1:18" ht="15.75" customHeight="1">
      <c r="A1277" s="12" t="s">
        <v>28</v>
      </c>
      <c r="B1277" s="15">
        <v>1128299</v>
      </c>
      <c r="C1277" s="3">
        <v>44418</v>
      </c>
      <c r="D1277" s="12" t="s">
        <v>29</v>
      </c>
      <c r="E1277" s="12" t="s">
        <v>61</v>
      </c>
      <c r="F1277" s="12" t="s">
        <v>62</v>
      </c>
      <c r="G1277" s="12" t="s">
        <v>23</v>
      </c>
      <c r="H1277" s="33">
        <v>0.75</v>
      </c>
      <c r="I1277" s="21">
        <v>3500</v>
      </c>
      <c r="J1277" s="33">
        <f t="shared" si="40"/>
        <v>2625</v>
      </c>
      <c r="K1277" s="34">
        <f t="shared" si="41"/>
        <v>1050</v>
      </c>
      <c r="L1277" s="24">
        <v>0.4</v>
      </c>
      <c r="M1277" s="42">
        <f t="shared" si="48"/>
        <v>0.3</v>
      </c>
      <c r="N1277" s="29">
        <f t="shared" si="49"/>
        <v>1050</v>
      </c>
      <c r="O1277" s="3"/>
      <c r="P1277" s="8"/>
      <c r="Q1277" s="5"/>
      <c r="R1277" s="6"/>
    </row>
    <row r="1278" spans="1:18" ht="15.75" customHeight="1">
      <c r="A1278" s="12" t="s">
        <v>28</v>
      </c>
      <c r="B1278" s="15">
        <v>1128299</v>
      </c>
      <c r="C1278" s="3">
        <v>44450</v>
      </c>
      <c r="D1278" s="12" t="s">
        <v>29</v>
      </c>
      <c r="E1278" s="12" t="s">
        <v>61</v>
      </c>
      <c r="F1278" s="12" t="s">
        <v>62</v>
      </c>
      <c r="G1278" s="12" t="s">
        <v>18</v>
      </c>
      <c r="H1278" s="33">
        <v>0.65000000000000013</v>
      </c>
      <c r="I1278" s="21">
        <v>5500</v>
      </c>
      <c r="J1278" s="33">
        <f t="shared" si="40"/>
        <v>3575.0000000000009</v>
      </c>
      <c r="K1278" s="34">
        <f t="shared" si="41"/>
        <v>893.75000000000023</v>
      </c>
      <c r="L1278" s="24">
        <v>0.25</v>
      </c>
      <c r="M1278" s="42">
        <f t="shared" si="48"/>
        <v>0.16250000000000003</v>
      </c>
      <c r="N1278" s="29">
        <f t="shared" si="49"/>
        <v>893.75000000000023</v>
      </c>
      <c r="O1278" s="3"/>
      <c r="P1278" s="8"/>
      <c r="Q1278" s="5"/>
      <c r="R1278" s="6"/>
    </row>
    <row r="1279" spans="1:18" ht="15.75" customHeight="1">
      <c r="A1279" s="12" t="s">
        <v>28</v>
      </c>
      <c r="B1279" s="15">
        <v>1128299</v>
      </c>
      <c r="C1279" s="3">
        <v>44450</v>
      </c>
      <c r="D1279" s="12" t="s">
        <v>29</v>
      </c>
      <c r="E1279" s="12" t="s">
        <v>61</v>
      </c>
      <c r="F1279" s="12" t="s">
        <v>62</v>
      </c>
      <c r="G1279" s="12" t="s">
        <v>19</v>
      </c>
      <c r="H1279" s="33">
        <v>0.70000000000000018</v>
      </c>
      <c r="I1279" s="21">
        <v>5500</v>
      </c>
      <c r="J1279" s="33">
        <f t="shared" si="40"/>
        <v>3850.0000000000009</v>
      </c>
      <c r="K1279" s="34">
        <f t="shared" si="41"/>
        <v>770.00000000000023</v>
      </c>
      <c r="L1279" s="24">
        <v>0.2</v>
      </c>
      <c r="M1279" s="42">
        <f t="shared" si="48"/>
        <v>0.14000000000000004</v>
      </c>
      <c r="N1279" s="29">
        <f t="shared" si="49"/>
        <v>770.00000000000023</v>
      </c>
      <c r="O1279" s="3"/>
      <c r="P1279" s="8"/>
      <c r="Q1279" s="5"/>
      <c r="R1279" s="6"/>
    </row>
    <row r="1280" spans="1:18" ht="15.75" customHeight="1">
      <c r="A1280" s="12" t="s">
        <v>28</v>
      </c>
      <c r="B1280" s="15">
        <v>1128299</v>
      </c>
      <c r="C1280" s="3">
        <v>44450</v>
      </c>
      <c r="D1280" s="12" t="s">
        <v>29</v>
      </c>
      <c r="E1280" s="12" t="s">
        <v>61</v>
      </c>
      <c r="F1280" s="12" t="s">
        <v>62</v>
      </c>
      <c r="G1280" s="12" t="s">
        <v>20</v>
      </c>
      <c r="H1280" s="33">
        <v>0.65000000000000013</v>
      </c>
      <c r="I1280" s="21">
        <v>3750</v>
      </c>
      <c r="J1280" s="33">
        <f t="shared" si="40"/>
        <v>2437.5000000000005</v>
      </c>
      <c r="K1280" s="34">
        <f t="shared" si="41"/>
        <v>609.37500000000011</v>
      </c>
      <c r="L1280" s="24">
        <v>0.25</v>
      </c>
      <c r="M1280" s="42">
        <f t="shared" si="48"/>
        <v>0.16250000000000003</v>
      </c>
      <c r="N1280" s="29">
        <f t="shared" si="49"/>
        <v>609.37500000000011</v>
      </c>
      <c r="O1280" s="3"/>
      <c r="P1280" s="8"/>
      <c r="Q1280" s="5"/>
      <c r="R1280" s="6"/>
    </row>
    <row r="1281" spans="1:18" ht="15.75" customHeight="1">
      <c r="A1281" s="12" t="s">
        <v>28</v>
      </c>
      <c r="B1281" s="15">
        <v>1128299</v>
      </c>
      <c r="C1281" s="3">
        <v>44450</v>
      </c>
      <c r="D1281" s="12" t="s">
        <v>29</v>
      </c>
      <c r="E1281" s="12" t="s">
        <v>61</v>
      </c>
      <c r="F1281" s="12" t="s">
        <v>62</v>
      </c>
      <c r="G1281" s="12" t="s">
        <v>21</v>
      </c>
      <c r="H1281" s="33">
        <v>0.65000000000000013</v>
      </c>
      <c r="I1281" s="21">
        <v>3250</v>
      </c>
      <c r="J1281" s="33">
        <f t="shared" ref="J1281:J1535" si="50">H1281*I1281</f>
        <v>2112.5000000000005</v>
      </c>
      <c r="K1281" s="34">
        <f t="shared" ref="K1281:K1535" si="51">J1281*L1281</f>
        <v>528.12500000000011</v>
      </c>
      <c r="L1281" s="24">
        <v>0.25</v>
      </c>
      <c r="M1281" s="42">
        <f t="shared" si="48"/>
        <v>0.16250000000000003</v>
      </c>
      <c r="N1281" s="29">
        <f t="shared" si="49"/>
        <v>528.12500000000011</v>
      </c>
      <c r="O1281" s="3"/>
      <c r="P1281" s="8"/>
      <c r="Q1281" s="5"/>
      <c r="R1281" s="6"/>
    </row>
    <row r="1282" spans="1:18" ht="15.75" customHeight="1">
      <c r="A1282" s="12" t="s">
        <v>28</v>
      </c>
      <c r="B1282" s="15">
        <v>1128299</v>
      </c>
      <c r="C1282" s="3">
        <v>44450</v>
      </c>
      <c r="D1282" s="12" t="s">
        <v>29</v>
      </c>
      <c r="E1282" s="12" t="s">
        <v>61</v>
      </c>
      <c r="F1282" s="12" t="s">
        <v>62</v>
      </c>
      <c r="G1282" s="12" t="s">
        <v>22</v>
      </c>
      <c r="H1282" s="33">
        <v>0.75000000000000011</v>
      </c>
      <c r="I1282" s="21">
        <v>3500</v>
      </c>
      <c r="J1282" s="33">
        <f t="shared" si="50"/>
        <v>2625.0000000000005</v>
      </c>
      <c r="K1282" s="34">
        <f t="shared" si="51"/>
        <v>393.75000000000006</v>
      </c>
      <c r="L1282" s="24">
        <v>0.15</v>
      </c>
      <c r="M1282" s="42">
        <f t="shared" si="48"/>
        <v>0.11250000000000002</v>
      </c>
      <c r="N1282" s="29">
        <f t="shared" si="49"/>
        <v>393.75000000000006</v>
      </c>
      <c r="O1282" s="3"/>
      <c r="P1282" s="8"/>
      <c r="Q1282" s="5"/>
      <c r="R1282" s="6"/>
    </row>
    <row r="1283" spans="1:18" ht="15.75" customHeight="1">
      <c r="A1283" s="12" t="s">
        <v>28</v>
      </c>
      <c r="B1283" s="15">
        <v>1128299</v>
      </c>
      <c r="C1283" s="3">
        <v>44450</v>
      </c>
      <c r="D1283" s="12" t="s">
        <v>29</v>
      </c>
      <c r="E1283" s="12" t="s">
        <v>61</v>
      </c>
      <c r="F1283" s="12" t="s">
        <v>62</v>
      </c>
      <c r="G1283" s="12" t="s">
        <v>23</v>
      </c>
      <c r="H1283" s="33">
        <v>0.6</v>
      </c>
      <c r="I1283" s="21">
        <v>3750</v>
      </c>
      <c r="J1283" s="33">
        <f t="shared" si="50"/>
        <v>2250</v>
      </c>
      <c r="K1283" s="34">
        <f t="shared" si="51"/>
        <v>900</v>
      </c>
      <c r="L1283" s="24">
        <v>0.4</v>
      </c>
      <c r="M1283" s="42">
        <f t="shared" si="48"/>
        <v>0.24</v>
      </c>
      <c r="N1283" s="29">
        <f t="shared" si="49"/>
        <v>900</v>
      </c>
      <c r="O1283" s="3"/>
      <c r="P1283" s="8"/>
      <c r="Q1283" s="5"/>
      <c r="R1283" s="6"/>
    </row>
    <row r="1284" spans="1:18" ht="15.75" customHeight="1">
      <c r="A1284" s="12" t="s">
        <v>28</v>
      </c>
      <c r="B1284" s="15">
        <v>1128299</v>
      </c>
      <c r="C1284" s="3">
        <v>44479</v>
      </c>
      <c r="D1284" s="12" t="s">
        <v>29</v>
      </c>
      <c r="E1284" s="12" t="s">
        <v>61</v>
      </c>
      <c r="F1284" s="12" t="s">
        <v>62</v>
      </c>
      <c r="G1284" s="12" t="s">
        <v>18</v>
      </c>
      <c r="H1284" s="33">
        <v>0.55000000000000004</v>
      </c>
      <c r="I1284" s="21">
        <v>4750</v>
      </c>
      <c r="J1284" s="33">
        <f t="shared" si="50"/>
        <v>2612.5</v>
      </c>
      <c r="K1284" s="34">
        <f t="shared" si="51"/>
        <v>653.125</v>
      </c>
      <c r="L1284" s="24">
        <v>0.25</v>
      </c>
      <c r="M1284" s="42">
        <f t="shared" si="48"/>
        <v>0.13750000000000001</v>
      </c>
      <c r="N1284" s="29">
        <f t="shared" si="49"/>
        <v>653.125</v>
      </c>
      <c r="O1284" s="3"/>
      <c r="P1284" s="8"/>
      <c r="Q1284" s="5"/>
      <c r="R1284" s="6"/>
    </row>
    <row r="1285" spans="1:18" ht="15.75" customHeight="1">
      <c r="A1285" s="12" t="s">
        <v>28</v>
      </c>
      <c r="B1285" s="15">
        <v>1128299</v>
      </c>
      <c r="C1285" s="3">
        <v>44479</v>
      </c>
      <c r="D1285" s="12" t="s">
        <v>29</v>
      </c>
      <c r="E1285" s="12" t="s">
        <v>61</v>
      </c>
      <c r="F1285" s="12" t="s">
        <v>62</v>
      </c>
      <c r="G1285" s="12" t="s">
        <v>19</v>
      </c>
      <c r="H1285" s="33">
        <v>0.65000000000000013</v>
      </c>
      <c r="I1285" s="21">
        <v>4750</v>
      </c>
      <c r="J1285" s="33">
        <f t="shared" si="50"/>
        <v>3087.5000000000005</v>
      </c>
      <c r="K1285" s="34">
        <f t="shared" si="51"/>
        <v>617.50000000000011</v>
      </c>
      <c r="L1285" s="24">
        <v>0.2</v>
      </c>
      <c r="M1285" s="42">
        <f t="shared" si="48"/>
        <v>0.13000000000000003</v>
      </c>
      <c r="N1285" s="29">
        <f t="shared" si="49"/>
        <v>617.50000000000011</v>
      </c>
      <c r="O1285" s="3"/>
      <c r="P1285" s="8"/>
      <c r="Q1285" s="5"/>
      <c r="R1285" s="6"/>
    </row>
    <row r="1286" spans="1:18" ht="15.75" customHeight="1">
      <c r="A1286" s="12" t="s">
        <v>28</v>
      </c>
      <c r="B1286" s="15">
        <v>1128299</v>
      </c>
      <c r="C1286" s="3">
        <v>44479</v>
      </c>
      <c r="D1286" s="12" t="s">
        <v>29</v>
      </c>
      <c r="E1286" s="12" t="s">
        <v>61</v>
      </c>
      <c r="F1286" s="12" t="s">
        <v>62</v>
      </c>
      <c r="G1286" s="12" t="s">
        <v>20</v>
      </c>
      <c r="H1286" s="33">
        <v>0.60000000000000009</v>
      </c>
      <c r="I1286" s="21">
        <v>3000</v>
      </c>
      <c r="J1286" s="33">
        <f t="shared" si="50"/>
        <v>1800.0000000000002</v>
      </c>
      <c r="K1286" s="34">
        <f t="shared" si="51"/>
        <v>450.00000000000006</v>
      </c>
      <c r="L1286" s="24">
        <v>0.25</v>
      </c>
      <c r="M1286" s="42">
        <f t="shared" si="48"/>
        <v>0.15000000000000002</v>
      </c>
      <c r="N1286" s="29">
        <f t="shared" si="49"/>
        <v>450.00000000000006</v>
      </c>
      <c r="O1286" s="3"/>
      <c r="P1286" s="8"/>
      <c r="Q1286" s="5"/>
      <c r="R1286" s="6"/>
    </row>
    <row r="1287" spans="1:18" ht="15.75" customHeight="1">
      <c r="A1287" s="12" t="s">
        <v>28</v>
      </c>
      <c r="B1287" s="15">
        <v>1128299</v>
      </c>
      <c r="C1287" s="3">
        <v>44479</v>
      </c>
      <c r="D1287" s="12" t="s">
        <v>29</v>
      </c>
      <c r="E1287" s="12" t="s">
        <v>61</v>
      </c>
      <c r="F1287" s="12" t="s">
        <v>62</v>
      </c>
      <c r="G1287" s="12" t="s">
        <v>21</v>
      </c>
      <c r="H1287" s="33">
        <v>0.55000000000000004</v>
      </c>
      <c r="I1287" s="21">
        <v>2750</v>
      </c>
      <c r="J1287" s="33">
        <f t="shared" si="50"/>
        <v>1512.5000000000002</v>
      </c>
      <c r="K1287" s="34">
        <f t="shared" si="51"/>
        <v>378.12500000000006</v>
      </c>
      <c r="L1287" s="24">
        <v>0.25</v>
      </c>
      <c r="M1287" s="42">
        <f t="shared" ref="M1287:M1350" si="52">IFERROR(K1287/I1287,0)</f>
        <v>0.13750000000000001</v>
      </c>
      <c r="N1287" s="29">
        <f t="shared" ref="N1287:N1350" si="53">L1287*J1287</f>
        <v>378.12500000000006</v>
      </c>
      <c r="O1287" s="3"/>
      <c r="P1287" s="8"/>
      <c r="Q1287" s="5"/>
      <c r="R1287" s="6"/>
    </row>
    <row r="1288" spans="1:18" ht="15.75" customHeight="1">
      <c r="A1288" s="12" t="s">
        <v>28</v>
      </c>
      <c r="B1288" s="15">
        <v>1128299</v>
      </c>
      <c r="C1288" s="3">
        <v>44479</v>
      </c>
      <c r="D1288" s="12" t="s">
        <v>29</v>
      </c>
      <c r="E1288" s="12" t="s">
        <v>61</v>
      </c>
      <c r="F1288" s="12" t="s">
        <v>62</v>
      </c>
      <c r="G1288" s="12" t="s">
        <v>22</v>
      </c>
      <c r="H1288" s="33">
        <v>0.65</v>
      </c>
      <c r="I1288" s="21">
        <v>2500</v>
      </c>
      <c r="J1288" s="33">
        <f t="shared" si="50"/>
        <v>1625</v>
      </c>
      <c r="K1288" s="34">
        <f t="shared" si="51"/>
        <v>243.75</v>
      </c>
      <c r="L1288" s="24">
        <v>0.15</v>
      </c>
      <c r="M1288" s="42">
        <f t="shared" si="52"/>
        <v>9.7500000000000003E-2</v>
      </c>
      <c r="N1288" s="29">
        <f t="shared" si="53"/>
        <v>243.75</v>
      </c>
      <c r="O1288" s="3"/>
      <c r="P1288" s="8"/>
      <c r="Q1288" s="5"/>
      <c r="R1288" s="6"/>
    </row>
    <row r="1289" spans="1:18" ht="15.75" customHeight="1">
      <c r="A1289" s="12" t="s">
        <v>28</v>
      </c>
      <c r="B1289" s="15">
        <v>1128299</v>
      </c>
      <c r="C1289" s="3">
        <v>44479</v>
      </c>
      <c r="D1289" s="12" t="s">
        <v>29</v>
      </c>
      <c r="E1289" s="12" t="s">
        <v>61</v>
      </c>
      <c r="F1289" s="12" t="s">
        <v>62</v>
      </c>
      <c r="G1289" s="12" t="s">
        <v>23</v>
      </c>
      <c r="H1289" s="33">
        <v>0.70000000000000007</v>
      </c>
      <c r="I1289" s="21">
        <v>3000</v>
      </c>
      <c r="J1289" s="33">
        <f t="shared" si="50"/>
        <v>2100</v>
      </c>
      <c r="K1289" s="34">
        <f t="shared" si="51"/>
        <v>840</v>
      </c>
      <c r="L1289" s="24">
        <v>0.4</v>
      </c>
      <c r="M1289" s="42">
        <f t="shared" si="52"/>
        <v>0.28000000000000003</v>
      </c>
      <c r="N1289" s="29">
        <f t="shared" si="53"/>
        <v>840</v>
      </c>
      <c r="O1289" s="3"/>
      <c r="P1289" s="8"/>
      <c r="Q1289" s="5"/>
      <c r="R1289" s="6"/>
    </row>
    <row r="1290" spans="1:18" ht="15.75" customHeight="1">
      <c r="A1290" s="12" t="s">
        <v>28</v>
      </c>
      <c r="B1290" s="15">
        <v>1128299</v>
      </c>
      <c r="C1290" s="3">
        <v>44510</v>
      </c>
      <c r="D1290" s="12" t="s">
        <v>29</v>
      </c>
      <c r="E1290" s="12" t="s">
        <v>61</v>
      </c>
      <c r="F1290" s="12" t="s">
        <v>62</v>
      </c>
      <c r="G1290" s="12" t="s">
        <v>18</v>
      </c>
      <c r="H1290" s="33">
        <v>0.55000000000000004</v>
      </c>
      <c r="I1290" s="21">
        <v>5250</v>
      </c>
      <c r="J1290" s="33">
        <f t="shared" si="50"/>
        <v>2887.5000000000005</v>
      </c>
      <c r="K1290" s="34">
        <f t="shared" si="51"/>
        <v>721.87500000000011</v>
      </c>
      <c r="L1290" s="24">
        <v>0.25</v>
      </c>
      <c r="M1290" s="42">
        <f t="shared" si="52"/>
        <v>0.13750000000000001</v>
      </c>
      <c r="N1290" s="29">
        <f t="shared" si="53"/>
        <v>721.87500000000011</v>
      </c>
      <c r="O1290" s="3"/>
      <c r="P1290" s="8"/>
      <c r="Q1290" s="5"/>
      <c r="R1290" s="6"/>
    </row>
    <row r="1291" spans="1:18" ht="15.75" customHeight="1">
      <c r="A1291" s="12" t="s">
        <v>28</v>
      </c>
      <c r="B1291" s="15">
        <v>1128299</v>
      </c>
      <c r="C1291" s="3">
        <v>44510</v>
      </c>
      <c r="D1291" s="12" t="s">
        <v>29</v>
      </c>
      <c r="E1291" s="12" t="s">
        <v>61</v>
      </c>
      <c r="F1291" s="12" t="s">
        <v>62</v>
      </c>
      <c r="G1291" s="12" t="s">
        <v>19</v>
      </c>
      <c r="H1291" s="33">
        <v>0.60000000000000009</v>
      </c>
      <c r="I1291" s="21">
        <v>6000</v>
      </c>
      <c r="J1291" s="33">
        <f t="shared" si="50"/>
        <v>3600.0000000000005</v>
      </c>
      <c r="K1291" s="34">
        <f t="shared" si="51"/>
        <v>720.00000000000011</v>
      </c>
      <c r="L1291" s="24">
        <v>0.2</v>
      </c>
      <c r="M1291" s="42">
        <f t="shared" si="52"/>
        <v>0.12000000000000002</v>
      </c>
      <c r="N1291" s="29">
        <f t="shared" si="53"/>
        <v>720.00000000000011</v>
      </c>
      <c r="O1291" s="3"/>
      <c r="P1291" s="8"/>
      <c r="Q1291" s="5"/>
      <c r="R1291" s="6"/>
    </row>
    <row r="1292" spans="1:18" ht="15.75" customHeight="1">
      <c r="A1292" s="12" t="s">
        <v>28</v>
      </c>
      <c r="B1292" s="15">
        <v>1128299</v>
      </c>
      <c r="C1292" s="3">
        <v>44510</v>
      </c>
      <c r="D1292" s="12" t="s">
        <v>29</v>
      </c>
      <c r="E1292" s="12" t="s">
        <v>61</v>
      </c>
      <c r="F1292" s="12" t="s">
        <v>62</v>
      </c>
      <c r="G1292" s="12" t="s">
        <v>20</v>
      </c>
      <c r="H1292" s="33">
        <v>0.55000000000000004</v>
      </c>
      <c r="I1292" s="21">
        <v>4250</v>
      </c>
      <c r="J1292" s="33">
        <f t="shared" si="50"/>
        <v>2337.5</v>
      </c>
      <c r="K1292" s="34">
        <f t="shared" si="51"/>
        <v>584.375</v>
      </c>
      <c r="L1292" s="24">
        <v>0.25</v>
      </c>
      <c r="M1292" s="42">
        <f t="shared" si="52"/>
        <v>0.13750000000000001</v>
      </c>
      <c r="N1292" s="29">
        <f t="shared" si="53"/>
        <v>584.375</v>
      </c>
      <c r="O1292" s="3"/>
      <c r="P1292" s="8"/>
      <c r="Q1292" s="5"/>
      <c r="R1292" s="6"/>
    </row>
    <row r="1293" spans="1:18" ht="15.75" customHeight="1">
      <c r="A1293" s="12" t="s">
        <v>28</v>
      </c>
      <c r="B1293" s="15">
        <v>1128299</v>
      </c>
      <c r="C1293" s="3">
        <v>44510</v>
      </c>
      <c r="D1293" s="12" t="s">
        <v>29</v>
      </c>
      <c r="E1293" s="12" t="s">
        <v>61</v>
      </c>
      <c r="F1293" s="12" t="s">
        <v>62</v>
      </c>
      <c r="G1293" s="12" t="s">
        <v>21</v>
      </c>
      <c r="H1293" s="33">
        <v>0.65000000000000013</v>
      </c>
      <c r="I1293" s="21">
        <v>4000</v>
      </c>
      <c r="J1293" s="33">
        <f t="shared" si="50"/>
        <v>2600.0000000000005</v>
      </c>
      <c r="K1293" s="34">
        <f t="shared" si="51"/>
        <v>650.00000000000011</v>
      </c>
      <c r="L1293" s="24">
        <v>0.25</v>
      </c>
      <c r="M1293" s="42">
        <f t="shared" si="52"/>
        <v>0.16250000000000003</v>
      </c>
      <c r="N1293" s="29">
        <f t="shared" si="53"/>
        <v>650.00000000000011</v>
      </c>
      <c r="O1293" s="3"/>
      <c r="P1293" s="8"/>
      <c r="Q1293" s="5"/>
      <c r="R1293" s="6"/>
    </row>
    <row r="1294" spans="1:18" ht="15.75" customHeight="1">
      <c r="A1294" s="12" t="s">
        <v>28</v>
      </c>
      <c r="B1294" s="15">
        <v>1128299</v>
      </c>
      <c r="C1294" s="3">
        <v>44510</v>
      </c>
      <c r="D1294" s="12" t="s">
        <v>29</v>
      </c>
      <c r="E1294" s="12" t="s">
        <v>61</v>
      </c>
      <c r="F1294" s="12" t="s">
        <v>62</v>
      </c>
      <c r="G1294" s="12" t="s">
        <v>22</v>
      </c>
      <c r="H1294" s="33">
        <v>0.85000000000000009</v>
      </c>
      <c r="I1294" s="21">
        <v>3750</v>
      </c>
      <c r="J1294" s="33">
        <f t="shared" si="50"/>
        <v>3187.5000000000005</v>
      </c>
      <c r="K1294" s="34">
        <f t="shared" si="51"/>
        <v>478.12500000000006</v>
      </c>
      <c r="L1294" s="24">
        <v>0.15</v>
      </c>
      <c r="M1294" s="42">
        <f t="shared" si="52"/>
        <v>0.1275</v>
      </c>
      <c r="N1294" s="29">
        <f t="shared" si="53"/>
        <v>478.12500000000006</v>
      </c>
      <c r="O1294" s="3"/>
      <c r="P1294" s="8"/>
      <c r="Q1294" s="5"/>
      <c r="R1294" s="6"/>
    </row>
    <row r="1295" spans="1:18" ht="15.75" customHeight="1">
      <c r="A1295" s="12" t="s">
        <v>28</v>
      </c>
      <c r="B1295" s="15">
        <v>1128299</v>
      </c>
      <c r="C1295" s="3">
        <v>44510</v>
      </c>
      <c r="D1295" s="12" t="s">
        <v>29</v>
      </c>
      <c r="E1295" s="12" t="s">
        <v>61</v>
      </c>
      <c r="F1295" s="12" t="s">
        <v>62</v>
      </c>
      <c r="G1295" s="12" t="s">
        <v>23</v>
      </c>
      <c r="H1295" s="33">
        <v>0.90000000000000013</v>
      </c>
      <c r="I1295" s="21">
        <v>5000</v>
      </c>
      <c r="J1295" s="33">
        <f t="shared" si="50"/>
        <v>4500.0000000000009</v>
      </c>
      <c r="K1295" s="34">
        <f t="shared" si="51"/>
        <v>1800.0000000000005</v>
      </c>
      <c r="L1295" s="24">
        <v>0.4</v>
      </c>
      <c r="M1295" s="42">
        <f t="shared" si="52"/>
        <v>0.3600000000000001</v>
      </c>
      <c r="N1295" s="29">
        <f t="shared" si="53"/>
        <v>1800.0000000000005</v>
      </c>
      <c r="O1295" s="3"/>
      <c r="P1295" s="8"/>
      <c r="Q1295" s="5"/>
      <c r="R1295" s="6"/>
    </row>
    <row r="1296" spans="1:18" ht="15.75" customHeight="1">
      <c r="A1296" s="12" t="s">
        <v>28</v>
      </c>
      <c r="B1296" s="15">
        <v>1128299</v>
      </c>
      <c r="C1296" s="3">
        <v>44539</v>
      </c>
      <c r="D1296" s="12" t="s">
        <v>29</v>
      </c>
      <c r="E1296" s="12" t="s">
        <v>61</v>
      </c>
      <c r="F1296" s="12" t="s">
        <v>62</v>
      </c>
      <c r="G1296" s="12" t="s">
        <v>18</v>
      </c>
      <c r="H1296" s="33">
        <v>0.75000000000000011</v>
      </c>
      <c r="I1296" s="21">
        <v>7000</v>
      </c>
      <c r="J1296" s="33">
        <f t="shared" si="50"/>
        <v>5250.0000000000009</v>
      </c>
      <c r="K1296" s="34">
        <f t="shared" si="51"/>
        <v>1312.5000000000002</v>
      </c>
      <c r="L1296" s="24">
        <v>0.25</v>
      </c>
      <c r="M1296" s="42">
        <f t="shared" si="52"/>
        <v>0.18750000000000003</v>
      </c>
      <c r="N1296" s="29">
        <f t="shared" si="53"/>
        <v>1312.5000000000002</v>
      </c>
      <c r="O1296" s="3"/>
      <c r="P1296" s="8"/>
      <c r="Q1296" s="5"/>
      <c r="R1296" s="6"/>
    </row>
    <row r="1297" spans="1:18" ht="15.75" customHeight="1">
      <c r="A1297" s="12" t="s">
        <v>28</v>
      </c>
      <c r="B1297" s="15">
        <v>1128299</v>
      </c>
      <c r="C1297" s="3">
        <v>44539</v>
      </c>
      <c r="D1297" s="12" t="s">
        <v>29</v>
      </c>
      <c r="E1297" s="12" t="s">
        <v>61</v>
      </c>
      <c r="F1297" s="12" t="s">
        <v>62</v>
      </c>
      <c r="G1297" s="12" t="s">
        <v>19</v>
      </c>
      <c r="H1297" s="33">
        <v>0.8500000000000002</v>
      </c>
      <c r="I1297" s="21">
        <v>7000</v>
      </c>
      <c r="J1297" s="33">
        <f t="shared" si="50"/>
        <v>5950.0000000000018</v>
      </c>
      <c r="K1297" s="34">
        <f t="shared" si="51"/>
        <v>1190.0000000000005</v>
      </c>
      <c r="L1297" s="24">
        <v>0.2</v>
      </c>
      <c r="M1297" s="42">
        <f t="shared" si="52"/>
        <v>0.17000000000000007</v>
      </c>
      <c r="N1297" s="29">
        <f t="shared" si="53"/>
        <v>1190.0000000000005</v>
      </c>
      <c r="O1297" s="3"/>
      <c r="P1297" s="8"/>
      <c r="Q1297" s="5"/>
      <c r="R1297" s="6"/>
    </row>
    <row r="1298" spans="1:18" ht="15.75" customHeight="1">
      <c r="A1298" s="12" t="s">
        <v>28</v>
      </c>
      <c r="B1298" s="15">
        <v>1128299</v>
      </c>
      <c r="C1298" s="3">
        <v>44539</v>
      </c>
      <c r="D1298" s="12" t="s">
        <v>29</v>
      </c>
      <c r="E1298" s="12" t="s">
        <v>61</v>
      </c>
      <c r="F1298" s="12" t="s">
        <v>62</v>
      </c>
      <c r="G1298" s="12" t="s">
        <v>20</v>
      </c>
      <c r="H1298" s="33">
        <v>0.80000000000000016</v>
      </c>
      <c r="I1298" s="21">
        <v>5000</v>
      </c>
      <c r="J1298" s="33">
        <f t="shared" si="50"/>
        <v>4000.0000000000009</v>
      </c>
      <c r="K1298" s="34">
        <f t="shared" si="51"/>
        <v>1000.0000000000002</v>
      </c>
      <c r="L1298" s="24">
        <v>0.25</v>
      </c>
      <c r="M1298" s="42">
        <f t="shared" si="52"/>
        <v>0.20000000000000004</v>
      </c>
      <c r="N1298" s="29">
        <f t="shared" si="53"/>
        <v>1000.0000000000002</v>
      </c>
      <c r="O1298" s="3"/>
      <c r="P1298" s="8"/>
      <c r="Q1298" s="5"/>
      <c r="R1298" s="6"/>
    </row>
    <row r="1299" spans="1:18" ht="15.75" customHeight="1">
      <c r="A1299" s="12" t="s">
        <v>28</v>
      </c>
      <c r="B1299" s="15">
        <v>1128299</v>
      </c>
      <c r="C1299" s="3">
        <v>44539</v>
      </c>
      <c r="D1299" s="12" t="s">
        <v>29</v>
      </c>
      <c r="E1299" s="12" t="s">
        <v>61</v>
      </c>
      <c r="F1299" s="12" t="s">
        <v>62</v>
      </c>
      <c r="G1299" s="12" t="s">
        <v>21</v>
      </c>
      <c r="H1299" s="33">
        <v>0.80000000000000016</v>
      </c>
      <c r="I1299" s="21">
        <v>5000</v>
      </c>
      <c r="J1299" s="33">
        <f t="shared" si="50"/>
        <v>4000.0000000000009</v>
      </c>
      <c r="K1299" s="34">
        <f t="shared" si="51"/>
        <v>1000.0000000000002</v>
      </c>
      <c r="L1299" s="24">
        <v>0.25</v>
      </c>
      <c r="M1299" s="42">
        <f t="shared" si="52"/>
        <v>0.20000000000000004</v>
      </c>
      <c r="N1299" s="29">
        <f t="shared" si="53"/>
        <v>1000.0000000000002</v>
      </c>
      <c r="O1299" s="3"/>
      <c r="P1299" s="8"/>
      <c r="Q1299" s="5"/>
      <c r="R1299" s="6"/>
    </row>
    <row r="1300" spans="1:18" ht="15.75" customHeight="1">
      <c r="A1300" s="12" t="s">
        <v>28</v>
      </c>
      <c r="B1300" s="15">
        <v>1128299</v>
      </c>
      <c r="C1300" s="3">
        <v>44539</v>
      </c>
      <c r="D1300" s="12" t="s">
        <v>29</v>
      </c>
      <c r="E1300" s="12" t="s">
        <v>61</v>
      </c>
      <c r="F1300" s="12" t="s">
        <v>62</v>
      </c>
      <c r="G1300" s="12" t="s">
        <v>22</v>
      </c>
      <c r="H1300" s="33">
        <v>0.90000000000000013</v>
      </c>
      <c r="I1300" s="21">
        <v>4250</v>
      </c>
      <c r="J1300" s="33">
        <f t="shared" si="50"/>
        <v>3825.0000000000005</v>
      </c>
      <c r="K1300" s="34">
        <f t="shared" si="51"/>
        <v>573.75</v>
      </c>
      <c r="L1300" s="24">
        <v>0.15</v>
      </c>
      <c r="M1300" s="42">
        <f t="shared" si="52"/>
        <v>0.13500000000000001</v>
      </c>
      <c r="N1300" s="29">
        <f t="shared" si="53"/>
        <v>573.75</v>
      </c>
      <c r="O1300" s="3"/>
      <c r="P1300" s="8"/>
      <c r="Q1300" s="5"/>
      <c r="R1300" s="6"/>
    </row>
    <row r="1301" spans="1:18" ht="15.75" customHeight="1">
      <c r="A1301" s="12" t="s">
        <v>28</v>
      </c>
      <c r="B1301" s="15">
        <v>1128299</v>
      </c>
      <c r="C1301" s="3">
        <v>44539</v>
      </c>
      <c r="D1301" s="12" t="s">
        <v>29</v>
      </c>
      <c r="E1301" s="12" t="s">
        <v>61</v>
      </c>
      <c r="F1301" s="12" t="s">
        <v>62</v>
      </c>
      <c r="G1301" s="12" t="s">
        <v>23</v>
      </c>
      <c r="H1301" s="33">
        <v>0.95000000000000018</v>
      </c>
      <c r="I1301" s="21">
        <v>5250</v>
      </c>
      <c r="J1301" s="33">
        <f t="shared" si="50"/>
        <v>4987.5000000000009</v>
      </c>
      <c r="K1301" s="34">
        <f t="shared" si="51"/>
        <v>1995.0000000000005</v>
      </c>
      <c r="L1301" s="24">
        <v>0.4</v>
      </c>
      <c r="M1301" s="42">
        <f t="shared" si="52"/>
        <v>0.38000000000000006</v>
      </c>
      <c r="N1301" s="29">
        <f t="shared" si="53"/>
        <v>1995.0000000000005</v>
      </c>
      <c r="O1301" s="3"/>
      <c r="P1301" s="8"/>
      <c r="Q1301" s="5"/>
      <c r="R1301" s="6"/>
    </row>
    <row r="1302" spans="1:18" ht="15.75" customHeight="1">
      <c r="A1302" s="12" t="s">
        <v>28</v>
      </c>
      <c r="B1302" s="15">
        <v>1128299</v>
      </c>
      <c r="C1302" s="3">
        <v>44213</v>
      </c>
      <c r="D1302" s="12" t="s">
        <v>29</v>
      </c>
      <c r="E1302" s="12" t="s">
        <v>63</v>
      </c>
      <c r="F1302" s="12" t="s">
        <v>64</v>
      </c>
      <c r="G1302" s="12" t="s">
        <v>18</v>
      </c>
      <c r="H1302" s="33">
        <v>0.4</v>
      </c>
      <c r="I1302" s="21">
        <v>4250</v>
      </c>
      <c r="J1302" s="33">
        <f t="shared" si="50"/>
        <v>1700</v>
      </c>
      <c r="K1302" s="34">
        <f t="shared" si="51"/>
        <v>510</v>
      </c>
      <c r="L1302" s="24">
        <v>0.3</v>
      </c>
      <c r="M1302" s="42">
        <f t="shared" si="52"/>
        <v>0.12</v>
      </c>
      <c r="N1302" s="29">
        <f t="shared" si="53"/>
        <v>510</v>
      </c>
      <c r="O1302" s="3"/>
      <c r="P1302" s="8">
        <f>Data!$H1302+0.05</f>
        <v>0.45</v>
      </c>
      <c r="Q1302" s="5">
        <f>Data!$I1302+500</f>
        <v>4750</v>
      </c>
      <c r="R1302" s="6">
        <f>Data!$L1302+5%</f>
        <v>0.35</v>
      </c>
    </row>
    <row r="1303" spans="1:18" ht="15.75" customHeight="1">
      <c r="A1303" s="12" t="s">
        <v>28</v>
      </c>
      <c r="B1303" s="15">
        <v>1128299</v>
      </c>
      <c r="C1303" s="3">
        <v>44213</v>
      </c>
      <c r="D1303" s="12" t="s">
        <v>29</v>
      </c>
      <c r="E1303" s="12" t="s">
        <v>63</v>
      </c>
      <c r="F1303" s="12" t="s">
        <v>64</v>
      </c>
      <c r="G1303" s="12" t="s">
        <v>19</v>
      </c>
      <c r="H1303" s="33">
        <v>0.5</v>
      </c>
      <c r="I1303" s="21">
        <v>4250</v>
      </c>
      <c r="J1303" s="33">
        <f t="shared" si="50"/>
        <v>2125</v>
      </c>
      <c r="K1303" s="34">
        <f t="shared" si="51"/>
        <v>531.25</v>
      </c>
      <c r="L1303" s="24">
        <v>0.25</v>
      </c>
      <c r="M1303" s="42">
        <f t="shared" si="52"/>
        <v>0.125</v>
      </c>
      <c r="N1303" s="29">
        <f t="shared" si="53"/>
        <v>531.25</v>
      </c>
      <c r="O1303" s="3"/>
      <c r="P1303" s="8">
        <f>Data!$H1303+0.05</f>
        <v>0.55000000000000004</v>
      </c>
      <c r="Q1303" s="5">
        <f>Data!$I1303+500</f>
        <v>4750</v>
      </c>
      <c r="R1303" s="6">
        <f>Data!$L1303+5%</f>
        <v>0.3</v>
      </c>
    </row>
    <row r="1304" spans="1:18" ht="15.75" customHeight="1">
      <c r="A1304" s="12" t="s">
        <v>28</v>
      </c>
      <c r="B1304" s="15">
        <v>1128299</v>
      </c>
      <c r="C1304" s="3">
        <v>44213</v>
      </c>
      <c r="D1304" s="12" t="s">
        <v>29</v>
      </c>
      <c r="E1304" s="12" t="s">
        <v>63</v>
      </c>
      <c r="F1304" s="12" t="s">
        <v>64</v>
      </c>
      <c r="G1304" s="12" t="s">
        <v>20</v>
      </c>
      <c r="H1304" s="33">
        <v>0.5</v>
      </c>
      <c r="I1304" s="21">
        <v>4250</v>
      </c>
      <c r="J1304" s="33">
        <f t="shared" si="50"/>
        <v>2125</v>
      </c>
      <c r="K1304" s="34">
        <f t="shared" si="51"/>
        <v>637.5</v>
      </c>
      <c r="L1304" s="24">
        <v>0.3</v>
      </c>
      <c r="M1304" s="42">
        <f t="shared" si="52"/>
        <v>0.15</v>
      </c>
      <c r="N1304" s="29">
        <f t="shared" si="53"/>
        <v>637.5</v>
      </c>
      <c r="O1304" s="3"/>
      <c r="P1304" s="8">
        <f>Data!$H1304+0.05</f>
        <v>0.55000000000000004</v>
      </c>
      <c r="Q1304" s="5">
        <f>Data!$I1304+500</f>
        <v>4750</v>
      </c>
      <c r="R1304" s="6">
        <f>Data!$L1304+5%</f>
        <v>0.35</v>
      </c>
    </row>
    <row r="1305" spans="1:18" ht="15.75" customHeight="1">
      <c r="A1305" s="12" t="s">
        <v>28</v>
      </c>
      <c r="B1305" s="15">
        <v>1128299</v>
      </c>
      <c r="C1305" s="3">
        <v>44213</v>
      </c>
      <c r="D1305" s="12" t="s">
        <v>29</v>
      </c>
      <c r="E1305" s="12" t="s">
        <v>63</v>
      </c>
      <c r="F1305" s="12" t="s">
        <v>64</v>
      </c>
      <c r="G1305" s="12" t="s">
        <v>21</v>
      </c>
      <c r="H1305" s="33">
        <v>0.5</v>
      </c>
      <c r="I1305" s="21">
        <v>2750</v>
      </c>
      <c r="J1305" s="33">
        <f t="shared" si="50"/>
        <v>1375</v>
      </c>
      <c r="K1305" s="34">
        <f t="shared" si="51"/>
        <v>412.5</v>
      </c>
      <c r="L1305" s="24">
        <v>0.3</v>
      </c>
      <c r="M1305" s="42">
        <f t="shared" si="52"/>
        <v>0.15</v>
      </c>
      <c r="N1305" s="29">
        <f t="shared" si="53"/>
        <v>412.5</v>
      </c>
      <c r="O1305" s="3"/>
      <c r="P1305" s="8">
        <f>Data!$H1305+0.05</f>
        <v>0.55000000000000004</v>
      </c>
      <c r="Q1305" s="5">
        <f>Data!$I1305+500</f>
        <v>3250</v>
      </c>
      <c r="R1305" s="6">
        <f>Data!$L1305+5%</f>
        <v>0.35</v>
      </c>
    </row>
    <row r="1306" spans="1:18" ht="15.75" customHeight="1">
      <c r="A1306" s="12" t="s">
        <v>28</v>
      </c>
      <c r="B1306" s="15">
        <v>1128299</v>
      </c>
      <c r="C1306" s="3">
        <v>44213</v>
      </c>
      <c r="D1306" s="12" t="s">
        <v>29</v>
      </c>
      <c r="E1306" s="12" t="s">
        <v>63</v>
      </c>
      <c r="F1306" s="12" t="s">
        <v>64</v>
      </c>
      <c r="G1306" s="12" t="s">
        <v>22</v>
      </c>
      <c r="H1306" s="33">
        <v>0.55000000000000004</v>
      </c>
      <c r="I1306" s="21">
        <v>2250</v>
      </c>
      <c r="J1306" s="33">
        <f t="shared" si="50"/>
        <v>1237.5</v>
      </c>
      <c r="K1306" s="34">
        <f t="shared" si="51"/>
        <v>247.5</v>
      </c>
      <c r="L1306" s="24">
        <v>0.2</v>
      </c>
      <c r="M1306" s="42">
        <f t="shared" si="52"/>
        <v>0.11</v>
      </c>
      <c r="N1306" s="29">
        <f t="shared" si="53"/>
        <v>247.5</v>
      </c>
      <c r="O1306" s="3"/>
      <c r="P1306" s="8">
        <f>Data!$H1306+0.05</f>
        <v>0.60000000000000009</v>
      </c>
      <c r="Q1306" s="5">
        <f>Data!$I1306+500</f>
        <v>2750</v>
      </c>
      <c r="R1306" s="6">
        <f>Data!$L1306+5%</f>
        <v>0.25</v>
      </c>
    </row>
    <row r="1307" spans="1:18" ht="15.75" customHeight="1">
      <c r="A1307" s="12" t="s">
        <v>28</v>
      </c>
      <c r="B1307" s="15">
        <v>1128299</v>
      </c>
      <c r="C1307" s="3">
        <v>44213</v>
      </c>
      <c r="D1307" s="12" t="s">
        <v>29</v>
      </c>
      <c r="E1307" s="12" t="s">
        <v>63</v>
      </c>
      <c r="F1307" s="12" t="s">
        <v>64</v>
      </c>
      <c r="G1307" s="12" t="s">
        <v>23</v>
      </c>
      <c r="H1307" s="33">
        <v>0.5</v>
      </c>
      <c r="I1307" s="21">
        <v>4750</v>
      </c>
      <c r="J1307" s="33">
        <f t="shared" si="50"/>
        <v>2375</v>
      </c>
      <c r="K1307" s="34">
        <f t="shared" si="51"/>
        <v>1068.75</v>
      </c>
      <c r="L1307" s="24">
        <v>0.45</v>
      </c>
      <c r="M1307" s="42">
        <f t="shared" si="52"/>
        <v>0.22500000000000001</v>
      </c>
      <c r="N1307" s="29">
        <f t="shared" si="53"/>
        <v>1068.75</v>
      </c>
      <c r="O1307" s="3"/>
      <c r="P1307" s="8">
        <f>Data!$H1307+0.05</f>
        <v>0.55000000000000004</v>
      </c>
      <c r="Q1307" s="5">
        <f>Data!$I1307+500</f>
        <v>5250</v>
      </c>
      <c r="R1307" s="6">
        <f>Data!$L1307+5%</f>
        <v>0.5</v>
      </c>
    </row>
    <row r="1308" spans="1:18" ht="15.75" customHeight="1">
      <c r="A1308" s="12" t="s">
        <v>28</v>
      </c>
      <c r="B1308" s="15">
        <v>1128299</v>
      </c>
      <c r="C1308" s="3">
        <v>44244</v>
      </c>
      <c r="D1308" s="12" t="s">
        <v>29</v>
      </c>
      <c r="E1308" s="12" t="s">
        <v>63</v>
      </c>
      <c r="F1308" s="12" t="s">
        <v>64</v>
      </c>
      <c r="G1308" s="12" t="s">
        <v>18</v>
      </c>
      <c r="H1308" s="33">
        <v>0.4</v>
      </c>
      <c r="I1308" s="21">
        <v>5250</v>
      </c>
      <c r="J1308" s="33">
        <f t="shared" si="50"/>
        <v>2100</v>
      </c>
      <c r="K1308" s="34">
        <f t="shared" si="51"/>
        <v>630</v>
      </c>
      <c r="L1308" s="24">
        <v>0.3</v>
      </c>
      <c r="M1308" s="42">
        <f t="shared" si="52"/>
        <v>0.12</v>
      </c>
      <c r="N1308" s="29">
        <f t="shared" si="53"/>
        <v>630</v>
      </c>
      <c r="O1308" s="3"/>
      <c r="P1308" s="8">
        <f>Data!$H1308+0.05</f>
        <v>0.45</v>
      </c>
      <c r="Q1308" s="5">
        <f>Data!$I1308+500</f>
        <v>5750</v>
      </c>
      <c r="R1308" s="6">
        <f>Data!$L1308+5%</f>
        <v>0.35</v>
      </c>
    </row>
    <row r="1309" spans="1:18" ht="15.75" customHeight="1">
      <c r="A1309" s="12" t="s">
        <v>28</v>
      </c>
      <c r="B1309" s="15">
        <v>1128299</v>
      </c>
      <c r="C1309" s="3">
        <v>44244</v>
      </c>
      <c r="D1309" s="12" t="s">
        <v>29</v>
      </c>
      <c r="E1309" s="12" t="s">
        <v>63</v>
      </c>
      <c r="F1309" s="12" t="s">
        <v>64</v>
      </c>
      <c r="G1309" s="12" t="s">
        <v>19</v>
      </c>
      <c r="H1309" s="33">
        <v>0.5</v>
      </c>
      <c r="I1309" s="21">
        <v>4250</v>
      </c>
      <c r="J1309" s="33">
        <f t="shared" si="50"/>
        <v>2125</v>
      </c>
      <c r="K1309" s="34">
        <f t="shared" si="51"/>
        <v>531.25</v>
      </c>
      <c r="L1309" s="24">
        <v>0.25</v>
      </c>
      <c r="M1309" s="42">
        <f t="shared" si="52"/>
        <v>0.125</v>
      </c>
      <c r="N1309" s="29">
        <f t="shared" si="53"/>
        <v>531.25</v>
      </c>
      <c r="O1309" s="3"/>
      <c r="P1309" s="8">
        <f>Data!$H1309+0.05</f>
        <v>0.55000000000000004</v>
      </c>
      <c r="Q1309" s="5">
        <f>Data!$I1309+500</f>
        <v>4750</v>
      </c>
      <c r="R1309" s="6">
        <f>Data!$L1309+5%</f>
        <v>0.3</v>
      </c>
    </row>
    <row r="1310" spans="1:18" ht="15.75" customHeight="1">
      <c r="A1310" s="12" t="s">
        <v>28</v>
      </c>
      <c r="B1310" s="15">
        <v>1128299</v>
      </c>
      <c r="C1310" s="3">
        <v>44244</v>
      </c>
      <c r="D1310" s="12" t="s">
        <v>29</v>
      </c>
      <c r="E1310" s="12" t="s">
        <v>63</v>
      </c>
      <c r="F1310" s="12" t="s">
        <v>64</v>
      </c>
      <c r="G1310" s="12" t="s">
        <v>20</v>
      </c>
      <c r="H1310" s="33">
        <v>0.5</v>
      </c>
      <c r="I1310" s="21">
        <v>4250</v>
      </c>
      <c r="J1310" s="33">
        <f t="shared" si="50"/>
        <v>2125</v>
      </c>
      <c r="K1310" s="34">
        <f t="shared" si="51"/>
        <v>637.5</v>
      </c>
      <c r="L1310" s="24">
        <v>0.3</v>
      </c>
      <c r="M1310" s="42">
        <f t="shared" si="52"/>
        <v>0.15</v>
      </c>
      <c r="N1310" s="29">
        <f t="shared" si="53"/>
        <v>637.5</v>
      </c>
      <c r="O1310" s="3"/>
      <c r="P1310" s="8">
        <f>Data!$H1310+0.05</f>
        <v>0.55000000000000004</v>
      </c>
      <c r="Q1310" s="5">
        <f>Data!$I1310+500</f>
        <v>4750</v>
      </c>
      <c r="R1310" s="6">
        <f>Data!$L1310+5%</f>
        <v>0.35</v>
      </c>
    </row>
    <row r="1311" spans="1:18" ht="15.75" customHeight="1">
      <c r="A1311" s="12" t="s">
        <v>28</v>
      </c>
      <c r="B1311" s="15">
        <v>1128299</v>
      </c>
      <c r="C1311" s="3">
        <v>44244</v>
      </c>
      <c r="D1311" s="12" t="s">
        <v>29</v>
      </c>
      <c r="E1311" s="12" t="s">
        <v>63</v>
      </c>
      <c r="F1311" s="12" t="s">
        <v>64</v>
      </c>
      <c r="G1311" s="12" t="s">
        <v>21</v>
      </c>
      <c r="H1311" s="33">
        <v>0.5</v>
      </c>
      <c r="I1311" s="21">
        <v>2750</v>
      </c>
      <c r="J1311" s="33">
        <f t="shared" si="50"/>
        <v>1375</v>
      </c>
      <c r="K1311" s="34">
        <f t="shared" si="51"/>
        <v>412.5</v>
      </c>
      <c r="L1311" s="24">
        <v>0.3</v>
      </c>
      <c r="M1311" s="42">
        <f t="shared" si="52"/>
        <v>0.15</v>
      </c>
      <c r="N1311" s="29">
        <f t="shared" si="53"/>
        <v>412.5</v>
      </c>
      <c r="O1311" s="3"/>
      <c r="P1311" s="8">
        <f>Data!$H1311+0.05</f>
        <v>0.55000000000000004</v>
      </c>
      <c r="Q1311" s="5">
        <f>Data!$I1311+500</f>
        <v>3250</v>
      </c>
      <c r="R1311" s="6">
        <f>Data!$L1311+5%</f>
        <v>0.35</v>
      </c>
    </row>
    <row r="1312" spans="1:18" ht="15.75" customHeight="1">
      <c r="A1312" s="12" t="s">
        <v>28</v>
      </c>
      <c r="B1312" s="15">
        <v>1128299</v>
      </c>
      <c r="C1312" s="3">
        <v>44244</v>
      </c>
      <c r="D1312" s="12" t="s">
        <v>29</v>
      </c>
      <c r="E1312" s="12" t="s">
        <v>63</v>
      </c>
      <c r="F1312" s="12" t="s">
        <v>64</v>
      </c>
      <c r="G1312" s="12" t="s">
        <v>22</v>
      </c>
      <c r="H1312" s="33">
        <v>0.55000000000000004</v>
      </c>
      <c r="I1312" s="21">
        <v>2000</v>
      </c>
      <c r="J1312" s="33">
        <f t="shared" si="50"/>
        <v>1100</v>
      </c>
      <c r="K1312" s="34">
        <f t="shared" si="51"/>
        <v>220</v>
      </c>
      <c r="L1312" s="24">
        <v>0.2</v>
      </c>
      <c r="M1312" s="42">
        <f t="shared" si="52"/>
        <v>0.11</v>
      </c>
      <c r="N1312" s="29">
        <f t="shared" si="53"/>
        <v>220</v>
      </c>
      <c r="O1312" s="3"/>
      <c r="P1312" s="8">
        <f>Data!$H1312+0.05</f>
        <v>0.60000000000000009</v>
      </c>
      <c r="Q1312" s="5">
        <f>Data!$I1312+500</f>
        <v>2500</v>
      </c>
      <c r="R1312" s="6">
        <f>Data!$L1312+5%</f>
        <v>0.25</v>
      </c>
    </row>
    <row r="1313" spans="1:18" ht="15.75" customHeight="1">
      <c r="A1313" s="12" t="s">
        <v>28</v>
      </c>
      <c r="B1313" s="15">
        <v>1128299</v>
      </c>
      <c r="C1313" s="3">
        <v>44244</v>
      </c>
      <c r="D1313" s="12" t="s">
        <v>29</v>
      </c>
      <c r="E1313" s="12" t="s">
        <v>63</v>
      </c>
      <c r="F1313" s="12" t="s">
        <v>64</v>
      </c>
      <c r="G1313" s="12" t="s">
        <v>23</v>
      </c>
      <c r="H1313" s="33">
        <v>0.5</v>
      </c>
      <c r="I1313" s="21">
        <v>4000</v>
      </c>
      <c r="J1313" s="33">
        <f t="shared" si="50"/>
        <v>2000</v>
      </c>
      <c r="K1313" s="34">
        <f t="shared" si="51"/>
        <v>900</v>
      </c>
      <c r="L1313" s="24">
        <v>0.45</v>
      </c>
      <c r="M1313" s="42">
        <f t="shared" si="52"/>
        <v>0.22500000000000001</v>
      </c>
      <c r="N1313" s="29">
        <f t="shared" si="53"/>
        <v>900</v>
      </c>
      <c r="O1313" s="3"/>
      <c r="P1313" s="8">
        <f>Data!$H1313+0.05</f>
        <v>0.55000000000000004</v>
      </c>
      <c r="Q1313" s="5">
        <f>Data!$I1313+500</f>
        <v>4500</v>
      </c>
      <c r="R1313" s="6">
        <f>Data!$L1313+5%</f>
        <v>0.5</v>
      </c>
    </row>
    <row r="1314" spans="1:18" ht="15.75" customHeight="1">
      <c r="A1314" s="12" t="s">
        <v>28</v>
      </c>
      <c r="B1314" s="15">
        <v>1128299</v>
      </c>
      <c r="C1314" s="3">
        <v>44271</v>
      </c>
      <c r="D1314" s="12" t="s">
        <v>29</v>
      </c>
      <c r="E1314" s="12" t="s">
        <v>63</v>
      </c>
      <c r="F1314" s="12" t="s">
        <v>64</v>
      </c>
      <c r="G1314" s="12" t="s">
        <v>18</v>
      </c>
      <c r="H1314" s="33">
        <v>0.5</v>
      </c>
      <c r="I1314" s="21">
        <v>5500</v>
      </c>
      <c r="J1314" s="33">
        <f t="shared" si="50"/>
        <v>2750</v>
      </c>
      <c r="K1314" s="34">
        <f t="shared" si="51"/>
        <v>825</v>
      </c>
      <c r="L1314" s="24">
        <v>0.3</v>
      </c>
      <c r="M1314" s="42">
        <f t="shared" si="52"/>
        <v>0.15</v>
      </c>
      <c r="N1314" s="29">
        <f t="shared" si="53"/>
        <v>825</v>
      </c>
      <c r="O1314" s="3"/>
      <c r="P1314" s="8">
        <f>Data!$H1314+0.05</f>
        <v>0.55000000000000004</v>
      </c>
      <c r="Q1314" s="5">
        <f>Data!$I1314+500</f>
        <v>6000</v>
      </c>
      <c r="R1314" s="6">
        <f>Data!$L1314+5%</f>
        <v>0.35</v>
      </c>
    </row>
    <row r="1315" spans="1:18" ht="15.75" customHeight="1">
      <c r="A1315" s="12" t="s">
        <v>28</v>
      </c>
      <c r="B1315" s="15">
        <v>1128299</v>
      </c>
      <c r="C1315" s="3">
        <v>44271</v>
      </c>
      <c r="D1315" s="12" t="s">
        <v>29</v>
      </c>
      <c r="E1315" s="12" t="s">
        <v>63</v>
      </c>
      <c r="F1315" s="12" t="s">
        <v>64</v>
      </c>
      <c r="G1315" s="12" t="s">
        <v>19</v>
      </c>
      <c r="H1315" s="33">
        <v>0.6</v>
      </c>
      <c r="I1315" s="21">
        <v>4000</v>
      </c>
      <c r="J1315" s="33">
        <f t="shared" si="50"/>
        <v>2400</v>
      </c>
      <c r="K1315" s="34">
        <f t="shared" si="51"/>
        <v>600</v>
      </c>
      <c r="L1315" s="24">
        <v>0.25</v>
      </c>
      <c r="M1315" s="42">
        <f t="shared" si="52"/>
        <v>0.15</v>
      </c>
      <c r="N1315" s="29">
        <f t="shared" si="53"/>
        <v>600</v>
      </c>
      <c r="O1315" s="3"/>
      <c r="P1315" s="8">
        <f>Data!$H1315+0.05</f>
        <v>0.65</v>
      </c>
      <c r="Q1315" s="5">
        <f>Data!$I1315+500</f>
        <v>4500</v>
      </c>
      <c r="R1315" s="6">
        <f>Data!$L1315+5%</f>
        <v>0.3</v>
      </c>
    </row>
    <row r="1316" spans="1:18" ht="15.75" customHeight="1">
      <c r="A1316" s="12" t="s">
        <v>28</v>
      </c>
      <c r="B1316" s="15">
        <v>1128299</v>
      </c>
      <c r="C1316" s="3">
        <v>44271</v>
      </c>
      <c r="D1316" s="12" t="s">
        <v>29</v>
      </c>
      <c r="E1316" s="12" t="s">
        <v>63</v>
      </c>
      <c r="F1316" s="12" t="s">
        <v>64</v>
      </c>
      <c r="G1316" s="12" t="s">
        <v>20</v>
      </c>
      <c r="H1316" s="33">
        <v>0.64999999999999991</v>
      </c>
      <c r="I1316" s="21">
        <v>4250</v>
      </c>
      <c r="J1316" s="33">
        <f t="shared" si="50"/>
        <v>2762.4999999999995</v>
      </c>
      <c r="K1316" s="34">
        <f t="shared" si="51"/>
        <v>828.74999999999989</v>
      </c>
      <c r="L1316" s="24">
        <v>0.3</v>
      </c>
      <c r="M1316" s="42">
        <f t="shared" si="52"/>
        <v>0.19499999999999998</v>
      </c>
      <c r="N1316" s="29">
        <f t="shared" si="53"/>
        <v>828.74999999999989</v>
      </c>
      <c r="O1316" s="3"/>
      <c r="P1316" s="8">
        <f>Data!$H1316+0.05</f>
        <v>0.7</v>
      </c>
      <c r="Q1316" s="5">
        <f>Data!$I1316+500</f>
        <v>4750</v>
      </c>
      <c r="R1316" s="6">
        <f>Data!$L1316+5%</f>
        <v>0.35</v>
      </c>
    </row>
    <row r="1317" spans="1:18" ht="15.75" customHeight="1">
      <c r="A1317" s="12" t="s">
        <v>28</v>
      </c>
      <c r="B1317" s="15">
        <v>1128299</v>
      </c>
      <c r="C1317" s="3">
        <v>44271</v>
      </c>
      <c r="D1317" s="12" t="s">
        <v>29</v>
      </c>
      <c r="E1317" s="12" t="s">
        <v>63</v>
      </c>
      <c r="F1317" s="12" t="s">
        <v>64</v>
      </c>
      <c r="G1317" s="12" t="s">
        <v>21</v>
      </c>
      <c r="H1317" s="33">
        <v>0.6</v>
      </c>
      <c r="I1317" s="21">
        <v>3250</v>
      </c>
      <c r="J1317" s="33">
        <f t="shared" si="50"/>
        <v>1950</v>
      </c>
      <c r="K1317" s="34">
        <f t="shared" si="51"/>
        <v>585</v>
      </c>
      <c r="L1317" s="24">
        <v>0.3</v>
      </c>
      <c r="M1317" s="42">
        <f t="shared" si="52"/>
        <v>0.18</v>
      </c>
      <c r="N1317" s="29">
        <f t="shared" si="53"/>
        <v>585</v>
      </c>
      <c r="O1317" s="3"/>
      <c r="P1317" s="8">
        <f>Data!$H1317+0.05</f>
        <v>0.65</v>
      </c>
      <c r="Q1317" s="5">
        <f>Data!$I1317+500</f>
        <v>3750</v>
      </c>
      <c r="R1317" s="6">
        <f>Data!$L1317+5%</f>
        <v>0.35</v>
      </c>
    </row>
    <row r="1318" spans="1:18" ht="15.75" customHeight="1">
      <c r="A1318" s="12" t="s">
        <v>28</v>
      </c>
      <c r="B1318" s="15">
        <v>1128299</v>
      </c>
      <c r="C1318" s="3">
        <v>44271</v>
      </c>
      <c r="D1318" s="12" t="s">
        <v>29</v>
      </c>
      <c r="E1318" s="12" t="s">
        <v>63</v>
      </c>
      <c r="F1318" s="12" t="s">
        <v>64</v>
      </c>
      <c r="G1318" s="12" t="s">
        <v>22</v>
      </c>
      <c r="H1318" s="33">
        <v>0.65</v>
      </c>
      <c r="I1318" s="21">
        <v>1750</v>
      </c>
      <c r="J1318" s="33">
        <f t="shared" si="50"/>
        <v>1137.5</v>
      </c>
      <c r="K1318" s="34">
        <f t="shared" si="51"/>
        <v>227.5</v>
      </c>
      <c r="L1318" s="24">
        <v>0.2</v>
      </c>
      <c r="M1318" s="42">
        <f t="shared" si="52"/>
        <v>0.13</v>
      </c>
      <c r="N1318" s="29">
        <f t="shared" si="53"/>
        <v>227.5</v>
      </c>
      <c r="O1318" s="3"/>
      <c r="P1318" s="8">
        <f>Data!$H1318+0.05</f>
        <v>0.70000000000000007</v>
      </c>
      <c r="Q1318" s="5">
        <f>Data!$I1318+500</f>
        <v>2250</v>
      </c>
      <c r="R1318" s="6">
        <f>Data!$L1318+5%</f>
        <v>0.25</v>
      </c>
    </row>
    <row r="1319" spans="1:18" ht="15.75" customHeight="1">
      <c r="A1319" s="12" t="s">
        <v>28</v>
      </c>
      <c r="B1319" s="15">
        <v>1128299</v>
      </c>
      <c r="C1319" s="3">
        <v>44271</v>
      </c>
      <c r="D1319" s="12" t="s">
        <v>29</v>
      </c>
      <c r="E1319" s="12" t="s">
        <v>63</v>
      </c>
      <c r="F1319" s="12" t="s">
        <v>64</v>
      </c>
      <c r="G1319" s="12" t="s">
        <v>23</v>
      </c>
      <c r="H1319" s="33">
        <v>0.6</v>
      </c>
      <c r="I1319" s="21">
        <v>3750</v>
      </c>
      <c r="J1319" s="33">
        <f t="shared" si="50"/>
        <v>2250</v>
      </c>
      <c r="K1319" s="34">
        <f t="shared" si="51"/>
        <v>1012.5</v>
      </c>
      <c r="L1319" s="24">
        <v>0.45</v>
      </c>
      <c r="M1319" s="42">
        <f t="shared" si="52"/>
        <v>0.27</v>
      </c>
      <c r="N1319" s="29">
        <f t="shared" si="53"/>
        <v>1012.5</v>
      </c>
      <c r="O1319" s="3"/>
      <c r="P1319" s="8">
        <f>Data!$H1319+0.05</f>
        <v>0.65</v>
      </c>
      <c r="Q1319" s="5">
        <f>Data!$I1319+500</f>
        <v>4250</v>
      </c>
      <c r="R1319" s="6">
        <f>Data!$L1319+5%</f>
        <v>0.5</v>
      </c>
    </row>
    <row r="1320" spans="1:18" ht="15.75" customHeight="1">
      <c r="A1320" s="12" t="s">
        <v>28</v>
      </c>
      <c r="B1320" s="15">
        <v>1128299</v>
      </c>
      <c r="C1320" s="3">
        <v>44303</v>
      </c>
      <c r="D1320" s="12" t="s">
        <v>29</v>
      </c>
      <c r="E1320" s="12" t="s">
        <v>63</v>
      </c>
      <c r="F1320" s="12" t="s">
        <v>64</v>
      </c>
      <c r="G1320" s="12" t="s">
        <v>18</v>
      </c>
      <c r="H1320" s="33">
        <v>0.65</v>
      </c>
      <c r="I1320" s="21">
        <v>5500</v>
      </c>
      <c r="J1320" s="33">
        <f t="shared" si="50"/>
        <v>3575</v>
      </c>
      <c r="K1320" s="34">
        <f t="shared" si="51"/>
        <v>1072.5</v>
      </c>
      <c r="L1320" s="24">
        <v>0.3</v>
      </c>
      <c r="M1320" s="42">
        <f t="shared" si="52"/>
        <v>0.19500000000000001</v>
      </c>
      <c r="N1320" s="29">
        <f t="shared" si="53"/>
        <v>1072.5</v>
      </c>
      <c r="O1320" s="3"/>
      <c r="P1320" s="8">
        <f>Data!$H1320+0.05</f>
        <v>0.70000000000000007</v>
      </c>
      <c r="Q1320" s="5">
        <f>Data!$I1320+500</f>
        <v>6000</v>
      </c>
      <c r="R1320" s="6">
        <f>Data!$L1320+5%</f>
        <v>0.35</v>
      </c>
    </row>
    <row r="1321" spans="1:18" ht="15.75" customHeight="1">
      <c r="A1321" s="12" t="s">
        <v>28</v>
      </c>
      <c r="B1321" s="15">
        <v>1128299</v>
      </c>
      <c r="C1321" s="3">
        <v>44303</v>
      </c>
      <c r="D1321" s="12" t="s">
        <v>29</v>
      </c>
      <c r="E1321" s="12" t="s">
        <v>63</v>
      </c>
      <c r="F1321" s="12" t="s">
        <v>64</v>
      </c>
      <c r="G1321" s="12" t="s">
        <v>19</v>
      </c>
      <c r="H1321" s="33">
        <v>0.70000000000000007</v>
      </c>
      <c r="I1321" s="21">
        <v>3500</v>
      </c>
      <c r="J1321" s="33">
        <f t="shared" si="50"/>
        <v>2450.0000000000005</v>
      </c>
      <c r="K1321" s="34">
        <f t="shared" si="51"/>
        <v>612.50000000000011</v>
      </c>
      <c r="L1321" s="24">
        <v>0.25</v>
      </c>
      <c r="M1321" s="42">
        <f t="shared" si="52"/>
        <v>0.17500000000000004</v>
      </c>
      <c r="N1321" s="29">
        <f t="shared" si="53"/>
        <v>612.50000000000011</v>
      </c>
      <c r="O1321" s="3"/>
      <c r="P1321" s="8">
        <f>Data!$H1321+0.05</f>
        <v>0.75000000000000011</v>
      </c>
      <c r="Q1321" s="5">
        <f>Data!$I1321+500</f>
        <v>4000</v>
      </c>
      <c r="R1321" s="6">
        <f>Data!$L1321+5%</f>
        <v>0.3</v>
      </c>
    </row>
    <row r="1322" spans="1:18" ht="15.75" customHeight="1">
      <c r="A1322" s="12" t="s">
        <v>28</v>
      </c>
      <c r="B1322" s="15">
        <v>1128299</v>
      </c>
      <c r="C1322" s="3">
        <v>44303</v>
      </c>
      <c r="D1322" s="12" t="s">
        <v>29</v>
      </c>
      <c r="E1322" s="12" t="s">
        <v>63</v>
      </c>
      <c r="F1322" s="12" t="s">
        <v>64</v>
      </c>
      <c r="G1322" s="12" t="s">
        <v>20</v>
      </c>
      <c r="H1322" s="33">
        <v>0.70000000000000007</v>
      </c>
      <c r="I1322" s="21">
        <v>4000</v>
      </c>
      <c r="J1322" s="33">
        <f t="shared" si="50"/>
        <v>2800.0000000000005</v>
      </c>
      <c r="K1322" s="34">
        <f t="shared" si="51"/>
        <v>840.00000000000011</v>
      </c>
      <c r="L1322" s="24">
        <v>0.3</v>
      </c>
      <c r="M1322" s="42">
        <f t="shared" si="52"/>
        <v>0.21000000000000002</v>
      </c>
      <c r="N1322" s="29">
        <f t="shared" si="53"/>
        <v>840.00000000000011</v>
      </c>
      <c r="O1322" s="3"/>
      <c r="P1322" s="8">
        <f>Data!$H1322+0.05</f>
        <v>0.75000000000000011</v>
      </c>
      <c r="Q1322" s="5">
        <f>Data!$I1322+500</f>
        <v>4500</v>
      </c>
      <c r="R1322" s="6">
        <f>Data!$L1322+5%</f>
        <v>0.35</v>
      </c>
    </row>
    <row r="1323" spans="1:18" ht="15.75" customHeight="1">
      <c r="A1323" s="12" t="s">
        <v>28</v>
      </c>
      <c r="B1323" s="15">
        <v>1128299</v>
      </c>
      <c r="C1323" s="3">
        <v>44303</v>
      </c>
      <c r="D1323" s="12" t="s">
        <v>29</v>
      </c>
      <c r="E1323" s="12" t="s">
        <v>63</v>
      </c>
      <c r="F1323" s="12" t="s">
        <v>64</v>
      </c>
      <c r="G1323" s="12" t="s">
        <v>21</v>
      </c>
      <c r="H1323" s="33">
        <v>0.55000000000000004</v>
      </c>
      <c r="I1323" s="21">
        <v>3000</v>
      </c>
      <c r="J1323" s="33">
        <f t="shared" si="50"/>
        <v>1650.0000000000002</v>
      </c>
      <c r="K1323" s="34">
        <f t="shared" si="51"/>
        <v>495.00000000000006</v>
      </c>
      <c r="L1323" s="24">
        <v>0.3</v>
      </c>
      <c r="M1323" s="42">
        <f t="shared" si="52"/>
        <v>0.16500000000000001</v>
      </c>
      <c r="N1323" s="29">
        <f t="shared" si="53"/>
        <v>495.00000000000006</v>
      </c>
      <c r="O1323" s="3"/>
      <c r="P1323" s="8">
        <f>Data!$H1323+0.05</f>
        <v>0.60000000000000009</v>
      </c>
      <c r="Q1323" s="5">
        <f>Data!$I1323+500</f>
        <v>3500</v>
      </c>
      <c r="R1323" s="6">
        <f>Data!$L1323+5%</f>
        <v>0.35</v>
      </c>
    </row>
    <row r="1324" spans="1:18" ht="15.75" customHeight="1">
      <c r="A1324" s="12" t="s">
        <v>28</v>
      </c>
      <c r="B1324" s="15">
        <v>1128299</v>
      </c>
      <c r="C1324" s="3">
        <v>44303</v>
      </c>
      <c r="D1324" s="12" t="s">
        <v>29</v>
      </c>
      <c r="E1324" s="12" t="s">
        <v>63</v>
      </c>
      <c r="F1324" s="12" t="s">
        <v>64</v>
      </c>
      <c r="G1324" s="12" t="s">
        <v>22</v>
      </c>
      <c r="H1324" s="33">
        <v>0.60000000000000009</v>
      </c>
      <c r="I1324" s="21">
        <v>2000</v>
      </c>
      <c r="J1324" s="33">
        <f t="shared" si="50"/>
        <v>1200.0000000000002</v>
      </c>
      <c r="K1324" s="34">
        <f t="shared" si="51"/>
        <v>240.00000000000006</v>
      </c>
      <c r="L1324" s="24">
        <v>0.2</v>
      </c>
      <c r="M1324" s="42">
        <f t="shared" si="52"/>
        <v>0.12000000000000002</v>
      </c>
      <c r="N1324" s="29">
        <f t="shared" si="53"/>
        <v>240.00000000000006</v>
      </c>
      <c r="O1324" s="3"/>
      <c r="P1324" s="8">
        <f>Data!$H1324+0.05</f>
        <v>0.65000000000000013</v>
      </c>
      <c r="Q1324" s="5">
        <f>Data!$I1324+500</f>
        <v>2500</v>
      </c>
      <c r="R1324" s="6">
        <f>Data!$L1324+5%</f>
        <v>0.25</v>
      </c>
    </row>
    <row r="1325" spans="1:18" ht="15.75" customHeight="1">
      <c r="A1325" s="12" t="s">
        <v>28</v>
      </c>
      <c r="B1325" s="15">
        <v>1128299</v>
      </c>
      <c r="C1325" s="3">
        <v>44303</v>
      </c>
      <c r="D1325" s="12" t="s">
        <v>29</v>
      </c>
      <c r="E1325" s="12" t="s">
        <v>63</v>
      </c>
      <c r="F1325" s="12" t="s">
        <v>64</v>
      </c>
      <c r="G1325" s="12" t="s">
        <v>23</v>
      </c>
      <c r="H1325" s="33">
        <v>0.75000000000000011</v>
      </c>
      <c r="I1325" s="21">
        <v>3750</v>
      </c>
      <c r="J1325" s="33">
        <f t="shared" si="50"/>
        <v>2812.5000000000005</v>
      </c>
      <c r="K1325" s="34">
        <f t="shared" si="51"/>
        <v>1265.6250000000002</v>
      </c>
      <c r="L1325" s="24">
        <v>0.45</v>
      </c>
      <c r="M1325" s="42">
        <f t="shared" si="52"/>
        <v>0.33750000000000008</v>
      </c>
      <c r="N1325" s="29">
        <f t="shared" si="53"/>
        <v>1265.6250000000002</v>
      </c>
      <c r="O1325" s="3"/>
      <c r="P1325" s="8">
        <f>Data!$H1325+0.05</f>
        <v>0.80000000000000016</v>
      </c>
      <c r="Q1325" s="5">
        <f>Data!$I1325+500</f>
        <v>4250</v>
      </c>
      <c r="R1325" s="6">
        <f>Data!$L1325+5%</f>
        <v>0.5</v>
      </c>
    </row>
    <row r="1326" spans="1:18" ht="15.75" customHeight="1">
      <c r="A1326" s="12" t="s">
        <v>28</v>
      </c>
      <c r="B1326" s="15">
        <v>1128299</v>
      </c>
      <c r="C1326" s="3">
        <v>44334</v>
      </c>
      <c r="D1326" s="12" t="s">
        <v>29</v>
      </c>
      <c r="E1326" s="12" t="s">
        <v>63</v>
      </c>
      <c r="F1326" s="12" t="s">
        <v>64</v>
      </c>
      <c r="G1326" s="12" t="s">
        <v>18</v>
      </c>
      <c r="H1326" s="33">
        <v>0.6</v>
      </c>
      <c r="I1326" s="21">
        <v>5750</v>
      </c>
      <c r="J1326" s="33">
        <f t="shared" si="50"/>
        <v>3450</v>
      </c>
      <c r="K1326" s="34">
        <f t="shared" si="51"/>
        <v>1035</v>
      </c>
      <c r="L1326" s="24">
        <v>0.3</v>
      </c>
      <c r="M1326" s="42">
        <f t="shared" si="52"/>
        <v>0.18</v>
      </c>
      <c r="N1326" s="29">
        <f t="shared" si="53"/>
        <v>1035</v>
      </c>
      <c r="O1326" s="3"/>
      <c r="P1326" s="8">
        <f>Data!$H1326+0.05</f>
        <v>0.65</v>
      </c>
      <c r="Q1326" s="5">
        <f>Data!$I1326+500</f>
        <v>6250</v>
      </c>
      <c r="R1326" s="6">
        <f>Data!$L1326+5%</f>
        <v>0.35</v>
      </c>
    </row>
    <row r="1327" spans="1:18" ht="15.75" customHeight="1">
      <c r="A1327" s="12" t="s">
        <v>28</v>
      </c>
      <c r="B1327" s="15">
        <v>1128299</v>
      </c>
      <c r="C1327" s="3">
        <v>44334</v>
      </c>
      <c r="D1327" s="12" t="s">
        <v>29</v>
      </c>
      <c r="E1327" s="12" t="s">
        <v>63</v>
      </c>
      <c r="F1327" s="12" t="s">
        <v>64</v>
      </c>
      <c r="G1327" s="12" t="s">
        <v>19</v>
      </c>
      <c r="H1327" s="33">
        <v>0.65</v>
      </c>
      <c r="I1327" s="21">
        <v>4250</v>
      </c>
      <c r="J1327" s="33">
        <f t="shared" si="50"/>
        <v>2762.5</v>
      </c>
      <c r="K1327" s="34">
        <f t="shared" si="51"/>
        <v>690.625</v>
      </c>
      <c r="L1327" s="24">
        <v>0.25</v>
      </c>
      <c r="M1327" s="42">
        <f t="shared" si="52"/>
        <v>0.16250000000000001</v>
      </c>
      <c r="N1327" s="29">
        <f t="shared" si="53"/>
        <v>690.625</v>
      </c>
      <c r="O1327" s="3"/>
      <c r="P1327" s="8">
        <f>Data!$H1327+0.05</f>
        <v>0.70000000000000007</v>
      </c>
      <c r="Q1327" s="5">
        <f>Data!$I1327+500</f>
        <v>4750</v>
      </c>
      <c r="R1327" s="6">
        <f>Data!$L1327+5%</f>
        <v>0.3</v>
      </c>
    </row>
    <row r="1328" spans="1:18" ht="15.75" customHeight="1">
      <c r="A1328" s="12" t="s">
        <v>28</v>
      </c>
      <c r="B1328" s="15">
        <v>1128299</v>
      </c>
      <c r="C1328" s="3">
        <v>44334</v>
      </c>
      <c r="D1328" s="12" t="s">
        <v>29</v>
      </c>
      <c r="E1328" s="12" t="s">
        <v>63</v>
      </c>
      <c r="F1328" s="12" t="s">
        <v>64</v>
      </c>
      <c r="G1328" s="12" t="s">
        <v>20</v>
      </c>
      <c r="H1328" s="33">
        <v>0.65</v>
      </c>
      <c r="I1328" s="21">
        <v>4250</v>
      </c>
      <c r="J1328" s="33">
        <f t="shared" si="50"/>
        <v>2762.5</v>
      </c>
      <c r="K1328" s="34">
        <f t="shared" si="51"/>
        <v>828.75</v>
      </c>
      <c r="L1328" s="24">
        <v>0.3</v>
      </c>
      <c r="M1328" s="42">
        <f t="shared" si="52"/>
        <v>0.19500000000000001</v>
      </c>
      <c r="N1328" s="29">
        <f t="shared" si="53"/>
        <v>828.75</v>
      </c>
      <c r="O1328" s="3"/>
      <c r="P1328" s="8">
        <f>Data!$H1328+0.05</f>
        <v>0.70000000000000007</v>
      </c>
      <c r="Q1328" s="5">
        <f>Data!$I1328+500</f>
        <v>4750</v>
      </c>
      <c r="R1328" s="6">
        <f>Data!$L1328+5%</f>
        <v>0.35</v>
      </c>
    </row>
    <row r="1329" spans="1:18" ht="15.75" customHeight="1">
      <c r="A1329" s="12" t="s">
        <v>28</v>
      </c>
      <c r="B1329" s="15">
        <v>1128299</v>
      </c>
      <c r="C1329" s="3">
        <v>44334</v>
      </c>
      <c r="D1329" s="12" t="s">
        <v>29</v>
      </c>
      <c r="E1329" s="12" t="s">
        <v>63</v>
      </c>
      <c r="F1329" s="12" t="s">
        <v>64</v>
      </c>
      <c r="G1329" s="12" t="s">
        <v>21</v>
      </c>
      <c r="H1329" s="33">
        <v>0.6</v>
      </c>
      <c r="I1329" s="21">
        <v>3250</v>
      </c>
      <c r="J1329" s="33">
        <f t="shared" si="50"/>
        <v>1950</v>
      </c>
      <c r="K1329" s="34">
        <f t="shared" si="51"/>
        <v>585</v>
      </c>
      <c r="L1329" s="24">
        <v>0.3</v>
      </c>
      <c r="M1329" s="42">
        <f t="shared" si="52"/>
        <v>0.18</v>
      </c>
      <c r="N1329" s="29">
        <f t="shared" si="53"/>
        <v>585</v>
      </c>
      <c r="O1329" s="3"/>
      <c r="P1329" s="8">
        <f>Data!$H1329+0.05</f>
        <v>0.65</v>
      </c>
      <c r="Q1329" s="5">
        <f>Data!$I1329+500</f>
        <v>3750</v>
      </c>
      <c r="R1329" s="6">
        <f>Data!$L1329+5%</f>
        <v>0.35</v>
      </c>
    </row>
    <row r="1330" spans="1:18" ht="15.75" customHeight="1">
      <c r="A1330" s="12" t="s">
        <v>28</v>
      </c>
      <c r="B1330" s="15">
        <v>1128299</v>
      </c>
      <c r="C1330" s="3">
        <v>44334</v>
      </c>
      <c r="D1330" s="12" t="s">
        <v>29</v>
      </c>
      <c r="E1330" s="12" t="s">
        <v>63</v>
      </c>
      <c r="F1330" s="12" t="s">
        <v>64</v>
      </c>
      <c r="G1330" s="12" t="s">
        <v>22</v>
      </c>
      <c r="H1330" s="33">
        <v>0.54999999999999993</v>
      </c>
      <c r="I1330" s="21">
        <v>2250</v>
      </c>
      <c r="J1330" s="33">
        <f t="shared" si="50"/>
        <v>1237.4999999999998</v>
      </c>
      <c r="K1330" s="34">
        <f t="shared" si="51"/>
        <v>247.49999999999997</v>
      </c>
      <c r="L1330" s="24">
        <v>0.2</v>
      </c>
      <c r="M1330" s="42">
        <f t="shared" si="52"/>
        <v>0.10999999999999999</v>
      </c>
      <c r="N1330" s="29">
        <f t="shared" si="53"/>
        <v>247.49999999999997</v>
      </c>
      <c r="O1330" s="3"/>
      <c r="P1330" s="8">
        <f>Data!$H1330-0.05</f>
        <v>0.49999999999999994</v>
      </c>
      <c r="Q1330" s="5">
        <f>Data!$I1330+500</f>
        <v>2750</v>
      </c>
      <c r="R1330" s="6">
        <f>Data!$L1330+5%</f>
        <v>0.25</v>
      </c>
    </row>
    <row r="1331" spans="1:18" ht="15.75" customHeight="1">
      <c r="A1331" s="12" t="s">
        <v>28</v>
      </c>
      <c r="B1331" s="15">
        <v>1128299</v>
      </c>
      <c r="C1331" s="3">
        <v>44334</v>
      </c>
      <c r="D1331" s="12" t="s">
        <v>29</v>
      </c>
      <c r="E1331" s="12" t="s">
        <v>63</v>
      </c>
      <c r="F1331" s="12" t="s">
        <v>64</v>
      </c>
      <c r="G1331" s="12" t="s">
        <v>23</v>
      </c>
      <c r="H1331" s="33">
        <v>0.7</v>
      </c>
      <c r="I1331" s="21">
        <v>5750</v>
      </c>
      <c r="J1331" s="33">
        <f t="shared" si="50"/>
        <v>4024.9999999999995</v>
      </c>
      <c r="K1331" s="34">
        <f t="shared" si="51"/>
        <v>1811.2499999999998</v>
      </c>
      <c r="L1331" s="24">
        <v>0.45</v>
      </c>
      <c r="M1331" s="42">
        <f t="shared" si="52"/>
        <v>0.31499999999999995</v>
      </c>
      <c r="N1331" s="29">
        <f t="shared" si="53"/>
        <v>1811.2499999999998</v>
      </c>
      <c r="O1331" s="3"/>
      <c r="P1331" s="8">
        <f>Data!$H1331-0.05</f>
        <v>0.64999999999999991</v>
      </c>
      <c r="Q1331" s="5">
        <f>Data!$I1331+1000</f>
        <v>6750</v>
      </c>
      <c r="R1331" s="6">
        <f>Data!$L1331+5%</f>
        <v>0.5</v>
      </c>
    </row>
    <row r="1332" spans="1:18" ht="15.75" customHeight="1">
      <c r="A1332" s="12" t="s">
        <v>28</v>
      </c>
      <c r="B1332" s="15">
        <v>1128299</v>
      </c>
      <c r="C1332" s="3">
        <v>44364</v>
      </c>
      <c r="D1332" s="12" t="s">
        <v>29</v>
      </c>
      <c r="E1332" s="12" t="s">
        <v>63</v>
      </c>
      <c r="F1332" s="12" t="s">
        <v>64</v>
      </c>
      <c r="G1332" s="12" t="s">
        <v>18</v>
      </c>
      <c r="H1332" s="33">
        <v>0.64999999999999991</v>
      </c>
      <c r="I1332" s="21">
        <v>8250</v>
      </c>
      <c r="J1332" s="33">
        <f t="shared" si="50"/>
        <v>5362.4999999999991</v>
      </c>
      <c r="K1332" s="34">
        <f t="shared" si="51"/>
        <v>1608.7499999999998</v>
      </c>
      <c r="L1332" s="24">
        <v>0.3</v>
      </c>
      <c r="M1332" s="42">
        <f t="shared" si="52"/>
        <v>0.19499999999999998</v>
      </c>
      <c r="N1332" s="29">
        <f t="shared" si="53"/>
        <v>1608.7499999999998</v>
      </c>
      <c r="O1332" s="3"/>
      <c r="P1332" s="8">
        <f>Data!$H1332-0.05</f>
        <v>0.59999999999999987</v>
      </c>
      <c r="Q1332" s="5">
        <f>Data!$I1332+1000</f>
        <v>9250</v>
      </c>
      <c r="R1332" s="6">
        <f>Data!$L1332+5%</f>
        <v>0.35</v>
      </c>
    </row>
    <row r="1333" spans="1:18" ht="15.75" customHeight="1">
      <c r="A1333" s="12" t="s">
        <v>28</v>
      </c>
      <c r="B1333" s="15">
        <v>1128299</v>
      </c>
      <c r="C1333" s="3">
        <v>44364</v>
      </c>
      <c r="D1333" s="12" t="s">
        <v>29</v>
      </c>
      <c r="E1333" s="12" t="s">
        <v>63</v>
      </c>
      <c r="F1333" s="12" t="s">
        <v>64</v>
      </c>
      <c r="G1333" s="12" t="s">
        <v>19</v>
      </c>
      <c r="H1333" s="33">
        <v>0.7</v>
      </c>
      <c r="I1333" s="21">
        <v>7000</v>
      </c>
      <c r="J1333" s="33">
        <f t="shared" si="50"/>
        <v>4900</v>
      </c>
      <c r="K1333" s="34">
        <f t="shared" si="51"/>
        <v>1225</v>
      </c>
      <c r="L1333" s="24">
        <v>0.25</v>
      </c>
      <c r="M1333" s="42">
        <f t="shared" si="52"/>
        <v>0.17499999999999999</v>
      </c>
      <c r="N1333" s="29">
        <f t="shared" si="53"/>
        <v>1225</v>
      </c>
      <c r="O1333" s="3"/>
      <c r="P1333" s="8">
        <f>Data!$H1333-0.05</f>
        <v>0.64999999999999991</v>
      </c>
      <c r="Q1333" s="5">
        <f>Data!$I1333+1000</f>
        <v>8000</v>
      </c>
      <c r="R1333" s="6">
        <f>Data!$L1333+5%</f>
        <v>0.3</v>
      </c>
    </row>
    <row r="1334" spans="1:18" ht="15.75" customHeight="1">
      <c r="A1334" s="12" t="s">
        <v>28</v>
      </c>
      <c r="B1334" s="15">
        <v>1128299</v>
      </c>
      <c r="C1334" s="3">
        <v>44364</v>
      </c>
      <c r="D1334" s="12" t="s">
        <v>29</v>
      </c>
      <c r="E1334" s="12" t="s">
        <v>63</v>
      </c>
      <c r="F1334" s="12" t="s">
        <v>64</v>
      </c>
      <c r="G1334" s="12" t="s">
        <v>20</v>
      </c>
      <c r="H1334" s="33">
        <v>0.85</v>
      </c>
      <c r="I1334" s="21">
        <v>7000</v>
      </c>
      <c r="J1334" s="33">
        <f t="shared" si="50"/>
        <v>5950</v>
      </c>
      <c r="K1334" s="34">
        <f t="shared" si="51"/>
        <v>1785</v>
      </c>
      <c r="L1334" s="24">
        <v>0.3</v>
      </c>
      <c r="M1334" s="42">
        <f t="shared" si="52"/>
        <v>0.255</v>
      </c>
      <c r="N1334" s="29">
        <f t="shared" si="53"/>
        <v>1785</v>
      </c>
      <c r="O1334" s="3"/>
      <c r="P1334" s="8">
        <f>Data!$H1334+0.1</f>
        <v>0.95</v>
      </c>
      <c r="Q1334" s="5">
        <f>Data!$I1334+1000</f>
        <v>8000</v>
      </c>
      <c r="R1334" s="6">
        <f>Data!$L1334+5%</f>
        <v>0.35</v>
      </c>
    </row>
    <row r="1335" spans="1:18" ht="15.75" customHeight="1">
      <c r="A1335" s="12" t="s">
        <v>28</v>
      </c>
      <c r="B1335" s="15">
        <v>1128299</v>
      </c>
      <c r="C1335" s="3">
        <v>44364</v>
      </c>
      <c r="D1335" s="12" t="s">
        <v>29</v>
      </c>
      <c r="E1335" s="12" t="s">
        <v>63</v>
      </c>
      <c r="F1335" s="12" t="s">
        <v>64</v>
      </c>
      <c r="G1335" s="12" t="s">
        <v>21</v>
      </c>
      <c r="H1335" s="33">
        <v>0.85</v>
      </c>
      <c r="I1335" s="21">
        <v>5750</v>
      </c>
      <c r="J1335" s="33">
        <f t="shared" si="50"/>
        <v>4887.5</v>
      </c>
      <c r="K1335" s="34">
        <f t="shared" si="51"/>
        <v>1466.25</v>
      </c>
      <c r="L1335" s="24">
        <v>0.3</v>
      </c>
      <c r="M1335" s="42">
        <f t="shared" si="52"/>
        <v>0.255</v>
      </c>
      <c r="N1335" s="29">
        <f t="shared" si="53"/>
        <v>1466.25</v>
      </c>
      <c r="O1335" s="3"/>
      <c r="P1335" s="8">
        <f>Data!$H1335+0.1</f>
        <v>0.95</v>
      </c>
      <c r="Q1335" s="5">
        <f>Data!$I1335+1000</f>
        <v>6750</v>
      </c>
      <c r="R1335" s="6">
        <f>Data!$L1335+5%</f>
        <v>0.35</v>
      </c>
    </row>
    <row r="1336" spans="1:18" ht="15.75" customHeight="1">
      <c r="A1336" s="12" t="s">
        <v>28</v>
      </c>
      <c r="B1336" s="15">
        <v>1128299</v>
      </c>
      <c r="C1336" s="3">
        <v>44364</v>
      </c>
      <c r="D1336" s="12" t="s">
        <v>29</v>
      </c>
      <c r="E1336" s="12" t="s">
        <v>63</v>
      </c>
      <c r="F1336" s="12" t="s">
        <v>64</v>
      </c>
      <c r="G1336" s="12" t="s">
        <v>22</v>
      </c>
      <c r="H1336" s="33">
        <v>0.95000000000000007</v>
      </c>
      <c r="I1336" s="21">
        <v>4500</v>
      </c>
      <c r="J1336" s="33">
        <f t="shared" si="50"/>
        <v>4275</v>
      </c>
      <c r="K1336" s="34">
        <f t="shared" si="51"/>
        <v>855</v>
      </c>
      <c r="L1336" s="24">
        <v>0.2</v>
      </c>
      <c r="M1336" s="42">
        <f t="shared" si="52"/>
        <v>0.19</v>
      </c>
      <c r="N1336" s="29">
        <f t="shared" si="53"/>
        <v>855</v>
      </c>
      <c r="O1336" s="3"/>
      <c r="P1336" s="8">
        <f>Data!$H1336+0.1</f>
        <v>1.05</v>
      </c>
      <c r="Q1336" s="5">
        <f>Data!$I1336+1000</f>
        <v>5500</v>
      </c>
      <c r="R1336" s="6">
        <f>Data!$L1336+5%</f>
        <v>0.25</v>
      </c>
    </row>
    <row r="1337" spans="1:18" ht="15.75" customHeight="1">
      <c r="A1337" s="12" t="s">
        <v>28</v>
      </c>
      <c r="B1337" s="15">
        <v>1128299</v>
      </c>
      <c r="C1337" s="3">
        <v>44364</v>
      </c>
      <c r="D1337" s="12" t="s">
        <v>29</v>
      </c>
      <c r="E1337" s="12" t="s">
        <v>63</v>
      </c>
      <c r="F1337" s="12" t="s">
        <v>64</v>
      </c>
      <c r="G1337" s="12" t="s">
        <v>23</v>
      </c>
      <c r="H1337" s="33">
        <v>1.1000000000000001</v>
      </c>
      <c r="I1337" s="21">
        <v>7500</v>
      </c>
      <c r="J1337" s="33">
        <f t="shared" si="50"/>
        <v>8250</v>
      </c>
      <c r="K1337" s="34">
        <f t="shared" si="51"/>
        <v>3712.5</v>
      </c>
      <c r="L1337" s="24">
        <v>0.45</v>
      </c>
      <c r="M1337" s="42">
        <f t="shared" si="52"/>
        <v>0.495</v>
      </c>
      <c r="N1337" s="29">
        <f t="shared" si="53"/>
        <v>3712.5</v>
      </c>
      <c r="O1337" s="3"/>
      <c r="P1337" s="8">
        <f>Data!$H1337+0.1</f>
        <v>1.2000000000000002</v>
      </c>
      <c r="Q1337" s="5">
        <f>Data!$I1337+1000</f>
        <v>8500</v>
      </c>
      <c r="R1337" s="6">
        <f>Data!$L1337+5%</f>
        <v>0.5</v>
      </c>
    </row>
    <row r="1338" spans="1:18" ht="15.75" customHeight="1">
      <c r="A1338" s="12" t="s">
        <v>28</v>
      </c>
      <c r="B1338" s="15">
        <v>1128299</v>
      </c>
      <c r="C1338" s="3">
        <v>44393</v>
      </c>
      <c r="D1338" s="12" t="s">
        <v>29</v>
      </c>
      <c r="E1338" s="12" t="s">
        <v>63</v>
      </c>
      <c r="F1338" s="12" t="s">
        <v>64</v>
      </c>
      <c r="G1338" s="12" t="s">
        <v>18</v>
      </c>
      <c r="H1338" s="33">
        <v>0.9</v>
      </c>
      <c r="I1338" s="21">
        <v>9000</v>
      </c>
      <c r="J1338" s="33">
        <f t="shared" si="50"/>
        <v>8100</v>
      </c>
      <c r="K1338" s="34">
        <f t="shared" si="51"/>
        <v>2430</v>
      </c>
      <c r="L1338" s="24">
        <v>0.3</v>
      </c>
      <c r="M1338" s="42">
        <f t="shared" si="52"/>
        <v>0.27</v>
      </c>
      <c r="N1338" s="29">
        <f t="shared" si="53"/>
        <v>2430</v>
      </c>
      <c r="O1338" s="3"/>
      <c r="P1338" s="8">
        <f>Data!$H1338+0.1</f>
        <v>1</v>
      </c>
      <c r="Q1338" s="5">
        <f>Data!$I1338+1000</f>
        <v>10000</v>
      </c>
      <c r="R1338" s="6">
        <f>Data!$L1338+5%</f>
        <v>0.35</v>
      </c>
    </row>
    <row r="1339" spans="1:18" ht="15.75" customHeight="1">
      <c r="A1339" s="12" t="s">
        <v>28</v>
      </c>
      <c r="B1339" s="15">
        <v>1128299</v>
      </c>
      <c r="C1339" s="3">
        <v>44393</v>
      </c>
      <c r="D1339" s="12" t="s">
        <v>29</v>
      </c>
      <c r="E1339" s="12" t="s">
        <v>63</v>
      </c>
      <c r="F1339" s="12" t="s">
        <v>64</v>
      </c>
      <c r="G1339" s="12" t="s">
        <v>19</v>
      </c>
      <c r="H1339" s="33">
        <v>0.95000000000000007</v>
      </c>
      <c r="I1339" s="21">
        <v>7500</v>
      </c>
      <c r="J1339" s="33">
        <f t="shared" si="50"/>
        <v>7125.0000000000009</v>
      </c>
      <c r="K1339" s="34">
        <f t="shared" si="51"/>
        <v>1781.2500000000002</v>
      </c>
      <c r="L1339" s="24">
        <v>0.25</v>
      </c>
      <c r="M1339" s="42">
        <f t="shared" si="52"/>
        <v>0.23750000000000002</v>
      </c>
      <c r="N1339" s="29">
        <f t="shared" si="53"/>
        <v>1781.2500000000002</v>
      </c>
      <c r="O1339" s="3"/>
      <c r="P1339" s="8">
        <f>Data!$H1339+0.1</f>
        <v>1.05</v>
      </c>
      <c r="Q1339" s="5">
        <f>Data!$I1339+1000</f>
        <v>8500</v>
      </c>
      <c r="R1339" s="6">
        <f>Data!$L1339+5%</f>
        <v>0.3</v>
      </c>
    </row>
    <row r="1340" spans="1:18" ht="15.75" customHeight="1">
      <c r="A1340" s="12" t="s">
        <v>28</v>
      </c>
      <c r="B1340" s="15">
        <v>1128299</v>
      </c>
      <c r="C1340" s="3">
        <v>44393</v>
      </c>
      <c r="D1340" s="12" t="s">
        <v>29</v>
      </c>
      <c r="E1340" s="12" t="s">
        <v>63</v>
      </c>
      <c r="F1340" s="12" t="s">
        <v>64</v>
      </c>
      <c r="G1340" s="12" t="s">
        <v>20</v>
      </c>
      <c r="H1340" s="33">
        <v>0.95000000000000007</v>
      </c>
      <c r="I1340" s="21">
        <v>7000</v>
      </c>
      <c r="J1340" s="33">
        <f t="shared" si="50"/>
        <v>6650.0000000000009</v>
      </c>
      <c r="K1340" s="34">
        <f t="shared" si="51"/>
        <v>1995.0000000000002</v>
      </c>
      <c r="L1340" s="24">
        <v>0.3</v>
      </c>
      <c r="M1340" s="42">
        <f t="shared" si="52"/>
        <v>0.28500000000000003</v>
      </c>
      <c r="N1340" s="29">
        <f t="shared" si="53"/>
        <v>1995.0000000000002</v>
      </c>
      <c r="O1340" s="3"/>
      <c r="P1340" s="8">
        <f>Data!$H1340+0.1</f>
        <v>1.05</v>
      </c>
      <c r="Q1340" s="5">
        <f>Data!$I1340+1000</f>
        <v>8000</v>
      </c>
      <c r="R1340" s="6">
        <f>Data!$L1340+5%</f>
        <v>0.35</v>
      </c>
    </row>
    <row r="1341" spans="1:18" ht="15.75" customHeight="1">
      <c r="A1341" s="12" t="s">
        <v>28</v>
      </c>
      <c r="B1341" s="15">
        <v>1128299</v>
      </c>
      <c r="C1341" s="3">
        <v>44393</v>
      </c>
      <c r="D1341" s="12" t="s">
        <v>29</v>
      </c>
      <c r="E1341" s="12" t="s">
        <v>63</v>
      </c>
      <c r="F1341" s="12" t="s">
        <v>64</v>
      </c>
      <c r="G1341" s="12" t="s">
        <v>21</v>
      </c>
      <c r="H1341" s="33">
        <v>0.9</v>
      </c>
      <c r="I1341" s="21">
        <v>6000</v>
      </c>
      <c r="J1341" s="33">
        <f t="shared" si="50"/>
        <v>5400</v>
      </c>
      <c r="K1341" s="34">
        <f t="shared" si="51"/>
        <v>1620</v>
      </c>
      <c r="L1341" s="24">
        <v>0.3</v>
      </c>
      <c r="M1341" s="42">
        <f t="shared" si="52"/>
        <v>0.27</v>
      </c>
      <c r="N1341" s="29">
        <f t="shared" si="53"/>
        <v>1620</v>
      </c>
      <c r="O1341" s="3"/>
      <c r="P1341" s="8">
        <f>Data!$H1341+0.1</f>
        <v>1</v>
      </c>
      <c r="Q1341" s="5">
        <f>Data!$I1341+1000</f>
        <v>7000</v>
      </c>
      <c r="R1341" s="6">
        <f>Data!$L1341+5%</f>
        <v>0.35</v>
      </c>
    </row>
    <row r="1342" spans="1:18" ht="15.75" customHeight="1">
      <c r="A1342" s="12" t="s">
        <v>28</v>
      </c>
      <c r="B1342" s="15">
        <v>1128299</v>
      </c>
      <c r="C1342" s="3">
        <v>44393</v>
      </c>
      <c r="D1342" s="12" t="s">
        <v>29</v>
      </c>
      <c r="E1342" s="12" t="s">
        <v>63</v>
      </c>
      <c r="F1342" s="12" t="s">
        <v>64</v>
      </c>
      <c r="G1342" s="12" t="s">
        <v>22</v>
      </c>
      <c r="H1342" s="33">
        <v>0.95000000000000007</v>
      </c>
      <c r="I1342" s="21">
        <v>6500</v>
      </c>
      <c r="J1342" s="33">
        <f t="shared" si="50"/>
        <v>6175</v>
      </c>
      <c r="K1342" s="34">
        <f t="shared" si="51"/>
        <v>1235</v>
      </c>
      <c r="L1342" s="24">
        <v>0.2</v>
      </c>
      <c r="M1342" s="42">
        <f t="shared" si="52"/>
        <v>0.19</v>
      </c>
      <c r="N1342" s="29">
        <f t="shared" si="53"/>
        <v>1235</v>
      </c>
      <c r="O1342" s="3"/>
      <c r="P1342" s="8">
        <f>Data!$H1342+0.1</f>
        <v>1.05</v>
      </c>
      <c r="Q1342" s="5">
        <f>Data!$I1342+1000</f>
        <v>7500</v>
      </c>
      <c r="R1342" s="6">
        <f>Data!$L1342+5%</f>
        <v>0.25</v>
      </c>
    </row>
    <row r="1343" spans="1:18" ht="15.75" customHeight="1">
      <c r="A1343" s="12" t="s">
        <v>28</v>
      </c>
      <c r="B1343" s="15">
        <v>1128299</v>
      </c>
      <c r="C1343" s="3">
        <v>44393</v>
      </c>
      <c r="D1343" s="12" t="s">
        <v>29</v>
      </c>
      <c r="E1343" s="12" t="s">
        <v>63</v>
      </c>
      <c r="F1343" s="12" t="s">
        <v>64</v>
      </c>
      <c r="G1343" s="12" t="s">
        <v>23</v>
      </c>
      <c r="H1343" s="33">
        <v>1.1000000000000001</v>
      </c>
      <c r="I1343" s="21">
        <v>6500</v>
      </c>
      <c r="J1343" s="33">
        <f t="shared" si="50"/>
        <v>7150.0000000000009</v>
      </c>
      <c r="K1343" s="34">
        <f t="shared" si="51"/>
        <v>3217.5000000000005</v>
      </c>
      <c r="L1343" s="24">
        <v>0.45</v>
      </c>
      <c r="M1343" s="42">
        <f t="shared" si="52"/>
        <v>0.49500000000000005</v>
      </c>
      <c r="N1343" s="29">
        <f t="shared" si="53"/>
        <v>3217.5000000000005</v>
      </c>
      <c r="O1343" s="3"/>
      <c r="P1343" s="8">
        <f>Data!$H1343+0.1</f>
        <v>1.2000000000000002</v>
      </c>
      <c r="Q1343" s="5">
        <f>Data!$I1343+1000</f>
        <v>7500</v>
      </c>
      <c r="R1343" s="6">
        <f>Data!$L1343+5%</f>
        <v>0.5</v>
      </c>
    </row>
    <row r="1344" spans="1:18" ht="15.75" customHeight="1">
      <c r="A1344" s="12" t="s">
        <v>28</v>
      </c>
      <c r="B1344" s="15">
        <v>1128299</v>
      </c>
      <c r="C1344" s="3">
        <v>44425</v>
      </c>
      <c r="D1344" s="12" t="s">
        <v>29</v>
      </c>
      <c r="E1344" s="12" t="s">
        <v>63</v>
      </c>
      <c r="F1344" s="12" t="s">
        <v>64</v>
      </c>
      <c r="G1344" s="12" t="s">
        <v>18</v>
      </c>
      <c r="H1344" s="33">
        <v>0.95000000000000007</v>
      </c>
      <c r="I1344" s="21">
        <v>8500</v>
      </c>
      <c r="J1344" s="33">
        <f t="shared" si="50"/>
        <v>8075.0000000000009</v>
      </c>
      <c r="K1344" s="34">
        <f t="shared" si="51"/>
        <v>2422.5</v>
      </c>
      <c r="L1344" s="24">
        <v>0.3</v>
      </c>
      <c r="M1344" s="42">
        <f t="shared" si="52"/>
        <v>0.28499999999999998</v>
      </c>
      <c r="N1344" s="29">
        <f t="shared" si="53"/>
        <v>2422.5</v>
      </c>
      <c r="O1344" s="3"/>
      <c r="P1344" s="8">
        <f>Data!$H1344+0.1</f>
        <v>1.05</v>
      </c>
      <c r="Q1344" s="5">
        <f>Data!$I1344+1000</f>
        <v>9500</v>
      </c>
      <c r="R1344" s="6">
        <f>Data!$L1344+5%</f>
        <v>0.35</v>
      </c>
    </row>
    <row r="1345" spans="1:18" ht="15.75" customHeight="1">
      <c r="A1345" s="12" t="s">
        <v>28</v>
      </c>
      <c r="B1345" s="15">
        <v>1128299</v>
      </c>
      <c r="C1345" s="3">
        <v>44425</v>
      </c>
      <c r="D1345" s="12" t="s">
        <v>29</v>
      </c>
      <c r="E1345" s="12" t="s">
        <v>63</v>
      </c>
      <c r="F1345" s="12" t="s">
        <v>64</v>
      </c>
      <c r="G1345" s="12" t="s">
        <v>19</v>
      </c>
      <c r="H1345" s="33">
        <v>0.85000000000000009</v>
      </c>
      <c r="I1345" s="21">
        <v>8250</v>
      </c>
      <c r="J1345" s="33">
        <f t="shared" si="50"/>
        <v>7012.5000000000009</v>
      </c>
      <c r="K1345" s="34">
        <f t="shared" si="51"/>
        <v>1753.1250000000002</v>
      </c>
      <c r="L1345" s="24">
        <v>0.25</v>
      </c>
      <c r="M1345" s="42">
        <f t="shared" si="52"/>
        <v>0.21250000000000002</v>
      </c>
      <c r="N1345" s="29">
        <f t="shared" si="53"/>
        <v>1753.1250000000002</v>
      </c>
      <c r="O1345" s="3"/>
      <c r="P1345" s="8">
        <f>Data!$H1345+0.1</f>
        <v>0.95000000000000007</v>
      </c>
      <c r="Q1345" s="5">
        <f>Data!$I1345+1000</f>
        <v>9250</v>
      </c>
      <c r="R1345" s="6">
        <f>Data!$L1345+5%</f>
        <v>0.3</v>
      </c>
    </row>
    <row r="1346" spans="1:18" ht="15.75" customHeight="1">
      <c r="A1346" s="12" t="s">
        <v>28</v>
      </c>
      <c r="B1346" s="15">
        <v>1128299</v>
      </c>
      <c r="C1346" s="3">
        <v>44425</v>
      </c>
      <c r="D1346" s="12" t="s">
        <v>29</v>
      </c>
      <c r="E1346" s="12" t="s">
        <v>63</v>
      </c>
      <c r="F1346" s="12" t="s">
        <v>64</v>
      </c>
      <c r="G1346" s="12" t="s">
        <v>20</v>
      </c>
      <c r="H1346" s="33">
        <v>0.8</v>
      </c>
      <c r="I1346" s="21">
        <v>7000</v>
      </c>
      <c r="J1346" s="33">
        <f t="shared" si="50"/>
        <v>5600</v>
      </c>
      <c r="K1346" s="34">
        <f t="shared" si="51"/>
        <v>1680</v>
      </c>
      <c r="L1346" s="24">
        <v>0.3</v>
      </c>
      <c r="M1346" s="42">
        <f t="shared" si="52"/>
        <v>0.24</v>
      </c>
      <c r="N1346" s="29">
        <f t="shared" si="53"/>
        <v>1680</v>
      </c>
      <c r="O1346" s="3"/>
      <c r="P1346" s="8">
        <f>Data!$H1346+0.1</f>
        <v>0.9</v>
      </c>
      <c r="Q1346" s="5">
        <f>Data!$I1346+1000</f>
        <v>8000</v>
      </c>
      <c r="R1346" s="6">
        <f>Data!$L1346+5%</f>
        <v>0.35</v>
      </c>
    </row>
    <row r="1347" spans="1:18" ht="15.75" customHeight="1">
      <c r="A1347" s="12" t="s">
        <v>28</v>
      </c>
      <c r="B1347" s="15">
        <v>1128299</v>
      </c>
      <c r="C1347" s="3">
        <v>44425</v>
      </c>
      <c r="D1347" s="12" t="s">
        <v>29</v>
      </c>
      <c r="E1347" s="12" t="s">
        <v>63</v>
      </c>
      <c r="F1347" s="12" t="s">
        <v>64</v>
      </c>
      <c r="G1347" s="12" t="s">
        <v>21</v>
      </c>
      <c r="H1347" s="33">
        <v>0.8</v>
      </c>
      <c r="I1347" s="21">
        <v>4750</v>
      </c>
      <c r="J1347" s="33">
        <f t="shared" si="50"/>
        <v>3800</v>
      </c>
      <c r="K1347" s="34">
        <f t="shared" si="51"/>
        <v>1140</v>
      </c>
      <c r="L1347" s="24">
        <v>0.3</v>
      </c>
      <c r="M1347" s="42">
        <f t="shared" si="52"/>
        <v>0.24</v>
      </c>
      <c r="N1347" s="29">
        <f t="shared" si="53"/>
        <v>1140</v>
      </c>
      <c r="O1347" s="3"/>
      <c r="P1347" s="8">
        <f>Data!$H1347+0.1</f>
        <v>0.9</v>
      </c>
      <c r="Q1347" s="5">
        <f>Data!$I1347-500</f>
        <v>4250</v>
      </c>
      <c r="R1347" s="6">
        <f>Data!$L1347+5%</f>
        <v>0.35</v>
      </c>
    </row>
    <row r="1348" spans="1:18" ht="15.75" customHeight="1">
      <c r="A1348" s="12" t="s">
        <v>28</v>
      </c>
      <c r="B1348" s="15">
        <v>1128299</v>
      </c>
      <c r="C1348" s="3">
        <v>44425</v>
      </c>
      <c r="D1348" s="12" t="s">
        <v>29</v>
      </c>
      <c r="E1348" s="12" t="s">
        <v>63</v>
      </c>
      <c r="F1348" s="12" t="s">
        <v>64</v>
      </c>
      <c r="G1348" s="12" t="s">
        <v>22</v>
      </c>
      <c r="H1348" s="33">
        <v>0.79999999999999993</v>
      </c>
      <c r="I1348" s="21">
        <v>4750</v>
      </c>
      <c r="J1348" s="33">
        <f t="shared" si="50"/>
        <v>3799.9999999999995</v>
      </c>
      <c r="K1348" s="34">
        <f t="shared" si="51"/>
        <v>760</v>
      </c>
      <c r="L1348" s="24">
        <v>0.2</v>
      </c>
      <c r="M1348" s="42">
        <f t="shared" si="52"/>
        <v>0.16</v>
      </c>
      <c r="N1348" s="29">
        <f t="shared" si="53"/>
        <v>760</v>
      </c>
      <c r="O1348" s="3"/>
      <c r="P1348" s="8">
        <f>Data!$H1348+0.1</f>
        <v>0.89999999999999991</v>
      </c>
      <c r="Q1348" s="5">
        <f>Data!$I1348-500</f>
        <v>4250</v>
      </c>
      <c r="R1348" s="6">
        <f>Data!$L1348+5%</f>
        <v>0.25</v>
      </c>
    </row>
    <row r="1349" spans="1:18" ht="15.75" customHeight="1">
      <c r="A1349" s="12" t="s">
        <v>28</v>
      </c>
      <c r="B1349" s="15">
        <v>1128299</v>
      </c>
      <c r="C1349" s="3">
        <v>44425</v>
      </c>
      <c r="D1349" s="12" t="s">
        <v>29</v>
      </c>
      <c r="E1349" s="12" t="s">
        <v>63</v>
      </c>
      <c r="F1349" s="12" t="s">
        <v>64</v>
      </c>
      <c r="G1349" s="12" t="s">
        <v>23</v>
      </c>
      <c r="H1349" s="33">
        <v>0.85</v>
      </c>
      <c r="I1349" s="21">
        <v>3000</v>
      </c>
      <c r="J1349" s="33">
        <f t="shared" si="50"/>
        <v>2550</v>
      </c>
      <c r="K1349" s="34">
        <f t="shared" si="51"/>
        <v>1147.5</v>
      </c>
      <c r="L1349" s="24">
        <v>0.45</v>
      </c>
      <c r="M1349" s="42">
        <f t="shared" si="52"/>
        <v>0.38250000000000001</v>
      </c>
      <c r="N1349" s="29">
        <f t="shared" si="53"/>
        <v>1147.5</v>
      </c>
      <c r="O1349" s="3"/>
      <c r="P1349" s="8">
        <f>Data!$H1349+0.1</f>
        <v>0.95</v>
      </c>
      <c r="Q1349" s="5">
        <f>Data!$I1349-500</f>
        <v>2500</v>
      </c>
      <c r="R1349" s="6">
        <f>Data!$L1349+5%</f>
        <v>0.5</v>
      </c>
    </row>
    <row r="1350" spans="1:18" ht="15.75" customHeight="1">
      <c r="A1350" s="12" t="s">
        <v>28</v>
      </c>
      <c r="B1350" s="15">
        <v>1128299</v>
      </c>
      <c r="C1350" s="3">
        <v>44457</v>
      </c>
      <c r="D1350" s="12" t="s">
        <v>29</v>
      </c>
      <c r="E1350" s="12" t="s">
        <v>63</v>
      </c>
      <c r="F1350" s="12" t="s">
        <v>64</v>
      </c>
      <c r="G1350" s="12" t="s">
        <v>18</v>
      </c>
      <c r="H1350" s="33">
        <v>0.60000000000000009</v>
      </c>
      <c r="I1350" s="21">
        <v>5000</v>
      </c>
      <c r="J1350" s="33">
        <f t="shared" si="50"/>
        <v>3000.0000000000005</v>
      </c>
      <c r="K1350" s="34">
        <f t="shared" si="51"/>
        <v>900.00000000000011</v>
      </c>
      <c r="L1350" s="24">
        <v>0.3</v>
      </c>
      <c r="M1350" s="42">
        <f t="shared" si="52"/>
        <v>0.18000000000000002</v>
      </c>
      <c r="N1350" s="29">
        <f t="shared" si="53"/>
        <v>900.00000000000011</v>
      </c>
      <c r="O1350" s="3"/>
      <c r="P1350" s="8">
        <f>Data!$H1350-0.05</f>
        <v>0.55000000000000004</v>
      </c>
      <c r="Q1350" s="5">
        <f>Data!$I1350-500</f>
        <v>4500</v>
      </c>
      <c r="R1350" s="6">
        <f>Data!$L1350+5%</f>
        <v>0.35</v>
      </c>
    </row>
    <row r="1351" spans="1:18" ht="15.75" customHeight="1">
      <c r="A1351" s="12" t="s">
        <v>28</v>
      </c>
      <c r="B1351" s="15">
        <v>1128299</v>
      </c>
      <c r="C1351" s="3">
        <v>44457</v>
      </c>
      <c r="D1351" s="12" t="s">
        <v>29</v>
      </c>
      <c r="E1351" s="12" t="s">
        <v>63</v>
      </c>
      <c r="F1351" s="12" t="s">
        <v>64</v>
      </c>
      <c r="G1351" s="12" t="s">
        <v>19</v>
      </c>
      <c r="H1351" s="33">
        <v>0.65000000000000013</v>
      </c>
      <c r="I1351" s="21">
        <v>5000</v>
      </c>
      <c r="J1351" s="33">
        <f t="shared" si="50"/>
        <v>3250.0000000000005</v>
      </c>
      <c r="K1351" s="34">
        <f t="shared" si="51"/>
        <v>812.50000000000011</v>
      </c>
      <c r="L1351" s="24">
        <v>0.25</v>
      </c>
      <c r="M1351" s="42">
        <f t="shared" ref="M1351:M1414" si="54">IFERROR(K1351/I1351,0)</f>
        <v>0.16250000000000003</v>
      </c>
      <c r="N1351" s="29">
        <f t="shared" ref="N1351:N1414" si="55">L1351*J1351</f>
        <v>812.50000000000011</v>
      </c>
      <c r="O1351" s="3"/>
      <c r="P1351" s="8">
        <f>Data!$H1351-0.05</f>
        <v>0.60000000000000009</v>
      </c>
      <c r="Q1351" s="5">
        <f>Data!$I1351-500</f>
        <v>4500</v>
      </c>
      <c r="R1351" s="6">
        <f>Data!$L1351+5%</f>
        <v>0.3</v>
      </c>
    </row>
    <row r="1352" spans="1:18" ht="15.75" customHeight="1">
      <c r="A1352" s="12" t="s">
        <v>28</v>
      </c>
      <c r="B1352" s="15">
        <v>1128299</v>
      </c>
      <c r="C1352" s="3">
        <v>44457</v>
      </c>
      <c r="D1352" s="12" t="s">
        <v>29</v>
      </c>
      <c r="E1352" s="12" t="s">
        <v>63</v>
      </c>
      <c r="F1352" s="12" t="s">
        <v>64</v>
      </c>
      <c r="G1352" s="12" t="s">
        <v>20</v>
      </c>
      <c r="H1352" s="33">
        <v>0.60000000000000009</v>
      </c>
      <c r="I1352" s="21">
        <v>3000</v>
      </c>
      <c r="J1352" s="33">
        <f t="shared" si="50"/>
        <v>1800.0000000000002</v>
      </c>
      <c r="K1352" s="34">
        <f t="shared" si="51"/>
        <v>540</v>
      </c>
      <c r="L1352" s="24">
        <v>0.3</v>
      </c>
      <c r="M1352" s="42">
        <f t="shared" si="54"/>
        <v>0.18</v>
      </c>
      <c r="N1352" s="29">
        <f t="shared" si="55"/>
        <v>540</v>
      </c>
      <c r="O1352" s="3"/>
      <c r="P1352" s="8">
        <f>Data!$H1352-0.05</f>
        <v>0.55000000000000004</v>
      </c>
      <c r="Q1352" s="5">
        <f>Data!$I1352-750</f>
        <v>2250</v>
      </c>
      <c r="R1352" s="6">
        <f>Data!$L1352+5%</f>
        <v>0.35</v>
      </c>
    </row>
    <row r="1353" spans="1:18" ht="15.75" customHeight="1">
      <c r="A1353" s="12" t="s">
        <v>28</v>
      </c>
      <c r="B1353" s="15">
        <v>1128299</v>
      </c>
      <c r="C1353" s="3">
        <v>44457</v>
      </c>
      <c r="D1353" s="12" t="s">
        <v>29</v>
      </c>
      <c r="E1353" s="12" t="s">
        <v>63</v>
      </c>
      <c r="F1353" s="12" t="s">
        <v>64</v>
      </c>
      <c r="G1353" s="12" t="s">
        <v>21</v>
      </c>
      <c r="H1353" s="33">
        <v>0.60000000000000009</v>
      </c>
      <c r="I1353" s="21">
        <v>2500</v>
      </c>
      <c r="J1353" s="33">
        <f t="shared" si="50"/>
        <v>1500.0000000000002</v>
      </c>
      <c r="K1353" s="34">
        <f t="shared" si="51"/>
        <v>450.00000000000006</v>
      </c>
      <c r="L1353" s="24">
        <v>0.3</v>
      </c>
      <c r="M1353" s="42">
        <f t="shared" si="54"/>
        <v>0.18000000000000002</v>
      </c>
      <c r="N1353" s="29">
        <f t="shared" si="55"/>
        <v>450.00000000000006</v>
      </c>
      <c r="O1353" s="3"/>
      <c r="P1353" s="8">
        <f>Data!$H1353-0.05</f>
        <v>0.55000000000000004</v>
      </c>
      <c r="Q1353" s="5">
        <f>Data!$I1353-750</f>
        <v>1750</v>
      </c>
      <c r="R1353" s="6">
        <f>Data!$L1353+5%</f>
        <v>0.35</v>
      </c>
    </row>
    <row r="1354" spans="1:18" ht="15.75" customHeight="1">
      <c r="A1354" s="12" t="s">
        <v>28</v>
      </c>
      <c r="B1354" s="15">
        <v>1128299</v>
      </c>
      <c r="C1354" s="3">
        <v>44457</v>
      </c>
      <c r="D1354" s="12" t="s">
        <v>29</v>
      </c>
      <c r="E1354" s="12" t="s">
        <v>63</v>
      </c>
      <c r="F1354" s="12" t="s">
        <v>64</v>
      </c>
      <c r="G1354" s="12" t="s">
        <v>22</v>
      </c>
      <c r="H1354" s="33">
        <v>0.70000000000000007</v>
      </c>
      <c r="I1354" s="21">
        <v>2750</v>
      </c>
      <c r="J1354" s="33">
        <f t="shared" si="50"/>
        <v>1925.0000000000002</v>
      </c>
      <c r="K1354" s="34">
        <f t="shared" si="51"/>
        <v>385.00000000000006</v>
      </c>
      <c r="L1354" s="24">
        <v>0.2</v>
      </c>
      <c r="M1354" s="42">
        <f t="shared" si="54"/>
        <v>0.14000000000000001</v>
      </c>
      <c r="N1354" s="29">
        <f t="shared" si="55"/>
        <v>385.00000000000006</v>
      </c>
      <c r="O1354" s="3"/>
      <c r="P1354" s="8">
        <f>Data!$H1354-0.05</f>
        <v>0.65</v>
      </c>
      <c r="Q1354" s="5">
        <f>Data!$I1354-750</f>
        <v>2000</v>
      </c>
      <c r="R1354" s="6">
        <f>Data!$L1354+5%</f>
        <v>0.25</v>
      </c>
    </row>
    <row r="1355" spans="1:18" ht="15.75" customHeight="1">
      <c r="A1355" s="12" t="s">
        <v>28</v>
      </c>
      <c r="B1355" s="15">
        <v>1128299</v>
      </c>
      <c r="C1355" s="3">
        <v>44457</v>
      </c>
      <c r="D1355" s="12" t="s">
        <v>29</v>
      </c>
      <c r="E1355" s="12" t="s">
        <v>63</v>
      </c>
      <c r="F1355" s="12" t="s">
        <v>64</v>
      </c>
      <c r="G1355" s="12" t="s">
        <v>23</v>
      </c>
      <c r="H1355" s="33">
        <v>0.54999999999999993</v>
      </c>
      <c r="I1355" s="21">
        <v>3000</v>
      </c>
      <c r="J1355" s="33">
        <f t="shared" si="50"/>
        <v>1649.9999999999998</v>
      </c>
      <c r="K1355" s="34">
        <f t="shared" si="51"/>
        <v>742.49999999999989</v>
      </c>
      <c r="L1355" s="24">
        <v>0.45</v>
      </c>
      <c r="M1355" s="42">
        <f t="shared" si="54"/>
        <v>0.24749999999999997</v>
      </c>
      <c r="N1355" s="29">
        <f t="shared" si="55"/>
        <v>742.49999999999989</v>
      </c>
      <c r="O1355" s="3"/>
      <c r="P1355" s="8">
        <f>Data!$H1355-0.05</f>
        <v>0.49999999999999994</v>
      </c>
      <c r="Q1355" s="5">
        <f>Data!$I1355-750</f>
        <v>2250</v>
      </c>
      <c r="R1355" s="6">
        <f>Data!$L1355+5%</f>
        <v>0.5</v>
      </c>
    </row>
    <row r="1356" spans="1:18" ht="15.75" customHeight="1">
      <c r="A1356" s="12" t="s">
        <v>28</v>
      </c>
      <c r="B1356" s="15">
        <v>1128299</v>
      </c>
      <c r="C1356" s="3">
        <v>44486</v>
      </c>
      <c r="D1356" s="12" t="s">
        <v>29</v>
      </c>
      <c r="E1356" s="12" t="s">
        <v>63</v>
      </c>
      <c r="F1356" s="12" t="s">
        <v>64</v>
      </c>
      <c r="G1356" s="12" t="s">
        <v>18</v>
      </c>
      <c r="H1356" s="33">
        <v>0.5</v>
      </c>
      <c r="I1356" s="21">
        <v>4000</v>
      </c>
      <c r="J1356" s="33">
        <f t="shared" si="50"/>
        <v>2000</v>
      </c>
      <c r="K1356" s="34">
        <f t="shared" si="51"/>
        <v>600</v>
      </c>
      <c r="L1356" s="24">
        <v>0.3</v>
      </c>
      <c r="M1356" s="42">
        <f t="shared" si="54"/>
        <v>0.15</v>
      </c>
      <c r="N1356" s="29">
        <f t="shared" si="55"/>
        <v>600</v>
      </c>
      <c r="O1356" s="3"/>
      <c r="P1356" s="8">
        <f>Data!$H1356-0.05</f>
        <v>0.45</v>
      </c>
      <c r="Q1356" s="5">
        <f>Data!$I1356-750</f>
        <v>3250</v>
      </c>
      <c r="R1356" s="6">
        <f>Data!$L1356+5%</f>
        <v>0.35</v>
      </c>
    </row>
    <row r="1357" spans="1:18" ht="15.75" customHeight="1">
      <c r="A1357" s="12" t="s">
        <v>28</v>
      </c>
      <c r="B1357" s="15">
        <v>1128299</v>
      </c>
      <c r="C1357" s="3">
        <v>44486</v>
      </c>
      <c r="D1357" s="12" t="s">
        <v>29</v>
      </c>
      <c r="E1357" s="12" t="s">
        <v>63</v>
      </c>
      <c r="F1357" s="12" t="s">
        <v>64</v>
      </c>
      <c r="G1357" s="12" t="s">
        <v>19</v>
      </c>
      <c r="H1357" s="33">
        <v>0.65000000000000013</v>
      </c>
      <c r="I1357" s="21">
        <v>5750</v>
      </c>
      <c r="J1357" s="33">
        <f t="shared" si="50"/>
        <v>3737.5000000000009</v>
      </c>
      <c r="K1357" s="34">
        <f t="shared" si="51"/>
        <v>934.37500000000023</v>
      </c>
      <c r="L1357" s="24">
        <v>0.25</v>
      </c>
      <c r="M1357" s="42">
        <f t="shared" si="54"/>
        <v>0.16250000000000003</v>
      </c>
      <c r="N1357" s="29">
        <f t="shared" si="55"/>
        <v>934.37500000000023</v>
      </c>
      <c r="O1357" s="3"/>
      <c r="P1357" s="8">
        <f>Data!$H1357-0</f>
        <v>0.65000000000000013</v>
      </c>
      <c r="Q1357" s="5">
        <f>Data!$I1357+1000</f>
        <v>6750</v>
      </c>
      <c r="R1357" s="6">
        <f>Data!$L1357+5%</f>
        <v>0.3</v>
      </c>
    </row>
    <row r="1358" spans="1:18" ht="15.75" customHeight="1">
      <c r="A1358" s="12" t="s">
        <v>28</v>
      </c>
      <c r="B1358" s="15">
        <v>1128299</v>
      </c>
      <c r="C1358" s="3">
        <v>44486</v>
      </c>
      <c r="D1358" s="12" t="s">
        <v>29</v>
      </c>
      <c r="E1358" s="12" t="s">
        <v>63</v>
      </c>
      <c r="F1358" s="12" t="s">
        <v>64</v>
      </c>
      <c r="G1358" s="12" t="s">
        <v>20</v>
      </c>
      <c r="H1358" s="33">
        <v>0.60000000000000009</v>
      </c>
      <c r="I1358" s="21">
        <v>4000</v>
      </c>
      <c r="J1358" s="33">
        <f t="shared" si="50"/>
        <v>2400.0000000000005</v>
      </c>
      <c r="K1358" s="34">
        <f t="shared" si="51"/>
        <v>720.00000000000011</v>
      </c>
      <c r="L1358" s="24">
        <v>0.3</v>
      </c>
      <c r="M1358" s="42">
        <f t="shared" si="54"/>
        <v>0.18000000000000002</v>
      </c>
      <c r="N1358" s="29">
        <f t="shared" si="55"/>
        <v>720.00000000000011</v>
      </c>
      <c r="O1358" s="3"/>
      <c r="P1358" s="8">
        <f>Data!$H1358-0</f>
        <v>0.60000000000000009</v>
      </c>
      <c r="Q1358" s="5">
        <f>Data!$I1358+1000</f>
        <v>5000</v>
      </c>
      <c r="R1358" s="6">
        <f>Data!$L1358+5%</f>
        <v>0.35</v>
      </c>
    </row>
    <row r="1359" spans="1:18" ht="15.75" customHeight="1">
      <c r="A1359" s="12" t="s">
        <v>28</v>
      </c>
      <c r="B1359" s="15">
        <v>1128299</v>
      </c>
      <c r="C1359" s="3">
        <v>44486</v>
      </c>
      <c r="D1359" s="12" t="s">
        <v>29</v>
      </c>
      <c r="E1359" s="12" t="s">
        <v>63</v>
      </c>
      <c r="F1359" s="12" t="s">
        <v>64</v>
      </c>
      <c r="G1359" s="12" t="s">
        <v>21</v>
      </c>
      <c r="H1359" s="33">
        <v>0.55000000000000004</v>
      </c>
      <c r="I1359" s="21">
        <v>3750</v>
      </c>
      <c r="J1359" s="33">
        <f t="shared" si="50"/>
        <v>2062.5</v>
      </c>
      <c r="K1359" s="34">
        <f t="shared" si="51"/>
        <v>618.75</v>
      </c>
      <c r="L1359" s="24">
        <v>0.3</v>
      </c>
      <c r="M1359" s="42">
        <f t="shared" si="54"/>
        <v>0.16500000000000001</v>
      </c>
      <c r="N1359" s="29">
        <f t="shared" si="55"/>
        <v>618.75</v>
      </c>
      <c r="O1359" s="3"/>
      <c r="P1359" s="8">
        <f>Data!$H1359-0</f>
        <v>0.55000000000000004</v>
      </c>
      <c r="Q1359" s="5">
        <f>Data!$I1359+1000</f>
        <v>4750</v>
      </c>
      <c r="R1359" s="6">
        <f>Data!$L1359+5%</f>
        <v>0.35</v>
      </c>
    </row>
    <row r="1360" spans="1:18" ht="15.75" customHeight="1">
      <c r="A1360" s="12" t="s">
        <v>28</v>
      </c>
      <c r="B1360" s="15">
        <v>1128299</v>
      </c>
      <c r="C1360" s="3">
        <v>44486</v>
      </c>
      <c r="D1360" s="12" t="s">
        <v>29</v>
      </c>
      <c r="E1360" s="12" t="s">
        <v>63</v>
      </c>
      <c r="F1360" s="12" t="s">
        <v>64</v>
      </c>
      <c r="G1360" s="12" t="s">
        <v>22</v>
      </c>
      <c r="H1360" s="33">
        <v>0.65</v>
      </c>
      <c r="I1360" s="21">
        <v>3500</v>
      </c>
      <c r="J1360" s="33">
        <f t="shared" si="50"/>
        <v>2275</v>
      </c>
      <c r="K1360" s="34">
        <f t="shared" si="51"/>
        <v>455</v>
      </c>
      <c r="L1360" s="24">
        <v>0.2</v>
      </c>
      <c r="M1360" s="42">
        <f t="shared" si="54"/>
        <v>0.13</v>
      </c>
      <c r="N1360" s="29">
        <f t="shared" si="55"/>
        <v>455</v>
      </c>
      <c r="O1360" s="3"/>
      <c r="P1360" s="8">
        <f>Data!$H1360-0</f>
        <v>0.65</v>
      </c>
      <c r="Q1360" s="5">
        <f>Data!$I1360+1000</f>
        <v>4500</v>
      </c>
      <c r="R1360" s="6">
        <f>Data!$L1360+5%</f>
        <v>0.25</v>
      </c>
    </row>
    <row r="1361" spans="1:18" ht="15.75" customHeight="1">
      <c r="A1361" s="12" t="s">
        <v>28</v>
      </c>
      <c r="B1361" s="15">
        <v>1128299</v>
      </c>
      <c r="C1361" s="3">
        <v>44486</v>
      </c>
      <c r="D1361" s="12" t="s">
        <v>29</v>
      </c>
      <c r="E1361" s="12" t="s">
        <v>63</v>
      </c>
      <c r="F1361" s="12" t="s">
        <v>64</v>
      </c>
      <c r="G1361" s="12" t="s">
        <v>23</v>
      </c>
      <c r="H1361" s="33">
        <v>0.70000000000000007</v>
      </c>
      <c r="I1361" s="21">
        <v>4000</v>
      </c>
      <c r="J1361" s="33">
        <f t="shared" si="50"/>
        <v>2800.0000000000005</v>
      </c>
      <c r="K1361" s="34">
        <f t="shared" si="51"/>
        <v>1260.0000000000002</v>
      </c>
      <c r="L1361" s="24">
        <v>0.45</v>
      </c>
      <c r="M1361" s="42">
        <f t="shared" si="54"/>
        <v>0.31500000000000006</v>
      </c>
      <c r="N1361" s="29">
        <f t="shared" si="55"/>
        <v>1260.0000000000002</v>
      </c>
      <c r="O1361" s="3"/>
      <c r="P1361" s="8">
        <f>Data!$H1361-0</f>
        <v>0.70000000000000007</v>
      </c>
      <c r="Q1361" s="5">
        <f>Data!$I1361+1000</f>
        <v>5000</v>
      </c>
      <c r="R1361" s="6">
        <f>Data!$L1361+5%</f>
        <v>0.5</v>
      </c>
    </row>
    <row r="1362" spans="1:18" ht="15.75" customHeight="1">
      <c r="A1362" s="12" t="s">
        <v>28</v>
      </c>
      <c r="B1362" s="15">
        <v>1128299</v>
      </c>
      <c r="C1362" s="3">
        <v>44517</v>
      </c>
      <c r="D1362" s="12" t="s">
        <v>29</v>
      </c>
      <c r="E1362" s="12" t="s">
        <v>63</v>
      </c>
      <c r="F1362" s="12" t="s">
        <v>64</v>
      </c>
      <c r="G1362" s="12" t="s">
        <v>18</v>
      </c>
      <c r="H1362" s="33">
        <v>0.55000000000000004</v>
      </c>
      <c r="I1362" s="21">
        <v>6250</v>
      </c>
      <c r="J1362" s="33">
        <f t="shared" si="50"/>
        <v>3437.5000000000005</v>
      </c>
      <c r="K1362" s="34">
        <f t="shared" si="51"/>
        <v>1031.25</v>
      </c>
      <c r="L1362" s="24">
        <v>0.3</v>
      </c>
      <c r="M1362" s="42">
        <f t="shared" si="54"/>
        <v>0.16500000000000001</v>
      </c>
      <c r="N1362" s="29">
        <f t="shared" si="55"/>
        <v>1031.25</v>
      </c>
      <c r="O1362" s="3"/>
      <c r="P1362" s="8">
        <f>Data!$H1362-0</f>
        <v>0.55000000000000004</v>
      </c>
      <c r="Q1362" s="5">
        <f>Data!$I1362+1000</f>
        <v>7250</v>
      </c>
      <c r="R1362" s="6">
        <f>Data!$L1362+5%</f>
        <v>0.35</v>
      </c>
    </row>
    <row r="1363" spans="1:18" ht="15.75" customHeight="1">
      <c r="A1363" s="12" t="s">
        <v>28</v>
      </c>
      <c r="B1363" s="15">
        <v>1128299</v>
      </c>
      <c r="C1363" s="3">
        <v>44517</v>
      </c>
      <c r="D1363" s="12" t="s">
        <v>29</v>
      </c>
      <c r="E1363" s="12" t="s">
        <v>63</v>
      </c>
      <c r="F1363" s="12" t="s">
        <v>64</v>
      </c>
      <c r="G1363" s="12" t="s">
        <v>19</v>
      </c>
      <c r="H1363" s="33">
        <v>0.60000000000000009</v>
      </c>
      <c r="I1363" s="21">
        <v>7000</v>
      </c>
      <c r="J1363" s="33">
        <f t="shared" si="50"/>
        <v>4200.0000000000009</v>
      </c>
      <c r="K1363" s="34">
        <f t="shared" si="51"/>
        <v>1050.0000000000002</v>
      </c>
      <c r="L1363" s="24">
        <v>0.25</v>
      </c>
      <c r="M1363" s="42">
        <f t="shared" si="54"/>
        <v>0.15000000000000002</v>
      </c>
      <c r="N1363" s="29">
        <f t="shared" si="55"/>
        <v>1050.0000000000002</v>
      </c>
      <c r="O1363" s="3"/>
      <c r="P1363" s="8">
        <f>Data!$H1363-0</f>
        <v>0.60000000000000009</v>
      </c>
      <c r="Q1363" s="5">
        <f>Data!$I1363+1000</f>
        <v>8000</v>
      </c>
      <c r="R1363" s="6">
        <f>Data!$L1363+5%</f>
        <v>0.3</v>
      </c>
    </row>
    <row r="1364" spans="1:18" ht="15.75" customHeight="1">
      <c r="A1364" s="12" t="s">
        <v>28</v>
      </c>
      <c r="B1364" s="15">
        <v>1128299</v>
      </c>
      <c r="C1364" s="3">
        <v>44517</v>
      </c>
      <c r="D1364" s="12" t="s">
        <v>29</v>
      </c>
      <c r="E1364" s="12" t="s">
        <v>63</v>
      </c>
      <c r="F1364" s="12" t="s">
        <v>64</v>
      </c>
      <c r="G1364" s="12" t="s">
        <v>20</v>
      </c>
      <c r="H1364" s="33">
        <v>0.55000000000000004</v>
      </c>
      <c r="I1364" s="21">
        <v>5250</v>
      </c>
      <c r="J1364" s="33">
        <f t="shared" si="50"/>
        <v>2887.5000000000005</v>
      </c>
      <c r="K1364" s="34">
        <f t="shared" si="51"/>
        <v>866.25000000000011</v>
      </c>
      <c r="L1364" s="24">
        <v>0.3</v>
      </c>
      <c r="M1364" s="42">
        <f t="shared" si="54"/>
        <v>0.16500000000000004</v>
      </c>
      <c r="N1364" s="29">
        <f t="shared" si="55"/>
        <v>866.25000000000011</v>
      </c>
      <c r="O1364" s="3"/>
      <c r="P1364" s="8">
        <f>Data!$H1364-0</f>
        <v>0.55000000000000004</v>
      </c>
      <c r="Q1364" s="5">
        <f>Data!$I1364+1000</f>
        <v>6250</v>
      </c>
      <c r="R1364" s="6">
        <f>Data!$L1364+5%</f>
        <v>0.35</v>
      </c>
    </row>
    <row r="1365" spans="1:18" ht="15.75" customHeight="1">
      <c r="A1365" s="12" t="s">
        <v>28</v>
      </c>
      <c r="B1365" s="15">
        <v>1128299</v>
      </c>
      <c r="C1365" s="3">
        <v>44517</v>
      </c>
      <c r="D1365" s="12" t="s">
        <v>29</v>
      </c>
      <c r="E1365" s="12" t="s">
        <v>63</v>
      </c>
      <c r="F1365" s="12" t="s">
        <v>64</v>
      </c>
      <c r="G1365" s="12" t="s">
        <v>21</v>
      </c>
      <c r="H1365" s="33">
        <v>0.65000000000000013</v>
      </c>
      <c r="I1365" s="21">
        <v>5000</v>
      </c>
      <c r="J1365" s="33">
        <f t="shared" si="50"/>
        <v>3250.0000000000005</v>
      </c>
      <c r="K1365" s="34">
        <f t="shared" si="51"/>
        <v>975.00000000000011</v>
      </c>
      <c r="L1365" s="24">
        <v>0.3</v>
      </c>
      <c r="M1365" s="42">
        <f t="shared" si="54"/>
        <v>0.19500000000000003</v>
      </c>
      <c r="N1365" s="29">
        <f t="shared" si="55"/>
        <v>975.00000000000011</v>
      </c>
      <c r="O1365" s="3"/>
      <c r="P1365" s="8">
        <f>Data!$H1365-0</f>
        <v>0.65000000000000013</v>
      </c>
      <c r="Q1365" s="5">
        <f>Data!$I1365+1000</f>
        <v>6000</v>
      </c>
      <c r="R1365" s="6">
        <f>Data!$L1365+5%</f>
        <v>0.35</v>
      </c>
    </row>
    <row r="1366" spans="1:18" ht="15.75" customHeight="1">
      <c r="A1366" s="12" t="s">
        <v>28</v>
      </c>
      <c r="B1366" s="15">
        <v>1128299</v>
      </c>
      <c r="C1366" s="3">
        <v>44517</v>
      </c>
      <c r="D1366" s="12" t="s">
        <v>29</v>
      </c>
      <c r="E1366" s="12" t="s">
        <v>63</v>
      </c>
      <c r="F1366" s="12" t="s">
        <v>64</v>
      </c>
      <c r="G1366" s="12" t="s">
        <v>22</v>
      </c>
      <c r="H1366" s="33">
        <v>0.85000000000000009</v>
      </c>
      <c r="I1366" s="21">
        <v>4750</v>
      </c>
      <c r="J1366" s="33">
        <f t="shared" si="50"/>
        <v>4037.5000000000005</v>
      </c>
      <c r="K1366" s="34">
        <f t="shared" si="51"/>
        <v>807.50000000000011</v>
      </c>
      <c r="L1366" s="24">
        <v>0.2</v>
      </c>
      <c r="M1366" s="42">
        <f t="shared" si="54"/>
        <v>0.17</v>
      </c>
      <c r="N1366" s="29">
        <f t="shared" si="55"/>
        <v>807.50000000000011</v>
      </c>
      <c r="O1366" s="3"/>
      <c r="P1366" s="8">
        <f>Data!$H1366-0</f>
        <v>0.85000000000000009</v>
      </c>
      <c r="Q1366" s="5">
        <f>Data!$I1366+1000</f>
        <v>5750</v>
      </c>
      <c r="R1366" s="6">
        <f>Data!$L1366+5%</f>
        <v>0.25</v>
      </c>
    </row>
    <row r="1367" spans="1:18" ht="15.75" customHeight="1">
      <c r="A1367" s="12" t="s">
        <v>28</v>
      </c>
      <c r="B1367" s="15">
        <v>1128299</v>
      </c>
      <c r="C1367" s="3">
        <v>44517</v>
      </c>
      <c r="D1367" s="12" t="s">
        <v>29</v>
      </c>
      <c r="E1367" s="12" t="s">
        <v>63</v>
      </c>
      <c r="F1367" s="12" t="s">
        <v>64</v>
      </c>
      <c r="G1367" s="12" t="s">
        <v>23</v>
      </c>
      <c r="H1367" s="33">
        <v>0.90000000000000013</v>
      </c>
      <c r="I1367" s="21">
        <v>6000</v>
      </c>
      <c r="J1367" s="33">
        <f t="shared" si="50"/>
        <v>5400.0000000000009</v>
      </c>
      <c r="K1367" s="34">
        <f t="shared" si="51"/>
        <v>2430.0000000000005</v>
      </c>
      <c r="L1367" s="24">
        <v>0.45</v>
      </c>
      <c r="M1367" s="42">
        <f t="shared" si="54"/>
        <v>0.40500000000000008</v>
      </c>
      <c r="N1367" s="29">
        <f t="shared" si="55"/>
        <v>2430.0000000000005</v>
      </c>
      <c r="O1367" s="3"/>
      <c r="P1367" s="8">
        <f>Data!$H1367-0</f>
        <v>0.90000000000000013</v>
      </c>
      <c r="Q1367" s="5">
        <f>Data!$I1367+1000</f>
        <v>7000</v>
      </c>
      <c r="R1367" s="6">
        <f>Data!$L1367+5%</f>
        <v>0.5</v>
      </c>
    </row>
    <row r="1368" spans="1:18" ht="15.75" customHeight="1">
      <c r="A1368" s="12" t="s">
        <v>28</v>
      </c>
      <c r="B1368" s="15">
        <v>1128299</v>
      </c>
      <c r="C1368" s="3">
        <v>44546</v>
      </c>
      <c r="D1368" s="12" t="s">
        <v>29</v>
      </c>
      <c r="E1368" s="12" t="s">
        <v>63</v>
      </c>
      <c r="F1368" s="12" t="s">
        <v>64</v>
      </c>
      <c r="G1368" s="12" t="s">
        <v>18</v>
      </c>
      <c r="H1368" s="33">
        <v>0.75000000000000011</v>
      </c>
      <c r="I1368" s="21">
        <v>8000</v>
      </c>
      <c r="J1368" s="33">
        <f t="shared" si="50"/>
        <v>6000.0000000000009</v>
      </c>
      <c r="K1368" s="34">
        <f t="shared" si="51"/>
        <v>1800.0000000000002</v>
      </c>
      <c r="L1368" s="24">
        <v>0.3</v>
      </c>
      <c r="M1368" s="42">
        <f t="shared" si="54"/>
        <v>0.22500000000000003</v>
      </c>
      <c r="N1368" s="29">
        <f t="shared" si="55"/>
        <v>1800.0000000000002</v>
      </c>
      <c r="O1368" s="3"/>
      <c r="P1368" s="8">
        <f>Data!$H1368-0</f>
        <v>0.75000000000000011</v>
      </c>
      <c r="Q1368" s="5">
        <f>Data!$I1368+1000</f>
        <v>9000</v>
      </c>
      <c r="R1368" s="6">
        <f>Data!$L1368+5%</f>
        <v>0.35</v>
      </c>
    </row>
    <row r="1369" spans="1:18" ht="15.75" customHeight="1">
      <c r="A1369" s="12" t="s">
        <v>28</v>
      </c>
      <c r="B1369" s="15">
        <v>1128299</v>
      </c>
      <c r="C1369" s="3">
        <v>44546</v>
      </c>
      <c r="D1369" s="12" t="s">
        <v>29</v>
      </c>
      <c r="E1369" s="12" t="s">
        <v>63</v>
      </c>
      <c r="F1369" s="12" t="s">
        <v>64</v>
      </c>
      <c r="G1369" s="12" t="s">
        <v>19</v>
      </c>
      <c r="H1369" s="33">
        <v>0.8500000000000002</v>
      </c>
      <c r="I1369" s="21">
        <v>8000</v>
      </c>
      <c r="J1369" s="33">
        <f t="shared" si="50"/>
        <v>6800.0000000000018</v>
      </c>
      <c r="K1369" s="34">
        <f t="shared" si="51"/>
        <v>1700.0000000000005</v>
      </c>
      <c r="L1369" s="24">
        <v>0.25</v>
      </c>
      <c r="M1369" s="42">
        <f t="shared" si="54"/>
        <v>0.21250000000000005</v>
      </c>
      <c r="N1369" s="29">
        <f t="shared" si="55"/>
        <v>1700.0000000000005</v>
      </c>
      <c r="O1369" s="3"/>
      <c r="P1369" s="8">
        <f>Data!$H1369-0</f>
        <v>0.8500000000000002</v>
      </c>
      <c r="Q1369" s="5">
        <f>Data!$I1369+1000</f>
        <v>9000</v>
      </c>
      <c r="R1369" s="6">
        <f>Data!$L1369+5%</f>
        <v>0.3</v>
      </c>
    </row>
    <row r="1370" spans="1:18" ht="15.75" customHeight="1">
      <c r="A1370" s="12" t="s">
        <v>28</v>
      </c>
      <c r="B1370" s="15">
        <v>1128299</v>
      </c>
      <c r="C1370" s="3">
        <v>44546</v>
      </c>
      <c r="D1370" s="12" t="s">
        <v>29</v>
      </c>
      <c r="E1370" s="12" t="s">
        <v>63</v>
      </c>
      <c r="F1370" s="12" t="s">
        <v>64</v>
      </c>
      <c r="G1370" s="12" t="s">
        <v>20</v>
      </c>
      <c r="H1370" s="33">
        <v>0.80000000000000016</v>
      </c>
      <c r="I1370" s="21">
        <v>6000</v>
      </c>
      <c r="J1370" s="33">
        <f t="shared" si="50"/>
        <v>4800.0000000000009</v>
      </c>
      <c r="K1370" s="34">
        <f t="shared" si="51"/>
        <v>1440.0000000000002</v>
      </c>
      <c r="L1370" s="24">
        <v>0.3</v>
      </c>
      <c r="M1370" s="42">
        <f t="shared" si="54"/>
        <v>0.24000000000000005</v>
      </c>
      <c r="N1370" s="29">
        <f t="shared" si="55"/>
        <v>1440.0000000000002</v>
      </c>
      <c r="O1370" s="3"/>
      <c r="P1370" s="8">
        <f>Data!$H1370-0</f>
        <v>0.80000000000000016</v>
      </c>
      <c r="Q1370" s="5">
        <f>Data!$I1370+1000</f>
        <v>7000</v>
      </c>
      <c r="R1370" s="6">
        <f>Data!$L1370+5%</f>
        <v>0.35</v>
      </c>
    </row>
    <row r="1371" spans="1:18" ht="15.75" customHeight="1">
      <c r="A1371" s="12" t="s">
        <v>28</v>
      </c>
      <c r="B1371" s="15">
        <v>1128299</v>
      </c>
      <c r="C1371" s="3">
        <v>44546</v>
      </c>
      <c r="D1371" s="12" t="s">
        <v>29</v>
      </c>
      <c r="E1371" s="12" t="s">
        <v>63</v>
      </c>
      <c r="F1371" s="12" t="s">
        <v>64</v>
      </c>
      <c r="G1371" s="12" t="s">
        <v>21</v>
      </c>
      <c r="H1371" s="33">
        <v>0.80000000000000016</v>
      </c>
      <c r="I1371" s="21">
        <v>6000</v>
      </c>
      <c r="J1371" s="33">
        <f t="shared" si="50"/>
        <v>4800.0000000000009</v>
      </c>
      <c r="K1371" s="34">
        <f t="shared" si="51"/>
        <v>1440.0000000000002</v>
      </c>
      <c r="L1371" s="24">
        <v>0.3</v>
      </c>
      <c r="M1371" s="42">
        <f t="shared" si="54"/>
        <v>0.24000000000000005</v>
      </c>
      <c r="N1371" s="29">
        <f t="shared" si="55"/>
        <v>1440.0000000000002</v>
      </c>
      <c r="O1371" s="3"/>
      <c r="P1371" s="8">
        <f>Data!$H1371-0</f>
        <v>0.80000000000000016</v>
      </c>
      <c r="Q1371" s="5">
        <f>Data!$I1371+1000</f>
        <v>7000</v>
      </c>
      <c r="R1371" s="6">
        <f>Data!$L1371+5%</f>
        <v>0.35</v>
      </c>
    </row>
    <row r="1372" spans="1:18" ht="15.75" customHeight="1">
      <c r="A1372" s="12" t="s">
        <v>28</v>
      </c>
      <c r="B1372" s="15">
        <v>1128299</v>
      </c>
      <c r="C1372" s="3">
        <v>44546</v>
      </c>
      <c r="D1372" s="12" t="s">
        <v>29</v>
      </c>
      <c r="E1372" s="12" t="s">
        <v>63</v>
      </c>
      <c r="F1372" s="12" t="s">
        <v>64</v>
      </c>
      <c r="G1372" s="12" t="s">
        <v>22</v>
      </c>
      <c r="H1372" s="33">
        <v>0.90000000000000013</v>
      </c>
      <c r="I1372" s="21">
        <v>5250</v>
      </c>
      <c r="J1372" s="33">
        <f t="shared" si="50"/>
        <v>4725.0000000000009</v>
      </c>
      <c r="K1372" s="34">
        <f t="shared" si="51"/>
        <v>945.00000000000023</v>
      </c>
      <c r="L1372" s="24">
        <v>0.2</v>
      </c>
      <c r="M1372" s="42">
        <f t="shared" si="54"/>
        <v>0.18000000000000005</v>
      </c>
      <c r="N1372" s="29">
        <f t="shared" si="55"/>
        <v>945.00000000000023</v>
      </c>
      <c r="O1372" s="3"/>
      <c r="P1372" s="8">
        <f>Data!$H1372-0</f>
        <v>0.90000000000000013</v>
      </c>
      <c r="Q1372" s="5">
        <f>Data!$I1372+1000</f>
        <v>6250</v>
      </c>
      <c r="R1372" s="6">
        <f>Data!$L1372+5%</f>
        <v>0.25</v>
      </c>
    </row>
    <row r="1373" spans="1:18" ht="15.75" customHeight="1">
      <c r="A1373" s="12" t="s">
        <v>28</v>
      </c>
      <c r="B1373" s="15">
        <v>1128299</v>
      </c>
      <c r="C1373" s="3">
        <v>44546</v>
      </c>
      <c r="D1373" s="12" t="s">
        <v>29</v>
      </c>
      <c r="E1373" s="12" t="s">
        <v>63</v>
      </c>
      <c r="F1373" s="12" t="s">
        <v>64</v>
      </c>
      <c r="G1373" s="12" t="s">
        <v>23</v>
      </c>
      <c r="H1373" s="33">
        <v>0.95000000000000018</v>
      </c>
      <c r="I1373" s="21">
        <v>6250</v>
      </c>
      <c r="J1373" s="33">
        <f t="shared" si="50"/>
        <v>5937.5000000000009</v>
      </c>
      <c r="K1373" s="34">
        <f t="shared" si="51"/>
        <v>2671.8750000000005</v>
      </c>
      <c r="L1373" s="24">
        <v>0.45</v>
      </c>
      <c r="M1373" s="42">
        <f t="shared" si="54"/>
        <v>0.42750000000000005</v>
      </c>
      <c r="N1373" s="29">
        <f t="shared" si="55"/>
        <v>2671.8750000000005</v>
      </c>
      <c r="O1373" s="3"/>
      <c r="P1373" s="8">
        <f>Data!$H1373-0</f>
        <v>0.95000000000000018</v>
      </c>
      <c r="Q1373" s="5">
        <f>Data!$I1373+1000</f>
        <v>7250</v>
      </c>
      <c r="R1373" s="6">
        <f>Data!$L1373+5%</f>
        <v>0.5</v>
      </c>
    </row>
    <row r="1374" spans="1:18" ht="15.75" customHeight="1">
      <c r="A1374" s="12" t="s">
        <v>15</v>
      </c>
      <c r="B1374" s="15">
        <v>1185732</v>
      </c>
      <c r="C1374" s="3">
        <v>44208</v>
      </c>
      <c r="D1374" s="12" t="s">
        <v>46</v>
      </c>
      <c r="E1374" s="12" t="s">
        <v>47</v>
      </c>
      <c r="F1374" s="12" t="s">
        <v>65</v>
      </c>
      <c r="G1374" s="12" t="s">
        <v>18</v>
      </c>
      <c r="H1374" s="33">
        <v>0.45</v>
      </c>
      <c r="I1374" s="21">
        <v>8500</v>
      </c>
      <c r="J1374" s="33">
        <f t="shared" si="50"/>
        <v>3825</v>
      </c>
      <c r="K1374" s="34">
        <f t="shared" si="51"/>
        <v>1721.25</v>
      </c>
      <c r="L1374" s="24">
        <v>0.45</v>
      </c>
      <c r="M1374" s="42">
        <f t="shared" si="54"/>
        <v>0.20250000000000001</v>
      </c>
      <c r="N1374" s="29">
        <f t="shared" si="55"/>
        <v>1721.25</v>
      </c>
      <c r="P1374" s="5"/>
    </row>
    <row r="1375" spans="1:18" ht="15.75" customHeight="1">
      <c r="A1375" s="12" t="s">
        <v>15</v>
      </c>
      <c r="B1375" s="15">
        <v>1185732</v>
      </c>
      <c r="C1375" s="3">
        <v>44208</v>
      </c>
      <c r="D1375" s="12" t="s">
        <v>46</v>
      </c>
      <c r="E1375" s="12" t="s">
        <v>47</v>
      </c>
      <c r="F1375" s="12" t="s">
        <v>65</v>
      </c>
      <c r="G1375" s="12" t="s">
        <v>19</v>
      </c>
      <c r="H1375" s="33">
        <v>0.45</v>
      </c>
      <c r="I1375" s="21">
        <v>6500</v>
      </c>
      <c r="J1375" s="33">
        <f t="shared" si="50"/>
        <v>2925</v>
      </c>
      <c r="K1375" s="34">
        <f t="shared" si="51"/>
        <v>1023.7499999999999</v>
      </c>
      <c r="L1375" s="24">
        <v>0.35</v>
      </c>
      <c r="M1375" s="42">
        <f t="shared" si="54"/>
        <v>0.15749999999999997</v>
      </c>
      <c r="N1375" s="29">
        <f t="shared" si="55"/>
        <v>1023.7499999999999</v>
      </c>
      <c r="P1375" s="5"/>
    </row>
    <row r="1376" spans="1:18" ht="15.75" customHeight="1">
      <c r="A1376" s="12" t="s">
        <v>15</v>
      </c>
      <c r="B1376" s="15">
        <v>1185732</v>
      </c>
      <c r="C1376" s="3">
        <v>44208</v>
      </c>
      <c r="D1376" s="12" t="s">
        <v>46</v>
      </c>
      <c r="E1376" s="12" t="s">
        <v>47</v>
      </c>
      <c r="F1376" s="12" t="s">
        <v>65</v>
      </c>
      <c r="G1376" s="12" t="s">
        <v>20</v>
      </c>
      <c r="H1376" s="33">
        <v>0.35000000000000003</v>
      </c>
      <c r="I1376" s="21">
        <v>6500</v>
      </c>
      <c r="J1376" s="33">
        <f t="shared" si="50"/>
        <v>2275</v>
      </c>
      <c r="K1376" s="34">
        <f t="shared" si="51"/>
        <v>568.75</v>
      </c>
      <c r="L1376" s="24">
        <v>0.25</v>
      </c>
      <c r="M1376" s="42">
        <f t="shared" si="54"/>
        <v>8.7499999999999994E-2</v>
      </c>
      <c r="N1376" s="29">
        <f t="shared" si="55"/>
        <v>568.75</v>
      </c>
      <c r="P1376" s="5"/>
    </row>
    <row r="1377" spans="1:16" ht="15.75" customHeight="1">
      <c r="A1377" s="12" t="s">
        <v>15</v>
      </c>
      <c r="B1377" s="15">
        <v>1185732</v>
      </c>
      <c r="C1377" s="3">
        <v>44208</v>
      </c>
      <c r="D1377" s="12" t="s">
        <v>46</v>
      </c>
      <c r="E1377" s="12" t="s">
        <v>47</v>
      </c>
      <c r="F1377" s="12" t="s">
        <v>65</v>
      </c>
      <c r="G1377" s="12" t="s">
        <v>21</v>
      </c>
      <c r="H1377" s="33">
        <v>0.39999999999999997</v>
      </c>
      <c r="I1377" s="21">
        <v>5000</v>
      </c>
      <c r="J1377" s="33">
        <f t="shared" si="50"/>
        <v>1999.9999999999998</v>
      </c>
      <c r="K1377" s="34">
        <f t="shared" si="51"/>
        <v>599.99999999999989</v>
      </c>
      <c r="L1377" s="24">
        <v>0.3</v>
      </c>
      <c r="M1377" s="42">
        <f t="shared" si="54"/>
        <v>0.11999999999999998</v>
      </c>
      <c r="N1377" s="29">
        <f t="shared" si="55"/>
        <v>599.99999999999989</v>
      </c>
      <c r="P1377" s="5"/>
    </row>
    <row r="1378" spans="1:16" ht="15.75" customHeight="1">
      <c r="A1378" s="12" t="s">
        <v>15</v>
      </c>
      <c r="B1378" s="15">
        <v>1185732</v>
      </c>
      <c r="C1378" s="3">
        <v>44208</v>
      </c>
      <c r="D1378" s="12" t="s">
        <v>46</v>
      </c>
      <c r="E1378" s="12" t="s">
        <v>47</v>
      </c>
      <c r="F1378" s="12" t="s">
        <v>65</v>
      </c>
      <c r="G1378" s="12" t="s">
        <v>22</v>
      </c>
      <c r="H1378" s="33">
        <v>0.55000000000000004</v>
      </c>
      <c r="I1378" s="21">
        <v>5500</v>
      </c>
      <c r="J1378" s="33">
        <f t="shared" si="50"/>
        <v>3025.0000000000005</v>
      </c>
      <c r="K1378" s="34">
        <f t="shared" si="51"/>
        <v>1058.75</v>
      </c>
      <c r="L1378" s="24">
        <v>0.35</v>
      </c>
      <c r="M1378" s="42">
        <f t="shared" si="54"/>
        <v>0.1925</v>
      </c>
      <c r="N1378" s="29">
        <f t="shared" si="55"/>
        <v>1058.75</v>
      </c>
      <c r="P1378" s="5"/>
    </row>
    <row r="1379" spans="1:16" ht="15.75" customHeight="1">
      <c r="A1379" s="12" t="s">
        <v>15</v>
      </c>
      <c r="B1379" s="15">
        <v>1185732</v>
      </c>
      <c r="C1379" s="3">
        <v>44208</v>
      </c>
      <c r="D1379" s="12" t="s">
        <v>46</v>
      </c>
      <c r="E1379" s="12" t="s">
        <v>47</v>
      </c>
      <c r="F1379" s="12" t="s">
        <v>65</v>
      </c>
      <c r="G1379" s="12" t="s">
        <v>23</v>
      </c>
      <c r="H1379" s="33">
        <v>0.45</v>
      </c>
      <c r="I1379" s="21">
        <v>6500</v>
      </c>
      <c r="J1379" s="33">
        <f t="shared" si="50"/>
        <v>2925</v>
      </c>
      <c r="K1379" s="34">
        <f t="shared" si="51"/>
        <v>1462.5</v>
      </c>
      <c r="L1379" s="24">
        <v>0.5</v>
      </c>
      <c r="M1379" s="42">
        <f t="shared" si="54"/>
        <v>0.22500000000000001</v>
      </c>
      <c r="N1379" s="29">
        <f t="shared" si="55"/>
        <v>1462.5</v>
      </c>
      <c r="P1379" s="5"/>
    </row>
    <row r="1380" spans="1:16" ht="15.75" customHeight="1">
      <c r="A1380" s="12" t="s">
        <v>15</v>
      </c>
      <c r="B1380" s="15">
        <v>1185732</v>
      </c>
      <c r="C1380" s="3">
        <v>44237</v>
      </c>
      <c r="D1380" s="12" t="s">
        <v>46</v>
      </c>
      <c r="E1380" s="12" t="s">
        <v>47</v>
      </c>
      <c r="F1380" s="12" t="s">
        <v>65</v>
      </c>
      <c r="G1380" s="12" t="s">
        <v>18</v>
      </c>
      <c r="H1380" s="33">
        <v>0.45</v>
      </c>
      <c r="I1380" s="21">
        <v>9000</v>
      </c>
      <c r="J1380" s="33">
        <f t="shared" si="50"/>
        <v>4050</v>
      </c>
      <c r="K1380" s="34">
        <f t="shared" si="51"/>
        <v>1822.5</v>
      </c>
      <c r="L1380" s="24">
        <v>0.45</v>
      </c>
      <c r="M1380" s="42">
        <f t="shared" si="54"/>
        <v>0.20250000000000001</v>
      </c>
      <c r="N1380" s="29">
        <f t="shared" si="55"/>
        <v>1822.5</v>
      </c>
      <c r="P1380" s="5"/>
    </row>
    <row r="1381" spans="1:16" ht="15.75" customHeight="1">
      <c r="A1381" s="12" t="s">
        <v>15</v>
      </c>
      <c r="B1381" s="15">
        <v>1185732</v>
      </c>
      <c r="C1381" s="3">
        <v>44237</v>
      </c>
      <c r="D1381" s="12" t="s">
        <v>46</v>
      </c>
      <c r="E1381" s="12" t="s">
        <v>47</v>
      </c>
      <c r="F1381" s="12" t="s">
        <v>65</v>
      </c>
      <c r="G1381" s="12" t="s">
        <v>19</v>
      </c>
      <c r="H1381" s="33">
        <v>0.45</v>
      </c>
      <c r="I1381" s="21">
        <v>5500</v>
      </c>
      <c r="J1381" s="33">
        <f t="shared" si="50"/>
        <v>2475</v>
      </c>
      <c r="K1381" s="34">
        <f t="shared" si="51"/>
        <v>866.25</v>
      </c>
      <c r="L1381" s="24">
        <v>0.35</v>
      </c>
      <c r="M1381" s="42">
        <f t="shared" si="54"/>
        <v>0.1575</v>
      </c>
      <c r="N1381" s="29">
        <f t="shared" si="55"/>
        <v>866.25</v>
      </c>
      <c r="P1381" s="5"/>
    </row>
    <row r="1382" spans="1:16" ht="15.75" customHeight="1">
      <c r="A1382" s="12" t="s">
        <v>15</v>
      </c>
      <c r="B1382" s="15">
        <v>1185732</v>
      </c>
      <c r="C1382" s="3">
        <v>44237</v>
      </c>
      <c r="D1382" s="12" t="s">
        <v>46</v>
      </c>
      <c r="E1382" s="12" t="s">
        <v>47</v>
      </c>
      <c r="F1382" s="12" t="s">
        <v>65</v>
      </c>
      <c r="G1382" s="12" t="s">
        <v>20</v>
      </c>
      <c r="H1382" s="33">
        <v>0.35000000000000003</v>
      </c>
      <c r="I1382" s="21">
        <v>6000</v>
      </c>
      <c r="J1382" s="33">
        <f t="shared" si="50"/>
        <v>2100</v>
      </c>
      <c r="K1382" s="34">
        <f t="shared" si="51"/>
        <v>525</v>
      </c>
      <c r="L1382" s="24">
        <v>0.25</v>
      </c>
      <c r="M1382" s="42">
        <f t="shared" si="54"/>
        <v>8.7499999999999994E-2</v>
      </c>
      <c r="N1382" s="29">
        <f t="shared" si="55"/>
        <v>525</v>
      </c>
      <c r="P1382" s="5"/>
    </row>
    <row r="1383" spans="1:16" ht="15.75" customHeight="1">
      <c r="A1383" s="12" t="s">
        <v>15</v>
      </c>
      <c r="B1383" s="15">
        <v>1185732</v>
      </c>
      <c r="C1383" s="3">
        <v>44237</v>
      </c>
      <c r="D1383" s="12" t="s">
        <v>46</v>
      </c>
      <c r="E1383" s="12" t="s">
        <v>47</v>
      </c>
      <c r="F1383" s="12" t="s">
        <v>65</v>
      </c>
      <c r="G1383" s="12" t="s">
        <v>21</v>
      </c>
      <c r="H1383" s="33">
        <v>0.39999999999999997</v>
      </c>
      <c r="I1383" s="21">
        <v>4750</v>
      </c>
      <c r="J1383" s="33">
        <f t="shared" si="50"/>
        <v>1899.9999999999998</v>
      </c>
      <c r="K1383" s="34">
        <f t="shared" si="51"/>
        <v>569.99999999999989</v>
      </c>
      <c r="L1383" s="24">
        <v>0.3</v>
      </c>
      <c r="M1383" s="42">
        <f t="shared" si="54"/>
        <v>0.11999999999999998</v>
      </c>
      <c r="N1383" s="29">
        <f t="shared" si="55"/>
        <v>569.99999999999989</v>
      </c>
      <c r="P1383" s="5"/>
    </row>
    <row r="1384" spans="1:16" ht="15.75" customHeight="1">
      <c r="A1384" s="12" t="s">
        <v>15</v>
      </c>
      <c r="B1384" s="15">
        <v>1185732</v>
      </c>
      <c r="C1384" s="3">
        <v>44237</v>
      </c>
      <c r="D1384" s="12" t="s">
        <v>46</v>
      </c>
      <c r="E1384" s="12" t="s">
        <v>47</v>
      </c>
      <c r="F1384" s="12" t="s">
        <v>65</v>
      </c>
      <c r="G1384" s="12" t="s">
        <v>22</v>
      </c>
      <c r="H1384" s="33">
        <v>0.55000000000000004</v>
      </c>
      <c r="I1384" s="21">
        <v>5500</v>
      </c>
      <c r="J1384" s="33">
        <f t="shared" si="50"/>
        <v>3025.0000000000005</v>
      </c>
      <c r="K1384" s="34">
        <f t="shared" si="51"/>
        <v>1058.75</v>
      </c>
      <c r="L1384" s="24">
        <v>0.35</v>
      </c>
      <c r="M1384" s="42">
        <f t="shared" si="54"/>
        <v>0.1925</v>
      </c>
      <c r="N1384" s="29">
        <f t="shared" si="55"/>
        <v>1058.75</v>
      </c>
      <c r="P1384" s="5"/>
    </row>
    <row r="1385" spans="1:16" ht="15.75" customHeight="1">
      <c r="A1385" s="12" t="s">
        <v>15</v>
      </c>
      <c r="B1385" s="15">
        <v>1185732</v>
      </c>
      <c r="C1385" s="3">
        <v>44237</v>
      </c>
      <c r="D1385" s="12" t="s">
        <v>46</v>
      </c>
      <c r="E1385" s="12" t="s">
        <v>47</v>
      </c>
      <c r="F1385" s="12" t="s">
        <v>65</v>
      </c>
      <c r="G1385" s="12" t="s">
        <v>23</v>
      </c>
      <c r="H1385" s="33">
        <v>0.45</v>
      </c>
      <c r="I1385" s="21">
        <v>6500</v>
      </c>
      <c r="J1385" s="33">
        <f t="shared" si="50"/>
        <v>2925</v>
      </c>
      <c r="K1385" s="34">
        <f t="shared" si="51"/>
        <v>1462.5</v>
      </c>
      <c r="L1385" s="24">
        <v>0.5</v>
      </c>
      <c r="M1385" s="42">
        <f t="shared" si="54"/>
        <v>0.22500000000000001</v>
      </c>
      <c r="N1385" s="29">
        <f t="shared" si="55"/>
        <v>1462.5</v>
      </c>
      <c r="P1385" s="5"/>
    </row>
    <row r="1386" spans="1:16" ht="15.75" customHeight="1">
      <c r="A1386" s="12" t="s">
        <v>15</v>
      </c>
      <c r="B1386" s="15">
        <v>1185732</v>
      </c>
      <c r="C1386" s="3">
        <v>44263</v>
      </c>
      <c r="D1386" s="12" t="s">
        <v>46</v>
      </c>
      <c r="E1386" s="12" t="s">
        <v>47</v>
      </c>
      <c r="F1386" s="12" t="s">
        <v>65</v>
      </c>
      <c r="G1386" s="12" t="s">
        <v>18</v>
      </c>
      <c r="H1386" s="33">
        <v>0.45</v>
      </c>
      <c r="I1386" s="21">
        <v>8700</v>
      </c>
      <c r="J1386" s="33">
        <f t="shared" si="50"/>
        <v>3915</v>
      </c>
      <c r="K1386" s="34">
        <f t="shared" si="51"/>
        <v>1761.75</v>
      </c>
      <c r="L1386" s="24">
        <v>0.45</v>
      </c>
      <c r="M1386" s="42">
        <f t="shared" si="54"/>
        <v>0.20250000000000001</v>
      </c>
      <c r="N1386" s="29">
        <f t="shared" si="55"/>
        <v>1761.75</v>
      </c>
      <c r="P1386" s="5"/>
    </row>
    <row r="1387" spans="1:16" ht="15.75" customHeight="1">
      <c r="A1387" s="12" t="s">
        <v>15</v>
      </c>
      <c r="B1387" s="15">
        <v>1185732</v>
      </c>
      <c r="C1387" s="3">
        <v>44263</v>
      </c>
      <c r="D1387" s="12" t="s">
        <v>46</v>
      </c>
      <c r="E1387" s="12" t="s">
        <v>47</v>
      </c>
      <c r="F1387" s="12" t="s">
        <v>65</v>
      </c>
      <c r="G1387" s="12" t="s">
        <v>19</v>
      </c>
      <c r="H1387" s="33">
        <v>0.45</v>
      </c>
      <c r="I1387" s="21">
        <v>5500</v>
      </c>
      <c r="J1387" s="33">
        <f t="shared" si="50"/>
        <v>2475</v>
      </c>
      <c r="K1387" s="34">
        <f t="shared" si="51"/>
        <v>866.25</v>
      </c>
      <c r="L1387" s="24">
        <v>0.35</v>
      </c>
      <c r="M1387" s="42">
        <f t="shared" si="54"/>
        <v>0.1575</v>
      </c>
      <c r="N1387" s="29">
        <f t="shared" si="55"/>
        <v>866.25</v>
      </c>
      <c r="P1387" s="5"/>
    </row>
    <row r="1388" spans="1:16" ht="15.75" customHeight="1">
      <c r="A1388" s="12" t="s">
        <v>15</v>
      </c>
      <c r="B1388" s="15">
        <v>1185732</v>
      </c>
      <c r="C1388" s="3">
        <v>44263</v>
      </c>
      <c r="D1388" s="12" t="s">
        <v>46</v>
      </c>
      <c r="E1388" s="12" t="s">
        <v>47</v>
      </c>
      <c r="F1388" s="12" t="s">
        <v>65</v>
      </c>
      <c r="G1388" s="12" t="s">
        <v>20</v>
      </c>
      <c r="H1388" s="33">
        <v>0.35000000000000003</v>
      </c>
      <c r="I1388" s="21">
        <v>5750</v>
      </c>
      <c r="J1388" s="33">
        <f t="shared" si="50"/>
        <v>2012.5000000000002</v>
      </c>
      <c r="K1388" s="34">
        <f t="shared" si="51"/>
        <v>503.12500000000006</v>
      </c>
      <c r="L1388" s="24">
        <v>0.25</v>
      </c>
      <c r="M1388" s="42">
        <f t="shared" si="54"/>
        <v>8.7500000000000008E-2</v>
      </c>
      <c r="N1388" s="29">
        <f t="shared" si="55"/>
        <v>503.12500000000006</v>
      </c>
      <c r="P1388" s="5"/>
    </row>
    <row r="1389" spans="1:16" ht="15.75" customHeight="1">
      <c r="A1389" s="12" t="s">
        <v>15</v>
      </c>
      <c r="B1389" s="15">
        <v>1185732</v>
      </c>
      <c r="C1389" s="3">
        <v>44263</v>
      </c>
      <c r="D1389" s="12" t="s">
        <v>46</v>
      </c>
      <c r="E1389" s="12" t="s">
        <v>47</v>
      </c>
      <c r="F1389" s="12" t="s">
        <v>65</v>
      </c>
      <c r="G1389" s="12" t="s">
        <v>21</v>
      </c>
      <c r="H1389" s="33">
        <v>0.39999999999999997</v>
      </c>
      <c r="I1389" s="21">
        <v>4250</v>
      </c>
      <c r="J1389" s="33">
        <f t="shared" si="50"/>
        <v>1699.9999999999998</v>
      </c>
      <c r="K1389" s="34">
        <f t="shared" si="51"/>
        <v>509.99999999999989</v>
      </c>
      <c r="L1389" s="24">
        <v>0.3</v>
      </c>
      <c r="M1389" s="42">
        <f t="shared" si="54"/>
        <v>0.11999999999999997</v>
      </c>
      <c r="N1389" s="29">
        <f t="shared" si="55"/>
        <v>509.99999999999989</v>
      </c>
      <c r="P1389" s="5"/>
    </row>
    <row r="1390" spans="1:16" ht="15.75" customHeight="1">
      <c r="A1390" s="12" t="s">
        <v>15</v>
      </c>
      <c r="B1390" s="15">
        <v>1185732</v>
      </c>
      <c r="C1390" s="3">
        <v>44263</v>
      </c>
      <c r="D1390" s="12" t="s">
        <v>46</v>
      </c>
      <c r="E1390" s="12" t="s">
        <v>47</v>
      </c>
      <c r="F1390" s="12" t="s">
        <v>65</v>
      </c>
      <c r="G1390" s="12" t="s">
        <v>22</v>
      </c>
      <c r="H1390" s="33">
        <v>0.55000000000000004</v>
      </c>
      <c r="I1390" s="21">
        <v>4750</v>
      </c>
      <c r="J1390" s="33">
        <f t="shared" si="50"/>
        <v>2612.5</v>
      </c>
      <c r="K1390" s="34">
        <f t="shared" si="51"/>
        <v>914.37499999999989</v>
      </c>
      <c r="L1390" s="24">
        <v>0.35</v>
      </c>
      <c r="M1390" s="42">
        <f t="shared" si="54"/>
        <v>0.19249999999999998</v>
      </c>
      <c r="N1390" s="29">
        <f t="shared" si="55"/>
        <v>914.37499999999989</v>
      </c>
      <c r="P1390" s="5"/>
    </row>
    <row r="1391" spans="1:16" ht="15.75" customHeight="1">
      <c r="A1391" s="12" t="s">
        <v>15</v>
      </c>
      <c r="B1391" s="15">
        <v>1185732</v>
      </c>
      <c r="C1391" s="3">
        <v>44263</v>
      </c>
      <c r="D1391" s="12" t="s">
        <v>46</v>
      </c>
      <c r="E1391" s="12" t="s">
        <v>47</v>
      </c>
      <c r="F1391" s="12" t="s">
        <v>65</v>
      </c>
      <c r="G1391" s="12" t="s">
        <v>23</v>
      </c>
      <c r="H1391" s="33">
        <v>0.45</v>
      </c>
      <c r="I1391" s="21">
        <v>5750</v>
      </c>
      <c r="J1391" s="33">
        <f t="shared" si="50"/>
        <v>2587.5</v>
      </c>
      <c r="K1391" s="34">
        <f t="shared" si="51"/>
        <v>1293.75</v>
      </c>
      <c r="L1391" s="24">
        <v>0.5</v>
      </c>
      <c r="M1391" s="42">
        <f t="shared" si="54"/>
        <v>0.22500000000000001</v>
      </c>
      <c r="N1391" s="29">
        <f t="shared" si="55"/>
        <v>1293.75</v>
      </c>
      <c r="P1391" s="5"/>
    </row>
    <row r="1392" spans="1:16" ht="15.75" customHeight="1">
      <c r="A1392" s="12" t="s">
        <v>15</v>
      </c>
      <c r="B1392" s="15">
        <v>1185732</v>
      </c>
      <c r="C1392" s="3">
        <v>44295</v>
      </c>
      <c r="D1392" s="12" t="s">
        <v>46</v>
      </c>
      <c r="E1392" s="12" t="s">
        <v>47</v>
      </c>
      <c r="F1392" s="12" t="s">
        <v>65</v>
      </c>
      <c r="G1392" s="12" t="s">
        <v>18</v>
      </c>
      <c r="H1392" s="33">
        <v>0.45</v>
      </c>
      <c r="I1392" s="21">
        <v>8250</v>
      </c>
      <c r="J1392" s="33">
        <f t="shared" si="50"/>
        <v>3712.5</v>
      </c>
      <c r="K1392" s="34">
        <f t="shared" si="51"/>
        <v>1670.625</v>
      </c>
      <c r="L1392" s="24">
        <v>0.45</v>
      </c>
      <c r="M1392" s="42">
        <f t="shared" si="54"/>
        <v>0.20250000000000001</v>
      </c>
      <c r="N1392" s="29">
        <f t="shared" si="55"/>
        <v>1670.625</v>
      </c>
      <c r="P1392" s="5"/>
    </row>
    <row r="1393" spans="1:16" ht="15.75" customHeight="1">
      <c r="A1393" s="12" t="s">
        <v>15</v>
      </c>
      <c r="B1393" s="15">
        <v>1185732</v>
      </c>
      <c r="C1393" s="3">
        <v>44295</v>
      </c>
      <c r="D1393" s="12" t="s">
        <v>46</v>
      </c>
      <c r="E1393" s="12" t="s">
        <v>47</v>
      </c>
      <c r="F1393" s="12" t="s">
        <v>65</v>
      </c>
      <c r="G1393" s="12" t="s">
        <v>19</v>
      </c>
      <c r="H1393" s="33">
        <v>0.45</v>
      </c>
      <c r="I1393" s="21">
        <v>5250</v>
      </c>
      <c r="J1393" s="33">
        <f t="shared" si="50"/>
        <v>2362.5</v>
      </c>
      <c r="K1393" s="34">
        <f t="shared" si="51"/>
        <v>826.875</v>
      </c>
      <c r="L1393" s="24">
        <v>0.35</v>
      </c>
      <c r="M1393" s="42">
        <f t="shared" si="54"/>
        <v>0.1575</v>
      </c>
      <c r="N1393" s="29">
        <f t="shared" si="55"/>
        <v>826.875</v>
      </c>
      <c r="P1393" s="5"/>
    </row>
    <row r="1394" spans="1:16" ht="15.75" customHeight="1">
      <c r="A1394" s="12" t="s">
        <v>15</v>
      </c>
      <c r="B1394" s="15">
        <v>1185732</v>
      </c>
      <c r="C1394" s="3">
        <v>44295</v>
      </c>
      <c r="D1394" s="12" t="s">
        <v>46</v>
      </c>
      <c r="E1394" s="12" t="s">
        <v>47</v>
      </c>
      <c r="F1394" s="12" t="s">
        <v>65</v>
      </c>
      <c r="G1394" s="12" t="s">
        <v>20</v>
      </c>
      <c r="H1394" s="33">
        <v>0.35000000000000003</v>
      </c>
      <c r="I1394" s="21">
        <v>5250</v>
      </c>
      <c r="J1394" s="33">
        <f t="shared" si="50"/>
        <v>1837.5000000000002</v>
      </c>
      <c r="K1394" s="34">
        <f t="shared" si="51"/>
        <v>459.37500000000006</v>
      </c>
      <c r="L1394" s="24">
        <v>0.25</v>
      </c>
      <c r="M1394" s="42">
        <f t="shared" si="54"/>
        <v>8.7500000000000008E-2</v>
      </c>
      <c r="N1394" s="29">
        <f t="shared" si="55"/>
        <v>459.37500000000006</v>
      </c>
      <c r="P1394" s="5"/>
    </row>
    <row r="1395" spans="1:16" ht="15.75" customHeight="1">
      <c r="A1395" s="12" t="s">
        <v>15</v>
      </c>
      <c r="B1395" s="15">
        <v>1185732</v>
      </c>
      <c r="C1395" s="3">
        <v>44295</v>
      </c>
      <c r="D1395" s="12" t="s">
        <v>46</v>
      </c>
      <c r="E1395" s="12" t="s">
        <v>47</v>
      </c>
      <c r="F1395" s="12" t="s">
        <v>65</v>
      </c>
      <c r="G1395" s="12" t="s">
        <v>21</v>
      </c>
      <c r="H1395" s="33">
        <v>0.39999999999999997</v>
      </c>
      <c r="I1395" s="21">
        <v>4500</v>
      </c>
      <c r="J1395" s="33">
        <f t="shared" si="50"/>
        <v>1799.9999999999998</v>
      </c>
      <c r="K1395" s="34">
        <f t="shared" si="51"/>
        <v>539.99999999999989</v>
      </c>
      <c r="L1395" s="24">
        <v>0.3</v>
      </c>
      <c r="M1395" s="42">
        <f t="shared" si="54"/>
        <v>0.11999999999999997</v>
      </c>
      <c r="N1395" s="29">
        <f t="shared" si="55"/>
        <v>539.99999999999989</v>
      </c>
      <c r="P1395" s="5"/>
    </row>
    <row r="1396" spans="1:16" ht="15.75" customHeight="1">
      <c r="A1396" s="12" t="s">
        <v>15</v>
      </c>
      <c r="B1396" s="15">
        <v>1185732</v>
      </c>
      <c r="C1396" s="3">
        <v>44295</v>
      </c>
      <c r="D1396" s="12" t="s">
        <v>46</v>
      </c>
      <c r="E1396" s="12" t="s">
        <v>47</v>
      </c>
      <c r="F1396" s="12" t="s">
        <v>65</v>
      </c>
      <c r="G1396" s="12" t="s">
        <v>22</v>
      </c>
      <c r="H1396" s="33">
        <v>0.55000000000000004</v>
      </c>
      <c r="I1396" s="21">
        <v>4750</v>
      </c>
      <c r="J1396" s="33">
        <f t="shared" si="50"/>
        <v>2612.5</v>
      </c>
      <c r="K1396" s="34">
        <f t="shared" si="51"/>
        <v>914.37499999999989</v>
      </c>
      <c r="L1396" s="24">
        <v>0.35</v>
      </c>
      <c r="M1396" s="42">
        <f t="shared" si="54"/>
        <v>0.19249999999999998</v>
      </c>
      <c r="N1396" s="29">
        <f t="shared" si="55"/>
        <v>914.37499999999989</v>
      </c>
      <c r="P1396" s="5"/>
    </row>
    <row r="1397" spans="1:16" ht="15.75" customHeight="1">
      <c r="A1397" s="12" t="s">
        <v>15</v>
      </c>
      <c r="B1397" s="15">
        <v>1185732</v>
      </c>
      <c r="C1397" s="3">
        <v>44295</v>
      </c>
      <c r="D1397" s="12" t="s">
        <v>46</v>
      </c>
      <c r="E1397" s="12" t="s">
        <v>47</v>
      </c>
      <c r="F1397" s="12" t="s">
        <v>65</v>
      </c>
      <c r="G1397" s="12" t="s">
        <v>23</v>
      </c>
      <c r="H1397" s="33">
        <v>0.45</v>
      </c>
      <c r="I1397" s="21">
        <v>6000</v>
      </c>
      <c r="J1397" s="33">
        <f t="shared" si="50"/>
        <v>2700</v>
      </c>
      <c r="K1397" s="34">
        <f t="shared" si="51"/>
        <v>1350</v>
      </c>
      <c r="L1397" s="24">
        <v>0.5</v>
      </c>
      <c r="M1397" s="42">
        <f t="shared" si="54"/>
        <v>0.22500000000000001</v>
      </c>
      <c r="N1397" s="29">
        <f t="shared" si="55"/>
        <v>1350</v>
      </c>
      <c r="P1397" s="5"/>
    </row>
    <row r="1398" spans="1:16" ht="15.75" customHeight="1">
      <c r="A1398" s="12" t="s">
        <v>15</v>
      </c>
      <c r="B1398" s="15">
        <v>1185732</v>
      </c>
      <c r="C1398" s="3">
        <v>44324</v>
      </c>
      <c r="D1398" s="12" t="s">
        <v>46</v>
      </c>
      <c r="E1398" s="12" t="s">
        <v>47</v>
      </c>
      <c r="F1398" s="12" t="s">
        <v>65</v>
      </c>
      <c r="G1398" s="12" t="s">
        <v>18</v>
      </c>
      <c r="H1398" s="33">
        <v>0.55000000000000004</v>
      </c>
      <c r="I1398" s="21">
        <v>8700</v>
      </c>
      <c r="J1398" s="33">
        <f t="shared" si="50"/>
        <v>4785</v>
      </c>
      <c r="K1398" s="34">
        <f t="shared" si="51"/>
        <v>2153.25</v>
      </c>
      <c r="L1398" s="24">
        <v>0.45</v>
      </c>
      <c r="M1398" s="42">
        <f t="shared" si="54"/>
        <v>0.2475</v>
      </c>
      <c r="N1398" s="29">
        <f t="shared" si="55"/>
        <v>2153.25</v>
      </c>
      <c r="P1398" s="5"/>
    </row>
    <row r="1399" spans="1:16" ht="15.75" customHeight="1">
      <c r="A1399" s="12" t="s">
        <v>15</v>
      </c>
      <c r="B1399" s="15">
        <v>1185732</v>
      </c>
      <c r="C1399" s="3">
        <v>44324</v>
      </c>
      <c r="D1399" s="12" t="s">
        <v>46</v>
      </c>
      <c r="E1399" s="12" t="s">
        <v>47</v>
      </c>
      <c r="F1399" s="12" t="s">
        <v>65</v>
      </c>
      <c r="G1399" s="12" t="s">
        <v>19</v>
      </c>
      <c r="H1399" s="33">
        <v>0.55000000000000004</v>
      </c>
      <c r="I1399" s="21">
        <v>5750</v>
      </c>
      <c r="J1399" s="33">
        <f t="shared" si="50"/>
        <v>3162.5000000000005</v>
      </c>
      <c r="K1399" s="34">
        <f t="shared" si="51"/>
        <v>1106.875</v>
      </c>
      <c r="L1399" s="24">
        <v>0.35</v>
      </c>
      <c r="M1399" s="42">
        <f t="shared" si="54"/>
        <v>0.1925</v>
      </c>
      <c r="N1399" s="29">
        <f t="shared" si="55"/>
        <v>1106.875</v>
      </c>
      <c r="P1399" s="5"/>
    </row>
    <row r="1400" spans="1:16" ht="15.75" customHeight="1">
      <c r="A1400" s="12" t="s">
        <v>15</v>
      </c>
      <c r="B1400" s="15">
        <v>1185732</v>
      </c>
      <c r="C1400" s="3">
        <v>44324</v>
      </c>
      <c r="D1400" s="12" t="s">
        <v>46</v>
      </c>
      <c r="E1400" s="12" t="s">
        <v>47</v>
      </c>
      <c r="F1400" s="12" t="s">
        <v>65</v>
      </c>
      <c r="G1400" s="12" t="s">
        <v>20</v>
      </c>
      <c r="H1400" s="33">
        <v>0.5</v>
      </c>
      <c r="I1400" s="21">
        <v>5500</v>
      </c>
      <c r="J1400" s="33">
        <f t="shared" si="50"/>
        <v>2750</v>
      </c>
      <c r="K1400" s="34">
        <f t="shared" si="51"/>
        <v>687.5</v>
      </c>
      <c r="L1400" s="24">
        <v>0.25</v>
      </c>
      <c r="M1400" s="42">
        <f t="shared" si="54"/>
        <v>0.125</v>
      </c>
      <c r="N1400" s="29">
        <f t="shared" si="55"/>
        <v>687.5</v>
      </c>
      <c r="P1400" s="5"/>
    </row>
    <row r="1401" spans="1:16" ht="15.75" customHeight="1">
      <c r="A1401" s="12" t="s">
        <v>15</v>
      </c>
      <c r="B1401" s="15">
        <v>1185732</v>
      </c>
      <c r="C1401" s="3">
        <v>44324</v>
      </c>
      <c r="D1401" s="12" t="s">
        <v>46</v>
      </c>
      <c r="E1401" s="12" t="s">
        <v>47</v>
      </c>
      <c r="F1401" s="12" t="s">
        <v>65</v>
      </c>
      <c r="G1401" s="12" t="s">
        <v>21</v>
      </c>
      <c r="H1401" s="33">
        <v>0.5</v>
      </c>
      <c r="I1401" s="21">
        <v>5000</v>
      </c>
      <c r="J1401" s="33">
        <f t="shared" si="50"/>
        <v>2500</v>
      </c>
      <c r="K1401" s="34">
        <f t="shared" si="51"/>
        <v>750</v>
      </c>
      <c r="L1401" s="24">
        <v>0.3</v>
      </c>
      <c r="M1401" s="42">
        <f t="shared" si="54"/>
        <v>0.15</v>
      </c>
      <c r="N1401" s="29">
        <f t="shared" si="55"/>
        <v>750</v>
      </c>
      <c r="P1401" s="5"/>
    </row>
    <row r="1402" spans="1:16" ht="15.75" customHeight="1">
      <c r="A1402" s="12" t="s">
        <v>15</v>
      </c>
      <c r="B1402" s="15">
        <v>1185732</v>
      </c>
      <c r="C1402" s="3">
        <v>44324</v>
      </c>
      <c r="D1402" s="12" t="s">
        <v>46</v>
      </c>
      <c r="E1402" s="12" t="s">
        <v>47</v>
      </c>
      <c r="F1402" s="12" t="s">
        <v>65</v>
      </c>
      <c r="G1402" s="12" t="s">
        <v>22</v>
      </c>
      <c r="H1402" s="33">
        <v>0.6</v>
      </c>
      <c r="I1402" s="21">
        <v>5250</v>
      </c>
      <c r="J1402" s="33">
        <f t="shared" si="50"/>
        <v>3150</v>
      </c>
      <c r="K1402" s="34">
        <f t="shared" si="51"/>
        <v>1102.5</v>
      </c>
      <c r="L1402" s="24">
        <v>0.35</v>
      </c>
      <c r="M1402" s="42">
        <f t="shared" si="54"/>
        <v>0.21</v>
      </c>
      <c r="N1402" s="29">
        <f t="shared" si="55"/>
        <v>1102.5</v>
      </c>
      <c r="P1402" s="5"/>
    </row>
    <row r="1403" spans="1:16" ht="15.75" customHeight="1">
      <c r="A1403" s="12" t="s">
        <v>15</v>
      </c>
      <c r="B1403" s="15">
        <v>1185732</v>
      </c>
      <c r="C1403" s="3">
        <v>44324</v>
      </c>
      <c r="D1403" s="12" t="s">
        <v>46</v>
      </c>
      <c r="E1403" s="12" t="s">
        <v>47</v>
      </c>
      <c r="F1403" s="12" t="s">
        <v>65</v>
      </c>
      <c r="G1403" s="12" t="s">
        <v>23</v>
      </c>
      <c r="H1403" s="33">
        <v>0.65</v>
      </c>
      <c r="I1403" s="21">
        <v>6250</v>
      </c>
      <c r="J1403" s="33">
        <f t="shared" si="50"/>
        <v>4062.5</v>
      </c>
      <c r="K1403" s="34">
        <f t="shared" si="51"/>
        <v>2031.25</v>
      </c>
      <c r="L1403" s="24">
        <v>0.5</v>
      </c>
      <c r="M1403" s="42">
        <f t="shared" si="54"/>
        <v>0.32500000000000001</v>
      </c>
      <c r="N1403" s="29">
        <f t="shared" si="55"/>
        <v>2031.25</v>
      </c>
      <c r="P1403" s="5"/>
    </row>
    <row r="1404" spans="1:16" ht="15.75" customHeight="1">
      <c r="A1404" s="12" t="s">
        <v>15</v>
      </c>
      <c r="B1404" s="15">
        <v>1185732</v>
      </c>
      <c r="C1404" s="3">
        <v>44357</v>
      </c>
      <c r="D1404" s="12" t="s">
        <v>46</v>
      </c>
      <c r="E1404" s="12" t="s">
        <v>47</v>
      </c>
      <c r="F1404" s="12" t="s">
        <v>65</v>
      </c>
      <c r="G1404" s="12" t="s">
        <v>18</v>
      </c>
      <c r="H1404" s="33">
        <v>0.6</v>
      </c>
      <c r="I1404" s="21">
        <v>8750</v>
      </c>
      <c r="J1404" s="33">
        <f t="shared" si="50"/>
        <v>5250</v>
      </c>
      <c r="K1404" s="34">
        <f t="shared" si="51"/>
        <v>2362.5</v>
      </c>
      <c r="L1404" s="24">
        <v>0.45</v>
      </c>
      <c r="M1404" s="42">
        <f t="shared" si="54"/>
        <v>0.27</v>
      </c>
      <c r="N1404" s="29">
        <f t="shared" si="55"/>
        <v>2362.5</v>
      </c>
      <c r="P1404" s="5"/>
    </row>
    <row r="1405" spans="1:16" ht="15.75" customHeight="1">
      <c r="A1405" s="12" t="s">
        <v>15</v>
      </c>
      <c r="B1405" s="15">
        <v>1185732</v>
      </c>
      <c r="C1405" s="3">
        <v>44357</v>
      </c>
      <c r="D1405" s="12" t="s">
        <v>46</v>
      </c>
      <c r="E1405" s="12" t="s">
        <v>47</v>
      </c>
      <c r="F1405" s="12" t="s">
        <v>65</v>
      </c>
      <c r="G1405" s="12" t="s">
        <v>19</v>
      </c>
      <c r="H1405" s="33">
        <v>0.55000000000000004</v>
      </c>
      <c r="I1405" s="21">
        <v>6250</v>
      </c>
      <c r="J1405" s="33">
        <f t="shared" si="50"/>
        <v>3437.5000000000005</v>
      </c>
      <c r="K1405" s="34">
        <f t="shared" si="51"/>
        <v>1203.125</v>
      </c>
      <c r="L1405" s="24">
        <v>0.35</v>
      </c>
      <c r="M1405" s="42">
        <f t="shared" si="54"/>
        <v>0.1925</v>
      </c>
      <c r="N1405" s="29">
        <f t="shared" si="55"/>
        <v>1203.125</v>
      </c>
      <c r="P1405" s="5"/>
    </row>
    <row r="1406" spans="1:16" ht="15.75" customHeight="1">
      <c r="A1406" s="12" t="s">
        <v>15</v>
      </c>
      <c r="B1406" s="15">
        <v>1185732</v>
      </c>
      <c r="C1406" s="3">
        <v>44357</v>
      </c>
      <c r="D1406" s="12" t="s">
        <v>46</v>
      </c>
      <c r="E1406" s="12" t="s">
        <v>47</v>
      </c>
      <c r="F1406" s="12" t="s">
        <v>65</v>
      </c>
      <c r="G1406" s="12" t="s">
        <v>20</v>
      </c>
      <c r="H1406" s="33">
        <v>0.5</v>
      </c>
      <c r="I1406" s="21">
        <v>6000</v>
      </c>
      <c r="J1406" s="33">
        <f t="shared" si="50"/>
        <v>3000</v>
      </c>
      <c r="K1406" s="34">
        <f t="shared" si="51"/>
        <v>750</v>
      </c>
      <c r="L1406" s="24">
        <v>0.25</v>
      </c>
      <c r="M1406" s="42">
        <f t="shared" si="54"/>
        <v>0.125</v>
      </c>
      <c r="N1406" s="29">
        <f t="shared" si="55"/>
        <v>750</v>
      </c>
      <c r="P1406" s="5"/>
    </row>
    <row r="1407" spans="1:16" ht="15.75" customHeight="1">
      <c r="A1407" s="12" t="s">
        <v>15</v>
      </c>
      <c r="B1407" s="15">
        <v>1185732</v>
      </c>
      <c r="C1407" s="3">
        <v>44357</v>
      </c>
      <c r="D1407" s="12" t="s">
        <v>46</v>
      </c>
      <c r="E1407" s="12" t="s">
        <v>47</v>
      </c>
      <c r="F1407" s="12" t="s">
        <v>65</v>
      </c>
      <c r="G1407" s="12" t="s">
        <v>21</v>
      </c>
      <c r="H1407" s="33">
        <v>0.5</v>
      </c>
      <c r="I1407" s="21">
        <v>5750</v>
      </c>
      <c r="J1407" s="33">
        <f t="shared" si="50"/>
        <v>2875</v>
      </c>
      <c r="K1407" s="34">
        <f t="shared" si="51"/>
        <v>862.5</v>
      </c>
      <c r="L1407" s="24">
        <v>0.3</v>
      </c>
      <c r="M1407" s="42">
        <f t="shared" si="54"/>
        <v>0.15</v>
      </c>
      <c r="N1407" s="29">
        <f t="shared" si="55"/>
        <v>862.5</v>
      </c>
      <c r="P1407" s="5"/>
    </row>
    <row r="1408" spans="1:16" ht="15.75" customHeight="1">
      <c r="A1408" s="12" t="s">
        <v>15</v>
      </c>
      <c r="B1408" s="15">
        <v>1185732</v>
      </c>
      <c r="C1408" s="3">
        <v>44357</v>
      </c>
      <c r="D1408" s="12" t="s">
        <v>46</v>
      </c>
      <c r="E1408" s="12" t="s">
        <v>47</v>
      </c>
      <c r="F1408" s="12" t="s">
        <v>65</v>
      </c>
      <c r="G1408" s="12" t="s">
        <v>22</v>
      </c>
      <c r="H1408" s="33">
        <v>0.65</v>
      </c>
      <c r="I1408" s="21">
        <v>5750</v>
      </c>
      <c r="J1408" s="33">
        <f t="shared" si="50"/>
        <v>3737.5</v>
      </c>
      <c r="K1408" s="34">
        <f t="shared" si="51"/>
        <v>1308.125</v>
      </c>
      <c r="L1408" s="24">
        <v>0.35</v>
      </c>
      <c r="M1408" s="42">
        <f t="shared" si="54"/>
        <v>0.22750000000000001</v>
      </c>
      <c r="N1408" s="29">
        <f t="shared" si="55"/>
        <v>1308.125</v>
      </c>
      <c r="P1408" s="5"/>
    </row>
    <row r="1409" spans="1:16" ht="15.75" customHeight="1">
      <c r="A1409" s="12" t="s">
        <v>15</v>
      </c>
      <c r="B1409" s="15">
        <v>1185732</v>
      </c>
      <c r="C1409" s="3">
        <v>44357</v>
      </c>
      <c r="D1409" s="12" t="s">
        <v>46</v>
      </c>
      <c r="E1409" s="12" t="s">
        <v>47</v>
      </c>
      <c r="F1409" s="12" t="s">
        <v>65</v>
      </c>
      <c r="G1409" s="12" t="s">
        <v>23</v>
      </c>
      <c r="H1409" s="33">
        <v>0.70000000000000007</v>
      </c>
      <c r="I1409" s="21">
        <v>7250</v>
      </c>
      <c r="J1409" s="33">
        <f t="shared" si="50"/>
        <v>5075.0000000000009</v>
      </c>
      <c r="K1409" s="34">
        <f t="shared" si="51"/>
        <v>2537.5000000000005</v>
      </c>
      <c r="L1409" s="24">
        <v>0.5</v>
      </c>
      <c r="M1409" s="42">
        <f t="shared" si="54"/>
        <v>0.35000000000000009</v>
      </c>
      <c r="N1409" s="29">
        <f t="shared" si="55"/>
        <v>2537.5000000000005</v>
      </c>
      <c r="P1409" s="5"/>
    </row>
    <row r="1410" spans="1:16" ht="15.75" customHeight="1">
      <c r="A1410" s="12" t="s">
        <v>15</v>
      </c>
      <c r="B1410" s="15">
        <v>1185732</v>
      </c>
      <c r="C1410" s="3">
        <v>44385</v>
      </c>
      <c r="D1410" s="12" t="s">
        <v>46</v>
      </c>
      <c r="E1410" s="12" t="s">
        <v>47</v>
      </c>
      <c r="F1410" s="12" t="s">
        <v>65</v>
      </c>
      <c r="G1410" s="12" t="s">
        <v>18</v>
      </c>
      <c r="H1410" s="33">
        <v>0.65</v>
      </c>
      <c r="I1410" s="21">
        <v>9500</v>
      </c>
      <c r="J1410" s="33">
        <f t="shared" si="50"/>
        <v>6175</v>
      </c>
      <c r="K1410" s="34">
        <f t="shared" si="51"/>
        <v>2778.75</v>
      </c>
      <c r="L1410" s="24">
        <v>0.45</v>
      </c>
      <c r="M1410" s="42">
        <f t="shared" si="54"/>
        <v>0.29249999999999998</v>
      </c>
      <c r="N1410" s="29">
        <f t="shared" si="55"/>
        <v>2778.75</v>
      </c>
      <c r="P1410" s="5"/>
    </row>
    <row r="1411" spans="1:16" ht="15.75" customHeight="1">
      <c r="A1411" s="12" t="s">
        <v>15</v>
      </c>
      <c r="B1411" s="15">
        <v>1185732</v>
      </c>
      <c r="C1411" s="3">
        <v>44385</v>
      </c>
      <c r="D1411" s="12" t="s">
        <v>46</v>
      </c>
      <c r="E1411" s="12" t="s">
        <v>47</v>
      </c>
      <c r="F1411" s="12" t="s">
        <v>65</v>
      </c>
      <c r="G1411" s="12" t="s">
        <v>19</v>
      </c>
      <c r="H1411" s="33">
        <v>0.60000000000000009</v>
      </c>
      <c r="I1411" s="21">
        <v>7000</v>
      </c>
      <c r="J1411" s="33">
        <f t="shared" si="50"/>
        <v>4200.0000000000009</v>
      </c>
      <c r="K1411" s="34">
        <f t="shared" si="51"/>
        <v>1470.0000000000002</v>
      </c>
      <c r="L1411" s="24">
        <v>0.35</v>
      </c>
      <c r="M1411" s="42">
        <f t="shared" si="54"/>
        <v>0.21000000000000002</v>
      </c>
      <c r="N1411" s="29">
        <f t="shared" si="55"/>
        <v>1470.0000000000002</v>
      </c>
      <c r="P1411" s="5"/>
    </row>
    <row r="1412" spans="1:16" ht="15.75" customHeight="1">
      <c r="A1412" s="12" t="s">
        <v>15</v>
      </c>
      <c r="B1412" s="15">
        <v>1185732</v>
      </c>
      <c r="C1412" s="3">
        <v>44385</v>
      </c>
      <c r="D1412" s="12" t="s">
        <v>46</v>
      </c>
      <c r="E1412" s="12" t="s">
        <v>47</v>
      </c>
      <c r="F1412" s="12" t="s">
        <v>65</v>
      </c>
      <c r="G1412" s="12" t="s">
        <v>20</v>
      </c>
      <c r="H1412" s="33">
        <v>0.55000000000000004</v>
      </c>
      <c r="I1412" s="21">
        <v>6250</v>
      </c>
      <c r="J1412" s="33">
        <f t="shared" si="50"/>
        <v>3437.5000000000005</v>
      </c>
      <c r="K1412" s="34">
        <f t="shared" si="51"/>
        <v>859.37500000000011</v>
      </c>
      <c r="L1412" s="24">
        <v>0.25</v>
      </c>
      <c r="M1412" s="42">
        <f t="shared" si="54"/>
        <v>0.13750000000000001</v>
      </c>
      <c r="N1412" s="29">
        <f t="shared" si="55"/>
        <v>859.37500000000011</v>
      </c>
      <c r="P1412" s="5"/>
    </row>
    <row r="1413" spans="1:16" ht="15.75" customHeight="1">
      <c r="A1413" s="12" t="s">
        <v>15</v>
      </c>
      <c r="B1413" s="15">
        <v>1185732</v>
      </c>
      <c r="C1413" s="3">
        <v>44385</v>
      </c>
      <c r="D1413" s="12" t="s">
        <v>46</v>
      </c>
      <c r="E1413" s="12" t="s">
        <v>47</v>
      </c>
      <c r="F1413" s="12" t="s">
        <v>65</v>
      </c>
      <c r="G1413" s="12" t="s">
        <v>21</v>
      </c>
      <c r="H1413" s="33">
        <v>0.55000000000000004</v>
      </c>
      <c r="I1413" s="21">
        <v>5750</v>
      </c>
      <c r="J1413" s="33">
        <f t="shared" si="50"/>
        <v>3162.5000000000005</v>
      </c>
      <c r="K1413" s="34">
        <f t="shared" si="51"/>
        <v>948.75000000000011</v>
      </c>
      <c r="L1413" s="24">
        <v>0.3</v>
      </c>
      <c r="M1413" s="42">
        <f t="shared" si="54"/>
        <v>0.16500000000000001</v>
      </c>
      <c r="N1413" s="29">
        <f t="shared" si="55"/>
        <v>948.75000000000011</v>
      </c>
      <c r="P1413" s="5"/>
    </row>
    <row r="1414" spans="1:16" ht="15.75" customHeight="1">
      <c r="A1414" s="12" t="s">
        <v>15</v>
      </c>
      <c r="B1414" s="15">
        <v>1185732</v>
      </c>
      <c r="C1414" s="3">
        <v>44385</v>
      </c>
      <c r="D1414" s="12" t="s">
        <v>46</v>
      </c>
      <c r="E1414" s="12" t="s">
        <v>47</v>
      </c>
      <c r="F1414" s="12" t="s">
        <v>65</v>
      </c>
      <c r="G1414" s="12" t="s">
        <v>22</v>
      </c>
      <c r="H1414" s="33">
        <v>0.65</v>
      </c>
      <c r="I1414" s="21">
        <v>6000</v>
      </c>
      <c r="J1414" s="33">
        <f t="shared" si="50"/>
        <v>3900</v>
      </c>
      <c r="K1414" s="34">
        <f t="shared" si="51"/>
        <v>1365</v>
      </c>
      <c r="L1414" s="24">
        <v>0.35</v>
      </c>
      <c r="M1414" s="42">
        <f t="shared" si="54"/>
        <v>0.22750000000000001</v>
      </c>
      <c r="N1414" s="29">
        <f t="shared" si="55"/>
        <v>1365</v>
      </c>
      <c r="P1414" s="5"/>
    </row>
    <row r="1415" spans="1:16" ht="15.75" customHeight="1">
      <c r="A1415" s="12" t="s">
        <v>15</v>
      </c>
      <c r="B1415" s="15">
        <v>1185732</v>
      </c>
      <c r="C1415" s="3">
        <v>44385</v>
      </c>
      <c r="D1415" s="12" t="s">
        <v>46</v>
      </c>
      <c r="E1415" s="12" t="s">
        <v>47</v>
      </c>
      <c r="F1415" s="12" t="s">
        <v>65</v>
      </c>
      <c r="G1415" s="12" t="s">
        <v>23</v>
      </c>
      <c r="H1415" s="33">
        <v>0.70000000000000007</v>
      </c>
      <c r="I1415" s="21">
        <v>7750</v>
      </c>
      <c r="J1415" s="33">
        <f t="shared" si="50"/>
        <v>5425.0000000000009</v>
      </c>
      <c r="K1415" s="34">
        <f t="shared" si="51"/>
        <v>2712.5000000000005</v>
      </c>
      <c r="L1415" s="24">
        <v>0.5</v>
      </c>
      <c r="M1415" s="42">
        <f t="shared" ref="M1415:M1478" si="56">IFERROR(K1415/I1415,0)</f>
        <v>0.35000000000000003</v>
      </c>
      <c r="N1415" s="29">
        <f t="shared" ref="N1415:N1478" si="57">L1415*J1415</f>
        <v>2712.5000000000005</v>
      </c>
      <c r="P1415" s="5"/>
    </row>
    <row r="1416" spans="1:16" ht="15.75" customHeight="1">
      <c r="A1416" s="12" t="s">
        <v>15</v>
      </c>
      <c r="B1416" s="15">
        <v>1185732</v>
      </c>
      <c r="C1416" s="3">
        <v>44417</v>
      </c>
      <c r="D1416" s="12" t="s">
        <v>46</v>
      </c>
      <c r="E1416" s="12" t="s">
        <v>47</v>
      </c>
      <c r="F1416" s="12" t="s">
        <v>65</v>
      </c>
      <c r="G1416" s="12" t="s">
        <v>18</v>
      </c>
      <c r="H1416" s="33">
        <v>0.65</v>
      </c>
      <c r="I1416" s="21">
        <v>9250</v>
      </c>
      <c r="J1416" s="33">
        <f t="shared" si="50"/>
        <v>6012.5</v>
      </c>
      <c r="K1416" s="34">
        <f t="shared" si="51"/>
        <v>2705.625</v>
      </c>
      <c r="L1416" s="24">
        <v>0.45</v>
      </c>
      <c r="M1416" s="42">
        <f t="shared" si="56"/>
        <v>0.29249999999999998</v>
      </c>
      <c r="N1416" s="29">
        <f t="shared" si="57"/>
        <v>2705.625</v>
      </c>
      <c r="P1416" s="5"/>
    </row>
    <row r="1417" spans="1:16" ht="15.75" customHeight="1">
      <c r="A1417" s="12" t="s">
        <v>15</v>
      </c>
      <c r="B1417" s="15">
        <v>1185732</v>
      </c>
      <c r="C1417" s="3">
        <v>44417</v>
      </c>
      <c r="D1417" s="12" t="s">
        <v>46</v>
      </c>
      <c r="E1417" s="12" t="s">
        <v>47</v>
      </c>
      <c r="F1417" s="12" t="s">
        <v>65</v>
      </c>
      <c r="G1417" s="12" t="s">
        <v>19</v>
      </c>
      <c r="H1417" s="33">
        <v>0.60000000000000009</v>
      </c>
      <c r="I1417" s="21">
        <v>7000</v>
      </c>
      <c r="J1417" s="33">
        <f t="shared" si="50"/>
        <v>4200.0000000000009</v>
      </c>
      <c r="K1417" s="34">
        <f t="shared" si="51"/>
        <v>1470.0000000000002</v>
      </c>
      <c r="L1417" s="24">
        <v>0.35</v>
      </c>
      <c r="M1417" s="42">
        <f t="shared" si="56"/>
        <v>0.21000000000000002</v>
      </c>
      <c r="N1417" s="29">
        <f t="shared" si="57"/>
        <v>1470.0000000000002</v>
      </c>
      <c r="P1417" s="5"/>
    </row>
    <row r="1418" spans="1:16" ht="15.75" customHeight="1">
      <c r="A1418" s="12" t="s">
        <v>15</v>
      </c>
      <c r="B1418" s="15">
        <v>1185732</v>
      </c>
      <c r="C1418" s="3">
        <v>44417</v>
      </c>
      <c r="D1418" s="12" t="s">
        <v>46</v>
      </c>
      <c r="E1418" s="12" t="s">
        <v>47</v>
      </c>
      <c r="F1418" s="12" t="s">
        <v>65</v>
      </c>
      <c r="G1418" s="12" t="s">
        <v>20</v>
      </c>
      <c r="H1418" s="33">
        <v>0.55000000000000004</v>
      </c>
      <c r="I1418" s="21">
        <v>6250</v>
      </c>
      <c r="J1418" s="33">
        <f t="shared" si="50"/>
        <v>3437.5000000000005</v>
      </c>
      <c r="K1418" s="34">
        <f t="shared" si="51"/>
        <v>859.37500000000011</v>
      </c>
      <c r="L1418" s="24">
        <v>0.25</v>
      </c>
      <c r="M1418" s="42">
        <f t="shared" si="56"/>
        <v>0.13750000000000001</v>
      </c>
      <c r="N1418" s="29">
        <f t="shared" si="57"/>
        <v>859.37500000000011</v>
      </c>
      <c r="P1418" s="5"/>
    </row>
    <row r="1419" spans="1:16" ht="15.75" customHeight="1">
      <c r="A1419" s="12" t="s">
        <v>15</v>
      </c>
      <c r="B1419" s="15">
        <v>1185732</v>
      </c>
      <c r="C1419" s="3">
        <v>44417</v>
      </c>
      <c r="D1419" s="12" t="s">
        <v>46</v>
      </c>
      <c r="E1419" s="12" t="s">
        <v>47</v>
      </c>
      <c r="F1419" s="12" t="s">
        <v>65</v>
      </c>
      <c r="G1419" s="12" t="s">
        <v>21</v>
      </c>
      <c r="H1419" s="33">
        <v>0.45</v>
      </c>
      <c r="I1419" s="21">
        <v>5750</v>
      </c>
      <c r="J1419" s="33">
        <f t="shared" si="50"/>
        <v>2587.5</v>
      </c>
      <c r="K1419" s="34">
        <f t="shared" si="51"/>
        <v>776.25</v>
      </c>
      <c r="L1419" s="24">
        <v>0.3</v>
      </c>
      <c r="M1419" s="42">
        <f t="shared" si="56"/>
        <v>0.13500000000000001</v>
      </c>
      <c r="N1419" s="29">
        <f t="shared" si="57"/>
        <v>776.25</v>
      </c>
      <c r="P1419" s="5"/>
    </row>
    <row r="1420" spans="1:16" ht="15.75" customHeight="1">
      <c r="A1420" s="12" t="s">
        <v>15</v>
      </c>
      <c r="B1420" s="15">
        <v>1185732</v>
      </c>
      <c r="C1420" s="3">
        <v>44417</v>
      </c>
      <c r="D1420" s="12" t="s">
        <v>46</v>
      </c>
      <c r="E1420" s="12" t="s">
        <v>47</v>
      </c>
      <c r="F1420" s="12" t="s">
        <v>65</v>
      </c>
      <c r="G1420" s="12" t="s">
        <v>22</v>
      </c>
      <c r="H1420" s="33">
        <v>0.55000000000000004</v>
      </c>
      <c r="I1420" s="21">
        <v>5500</v>
      </c>
      <c r="J1420" s="33">
        <f t="shared" si="50"/>
        <v>3025.0000000000005</v>
      </c>
      <c r="K1420" s="34">
        <f t="shared" si="51"/>
        <v>1058.75</v>
      </c>
      <c r="L1420" s="24">
        <v>0.35</v>
      </c>
      <c r="M1420" s="42">
        <f t="shared" si="56"/>
        <v>0.1925</v>
      </c>
      <c r="N1420" s="29">
        <f t="shared" si="57"/>
        <v>1058.75</v>
      </c>
      <c r="P1420" s="5"/>
    </row>
    <row r="1421" spans="1:16" ht="15.75" customHeight="1">
      <c r="A1421" s="12" t="s">
        <v>15</v>
      </c>
      <c r="B1421" s="15">
        <v>1185732</v>
      </c>
      <c r="C1421" s="3">
        <v>44417</v>
      </c>
      <c r="D1421" s="12" t="s">
        <v>46</v>
      </c>
      <c r="E1421" s="12" t="s">
        <v>47</v>
      </c>
      <c r="F1421" s="12" t="s">
        <v>65</v>
      </c>
      <c r="G1421" s="12" t="s">
        <v>23</v>
      </c>
      <c r="H1421" s="33">
        <v>0.60000000000000009</v>
      </c>
      <c r="I1421" s="21">
        <v>7250</v>
      </c>
      <c r="J1421" s="33">
        <f t="shared" si="50"/>
        <v>4350.0000000000009</v>
      </c>
      <c r="K1421" s="34">
        <f t="shared" si="51"/>
        <v>2175.0000000000005</v>
      </c>
      <c r="L1421" s="24">
        <v>0.5</v>
      </c>
      <c r="M1421" s="42">
        <f t="shared" si="56"/>
        <v>0.30000000000000004</v>
      </c>
      <c r="N1421" s="29">
        <f t="shared" si="57"/>
        <v>2175.0000000000005</v>
      </c>
      <c r="P1421" s="5"/>
    </row>
    <row r="1422" spans="1:16" ht="15.75" customHeight="1">
      <c r="A1422" s="12" t="s">
        <v>15</v>
      </c>
      <c r="B1422" s="15">
        <v>1185732</v>
      </c>
      <c r="C1422" s="3">
        <v>44447</v>
      </c>
      <c r="D1422" s="12" t="s">
        <v>46</v>
      </c>
      <c r="E1422" s="12" t="s">
        <v>47</v>
      </c>
      <c r="F1422" s="12" t="s">
        <v>65</v>
      </c>
      <c r="G1422" s="12" t="s">
        <v>18</v>
      </c>
      <c r="H1422" s="33">
        <v>0.55000000000000004</v>
      </c>
      <c r="I1422" s="21">
        <v>8500</v>
      </c>
      <c r="J1422" s="33">
        <f t="shared" si="50"/>
        <v>4675</v>
      </c>
      <c r="K1422" s="34">
        <f t="shared" si="51"/>
        <v>2103.75</v>
      </c>
      <c r="L1422" s="24">
        <v>0.45</v>
      </c>
      <c r="M1422" s="42">
        <f t="shared" si="56"/>
        <v>0.2475</v>
      </c>
      <c r="N1422" s="29">
        <f t="shared" si="57"/>
        <v>2103.75</v>
      </c>
      <c r="P1422" s="5"/>
    </row>
    <row r="1423" spans="1:16" ht="15.75" customHeight="1">
      <c r="A1423" s="12" t="s">
        <v>15</v>
      </c>
      <c r="B1423" s="15">
        <v>1185732</v>
      </c>
      <c r="C1423" s="3">
        <v>44447</v>
      </c>
      <c r="D1423" s="12" t="s">
        <v>46</v>
      </c>
      <c r="E1423" s="12" t="s">
        <v>47</v>
      </c>
      <c r="F1423" s="12" t="s">
        <v>65</v>
      </c>
      <c r="G1423" s="12" t="s">
        <v>19</v>
      </c>
      <c r="H1423" s="33">
        <v>0.50000000000000011</v>
      </c>
      <c r="I1423" s="21">
        <v>6500</v>
      </c>
      <c r="J1423" s="33">
        <f t="shared" si="50"/>
        <v>3250.0000000000009</v>
      </c>
      <c r="K1423" s="34">
        <f t="shared" si="51"/>
        <v>1137.5000000000002</v>
      </c>
      <c r="L1423" s="24">
        <v>0.35</v>
      </c>
      <c r="M1423" s="42">
        <f t="shared" si="56"/>
        <v>0.17500000000000004</v>
      </c>
      <c r="N1423" s="29">
        <f t="shared" si="57"/>
        <v>1137.5000000000002</v>
      </c>
      <c r="P1423" s="5"/>
    </row>
    <row r="1424" spans="1:16" ht="15.75" customHeight="1">
      <c r="A1424" s="12" t="s">
        <v>15</v>
      </c>
      <c r="B1424" s="15">
        <v>1185732</v>
      </c>
      <c r="C1424" s="3">
        <v>44447</v>
      </c>
      <c r="D1424" s="12" t="s">
        <v>46</v>
      </c>
      <c r="E1424" s="12" t="s">
        <v>47</v>
      </c>
      <c r="F1424" s="12" t="s">
        <v>65</v>
      </c>
      <c r="G1424" s="12" t="s">
        <v>20</v>
      </c>
      <c r="H1424" s="33">
        <v>0.45</v>
      </c>
      <c r="I1424" s="21">
        <v>5500</v>
      </c>
      <c r="J1424" s="33">
        <f t="shared" si="50"/>
        <v>2475</v>
      </c>
      <c r="K1424" s="34">
        <f t="shared" si="51"/>
        <v>618.75</v>
      </c>
      <c r="L1424" s="24">
        <v>0.25</v>
      </c>
      <c r="M1424" s="42">
        <f t="shared" si="56"/>
        <v>0.1125</v>
      </c>
      <c r="N1424" s="29">
        <f t="shared" si="57"/>
        <v>618.75</v>
      </c>
      <c r="P1424" s="5"/>
    </row>
    <row r="1425" spans="1:16" ht="15.75" customHeight="1">
      <c r="A1425" s="12" t="s">
        <v>15</v>
      </c>
      <c r="B1425" s="15">
        <v>1185732</v>
      </c>
      <c r="C1425" s="3">
        <v>44447</v>
      </c>
      <c r="D1425" s="12" t="s">
        <v>46</v>
      </c>
      <c r="E1425" s="12" t="s">
        <v>47</v>
      </c>
      <c r="F1425" s="12" t="s">
        <v>65</v>
      </c>
      <c r="G1425" s="12" t="s">
        <v>21</v>
      </c>
      <c r="H1425" s="33">
        <v>0.45</v>
      </c>
      <c r="I1425" s="21">
        <v>5250</v>
      </c>
      <c r="J1425" s="33">
        <f t="shared" si="50"/>
        <v>2362.5</v>
      </c>
      <c r="K1425" s="34">
        <f t="shared" si="51"/>
        <v>708.75</v>
      </c>
      <c r="L1425" s="24">
        <v>0.3</v>
      </c>
      <c r="M1425" s="42">
        <f t="shared" si="56"/>
        <v>0.13500000000000001</v>
      </c>
      <c r="N1425" s="29">
        <f t="shared" si="57"/>
        <v>708.75</v>
      </c>
      <c r="P1425" s="5"/>
    </row>
    <row r="1426" spans="1:16" ht="15.75" customHeight="1">
      <c r="A1426" s="12" t="s">
        <v>15</v>
      </c>
      <c r="B1426" s="15">
        <v>1185732</v>
      </c>
      <c r="C1426" s="3">
        <v>44447</v>
      </c>
      <c r="D1426" s="12" t="s">
        <v>46</v>
      </c>
      <c r="E1426" s="12" t="s">
        <v>47</v>
      </c>
      <c r="F1426" s="12" t="s">
        <v>65</v>
      </c>
      <c r="G1426" s="12" t="s">
        <v>22</v>
      </c>
      <c r="H1426" s="33">
        <v>0.55000000000000004</v>
      </c>
      <c r="I1426" s="21">
        <v>5250</v>
      </c>
      <c r="J1426" s="33">
        <f t="shared" si="50"/>
        <v>2887.5000000000005</v>
      </c>
      <c r="K1426" s="34">
        <f t="shared" si="51"/>
        <v>1010.6250000000001</v>
      </c>
      <c r="L1426" s="24">
        <v>0.35</v>
      </c>
      <c r="M1426" s="42">
        <f t="shared" si="56"/>
        <v>0.19250000000000003</v>
      </c>
      <c r="N1426" s="29">
        <f t="shared" si="57"/>
        <v>1010.6250000000001</v>
      </c>
      <c r="P1426" s="5"/>
    </row>
    <row r="1427" spans="1:16" ht="15.75" customHeight="1">
      <c r="A1427" s="12" t="s">
        <v>15</v>
      </c>
      <c r="B1427" s="15">
        <v>1185732</v>
      </c>
      <c r="C1427" s="3">
        <v>44447</v>
      </c>
      <c r="D1427" s="12" t="s">
        <v>46</v>
      </c>
      <c r="E1427" s="12" t="s">
        <v>47</v>
      </c>
      <c r="F1427" s="12" t="s">
        <v>65</v>
      </c>
      <c r="G1427" s="12" t="s">
        <v>23</v>
      </c>
      <c r="H1427" s="33">
        <v>0.60000000000000009</v>
      </c>
      <c r="I1427" s="21">
        <v>6250</v>
      </c>
      <c r="J1427" s="33">
        <f t="shared" si="50"/>
        <v>3750.0000000000005</v>
      </c>
      <c r="K1427" s="34">
        <f t="shared" si="51"/>
        <v>1875.0000000000002</v>
      </c>
      <c r="L1427" s="24">
        <v>0.5</v>
      </c>
      <c r="M1427" s="42">
        <f t="shared" si="56"/>
        <v>0.30000000000000004</v>
      </c>
      <c r="N1427" s="29">
        <f t="shared" si="57"/>
        <v>1875.0000000000002</v>
      </c>
      <c r="P1427" s="5"/>
    </row>
    <row r="1428" spans="1:16" ht="15.75" customHeight="1">
      <c r="A1428" s="12" t="s">
        <v>15</v>
      </c>
      <c r="B1428" s="15">
        <v>1185732</v>
      </c>
      <c r="C1428" s="3">
        <v>44479</v>
      </c>
      <c r="D1428" s="12" t="s">
        <v>46</v>
      </c>
      <c r="E1428" s="12" t="s">
        <v>47</v>
      </c>
      <c r="F1428" s="12" t="s">
        <v>65</v>
      </c>
      <c r="G1428" s="12" t="s">
        <v>18</v>
      </c>
      <c r="H1428" s="33">
        <v>0.60000000000000009</v>
      </c>
      <c r="I1428" s="21">
        <v>8000</v>
      </c>
      <c r="J1428" s="33">
        <f t="shared" si="50"/>
        <v>4800.0000000000009</v>
      </c>
      <c r="K1428" s="34">
        <f t="shared" si="51"/>
        <v>2160.0000000000005</v>
      </c>
      <c r="L1428" s="24">
        <v>0.45</v>
      </c>
      <c r="M1428" s="42">
        <f t="shared" si="56"/>
        <v>0.27000000000000007</v>
      </c>
      <c r="N1428" s="29">
        <f t="shared" si="57"/>
        <v>2160.0000000000005</v>
      </c>
      <c r="P1428" s="5"/>
    </row>
    <row r="1429" spans="1:16" ht="15.75" customHeight="1">
      <c r="A1429" s="12" t="s">
        <v>15</v>
      </c>
      <c r="B1429" s="15">
        <v>1185732</v>
      </c>
      <c r="C1429" s="3">
        <v>44479</v>
      </c>
      <c r="D1429" s="12" t="s">
        <v>46</v>
      </c>
      <c r="E1429" s="12" t="s">
        <v>47</v>
      </c>
      <c r="F1429" s="12" t="s">
        <v>65</v>
      </c>
      <c r="G1429" s="12" t="s">
        <v>19</v>
      </c>
      <c r="H1429" s="33">
        <v>0.50000000000000011</v>
      </c>
      <c r="I1429" s="21">
        <v>6250</v>
      </c>
      <c r="J1429" s="33">
        <f t="shared" si="50"/>
        <v>3125.0000000000009</v>
      </c>
      <c r="K1429" s="34">
        <f t="shared" si="51"/>
        <v>1093.7500000000002</v>
      </c>
      <c r="L1429" s="24">
        <v>0.35</v>
      </c>
      <c r="M1429" s="42">
        <f t="shared" si="56"/>
        <v>0.17500000000000004</v>
      </c>
      <c r="N1429" s="29">
        <f t="shared" si="57"/>
        <v>1093.7500000000002</v>
      </c>
      <c r="P1429" s="5"/>
    </row>
    <row r="1430" spans="1:16" ht="15.75" customHeight="1">
      <c r="A1430" s="12" t="s">
        <v>15</v>
      </c>
      <c r="B1430" s="15">
        <v>1185732</v>
      </c>
      <c r="C1430" s="3">
        <v>44479</v>
      </c>
      <c r="D1430" s="12" t="s">
        <v>46</v>
      </c>
      <c r="E1430" s="12" t="s">
        <v>47</v>
      </c>
      <c r="F1430" s="12" t="s">
        <v>65</v>
      </c>
      <c r="G1430" s="12" t="s">
        <v>20</v>
      </c>
      <c r="H1430" s="33">
        <v>0.50000000000000011</v>
      </c>
      <c r="I1430" s="21">
        <v>5250</v>
      </c>
      <c r="J1430" s="33">
        <f t="shared" si="50"/>
        <v>2625.0000000000005</v>
      </c>
      <c r="K1430" s="34">
        <f t="shared" si="51"/>
        <v>656.25000000000011</v>
      </c>
      <c r="L1430" s="24">
        <v>0.25</v>
      </c>
      <c r="M1430" s="42">
        <f t="shared" si="56"/>
        <v>0.12500000000000003</v>
      </c>
      <c r="N1430" s="29">
        <f t="shared" si="57"/>
        <v>656.25000000000011</v>
      </c>
      <c r="P1430" s="5"/>
    </row>
    <row r="1431" spans="1:16" ht="15.75" customHeight="1">
      <c r="A1431" s="12" t="s">
        <v>15</v>
      </c>
      <c r="B1431" s="15">
        <v>1185732</v>
      </c>
      <c r="C1431" s="3">
        <v>44479</v>
      </c>
      <c r="D1431" s="12" t="s">
        <v>46</v>
      </c>
      <c r="E1431" s="12" t="s">
        <v>47</v>
      </c>
      <c r="F1431" s="12" t="s">
        <v>65</v>
      </c>
      <c r="G1431" s="12" t="s">
        <v>21</v>
      </c>
      <c r="H1431" s="33">
        <v>0.50000000000000011</v>
      </c>
      <c r="I1431" s="21">
        <v>5000</v>
      </c>
      <c r="J1431" s="33">
        <f t="shared" si="50"/>
        <v>2500.0000000000005</v>
      </c>
      <c r="K1431" s="34">
        <f t="shared" si="51"/>
        <v>750.00000000000011</v>
      </c>
      <c r="L1431" s="24">
        <v>0.3</v>
      </c>
      <c r="M1431" s="42">
        <f t="shared" si="56"/>
        <v>0.15000000000000002</v>
      </c>
      <c r="N1431" s="29">
        <f t="shared" si="57"/>
        <v>750.00000000000011</v>
      </c>
      <c r="P1431" s="5"/>
    </row>
    <row r="1432" spans="1:16" ht="15.75" customHeight="1">
      <c r="A1432" s="12" t="s">
        <v>15</v>
      </c>
      <c r="B1432" s="15">
        <v>1185732</v>
      </c>
      <c r="C1432" s="3">
        <v>44479</v>
      </c>
      <c r="D1432" s="12" t="s">
        <v>46</v>
      </c>
      <c r="E1432" s="12" t="s">
        <v>47</v>
      </c>
      <c r="F1432" s="12" t="s">
        <v>65</v>
      </c>
      <c r="G1432" s="12" t="s">
        <v>22</v>
      </c>
      <c r="H1432" s="33">
        <v>0.60000000000000009</v>
      </c>
      <c r="I1432" s="21">
        <v>5000</v>
      </c>
      <c r="J1432" s="33">
        <f t="shared" si="50"/>
        <v>3000.0000000000005</v>
      </c>
      <c r="K1432" s="34">
        <f t="shared" si="51"/>
        <v>1050</v>
      </c>
      <c r="L1432" s="24">
        <v>0.35</v>
      </c>
      <c r="M1432" s="42">
        <f t="shared" si="56"/>
        <v>0.21</v>
      </c>
      <c r="N1432" s="29">
        <f t="shared" si="57"/>
        <v>1050</v>
      </c>
      <c r="P1432" s="5"/>
    </row>
    <row r="1433" spans="1:16" ht="15.75" customHeight="1">
      <c r="A1433" s="12" t="s">
        <v>15</v>
      </c>
      <c r="B1433" s="15">
        <v>1185732</v>
      </c>
      <c r="C1433" s="3">
        <v>44479</v>
      </c>
      <c r="D1433" s="12" t="s">
        <v>46</v>
      </c>
      <c r="E1433" s="12" t="s">
        <v>47</v>
      </c>
      <c r="F1433" s="12" t="s">
        <v>65</v>
      </c>
      <c r="G1433" s="12" t="s">
        <v>23</v>
      </c>
      <c r="H1433" s="33">
        <v>0.65</v>
      </c>
      <c r="I1433" s="21">
        <v>6250</v>
      </c>
      <c r="J1433" s="33">
        <f t="shared" si="50"/>
        <v>4062.5</v>
      </c>
      <c r="K1433" s="34">
        <f t="shared" si="51"/>
        <v>2031.25</v>
      </c>
      <c r="L1433" s="24">
        <v>0.5</v>
      </c>
      <c r="M1433" s="42">
        <f t="shared" si="56"/>
        <v>0.32500000000000001</v>
      </c>
      <c r="N1433" s="29">
        <f t="shared" si="57"/>
        <v>2031.25</v>
      </c>
      <c r="P1433" s="5"/>
    </row>
    <row r="1434" spans="1:16" ht="15.75" customHeight="1">
      <c r="A1434" s="12" t="s">
        <v>15</v>
      </c>
      <c r="B1434" s="15">
        <v>1185732</v>
      </c>
      <c r="C1434" s="3">
        <v>44509</v>
      </c>
      <c r="D1434" s="12" t="s">
        <v>46</v>
      </c>
      <c r="E1434" s="12" t="s">
        <v>47</v>
      </c>
      <c r="F1434" s="12" t="s">
        <v>65</v>
      </c>
      <c r="G1434" s="12" t="s">
        <v>18</v>
      </c>
      <c r="H1434" s="33">
        <v>0.60000000000000009</v>
      </c>
      <c r="I1434" s="21">
        <v>7750</v>
      </c>
      <c r="J1434" s="33">
        <f t="shared" si="50"/>
        <v>4650.0000000000009</v>
      </c>
      <c r="K1434" s="34">
        <f t="shared" si="51"/>
        <v>2092.5000000000005</v>
      </c>
      <c r="L1434" s="24">
        <v>0.45</v>
      </c>
      <c r="M1434" s="42">
        <f t="shared" si="56"/>
        <v>0.27000000000000007</v>
      </c>
      <c r="N1434" s="29">
        <f t="shared" si="57"/>
        <v>2092.5000000000005</v>
      </c>
      <c r="P1434" s="5"/>
    </row>
    <row r="1435" spans="1:16" ht="15.75" customHeight="1">
      <c r="A1435" s="12" t="s">
        <v>15</v>
      </c>
      <c r="B1435" s="15">
        <v>1185732</v>
      </c>
      <c r="C1435" s="3">
        <v>44509</v>
      </c>
      <c r="D1435" s="12" t="s">
        <v>46</v>
      </c>
      <c r="E1435" s="12" t="s">
        <v>47</v>
      </c>
      <c r="F1435" s="12" t="s">
        <v>65</v>
      </c>
      <c r="G1435" s="12" t="s">
        <v>19</v>
      </c>
      <c r="H1435" s="33">
        <v>0.50000000000000011</v>
      </c>
      <c r="I1435" s="21">
        <v>6000</v>
      </c>
      <c r="J1435" s="33">
        <f t="shared" si="50"/>
        <v>3000.0000000000005</v>
      </c>
      <c r="K1435" s="34">
        <f t="shared" si="51"/>
        <v>1050</v>
      </c>
      <c r="L1435" s="24">
        <v>0.35</v>
      </c>
      <c r="M1435" s="42">
        <f t="shared" si="56"/>
        <v>0.17499999999999999</v>
      </c>
      <c r="N1435" s="29">
        <f t="shared" si="57"/>
        <v>1050</v>
      </c>
      <c r="P1435" s="5"/>
    </row>
    <row r="1436" spans="1:16" ht="15.75" customHeight="1">
      <c r="A1436" s="12" t="s">
        <v>15</v>
      </c>
      <c r="B1436" s="15">
        <v>1185732</v>
      </c>
      <c r="C1436" s="3">
        <v>44509</v>
      </c>
      <c r="D1436" s="12" t="s">
        <v>46</v>
      </c>
      <c r="E1436" s="12" t="s">
        <v>47</v>
      </c>
      <c r="F1436" s="12" t="s">
        <v>65</v>
      </c>
      <c r="G1436" s="12" t="s">
        <v>20</v>
      </c>
      <c r="H1436" s="33">
        <v>0.50000000000000011</v>
      </c>
      <c r="I1436" s="21">
        <v>5450</v>
      </c>
      <c r="J1436" s="33">
        <f t="shared" si="50"/>
        <v>2725.0000000000005</v>
      </c>
      <c r="K1436" s="34">
        <f t="shared" si="51"/>
        <v>681.25000000000011</v>
      </c>
      <c r="L1436" s="24">
        <v>0.25</v>
      </c>
      <c r="M1436" s="42">
        <f t="shared" si="56"/>
        <v>0.12500000000000003</v>
      </c>
      <c r="N1436" s="29">
        <f t="shared" si="57"/>
        <v>681.25000000000011</v>
      </c>
      <c r="P1436" s="5"/>
    </row>
    <row r="1437" spans="1:16" ht="15.75" customHeight="1">
      <c r="A1437" s="12" t="s">
        <v>15</v>
      </c>
      <c r="B1437" s="15">
        <v>1185732</v>
      </c>
      <c r="C1437" s="3">
        <v>44509</v>
      </c>
      <c r="D1437" s="12" t="s">
        <v>46</v>
      </c>
      <c r="E1437" s="12" t="s">
        <v>47</v>
      </c>
      <c r="F1437" s="12" t="s">
        <v>65</v>
      </c>
      <c r="G1437" s="12" t="s">
        <v>21</v>
      </c>
      <c r="H1437" s="33">
        <v>0.50000000000000011</v>
      </c>
      <c r="I1437" s="21">
        <v>5750</v>
      </c>
      <c r="J1437" s="33">
        <f t="shared" si="50"/>
        <v>2875.0000000000005</v>
      </c>
      <c r="K1437" s="34">
        <f t="shared" si="51"/>
        <v>862.50000000000011</v>
      </c>
      <c r="L1437" s="24">
        <v>0.3</v>
      </c>
      <c r="M1437" s="42">
        <f t="shared" si="56"/>
        <v>0.15000000000000002</v>
      </c>
      <c r="N1437" s="29">
        <f t="shared" si="57"/>
        <v>862.50000000000011</v>
      </c>
      <c r="P1437" s="5"/>
    </row>
    <row r="1438" spans="1:16" ht="15.75" customHeight="1">
      <c r="A1438" s="12" t="s">
        <v>15</v>
      </c>
      <c r="B1438" s="15">
        <v>1185732</v>
      </c>
      <c r="C1438" s="3">
        <v>44509</v>
      </c>
      <c r="D1438" s="12" t="s">
        <v>46</v>
      </c>
      <c r="E1438" s="12" t="s">
        <v>47</v>
      </c>
      <c r="F1438" s="12" t="s">
        <v>65</v>
      </c>
      <c r="G1438" s="12" t="s">
        <v>22</v>
      </c>
      <c r="H1438" s="33">
        <v>0.65</v>
      </c>
      <c r="I1438" s="21">
        <v>5500</v>
      </c>
      <c r="J1438" s="33">
        <f t="shared" si="50"/>
        <v>3575</v>
      </c>
      <c r="K1438" s="34">
        <f t="shared" si="51"/>
        <v>1251.25</v>
      </c>
      <c r="L1438" s="24">
        <v>0.35</v>
      </c>
      <c r="M1438" s="42">
        <f t="shared" si="56"/>
        <v>0.22750000000000001</v>
      </c>
      <c r="N1438" s="29">
        <f t="shared" si="57"/>
        <v>1251.25</v>
      </c>
      <c r="P1438" s="5"/>
    </row>
    <row r="1439" spans="1:16" ht="15.75" customHeight="1">
      <c r="A1439" s="12" t="s">
        <v>15</v>
      </c>
      <c r="B1439" s="15">
        <v>1185732</v>
      </c>
      <c r="C1439" s="3">
        <v>44509</v>
      </c>
      <c r="D1439" s="12" t="s">
        <v>46</v>
      </c>
      <c r="E1439" s="12" t="s">
        <v>47</v>
      </c>
      <c r="F1439" s="12" t="s">
        <v>65</v>
      </c>
      <c r="G1439" s="12" t="s">
        <v>23</v>
      </c>
      <c r="H1439" s="33">
        <v>0.7</v>
      </c>
      <c r="I1439" s="21">
        <v>6500</v>
      </c>
      <c r="J1439" s="33">
        <f t="shared" si="50"/>
        <v>4550</v>
      </c>
      <c r="K1439" s="34">
        <f t="shared" si="51"/>
        <v>2275</v>
      </c>
      <c r="L1439" s="24">
        <v>0.5</v>
      </c>
      <c r="M1439" s="42">
        <f t="shared" si="56"/>
        <v>0.35</v>
      </c>
      <c r="N1439" s="29">
        <f t="shared" si="57"/>
        <v>2275</v>
      </c>
      <c r="P1439" s="5"/>
    </row>
    <row r="1440" spans="1:16" ht="15.75" customHeight="1">
      <c r="A1440" s="12" t="s">
        <v>15</v>
      </c>
      <c r="B1440" s="15">
        <v>1185732</v>
      </c>
      <c r="C1440" s="3">
        <v>44538</v>
      </c>
      <c r="D1440" s="12" t="s">
        <v>46</v>
      </c>
      <c r="E1440" s="12" t="s">
        <v>47</v>
      </c>
      <c r="F1440" s="12" t="s">
        <v>65</v>
      </c>
      <c r="G1440" s="12" t="s">
        <v>18</v>
      </c>
      <c r="H1440" s="33">
        <v>0.65</v>
      </c>
      <c r="I1440" s="21">
        <v>8750</v>
      </c>
      <c r="J1440" s="33">
        <f t="shared" si="50"/>
        <v>5687.5</v>
      </c>
      <c r="K1440" s="34">
        <f t="shared" si="51"/>
        <v>2559.375</v>
      </c>
      <c r="L1440" s="24">
        <v>0.45</v>
      </c>
      <c r="M1440" s="42">
        <f t="shared" si="56"/>
        <v>0.29249999999999998</v>
      </c>
      <c r="N1440" s="29">
        <f t="shared" si="57"/>
        <v>2559.375</v>
      </c>
      <c r="P1440" s="5"/>
    </row>
    <row r="1441" spans="1:18" ht="15.75" customHeight="1">
      <c r="A1441" s="12" t="s">
        <v>15</v>
      </c>
      <c r="B1441" s="15">
        <v>1185732</v>
      </c>
      <c r="C1441" s="3">
        <v>44538</v>
      </c>
      <c r="D1441" s="12" t="s">
        <v>46</v>
      </c>
      <c r="E1441" s="12" t="s">
        <v>47</v>
      </c>
      <c r="F1441" s="12" t="s">
        <v>65</v>
      </c>
      <c r="G1441" s="12" t="s">
        <v>19</v>
      </c>
      <c r="H1441" s="33">
        <v>0.55000000000000004</v>
      </c>
      <c r="I1441" s="21">
        <v>6750</v>
      </c>
      <c r="J1441" s="33">
        <f t="shared" si="50"/>
        <v>3712.5000000000005</v>
      </c>
      <c r="K1441" s="34">
        <f t="shared" si="51"/>
        <v>1299.375</v>
      </c>
      <c r="L1441" s="24">
        <v>0.35</v>
      </c>
      <c r="M1441" s="42">
        <f t="shared" si="56"/>
        <v>0.1925</v>
      </c>
      <c r="N1441" s="29">
        <f t="shared" si="57"/>
        <v>1299.375</v>
      </c>
      <c r="P1441" s="5"/>
    </row>
    <row r="1442" spans="1:18" ht="15.75" customHeight="1">
      <c r="A1442" s="12" t="s">
        <v>15</v>
      </c>
      <c r="B1442" s="15">
        <v>1185732</v>
      </c>
      <c r="C1442" s="3">
        <v>44538</v>
      </c>
      <c r="D1442" s="12" t="s">
        <v>46</v>
      </c>
      <c r="E1442" s="12" t="s">
        <v>47</v>
      </c>
      <c r="F1442" s="12" t="s">
        <v>65</v>
      </c>
      <c r="G1442" s="12" t="s">
        <v>20</v>
      </c>
      <c r="H1442" s="33">
        <v>0.55000000000000004</v>
      </c>
      <c r="I1442" s="21">
        <v>6250</v>
      </c>
      <c r="J1442" s="33">
        <f t="shared" si="50"/>
        <v>3437.5000000000005</v>
      </c>
      <c r="K1442" s="34">
        <f t="shared" si="51"/>
        <v>859.37500000000011</v>
      </c>
      <c r="L1442" s="24">
        <v>0.25</v>
      </c>
      <c r="M1442" s="42">
        <f t="shared" si="56"/>
        <v>0.13750000000000001</v>
      </c>
      <c r="N1442" s="29">
        <f t="shared" si="57"/>
        <v>859.37500000000011</v>
      </c>
      <c r="P1442" s="5"/>
    </row>
    <row r="1443" spans="1:18" ht="15.75" customHeight="1">
      <c r="A1443" s="12" t="s">
        <v>15</v>
      </c>
      <c r="B1443" s="15">
        <v>1185732</v>
      </c>
      <c r="C1443" s="3">
        <v>44538</v>
      </c>
      <c r="D1443" s="12" t="s">
        <v>46</v>
      </c>
      <c r="E1443" s="12" t="s">
        <v>47</v>
      </c>
      <c r="F1443" s="12" t="s">
        <v>65</v>
      </c>
      <c r="G1443" s="12" t="s">
        <v>21</v>
      </c>
      <c r="H1443" s="33">
        <v>0.55000000000000004</v>
      </c>
      <c r="I1443" s="21">
        <v>5750</v>
      </c>
      <c r="J1443" s="33">
        <f t="shared" si="50"/>
        <v>3162.5000000000005</v>
      </c>
      <c r="K1443" s="34">
        <f t="shared" si="51"/>
        <v>948.75000000000011</v>
      </c>
      <c r="L1443" s="24">
        <v>0.3</v>
      </c>
      <c r="M1443" s="42">
        <f t="shared" si="56"/>
        <v>0.16500000000000001</v>
      </c>
      <c r="N1443" s="29">
        <f t="shared" si="57"/>
        <v>948.75000000000011</v>
      </c>
      <c r="P1443" s="5"/>
    </row>
    <row r="1444" spans="1:18" ht="15.75" customHeight="1">
      <c r="A1444" s="12" t="s">
        <v>15</v>
      </c>
      <c r="B1444" s="15">
        <v>1185732</v>
      </c>
      <c r="C1444" s="3">
        <v>44538</v>
      </c>
      <c r="D1444" s="12" t="s">
        <v>46</v>
      </c>
      <c r="E1444" s="12" t="s">
        <v>47</v>
      </c>
      <c r="F1444" s="12" t="s">
        <v>65</v>
      </c>
      <c r="G1444" s="12" t="s">
        <v>22</v>
      </c>
      <c r="H1444" s="33">
        <v>0.65</v>
      </c>
      <c r="I1444" s="21">
        <v>5750</v>
      </c>
      <c r="J1444" s="33">
        <f t="shared" si="50"/>
        <v>3737.5</v>
      </c>
      <c r="K1444" s="34">
        <f t="shared" si="51"/>
        <v>1308.125</v>
      </c>
      <c r="L1444" s="24">
        <v>0.35</v>
      </c>
      <c r="M1444" s="42">
        <f t="shared" si="56"/>
        <v>0.22750000000000001</v>
      </c>
      <c r="N1444" s="29">
        <f t="shared" si="57"/>
        <v>1308.125</v>
      </c>
      <c r="P1444" s="5"/>
    </row>
    <row r="1445" spans="1:18" ht="15.75" customHeight="1">
      <c r="A1445" s="12" t="s">
        <v>15</v>
      </c>
      <c r="B1445" s="15">
        <v>1185732</v>
      </c>
      <c r="C1445" s="3">
        <v>44538</v>
      </c>
      <c r="D1445" s="12" t="s">
        <v>46</v>
      </c>
      <c r="E1445" s="12" t="s">
        <v>47</v>
      </c>
      <c r="F1445" s="12" t="s">
        <v>65</v>
      </c>
      <c r="G1445" s="12" t="s">
        <v>23</v>
      </c>
      <c r="H1445" s="33">
        <v>0.7</v>
      </c>
      <c r="I1445" s="21">
        <v>6750</v>
      </c>
      <c r="J1445" s="33">
        <f t="shared" si="50"/>
        <v>4725</v>
      </c>
      <c r="K1445" s="34">
        <f t="shared" si="51"/>
        <v>2362.5</v>
      </c>
      <c r="L1445" s="24">
        <v>0.5</v>
      </c>
      <c r="M1445" s="42">
        <f t="shared" si="56"/>
        <v>0.35</v>
      </c>
      <c r="N1445" s="29">
        <f t="shared" si="57"/>
        <v>2362.5</v>
      </c>
      <c r="P1445" s="5"/>
    </row>
    <row r="1446" spans="1:18" ht="15.75" customHeight="1">
      <c r="A1446" s="12" t="s">
        <v>15</v>
      </c>
      <c r="B1446" s="15">
        <v>1185732</v>
      </c>
      <c r="C1446" s="3">
        <v>44210</v>
      </c>
      <c r="D1446" s="12" t="s">
        <v>16</v>
      </c>
      <c r="E1446" s="12" t="s">
        <v>17</v>
      </c>
      <c r="F1446" s="12" t="s">
        <v>66</v>
      </c>
      <c r="G1446" s="12" t="s">
        <v>18</v>
      </c>
      <c r="H1446" s="33">
        <v>0.4</v>
      </c>
      <c r="I1446" s="21">
        <v>8000</v>
      </c>
      <c r="J1446" s="33">
        <f t="shared" si="50"/>
        <v>3200</v>
      </c>
      <c r="K1446" s="34">
        <f t="shared" si="51"/>
        <v>1600</v>
      </c>
      <c r="L1446" s="24">
        <v>0.5</v>
      </c>
      <c r="M1446" s="42">
        <f t="shared" si="56"/>
        <v>0.2</v>
      </c>
      <c r="N1446" s="29">
        <f t="shared" si="57"/>
        <v>1600</v>
      </c>
      <c r="O1446" s="3"/>
      <c r="P1446" s="8"/>
      <c r="Q1446" s="5"/>
      <c r="R1446" s="6"/>
    </row>
    <row r="1447" spans="1:18" ht="15.75" customHeight="1">
      <c r="A1447" s="12" t="s">
        <v>15</v>
      </c>
      <c r="B1447" s="15">
        <v>1185732</v>
      </c>
      <c r="C1447" s="3">
        <v>44210</v>
      </c>
      <c r="D1447" s="12" t="s">
        <v>16</v>
      </c>
      <c r="E1447" s="12" t="s">
        <v>17</v>
      </c>
      <c r="F1447" s="12" t="s">
        <v>66</v>
      </c>
      <c r="G1447" s="12" t="s">
        <v>19</v>
      </c>
      <c r="H1447" s="33">
        <v>0.4</v>
      </c>
      <c r="I1447" s="21">
        <v>6000</v>
      </c>
      <c r="J1447" s="33">
        <f t="shared" si="50"/>
        <v>2400</v>
      </c>
      <c r="K1447" s="34">
        <f t="shared" si="51"/>
        <v>720</v>
      </c>
      <c r="L1447" s="24">
        <v>0.3</v>
      </c>
      <c r="M1447" s="42">
        <f t="shared" si="56"/>
        <v>0.12</v>
      </c>
      <c r="N1447" s="29">
        <f t="shared" si="57"/>
        <v>720</v>
      </c>
      <c r="O1447" s="3"/>
      <c r="P1447" s="8"/>
      <c r="Q1447" s="5"/>
      <c r="R1447" s="6"/>
    </row>
    <row r="1448" spans="1:18" ht="15.75" customHeight="1">
      <c r="A1448" s="12" t="s">
        <v>15</v>
      </c>
      <c r="B1448" s="15">
        <v>1185732</v>
      </c>
      <c r="C1448" s="3">
        <v>44210</v>
      </c>
      <c r="D1448" s="12" t="s">
        <v>16</v>
      </c>
      <c r="E1448" s="12" t="s">
        <v>17</v>
      </c>
      <c r="F1448" s="12" t="s">
        <v>66</v>
      </c>
      <c r="G1448" s="12" t="s">
        <v>20</v>
      </c>
      <c r="H1448" s="33">
        <v>0.30000000000000004</v>
      </c>
      <c r="I1448" s="21">
        <v>6000</v>
      </c>
      <c r="J1448" s="33">
        <f t="shared" si="50"/>
        <v>1800.0000000000002</v>
      </c>
      <c r="K1448" s="34">
        <f t="shared" si="51"/>
        <v>630</v>
      </c>
      <c r="L1448" s="24">
        <v>0.35</v>
      </c>
      <c r="M1448" s="42">
        <f t="shared" si="56"/>
        <v>0.105</v>
      </c>
      <c r="N1448" s="29">
        <f t="shared" si="57"/>
        <v>630</v>
      </c>
      <c r="O1448" s="3"/>
      <c r="P1448" s="8"/>
      <c r="Q1448" s="5"/>
      <c r="R1448" s="6"/>
    </row>
    <row r="1449" spans="1:18" ht="15.75" customHeight="1">
      <c r="A1449" s="12" t="s">
        <v>15</v>
      </c>
      <c r="B1449" s="15">
        <v>1185732</v>
      </c>
      <c r="C1449" s="3">
        <v>44210</v>
      </c>
      <c r="D1449" s="12" t="s">
        <v>16</v>
      </c>
      <c r="E1449" s="12" t="s">
        <v>17</v>
      </c>
      <c r="F1449" s="12" t="s">
        <v>66</v>
      </c>
      <c r="G1449" s="12" t="s">
        <v>21</v>
      </c>
      <c r="H1449" s="33">
        <v>0.35</v>
      </c>
      <c r="I1449" s="21">
        <v>4500</v>
      </c>
      <c r="J1449" s="33">
        <f t="shared" si="50"/>
        <v>1575</v>
      </c>
      <c r="K1449" s="34">
        <f t="shared" si="51"/>
        <v>551.25</v>
      </c>
      <c r="L1449" s="24">
        <v>0.35</v>
      </c>
      <c r="M1449" s="42">
        <f t="shared" si="56"/>
        <v>0.1225</v>
      </c>
      <c r="N1449" s="29">
        <f t="shared" si="57"/>
        <v>551.25</v>
      </c>
      <c r="O1449" s="3"/>
      <c r="P1449" s="8"/>
      <c r="Q1449" s="5"/>
      <c r="R1449" s="6"/>
    </row>
    <row r="1450" spans="1:18" ht="15.75" customHeight="1">
      <c r="A1450" s="12" t="s">
        <v>15</v>
      </c>
      <c r="B1450" s="15">
        <v>1185732</v>
      </c>
      <c r="C1450" s="3">
        <v>44210</v>
      </c>
      <c r="D1450" s="12" t="s">
        <v>16</v>
      </c>
      <c r="E1450" s="12" t="s">
        <v>17</v>
      </c>
      <c r="F1450" s="12" t="s">
        <v>66</v>
      </c>
      <c r="G1450" s="12" t="s">
        <v>22</v>
      </c>
      <c r="H1450" s="33">
        <v>0.5</v>
      </c>
      <c r="I1450" s="21">
        <v>5000</v>
      </c>
      <c r="J1450" s="33">
        <f t="shared" si="50"/>
        <v>2500</v>
      </c>
      <c r="K1450" s="34">
        <f t="shared" si="51"/>
        <v>750</v>
      </c>
      <c r="L1450" s="24">
        <v>0.3</v>
      </c>
      <c r="M1450" s="42">
        <f t="shared" si="56"/>
        <v>0.15</v>
      </c>
      <c r="N1450" s="29">
        <f t="shared" si="57"/>
        <v>750</v>
      </c>
      <c r="O1450" s="3"/>
      <c r="P1450" s="8"/>
      <c r="Q1450" s="5"/>
      <c r="R1450" s="6"/>
    </row>
    <row r="1451" spans="1:18" ht="15.75" customHeight="1">
      <c r="A1451" s="12" t="s">
        <v>15</v>
      </c>
      <c r="B1451" s="15">
        <v>1185732</v>
      </c>
      <c r="C1451" s="3">
        <v>44210</v>
      </c>
      <c r="D1451" s="12" t="s">
        <v>16</v>
      </c>
      <c r="E1451" s="12" t="s">
        <v>17</v>
      </c>
      <c r="F1451" s="12" t="s">
        <v>66</v>
      </c>
      <c r="G1451" s="12" t="s">
        <v>23</v>
      </c>
      <c r="H1451" s="33">
        <v>0.4</v>
      </c>
      <c r="I1451" s="21">
        <v>6000</v>
      </c>
      <c r="J1451" s="33">
        <f t="shared" si="50"/>
        <v>2400</v>
      </c>
      <c r="K1451" s="34">
        <f t="shared" si="51"/>
        <v>600</v>
      </c>
      <c r="L1451" s="24">
        <v>0.25</v>
      </c>
      <c r="M1451" s="42">
        <f t="shared" si="56"/>
        <v>0.1</v>
      </c>
      <c r="N1451" s="29">
        <f t="shared" si="57"/>
        <v>600</v>
      </c>
      <c r="O1451" s="3"/>
      <c r="P1451" s="8"/>
      <c r="Q1451" s="5"/>
      <c r="R1451" s="6"/>
    </row>
    <row r="1452" spans="1:18" ht="15.75" customHeight="1">
      <c r="A1452" s="12" t="s">
        <v>15</v>
      </c>
      <c r="B1452" s="15">
        <v>1185732</v>
      </c>
      <c r="C1452" s="3">
        <v>44239</v>
      </c>
      <c r="D1452" s="12" t="s">
        <v>16</v>
      </c>
      <c r="E1452" s="12" t="s">
        <v>17</v>
      </c>
      <c r="F1452" s="12" t="s">
        <v>66</v>
      </c>
      <c r="G1452" s="12" t="s">
        <v>18</v>
      </c>
      <c r="H1452" s="33">
        <v>0.4</v>
      </c>
      <c r="I1452" s="21">
        <v>8500</v>
      </c>
      <c r="J1452" s="33">
        <f t="shared" si="50"/>
        <v>3400</v>
      </c>
      <c r="K1452" s="34">
        <f t="shared" si="51"/>
        <v>1700</v>
      </c>
      <c r="L1452" s="24">
        <v>0.5</v>
      </c>
      <c r="M1452" s="42">
        <f t="shared" si="56"/>
        <v>0.2</v>
      </c>
      <c r="N1452" s="29">
        <f t="shared" si="57"/>
        <v>1700</v>
      </c>
      <c r="O1452" s="3"/>
      <c r="P1452" s="8"/>
      <c r="Q1452" s="5"/>
      <c r="R1452" s="6"/>
    </row>
    <row r="1453" spans="1:18" ht="15.75" customHeight="1">
      <c r="A1453" s="12" t="s">
        <v>15</v>
      </c>
      <c r="B1453" s="15">
        <v>1185732</v>
      </c>
      <c r="C1453" s="3">
        <v>44239</v>
      </c>
      <c r="D1453" s="12" t="s">
        <v>16</v>
      </c>
      <c r="E1453" s="12" t="s">
        <v>17</v>
      </c>
      <c r="F1453" s="12" t="s">
        <v>66</v>
      </c>
      <c r="G1453" s="12" t="s">
        <v>19</v>
      </c>
      <c r="H1453" s="33">
        <v>0.4</v>
      </c>
      <c r="I1453" s="21">
        <v>5000</v>
      </c>
      <c r="J1453" s="33">
        <f t="shared" si="50"/>
        <v>2000</v>
      </c>
      <c r="K1453" s="34">
        <f t="shared" si="51"/>
        <v>600</v>
      </c>
      <c r="L1453" s="24">
        <v>0.3</v>
      </c>
      <c r="M1453" s="42">
        <f t="shared" si="56"/>
        <v>0.12</v>
      </c>
      <c r="N1453" s="29">
        <f t="shared" si="57"/>
        <v>600</v>
      </c>
      <c r="O1453" s="3"/>
      <c r="P1453" s="8"/>
      <c r="Q1453" s="5"/>
      <c r="R1453" s="6"/>
    </row>
    <row r="1454" spans="1:18" ht="15.75" customHeight="1">
      <c r="A1454" s="12" t="s">
        <v>15</v>
      </c>
      <c r="B1454" s="15">
        <v>1185732</v>
      </c>
      <c r="C1454" s="3">
        <v>44239</v>
      </c>
      <c r="D1454" s="12" t="s">
        <v>16</v>
      </c>
      <c r="E1454" s="12" t="s">
        <v>17</v>
      </c>
      <c r="F1454" s="12" t="s">
        <v>66</v>
      </c>
      <c r="G1454" s="12" t="s">
        <v>20</v>
      </c>
      <c r="H1454" s="33">
        <v>0.30000000000000004</v>
      </c>
      <c r="I1454" s="21">
        <v>5500</v>
      </c>
      <c r="J1454" s="33">
        <f t="shared" si="50"/>
        <v>1650.0000000000002</v>
      </c>
      <c r="K1454" s="34">
        <f t="shared" si="51"/>
        <v>577.5</v>
      </c>
      <c r="L1454" s="24">
        <v>0.35</v>
      </c>
      <c r="M1454" s="42">
        <f t="shared" si="56"/>
        <v>0.105</v>
      </c>
      <c r="N1454" s="29">
        <f t="shared" si="57"/>
        <v>577.5</v>
      </c>
      <c r="O1454" s="3"/>
      <c r="P1454" s="8"/>
      <c r="Q1454" s="5"/>
      <c r="R1454" s="6"/>
    </row>
    <row r="1455" spans="1:18" ht="15.75" customHeight="1">
      <c r="A1455" s="12" t="s">
        <v>15</v>
      </c>
      <c r="B1455" s="15">
        <v>1185732</v>
      </c>
      <c r="C1455" s="3">
        <v>44239</v>
      </c>
      <c r="D1455" s="12" t="s">
        <v>16</v>
      </c>
      <c r="E1455" s="12" t="s">
        <v>17</v>
      </c>
      <c r="F1455" s="12" t="s">
        <v>66</v>
      </c>
      <c r="G1455" s="12" t="s">
        <v>21</v>
      </c>
      <c r="H1455" s="33">
        <v>0.35</v>
      </c>
      <c r="I1455" s="21">
        <v>4250</v>
      </c>
      <c r="J1455" s="33">
        <f t="shared" si="50"/>
        <v>1487.5</v>
      </c>
      <c r="K1455" s="34">
        <f t="shared" si="51"/>
        <v>520.625</v>
      </c>
      <c r="L1455" s="24">
        <v>0.35</v>
      </c>
      <c r="M1455" s="42">
        <f t="shared" si="56"/>
        <v>0.1225</v>
      </c>
      <c r="N1455" s="29">
        <f t="shared" si="57"/>
        <v>520.625</v>
      </c>
      <c r="O1455" s="3"/>
      <c r="P1455" s="8"/>
      <c r="Q1455" s="5"/>
      <c r="R1455" s="6"/>
    </row>
    <row r="1456" spans="1:18" ht="15.75" customHeight="1">
      <c r="A1456" s="12" t="s">
        <v>15</v>
      </c>
      <c r="B1456" s="15">
        <v>1185732</v>
      </c>
      <c r="C1456" s="3">
        <v>44239</v>
      </c>
      <c r="D1456" s="12" t="s">
        <v>16</v>
      </c>
      <c r="E1456" s="12" t="s">
        <v>17</v>
      </c>
      <c r="F1456" s="12" t="s">
        <v>66</v>
      </c>
      <c r="G1456" s="12" t="s">
        <v>22</v>
      </c>
      <c r="H1456" s="33">
        <v>0.5</v>
      </c>
      <c r="I1456" s="21">
        <v>5000</v>
      </c>
      <c r="J1456" s="33">
        <f t="shared" si="50"/>
        <v>2500</v>
      </c>
      <c r="K1456" s="34">
        <f t="shared" si="51"/>
        <v>750</v>
      </c>
      <c r="L1456" s="24">
        <v>0.3</v>
      </c>
      <c r="M1456" s="42">
        <f t="shared" si="56"/>
        <v>0.15</v>
      </c>
      <c r="N1456" s="29">
        <f t="shared" si="57"/>
        <v>750</v>
      </c>
      <c r="O1456" s="3"/>
      <c r="P1456" s="8"/>
      <c r="Q1456" s="5"/>
      <c r="R1456" s="6"/>
    </row>
    <row r="1457" spans="1:18" ht="15.75" customHeight="1">
      <c r="A1457" s="12" t="s">
        <v>15</v>
      </c>
      <c r="B1457" s="15">
        <v>1185732</v>
      </c>
      <c r="C1457" s="3">
        <v>44239</v>
      </c>
      <c r="D1457" s="12" t="s">
        <v>16</v>
      </c>
      <c r="E1457" s="12" t="s">
        <v>17</v>
      </c>
      <c r="F1457" s="12" t="s">
        <v>66</v>
      </c>
      <c r="G1457" s="12" t="s">
        <v>23</v>
      </c>
      <c r="H1457" s="33">
        <v>0.4</v>
      </c>
      <c r="I1457" s="21">
        <v>6000</v>
      </c>
      <c r="J1457" s="33">
        <f t="shared" si="50"/>
        <v>2400</v>
      </c>
      <c r="K1457" s="34">
        <f t="shared" si="51"/>
        <v>600</v>
      </c>
      <c r="L1457" s="24">
        <v>0.25</v>
      </c>
      <c r="M1457" s="42">
        <f t="shared" si="56"/>
        <v>0.1</v>
      </c>
      <c r="N1457" s="29">
        <f t="shared" si="57"/>
        <v>600</v>
      </c>
      <c r="O1457" s="3"/>
      <c r="P1457" s="8"/>
      <c r="Q1457" s="5"/>
      <c r="R1457" s="6"/>
    </row>
    <row r="1458" spans="1:18" ht="15.75" customHeight="1">
      <c r="A1458" s="12" t="s">
        <v>15</v>
      </c>
      <c r="B1458" s="15">
        <v>1185732</v>
      </c>
      <c r="C1458" s="3">
        <v>44265</v>
      </c>
      <c r="D1458" s="12" t="s">
        <v>16</v>
      </c>
      <c r="E1458" s="12" t="s">
        <v>17</v>
      </c>
      <c r="F1458" s="12" t="s">
        <v>66</v>
      </c>
      <c r="G1458" s="12" t="s">
        <v>18</v>
      </c>
      <c r="H1458" s="33">
        <v>0.4</v>
      </c>
      <c r="I1458" s="21">
        <v>8200</v>
      </c>
      <c r="J1458" s="33">
        <f t="shared" si="50"/>
        <v>3280</v>
      </c>
      <c r="K1458" s="34">
        <f t="shared" si="51"/>
        <v>1640</v>
      </c>
      <c r="L1458" s="24">
        <v>0.5</v>
      </c>
      <c r="M1458" s="42">
        <f t="shared" si="56"/>
        <v>0.2</v>
      </c>
      <c r="N1458" s="29">
        <f t="shared" si="57"/>
        <v>1640</v>
      </c>
      <c r="O1458" s="3"/>
      <c r="P1458" s="8"/>
      <c r="Q1458" s="5"/>
      <c r="R1458" s="6"/>
    </row>
    <row r="1459" spans="1:18" ht="15.75" customHeight="1">
      <c r="A1459" s="12" t="s">
        <v>15</v>
      </c>
      <c r="B1459" s="15">
        <v>1185732</v>
      </c>
      <c r="C1459" s="3">
        <v>44265</v>
      </c>
      <c r="D1459" s="12" t="s">
        <v>16</v>
      </c>
      <c r="E1459" s="12" t="s">
        <v>17</v>
      </c>
      <c r="F1459" s="12" t="s">
        <v>66</v>
      </c>
      <c r="G1459" s="12" t="s">
        <v>19</v>
      </c>
      <c r="H1459" s="33">
        <v>0.4</v>
      </c>
      <c r="I1459" s="21">
        <v>5250</v>
      </c>
      <c r="J1459" s="33">
        <f t="shared" si="50"/>
        <v>2100</v>
      </c>
      <c r="K1459" s="34">
        <f t="shared" si="51"/>
        <v>630</v>
      </c>
      <c r="L1459" s="24">
        <v>0.3</v>
      </c>
      <c r="M1459" s="42">
        <f t="shared" si="56"/>
        <v>0.12</v>
      </c>
      <c r="N1459" s="29">
        <f t="shared" si="57"/>
        <v>630</v>
      </c>
      <c r="O1459" s="3"/>
      <c r="P1459" s="8"/>
      <c r="Q1459" s="5"/>
      <c r="R1459" s="6"/>
    </row>
    <row r="1460" spans="1:18" ht="15.75" customHeight="1">
      <c r="A1460" s="12" t="s">
        <v>15</v>
      </c>
      <c r="B1460" s="15">
        <v>1185732</v>
      </c>
      <c r="C1460" s="3">
        <v>44265</v>
      </c>
      <c r="D1460" s="12" t="s">
        <v>16</v>
      </c>
      <c r="E1460" s="12" t="s">
        <v>17</v>
      </c>
      <c r="F1460" s="12" t="s">
        <v>66</v>
      </c>
      <c r="G1460" s="12" t="s">
        <v>20</v>
      </c>
      <c r="H1460" s="33">
        <v>0.30000000000000004</v>
      </c>
      <c r="I1460" s="21">
        <v>5500</v>
      </c>
      <c r="J1460" s="33">
        <f t="shared" si="50"/>
        <v>1650.0000000000002</v>
      </c>
      <c r="K1460" s="34">
        <f t="shared" si="51"/>
        <v>577.5</v>
      </c>
      <c r="L1460" s="24">
        <v>0.35</v>
      </c>
      <c r="M1460" s="42">
        <f t="shared" si="56"/>
        <v>0.105</v>
      </c>
      <c r="N1460" s="29">
        <f t="shared" si="57"/>
        <v>577.5</v>
      </c>
      <c r="O1460" s="3"/>
      <c r="P1460" s="8"/>
      <c r="Q1460" s="5"/>
      <c r="R1460" s="6"/>
    </row>
    <row r="1461" spans="1:18" ht="15.75" customHeight="1">
      <c r="A1461" s="12" t="s">
        <v>15</v>
      </c>
      <c r="B1461" s="15">
        <v>1185732</v>
      </c>
      <c r="C1461" s="3">
        <v>44265</v>
      </c>
      <c r="D1461" s="12" t="s">
        <v>16</v>
      </c>
      <c r="E1461" s="12" t="s">
        <v>17</v>
      </c>
      <c r="F1461" s="12" t="s">
        <v>66</v>
      </c>
      <c r="G1461" s="12" t="s">
        <v>21</v>
      </c>
      <c r="H1461" s="33">
        <v>0.35</v>
      </c>
      <c r="I1461" s="21">
        <v>4000</v>
      </c>
      <c r="J1461" s="33">
        <f t="shared" si="50"/>
        <v>1400</v>
      </c>
      <c r="K1461" s="34">
        <f t="shared" si="51"/>
        <v>489.99999999999994</v>
      </c>
      <c r="L1461" s="24">
        <v>0.35</v>
      </c>
      <c r="M1461" s="42">
        <f t="shared" si="56"/>
        <v>0.12249999999999998</v>
      </c>
      <c r="N1461" s="29">
        <f t="shared" si="57"/>
        <v>489.99999999999994</v>
      </c>
      <c r="O1461" s="3"/>
      <c r="P1461" s="8"/>
      <c r="Q1461" s="5"/>
      <c r="R1461" s="6"/>
    </row>
    <row r="1462" spans="1:18" ht="15.75" customHeight="1">
      <c r="A1462" s="12" t="s">
        <v>15</v>
      </c>
      <c r="B1462" s="15">
        <v>1185732</v>
      </c>
      <c r="C1462" s="3">
        <v>44265</v>
      </c>
      <c r="D1462" s="12" t="s">
        <v>16</v>
      </c>
      <c r="E1462" s="12" t="s">
        <v>17</v>
      </c>
      <c r="F1462" s="12" t="s">
        <v>66</v>
      </c>
      <c r="G1462" s="12" t="s">
        <v>22</v>
      </c>
      <c r="H1462" s="33">
        <v>0.5</v>
      </c>
      <c r="I1462" s="21">
        <v>4500</v>
      </c>
      <c r="J1462" s="33">
        <f t="shared" si="50"/>
        <v>2250</v>
      </c>
      <c r="K1462" s="34">
        <f t="shared" si="51"/>
        <v>675</v>
      </c>
      <c r="L1462" s="24">
        <v>0.3</v>
      </c>
      <c r="M1462" s="42">
        <f t="shared" si="56"/>
        <v>0.15</v>
      </c>
      <c r="N1462" s="29">
        <f t="shared" si="57"/>
        <v>675</v>
      </c>
      <c r="O1462" s="3"/>
      <c r="P1462" s="8"/>
      <c r="Q1462" s="5"/>
      <c r="R1462" s="6"/>
    </row>
    <row r="1463" spans="1:18" ht="15.75" customHeight="1">
      <c r="A1463" s="12" t="s">
        <v>15</v>
      </c>
      <c r="B1463" s="15">
        <v>1185732</v>
      </c>
      <c r="C1463" s="3">
        <v>44265</v>
      </c>
      <c r="D1463" s="12" t="s">
        <v>16</v>
      </c>
      <c r="E1463" s="12" t="s">
        <v>17</v>
      </c>
      <c r="F1463" s="12" t="s">
        <v>66</v>
      </c>
      <c r="G1463" s="12" t="s">
        <v>23</v>
      </c>
      <c r="H1463" s="33">
        <v>0.4</v>
      </c>
      <c r="I1463" s="21">
        <v>5500</v>
      </c>
      <c r="J1463" s="33">
        <f t="shared" si="50"/>
        <v>2200</v>
      </c>
      <c r="K1463" s="34">
        <f t="shared" si="51"/>
        <v>550</v>
      </c>
      <c r="L1463" s="24">
        <v>0.25</v>
      </c>
      <c r="M1463" s="42">
        <f t="shared" si="56"/>
        <v>0.1</v>
      </c>
      <c r="N1463" s="29">
        <f t="shared" si="57"/>
        <v>550</v>
      </c>
      <c r="O1463" s="3"/>
      <c r="P1463" s="8"/>
      <c r="Q1463" s="5"/>
      <c r="R1463" s="6"/>
    </row>
    <row r="1464" spans="1:18" ht="15.75" customHeight="1">
      <c r="A1464" s="12" t="s">
        <v>15</v>
      </c>
      <c r="B1464" s="15">
        <v>1185732</v>
      </c>
      <c r="C1464" s="3">
        <v>44297</v>
      </c>
      <c r="D1464" s="12" t="s">
        <v>16</v>
      </c>
      <c r="E1464" s="12" t="s">
        <v>17</v>
      </c>
      <c r="F1464" s="12" t="s">
        <v>66</v>
      </c>
      <c r="G1464" s="12" t="s">
        <v>18</v>
      </c>
      <c r="H1464" s="33">
        <v>0.4</v>
      </c>
      <c r="I1464" s="21">
        <v>8000</v>
      </c>
      <c r="J1464" s="33">
        <f t="shared" si="50"/>
        <v>3200</v>
      </c>
      <c r="K1464" s="34">
        <f t="shared" si="51"/>
        <v>1600</v>
      </c>
      <c r="L1464" s="24">
        <v>0.5</v>
      </c>
      <c r="M1464" s="42">
        <f t="shared" si="56"/>
        <v>0.2</v>
      </c>
      <c r="N1464" s="29">
        <f t="shared" si="57"/>
        <v>1600</v>
      </c>
      <c r="O1464" s="3"/>
      <c r="P1464" s="8"/>
      <c r="Q1464" s="5"/>
      <c r="R1464" s="6"/>
    </row>
    <row r="1465" spans="1:18" ht="15.75" customHeight="1">
      <c r="A1465" s="12" t="s">
        <v>15</v>
      </c>
      <c r="B1465" s="15">
        <v>1185732</v>
      </c>
      <c r="C1465" s="3">
        <v>44297</v>
      </c>
      <c r="D1465" s="12" t="s">
        <v>16</v>
      </c>
      <c r="E1465" s="12" t="s">
        <v>17</v>
      </c>
      <c r="F1465" s="12" t="s">
        <v>66</v>
      </c>
      <c r="G1465" s="12" t="s">
        <v>19</v>
      </c>
      <c r="H1465" s="33">
        <v>0.4</v>
      </c>
      <c r="I1465" s="21">
        <v>5000</v>
      </c>
      <c r="J1465" s="33">
        <f t="shared" si="50"/>
        <v>2000</v>
      </c>
      <c r="K1465" s="34">
        <f t="shared" si="51"/>
        <v>600</v>
      </c>
      <c r="L1465" s="24">
        <v>0.3</v>
      </c>
      <c r="M1465" s="42">
        <f t="shared" si="56"/>
        <v>0.12</v>
      </c>
      <c r="N1465" s="29">
        <f t="shared" si="57"/>
        <v>600</v>
      </c>
      <c r="O1465" s="3"/>
      <c r="P1465" s="8"/>
      <c r="Q1465" s="5"/>
      <c r="R1465" s="6"/>
    </row>
    <row r="1466" spans="1:18" ht="15.75" customHeight="1">
      <c r="A1466" s="12" t="s">
        <v>15</v>
      </c>
      <c r="B1466" s="15">
        <v>1185732</v>
      </c>
      <c r="C1466" s="3">
        <v>44297</v>
      </c>
      <c r="D1466" s="12" t="s">
        <v>16</v>
      </c>
      <c r="E1466" s="12" t="s">
        <v>17</v>
      </c>
      <c r="F1466" s="12" t="s">
        <v>66</v>
      </c>
      <c r="G1466" s="12" t="s">
        <v>20</v>
      </c>
      <c r="H1466" s="33">
        <v>0.30000000000000004</v>
      </c>
      <c r="I1466" s="21">
        <v>5000</v>
      </c>
      <c r="J1466" s="33">
        <f t="shared" si="50"/>
        <v>1500.0000000000002</v>
      </c>
      <c r="K1466" s="34">
        <f t="shared" si="51"/>
        <v>525</v>
      </c>
      <c r="L1466" s="24">
        <v>0.35</v>
      </c>
      <c r="M1466" s="42">
        <f t="shared" si="56"/>
        <v>0.105</v>
      </c>
      <c r="N1466" s="29">
        <f t="shared" si="57"/>
        <v>525</v>
      </c>
      <c r="O1466" s="3"/>
      <c r="P1466" s="8"/>
      <c r="Q1466" s="5"/>
      <c r="R1466" s="6"/>
    </row>
    <row r="1467" spans="1:18" ht="15.75" customHeight="1">
      <c r="A1467" s="12" t="s">
        <v>15</v>
      </c>
      <c r="B1467" s="15">
        <v>1185732</v>
      </c>
      <c r="C1467" s="3">
        <v>44297</v>
      </c>
      <c r="D1467" s="12" t="s">
        <v>16</v>
      </c>
      <c r="E1467" s="12" t="s">
        <v>17</v>
      </c>
      <c r="F1467" s="12" t="s">
        <v>66</v>
      </c>
      <c r="G1467" s="12" t="s">
        <v>21</v>
      </c>
      <c r="H1467" s="33">
        <v>0.35</v>
      </c>
      <c r="I1467" s="21">
        <v>4250</v>
      </c>
      <c r="J1467" s="33">
        <f t="shared" si="50"/>
        <v>1487.5</v>
      </c>
      <c r="K1467" s="34">
        <f t="shared" si="51"/>
        <v>520.625</v>
      </c>
      <c r="L1467" s="24">
        <v>0.35</v>
      </c>
      <c r="M1467" s="42">
        <f t="shared" si="56"/>
        <v>0.1225</v>
      </c>
      <c r="N1467" s="29">
        <f t="shared" si="57"/>
        <v>520.625</v>
      </c>
      <c r="O1467" s="3"/>
      <c r="P1467" s="8"/>
      <c r="Q1467" s="5"/>
      <c r="R1467" s="6"/>
    </row>
    <row r="1468" spans="1:18" ht="15.75" customHeight="1">
      <c r="A1468" s="12" t="s">
        <v>15</v>
      </c>
      <c r="B1468" s="15">
        <v>1185732</v>
      </c>
      <c r="C1468" s="3">
        <v>44297</v>
      </c>
      <c r="D1468" s="12" t="s">
        <v>16</v>
      </c>
      <c r="E1468" s="12" t="s">
        <v>17</v>
      </c>
      <c r="F1468" s="12" t="s">
        <v>66</v>
      </c>
      <c r="G1468" s="12" t="s">
        <v>22</v>
      </c>
      <c r="H1468" s="33">
        <v>0.5</v>
      </c>
      <c r="I1468" s="21">
        <v>4250</v>
      </c>
      <c r="J1468" s="33">
        <f t="shared" si="50"/>
        <v>2125</v>
      </c>
      <c r="K1468" s="34">
        <f t="shared" si="51"/>
        <v>637.5</v>
      </c>
      <c r="L1468" s="24">
        <v>0.3</v>
      </c>
      <c r="M1468" s="42">
        <f t="shared" si="56"/>
        <v>0.15</v>
      </c>
      <c r="N1468" s="29">
        <f t="shared" si="57"/>
        <v>637.5</v>
      </c>
      <c r="O1468" s="3"/>
      <c r="P1468" s="8"/>
      <c r="Q1468" s="5"/>
      <c r="R1468" s="6"/>
    </row>
    <row r="1469" spans="1:18" ht="15.75" customHeight="1">
      <c r="A1469" s="12" t="s">
        <v>15</v>
      </c>
      <c r="B1469" s="15">
        <v>1185732</v>
      </c>
      <c r="C1469" s="3">
        <v>44297</v>
      </c>
      <c r="D1469" s="12" t="s">
        <v>16</v>
      </c>
      <c r="E1469" s="12" t="s">
        <v>17</v>
      </c>
      <c r="F1469" s="12" t="s">
        <v>66</v>
      </c>
      <c r="G1469" s="12" t="s">
        <v>23</v>
      </c>
      <c r="H1469" s="33">
        <v>0.4</v>
      </c>
      <c r="I1469" s="21">
        <v>5500</v>
      </c>
      <c r="J1469" s="33">
        <f t="shared" si="50"/>
        <v>2200</v>
      </c>
      <c r="K1469" s="34">
        <f t="shared" si="51"/>
        <v>550</v>
      </c>
      <c r="L1469" s="24">
        <v>0.25</v>
      </c>
      <c r="M1469" s="42">
        <f t="shared" si="56"/>
        <v>0.1</v>
      </c>
      <c r="N1469" s="29">
        <f t="shared" si="57"/>
        <v>550</v>
      </c>
      <c r="O1469" s="3"/>
      <c r="P1469" s="8"/>
      <c r="Q1469" s="5"/>
      <c r="R1469" s="6"/>
    </row>
    <row r="1470" spans="1:18" ht="15.75" customHeight="1">
      <c r="A1470" s="12" t="s">
        <v>15</v>
      </c>
      <c r="B1470" s="15">
        <v>1185732</v>
      </c>
      <c r="C1470" s="3">
        <v>44326</v>
      </c>
      <c r="D1470" s="12" t="s">
        <v>16</v>
      </c>
      <c r="E1470" s="12" t="s">
        <v>17</v>
      </c>
      <c r="F1470" s="12" t="s">
        <v>66</v>
      </c>
      <c r="G1470" s="12" t="s">
        <v>18</v>
      </c>
      <c r="H1470" s="33">
        <v>0.5</v>
      </c>
      <c r="I1470" s="21">
        <v>8200</v>
      </c>
      <c r="J1470" s="33">
        <f t="shared" si="50"/>
        <v>4100</v>
      </c>
      <c r="K1470" s="34">
        <f t="shared" si="51"/>
        <v>2050</v>
      </c>
      <c r="L1470" s="24">
        <v>0.5</v>
      </c>
      <c r="M1470" s="42">
        <f t="shared" si="56"/>
        <v>0.25</v>
      </c>
      <c r="N1470" s="29">
        <f t="shared" si="57"/>
        <v>2050</v>
      </c>
      <c r="O1470" s="3"/>
      <c r="P1470" s="8"/>
      <c r="Q1470" s="5"/>
      <c r="R1470" s="6"/>
    </row>
    <row r="1471" spans="1:18" ht="15.75" customHeight="1">
      <c r="A1471" s="12" t="s">
        <v>15</v>
      </c>
      <c r="B1471" s="15">
        <v>1185732</v>
      </c>
      <c r="C1471" s="3">
        <v>44326</v>
      </c>
      <c r="D1471" s="12" t="s">
        <v>16</v>
      </c>
      <c r="E1471" s="12" t="s">
        <v>17</v>
      </c>
      <c r="F1471" s="12" t="s">
        <v>66</v>
      </c>
      <c r="G1471" s="12" t="s">
        <v>19</v>
      </c>
      <c r="H1471" s="33">
        <v>0.45000000000000007</v>
      </c>
      <c r="I1471" s="21">
        <v>5250</v>
      </c>
      <c r="J1471" s="33">
        <f t="shared" si="50"/>
        <v>2362.5000000000005</v>
      </c>
      <c r="K1471" s="34">
        <f t="shared" si="51"/>
        <v>708.75000000000011</v>
      </c>
      <c r="L1471" s="24">
        <v>0.3</v>
      </c>
      <c r="M1471" s="42">
        <f t="shared" si="56"/>
        <v>0.13500000000000001</v>
      </c>
      <c r="N1471" s="29">
        <f t="shared" si="57"/>
        <v>708.75000000000011</v>
      </c>
      <c r="O1471" s="3"/>
      <c r="P1471" s="8"/>
      <c r="Q1471" s="5"/>
      <c r="R1471" s="6"/>
    </row>
    <row r="1472" spans="1:18" ht="15.75" customHeight="1">
      <c r="A1472" s="12" t="s">
        <v>15</v>
      </c>
      <c r="B1472" s="15">
        <v>1185732</v>
      </c>
      <c r="C1472" s="3">
        <v>44326</v>
      </c>
      <c r="D1472" s="12" t="s">
        <v>16</v>
      </c>
      <c r="E1472" s="12" t="s">
        <v>17</v>
      </c>
      <c r="F1472" s="12" t="s">
        <v>66</v>
      </c>
      <c r="G1472" s="12" t="s">
        <v>20</v>
      </c>
      <c r="H1472" s="33">
        <v>0.4</v>
      </c>
      <c r="I1472" s="21">
        <v>5000</v>
      </c>
      <c r="J1472" s="33">
        <f t="shared" si="50"/>
        <v>2000</v>
      </c>
      <c r="K1472" s="34">
        <f t="shared" si="51"/>
        <v>700</v>
      </c>
      <c r="L1472" s="24">
        <v>0.35</v>
      </c>
      <c r="M1472" s="42">
        <f t="shared" si="56"/>
        <v>0.14000000000000001</v>
      </c>
      <c r="N1472" s="29">
        <f t="shared" si="57"/>
        <v>700</v>
      </c>
      <c r="O1472" s="3"/>
      <c r="P1472" s="8"/>
      <c r="Q1472" s="5"/>
      <c r="R1472" s="6"/>
    </row>
    <row r="1473" spans="1:18" ht="15.75" customHeight="1">
      <c r="A1473" s="12" t="s">
        <v>15</v>
      </c>
      <c r="B1473" s="15">
        <v>1185732</v>
      </c>
      <c r="C1473" s="3">
        <v>44326</v>
      </c>
      <c r="D1473" s="12" t="s">
        <v>16</v>
      </c>
      <c r="E1473" s="12" t="s">
        <v>17</v>
      </c>
      <c r="F1473" s="12" t="s">
        <v>66</v>
      </c>
      <c r="G1473" s="12" t="s">
        <v>21</v>
      </c>
      <c r="H1473" s="33">
        <v>0.4</v>
      </c>
      <c r="I1473" s="21">
        <v>4500</v>
      </c>
      <c r="J1473" s="33">
        <f t="shared" si="50"/>
        <v>1800</v>
      </c>
      <c r="K1473" s="34">
        <f t="shared" si="51"/>
        <v>630</v>
      </c>
      <c r="L1473" s="24">
        <v>0.35</v>
      </c>
      <c r="M1473" s="42">
        <f t="shared" si="56"/>
        <v>0.14000000000000001</v>
      </c>
      <c r="N1473" s="29">
        <f t="shared" si="57"/>
        <v>630</v>
      </c>
      <c r="O1473" s="3"/>
      <c r="P1473" s="8"/>
      <c r="Q1473" s="5"/>
      <c r="R1473" s="6"/>
    </row>
    <row r="1474" spans="1:18" ht="15.75" customHeight="1">
      <c r="A1474" s="12" t="s">
        <v>15</v>
      </c>
      <c r="B1474" s="15">
        <v>1185732</v>
      </c>
      <c r="C1474" s="3">
        <v>44326</v>
      </c>
      <c r="D1474" s="12" t="s">
        <v>16</v>
      </c>
      <c r="E1474" s="12" t="s">
        <v>17</v>
      </c>
      <c r="F1474" s="12" t="s">
        <v>66</v>
      </c>
      <c r="G1474" s="12" t="s">
        <v>22</v>
      </c>
      <c r="H1474" s="33">
        <v>0.5</v>
      </c>
      <c r="I1474" s="21">
        <v>4750</v>
      </c>
      <c r="J1474" s="33">
        <f t="shared" si="50"/>
        <v>2375</v>
      </c>
      <c r="K1474" s="34">
        <f t="shared" si="51"/>
        <v>712.5</v>
      </c>
      <c r="L1474" s="24">
        <v>0.3</v>
      </c>
      <c r="M1474" s="42">
        <f t="shared" si="56"/>
        <v>0.15</v>
      </c>
      <c r="N1474" s="29">
        <f t="shared" si="57"/>
        <v>712.5</v>
      </c>
      <c r="O1474" s="3"/>
      <c r="P1474" s="8"/>
      <c r="Q1474" s="5"/>
      <c r="R1474" s="6"/>
    </row>
    <row r="1475" spans="1:18" ht="15.75" customHeight="1">
      <c r="A1475" s="12" t="s">
        <v>15</v>
      </c>
      <c r="B1475" s="15">
        <v>1185732</v>
      </c>
      <c r="C1475" s="3">
        <v>44326</v>
      </c>
      <c r="D1475" s="12" t="s">
        <v>16</v>
      </c>
      <c r="E1475" s="12" t="s">
        <v>17</v>
      </c>
      <c r="F1475" s="12" t="s">
        <v>66</v>
      </c>
      <c r="G1475" s="12" t="s">
        <v>23</v>
      </c>
      <c r="H1475" s="33">
        <v>0.55000000000000004</v>
      </c>
      <c r="I1475" s="21">
        <v>6000</v>
      </c>
      <c r="J1475" s="33">
        <f t="shared" si="50"/>
        <v>3300.0000000000005</v>
      </c>
      <c r="K1475" s="34">
        <f t="shared" si="51"/>
        <v>825.00000000000011</v>
      </c>
      <c r="L1475" s="24">
        <v>0.25</v>
      </c>
      <c r="M1475" s="42">
        <f t="shared" si="56"/>
        <v>0.13750000000000001</v>
      </c>
      <c r="N1475" s="29">
        <f t="shared" si="57"/>
        <v>825.00000000000011</v>
      </c>
      <c r="O1475" s="3"/>
      <c r="P1475" s="8"/>
      <c r="Q1475" s="5"/>
      <c r="R1475" s="6"/>
    </row>
    <row r="1476" spans="1:18" ht="15.75" customHeight="1">
      <c r="A1476" s="12" t="s">
        <v>15</v>
      </c>
      <c r="B1476" s="15">
        <v>1185732</v>
      </c>
      <c r="C1476" s="3">
        <v>44359</v>
      </c>
      <c r="D1476" s="12" t="s">
        <v>16</v>
      </c>
      <c r="E1476" s="12" t="s">
        <v>17</v>
      </c>
      <c r="F1476" s="12" t="s">
        <v>66</v>
      </c>
      <c r="G1476" s="12" t="s">
        <v>18</v>
      </c>
      <c r="H1476" s="33">
        <v>0.5</v>
      </c>
      <c r="I1476" s="21">
        <v>8500</v>
      </c>
      <c r="J1476" s="33">
        <f t="shared" si="50"/>
        <v>4250</v>
      </c>
      <c r="K1476" s="34">
        <f t="shared" si="51"/>
        <v>2125</v>
      </c>
      <c r="L1476" s="24">
        <v>0.5</v>
      </c>
      <c r="M1476" s="42">
        <f t="shared" si="56"/>
        <v>0.25</v>
      </c>
      <c r="N1476" s="29">
        <f t="shared" si="57"/>
        <v>2125</v>
      </c>
      <c r="O1476" s="3"/>
      <c r="P1476" s="8"/>
      <c r="Q1476" s="5"/>
      <c r="R1476" s="6"/>
    </row>
    <row r="1477" spans="1:18" ht="15.75" customHeight="1">
      <c r="A1477" s="12" t="s">
        <v>15</v>
      </c>
      <c r="B1477" s="15">
        <v>1185732</v>
      </c>
      <c r="C1477" s="3">
        <v>44359</v>
      </c>
      <c r="D1477" s="12" t="s">
        <v>16</v>
      </c>
      <c r="E1477" s="12" t="s">
        <v>17</v>
      </c>
      <c r="F1477" s="12" t="s">
        <v>66</v>
      </c>
      <c r="G1477" s="12" t="s">
        <v>19</v>
      </c>
      <c r="H1477" s="33">
        <v>0.45000000000000007</v>
      </c>
      <c r="I1477" s="21">
        <v>6000</v>
      </c>
      <c r="J1477" s="33">
        <f t="shared" si="50"/>
        <v>2700.0000000000005</v>
      </c>
      <c r="K1477" s="34">
        <f t="shared" si="51"/>
        <v>810.00000000000011</v>
      </c>
      <c r="L1477" s="24">
        <v>0.3</v>
      </c>
      <c r="M1477" s="42">
        <f t="shared" si="56"/>
        <v>0.13500000000000001</v>
      </c>
      <c r="N1477" s="29">
        <f t="shared" si="57"/>
        <v>810.00000000000011</v>
      </c>
      <c r="O1477" s="3"/>
      <c r="P1477" s="8"/>
      <c r="Q1477" s="5"/>
      <c r="R1477" s="6"/>
    </row>
    <row r="1478" spans="1:18" ht="15.75" customHeight="1">
      <c r="A1478" s="12" t="s">
        <v>15</v>
      </c>
      <c r="B1478" s="15">
        <v>1185732</v>
      </c>
      <c r="C1478" s="3">
        <v>44359</v>
      </c>
      <c r="D1478" s="12" t="s">
        <v>16</v>
      </c>
      <c r="E1478" s="12" t="s">
        <v>17</v>
      </c>
      <c r="F1478" s="12" t="s">
        <v>66</v>
      </c>
      <c r="G1478" s="12" t="s">
        <v>20</v>
      </c>
      <c r="H1478" s="33">
        <v>0.4</v>
      </c>
      <c r="I1478" s="21">
        <v>5250</v>
      </c>
      <c r="J1478" s="33">
        <f t="shared" si="50"/>
        <v>2100</v>
      </c>
      <c r="K1478" s="34">
        <f t="shared" si="51"/>
        <v>735</v>
      </c>
      <c r="L1478" s="24">
        <v>0.35</v>
      </c>
      <c r="M1478" s="42">
        <f t="shared" si="56"/>
        <v>0.14000000000000001</v>
      </c>
      <c r="N1478" s="29">
        <f t="shared" si="57"/>
        <v>735</v>
      </c>
      <c r="O1478" s="3"/>
      <c r="P1478" s="8"/>
      <c r="Q1478" s="5"/>
      <c r="R1478" s="6"/>
    </row>
    <row r="1479" spans="1:18" ht="15.75" customHeight="1">
      <c r="A1479" s="12" t="s">
        <v>15</v>
      </c>
      <c r="B1479" s="15">
        <v>1185732</v>
      </c>
      <c r="C1479" s="3">
        <v>44359</v>
      </c>
      <c r="D1479" s="12" t="s">
        <v>16</v>
      </c>
      <c r="E1479" s="12" t="s">
        <v>17</v>
      </c>
      <c r="F1479" s="12" t="s">
        <v>66</v>
      </c>
      <c r="G1479" s="12" t="s">
        <v>21</v>
      </c>
      <c r="H1479" s="33">
        <v>0.4</v>
      </c>
      <c r="I1479" s="21">
        <v>5000</v>
      </c>
      <c r="J1479" s="33">
        <f t="shared" si="50"/>
        <v>2000</v>
      </c>
      <c r="K1479" s="34">
        <f t="shared" si="51"/>
        <v>700</v>
      </c>
      <c r="L1479" s="24">
        <v>0.35</v>
      </c>
      <c r="M1479" s="42">
        <f t="shared" ref="M1479:M1542" si="58">IFERROR(K1479/I1479,0)</f>
        <v>0.14000000000000001</v>
      </c>
      <c r="N1479" s="29">
        <f t="shared" ref="N1479:N1542" si="59">L1479*J1479</f>
        <v>700</v>
      </c>
      <c r="O1479" s="3"/>
      <c r="P1479" s="8"/>
      <c r="Q1479" s="5"/>
      <c r="R1479" s="6"/>
    </row>
    <row r="1480" spans="1:18" ht="15.75" customHeight="1">
      <c r="A1480" s="12" t="s">
        <v>15</v>
      </c>
      <c r="B1480" s="15">
        <v>1185732</v>
      </c>
      <c r="C1480" s="3">
        <v>44359</v>
      </c>
      <c r="D1480" s="12" t="s">
        <v>16</v>
      </c>
      <c r="E1480" s="12" t="s">
        <v>17</v>
      </c>
      <c r="F1480" s="12" t="s">
        <v>66</v>
      </c>
      <c r="G1480" s="12" t="s">
        <v>22</v>
      </c>
      <c r="H1480" s="33">
        <v>0.5</v>
      </c>
      <c r="I1480" s="21">
        <v>5000</v>
      </c>
      <c r="J1480" s="33">
        <f t="shared" si="50"/>
        <v>2500</v>
      </c>
      <c r="K1480" s="34">
        <f t="shared" si="51"/>
        <v>750</v>
      </c>
      <c r="L1480" s="24">
        <v>0.3</v>
      </c>
      <c r="M1480" s="42">
        <f t="shared" si="58"/>
        <v>0.15</v>
      </c>
      <c r="N1480" s="29">
        <f t="shared" si="59"/>
        <v>750</v>
      </c>
      <c r="O1480" s="3"/>
      <c r="P1480" s="8"/>
      <c r="Q1480" s="5"/>
      <c r="R1480" s="6"/>
    </row>
    <row r="1481" spans="1:18" ht="15.75" customHeight="1">
      <c r="A1481" s="12" t="s">
        <v>15</v>
      </c>
      <c r="B1481" s="15">
        <v>1185732</v>
      </c>
      <c r="C1481" s="3">
        <v>44359</v>
      </c>
      <c r="D1481" s="12" t="s">
        <v>16</v>
      </c>
      <c r="E1481" s="12" t="s">
        <v>17</v>
      </c>
      <c r="F1481" s="12" t="s">
        <v>66</v>
      </c>
      <c r="G1481" s="12" t="s">
        <v>23</v>
      </c>
      <c r="H1481" s="33">
        <v>0.55000000000000004</v>
      </c>
      <c r="I1481" s="21">
        <v>6500</v>
      </c>
      <c r="J1481" s="33">
        <f t="shared" si="50"/>
        <v>3575.0000000000005</v>
      </c>
      <c r="K1481" s="34">
        <f t="shared" si="51"/>
        <v>893.75000000000011</v>
      </c>
      <c r="L1481" s="24">
        <v>0.25</v>
      </c>
      <c r="M1481" s="42">
        <f t="shared" si="58"/>
        <v>0.13750000000000001</v>
      </c>
      <c r="N1481" s="29">
        <f t="shared" si="59"/>
        <v>893.75000000000011</v>
      </c>
      <c r="O1481" s="3"/>
      <c r="P1481" s="8"/>
      <c r="Q1481" s="5"/>
      <c r="R1481" s="6"/>
    </row>
    <row r="1482" spans="1:18" ht="15.75" customHeight="1">
      <c r="A1482" s="12" t="s">
        <v>15</v>
      </c>
      <c r="B1482" s="15">
        <v>1185732</v>
      </c>
      <c r="C1482" s="3">
        <v>44387</v>
      </c>
      <c r="D1482" s="12" t="s">
        <v>16</v>
      </c>
      <c r="E1482" s="12" t="s">
        <v>17</v>
      </c>
      <c r="F1482" s="12" t="s">
        <v>66</v>
      </c>
      <c r="G1482" s="12" t="s">
        <v>18</v>
      </c>
      <c r="H1482" s="33">
        <v>0.5</v>
      </c>
      <c r="I1482" s="21">
        <v>8750</v>
      </c>
      <c r="J1482" s="33">
        <f t="shared" si="50"/>
        <v>4375</v>
      </c>
      <c r="K1482" s="34">
        <f t="shared" si="51"/>
        <v>2187.5</v>
      </c>
      <c r="L1482" s="24">
        <v>0.5</v>
      </c>
      <c r="M1482" s="42">
        <f t="shared" si="58"/>
        <v>0.25</v>
      </c>
      <c r="N1482" s="29">
        <f t="shared" si="59"/>
        <v>2187.5</v>
      </c>
      <c r="O1482" s="3"/>
      <c r="P1482" s="8"/>
      <c r="Q1482" s="5"/>
      <c r="R1482" s="6"/>
    </row>
    <row r="1483" spans="1:18" ht="15.75" customHeight="1">
      <c r="A1483" s="12" t="s">
        <v>15</v>
      </c>
      <c r="B1483" s="15">
        <v>1185732</v>
      </c>
      <c r="C1483" s="3">
        <v>44387</v>
      </c>
      <c r="D1483" s="12" t="s">
        <v>16</v>
      </c>
      <c r="E1483" s="12" t="s">
        <v>17</v>
      </c>
      <c r="F1483" s="12" t="s">
        <v>66</v>
      </c>
      <c r="G1483" s="12" t="s">
        <v>19</v>
      </c>
      <c r="H1483" s="33">
        <v>0.45000000000000007</v>
      </c>
      <c r="I1483" s="21">
        <v>6250</v>
      </c>
      <c r="J1483" s="33">
        <f t="shared" si="50"/>
        <v>2812.5000000000005</v>
      </c>
      <c r="K1483" s="34">
        <f t="shared" si="51"/>
        <v>843.75000000000011</v>
      </c>
      <c r="L1483" s="24">
        <v>0.3</v>
      </c>
      <c r="M1483" s="42">
        <f t="shared" si="58"/>
        <v>0.13500000000000001</v>
      </c>
      <c r="N1483" s="29">
        <f t="shared" si="59"/>
        <v>843.75000000000011</v>
      </c>
      <c r="O1483" s="3"/>
      <c r="P1483" s="8"/>
      <c r="Q1483" s="5"/>
      <c r="R1483" s="6"/>
    </row>
    <row r="1484" spans="1:18" ht="15.75" customHeight="1">
      <c r="A1484" s="12" t="s">
        <v>15</v>
      </c>
      <c r="B1484" s="15">
        <v>1185732</v>
      </c>
      <c r="C1484" s="3">
        <v>44387</v>
      </c>
      <c r="D1484" s="12" t="s">
        <v>16</v>
      </c>
      <c r="E1484" s="12" t="s">
        <v>17</v>
      </c>
      <c r="F1484" s="12" t="s">
        <v>66</v>
      </c>
      <c r="G1484" s="12" t="s">
        <v>20</v>
      </c>
      <c r="H1484" s="33">
        <v>0.4</v>
      </c>
      <c r="I1484" s="21">
        <v>5500</v>
      </c>
      <c r="J1484" s="33">
        <f t="shared" si="50"/>
        <v>2200</v>
      </c>
      <c r="K1484" s="34">
        <f t="shared" si="51"/>
        <v>770</v>
      </c>
      <c r="L1484" s="24">
        <v>0.35</v>
      </c>
      <c r="M1484" s="42">
        <f t="shared" si="58"/>
        <v>0.14000000000000001</v>
      </c>
      <c r="N1484" s="29">
        <f t="shared" si="59"/>
        <v>770</v>
      </c>
      <c r="O1484" s="3"/>
      <c r="P1484" s="8"/>
      <c r="Q1484" s="5"/>
      <c r="R1484" s="6"/>
    </row>
    <row r="1485" spans="1:18" ht="15.75" customHeight="1">
      <c r="A1485" s="12" t="s">
        <v>15</v>
      </c>
      <c r="B1485" s="15">
        <v>1185732</v>
      </c>
      <c r="C1485" s="3">
        <v>44387</v>
      </c>
      <c r="D1485" s="12" t="s">
        <v>16</v>
      </c>
      <c r="E1485" s="12" t="s">
        <v>17</v>
      </c>
      <c r="F1485" s="12" t="s">
        <v>66</v>
      </c>
      <c r="G1485" s="12" t="s">
        <v>21</v>
      </c>
      <c r="H1485" s="33">
        <v>0.4</v>
      </c>
      <c r="I1485" s="21">
        <v>5000</v>
      </c>
      <c r="J1485" s="33">
        <f t="shared" si="50"/>
        <v>2000</v>
      </c>
      <c r="K1485" s="34">
        <f t="shared" si="51"/>
        <v>700</v>
      </c>
      <c r="L1485" s="24">
        <v>0.35</v>
      </c>
      <c r="M1485" s="42">
        <f t="shared" si="58"/>
        <v>0.14000000000000001</v>
      </c>
      <c r="N1485" s="29">
        <f t="shared" si="59"/>
        <v>700</v>
      </c>
      <c r="O1485" s="3"/>
      <c r="P1485" s="8"/>
      <c r="Q1485" s="5"/>
      <c r="R1485" s="6"/>
    </row>
    <row r="1486" spans="1:18" ht="15.75" customHeight="1">
      <c r="A1486" s="12" t="s">
        <v>15</v>
      </c>
      <c r="B1486" s="15">
        <v>1185732</v>
      </c>
      <c r="C1486" s="3">
        <v>44387</v>
      </c>
      <c r="D1486" s="12" t="s">
        <v>16</v>
      </c>
      <c r="E1486" s="12" t="s">
        <v>17</v>
      </c>
      <c r="F1486" s="12" t="s">
        <v>66</v>
      </c>
      <c r="G1486" s="12" t="s">
        <v>22</v>
      </c>
      <c r="H1486" s="33">
        <v>0.5</v>
      </c>
      <c r="I1486" s="21">
        <v>5250</v>
      </c>
      <c r="J1486" s="33">
        <f t="shared" si="50"/>
        <v>2625</v>
      </c>
      <c r="K1486" s="34">
        <f t="shared" si="51"/>
        <v>787.5</v>
      </c>
      <c r="L1486" s="24">
        <v>0.3</v>
      </c>
      <c r="M1486" s="42">
        <f t="shared" si="58"/>
        <v>0.15</v>
      </c>
      <c r="N1486" s="29">
        <f t="shared" si="59"/>
        <v>787.5</v>
      </c>
      <c r="O1486" s="3"/>
      <c r="P1486" s="8"/>
      <c r="Q1486" s="5"/>
      <c r="R1486" s="6"/>
    </row>
    <row r="1487" spans="1:18" ht="15.75" customHeight="1">
      <c r="A1487" s="12" t="s">
        <v>15</v>
      </c>
      <c r="B1487" s="15">
        <v>1185732</v>
      </c>
      <c r="C1487" s="3">
        <v>44387</v>
      </c>
      <c r="D1487" s="12" t="s">
        <v>16</v>
      </c>
      <c r="E1487" s="12" t="s">
        <v>17</v>
      </c>
      <c r="F1487" s="12" t="s">
        <v>66</v>
      </c>
      <c r="G1487" s="12" t="s">
        <v>23</v>
      </c>
      <c r="H1487" s="33">
        <v>0.55000000000000004</v>
      </c>
      <c r="I1487" s="21">
        <v>7000</v>
      </c>
      <c r="J1487" s="33">
        <f t="shared" si="50"/>
        <v>3850.0000000000005</v>
      </c>
      <c r="K1487" s="34">
        <f t="shared" si="51"/>
        <v>962.50000000000011</v>
      </c>
      <c r="L1487" s="24">
        <v>0.25</v>
      </c>
      <c r="M1487" s="42">
        <f t="shared" si="58"/>
        <v>0.13750000000000001</v>
      </c>
      <c r="N1487" s="29">
        <f t="shared" si="59"/>
        <v>962.50000000000011</v>
      </c>
      <c r="O1487" s="3"/>
      <c r="P1487" s="8"/>
      <c r="Q1487" s="5"/>
      <c r="R1487" s="6"/>
    </row>
    <row r="1488" spans="1:18" ht="15.75" customHeight="1">
      <c r="A1488" s="12" t="s">
        <v>15</v>
      </c>
      <c r="B1488" s="15">
        <v>1185732</v>
      </c>
      <c r="C1488" s="3">
        <v>44419</v>
      </c>
      <c r="D1488" s="12" t="s">
        <v>16</v>
      </c>
      <c r="E1488" s="12" t="s">
        <v>17</v>
      </c>
      <c r="F1488" s="12" t="s">
        <v>66</v>
      </c>
      <c r="G1488" s="12" t="s">
        <v>18</v>
      </c>
      <c r="H1488" s="33">
        <v>0.5</v>
      </c>
      <c r="I1488" s="21">
        <v>8500</v>
      </c>
      <c r="J1488" s="33">
        <f t="shared" si="50"/>
        <v>4250</v>
      </c>
      <c r="K1488" s="34">
        <f t="shared" si="51"/>
        <v>2125</v>
      </c>
      <c r="L1488" s="24">
        <v>0.5</v>
      </c>
      <c r="M1488" s="42">
        <f t="shared" si="58"/>
        <v>0.25</v>
      </c>
      <c r="N1488" s="29">
        <f t="shared" si="59"/>
        <v>2125</v>
      </c>
      <c r="O1488" s="3"/>
      <c r="P1488" s="8"/>
      <c r="Q1488" s="5"/>
      <c r="R1488" s="6"/>
    </row>
    <row r="1489" spans="1:18" ht="15.75" customHeight="1">
      <c r="A1489" s="12" t="s">
        <v>15</v>
      </c>
      <c r="B1489" s="15">
        <v>1185732</v>
      </c>
      <c r="C1489" s="3">
        <v>44419</v>
      </c>
      <c r="D1489" s="12" t="s">
        <v>16</v>
      </c>
      <c r="E1489" s="12" t="s">
        <v>17</v>
      </c>
      <c r="F1489" s="12" t="s">
        <v>66</v>
      </c>
      <c r="G1489" s="12" t="s">
        <v>19</v>
      </c>
      <c r="H1489" s="33">
        <v>0.45000000000000007</v>
      </c>
      <c r="I1489" s="21">
        <v>6250</v>
      </c>
      <c r="J1489" s="33">
        <f t="shared" si="50"/>
        <v>2812.5000000000005</v>
      </c>
      <c r="K1489" s="34">
        <f t="shared" si="51"/>
        <v>843.75000000000011</v>
      </c>
      <c r="L1489" s="24">
        <v>0.3</v>
      </c>
      <c r="M1489" s="42">
        <f t="shared" si="58"/>
        <v>0.13500000000000001</v>
      </c>
      <c r="N1489" s="29">
        <f t="shared" si="59"/>
        <v>843.75000000000011</v>
      </c>
      <c r="O1489" s="3"/>
      <c r="P1489" s="8"/>
      <c r="Q1489" s="5"/>
      <c r="R1489" s="6"/>
    </row>
    <row r="1490" spans="1:18" ht="15.75" customHeight="1">
      <c r="A1490" s="12" t="s">
        <v>15</v>
      </c>
      <c r="B1490" s="15">
        <v>1185732</v>
      </c>
      <c r="C1490" s="3">
        <v>44419</v>
      </c>
      <c r="D1490" s="12" t="s">
        <v>16</v>
      </c>
      <c r="E1490" s="12" t="s">
        <v>17</v>
      </c>
      <c r="F1490" s="12" t="s">
        <v>66</v>
      </c>
      <c r="G1490" s="12" t="s">
        <v>20</v>
      </c>
      <c r="H1490" s="33">
        <v>0.4</v>
      </c>
      <c r="I1490" s="21">
        <v>5500</v>
      </c>
      <c r="J1490" s="33">
        <f t="shared" si="50"/>
        <v>2200</v>
      </c>
      <c r="K1490" s="34">
        <f t="shared" si="51"/>
        <v>770</v>
      </c>
      <c r="L1490" s="24">
        <v>0.35</v>
      </c>
      <c r="M1490" s="42">
        <f t="shared" si="58"/>
        <v>0.14000000000000001</v>
      </c>
      <c r="N1490" s="29">
        <f t="shared" si="59"/>
        <v>770</v>
      </c>
      <c r="O1490" s="3"/>
      <c r="P1490" s="8"/>
      <c r="Q1490" s="5"/>
      <c r="R1490" s="6"/>
    </row>
    <row r="1491" spans="1:18" ht="15.75" customHeight="1">
      <c r="A1491" s="12" t="s">
        <v>15</v>
      </c>
      <c r="B1491" s="15">
        <v>1185732</v>
      </c>
      <c r="C1491" s="3">
        <v>44419</v>
      </c>
      <c r="D1491" s="12" t="s">
        <v>16</v>
      </c>
      <c r="E1491" s="12" t="s">
        <v>17</v>
      </c>
      <c r="F1491" s="12" t="s">
        <v>66</v>
      </c>
      <c r="G1491" s="12" t="s">
        <v>21</v>
      </c>
      <c r="H1491" s="33">
        <v>0.4</v>
      </c>
      <c r="I1491" s="21">
        <v>5250</v>
      </c>
      <c r="J1491" s="33">
        <f t="shared" si="50"/>
        <v>2100</v>
      </c>
      <c r="K1491" s="34">
        <f t="shared" si="51"/>
        <v>735</v>
      </c>
      <c r="L1491" s="24">
        <v>0.35</v>
      </c>
      <c r="M1491" s="42">
        <f t="shared" si="58"/>
        <v>0.14000000000000001</v>
      </c>
      <c r="N1491" s="29">
        <f t="shared" si="59"/>
        <v>735</v>
      </c>
      <c r="O1491" s="3"/>
      <c r="P1491" s="8"/>
      <c r="Q1491" s="5"/>
      <c r="R1491" s="6"/>
    </row>
    <row r="1492" spans="1:18" ht="15.75" customHeight="1">
      <c r="A1492" s="12" t="s">
        <v>15</v>
      </c>
      <c r="B1492" s="15">
        <v>1185732</v>
      </c>
      <c r="C1492" s="3">
        <v>44419</v>
      </c>
      <c r="D1492" s="12" t="s">
        <v>16</v>
      </c>
      <c r="E1492" s="12" t="s">
        <v>17</v>
      </c>
      <c r="F1492" s="12" t="s">
        <v>66</v>
      </c>
      <c r="G1492" s="12" t="s">
        <v>22</v>
      </c>
      <c r="H1492" s="33">
        <v>0.5</v>
      </c>
      <c r="I1492" s="21">
        <v>5000</v>
      </c>
      <c r="J1492" s="33">
        <f t="shared" si="50"/>
        <v>2500</v>
      </c>
      <c r="K1492" s="34">
        <f t="shared" si="51"/>
        <v>750</v>
      </c>
      <c r="L1492" s="24">
        <v>0.3</v>
      </c>
      <c r="M1492" s="42">
        <f t="shared" si="58"/>
        <v>0.15</v>
      </c>
      <c r="N1492" s="29">
        <f t="shared" si="59"/>
        <v>750</v>
      </c>
      <c r="O1492" s="3"/>
      <c r="P1492" s="8"/>
      <c r="Q1492" s="5"/>
      <c r="R1492" s="6"/>
    </row>
    <row r="1493" spans="1:18" ht="15.75" customHeight="1">
      <c r="A1493" s="12" t="s">
        <v>15</v>
      </c>
      <c r="B1493" s="15">
        <v>1185732</v>
      </c>
      <c r="C1493" s="3">
        <v>44419</v>
      </c>
      <c r="D1493" s="12" t="s">
        <v>16</v>
      </c>
      <c r="E1493" s="12" t="s">
        <v>17</v>
      </c>
      <c r="F1493" s="12" t="s">
        <v>66</v>
      </c>
      <c r="G1493" s="12" t="s">
        <v>23</v>
      </c>
      <c r="H1493" s="33">
        <v>0.55000000000000004</v>
      </c>
      <c r="I1493" s="21">
        <v>6750</v>
      </c>
      <c r="J1493" s="33">
        <f t="shared" si="50"/>
        <v>3712.5000000000005</v>
      </c>
      <c r="K1493" s="34">
        <f t="shared" si="51"/>
        <v>928.12500000000011</v>
      </c>
      <c r="L1493" s="24">
        <v>0.25</v>
      </c>
      <c r="M1493" s="42">
        <f t="shared" si="58"/>
        <v>0.13750000000000001</v>
      </c>
      <c r="N1493" s="29">
        <f t="shared" si="59"/>
        <v>928.12500000000011</v>
      </c>
      <c r="O1493" s="3"/>
      <c r="P1493" s="8"/>
      <c r="Q1493" s="5"/>
      <c r="R1493" s="6"/>
    </row>
    <row r="1494" spans="1:18" ht="15.75" customHeight="1">
      <c r="A1494" s="12" t="s">
        <v>15</v>
      </c>
      <c r="B1494" s="15">
        <v>1185732</v>
      </c>
      <c r="C1494" s="3">
        <v>44449</v>
      </c>
      <c r="D1494" s="12" t="s">
        <v>16</v>
      </c>
      <c r="E1494" s="12" t="s">
        <v>17</v>
      </c>
      <c r="F1494" s="12" t="s">
        <v>66</v>
      </c>
      <c r="G1494" s="12" t="s">
        <v>18</v>
      </c>
      <c r="H1494" s="33">
        <v>0.5</v>
      </c>
      <c r="I1494" s="21">
        <v>8000</v>
      </c>
      <c r="J1494" s="33">
        <f t="shared" si="50"/>
        <v>4000</v>
      </c>
      <c r="K1494" s="34">
        <f t="shared" si="51"/>
        <v>2000</v>
      </c>
      <c r="L1494" s="24">
        <v>0.5</v>
      </c>
      <c r="M1494" s="42">
        <f t="shared" si="58"/>
        <v>0.25</v>
      </c>
      <c r="N1494" s="29">
        <f t="shared" si="59"/>
        <v>2000</v>
      </c>
      <c r="O1494" s="3"/>
      <c r="P1494" s="8"/>
      <c r="Q1494" s="5"/>
      <c r="R1494" s="6"/>
    </row>
    <row r="1495" spans="1:18" ht="15.75" customHeight="1">
      <c r="A1495" s="12" t="s">
        <v>15</v>
      </c>
      <c r="B1495" s="15">
        <v>1185732</v>
      </c>
      <c r="C1495" s="3">
        <v>44449</v>
      </c>
      <c r="D1495" s="12" t="s">
        <v>16</v>
      </c>
      <c r="E1495" s="12" t="s">
        <v>17</v>
      </c>
      <c r="F1495" s="12" t="s">
        <v>66</v>
      </c>
      <c r="G1495" s="12" t="s">
        <v>19</v>
      </c>
      <c r="H1495" s="33">
        <v>0.45000000000000007</v>
      </c>
      <c r="I1495" s="21">
        <v>6000</v>
      </c>
      <c r="J1495" s="33">
        <f t="shared" si="50"/>
        <v>2700.0000000000005</v>
      </c>
      <c r="K1495" s="34">
        <f t="shared" si="51"/>
        <v>810.00000000000011</v>
      </c>
      <c r="L1495" s="24">
        <v>0.3</v>
      </c>
      <c r="M1495" s="42">
        <f t="shared" si="58"/>
        <v>0.13500000000000001</v>
      </c>
      <c r="N1495" s="29">
        <f t="shared" si="59"/>
        <v>810.00000000000011</v>
      </c>
      <c r="O1495" s="3"/>
      <c r="P1495" s="8"/>
      <c r="Q1495" s="5"/>
      <c r="R1495" s="6"/>
    </row>
    <row r="1496" spans="1:18" ht="15.75" customHeight="1">
      <c r="A1496" s="12" t="s">
        <v>15</v>
      </c>
      <c r="B1496" s="15">
        <v>1185732</v>
      </c>
      <c r="C1496" s="3">
        <v>44449</v>
      </c>
      <c r="D1496" s="12" t="s">
        <v>16</v>
      </c>
      <c r="E1496" s="12" t="s">
        <v>17</v>
      </c>
      <c r="F1496" s="12" t="s">
        <v>66</v>
      </c>
      <c r="G1496" s="12" t="s">
        <v>20</v>
      </c>
      <c r="H1496" s="33">
        <v>0.4</v>
      </c>
      <c r="I1496" s="21">
        <v>5250</v>
      </c>
      <c r="J1496" s="33">
        <f t="shared" si="50"/>
        <v>2100</v>
      </c>
      <c r="K1496" s="34">
        <f t="shared" si="51"/>
        <v>735</v>
      </c>
      <c r="L1496" s="24">
        <v>0.35</v>
      </c>
      <c r="M1496" s="42">
        <f t="shared" si="58"/>
        <v>0.14000000000000001</v>
      </c>
      <c r="N1496" s="29">
        <f t="shared" si="59"/>
        <v>735</v>
      </c>
      <c r="O1496" s="3"/>
      <c r="P1496" s="8"/>
      <c r="Q1496" s="5"/>
      <c r="R1496" s="6"/>
    </row>
    <row r="1497" spans="1:18" ht="15.75" customHeight="1">
      <c r="A1497" s="12" t="s">
        <v>15</v>
      </c>
      <c r="B1497" s="15">
        <v>1185732</v>
      </c>
      <c r="C1497" s="3">
        <v>44449</v>
      </c>
      <c r="D1497" s="12" t="s">
        <v>16</v>
      </c>
      <c r="E1497" s="12" t="s">
        <v>17</v>
      </c>
      <c r="F1497" s="12" t="s">
        <v>66</v>
      </c>
      <c r="G1497" s="12" t="s">
        <v>21</v>
      </c>
      <c r="H1497" s="33">
        <v>0.4</v>
      </c>
      <c r="I1497" s="21">
        <v>5000</v>
      </c>
      <c r="J1497" s="33">
        <f t="shared" si="50"/>
        <v>2000</v>
      </c>
      <c r="K1497" s="34">
        <f t="shared" si="51"/>
        <v>700</v>
      </c>
      <c r="L1497" s="24">
        <v>0.35</v>
      </c>
      <c r="M1497" s="42">
        <f t="shared" si="58"/>
        <v>0.14000000000000001</v>
      </c>
      <c r="N1497" s="29">
        <f t="shared" si="59"/>
        <v>700</v>
      </c>
      <c r="O1497" s="3"/>
      <c r="P1497" s="8"/>
      <c r="Q1497" s="5"/>
      <c r="R1497" s="6"/>
    </row>
    <row r="1498" spans="1:18" ht="15.75" customHeight="1">
      <c r="A1498" s="12" t="s">
        <v>15</v>
      </c>
      <c r="B1498" s="15">
        <v>1185732</v>
      </c>
      <c r="C1498" s="3">
        <v>44449</v>
      </c>
      <c r="D1498" s="12" t="s">
        <v>16</v>
      </c>
      <c r="E1498" s="12" t="s">
        <v>17</v>
      </c>
      <c r="F1498" s="12" t="s">
        <v>66</v>
      </c>
      <c r="G1498" s="12" t="s">
        <v>22</v>
      </c>
      <c r="H1498" s="33">
        <v>0.5</v>
      </c>
      <c r="I1498" s="21">
        <v>5000</v>
      </c>
      <c r="J1498" s="33">
        <f t="shared" si="50"/>
        <v>2500</v>
      </c>
      <c r="K1498" s="34">
        <f t="shared" si="51"/>
        <v>750</v>
      </c>
      <c r="L1498" s="24">
        <v>0.3</v>
      </c>
      <c r="M1498" s="42">
        <f t="shared" si="58"/>
        <v>0.15</v>
      </c>
      <c r="N1498" s="29">
        <f t="shared" si="59"/>
        <v>750</v>
      </c>
      <c r="O1498" s="3"/>
      <c r="P1498" s="8"/>
      <c r="Q1498" s="5"/>
      <c r="R1498" s="6"/>
    </row>
    <row r="1499" spans="1:18" ht="15.75" customHeight="1">
      <c r="A1499" s="12" t="s">
        <v>15</v>
      </c>
      <c r="B1499" s="15">
        <v>1185732</v>
      </c>
      <c r="C1499" s="3">
        <v>44449</v>
      </c>
      <c r="D1499" s="12" t="s">
        <v>16</v>
      </c>
      <c r="E1499" s="12" t="s">
        <v>17</v>
      </c>
      <c r="F1499" s="12" t="s">
        <v>66</v>
      </c>
      <c r="G1499" s="12" t="s">
        <v>23</v>
      </c>
      <c r="H1499" s="33">
        <v>0.55000000000000004</v>
      </c>
      <c r="I1499" s="21">
        <v>6000</v>
      </c>
      <c r="J1499" s="33">
        <f t="shared" si="50"/>
        <v>3300.0000000000005</v>
      </c>
      <c r="K1499" s="34">
        <f t="shared" si="51"/>
        <v>825.00000000000011</v>
      </c>
      <c r="L1499" s="24">
        <v>0.25</v>
      </c>
      <c r="M1499" s="42">
        <f t="shared" si="58"/>
        <v>0.13750000000000001</v>
      </c>
      <c r="N1499" s="29">
        <f t="shared" si="59"/>
        <v>825.00000000000011</v>
      </c>
      <c r="O1499" s="3"/>
      <c r="P1499" s="8"/>
      <c r="Q1499" s="5"/>
      <c r="R1499" s="6"/>
    </row>
    <row r="1500" spans="1:18" ht="15.75" customHeight="1">
      <c r="A1500" s="12" t="s">
        <v>15</v>
      </c>
      <c r="B1500" s="15">
        <v>1185732</v>
      </c>
      <c r="C1500" s="3">
        <v>44481</v>
      </c>
      <c r="D1500" s="12" t="s">
        <v>16</v>
      </c>
      <c r="E1500" s="12" t="s">
        <v>17</v>
      </c>
      <c r="F1500" s="12" t="s">
        <v>66</v>
      </c>
      <c r="G1500" s="12" t="s">
        <v>18</v>
      </c>
      <c r="H1500" s="33">
        <v>0.55000000000000004</v>
      </c>
      <c r="I1500" s="21">
        <v>7750</v>
      </c>
      <c r="J1500" s="33">
        <f t="shared" si="50"/>
        <v>4262.5</v>
      </c>
      <c r="K1500" s="34">
        <f t="shared" si="51"/>
        <v>2131.25</v>
      </c>
      <c r="L1500" s="24">
        <v>0.5</v>
      </c>
      <c r="M1500" s="42">
        <f t="shared" si="58"/>
        <v>0.27500000000000002</v>
      </c>
      <c r="N1500" s="29">
        <f t="shared" si="59"/>
        <v>2131.25</v>
      </c>
      <c r="O1500" s="3"/>
      <c r="P1500" s="8"/>
      <c r="Q1500" s="5"/>
      <c r="R1500" s="6"/>
    </row>
    <row r="1501" spans="1:18" ht="15.75" customHeight="1">
      <c r="A1501" s="12" t="s">
        <v>15</v>
      </c>
      <c r="B1501" s="15">
        <v>1185732</v>
      </c>
      <c r="C1501" s="3">
        <v>44481</v>
      </c>
      <c r="D1501" s="12" t="s">
        <v>16</v>
      </c>
      <c r="E1501" s="12" t="s">
        <v>17</v>
      </c>
      <c r="F1501" s="12" t="s">
        <v>66</v>
      </c>
      <c r="G1501" s="12" t="s">
        <v>19</v>
      </c>
      <c r="H1501" s="33">
        <v>0.45000000000000007</v>
      </c>
      <c r="I1501" s="21">
        <v>6000</v>
      </c>
      <c r="J1501" s="33">
        <f t="shared" si="50"/>
        <v>2700.0000000000005</v>
      </c>
      <c r="K1501" s="34">
        <f t="shared" si="51"/>
        <v>810.00000000000011</v>
      </c>
      <c r="L1501" s="24">
        <v>0.3</v>
      </c>
      <c r="M1501" s="42">
        <f t="shared" si="58"/>
        <v>0.13500000000000001</v>
      </c>
      <c r="N1501" s="29">
        <f t="shared" si="59"/>
        <v>810.00000000000011</v>
      </c>
      <c r="O1501" s="3"/>
      <c r="P1501" s="8"/>
      <c r="Q1501" s="5"/>
      <c r="R1501" s="6"/>
    </row>
    <row r="1502" spans="1:18" ht="15.75" customHeight="1">
      <c r="A1502" s="12" t="s">
        <v>15</v>
      </c>
      <c r="B1502" s="15">
        <v>1185732</v>
      </c>
      <c r="C1502" s="3">
        <v>44481</v>
      </c>
      <c r="D1502" s="12" t="s">
        <v>16</v>
      </c>
      <c r="E1502" s="12" t="s">
        <v>17</v>
      </c>
      <c r="F1502" s="12" t="s">
        <v>66</v>
      </c>
      <c r="G1502" s="12" t="s">
        <v>20</v>
      </c>
      <c r="H1502" s="33">
        <v>0.45000000000000007</v>
      </c>
      <c r="I1502" s="21">
        <v>5000</v>
      </c>
      <c r="J1502" s="33">
        <f t="shared" si="50"/>
        <v>2250.0000000000005</v>
      </c>
      <c r="K1502" s="34">
        <f t="shared" si="51"/>
        <v>787.50000000000011</v>
      </c>
      <c r="L1502" s="24">
        <v>0.35</v>
      </c>
      <c r="M1502" s="42">
        <f t="shared" si="58"/>
        <v>0.15750000000000003</v>
      </c>
      <c r="N1502" s="29">
        <f t="shared" si="59"/>
        <v>787.50000000000011</v>
      </c>
      <c r="O1502" s="3"/>
      <c r="P1502" s="8"/>
      <c r="Q1502" s="5"/>
      <c r="R1502" s="6"/>
    </row>
    <row r="1503" spans="1:18" ht="15.75" customHeight="1">
      <c r="A1503" s="12" t="s">
        <v>15</v>
      </c>
      <c r="B1503" s="15">
        <v>1185732</v>
      </c>
      <c r="C1503" s="3">
        <v>44481</v>
      </c>
      <c r="D1503" s="12" t="s">
        <v>16</v>
      </c>
      <c r="E1503" s="12" t="s">
        <v>17</v>
      </c>
      <c r="F1503" s="12" t="s">
        <v>66</v>
      </c>
      <c r="G1503" s="12" t="s">
        <v>21</v>
      </c>
      <c r="H1503" s="33">
        <v>0.45000000000000007</v>
      </c>
      <c r="I1503" s="21">
        <v>4750</v>
      </c>
      <c r="J1503" s="33">
        <f t="shared" si="50"/>
        <v>2137.5000000000005</v>
      </c>
      <c r="K1503" s="34">
        <f t="shared" si="51"/>
        <v>748.12500000000011</v>
      </c>
      <c r="L1503" s="24">
        <v>0.35</v>
      </c>
      <c r="M1503" s="42">
        <f t="shared" si="58"/>
        <v>0.15750000000000003</v>
      </c>
      <c r="N1503" s="29">
        <f t="shared" si="59"/>
        <v>748.12500000000011</v>
      </c>
      <c r="O1503" s="3"/>
      <c r="P1503" s="8"/>
      <c r="Q1503" s="5"/>
      <c r="R1503" s="6"/>
    </row>
    <row r="1504" spans="1:18" ht="15.75" customHeight="1">
      <c r="A1504" s="12" t="s">
        <v>15</v>
      </c>
      <c r="B1504" s="15">
        <v>1185732</v>
      </c>
      <c r="C1504" s="3">
        <v>44481</v>
      </c>
      <c r="D1504" s="12" t="s">
        <v>16</v>
      </c>
      <c r="E1504" s="12" t="s">
        <v>17</v>
      </c>
      <c r="F1504" s="12" t="s">
        <v>66</v>
      </c>
      <c r="G1504" s="12" t="s">
        <v>22</v>
      </c>
      <c r="H1504" s="33">
        <v>0.55000000000000004</v>
      </c>
      <c r="I1504" s="21">
        <v>4750</v>
      </c>
      <c r="J1504" s="33">
        <f t="shared" si="50"/>
        <v>2612.5</v>
      </c>
      <c r="K1504" s="34">
        <f t="shared" si="51"/>
        <v>783.75</v>
      </c>
      <c r="L1504" s="24">
        <v>0.3</v>
      </c>
      <c r="M1504" s="42">
        <f t="shared" si="58"/>
        <v>0.16500000000000001</v>
      </c>
      <c r="N1504" s="29">
        <f t="shared" si="59"/>
        <v>783.75</v>
      </c>
      <c r="O1504" s="3"/>
      <c r="P1504" s="8"/>
      <c r="Q1504" s="5"/>
      <c r="R1504" s="6"/>
    </row>
    <row r="1505" spans="1:18" ht="15.75" customHeight="1">
      <c r="A1505" s="12" t="s">
        <v>15</v>
      </c>
      <c r="B1505" s="15">
        <v>1185732</v>
      </c>
      <c r="C1505" s="3">
        <v>44481</v>
      </c>
      <c r="D1505" s="12" t="s">
        <v>16</v>
      </c>
      <c r="E1505" s="12" t="s">
        <v>17</v>
      </c>
      <c r="F1505" s="12" t="s">
        <v>66</v>
      </c>
      <c r="G1505" s="12" t="s">
        <v>23</v>
      </c>
      <c r="H1505" s="33">
        <v>0.6</v>
      </c>
      <c r="I1505" s="21">
        <v>6000</v>
      </c>
      <c r="J1505" s="33">
        <f t="shared" si="50"/>
        <v>3600</v>
      </c>
      <c r="K1505" s="34">
        <f t="shared" si="51"/>
        <v>900</v>
      </c>
      <c r="L1505" s="24">
        <v>0.25</v>
      </c>
      <c r="M1505" s="42">
        <f t="shared" si="58"/>
        <v>0.15</v>
      </c>
      <c r="N1505" s="29">
        <f t="shared" si="59"/>
        <v>900</v>
      </c>
      <c r="O1505" s="3"/>
      <c r="P1505" s="8"/>
      <c r="Q1505" s="5"/>
      <c r="R1505" s="6"/>
    </row>
    <row r="1506" spans="1:18" ht="15.75" customHeight="1">
      <c r="A1506" s="12" t="s">
        <v>15</v>
      </c>
      <c r="B1506" s="15">
        <v>1185732</v>
      </c>
      <c r="C1506" s="3">
        <v>44511</v>
      </c>
      <c r="D1506" s="12" t="s">
        <v>16</v>
      </c>
      <c r="E1506" s="12" t="s">
        <v>17</v>
      </c>
      <c r="F1506" s="12" t="s">
        <v>66</v>
      </c>
      <c r="G1506" s="12" t="s">
        <v>18</v>
      </c>
      <c r="H1506" s="33">
        <v>0.55000000000000004</v>
      </c>
      <c r="I1506" s="21">
        <v>7500</v>
      </c>
      <c r="J1506" s="33">
        <f t="shared" si="50"/>
        <v>4125</v>
      </c>
      <c r="K1506" s="34">
        <f t="shared" si="51"/>
        <v>2062.5</v>
      </c>
      <c r="L1506" s="24">
        <v>0.5</v>
      </c>
      <c r="M1506" s="42">
        <f t="shared" si="58"/>
        <v>0.27500000000000002</v>
      </c>
      <c r="N1506" s="29">
        <f t="shared" si="59"/>
        <v>2062.5</v>
      </c>
      <c r="O1506" s="3"/>
      <c r="P1506" s="8"/>
      <c r="Q1506" s="5"/>
      <c r="R1506" s="6"/>
    </row>
    <row r="1507" spans="1:18" ht="15.75" customHeight="1">
      <c r="A1507" s="12" t="s">
        <v>15</v>
      </c>
      <c r="B1507" s="15">
        <v>1185732</v>
      </c>
      <c r="C1507" s="3">
        <v>44511</v>
      </c>
      <c r="D1507" s="12" t="s">
        <v>16</v>
      </c>
      <c r="E1507" s="12" t="s">
        <v>17</v>
      </c>
      <c r="F1507" s="12" t="s">
        <v>66</v>
      </c>
      <c r="G1507" s="12" t="s">
        <v>19</v>
      </c>
      <c r="H1507" s="33">
        <v>0.45000000000000007</v>
      </c>
      <c r="I1507" s="21">
        <v>5750</v>
      </c>
      <c r="J1507" s="33">
        <f t="shared" si="50"/>
        <v>2587.5000000000005</v>
      </c>
      <c r="K1507" s="34">
        <f t="shared" si="51"/>
        <v>776.25000000000011</v>
      </c>
      <c r="L1507" s="24">
        <v>0.3</v>
      </c>
      <c r="M1507" s="42">
        <f t="shared" si="58"/>
        <v>0.13500000000000001</v>
      </c>
      <c r="N1507" s="29">
        <f t="shared" si="59"/>
        <v>776.25000000000011</v>
      </c>
      <c r="O1507" s="3"/>
      <c r="P1507" s="8"/>
      <c r="Q1507" s="5"/>
      <c r="R1507" s="6"/>
    </row>
    <row r="1508" spans="1:18" ht="15.75" customHeight="1">
      <c r="A1508" s="12" t="s">
        <v>15</v>
      </c>
      <c r="B1508" s="15">
        <v>1185732</v>
      </c>
      <c r="C1508" s="3">
        <v>44511</v>
      </c>
      <c r="D1508" s="12" t="s">
        <v>16</v>
      </c>
      <c r="E1508" s="12" t="s">
        <v>17</v>
      </c>
      <c r="F1508" s="12" t="s">
        <v>66</v>
      </c>
      <c r="G1508" s="12" t="s">
        <v>20</v>
      </c>
      <c r="H1508" s="33">
        <v>0.45000000000000007</v>
      </c>
      <c r="I1508" s="21">
        <v>5200</v>
      </c>
      <c r="J1508" s="33">
        <f t="shared" si="50"/>
        <v>2340.0000000000005</v>
      </c>
      <c r="K1508" s="34">
        <f t="shared" si="51"/>
        <v>819.00000000000011</v>
      </c>
      <c r="L1508" s="24">
        <v>0.35</v>
      </c>
      <c r="M1508" s="42">
        <f t="shared" si="58"/>
        <v>0.15750000000000003</v>
      </c>
      <c r="N1508" s="29">
        <f t="shared" si="59"/>
        <v>819.00000000000011</v>
      </c>
      <c r="O1508" s="3"/>
      <c r="P1508" s="8"/>
      <c r="Q1508" s="5"/>
      <c r="R1508" s="6"/>
    </row>
    <row r="1509" spans="1:18" ht="15.75" customHeight="1">
      <c r="A1509" s="12" t="s">
        <v>15</v>
      </c>
      <c r="B1509" s="15">
        <v>1185732</v>
      </c>
      <c r="C1509" s="3">
        <v>44511</v>
      </c>
      <c r="D1509" s="12" t="s">
        <v>16</v>
      </c>
      <c r="E1509" s="12" t="s">
        <v>17</v>
      </c>
      <c r="F1509" s="12" t="s">
        <v>66</v>
      </c>
      <c r="G1509" s="12" t="s">
        <v>21</v>
      </c>
      <c r="H1509" s="33">
        <v>0.45000000000000007</v>
      </c>
      <c r="I1509" s="21">
        <v>5000</v>
      </c>
      <c r="J1509" s="33">
        <f t="shared" si="50"/>
        <v>2250.0000000000005</v>
      </c>
      <c r="K1509" s="34">
        <f t="shared" si="51"/>
        <v>787.50000000000011</v>
      </c>
      <c r="L1509" s="24">
        <v>0.35</v>
      </c>
      <c r="M1509" s="42">
        <f t="shared" si="58"/>
        <v>0.15750000000000003</v>
      </c>
      <c r="N1509" s="29">
        <f t="shared" si="59"/>
        <v>787.50000000000011</v>
      </c>
      <c r="O1509" s="3"/>
      <c r="P1509" s="8"/>
      <c r="Q1509" s="5"/>
      <c r="R1509" s="6"/>
    </row>
    <row r="1510" spans="1:18" ht="15.75" customHeight="1">
      <c r="A1510" s="12" t="s">
        <v>15</v>
      </c>
      <c r="B1510" s="15">
        <v>1185732</v>
      </c>
      <c r="C1510" s="3">
        <v>44511</v>
      </c>
      <c r="D1510" s="12" t="s">
        <v>16</v>
      </c>
      <c r="E1510" s="12" t="s">
        <v>17</v>
      </c>
      <c r="F1510" s="12" t="s">
        <v>66</v>
      </c>
      <c r="G1510" s="12" t="s">
        <v>22</v>
      </c>
      <c r="H1510" s="33">
        <v>0.55000000000000004</v>
      </c>
      <c r="I1510" s="21">
        <v>4750</v>
      </c>
      <c r="J1510" s="33">
        <f t="shared" si="50"/>
        <v>2612.5</v>
      </c>
      <c r="K1510" s="34">
        <f t="shared" si="51"/>
        <v>783.75</v>
      </c>
      <c r="L1510" s="24">
        <v>0.3</v>
      </c>
      <c r="M1510" s="42">
        <f t="shared" si="58"/>
        <v>0.16500000000000001</v>
      </c>
      <c r="N1510" s="29">
        <f t="shared" si="59"/>
        <v>783.75</v>
      </c>
      <c r="O1510" s="3"/>
      <c r="P1510" s="8"/>
      <c r="Q1510" s="5"/>
      <c r="R1510" s="6"/>
    </row>
    <row r="1511" spans="1:18" ht="15.75" customHeight="1">
      <c r="A1511" s="12" t="s">
        <v>15</v>
      </c>
      <c r="B1511" s="15">
        <v>1185732</v>
      </c>
      <c r="C1511" s="3">
        <v>44511</v>
      </c>
      <c r="D1511" s="12" t="s">
        <v>16</v>
      </c>
      <c r="E1511" s="12" t="s">
        <v>17</v>
      </c>
      <c r="F1511" s="12" t="s">
        <v>66</v>
      </c>
      <c r="G1511" s="12" t="s">
        <v>23</v>
      </c>
      <c r="H1511" s="33">
        <v>0.6</v>
      </c>
      <c r="I1511" s="21">
        <v>5750</v>
      </c>
      <c r="J1511" s="33">
        <f t="shared" si="50"/>
        <v>3450</v>
      </c>
      <c r="K1511" s="34">
        <f t="shared" si="51"/>
        <v>862.5</v>
      </c>
      <c r="L1511" s="24">
        <v>0.25</v>
      </c>
      <c r="M1511" s="42">
        <f t="shared" si="58"/>
        <v>0.15</v>
      </c>
      <c r="N1511" s="29">
        <f t="shared" si="59"/>
        <v>862.5</v>
      </c>
      <c r="O1511" s="3"/>
      <c r="P1511" s="8"/>
      <c r="Q1511" s="5"/>
      <c r="R1511" s="6"/>
    </row>
    <row r="1512" spans="1:18" ht="15.75" customHeight="1">
      <c r="A1512" s="12" t="s">
        <v>15</v>
      </c>
      <c r="B1512" s="15">
        <v>1185732</v>
      </c>
      <c r="C1512" s="3">
        <v>44540</v>
      </c>
      <c r="D1512" s="12" t="s">
        <v>16</v>
      </c>
      <c r="E1512" s="12" t="s">
        <v>17</v>
      </c>
      <c r="F1512" s="12" t="s">
        <v>66</v>
      </c>
      <c r="G1512" s="12" t="s">
        <v>18</v>
      </c>
      <c r="H1512" s="33">
        <v>0.55000000000000004</v>
      </c>
      <c r="I1512" s="21">
        <v>8000</v>
      </c>
      <c r="J1512" s="33">
        <f t="shared" si="50"/>
        <v>4400</v>
      </c>
      <c r="K1512" s="34">
        <f t="shared" si="51"/>
        <v>2200</v>
      </c>
      <c r="L1512" s="24">
        <v>0.5</v>
      </c>
      <c r="M1512" s="42">
        <f t="shared" si="58"/>
        <v>0.27500000000000002</v>
      </c>
      <c r="N1512" s="29">
        <f t="shared" si="59"/>
        <v>2200</v>
      </c>
      <c r="O1512" s="3"/>
      <c r="P1512" s="8"/>
      <c r="Q1512" s="5"/>
      <c r="R1512" s="6"/>
    </row>
    <row r="1513" spans="1:18" ht="15.75" customHeight="1">
      <c r="A1513" s="12" t="s">
        <v>15</v>
      </c>
      <c r="B1513" s="15">
        <v>1185732</v>
      </c>
      <c r="C1513" s="3">
        <v>44540</v>
      </c>
      <c r="D1513" s="12" t="s">
        <v>16</v>
      </c>
      <c r="E1513" s="12" t="s">
        <v>17</v>
      </c>
      <c r="F1513" s="12" t="s">
        <v>66</v>
      </c>
      <c r="G1513" s="12" t="s">
        <v>19</v>
      </c>
      <c r="H1513" s="33">
        <v>0.45000000000000007</v>
      </c>
      <c r="I1513" s="21">
        <v>6000</v>
      </c>
      <c r="J1513" s="33">
        <f t="shared" si="50"/>
        <v>2700.0000000000005</v>
      </c>
      <c r="K1513" s="34">
        <f t="shared" si="51"/>
        <v>810.00000000000011</v>
      </c>
      <c r="L1513" s="24">
        <v>0.3</v>
      </c>
      <c r="M1513" s="42">
        <f t="shared" si="58"/>
        <v>0.13500000000000001</v>
      </c>
      <c r="N1513" s="29">
        <f t="shared" si="59"/>
        <v>810.00000000000011</v>
      </c>
      <c r="O1513" s="3"/>
      <c r="P1513" s="8"/>
      <c r="Q1513" s="5"/>
      <c r="R1513" s="6"/>
    </row>
    <row r="1514" spans="1:18" ht="15.75" customHeight="1">
      <c r="A1514" s="12" t="s">
        <v>15</v>
      </c>
      <c r="B1514" s="15">
        <v>1185732</v>
      </c>
      <c r="C1514" s="3">
        <v>44540</v>
      </c>
      <c r="D1514" s="12" t="s">
        <v>16</v>
      </c>
      <c r="E1514" s="12" t="s">
        <v>17</v>
      </c>
      <c r="F1514" s="12" t="s">
        <v>66</v>
      </c>
      <c r="G1514" s="12" t="s">
        <v>20</v>
      </c>
      <c r="H1514" s="33">
        <v>0.45000000000000007</v>
      </c>
      <c r="I1514" s="21">
        <v>5500</v>
      </c>
      <c r="J1514" s="33">
        <f t="shared" si="50"/>
        <v>2475.0000000000005</v>
      </c>
      <c r="K1514" s="34">
        <f t="shared" si="51"/>
        <v>866.25000000000011</v>
      </c>
      <c r="L1514" s="24">
        <v>0.35</v>
      </c>
      <c r="M1514" s="42">
        <f t="shared" si="58"/>
        <v>0.15750000000000003</v>
      </c>
      <c r="N1514" s="29">
        <f t="shared" si="59"/>
        <v>866.25000000000011</v>
      </c>
      <c r="O1514" s="3"/>
      <c r="P1514" s="8"/>
      <c r="Q1514" s="5"/>
      <c r="R1514" s="6"/>
    </row>
    <row r="1515" spans="1:18" ht="15.75" customHeight="1">
      <c r="A1515" s="12" t="s">
        <v>15</v>
      </c>
      <c r="B1515" s="15">
        <v>1185732</v>
      </c>
      <c r="C1515" s="3">
        <v>44540</v>
      </c>
      <c r="D1515" s="12" t="s">
        <v>16</v>
      </c>
      <c r="E1515" s="12" t="s">
        <v>17</v>
      </c>
      <c r="F1515" s="12" t="s">
        <v>66</v>
      </c>
      <c r="G1515" s="12" t="s">
        <v>21</v>
      </c>
      <c r="H1515" s="33">
        <v>0.45000000000000007</v>
      </c>
      <c r="I1515" s="21">
        <v>5000</v>
      </c>
      <c r="J1515" s="33">
        <f t="shared" si="50"/>
        <v>2250.0000000000005</v>
      </c>
      <c r="K1515" s="34">
        <f t="shared" si="51"/>
        <v>787.50000000000011</v>
      </c>
      <c r="L1515" s="24">
        <v>0.35</v>
      </c>
      <c r="M1515" s="42">
        <f t="shared" si="58"/>
        <v>0.15750000000000003</v>
      </c>
      <c r="N1515" s="29">
        <f t="shared" si="59"/>
        <v>787.50000000000011</v>
      </c>
      <c r="O1515" s="3"/>
      <c r="P1515" s="8"/>
      <c r="Q1515" s="5"/>
      <c r="R1515" s="6"/>
    </row>
    <row r="1516" spans="1:18" ht="15.75" customHeight="1">
      <c r="A1516" s="12" t="s">
        <v>15</v>
      </c>
      <c r="B1516" s="15">
        <v>1185732</v>
      </c>
      <c r="C1516" s="3">
        <v>44540</v>
      </c>
      <c r="D1516" s="12" t="s">
        <v>16</v>
      </c>
      <c r="E1516" s="12" t="s">
        <v>17</v>
      </c>
      <c r="F1516" s="12" t="s">
        <v>66</v>
      </c>
      <c r="G1516" s="12" t="s">
        <v>22</v>
      </c>
      <c r="H1516" s="33">
        <v>0.55000000000000004</v>
      </c>
      <c r="I1516" s="21">
        <v>5000</v>
      </c>
      <c r="J1516" s="33">
        <f t="shared" si="50"/>
        <v>2750</v>
      </c>
      <c r="K1516" s="34">
        <f t="shared" si="51"/>
        <v>825</v>
      </c>
      <c r="L1516" s="24">
        <v>0.3</v>
      </c>
      <c r="M1516" s="42">
        <f t="shared" si="58"/>
        <v>0.16500000000000001</v>
      </c>
      <c r="N1516" s="29">
        <f t="shared" si="59"/>
        <v>825</v>
      </c>
      <c r="O1516" s="3"/>
      <c r="P1516" s="8"/>
      <c r="Q1516" s="5"/>
      <c r="R1516" s="6"/>
    </row>
    <row r="1517" spans="1:18" ht="15.75" customHeight="1">
      <c r="A1517" s="12" t="s">
        <v>15</v>
      </c>
      <c r="B1517" s="15">
        <v>1185732</v>
      </c>
      <c r="C1517" s="3">
        <v>44540</v>
      </c>
      <c r="D1517" s="12" t="s">
        <v>16</v>
      </c>
      <c r="E1517" s="12" t="s">
        <v>17</v>
      </c>
      <c r="F1517" s="12" t="s">
        <v>66</v>
      </c>
      <c r="G1517" s="12" t="s">
        <v>23</v>
      </c>
      <c r="H1517" s="33">
        <v>0.6</v>
      </c>
      <c r="I1517" s="21">
        <v>6000</v>
      </c>
      <c r="J1517" s="33">
        <f t="shared" si="50"/>
        <v>3600</v>
      </c>
      <c r="K1517" s="34">
        <f t="shared" si="51"/>
        <v>900</v>
      </c>
      <c r="L1517" s="24">
        <v>0.25</v>
      </c>
      <c r="M1517" s="42">
        <f t="shared" si="58"/>
        <v>0.15</v>
      </c>
      <c r="N1517" s="29">
        <f t="shared" si="59"/>
        <v>900</v>
      </c>
      <c r="O1517" s="3"/>
      <c r="P1517" s="8"/>
      <c r="Q1517" s="5"/>
      <c r="R1517" s="6"/>
    </row>
    <row r="1518" spans="1:18" ht="15.75" customHeight="1">
      <c r="A1518" s="12" t="s">
        <v>28</v>
      </c>
      <c r="B1518" s="15">
        <v>1128299</v>
      </c>
      <c r="C1518" s="3">
        <v>44220</v>
      </c>
      <c r="D1518" s="12" t="s">
        <v>29</v>
      </c>
      <c r="E1518" s="12" t="s">
        <v>67</v>
      </c>
      <c r="F1518" s="12" t="s">
        <v>68</v>
      </c>
      <c r="G1518" s="12" t="s">
        <v>18</v>
      </c>
      <c r="H1518" s="33">
        <v>0.30000000000000004</v>
      </c>
      <c r="I1518" s="21">
        <v>3500</v>
      </c>
      <c r="J1518" s="33">
        <f t="shared" si="50"/>
        <v>1050.0000000000002</v>
      </c>
      <c r="K1518" s="34">
        <f t="shared" si="51"/>
        <v>367.50000000000006</v>
      </c>
      <c r="L1518" s="24">
        <v>0.35</v>
      </c>
      <c r="M1518" s="42">
        <f t="shared" si="58"/>
        <v>0.10500000000000001</v>
      </c>
      <c r="N1518" s="29">
        <f t="shared" si="59"/>
        <v>367.50000000000006</v>
      </c>
      <c r="O1518" s="3"/>
      <c r="P1518" s="8"/>
      <c r="Q1518" s="5"/>
      <c r="R1518" s="6"/>
    </row>
    <row r="1519" spans="1:18" ht="15.75" customHeight="1">
      <c r="A1519" s="12" t="s">
        <v>28</v>
      </c>
      <c r="B1519" s="15">
        <v>1128299</v>
      </c>
      <c r="C1519" s="3">
        <v>44220</v>
      </c>
      <c r="D1519" s="12" t="s">
        <v>29</v>
      </c>
      <c r="E1519" s="12" t="s">
        <v>67</v>
      </c>
      <c r="F1519" s="12" t="s">
        <v>68</v>
      </c>
      <c r="G1519" s="12" t="s">
        <v>19</v>
      </c>
      <c r="H1519" s="33">
        <v>0.4</v>
      </c>
      <c r="I1519" s="21">
        <v>3500</v>
      </c>
      <c r="J1519" s="33">
        <f t="shared" si="50"/>
        <v>1400</v>
      </c>
      <c r="K1519" s="34">
        <f t="shared" si="51"/>
        <v>489.99999999999994</v>
      </c>
      <c r="L1519" s="24">
        <v>0.35</v>
      </c>
      <c r="M1519" s="42">
        <f t="shared" si="58"/>
        <v>0.13999999999999999</v>
      </c>
      <c r="N1519" s="29">
        <f t="shared" si="59"/>
        <v>489.99999999999994</v>
      </c>
      <c r="O1519" s="3"/>
      <c r="P1519" s="8"/>
      <c r="Q1519" s="5"/>
      <c r="R1519" s="6"/>
    </row>
    <row r="1520" spans="1:18" ht="15.75" customHeight="1">
      <c r="A1520" s="12" t="s">
        <v>28</v>
      </c>
      <c r="B1520" s="15">
        <v>1128299</v>
      </c>
      <c r="C1520" s="3">
        <v>44220</v>
      </c>
      <c r="D1520" s="12" t="s">
        <v>29</v>
      </c>
      <c r="E1520" s="12" t="s">
        <v>67</v>
      </c>
      <c r="F1520" s="12" t="s">
        <v>68</v>
      </c>
      <c r="G1520" s="12" t="s">
        <v>20</v>
      </c>
      <c r="H1520" s="33">
        <v>0.4</v>
      </c>
      <c r="I1520" s="21">
        <v>3500</v>
      </c>
      <c r="J1520" s="33">
        <f t="shared" si="50"/>
        <v>1400</v>
      </c>
      <c r="K1520" s="34">
        <f t="shared" si="51"/>
        <v>489.99999999999994</v>
      </c>
      <c r="L1520" s="24">
        <v>0.35</v>
      </c>
      <c r="M1520" s="42">
        <f t="shared" si="58"/>
        <v>0.13999999999999999</v>
      </c>
      <c r="N1520" s="29">
        <f t="shared" si="59"/>
        <v>489.99999999999994</v>
      </c>
      <c r="O1520" s="3"/>
      <c r="P1520" s="8"/>
      <c r="Q1520" s="5"/>
      <c r="R1520" s="6"/>
    </row>
    <row r="1521" spans="1:18" ht="15.75" customHeight="1">
      <c r="A1521" s="12" t="s">
        <v>28</v>
      </c>
      <c r="B1521" s="15">
        <v>1128299</v>
      </c>
      <c r="C1521" s="3">
        <v>44220</v>
      </c>
      <c r="D1521" s="12" t="s">
        <v>29</v>
      </c>
      <c r="E1521" s="12" t="s">
        <v>67</v>
      </c>
      <c r="F1521" s="12" t="s">
        <v>68</v>
      </c>
      <c r="G1521" s="12" t="s">
        <v>21</v>
      </c>
      <c r="H1521" s="33">
        <v>0.4</v>
      </c>
      <c r="I1521" s="21">
        <v>2000</v>
      </c>
      <c r="J1521" s="33">
        <f t="shared" si="50"/>
        <v>800</v>
      </c>
      <c r="K1521" s="34">
        <f t="shared" si="51"/>
        <v>280</v>
      </c>
      <c r="L1521" s="24">
        <v>0.35</v>
      </c>
      <c r="M1521" s="42">
        <f t="shared" si="58"/>
        <v>0.14000000000000001</v>
      </c>
      <c r="N1521" s="29">
        <f t="shared" si="59"/>
        <v>280</v>
      </c>
      <c r="O1521" s="3"/>
      <c r="P1521" s="8"/>
      <c r="Q1521" s="5"/>
      <c r="R1521" s="6"/>
    </row>
    <row r="1522" spans="1:18" ht="15.75" customHeight="1">
      <c r="A1522" s="12" t="s">
        <v>28</v>
      </c>
      <c r="B1522" s="15">
        <v>1128299</v>
      </c>
      <c r="C1522" s="3">
        <v>44220</v>
      </c>
      <c r="D1522" s="12" t="s">
        <v>29</v>
      </c>
      <c r="E1522" s="12" t="s">
        <v>67</v>
      </c>
      <c r="F1522" s="12" t="s">
        <v>68</v>
      </c>
      <c r="G1522" s="12" t="s">
        <v>22</v>
      </c>
      <c r="H1522" s="33">
        <v>0.45000000000000007</v>
      </c>
      <c r="I1522" s="21">
        <v>1500</v>
      </c>
      <c r="J1522" s="33">
        <f t="shared" si="50"/>
        <v>675.00000000000011</v>
      </c>
      <c r="K1522" s="34">
        <f t="shared" si="51"/>
        <v>270.00000000000006</v>
      </c>
      <c r="L1522" s="24">
        <v>0.4</v>
      </c>
      <c r="M1522" s="42">
        <f t="shared" si="58"/>
        <v>0.18000000000000005</v>
      </c>
      <c r="N1522" s="29">
        <f t="shared" si="59"/>
        <v>270.00000000000006</v>
      </c>
      <c r="O1522" s="3"/>
      <c r="P1522" s="8"/>
      <c r="Q1522" s="5"/>
      <c r="R1522" s="6"/>
    </row>
    <row r="1523" spans="1:18" ht="15.75" customHeight="1">
      <c r="A1523" s="12" t="s">
        <v>28</v>
      </c>
      <c r="B1523" s="15">
        <v>1128299</v>
      </c>
      <c r="C1523" s="3">
        <v>44220</v>
      </c>
      <c r="D1523" s="12" t="s">
        <v>29</v>
      </c>
      <c r="E1523" s="12" t="s">
        <v>67</v>
      </c>
      <c r="F1523" s="12" t="s">
        <v>68</v>
      </c>
      <c r="G1523" s="12" t="s">
        <v>23</v>
      </c>
      <c r="H1523" s="33">
        <v>0.4</v>
      </c>
      <c r="I1523" s="21">
        <v>4000</v>
      </c>
      <c r="J1523" s="33">
        <f t="shared" si="50"/>
        <v>1600</v>
      </c>
      <c r="K1523" s="34">
        <f t="shared" si="51"/>
        <v>480</v>
      </c>
      <c r="L1523" s="24">
        <v>0.3</v>
      </c>
      <c r="M1523" s="42">
        <f t="shared" si="58"/>
        <v>0.12</v>
      </c>
      <c r="N1523" s="29">
        <f t="shared" si="59"/>
        <v>480</v>
      </c>
      <c r="O1523" s="3"/>
      <c r="P1523" s="8"/>
      <c r="Q1523" s="5"/>
      <c r="R1523" s="6"/>
    </row>
    <row r="1524" spans="1:18" ht="15.75" customHeight="1">
      <c r="A1524" s="12" t="s">
        <v>28</v>
      </c>
      <c r="B1524" s="15">
        <v>1128299</v>
      </c>
      <c r="C1524" s="3">
        <v>44251</v>
      </c>
      <c r="D1524" s="12" t="s">
        <v>29</v>
      </c>
      <c r="E1524" s="12" t="s">
        <v>67</v>
      </c>
      <c r="F1524" s="12" t="s">
        <v>68</v>
      </c>
      <c r="G1524" s="12" t="s">
        <v>18</v>
      </c>
      <c r="H1524" s="33">
        <v>0.30000000000000004</v>
      </c>
      <c r="I1524" s="21">
        <v>4500</v>
      </c>
      <c r="J1524" s="33">
        <f t="shared" si="50"/>
        <v>1350.0000000000002</v>
      </c>
      <c r="K1524" s="34">
        <f t="shared" si="51"/>
        <v>472.50000000000006</v>
      </c>
      <c r="L1524" s="24">
        <v>0.35</v>
      </c>
      <c r="M1524" s="42">
        <f t="shared" si="58"/>
        <v>0.10500000000000001</v>
      </c>
      <c r="N1524" s="29">
        <f t="shared" si="59"/>
        <v>472.50000000000006</v>
      </c>
      <c r="O1524" s="3"/>
      <c r="P1524" s="8"/>
      <c r="Q1524" s="5"/>
      <c r="R1524" s="6"/>
    </row>
    <row r="1525" spans="1:18" ht="15.75" customHeight="1">
      <c r="A1525" s="12" t="s">
        <v>28</v>
      </c>
      <c r="B1525" s="15">
        <v>1128299</v>
      </c>
      <c r="C1525" s="3">
        <v>44251</v>
      </c>
      <c r="D1525" s="12" t="s">
        <v>29</v>
      </c>
      <c r="E1525" s="12" t="s">
        <v>67</v>
      </c>
      <c r="F1525" s="12" t="s">
        <v>68</v>
      </c>
      <c r="G1525" s="12" t="s">
        <v>19</v>
      </c>
      <c r="H1525" s="33">
        <v>0.4</v>
      </c>
      <c r="I1525" s="21">
        <v>3500</v>
      </c>
      <c r="J1525" s="33">
        <f t="shared" si="50"/>
        <v>1400</v>
      </c>
      <c r="K1525" s="34">
        <f t="shared" si="51"/>
        <v>489.99999999999994</v>
      </c>
      <c r="L1525" s="24">
        <v>0.35</v>
      </c>
      <c r="M1525" s="42">
        <f t="shared" si="58"/>
        <v>0.13999999999999999</v>
      </c>
      <c r="N1525" s="29">
        <f t="shared" si="59"/>
        <v>489.99999999999994</v>
      </c>
      <c r="O1525" s="3"/>
      <c r="P1525" s="8"/>
      <c r="Q1525" s="5"/>
      <c r="R1525" s="6"/>
    </row>
    <row r="1526" spans="1:18" ht="15.75" customHeight="1">
      <c r="A1526" s="12" t="s">
        <v>28</v>
      </c>
      <c r="B1526" s="15">
        <v>1128299</v>
      </c>
      <c r="C1526" s="3">
        <v>44251</v>
      </c>
      <c r="D1526" s="12" t="s">
        <v>29</v>
      </c>
      <c r="E1526" s="12" t="s">
        <v>67</v>
      </c>
      <c r="F1526" s="12" t="s">
        <v>68</v>
      </c>
      <c r="G1526" s="12" t="s">
        <v>20</v>
      </c>
      <c r="H1526" s="33">
        <v>0.4</v>
      </c>
      <c r="I1526" s="21">
        <v>3500</v>
      </c>
      <c r="J1526" s="33">
        <f t="shared" si="50"/>
        <v>1400</v>
      </c>
      <c r="K1526" s="34">
        <f t="shared" si="51"/>
        <v>489.99999999999994</v>
      </c>
      <c r="L1526" s="24">
        <v>0.35</v>
      </c>
      <c r="M1526" s="42">
        <f t="shared" si="58"/>
        <v>0.13999999999999999</v>
      </c>
      <c r="N1526" s="29">
        <f t="shared" si="59"/>
        <v>489.99999999999994</v>
      </c>
      <c r="O1526" s="3"/>
      <c r="P1526" s="8"/>
      <c r="Q1526" s="5"/>
      <c r="R1526" s="6"/>
    </row>
    <row r="1527" spans="1:18" ht="15.75" customHeight="1">
      <c r="A1527" s="12" t="s">
        <v>28</v>
      </c>
      <c r="B1527" s="15">
        <v>1128299</v>
      </c>
      <c r="C1527" s="3">
        <v>44251</v>
      </c>
      <c r="D1527" s="12" t="s">
        <v>29</v>
      </c>
      <c r="E1527" s="12" t="s">
        <v>67</v>
      </c>
      <c r="F1527" s="12" t="s">
        <v>68</v>
      </c>
      <c r="G1527" s="12" t="s">
        <v>21</v>
      </c>
      <c r="H1527" s="33">
        <v>0.4</v>
      </c>
      <c r="I1527" s="21">
        <v>2000</v>
      </c>
      <c r="J1527" s="33">
        <f t="shared" si="50"/>
        <v>800</v>
      </c>
      <c r="K1527" s="34">
        <f t="shared" si="51"/>
        <v>280</v>
      </c>
      <c r="L1527" s="24">
        <v>0.35</v>
      </c>
      <c r="M1527" s="42">
        <f t="shared" si="58"/>
        <v>0.14000000000000001</v>
      </c>
      <c r="N1527" s="29">
        <f t="shared" si="59"/>
        <v>280</v>
      </c>
      <c r="O1527" s="3"/>
      <c r="P1527" s="8"/>
      <c r="Q1527" s="5"/>
      <c r="R1527" s="6"/>
    </row>
    <row r="1528" spans="1:18" ht="15.75" customHeight="1">
      <c r="A1528" s="12" t="s">
        <v>28</v>
      </c>
      <c r="B1528" s="15">
        <v>1128299</v>
      </c>
      <c r="C1528" s="3">
        <v>44251</v>
      </c>
      <c r="D1528" s="12" t="s">
        <v>29</v>
      </c>
      <c r="E1528" s="12" t="s">
        <v>67</v>
      </c>
      <c r="F1528" s="12" t="s">
        <v>68</v>
      </c>
      <c r="G1528" s="12" t="s">
        <v>22</v>
      </c>
      <c r="H1528" s="33">
        <v>0.45000000000000007</v>
      </c>
      <c r="I1528" s="21">
        <v>1250</v>
      </c>
      <c r="J1528" s="33">
        <f t="shared" si="50"/>
        <v>562.50000000000011</v>
      </c>
      <c r="K1528" s="34">
        <f t="shared" si="51"/>
        <v>225.00000000000006</v>
      </c>
      <c r="L1528" s="24">
        <v>0.4</v>
      </c>
      <c r="M1528" s="42">
        <f t="shared" si="58"/>
        <v>0.18000000000000005</v>
      </c>
      <c r="N1528" s="29">
        <f t="shared" si="59"/>
        <v>225.00000000000006</v>
      </c>
      <c r="O1528" s="3"/>
      <c r="P1528" s="8"/>
      <c r="Q1528" s="5"/>
      <c r="R1528" s="6"/>
    </row>
    <row r="1529" spans="1:18" ht="15.75" customHeight="1">
      <c r="A1529" s="12" t="s">
        <v>28</v>
      </c>
      <c r="B1529" s="15">
        <v>1128299</v>
      </c>
      <c r="C1529" s="3">
        <v>44251</v>
      </c>
      <c r="D1529" s="12" t="s">
        <v>29</v>
      </c>
      <c r="E1529" s="12" t="s">
        <v>67</v>
      </c>
      <c r="F1529" s="12" t="s">
        <v>68</v>
      </c>
      <c r="G1529" s="12" t="s">
        <v>23</v>
      </c>
      <c r="H1529" s="33">
        <v>0.4</v>
      </c>
      <c r="I1529" s="21">
        <v>3250</v>
      </c>
      <c r="J1529" s="33">
        <f t="shared" si="50"/>
        <v>1300</v>
      </c>
      <c r="K1529" s="34">
        <f t="shared" si="51"/>
        <v>390</v>
      </c>
      <c r="L1529" s="24">
        <v>0.3</v>
      </c>
      <c r="M1529" s="42">
        <f t="shared" si="58"/>
        <v>0.12</v>
      </c>
      <c r="N1529" s="29">
        <f t="shared" si="59"/>
        <v>390</v>
      </c>
      <c r="O1529" s="3"/>
      <c r="P1529" s="8"/>
      <c r="Q1529" s="5"/>
      <c r="R1529" s="6"/>
    </row>
    <row r="1530" spans="1:18" ht="15.75" customHeight="1">
      <c r="A1530" s="12" t="s">
        <v>28</v>
      </c>
      <c r="B1530" s="15">
        <v>1128299</v>
      </c>
      <c r="C1530" s="3">
        <v>44278</v>
      </c>
      <c r="D1530" s="12" t="s">
        <v>29</v>
      </c>
      <c r="E1530" s="12" t="s">
        <v>67</v>
      </c>
      <c r="F1530" s="12" t="s">
        <v>68</v>
      </c>
      <c r="G1530" s="12" t="s">
        <v>18</v>
      </c>
      <c r="H1530" s="33">
        <v>0.4</v>
      </c>
      <c r="I1530" s="21">
        <v>4750</v>
      </c>
      <c r="J1530" s="33">
        <f t="shared" si="50"/>
        <v>1900</v>
      </c>
      <c r="K1530" s="34">
        <f t="shared" si="51"/>
        <v>665</v>
      </c>
      <c r="L1530" s="24">
        <v>0.35</v>
      </c>
      <c r="M1530" s="42">
        <f t="shared" si="58"/>
        <v>0.14000000000000001</v>
      </c>
      <c r="N1530" s="29">
        <f t="shared" si="59"/>
        <v>665</v>
      </c>
      <c r="O1530" s="3"/>
      <c r="P1530" s="8"/>
      <c r="Q1530" s="5"/>
      <c r="R1530" s="6"/>
    </row>
    <row r="1531" spans="1:18" ht="15.75" customHeight="1">
      <c r="A1531" s="12" t="s">
        <v>28</v>
      </c>
      <c r="B1531" s="15">
        <v>1128299</v>
      </c>
      <c r="C1531" s="3">
        <v>44278</v>
      </c>
      <c r="D1531" s="12" t="s">
        <v>29</v>
      </c>
      <c r="E1531" s="12" t="s">
        <v>67</v>
      </c>
      <c r="F1531" s="12" t="s">
        <v>68</v>
      </c>
      <c r="G1531" s="12" t="s">
        <v>19</v>
      </c>
      <c r="H1531" s="33">
        <v>0.5</v>
      </c>
      <c r="I1531" s="21">
        <v>3250</v>
      </c>
      <c r="J1531" s="33">
        <f t="shared" si="50"/>
        <v>1625</v>
      </c>
      <c r="K1531" s="34">
        <f t="shared" si="51"/>
        <v>568.75</v>
      </c>
      <c r="L1531" s="24">
        <v>0.35</v>
      </c>
      <c r="M1531" s="42">
        <f t="shared" si="58"/>
        <v>0.17499999999999999</v>
      </c>
      <c r="N1531" s="29">
        <f t="shared" si="59"/>
        <v>568.75</v>
      </c>
      <c r="O1531" s="3"/>
      <c r="P1531" s="8"/>
      <c r="Q1531" s="5"/>
      <c r="R1531" s="6"/>
    </row>
    <row r="1532" spans="1:18" ht="15.75" customHeight="1">
      <c r="A1532" s="12" t="s">
        <v>28</v>
      </c>
      <c r="B1532" s="15">
        <v>1128299</v>
      </c>
      <c r="C1532" s="3">
        <v>44278</v>
      </c>
      <c r="D1532" s="12" t="s">
        <v>29</v>
      </c>
      <c r="E1532" s="12" t="s">
        <v>67</v>
      </c>
      <c r="F1532" s="12" t="s">
        <v>68</v>
      </c>
      <c r="G1532" s="12" t="s">
        <v>20</v>
      </c>
      <c r="H1532" s="33">
        <v>0.54999999999999993</v>
      </c>
      <c r="I1532" s="21">
        <v>3500</v>
      </c>
      <c r="J1532" s="33">
        <f t="shared" si="50"/>
        <v>1924.9999999999998</v>
      </c>
      <c r="K1532" s="34">
        <f t="shared" si="51"/>
        <v>673.74999999999989</v>
      </c>
      <c r="L1532" s="24">
        <v>0.35</v>
      </c>
      <c r="M1532" s="42">
        <f t="shared" si="58"/>
        <v>0.19249999999999998</v>
      </c>
      <c r="N1532" s="29">
        <f t="shared" si="59"/>
        <v>673.74999999999989</v>
      </c>
      <c r="O1532" s="3"/>
      <c r="P1532" s="8"/>
      <c r="Q1532" s="5"/>
      <c r="R1532" s="6"/>
    </row>
    <row r="1533" spans="1:18" ht="15.75" customHeight="1">
      <c r="A1533" s="12" t="s">
        <v>28</v>
      </c>
      <c r="B1533" s="15">
        <v>1128299</v>
      </c>
      <c r="C1533" s="3">
        <v>44278</v>
      </c>
      <c r="D1533" s="12" t="s">
        <v>29</v>
      </c>
      <c r="E1533" s="12" t="s">
        <v>67</v>
      </c>
      <c r="F1533" s="12" t="s">
        <v>68</v>
      </c>
      <c r="G1533" s="12" t="s">
        <v>21</v>
      </c>
      <c r="H1533" s="33">
        <v>0.5</v>
      </c>
      <c r="I1533" s="21">
        <v>2500</v>
      </c>
      <c r="J1533" s="33">
        <f t="shared" si="50"/>
        <v>1250</v>
      </c>
      <c r="K1533" s="34">
        <f t="shared" si="51"/>
        <v>437.5</v>
      </c>
      <c r="L1533" s="24">
        <v>0.35</v>
      </c>
      <c r="M1533" s="42">
        <f t="shared" si="58"/>
        <v>0.17499999999999999</v>
      </c>
      <c r="N1533" s="29">
        <f t="shared" si="59"/>
        <v>437.5</v>
      </c>
      <c r="O1533" s="3"/>
      <c r="P1533" s="8"/>
      <c r="Q1533" s="5"/>
      <c r="R1533" s="6"/>
    </row>
    <row r="1534" spans="1:18" ht="15.75" customHeight="1">
      <c r="A1534" s="12" t="s">
        <v>28</v>
      </c>
      <c r="B1534" s="15">
        <v>1128299</v>
      </c>
      <c r="C1534" s="3">
        <v>44278</v>
      </c>
      <c r="D1534" s="12" t="s">
        <v>29</v>
      </c>
      <c r="E1534" s="12" t="s">
        <v>67</v>
      </c>
      <c r="F1534" s="12" t="s">
        <v>68</v>
      </c>
      <c r="G1534" s="12" t="s">
        <v>22</v>
      </c>
      <c r="H1534" s="33">
        <v>0.55000000000000004</v>
      </c>
      <c r="I1534" s="21">
        <v>1000</v>
      </c>
      <c r="J1534" s="33">
        <f t="shared" si="50"/>
        <v>550</v>
      </c>
      <c r="K1534" s="34">
        <f t="shared" si="51"/>
        <v>220</v>
      </c>
      <c r="L1534" s="24">
        <v>0.4</v>
      </c>
      <c r="M1534" s="42">
        <f t="shared" si="58"/>
        <v>0.22</v>
      </c>
      <c r="N1534" s="29">
        <f t="shared" si="59"/>
        <v>220</v>
      </c>
      <c r="O1534" s="3"/>
      <c r="P1534" s="8"/>
      <c r="Q1534" s="5"/>
      <c r="R1534" s="6"/>
    </row>
    <row r="1535" spans="1:18" ht="15.75" customHeight="1">
      <c r="A1535" s="12" t="s">
        <v>28</v>
      </c>
      <c r="B1535" s="15">
        <v>1128299</v>
      </c>
      <c r="C1535" s="3">
        <v>44278</v>
      </c>
      <c r="D1535" s="12" t="s">
        <v>29</v>
      </c>
      <c r="E1535" s="12" t="s">
        <v>67</v>
      </c>
      <c r="F1535" s="12" t="s">
        <v>68</v>
      </c>
      <c r="G1535" s="12" t="s">
        <v>23</v>
      </c>
      <c r="H1535" s="33">
        <v>0.5</v>
      </c>
      <c r="I1535" s="21">
        <v>3000</v>
      </c>
      <c r="J1535" s="33">
        <f t="shared" si="50"/>
        <v>1500</v>
      </c>
      <c r="K1535" s="34">
        <f t="shared" si="51"/>
        <v>450</v>
      </c>
      <c r="L1535" s="24">
        <v>0.3</v>
      </c>
      <c r="M1535" s="42">
        <f t="shared" si="58"/>
        <v>0.15</v>
      </c>
      <c r="N1535" s="29">
        <f t="shared" si="59"/>
        <v>450</v>
      </c>
      <c r="O1535" s="3"/>
      <c r="P1535" s="8"/>
      <c r="Q1535" s="5"/>
      <c r="R1535" s="6"/>
    </row>
    <row r="1536" spans="1:18" ht="15.75" customHeight="1">
      <c r="A1536" s="12" t="s">
        <v>28</v>
      </c>
      <c r="B1536" s="15">
        <v>1128299</v>
      </c>
      <c r="C1536" s="3">
        <v>44310</v>
      </c>
      <c r="D1536" s="12" t="s">
        <v>29</v>
      </c>
      <c r="E1536" s="12" t="s">
        <v>67</v>
      </c>
      <c r="F1536" s="12" t="s">
        <v>68</v>
      </c>
      <c r="G1536" s="12" t="s">
        <v>18</v>
      </c>
      <c r="H1536" s="33">
        <v>0.55000000000000004</v>
      </c>
      <c r="I1536" s="21">
        <v>4750</v>
      </c>
      <c r="J1536" s="33">
        <f t="shared" ref="J1536:J1790" si="60">H1536*I1536</f>
        <v>2612.5</v>
      </c>
      <c r="K1536" s="34">
        <f t="shared" ref="K1536:K1790" si="61">J1536*L1536</f>
        <v>914.37499999999989</v>
      </c>
      <c r="L1536" s="24">
        <v>0.35</v>
      </c>
      <c r="M1536" s="42">
        <f t="shared" si="58"/>
        <v>0.19249999999999998</v>
      </c>
      <c r="N1536" s="29">
        <f t="shared" si="59"/>
        <v>914.37499999999989</v>
      </c>
      <c r="O1536" s="3"/>
      <c r="P1536" s="8"/>
      <c r="Q1536" s="5"/>
      <c r="R1536" s="6"/>
    </row>
    <row r="1537" spans="1:18" ht="15.75" customHeight="1">
      <c r="A1537" s="12" t="s">
        <v>28</v>
      </c>
      <c r="B1537" s="15">
        <v>1128299</v>
      </c>
      <c r="C1537" s="3">
        <v>44310</v>
      </c>
      <c r="D1537" s="12" t="s">
        <v>29</v>
      </c>
      <c r="E1537" s="12" t="s">
        <v>67</v>
      </c>
      <c r="F1537" s="12" t="s">
        <v>68</v>
      </c>
      <c r="G1537" s="12" t="s">
        <v>19</v>
      </c>
      <c r="H1537" s="33">
        <v>0.60000000000000009</v>
      </c>
      <c r="I1537" s="21">
        <v>2750</v>
      </c>
      <c r="J1537" s="33">
        <f t="shared" si="60"/>
        <v>1650.0000000000002</v>
      </c>
      <c r="K1537" s="34">
        <f t="shared" si="61"/>
        <v>577.5</v>
      </c>
      <c r="L1537" s="24">
        <v>0.35</v>
      </c>
      <c r="M1537" s="42">
        <f t="shared" si="58"/>
        <v>0.21</v>
      </c>
      <c r="N1537" s="29">
        <f t="shared" si="59"/>
        <v>577.5</v>
      </c>
      <c r="O1537" s="3"/>
      <c r="P1537" s="8"/>
      <c r="Q1537" s="5"/>
      <c r="R1537" s="6"/>
    </row>
    <row r="1538" spans="1:18" ht="15.75" customHeight="1">
      <c r="A1538" s="12" t="s">
        <v>28</v>
      </c>
      <c r="B1538" s="15">
        <v>1128299</v>
      </c>
      <c r="C1538" s="3">
        <v>44310</v>
      </c>
      <c r="D1538" s="12" t="s">
        <v>29</v>
      </c>
      <c r="E1538" s="12" t="s">
        <v>67</v>
      </c>
      <c r="F1538" s="12" t="s">
        <v>68</v>
      </c>
      <c r="G1538" s="12" t="s">
        <v>20</v>
      </c>
      <c r="H1538" s="33">
        <v>0.60000000000000009</v>
      </c>
      <c r="I1538" s="21">
        <v>3250</v>
      </c>
      <c r="J1538" s="33">
        <f t="shared" si="60"/>
        <v>1950.0000000000002</v>
      </c>
      <c r="K1538" s="34">
        <f t="shared" si="61"/>
        <v>682.5</v>
      </c>
      <c r="L1538" s="24">
        <v>0.35</v>
      </c>
      <c r="M1538" s="42">
        <f t="shared" si="58"/>
        <v>0.21</v>
      </c>
      <c r="N1538" s="29">
        <f t="shared" si="59"/>
        <v>682.5</v>
      </c>
      <c r="O1538" s="3"/>
      <c r="P1538" s="8"/>
      <c r="Q1538" s="5"/>
      <c r="R1538" s="6"/>
    </row>
    <row r="1539" spans="1:18" ht="15.75" customHeight="1">
      <c r="A1539" s="12" t="s">
        <v>28</v>
      </c>
      <c r="B1539" s="15">
        <v>1128299</v>
      </c>
      <c r="C1539" s="3">
        <v>44310</v>
      </c>
      <c r="D1539" s="12" t="s">
        <v>29</v>
      </c>
      <c r="E1539" s="12" t="s">
        <v>67</v>
      </c>
      <c r="F1539" s="12" t="s">
        <v>68</v>
      </c>
      <c r="G1539" s="12" t="s">
        <v>21</v>
      </c>
      <c r="H1539" s="33">
        <v>0.45000000000000007</v>
      </c>
      <c r="I1539" s="21">
        <v>2250</v>
      </c>
      <c r="J1539" s="33">
        <f t="shared" si="60"/>
        <v>1012.5000000000001</v>
      </c>
      <c r="K1539" s="34">
        <f t="shared" si="61"/>
        <v>354.375</v>
      </c>
      <c r="L1539" s="24">
        <v>0.35</v>
      </c>
      <c r="M1539" s="42">
        <f t="shared" si="58"/>
        <v>0.1575</v>
      </c>
      <c r="N1539" s="29">
        <f t="shared" si="59"/>
        <v>354.375</v>
      </c>
      <c r="O1539" s="3"/>
      <c r="P1539" s="8"/>
      <c r="Q1539" s="5"/>
      <c r="R1539" s="6"/>
    </row>
    <row r="1540" spans="1:18" ht="15.75" customHeight="1">
      <c r="A1540" s="12" t="s">
        <v>28</v>
      </c>
      <c r="B1540" s="15">
        <v>1128299</v>
      </c>
      <c r="C1540" s="3">
        <v>44310</v>
      </c>
      <c r="D1540" s="12" t="s">
        <v>29</v>
      </c>
      <c r="E1540" s="12" t="s">
        <v>67</v>
      </c>
      <c r="F1540" s="12" t="s">
        <v>68</v>
      </c>
      <c r="G1540" s="12" t="s">
        <v>22</v>
      </c>
      <c r="H1540" s="33">
        <v>0.50000000000000011</v>
      </c>
      <c r="I1540" s="21">
        <v>1250</v>
      </c>
      <c r="J1540" s="33">
        <f t="shared" si="60"/>
        <v>625.00000000000011</v>
      </c>
      <c r="K1540" s="34">
        <f t="shared" si="61"/>
        <v>250.00000000000006</v>
      </c>
      <c r="L1540" s="24">
        <v>0.4</v>
      </c>
      <c r="M1540" s="42">
        <f t="shared" si="58"/>
        <v>0.20000000000000004</v>
      </c>
      <c r="N1540" s="29">
        <f t="shared" si="59"/>
        <v>250.00000000000006</v>
      </c>
      <c r="O1540" s="3"/>
      <c r="P1540" s="8"/>
      <c r="Q1540" s="5"/>
      <c r="R1540" s="6"/>
    </row>
    <row r="1541" spans="1:18" ht="15.75" customHeight="1">
      <c r="A1541" s="12" t="s">
        <v>28</v>
      </c>
      <c r="B1541" s="15">
        <v>1128299</v>
      </c>
      <c r="C1541" s="3">
        <v>44310</v>
      </c>
      <c r="D1541" s="12" t="s">
        <v>29</v>
      </c>
      <c r="E1541" s="12" t="s">
        <v>67</v>
      </c>
      <c r="F1541" s="12" t="s">
        <v>68</v>
      </c>
      <c r="G1541" s="12" t="s">
        <v>23</v>
      </c>
      <c r="H1541" s="33">
        <v>0.65000000000000013</v>
      </c>
      <c r="I1541" s="21">
        <v>3000</v>
      </c>
      <c r="J1541" s="33">
        <f t="shared" si="60"/>
        <v>1950.0000000000005</v>
      </c>
      <c r="K1541" s="34">
        <f t="shared" si="61"/>
        <v>585.00000000000011</v>
      </c>
      <c r="L1541" s="24">
        <v>0.3</v>
      </c>
      <c r="M1541" s="42">
        <f t="shared" si="58"/>
        <v>0.19500000000000003</v>
      </c>
      <c r="N1541" s="29">
        <f t="shared" si="59"/>
        <v>585.00000000000011</v>
      </c>
      <c r="O1541" s="3"/>
      <c r="P1541" s="8"/>
      <c r="Q1541" s="5"/>
      <c r="R1541" s="6"/>
    </row>
    <row r="1542" spans="1:18" ht="15.75" customHeight="1">
      <c r="A1542" s="12" t="s">
        <v>28</v>
      </c>
      <c r="B1542" s="15">
        <v>1128299</v>
      </c>
      <c r="C1542" s="3">
        <v>44341</v>
      </c>
      <c r="D1542" s="12" t="s">
        <v>29</v>
      </c>
      <c r="E1542" s="12" t="s">
        <v>67</v>
      </c>
      <c r="F1542" s="12" t="s">
        <v>68</v>
      </c>
      <c r="G1542" s="12" t="s">
        <v>18</v>
      </c>
      <c r="H1542" s="33">
        <v>0.5</v>
      </c>
      <c r="I1542" s="21">
        <v>5000</v>
      </c>
      <c r="J1542" s="33">
        <f t="shared" si="60"/>
        <v>2500</v>
      </c>
      <c r="K1542" s="34">
        <f t="shared" si="61"/>
        <v>875</v>
      </c>
      <c r="L1542" s="24">
        <v>0.35</v>
      </c>
      <c r="M1542" s="42">
        <f t="shared" si="58"/>
        <v>0.17499999999999999</v>
      </c>
      <c r="N1542" s="29">
        <f t="shared" si="59"/>
        <v>875</v>
      </c>
      <c r="O1542" s="3"/>
      <c r="P1542" s="8"/>
      <c r="Q1542" s="5"/>
      <c r="R1542" s="6"/>
    </row>
    <row r="1543" spans="1:18" ht="15.75" customHeight="1">
      <c r="A1543" s="12" t="s">
        <v>28</v>
      </c>
      <c r="B1543" s="15">
        <v>1128299</v>
      </c>
      <c r="C1543" s="3">
        <v>44341</v>
      </c>
      <c r="D1543" s="12" t="s">
        <v>29</v>
      </c>
      <c r="E1543" s="12" t="s">
        <v>67</v>
      </c>
      <c r="F1543" s="12" t="s">
        <v>68</v>
      </c>
      <c r="G1543" s="12" t="s">
        <v>19</v>
      </c>
      <c r="H1543" s="33">
        <v>0.55000000000000004</v>
      </c>
      <c r="I1543" s="21">
        <v>3500</v>
      </c>
      <c r="J1543" s="33">
        <f t="shared" si="60"/>
        <v>1925.0000000000002</v>
      </c>
      <c r="K1543" s="34">
        <f t="shared" si="61"/>
        <v>673.75</v>
      </c>
      <c r="L1543" s="24">
        <v>0.35</v>
      </c>
      <c r="M1543" s="42">
        <f t="shared" ref="M1543:M1606" si="62">IFERROR(K1543/I1543,0)</f>
        <v>0.1925</v>
      </c>
      <c r="N1543" s="29">
        <f t="shared" ref="N1543:N1606" si="63">L1543*J1543</f>
        <v>673.75</v>
      </c>
      <c r="O1543" s="3"/>
      <c r="P1543" s="8"/>
      <c r="Q1543" s="5"/>
      <c r="R1543" s="6"/>
    </row>
    <row r="1544" spans="1:18" ht="15.75" customHeight="1">
      <c r="A1544" s="12" t="s">
        <v>28</v>
      </c>
      <c r="B1544" s="15">
        <v>1128299</v>
      </c>
      <c r="C1544" s="3">
        <v>44341</v>
      </c>
      <c r="D1544" s="12" t="s">
        <v>29</v>
      </c>
      <c r="E1544" s="12" t="s">
        <v>67</v>
      </c>
      <c r="F1544" s="12" t="s">
        <v>68</v>
      </c>
      <c r="G1544" s="12" t="s">
        <v>20</v>
      </c>
      <c r="H1544" s="33">
        <v>0.55000000000000004</v>
      </c>
      <c r="I1544" s="21">
        <v>3500</v>
      </c>
      <c r="J1544" s="33">
        <f t="shared" si="60"/>
        <v>1925.0000000000002</v>
      </c>
      <c r="K1544" s="34">
        <f t="shared" si="61"/>
        <v>673.75</v>
      </c>
      <c r="L1544" s="24">
        <v>0.35</v>
      </c>
      <c r="M1544" s="42">
        <f t="shared" si="62"/>
        <v>0.1925</v>
      </c>
      <c r="N1544" s="29">
        <f t="shared" si="63"/>
        <v>673.75</v>
      </c>
      <c r="O1544" s="3"/>
      <c r="P1544" s="8"/>
      <c r="Q1544" s="5"/>
      <c r="R1544" s="6"/>
    </row>
    <row r="1545" spans="1:18" ht="15.75" customHeight="1">
      <c r="A1545" s="12" t="s">
        <v>28</v>
      </c>
      <c r="B1545" s="15">
        <v>1128299</v>
      </c>
      <c r="C1545" s="3">
        <v>44341</v>
      </c>
      <c r="D1545" s="12" t="s">
        <v>29</v>
      </c>
      <c r="E1545" s="12" t="s">
        <v>67</v>
      </c>
      <c r="F1545" s="12" t="s">
        <v>68</v>
      </c>
      <c r="G1545" s="12" t="s">
        <v>21</v>
      </c>
      <c r="H1545" s="33">
        <v>0.5</v>
      </c>
      <c r="I1545" s="21">
        <v>2750</v>
      </c>
      <c r="J1545" s="33">
        <f t="shared" si="60"/>
        <v>1375</v>
      </c>
      <c r="K1545" s="34">
        <f t="shared" si="61"/>
        <v>481.24999999999994</v>
      </c>
      <c r="L1545" s="24">
        <v>0.35</v>
      </c>
      <c r="M1545" s="42">
        <f t="shared" si="62"/>
        <v>0.17499999999999999</v>
      </c>
      <c r="N1545" s="29">
        <f t="shared" si="63"/>
        <v>481.24999999999994</v>
      </c>
      <c r="O1545" s="3"/>
      <c r="P1545" s="8"/>
      <c r="Q1545" s="5"/>
      <c r="R1545" s="6"/>
    </row>
    <row r="1546" spans="1:18" ht="15.75" customHeight="1">
      <c r="A1546" s="12" t="s">
        <v>28</v>
      </c>
      <c r="B1546" s="15">
        <v>1128299</v>
      </c>
      <c r="C1546" s="3">
        <v>44341</v>
      </c>
      <c r="D1546" s="12" t="s">
        <v>29</v>
      </c>
      <c r="E1546" s="12" t="s">
        <v>67</v>
      </c>
      <c r="F1546" s="12" t="s">
        <v>68</v>
      </c>
      <c r="G1546" s="12" t="s">
        <v>22</v>
      </c>
      <c r="H1546" s="33">
        <v>0.44999999999999996</v>
      </c>
      <c r="I1546" s="21">
        <v>1750</v>
      </c>
      <c r="J1546" s="33">
        <f t="shared" si="60"/>
        <v>787.49999999999989</v>
      </c>
      <c r="K1546" s="34">
        <f t="shared" si="61"/>
        <v>315</v>
      </c>
      <c r="L1546" s="24">
        <v>0.4</v>
      </c>
      <c r="M1546" s="42">
        <f t="shared" si="62"/>
        <v>0.18</v>
      </c>
      <c r="N1546" s="29">
        <f t="shared" si="63"/>
        <v>315</v>
      </c>
      <c r="O1546" s="3"/>
      <c r="P1546" s="8"/>
      <c r="Q1546" s="5"/>
      <c r="R1546" s="6"/>
    </row>
    <row r="1547" spans="1:18" ht="15.75" customHeight="1">
      <c r="A1547" s="12" t="s">
        <v>28</v>
      </c>
      <c r="B1547" s="15">
        <v>1128299</v>
      </c>
      <c r="C1547" s="3">
        <v>44341</v>
      </c>
      <c r="D1547" s="12" t="s">
        <v>29</v>
      </c>
      <c r="E1547" s="12" t="s">
        <v>67</v>
      </c>
      <c r="F1547" s="12" t="s">
        <v>68</v>
      </c>
      <c r="G1547" s="12" t="s">
        <v>23</v>
      </c>
      <c r="H1547" s="33">
        <v>0.6</v>
      </c>
      <c r="I1547" s="21">
        <v>5250</v>
      </c>
      <c r="J1547" s="33">
        <f t="shared" si="60"/>
        <v>3150</v>
      </c>
      <c r="K1547" s="34">
        <f t="shared" si="61"/>
        <v>945</v>
      </c>
      <c r="L1547" s="24">
        <v>0.3</v>
      </c>
      <c r="M1547" s="42">
        <f t="shared" si="62"/>
        <v>0.18</v>
      </c>
      <c r="N1547" s="29">
        <f t="shared" si="63"/>
        <v>945</v>
      </c>
      <c r="O1547" s="3"/>
      <c r="P1547" s="8"/>
      <c r="Q1547" s="5"/>
      <c r="R1547" s="6"/>
    </row>
    <row r="1548" spans="1:18" ht="15.75" customHeight="1">
      <c r="A1548" s="12" t="s">
        <v>28</v>
      </c>
      <c r="B1548" s="15">
        <v>1128299</v>
      </c>
      <c r="C1548" s="3">
        <v>44371</v>
      </c>
      <c r="D1548" s="12" t="s">
        <v>29</v>
      </c>
      <c r="E1548" s="12" t="s">
        <v>67</v>
      </c>
      <c r="F1548" s="12" t="s">
        <v>68</v>
      </c>
      <c r="G1548" s="12" t="s">
        <v>18</v>
      </c>
      <c r="H1548" s="33">
        <v>0.54999999999999993</v>
      </c>
      <c r="I1548" s="21">
        <v>7750</v>
      </c>
      <c r="J1548" s="33">
        <f t="shared" si="60"/>
        <v>4262.4999999999991</v>
      </c>
      <c r="K1548" s="34">
        <f t="shared" si="61"/>
        <v>1491.8749999999995</v>
      </c>
      <c r="L1548" s="24">
        <v>0.35</v>
      </c>
      <c r="M1548" s="42">
        <f t="shared" si="62"/>
        <v>0.19249999999999995</v>
      </c>
      <c r="N1548" s="29">
        <f t="shared" si="63"/>
        <v>1491.8749999999995</v>
      </c>
      <c r="O1548" s="3"/>
      <c r="P1548" s="8"/>
      <c r="Q1548" s="5"/>
      <c r="R1548" s="6"/>
    </row>
    <row r="1549" spans="1:18" ht="15.75" customHeight="1">
      <c r="A1549" s="12" t="s">
        <v>28</v>
      </c>
      <c r="B1549" s="15">
        <v>1128299</v>
      </c>
      <c r="C1549" s="3">
        <v>44371</v>
      </c>
      <c r="D1549" s="12" t="s">
        <v>29</v>
      </c>
      <c r="E1549" s="12" t="s">
        <v>67</v>
      </c>
      <c r="F1549" s="12" t="s">
        <v>68</v>
      </c>
      <c r="G1549" s="12" t="s">
        <v>19</v>
      </c>
      <c r="H1549" s="33">
        <v>0.64999999999999991</v>
      </c>
      <c r="I1549" s="21">
        <v>6500</v>
      </c>
      <c r="J1549" s="33">
        <f t="shared" si="60"/>
        <v>4224.9999999999991</v>
      </c>
      <c r="K1549" s="34">
        <f t="shared" si="61"/>
        <v>1478.7499999999995</v>
      </c>
      <c r="L1549" s="24">
        <v>0.35</v>
      </c>
      <c r="M1549" s="42">
        <f t="shared" si="62"/>
        <v>0.22749999999999992</v>
      </c>
      <c r="N1549" s="29">
        <f t="shared" si="63"/>
        <v>1478.7499999999995</v>
      </c>
      <c r="O1549" s="3"/>
      <c r="P1549" s="8"/>
      <c r="Q1549" s="5"/>
      <c r="R1549" s="6"/>
    </row>
    <row r="1550" spans="1:18" ht="15.75" customHeight="1">
      <c r="A1550" s="12" t="s">
        <v>28</v>
      </c>
      <c r="B1550" s="15">
        <v>1128299</v>
      </c>
      <c r="C1550" s="3">
        <v>44371</v>
      </c>
      <c r="D1550" s="12" t="s">
        <v>29</v>
      </c>
      <c r="E1550" s="12" t="s">
        <v>67</v>
      </c>
      <c r="F1550" s="12" t="s">
        <v>68</v>
      </c>
      <c r="G1550" s="12" t="s">
        <v>20</v>
      </c>
      <c r="H1550" s="33">
        <v>0.79999999999999993</v>
      </c>
      <c r="I1550" s="21">
        <v>6500</v>
      </c>
      <c r="J1550" s="33">
        <f t="shared" si="60"/>
        <v>5200</v>
      </c>
      <c r="K1550" s="34">
        <f t="shared" si="61"/>
        <v>1819.9999999999998</v>
      </c>
      <c r="L1550" s="24">
        <v>0.35</v>
      </c>
      <c r="M1550" s="42">
        <f t="shared" si="62"/>
        <v>0.27999999999999997</v>
      </c>
      <c r="N1550" s="29">
        <f t="shared" si="63"/>
        <v>1819.9999999999998</v>
      </c>
      <c r="O1550" s="3"/>
      <c r="P1550" s="8"/>
      <c r="Q1550" s="5"/>
      <c r="R1550" s="6"/>
    </row>
    <row r="1551" spans="1:18" ht="15.75" customHeight="1">
      <c r="A1551" s="12" t="s">
        <v>28</v>
      </c>
      <c r="B1551" s="15">
        <v>1128299</v>
      </c>
      <c r="C1551" s="3">
        <v>44371</v>
      </c>
      <c r="D1551" s="12" t="s">
        <v>29</v>
      </c>
      <c r="E1551" s="12" t="s">
        <v>67</v>
      </c>
      <c r="F1551" s="12" t="s">
        <v>68</v>
      </c>
      <c r="G1551" s="12" t="s">
        <v>21</v>
      </c>
      <c r="H1551" s="33">
        <v>0.79999999999999993</v>
      </c>
      <c r="I1551" s="21">
        <v>5250</v>
      </c>
      <c r="J1551" s="33">
        <f t="shared" si="60"/>
        <v>4200</v>
      </c>
      <c r="K1551" s="34">
        <f t="shared" si="61"/>
        <v>1470</v>
      </c>
      <c r="L1551" s="24">
        <v>0.35</v>
      </c>
      <c r="M1551" s="42">
        <f t="shared" si="62"/>
        <v>0.28000000000000003</v>
      </c>
      <c r="N1551" s="29">
        <f t="shared" si="63"/>
        <v>1470</v>
      </c>
      <c r="O1551" s="3"/>
      <c r="P1551" s="8"/>
      <c r="Q1551" s="5"/>
      <c r="R1551" s="6"/>
    </row>
    <row r="1552" spans="1:18" ht="15.75" customHeight="1">
      <c r="A1552" s="12" t="s">
        <v>28</v>
      </c>
      <c r="B1552" s="15">
        <v>1128299</v>
      </c>
      <c r="C1552" s="3">
        <v>44371</v>
      </c>
      <c r="D1552" s="12" t="s">
        <v>29</v>
      </c>
      <c r="E1552" s="12" t="s">
        <v>67</v>
      </c>
      <c r="F1552" s="12" t="s">
        <v>68</v>
      </c>
      <c r="G1552" s="12" t="s">
        <v>22</v>
      </c>
      <c r="H1552" s="33">
        <v>0.9</v>
      </c>
      <c r="I1552" s="21">
        <v>4000</v>
      </c>
      <c r="J1552" s="33">
        <f t="shared" si="60"/>
        <v>3600</v>
      </c>
      <c r="K1552" s="34">
        <f t="shared" si="61"/>
        <v>1440</v>
      </c>
      <c r="L1552" s="24">
        <v>0.4</v>
      </c>
      <c r="M1552" s="42">
        <f t="shared" si="62"/>
        <v>0.36</v>
      </c>
      <c r="N1552" s="29">
        <f t="shared" si="63"/>
        <v>1440</v>
      </c>
      <c r="O1552" s="3"/>
      <c r="P1552" s="8"/>
      <c r="Q1552" s="5"/>
      <c r="R1552" s="6"/>
    </row>
    <row r="1553" spans="1:18" ht="15.75" customHeight="1">
      <c r="A1553" s="12" t="s">
        <v>28</v>
      </c>
      <c r="B1553" s="15">
        <v>1128299</v>
      </c>
      <c r="C1553" s="3">
        <v>44371</v>
      </c>
      <c r="D1553" s="12" t="s">
        <v>29</v>
      </c>
      <c r="E1553" s="12" t="s">
        <v>67</v>
      </c>
      <c r="F1553" s="12" t="s">
        <v>68</v>
      </c>
      <c r="G1553" s="12" t="s">
        <v>23</v>
      </c>
      <c r="H1553" s="33">
        <v>1.05</v>
      </c>
      <c r="I1553" s="21">
        <v>7000</v>
      </c>
      <c r="J1553" s="33">
        <f t="shared" si="60"/>
        <v>7350</v>
      </c>
      <c r="K1553" s="34">
        <f t="shared" si="61"/>
        <v>2205</v>
      </c>
      <c r="L1553" s="24">
        <v>0.3</v>
      </c>
      <c r="M1553" s="42">
        <f t="shared" si="62"/>
        <v>0.315</v>
      </c>
      <c r="N1553" s="29">
        <f t="shared" si="63"/>
        <v>2205</v>
      </c>
      <c r="O1553" s="3"/>
      <c r="P1553" s="8"/>
      <c r="Q1553" s="5"/>
      <c r="R1553" s="6"/>
    </row>
    <row r="1554" spans="1:18" ht="15.75" customHeight="1">
      <c r="A1554" s="12" t="s">
        <v>28</v>
      </c>
      <c r="B1554" s="15">
        <v>1128299</v>
      </c>
      <c r="C1554" s="3">
        <v>44400</v>
      </c>
      <c r="D1554" s="12" t="s">
        <v>29</v>
      </c>
      <c r="E1554" s="12" t="s">
        <v>67</v>
      </c>
      <c r="F1554" s="12" t="s">
        <v>68</v>
      </c>
      <c r="G1554" s="12" t="s">
        <v>18</v>
      </c>
      <c r="H1554" s="33">
        <v>0.85</v>
      </c>
      <c r="I1554" s="21">
        <v>8500</v>
      </c>
      <c r="J1554" s="33">
        <f t="shared" si="60"/>
        <v>7225</v>
      </c>
      <c r="K1554" s="34">
        <f t="shared" si="61"/>
        <v>2528.75</v>
      </c>
      <c r="L1554" s="24">
        <v>0.35</v>
      </c>
      <c r="M1554" s="42">
        <f t="shared" si="62"/>
        <v>0.29749999999999999</v>
      </c>
      <c r="N1554" s="29">
        <f t="shared" si="63"/>
        <v>2528.75</v>
      </c>
      <c r="O1554" s="3"/>
      <c r="P1554" s="8"/>
      <c r="Q1554" s="5"/>
      <c r="R1554" s="6"/>
    </row>
    <row r="1555" spans="1:18" ht="15.75" customHeight="1">
      <c r="A1555" s="12" t="s">
        <v>28</v>
      </c>
      <c r="B1555" s="15">
        <v>1128299</v>
      </c>
      <c r="C1555" s="3">
        <v>44400</v>
      </c>
      <c r="D1555" s="12" t="s">
        <v>29</v>
      </c>
      <c r="E1555" s="12" t="s">
        <v>67</v>
      </c>
      <c r="F1555" s="12" t="s">
        <v>68</v>
      </c>
      <c r="G1555" s="12" t="s">
        <v>19</v>
      </c>
      <c r="H1555" s="33">
        <v>0.9</v>
      </c>
      <c r="I1555" s="21">
        <v>7000</v>
      </c>
      <c r="J1555" s="33">
        <f t="shared" si="60"/>
        <v>6300</v>
      </c>
      <c r="K1555" s="34">
        <f t="shared" si="61"/>
        <v>2205</v>
      </c>
      <c r="L1555" s="24">
        <v>0.35</v>
      </c>
      <c r="M1555" s="42">
        <f t="shared" si="62"/>
        <v>0.315</v>
      </c>
      <c r="N1555" s="29">
        <f t="shared" si="63"/>
        <v>2205</v>
      </c>
      <c r="O1555" s="3"/>
      <c r="P1555" s="8"/>
      <c r="Q1555" s="5"/>
      <c r="R1555" s="6"/>
    </row>
    <row r="1556" spans="1:18" ht="15.75" customHeight="1">
      <c r="A1556" s="12" t="s">
        <v>28</v>
      </c>
      <c r="B1556" s="15">
        <v>1128299</v>
      </c>
      <c r="C1556" s="3">
        <v>44400</v>
      </c>
      <c r="D1556" s="12" t="s">
        <v>29</v>
      </c>
      <c r="E1556" s="12" t="s">
        <v>67</v>
      </c>
      <c r="F1556" s="12" t="s">
        <v>68</v>
      </c>
      <c r="G1556" s="12" t="s">
        <v>20</v>
      </c>
      <c r="H1556" s="33">
        <v>0.9</v>
      </c>
      <c r="I1556" s="21">
        <v>6500</v>
      </c>
      <c r="J1556" s="33">
        <f t="shared" si="60"/>
        <v>5850</v>
      </c>
      <c r="K1556" s="34">
        <f t="shared" si="61"/>
        <v>2047.4999999999998</v>
      </c>
      <c r="L1556" s="24">
        <v>0.35</v>
      </c>
      <c r="M1556" s="42">
        <f t="shared" si="62"/>
        <v>0.31499999999999995</v>
      </c>
      <c r="N1556" s="29">
        <f t="shared" si="63"/>
        <v>2047.4999999999998</v>
      </c>
      <c r="O1556" s="3"/>
      <c r="P1556" s="8"/>
      <c r="Q1556" s="5"/>
      <c r="R1556" s="6"/>
    </row>
    <row r="1557" spans="1:18" ht="15.75" customHeight="1">
      <c r="A1557" s="12" t="s">
        <v>28</v>
      </c>
      <c r="B1557" s="15">
        <v>1128299</v>
      </c>
      <c r="C1557" s="3">
        <v>44400</v>
      </c>
      <c r="D1557" s="12" t="s">
        <v>29</v>
      </c>
      <c r="E1557" s="12" t="s">
        <v>67</v>
      </c>
      <c r="F1557" s="12" t="s">
        <v>68</v>
      </c>
      <c r="G1557" s="12" t="s">
        <v>21</v>
      </c>
      <c r="H1557" s="33">
        <v>0.85</v>
      </c>
      <c r="I1557" s="21">
        <v>5500</v>
      </c>
      <c r="J1557" s="33">
        <f t="shared" si="60"/>
        <v>4675</v>
      </c>
      <c r="K1557" s="34">
        <f t="shared" si="61"/>
        <v>1636.25</v>
      </c>
      <c r="L1557" s="24">
        <v>0.35</v>
      </c>
      <c r="M1557" s="42">
        <f t="shared" si="62"/>
        <v>0.29749999999999999</v>
      </c>
      <c r="N1557" s="29">
        <f t="shared" si="63"/>
        <v>1636.25</v>
      </c>
      <c r="O1557" s="3"/>
      <c r="P1557" s="8"/>
      <c r="Q1557" s="5"/>
      <c r="R1557" s="6"/>
    </row>
    <row r="1558" spans="1:18" ht="15.75" customHeight="1">
      <c r="A1558" s="12" t="s">
        <v>28</v>
      </c>
      <c r="B1558" s="15">
        <v>1128299</v>
      </c>
      <c r="C1558" s="3">
        <v>44400</v>
      </c>
      <c r="D1558" s="12" t="s">
        <v>29</v>
      </c>
      <c r="E1558" s="12" t="s">
        <v>67</v>
      </c>
      <c r="F1558" s="12" t="s">
        <v>68</v>
      </c>
      <c r="G1558" s="12" t="s">
        <v>22</v>
      </c>
      <c r="H1558" s="33">
        <v>0.9</v>
      </c>
      <c r="I1558" s="21">
        <v>6000</v>
      </c>
      <c r="J1558" s="33">
        <f t="shared" si="60"/>
        <v>5400</v>
      </c>
      <c r="K1558" s="34">
        <f t="shared" si="61"/>
        <v>2160</v>
      </c>
      <c r="L1558" s="24">
        <v>0.4</v>
      </c>
      <c r="M1558" s="42">
        <f t="shared" si="62"/>
        <v>0.36</v>
      </c>
      <c r="N1558" s="29">
        <f t="shared" si="63"/>
        <v>2160</v>
      </c>
      <c r="O1558" s="3"/>
      <c r="P1558" s="8"/>
      <c r="Q1558" s="5"/>
      <c r="R1558" s="6"/>
    </row>
    <row r="1559" spans="1:18" ht="15.75" customHeight="1">
      <c r="A1559" s="12" t="s">
        <v>28</v>
      </c>
      <c r="B1559" s="15">
        <v>1128299</v>
      </c>
      <c r="C1559" s="3">
        <v>44400</v>
      </c>
      <c r="D1559" s="12" t="s">
        <v>29</v>
      </c>
      <c r="E1559" s="12" t="s">
        <v>67</v>
      </c>
      <c r="F1559" s="12" t="s">
        <v>68</v>
      </c>
      <c r="G1559" s="12" t="s">
        <v>23</v>
      </c>
      <c r="H1559" s="33">
        <v>1.05</v>
      </c>
      <c r="I1559" s="21">
        <v>6000</v>
      </c>
      <c r="J1559" s="33">
        <f t="shared" si="60"/>
        <v>6300</v>
      </c>
      <c r="K1559" s="34">
        <f t="shared" si="61"/>
        <v>1890</v>
      </c>
      <c r="L1559" s="24">
        <v>0.3</v>
      </c>
      <c r="M1559" s="42">
        <f t="shared" si="62"/>
        <v>0.315</v>
      </c>
      <c r="N1559" s="29">
        <f t="shared" si="63"/>
        <v>1890</v>
      </c>
      <c r="O1559" s="3"/>
      <c r="P1559" s="8"/>
      <c r="Q1559" s="5"/>
      <c r="R1559" s="6"/>
    </row>
    <row r="1560" spans="1:18" ht="15.75" customHeight="1">
      <c r="A1560" s="12" t="s">
        <v>28</v>
      </c>
      <c r="B1560" s="15">
        <v>1128299</v>
      </c>
      <c r="C1560" s="3">
        <v>44432</v>
      </c>
      <c r="D1560" s="12" t="s">
        <v>29</v>
      </c>
      <c r="E1560" s="12" t="s">
        <v>67</v>
      </c>
      <c r="F1560" s="12" t="s">
        <v>68</v>
      </c>
      <c r="G1560" s="12" t="s">
        <v>18</v>
      </c>
      <c r="H1560" s="33">
        <v>0.9</v>
      </c>
      <c r="I1560" s="21">
        <v>8000</v>
      </c>
      <c r="J1560" s="33">
        <f t="shared" si="60"/>
        <v>7200</v>
      </c>
      <c r="K1560" s="34">
        <f t="shared" si="61"/>
        <v>2520</v>
      </c>
      <c r="L1560" s="24">
        <v>0.35</v>
      </c>
      <c r="M1560" s="42">
        <f t="shared" si="62"/>
        <v>0.315</v>
      </c>
      <c r="N1560" s="29">
        <f t="shared" si="63"/>
        <v>2520</v>
      </c>
      <c r="O1560" s="3"/>
      <c r="P1560" s="8"/>
      <c r="Q1560" s="5"/>
      <c r="R1560" s="6"/>
    </row>
    <row r="1561" spans="1:18" ht="15.75" customHeight="1">
      <c r="A1561" s="12" t="s">
        <v>28</v>
      </c>
      <c r="B1561" s="15">
        <v>1128299</v>
      </c>
      <c r="C1561" s="3">
        <v>44432</v>
      </c>
      <c r="D1561" s="12" t="s">
        <v>29</v>
      </c>
      <c r="E1561" s="12" t="s">
        <v>67</v>
      </c>
      <c r="F1561" s="12" t="s">
        <v>68</v>
      </c>
      <c r="G1561" s="12" t="s">
        <v>19</v>
      </c>
      <c r="H1561" s="33">
        <v>0.8</v>
      </c>
      <c r="I1561" s="21">
        <v>7750</v>
      </c>
      <c r="J1561" s="33">
        <f t="shared" si="60"/>
        <v>6200</v>
      </c>
      <c r="K1561" s="34">
        <f t="shared" si="61"/>
        <v>2170</v>
      </c>
      <c r="L1561" s="24">
        <v>0.35</v>
      </c>
      <c r="M1561" s="42">
        <f t="shared" si="62"/>
        <v>0.28000000000000003</v>
      </c>
      <c r="N1561" s="29">
        <f t="shared" si="63"/>
        <v>2170</v>
      </c>
      <c r="O1561" s="3"/>
      <c r="P1561" s="8"/>
      <c r="Q1561" s="5"/>
      <c r="R1561" s="6"/>
    </row>
    <row r="1562" spans="1:18" ht="15.75" customHeight="1">
      <c r="A1562" s="12" t="s">
        <v>28</v>
      </c>
      <c r="B1562" s="15">
        <v>1128299</v>
      </c>
      <c r="C1562" s="3">
        <v>44432</v>
      </c>
      <c r="D1562" s="12" t="s">
        <v>29</v>
      </c>
      <c r="E1562" s="12" t="s">
        <v>67</v>
      </c>
      <c r="F1562" s="12" t="s">
        <v>68</v>
      </c>
      <c r="G1562" s="12" t="s">
        <v>20</v>
      </c>
      <c r="H1562" s="33">
        <v>0.70000000000000007</v>
      </c>
      <c r="I1562" s="21">
        <v>6500</v>
      </c>
      <c r="J1562" s="33">
        <f t="shared" si="60"/>
        <v>4550</v>
      </c>
      <c r="K1562" s="34">
        <f t="shared" si="61"/>
        <v>1592.5</v>
      </c>
      <c r="L1562" s="24">
        <v>0.35</v>
      </c>
      <c r="M1562" s="42">
        <f t="shared" si="62"/>
        <v>0.245</v>
      </c>
      <c r="N1562" s="29">
        <f t="shared" si="63"/>
        <v>1592.5</v>
      </c>
      <c r="O1562" s="3"/>
      <c r="P1562" s="8"/>
      <c r="Q1562" s="5"/>
      <c r="R1562" s="6"/>
    </row>
    <row r="1563" spans="1:18" ht="15.75" customHeight="1">
      <c r="A1563" s="12" t="s">
        <v>28</v>
      </c>
      <c r="B1563" s="15">
        <v>1128299</v>
      </c>
      <c r="C1563" s="3">
        <v>44432</v>
      </c>
      <c r="D1563" s="12" t="s">
        <v>29</v>
      </c>
      <c r="E1563" s="12" t="s">
        <v>67</v>
      </c>
      <c r="F1563" s="12" t="s">
        <v>68</v>
      </c>
      <c r="G1563" s="12" t="s">
        <v>21</v>
      </c>
      <c r="H1563" s="33">
        <v>0.70000000000000007</v>
      </c>
      <c r="I1563" s="21">
        <v>4250</v>
      </c>
      <c r="J1563" s="33">
        <f t="shared" si="60"/>
        <v>2975.0000000000005</v>
      </c>
      <c r="K1563" s="34">
        <f t="shared" si="61"/>
        <v>1041.25</v>
      </c>
      <c r="L1563" s="24">
        <v>0.35</v>
      </c>
      <c r="M1563" s="42">
        <f t="shared" si="62"/>
        <v>0.245</v>
      </c>
      <c r="N1563" s="29">
        <f t="shared" si="63"/>
        <v>1041.25</v>
      </c>
      <c r="O1563" s="3"/>
      <c r="P1563" s="8"/>
      <c r="Q1563" s="5"/>
      <c r="R1563" s="6"/>
    </row>
    <row r="1564" spans="1:18" ht="15.75" customHeight="1">
      <c r="A1564" s="12" t="s">
        <v>28</v>
      </c>
      <c r="B1564" s="15">
        <v>1128299</v>
      </c>
      <c r="C1564" s="3">
        <v>44432</v>
      </c>
      <c r="D1564" s="12" t="s">
        <v>29</v>
      </c>
      <c r="E1564" s="12" t="s">
        <v>67</v>
      </c>
      <c r="F1564" s="12" t="s">
        <v>68</v>
      </c>
      <c r="G1564" s="12" t="s">
        <v>22</v>
      </c>
      <c r="H1564" s="33">
        <v>0.7</v>
      </c>
      <c r="I1564" s="21">
        <v>4250</v>
      </c>
      <c r="J1564" s="33">
        <f t="shared" si="60"/>
        <v>2975</v>
      </c>
      <c r="K1564" s="34">
        <f t="shared" si="61"/>
        <v>1190</v>
      </c>
      <c r="L1564" s="24">
        <v>0.4</v>
      </c>
      <c r="M1564" s="42">
        <f t="shared" si="62"/>
        <v>0.28000000000000003</v>
      </c>
      <c r="N1564" s="29">
        <f t="shared" si="63"/>
        <v>1190</v>
      </c>
      <c r="O1564" s="3"/>
      <c r="P1564" s="8"/>
      <c r="Q1564" s="5"/>
      <c r="R1564" s="6"/>
    </row>
    <row r="1565" spans="1:18" ht="15.75" customHeight="1">
      <c r="A1565" s="12" t="s">
        <v>28</v>
      </c>
      <c r="B1565" s="15">
        <v>1128299</v>
      </c>
      <c r="C1565" s="3">
        <v>44432</v>
      </c>
      <c r="D1565" s="12" t="s">
        <v>29</v>
      </c>
      <c r="E1565" s="12" t="s">
        <v>67</v>
      </c>
      <c r="F1565" s="12" t="s">
        <v>68</v>
      </c>
      <c r="G1565" s="12" t="s">
        <v>23</v>
      </c>
      <c r="H1565" s="33">
        <v>0.75</v>
      </c>
      <c r="I1565" s="21">
        <v>2500</v>
      </c>
      <c r="J1565" s="33">
        <f t="shared" si="60"/>
        <v>1875</v>
      </c>
      <c r="K1565" s="34">
        <f t="shared" si="61"/>
        <v>562.5</v>
      </c>
      <c r="L1565" s="24">
        <v>0.3</v>
      </c>
      <c r="M1565" s="42">
        <f t="shared" si="62"/>
        <v>0.22500000000000001</v>
      </c>
      <c r="N1565" s="29">
        <f t="shared" si="63"/>
        <v>562.5</v>
      </c>
      <c r="O1565" s="3"/>
      <c r="P1565" s="8"/>
      <c r="Q1565" s="5"/>
      <c r="R1565" s="6"/>
    </row>
    <row r="1566" spans="1:18" ht="15.75" customHeight="1">
      <c r="A1566" s="12" t="s">
        <v>28</v>
      </c>
      <c r="B1566" s="15">
        <v>1128299</v>
      </c>
      <c r="C1566" s="3">
        <v>44464</v>
      </c>
      <c r="D1566" s="12" t="s">
        <v>29</v>
      </c>
      <c r="E1566" s="12" t="s">
        <v>67</v>
      </c>
      <c r="F1566" s="12" t="s">
        <v>68</v>
      </c>
      <c r="G1566" s="12" t="s">
        <v>18</v>
      </c>
      <c r="H1566" s="33">
        <v>0.50000000000000011</v>
      </c>
      <c r="I1566" s="21">
        <v>4500</v>
      </c>
      <c r="J1566" s="33">
        <f t="shared" si="60"/>
        <v>2250.0000000000005</v>
      </c>
      <c r="K1566" s="34">
        <f t="shared" si="61"/>
        <v>787.50000000000011</v>
      </c>
      <c r="L1566" s="24">
        <v>0.35</v>
      </c>
      <c r="M1566" s="42">
        <f t="shared" si="62"/>
        <v>0.17500000000000002</v>
      </c>
      <c r="N1566" s="29">
        <f t="shared" si="63"/>
        <v>787.50000000000011</v>
      </c>
      <c r="O1566" s="3"/>
      <c r="P1566" s="8"/>
      <c r="Q1566" s="5"/>
      <c r="R1566" s="6"/>
    </row>
    <row r="1567" spans="1:18" ht="15.75" customHeight="1">
      <c r="A1567" s="12" t="s">
        <v>28</v>
      </c>
      <c r="B1567" s="15">
        <v>1128299</v>
      </c>
      <c r="C1567" s="3">
        <v>44464</v>
      </c>
      <c r="D1567" s="12" t="s">
        <v>29</v>
      </c>
      <c r="E1567" s="12" t="s">
        <v>67</v>
      </c>
      <c r="F1567" s="12" t="s">
        <v>68</v>
      </c>
      <c r="G1567" s="12" t="s">
        <v>19</v>
      </c>
      <c r="H1567" s="33">
        <v>0.55000000000000016</v>
      </c>
      <c r="I1567" s="21">
        <v>4500</v>
      </c>
      <c r="J1567" s="33">
        <f t="shared" si="60"/>
        <v>2475.0000000000009</v>
      </c>
      <c r="K1567" s="34">
        <f t="shared" si="61"/>
        <v>866.25000000000023</v>
      </c>
      <c r="L1567" s="24">
        <v>0.35</v>
      </c>
      <c r="M1567" s="42">
        <f t="shared" si="62"/>
        <v>0.19250000000000006</v>
      </c>
      <c r="N1567" s="29">
        <f t="shared" si="63"/>
        <v>866.25000000000023</v>
      </c>
      <c r="O1567" s="3"/>
      <c r="P1567" s="8"/>
      <c r="Q1567" s="5"/>
      <c r="R1567" s="6"/>
    </row>
    <row r="1568" spans="1:18" ht="15.75" customHeight="1">
      <c r="A1568" s="12" t="s">
        <v>28</v>
      </c>
      <c r="B1568" s="15">
        <v>1128299</v>
      </c>
      <c r="C1568" s="3">
        <v>44464</v>
      </c>
      <c r="D1568" s="12" t="s">
        <v>29</v>
      </c>
      <c r="E1568" s="12" t="s">
        <v>67</v>
      </c>
      <c r="F1568" s="12" t="s">
        <v>68</v>
      </c>
      <c r="G1568" s="12" t="s">
        <v>20</v>
      </c>
      <c r="H1568" s="33">
        <v>0.50000000000000011</v>
      </c>
      <c r="I1568" s="21">
        <v>2500</v>
      </c>
      <c r="J1568" s="33">
        <f t="shared" si="60"/>
        <v>1250.0000000000002</v>
      </c>
      <c r="K1568" s="34">
        <f t="shared" si="61"/>
        <v>437.50000000000006</v>
      </c>
      <c r="L1568" s="24">
        <v>0.35</v>
      </c>
      <c r="M1568" s="42">
        <f t="shared" si="62"/>
        <v>0.17500000000000002</v>
      </c>
      <c r="N1568" s="29">
        <f t="shared" si="63"/>
        <v>437.50000000000006</v>
      </c>
      <c r="O1568" s="3"/>
      <c r="P1568" s="8"/>
      <c r="Q1568" s="5"/>
      <c r="R1568" s="6"/>
    </row>
    <row r="1569" spans="1:18" ht="15.75" customHeight="1">
      <c r="A1569" s="12" t="s">
        <v>28</v>
      </c>
      <c r="B1569" s="15">
        <v>1128299</v>
      </c>
      <c r="C1569" s="3">
        <v>44464</v>
      </c>
      <c r="D1569" s="12" t="s">
        <v>29</v>
      </c>
      <c r="E1569" s="12" t="s">
        <v>67</v>
      </c>
      <c r="F1569" s="12" t="s">
        <v>68</v>
      </c>
      <c r="G1569" s="12" t="s">
        <v>21</v>
      </c>
      <c r="H1569" s="33">
        <v>0.50000000000000011</v>
      </c>
      <c r="I1569" s="21">
        <v>2000</v>
      </c>
      <c r="J1569" s="33">
        <f t="shared" si="60"/>
        <v>1000.0000000000002</v>
      </c>
      <c r="K1569" s="34">
        <f t="shared" si="61"/>
        <v>350.00000000000006</v>
      </c>
      <c r="L1569" s="24">
        <v>0.35</v>
      </c>
      <c r="M1569" s="42">
        <f t="shared" si="62"/>
        <v>0.17500000000000002</v>
      </c>
      <c r="N1569" s="29">
        <f t="shared" si="63"/>
        <v>350.00000000000006</v>
      </c>
      <c r="O1569" s="3"/>
      <c r="P1569" s="8"/>
      <c r="Q1569" s="5"/>
      <c r="R1569" s="6"/>
    </row>
    <row r="1570" spans="1:18" ht="15.75" customHeight="1">
      <c r="A1570" s="12" t="s">
        <v>28</v>
      </c>
      <c r="B1570" s="15">
        <v>1128299</v>
      </c>
      <c r="C1570" s="3">
        <v>44464</v>
      </c>
      <c r="D1570" s="12" t="s">
        <v>29</v>
      </c>
      <c r="E1570" s="12" t="s">
        <v>67</v>
      </c>
      <c r="F1570" s="12" t="s">
        <v>68</v>
      </c>
      <c r="G1570" s="12" t="s">
        <v>22</v>
      </c>
      <c r="H1570" s="33">
        <v>0.60000000000000009</v>
      </c>
      <c r="I1570" s="21">
        <v>2250</v>
      </c>
      <c r="J1570" s="33">
        <f t="shared" si="60"/>
        <v>1350.0000000000002</v>
      </c>
      <c r="K1570" s="34">
        <f t="shared" si="61"/>
        <v>540.00000000000011</v>
      </c>
      <c r="L1570" s="24">
        <v>0.4</v>
      </c>
      <c r="M1570" s="42">
        <f t="shared" si="62"/>
        <v>0.24000000000000005</v>
      </c>
      <c r="N1570" s="29">
        <f t="shared" si="63"/>
        <v>540.00000000000011</v>
      </c>
      <c r="O1570" s="3"/>
      <c r="P1570" s="8"/>
      <c r="Q1570" s="5"/>
      <c r="R1570" s="6"/>
    </row>
    <row r="1571" spans="1:18" ht="15.75" customHeight="1">
      <c r="A1571" s="12" t="s">
        <v>28</v>
      </c>
      <c r="B1571" s="15">
        <v>1128299</v>
      </c>
      <c r="C1571" s="3">
        <v>44464</v>
      </c>
      <c r="D1571" s="12" t="s">
        <v>29</v>
      </c>
      <c r="E1571" s="12" t="s">
        <v>67</v>
      </c>
      <c r="F1571" s="12" t="s">
        <v>68</v>
      </c>
      <c r="G1571" s="12" t="s">
        <v>23</v>
      </c>
      <c r="H1571" s="33">
        <v>0.44999999999999996</v>
      </c>
      <c r="I1571" s="21">
        <v>2500</v>
      </c>
      <c r="J1571" s="33">
        <f t="shared" si="60"/>
        <v>1125</v>
      </c>
      <c r="K1571" s="34">
        <f t="shared" si="61"/>
        <v>337.5</v>
      </c>
      <c r="L1571" s="24">
        <v>0.3</v>
      </c>
      <c r="M1571" s="42">
        <f t="shared" si="62"/>
        <v>0.13500000000000001</v>
      </c>
      <c r="N1571" s="29">
        <f t="shared" si="63"/>
        <v>337.5</v>
      </c>
      <c r="O1571" s="3"/>
      <c r="P1571" s="8"/>
      <c r="Q1571" s="5"/>
      <c r="R1571" s="6"/>
    </row>
    <row r="1572" spans="1:18" ht="15.75" customHeight="1">
      <c r="A1572" s="12" t="s">
        <v>28</v>
      </c>
      <c r="B1572" s="15">
        <v>1128299</v>
      </c>
      <c r="C1572" s="3">
        <v>44493</v>
      </c>
      <c r="D1572" s="12" t="s">
        <v>29</v>
      </c>
      <c r="E1572" s="12" t="s">
        <v>67</v>
      </c>
      <c r="F1572" s="12" t="s">
        <v>68</v>
      </c>
      <c r="G1572" s="12" t="s">
        <v>18</v>
      </c>
      <c r="H1572" s="33">
        <v>0.4</v>
      </c>
      <c r="I1572" s="21">
        <v>3500</v>
      </c>
      <c r="J1572" s="33">
        <f t="shared" si="60"/>
        <v>1400</v>
      </c>
      <c r="K1572" s="34">
        <f t="shared" si="61"/>
        <v>489.99999999999994</v>
      </c>
      <c r="L1572" s="24">
        <v>0.35</v>
      </c>
      <c r="M1572" s="42">
        <f t="shared" si="62"/>
        <v>0.13999999999999999</v>
      </c>
      <c r="N1572" s="29">
        <f t="shared" si="63"/>
        <v>489.99999999999994</v>
      </c>
      <c r="O1572" s="3"/>
      <c r="P1572" s="8"/>
      <c r="Q1572" s="5"/>
      <c r="R1572" s="6"/>
    </row>
    <row r="1573" spans="1:18" ht="15.75" customHeight="1">
      <c r="A1573" s="12" t="s">
        <v>28</v>
      </c>
      <c r="B1573" s="15">
        <v>1128299</v>
      </c>
      <c r="C1573" s="3">
        <v>44493</v>
      </c>
      <c r="D1573" s="12" t="s">
        <v>29</v>
      </c>
      <c r="E1573" s="12" t="s">
        <v>67</v>
      </c>
      <c r="F1573" s="12" t="s">
        <v>68</v>
      </c>
      <c r="G1573" s="12" t="s">
        <v>19</v>
      </c>
      <c r="H1573" s="33">
        <v>0.55000000000000016</v>
      </c>
      <c r="I1573" s="21">
        <v>5250</v>
      </c>
      <c r="J1573" s="33">
        <f t="shared" si="60"/>
        <v>2887.5000000000009</v>
      </c>
      <c r="K1573" s="34">
        <f t="shared" si="61"/>
        <v>1010.6250000000002</v>
      </c>
      <c r="L1573" s="24">
        <v>0.35</v>
      </c>
      <c r="M1573" s="42">
        <f t="shared" si="62"/>
        <v>0.19250000000000003</v>
      </c>
      <c r="N1573" s="29">
        <f t="shared" si="63"/>
        <v>1010.6250000000002</v>
      </c>
      <c r="O1573" s="3"/>
      <c r="P1573" s="8"/>
      <c r="Q1573" s="5"/>
      <c r="R1573" s="6"/>
    </row>
    <row r="1574" spans="1:18" ht="15.75" customHeight="1">
      <c r="A1574" s="12" t="s">
        <v>28</v>
      </c>
      <c r="B1574" s="15">
        <v>1128299</v>
      </c>
      <c r="C1574" s="3">
        <v>44493</v>
      </c>
      <c r="D1574" s="12" t="s">
        <v>29</v>
      </c>
      <c r="E1574" s="12" t="s">
        <v>67</v>
      </c>
      <c r="F1574" s="12" t="s">
        <v>68</v>
      </c>
      <c r="G1574" s="12" t="s">
        <v>20</v>
      </c>
      <c r="H1574" s="33">
        <v>0.50000000000000011</v>
      </c>
      <c r="I1574" s="21">
        <v>3500</v>
      </c>
      <c r="J1574" s="33">
        <f t="shared" si="60"/>
        <v>1750.0000000000005</v>
      </c>
      <c r="K1574" s="34">
        <f t="shared" si="61"/>
        <v>612.50000000000011</v>
      </c>
      <c r="L1574" s="24">
        <v>0.35</v>
      </c>
      <c r="M1574" s="42">
        <f t="shared" si="62"/>
        <v>0.17500000000000004</v>
      </c>
      <c r="N1574" s="29">
        <f t="shared" si="63"/>
        <v>612.50000000000011</v>
      </c>
      <c r="O1574" s="3"/>
      <c r="P1574" s="8"/>
      <c r="Q1574" s="5"/>
      <c r="R1574" s="6"/>
    </row>
    <row r="1575" spans="1:18" ht="15.75" customHeight="1">
      <c r="A1575" s="12" t="s">
        <v>28</v>
      </c>
      <c r="B1575" s="15">
        <v>1128299</v>
      </c>
      <c r="C1575" s="3">
        <v>44493</v>
      </c>
      <c r="D1575" s="12" t="s">
        <v>29</v>
      </c>
      <c r="E1575" s="12" t="s">
        <v>67</v>
      </c>
      <c r="F1575" s="12" t="s">
        <v>68</v>
      </c>
      <c r="G1575" s="12" t="s">
        <v>21</v>
      </c>
      <c r="H1575" s="33">
        <v>0.45000000000000007</v>
      </c>
      <c r="I1575" s="21">
        <v>3250</v>
      </c>
      <c r="J1575" s="33">
        <f t="shared" si="60"/>
        <v>1462.5000000000002</v>
      </c>
      <c r="K1575" s="34">
        <f t="shared" si="61"/>
        <v>511.87500000000006</v>
      </c>
      <c r="L1575" s="24">
        <v>0.35</v>
      </c>
      <c r="M1575" s="42">
        <f t="shared" si="62"/>
        <v>0.15750000000000003</v>
      </c>
      <c r="N1575" s="29">
        <f t="shared" si="63"/>
        <v>511.87500000000006</v>
      </c>
      <c r="O1575" s="3"/>
      <c r="P1575" s="8"/>
      <c r="Q1575" s="5"/>
      <c r="R1575" s="6"/>
    </row>
    <row r="1576" spans="1:18" ht="15.75" customHeight="1">
      <c r="A1576" s="12" t="s">
        <v>28</v>
      </c>
      <c r="B1576" s="15">
        <v>1128299</v>
      </c>
      <c r="C1576" s="3">
        <v>44493</v>
      </c>
      <c r="D1576" s="12" t="s">
        <v>29</v>
      </c>
      <c r="E1576" s="12" t="s">
        <v>67</v>
      </c>
      <c r="F1576" s="12" t="s">
        <v>68</v>
      </c>
      <c r="G1576" s="12" t="s">
        <v>22</v>
      </c>
      <c r="H1576" s="33">
        <v>0.55000000000000004</v>
      </c>
      <c r="I1576" s="21">
        <v>3000</v>
      </c>
      <c r="J1576" s="33">
        <f t="shared" si="60"/>
        <v>1650.0000000000002</v>
      </c>
      <c r="K1576" s="34">
        <f t="shared" si="61"/>
        <v>660.00000000000011</v>
      </c>
      <c r="L1576" s="24">
        <v>0.4</v>
      </c>
      <c r="M1576" s="42">
        <f t="shared" si="62"/>
        <v>0.22000000000000003</v>
      </c>
      <c r="N1576" s="29">
        <f t="shared" si="63"/>
        <v>660.00000000000011</v>
      </c>
      <c r="O1576" s="3"/>
      <c r="P1576" s="8"/>
      <c r="Q1576" s="5"/>
      <c r="R1576" s="6"/>
    </row>
    <row r="1577" spans="1:18" ht="15.75" customHeight="1">
      <c r="A1577" s="12" t="s">
        <v>28</v>
      </c>
      <c r="B1577" s="15">
        <v>1128299</v>
      </c>
      <c r="C1577" s="3">
        <v>44493</v>
      </c>
      <c r="D1577" s="12" t="s">
        <v>29</v>
      </c>
      <c r="E1577" s="12" t="s">
        <v>67</v>
      </c>
      <c r="F1577" s="12" t="s">
        <v>68</v>
      </c>
      <c r="G1577" s="12" t="s">
        <v>23</v>
      </c>
      <c r="H1577" s="33">
        <v>0.60000000000000009</v>
      </c>
      <c r="I1577" s="21">
        <v>3500</v>
      </c>
      <c r="J1577" s="33">
        <f t="shared" si="60"/>
        <v>2100.0000000000005</v>
      </c>
      <c r="K1577" s="34">
        <f t="shared" si="61"/>
        <v>630.00000000000011</v>
      </c>
      <c r="L1577" s="24">
        <v>0.3</v>
      </c>
      <c r="M1577" s="42">
        <f t="shared" si="62"/>
        <v>0.18000000000000002</v>
      </c>
      <c r="N1577" s="29">
        <f t="shared" si="63"/>
        <v>630.00000000000011</v>
      </c>
      <c r="O1577" s="3"/>
      <c r="P1577" s="8"/>
      <c r="Q1577" s="5"/>
      <c r="R1577" s="6"/>
    </row>
    <row r="1578" spans="1:18" ht="15.75" customHeight="1">
      <c r="A1578" s="12" t="s">
        <v>28</v>
      </c>
      <c r="B1578" s="15">
        <v>1128299</v>
      </c>
      <c r="C1578" s="3">
        <v>44524</v>
      </c>
      <c r="D1578" s="12" t="s">
        <v>29</v>
      </c>
      <c r="E1578" s="12" t="s">
        <v>67</v>
      </c>
      <c r="F1578" s="12" t="s">
        <v>68</v>
      </c>
      <c r="G1578" s="12" t="s">
        <v>18</v>
      </c>
      <c r="H1578" s="33">
        <v>0.45000000000000007</v>
      </c>
      <c r="I1578" s="21">
        <v>5750</v>
      </c>
      <c r="J1578" s="33">
        <f t="shared" si="60"/>
        <v>2587.5000000000005</v>
      </c>
      <c r="K1578" s="34">
        <f t="shared" si="61"/>
        <v>905.62500000000011</v>
      </c>
      <c r="L1578" s="24">
        <v>0.35</v>
      </c>
      <c r="M1578" s="42">
        <f t="shared" si="62"/>
        <v>0.15750000000000003</v>
      </c>
      <c r="N1578" s="29">
        <f t="shared" si="63"/>
        <v>905.62500000000011</v>
      </c>
      <c r="O1578" s="3"/>
      <c r="P1578" s="8"/>
      <c r="Q1578" s="5"/>
      <c r="R1578" s="6"/>
    </row>
    <row r="1579" spans="1:18" ht="15.75" customHeight="1">
      <c r="A1579" s="12" t="s">
        <v>28</v>
      </c>
      <c r="B1579" s="15">
        <v>1128299</v>
      </c>
      <c r="C1579" s="3">
        <v>44524</v>
      </c>
      <c r="D1579" s="12" t="s">
        <v>29</v>
      </c>
      <c r="E1579" s="12" t="s">
        <v>67</v>
      </c>
      <c r="F1579" s="12" t="s">
        <v>68</v>
      </c>
      <c r="G1579" s="12" t="s">
        <v>19</v>
      </c>
      <c r="H1579" s="33">
        <v>0.50000000000000011</v>
      </c>
      <c r="I1579" s="21">
        <v>6500</v>
      </c>
      <c r="J1579" s="33">
        <f t="shared" si="60"/>
        <v>3250.0000000000009</v>
      </c>
      <c r="K1579" s="34">
        <f t="shared" si="61"/>
        <v>1137.5000000000002</v>
      </c>
      <c r="L1579" s="24">
        <v>0.35</v>
      </c>
      <c r="M1579" s="42">
        <f t="shared" si="62"/>
        <v>0.17500000000000004</v>
      </c>
      <c r="N1579" s="29">
        <f t="shared" si="63"/>
        <v>1137.5000000000002</v>
      </c>
      <c r="O1579" s="3"/>
      <c r="P1579" s="8"/>
      <c r="Q1579" s="5"/>
      <c r="R1579" s="6"/>
    </row>
    <row r="1580" spans="1:18" ht="15.75" customHeight="1">
      <c r="A1580" s="12" t="s">
        <v>28</v>
      </c>
      <c r="B1580" s="15">
        <v>1128299</v>
      </c>
      <c r="C1580" s="3">
        <v>44524</v>
      </c>
      <c r="D1580" s="12" t="s">
        <v>29</v>
      </c>
      <c r="E1580" s="12" t="s">
        <v>67</v>
      </c>
      <c r="F1580" s="12" t="s">
        <v>68</v>
      </c>
      <c r="G1580" s="12" t="s">
        <v>20</v>
      </c>
      <c r="H1580" s="33">
        <v>0.45000000000000007</v>
      </c>
      <c r="I1580" s="21">
        <v>4750</v>
      </c>
      <c r="J1580" s="33">
        <f t="shared" si="60"/>
        <v>2137.5000000000005</v>
      </c>
      <c r="K1580" s="34">
        <f t="shared" si="61"/>
        <v>748.12500000000011</v>
      </c>
      <c r="L1580" s="24">
        <v>0.35</v>
      </c>
      <c r="M1580" s="42">
        <f t="shared" si="62"/>
        <v>0.15750000000000003</v>
      </c>
      <c r="N1580" s="29">
        <f t="shared" si="63"/>
        <v>748.12500000000011</v>
      </c>
      <c r="O1580" s="3"/>
      <c r="P1580" s="8"/>
      <c r="Q1580" s="5"/>
      <c r="R1580" s="6"/>
    </row>
    <row r="1581" spans="1:18" ht="15.75" customHeight="1">
      <c r="A1581" s="12" t="s">
        <v>28</v>
      </c>
      <c r="B1581" s="15">
        <v>1128299</v>
      </c>
      <c r="C1581" s="3">
        <v>44524</v>
      </c>
      <c r="D1581" s="12" t="s">
        <v>29</v>
      </c>
      <c r="E1581" s="12" t="s">
        <v>67</v>
      </c>
      <c r="F1581" s="12" t="s">
        <v>68</v>
      </c>
      <c r="G1581" s="12" t="s">
        <v>21</v>
      </c>
      <c r="H1581" s="33">
        <v>0.55000000000000016</v>
      </c>
      <c r="I1581" s="21">
        <v>4500</v>
      </c>
      <c r="J1581" s="33">
        <f t="shared" si="60"/>
        <v>2475.0000000000009</v>
      </c>
      <c r="K1581" s="34">
        <f t="shared" si="61"/>
        <v>866.25000000000023</v>
      </c>
      <c r="L1581" s="24">
        <v>0.35</v>
      </c>
      <c r="M1581" s="42">
        <f t="shared" si="62"/>
        <v>0.19250000000000006</v>
      </c>
      <c r="N1581" s="29">
        <f t="shared" si="63"/>
        <v>866.25000000000023</v>
      </c>
      <c r="O1581" s="3"/>
      <c r="P1581" s="8"/>
      <c r="Q1581" s="5"/>
      <c r="R1581" s="6"/>
    </row>
    <row r="1582" spans="1:18" ht="15.75" customHeight="1">
      <c r="A1582" s="12" t="s">
        <v>28</v>
      </c>
      <c r="B1582" s="15">
        <v>1128299</v>
      </c>
      <c r="C1582" s="3">
        <v>44524</v>
      </c>
      <c r="D1582" s="12" t="s">
        <v>29</v>
      </c>
      <c r="E1582" s="12" t="s">
        <v>67</v>
      </c>
      <c r="F1582" s="12" t="s">
        <v>68</v>
      </c>
      <c r="G1582" s="12" t="s">
        <v>22</v>
      </c>
      <c r="H1582" s="33">
        <v>0.75000000000000011</v>
      </c>
      <c r="I1582" s="21">
        <v>4250</v>
      </c>
      <c r="J1582" s="33">
        <f t="shared" si="60"/>
        <v>3187.5000000000005</v>
      </c>
      <c r="K1582" s="34">
        <f t="shared" si="61"/>
        <v>1275.0000000000002</v>
      </c>
      <c r="L1582" s="24">
        <v>0.4</v>
      </c>
      <c r="M1582" s="42">
        <f t="shared" si="62"/>
        <v>0.30000000000000004</v>
      </c>
      <c r="N1582" s="29">
        <f t="shared" si="63"/>
        <v>1275.0000000000002</v>
      </c>
      <c r="O1582" s="3"/>
      <c r="P1582" s="8"/>
      <c r="Q1582" s="5"/>
      <c r="R1582" s="6"/>
    </row>
    <row r="1583" spans="1:18" ht="15.75" customHeight="1">
      <c r="A1583" s="12" t="s">
        <v>28</v>
      </c>
      <c r="B1583" s="15">
        <v>1128299</v>
      </c>
      <c r="C1583" s="3">
        <v>44524</v>
      </c>
      <c r="D1583" s="12" t="s">
        <v>29</v>
      </c>
      <c r="E1583" s="12" t="s">
        <v>67</v>
      </c>
      <c r="F1583" s="12" t="s">
        <v>68</v>
      </c>
      <c r="G1583" s="12" t="s">
        <v>23</v>
      </c>
      <c r="H1583" s="33">
        <v>0.80000000000000016</v>
      </c>
      <c r="I1583" s="21">
        <v>5500</v>
      </c>
      <c r="J1583" s="33">
        <f t="shared" si="60"/>
        <v>4400.0000000000009</v>
      </c>
      <c r="K1583" s="34">
        <f t="shared" si="61"/>
        <v>1320.0000000000002</v>
      </c>
      <c r="L1583" s="24">
        <v>0.3</v>
      </c>
      <c r="M1583" s="42">
        <f t="shared" si="62"/>
        <v>0.24000000000000005</v>
      </c>
      <c r="N1583" s="29">
        <f t="shared" si="63"/>
        <v>1320.0000000000002</v>
      </c>
      <c r="O1583" s="3"/>
      <c r="P1583" s="8"/>
      <c r="Q1583" s="5"/>
      <c r="R1583" s="6"/>
    </row>
    <row r="1584" spans="1:18" ht="15.75" customHeight="1">
      <c r="A1584" s="12" t="s">
        <v>28</v>
      </c>
      <c r="B1584" s="15">
        <v>1128299</v>
      </c>
      <c r="C1584" s="3">
        <v>44553</v>
      </c>
      <c r="D1584" s="12" t="s">
        <v>29</v>
      </c>
      <c r="E1584" s="12" t="s">
        <v>67</v>
      </c>
      <c r="F1584" s="12" t="s">
        <v>68</v>
      </c>
      <c r="G1584" s="12" t="s">
        <v>18</v>
      </c>
      <c r="H1584" s="33">
        <v>0.65000000000000013</v>
      </c>
      <c r="I1584" s="21">
        <v>7500</v>
      </c>
      <c r="J1584" s="33">
        <f t="shared" si="60"/>
        <v>4875.0000000000009</v>
      </c>
      <c r="K1584" s="34">
        <f t="shared" si="61"/>
        <v>1706.2500000000002</v>
      </c>
      <c r="L1584" s="24">
        <v>0.35</v>
      </c>
      <c r="M1584" s="42">
        <f t="shared" si="62"/>
        <v>0.22750000000000004</v>
      </c>
      <c r="N1584" s="29">
        <f t="shared" si="63"/>
        <v>1706.2500000000002</v>
      </c>
      <c r="O1584" s="3"/>
      <c r="P1584" s="8"/>
      <c r="Q1584" s="5"/>
      <c r="R1584" s="6"/>
    </row>
    <row r="1585" spans="1:18" ht="15.75" customHeight="1">
      <c r="A1585" s="12" t="s">
        <v>28</v>
      </c>
      <c r="B1585" s="15">
        <v>1128299</v>
      </c>
      <c r="C1585" s="3">
        <v>44553</v>
      </c>
      <c r="D1585" s="12" t="s">
        <v>29</v>
      </c>
      <c r="E1585" s="12" t="s">
        <v>67</v>
      </c>
      <c r="F1585" s="12" t="s">
        <v>68</v>
      </c>
      <c r="G1585" s="12" t="s">
        <v>19</v>
      </c>
      <c r="H1585" s="33">
        <v>0.75000000000000022</v>
      </c>
      <c r="I1585" s="21">
        <v>7500</v>
      </c>
      <c r="J1585" s="33">
        <f t="shared" si="60"/>
        <v>5625.0000000000018</v>
      </c>
      <c r="K1585" s="34">
        <f t="shared" si="61"/>
        <v>1968.7500000000005</v>
      </c>
      <c r="L1585" s="24">
        <v>0.35</v>
      </c>
      <c r="M1585" s="42">
        <f t="shared" si="62"/>
        <v>0.26250000000000007</v>
      </c>
      <c r="N1585" s="29">
        <f t="shared" si="63"/>
        <v>1968.7500000000005</v>
      </c>
      <c r="O1585" s="3"/>
      <c r="P1585" s="8"/>
      <c r="Q1585" s="5"/>
      <c r="R1585" s="6"/>
    </row>
    <row r="1586" spans="1:18" ht="15.75" customHeight="1">
      <c r="A1586" s="12" t="s">
        <v>28</v>
      </c>
      <c r="B1586" s="15">
        <v>1128299</v>
      </c>
      <c r="C1586" s="3">
        <v>44553</v>
      </c>
      <c r="D1586" s="12" t="s">
        <v>29</v>
      </c>
      <c r="E1586" s="12" t="s">
        <v>67</v>
      </c>
      <c r="F1586" s="12" t="s">
        <v>68</v>
      </c>
      <c r="G1586" s="12" t="s">
        <v>20</v>
      </c>
      <c r="H1586" s="33">
        <v>0.70000000000000018</v>
      </c>
      <c r="I1586" s="21">
        <v>5500</v>
      </c>
      <c r="J1586" s="33">
        <f t="shared" si="60"/>
        <v>3850.0000000000009</v>
      </c>
      <c r="K1586" s="34">
        <f t="shared" si="61"/>
        <v>1347.5000000000002</v>
      </c>
      <c r="L1586" s="24">
        <v>0.35</v>
      </c>
      <c r="M1586" s="42">
        <f t="shared" si="62"/>
        <v>0.24500000000000005</v>
      </c>
      <c r="N1586" s="29">
        <f t="shared" si="63"/>
        <v>1347.5000000000002</v>
      </c>
      <c r="O1586" s="3"/>
      <c r="P1586" s="8"/>
      <c r="Q1586" s="5"/>
      <c r="R1586" s="6"/>
    </row>
    <row r="1587" spans="1:18" ht="15.75" customHeight="1">
      <c r="A1587" s="12" t="s">
        <v>28</v>
      </c>
      <c r="B1587" s="15">
        <v>1128299</v>
      </c>
      <c r="C1587" s="3">
        <v>44553</v>
      </c>
      <c r="D1587" s="12" t="s">
        <v>29</v>
      </c>
      <c r="E1587" s="12" t="s">
        <v>67</v>
      </c>
      <c r="F1587" s="12" t="s">
        <v>68</v>
      </c>
      <c r="G1587" s="12" t="s">
        <v>21</v>
      </c>
      <c r="H1587" s="33">
        <v>0.70000000000000018</v>
      </c>
      <c r="I1587" s="21">
        <v>5500</v>
      </c>
      <c r="J1587" s="33">
        <f t="shared" si="60"/>
        <v>3850.0000000000009</v>
      </c>
      <c r="K1587" s="34">
        <f t="shared" si="61"/>
        <v>1347.5000000000002</v>
      </c>
      <c r="L1587" s="24">
        <v>0.35</v>
      </c>
      <c r="M1587" s="42">
        <f t="shared" si="62"/>
        <v>0.24500000000000005</v>
      </c>
      <c r="N1587" s="29">
        <f t="shared" si="63"/>
        <v>1347.5000000000002</v>
      </c>
      <c r="O1587" s="3"/>
      <c r="P1587" s="8"/>
      <c r="Q1587" s="5"/>
      <c r="R1587" s="6"/>
    </row>
    <row r="1588" spans="1:18" ht="15.75" customHeight="1">
      <c r="A1588" s="12" t="s">
        <v>28</v>
      </c>
      <c r="B1588" s="15">
        <v>1128299</v>
      </c>
      <c r="C1588" s="3">
        <v>44553</v>
      </c>
      <c r="D1588" s="12" t="s">
        <v>29</v>
      </c>
      <c r="E1588" s="12" t="s">
        <v>67</v>
      </c>
      <c r="F1588" s="12" t="s">
        <v>68</v>
      </c>
      <c r="G1588" s="12" t="s">
        <v>22</v>
      </c>
      <c r="H1588" s="33">
        <v>0.80000000000000016</v>
      </c>
      <c r="I1588" s="21">
        <v>4750</v>
      </c>
      <c r="J1588" s="33">
        <f t="shared" si="60"/>
        <v>3800.0000000000009</v>
      </c>
      <c r="K1588" s="34">
        <f t="shared" si="61"/>
        <v>1520.0000000000005</v>
      </c>
      <c r="L1588" s="24">
        <v>0.4</v>
      </c>
      <c r="M1588" s="42">
        <f t="shared" si="62"/>
        <v>0.32000000000000012</v>
      </c>
      <c r="N1588" s="29">
        <f t="shared" si="63"/>
        <v>1520.0000000000005</v>
      </c>
      <c r="O1588" s="3"/>
      <c r="P1588" s="8"/>
      <c r="Q1588" s="5"/>
      <c r="R1588" s="6"/>
    </row>
    <row r="1589" spans="1:18" ht="15.75" customHeight="1">
      <c r="A1589" s="12" t="s">
        <v>28</v>
      </c>
      <c r="B1589" s="15">
        <v>1128299</v>
      </c>
      <c r="C1589" s="3">
        <v>44553</v>
      </c>
      <c r="D1589" s="12" t="s">
        <v>29</v>
      </c>
      <c r="E1589" s="12" t="s">
        <v>67</v>
      </c>
      <c r="F1589" s="12" t="s">
        <v>68</v>
      </c>
      <c r="G1589" s="12" t="s">
        <v>23</v>
      </c>
      <c r="H1589" s="33">
        <v>0.8500000000000002</v>
      </c>
      <c r="I1589" s="21">
        <v>5750</v>
      </c>
      <c r="J1589" s="33">
        <f t="shared" si="60"/>
        <v>4887.5000000000009</v>
      </c>
      <c r="K1589" s="34">
        <f t="shared" si="61"/>
        <v>1466.2500000000002</v>
      </c>
      <c r="L1589" s="24">
        <v>0.3</v>
      </c>
      <c r="M1589" s="42">
        <f t="shared" si="62"/>
        <v>0.25500000000000006</v>
      </c>
      <c r="N1589" s="29">
        <f t="shared" si="63"/>
        <v>1466.2500000000002</v>
      </c>
      <c r="O1589" s="3"/>
      <c r="P1589" s="8"/>
      <c r="Q1589" s="5"/>
      <c r="R1589" s="6"/>
    </row>
    <row r="1590" spans="1:18" ht="15.75" customHeight="1">
      <c r="A1590" s="12" t="s">
        <v>15</v>
      </c>
      <c r="B1590" s="15">
        <v>1185732</v>
      </c>
      <c r="C1590" s="3">
        <v>44215</v>
      </c>
      <c r="D1590" s="12" t="s">
        <v>46</v>
      </c>
      <c r="E1590" s="12" t="s">
        <v>69</v>
      </c>
      <c r="F1590" s="12" t="s">
        <v>70</v>
      </c>
      <c r="G1590" s="12" t="s">
        <v>18</v>
      </c>
      <c r="H1590" s="33">
        <v>0.35</v>
      </c>
      <c r="I1590" s="21">
        <v>7500</v>
      </c>
      <c r="J1590" s="33">
        <f t="shared" si="60"/>
        <v>2625</v>
      </c>
      <c r="K1590" s="34">
        <f t="shared" si="61"/>
        <v>1312.5</v>
      </c>
      <c r="L1590" s="24">
        <v>0.5</v>
      </c>
      <c r="M1590" s="42">
        <f t="shared" si="62"/>
        <v>0.17499999999999999</v>
      </c>
      <c r="N1590" s="29">
        <f t="shared" si="63"/>
        <v>1312.5</v>
      </c>
      <c r="O1590" s="3"/>
      <c r="P1590" s="8"/>
      <c r="Q1590" s="5"/>
      <c r="R1590" s="6"/>
    </row>
    <row r="1591" spans="1:18" ht="15.75" customHeight="1">
      <c r="A1591" s="12" t="s">
        <v>15</v>
      </c>
      <c r="B1591" s="15">
        <v>1185732</v>
      </c>
      <c r="C1591" s="3">
        <v>44215</v>
      </c>
      <c r="D1591" s="12" t="s">
        <v>46</v>
      </c>
      <c r="E1591" s="12" t="s">
        <v>69</v>
      </c>
      <c r="F1591" s="12" t="s">
        <v>70</v>
      </c>
      <c r="G1591" s="12" t="s">
        <v>19</v>
      </c>
      <c r="H1591" s="33">
        <v>0.35</v>
      </c>
      <c r="I1591" s="21">
        <v>5500</v>
      </c>
      <c r="J1591" s="33">
        <f t="shared" si="60"/>
        <v>1924.9999999999998</v>
      </c>
      <c r="K1591" s="34">
        <f t="shared" si="61"/>
        <v>769.99999999999989</v>
      </c>
      <c r="L1591" s="24">
        <v>0.39999999999999997</v>
      </c>
      <c r="M1591" s="42">
        <f t="shared" si="62"/>
        <v>0.13999999999999999</v>
      </c>
      <c r="N1591" s="29">
        <f t="shared" si="63"/>
        <v>769.99999999999989</v>
      </c>
      <c r="O1591" s="3"/>
      <c r="P1591" s="8"/>
      <c r="Q1591" s="5"/>
      <c r="R1591" s="6"/>
    </row>
    <row r="1592" spans="1:18" ht="15.75" customHeight="1">
      <c r="A1592" s="12" t="s">
        <v>15</v>
      </c>
      <c r="B1592" s="15">
        <v>1185732</v>
      </c>
      <c r="C1592" s="3">
        <v>44215</v>
      </c>
      <c r="D1592" s="12" t="s">
        <v>46</v>
      </c>
      <c r="E1592" s="12" t="s">
        <v>69</v>
      </c>
      <c r="F1592" s="12" t="s">
        <v>70</v>
      </c>
      <c r="G1592" s="12" t="s">
        <v>20</v>
      </c>
      <c r="H1592" s="33">
        <v>0.25</v>
      </c>
      <c r="I1592" s="21">
        <v>5500</v>
      </c>
      <c r="J1592" s="33">
        <f t="shared" si="60"/>
        <v>1375</v>
      </c>
      <c r="K1592" s="34">
        <f t="shared" si="61"/>
        <v>412.5</v>
      </c>
      <c r="L1592" s="24">
        <v>0.3</v>
      </c>
      <c r="M1592" s="42">
        <f t="shared" si="62"/>
        <v>7.4999999999999997E-2</v>
      </c>
      <c r="N1592" s="29">
        <f t="shared" si="63"/>
        <v>412.5</v>
      </c>
      <c r="O1592" s="3"/>
      <c r="P1592" s="8"/>
      <c r="Q1592" s="5"/>
      <c r="R1592" s="6"/>
    </row>
    <row r="1593" spans="1:18" ht="15.75" customHeight="1">
      <c r="A1593" s="12" t="s">
        <v>15</v>
      </c>
      <c r="B1593" s="15">
        <v>1185732</v>
      </c>
      <c r="C1593" s="3">
        <v>44215</v>
      </c>
      <c r="D1593" s="12" t="s">
        <v>46</v>
      </c>
      <c r="E1593" s="12" t="s">
        <v>69</v>
      </c>
      <c r="F1593" s="12" t="s">
        <v>70</v>
      </c>
      <c r="G1593" s="12" t="s">
        <v>21</v>
      </c>
      <c r="H1593" s="33">
        <v>0.29999999999999993</v>
      </c>
      <c r="I1593" s="21">
        <v>4000</v>
      </c>
      <c r="J1593" s="33">
        <f t="shared" si="60"/>
        <v>1199.9999999999998</v>
      </c>
      <c r="K1593" s="34">
        <f t="shared" si="61"/>
        <v>419.99999999999989</v>
      </c>
      <c r="L1593" s="24">
        <v>0.35</v>
      </c>
      <c r="M1593" s="42">
        <f t="shared" si="62"/>
        <v>0.10499999999999997</v>
      </c>
      <c r="N1593" s="29">
        <f t="shared" si="63"/>
        <v>419.99999999999989</v>
      </c>
      <c r="O1593" s="3"/>
      <c r="P1593" s="8"/>
      <c r="Q1593" s="5"/>
      <c r="R1593" s="6"/>
    </row>
    <row r="1594" spans="1:18" ht="15.75" customHeight="1">
      <c r="A1594" s="12" t="s">
        <v>15</v>
      </c>
      <c r="B1594" s="15">
        <v>1185732</v>
      </c>
      <c r="C1594" s="3">
        <v>44215</v>
      </c>
      <c r="D1594" s="12" t="s">
        <v>46</v>
      </c>
      <c r="E1594" s="12" t="s">
        <v>69</v>
      </c>
      <c r="F1594" s="12" t="s">
        <v>70</v>
      </c>
      <c r="G1594" s="12" t="s">
        <v>22</v>
      </c>
      <c r="H1594" s="33">
        <v>0.45000000000000007</v>
      </c>
      <c r="I1594" s="21">
        <v>4500</v>
      </c>
      <c r="J1594" s="33">
        <f t="shared" si="60"/>
        <v>2025.0000000000002</v>
      </c>
      <c r="K1594" s="34">
        <f t="shared" si="61"/>
        <v>810</v>
      </c>
      <c r="L1594" s="24">
        <v>0.39999999999999997</v>
      </c>
      <c r="M1594" s="42">
        <f t="shared" si="62"/>
        <v>0.18</v>
      </c>
      <c r="N1594" s="29">
        <f t="shared" si="63"/>
        <v>810</v>
      </c>
      <c r="O1594" s="3"/>
      <c r="P1594" s="8"/>
      <c r="Q1594" s="5"/>
      <c r="R1594" s="6"/>
    </row>
    <row r="1595" spans="1:18" ht="15.75" customHeight="1">
      <c r="A1595" s="12" t="s">
        <v>15</v>
      </c>
      <c r="B1595" s="15">
        <v>1185732</v>
      </c>
      <c r="C1595" s="3">
        <v>44215</v>
      </c>
      <c r="D1595" s="12" t="s">
        <v>46</v>
      </c>
      <c r="E1595" s="12" t="s">
        <v>69</v>
      </c>
      <c r="F1595" s="12" t="s">
        <v>70</v>
      </c>
      <c r="G1595" s="12" t="s">
        <v>23</v>
      </c>
      <c r="H1595" s="33">
        <v>0.35</v>
      </c>
      <c r="I1595" s="21">
        <v>5500</v>
      </c>
      <c r="J1595" s="33">
        <f t="shared" si="60"/>
        <v>1924.9999999999998</v>
      </c>
      <c r="K1595" s="34">
        <f t="shared" si="61"/>
        <v>1058.75</v>
      </c>
      <c r="L1595" s="24">
        <v>0.55000000000000004</v>
      </c>
      <c r="M1595" s="42">
        <f t="shared" si="62"/>
        <v>0.1925</v>
      </c>
      <c r="N1595" s="29">
        <f t="shared" si="63"/>
        <v>1058.75</v>
      </c>
      <c r="O1595" s="3"/>
      <c r="P1595" s="8"/>
      <c r="Q1595" s="5"/>
      <c r="R1595" s="6"/>
    </row>
    <row r="1596" spans="1:18" ht="15.75" customHeight="1">
      <c r="A1596" s="12" t="s">
        <v>15</v>
      </c>
      <c r="B1596" s="15">
        <v>1185732</v>
      </c>
      <c r="C1596" s="3">
        <v>44244</v>
      </c>
      <c r="D1596" s="12" t="s">
        <v>46</v>
      </c>
      <c r="E1596" s="12" t="s">
        <v>69</v>
      </c>
      <c r="F1596" s="12" t="s">
        <v>70</v>
      </c>
      <c r="G1596" s="12" t="s">
        <v>18</v>
      </c>
      <c r="H1596" s="33">
        <v>0.35</v>
      </c>
      <c r="I1596" s="21">
        <v>8000</v>
      </c>
      <c r="J1596" s="33">
        <f t="shared" si="60"/>
        <v>2800</v>
      </c>
      <c r="K1596" s="34">
        <f t="shared" si="61"/>
        <v>1400</v>
      </c>
      <c r="L1596" s="24">
        <v>0.5</v>
      </c>
      <c r="M1596" s="42">
        <f t="shared" si="62"/>
        <v>0.17499999999999999</v>
      </c>
      <c r="N1596" s="29">
        <f t="shared" si="63"/>
        <v>1400</v>
      </c>
      <c r="O1596" s="3"/>
      <c r="P1596" s="8"/>
      <c r="Q1596" s="5"/>
      <c r="R1596" s="6"/>
    </row>
    <row r="1597" spans="1:18" ht="15.75" customHeight="1">
      <c r="A1597" s="12" t="s">
        <v>15</v>
      </c>
      <c r="B1597" s="15">
        <v>1185732</v>
      </c>
      <c r="C1597" s="3">
        <v>44244</v>
      </c>
      <c r="D1597" s="12" t="s">
        <v>46</v>
      </c>
      <c r="E1597" s="12" t="s">
        <v>69</v>
      </c>
      <c r="F1597" s="12" t="s">
        <v>70</v>
      </c>
      <c r="G1597" s="12" t="s">
        <v>19</v>
      </c>
      <c r="H1597" s="33">
        <v>0.35</v>
      </c>
      <c r="I1597" s="21">
        <v>4500</v>
      </c>
      <c r="J1597" s="33">
        <f t="shared" si="60"/>
        <v>1575</v>
      </c>
      <c r="K1597" s="34">
        <f t="shared" si="61"/>
        <v>630</v>
      </c>
      <c r="L1597" s="24">
        <v>0.39999999999999997</v>
      </c>
      <c r="M1597" s="42">
        <f t="shared" si="62"/>
        <v>0.14000000000000001</v>
      </c>
      <c r="N1597" s="29">
        <f t="shared" si="63"/>
        <v>630</v>
      </c>
      <c r="O1597" s="3"/>
      <c r="P1597" s="8"/>
      <c r="Q1597" s="5"/>
      <c r="R1597" s="6"/>
    </row>
    <row r="1598" spans="1:18" ht="15.75" customHeight="1">
      <c r="A1598" s="12" t="s">
        <v>15</v>
      </c>
      <c r="B1598" s="15">
        <v>1185732</v>
      </c>
      <c r="C1598" s="3">
        <v>44244</v>
      </c>
      <c r="D1598" s="12" t="s">
        <v>46</v>
      </c>
      <c r="E1598" s="12" t="s">
        <v>69</v>
      </c>
      <c r="F1598" s="12" t="s">
        <v>70</v>
      </c>
      <c r="G1598" s="12" t="s">
        <v>20</v>
      </c>
      <c r="H1598" s="33">
        <v>0.25</v>
      </c>
      <c r="I1598" s="21">
        <v>5000</v>
      </c>
      <c r="J1598" s="33">
        <f t="shared" si="60"/>
        <v>1250</v>
      </c>
      <c r="K1598" s="34">
        <f t="shared" si="61"/>
        <v>375</v>
      </c>
      <c r="L1598" s="24">
        <v>0.3</v>
      </c>
      <c r="M1598" s="42">
        <f t="shared" si="62"/>
        <v>7.4999999999999997E-2</v>
      </c>
      <c r="N1598" s="29">
        <f t="shared" si="63"/>
        <v>375</v>
      </c>
      <c r="O1598" s="3"/>
      <c r="P1598" s="8"/>
      <c r="Q1598" s="5"/>
      <c r="R1598" s="6"/>
    </row>
    <row r="1599" spans="1:18" ht="15.75" customHeight="1">
      <c r="A1599" s="12" t="s">
        <v>15</v>
      </c>
      <c r="B1599" s="15">
        <v>1185732</v>
      </c>
      <c r="C1599" s="3">
        <v>44244</v>
      </c>
      <c r="D1599" s="12" t="s">
        <v>46</v>
      </c>
      <c r="E1599" s="12" t="s">
        <v>69</v>
      </c>
      <c r="F1599" s="12" t="s">
        <v>70</v>
      </c>
      <c r="G1599" s="12" t="s">
        <v>21</v>
      </c>
      <c r="H1599" s="33">
        <v>0.29999999999999993</v>
      </c>
      <c r="I1599" s="21">
        <v>3750</v>
      </c>
      <c r="J1599" s="33">
        <f t="shared" si="60"/>
        <v>1124.9999999999998</v>
      </c>
      <c r="K1599" s="34">
        <f t="shared" si="61"/>
        <v>393.74999999999989</v>
      </c>
      <c r="L1599" s="24">
        <v>0.35</v>
      </c>
      <c r="M1599" s="42">
        <f t="shared" si="62"/>
        <v>0.10499999999999997</v>
      </c>
      <c r="N1599" s="29">
        <f t="shared" si="63"/>
        <v>393.74999999999989</v>
      </c>
      <c r="O1599" s="3"/>
      <c r="P1599" s="8"/>
      <c r="Q1599" s="5"/>
      <c r="R1599" s="6"/>
    </row>
    <row r="1600" spans="1:18" ht="15.75" customHeight="1">
      <c r="A1600" s="12" t="s">
        <v>15</v>
      </c>
      <c r="B1600" s="15">
        <v>1185732</v>
      </c>
      <c r="C1600" s="3">
        <v>44244</v>
      </c>
      <c r="D1600" s="12" t="s">
        <v>46</v>
      </c>
      <c r="E1600" s="12" t="s">
        <v>69</v>
      </c>
      <c r="F1600" s="12" t="s">
        <v>70</v>
      </c>
      <c r="G1600" s="12" t="s">
        <v>22</v>
      </c>
      <c r="H1600" s="33">
        <v>0.45000000000000007</v>
      </c>
      <c r="I1600" s="21">
        <v>4500</v>
      </c>
      <c r="J1600" s="33">
        <f t="shared" si="60"/>
        <v>2025.0000000000002</v>
      </c>
      <c r="K1600" s="34">
        <f t="shared" si="61"/>
        <v>810</v>
      </c>
      <c r="L1600" s="24">
        <v>0.39999999999999997</v>
      </c>
      <c r="M1600" s="42">
        <f t="shared" si="62"/>
        <v>0.18</v>
      </c>
      <c r="N1600" s="29">
        <f t="shared" si="63"/>
        <v>810</v>
      </c>
      <c r="O1600" s="3"/>
      <c r="P1600" s="8"/>
      <c r="Q1600" s="5"/>
      <c r="R1600" s="6"/>
    </row>
    <row r="1601" spans="1:18" ht="15.75" customHeight="1">
      <c r="A1601" s="12" t="s">
        <v>15</v>
      </c>
      <c r="B1601" s="15">
        <v>1185732</v>
      </c>
      <c r="C1601" s="3">
        <v>44244</v>
      </c>
      <c r="D1601" s="12" t="s">
        <v>46</v>
      </c>
      <c r="E1601" s="12" t="s">
        <v>69</v>
      </c>
      <c r="F1601" s="12" t="s">
        <v>70</v>
      </c>
      <c r="G1601" s="12" t="s">
        <v>23</v>
      </c>
      <c r="H1601" s="33">
        <v>0.35</v>
      </c>
      <c r="I1601" s="21">
        <v>5500</v>
      </c>
      <c r="J1601" s="33">
        <f t="shared" si="60"/>
        <v>1924.9999999999998</v>
      </c>
      <c r="K1601" s="34">
        <f t="shared" si="61"/>
        <v>1058.75</v>
      </c>
      <c r="L1601" s="24">
        <v>0.55000000000000004</v>
      </c>
      <c r="M1601" s="42">
        <f t="shared" si="62"/>
        <v>0.1925</v>
      </c>
      <c r="N1601" s="29">
        <f t="shared" si="63"/>
        <v>1058.75</v>
      </c>
      <c r="O1601" s="3"/>
      <c r="P1601" s="8"/>
      <c r="Q1601" s="5"/>
      <c r="R1601" s="6"/>
    </row>
    <row r="1602" spans="1:18" ht="15.75" customHeight="1">
      <c r="A1602" s="12" t="s">
        <v>15</v>
      </c>
      <c r="B1602" s="15">
        <v>1185732</v>
      </c>
      <c r="C1602" s="3">
        <v>44270</v>
      </c>
      <c r="D1602" s="12" t="s">
        <v>46</v>
      </c>
      <c r="E1602" s="12" t="s">
        <v>69</v>
      </c>
      <c r="F1602" s="12" t="s">
        <v>70</v>
      </c>
      <c r="G1602" s="12" t="s">
        <v>18</v>
      </c>
      <c r="H1602" s="33">
        <v>0.35</v>
      </c>
      <c r="I1602" s="21">
        <v>7700</v>
      </c>
      <c r="J1602" s="33">
        <f t="shared" si="60"/>
        <v>2695</v>
      </c>
      <c r="K1602" s="34">
        <f t="shared" si="61"/>
        <v>1347.5</v>
      </c>
      <c r="L1602" s="24">
        <v>0.5</v>
      </c>
      <c r="M1602" s="42">
        <f t="shared" si="62"/>
        <v>0.17499999999999999</v>
      </c>
      <c r="N1602" s="29">
        <f t="shared" si="63"/>
        <v>1347.5</v>
      </c>
      <c r="O1602" s="3"/>
      <c r="P1602" s="8"/>
      <c r="Q1602" s="5"/>
      <c r="R1602" s="6"/>
    </row>
    <row r="1603" spans="1:18" ht="15.75" customHeight="1">
      <c r="A1603" s="12" t="s">
        <v>15</v>
      </c>
      <c r="B1603" s="15">
        <v>1185732</v>
      </c>
      <c r="C1603" s="3">
        <v>44270</v>
      </c>
      <c r="D1603" s="12" t="s">
        <v>46</v>
      </c>
      <c r="E1603" s="12" t="s">
        <v>69</v>
      </c>
      <c r="F1603" s="12" t="s">
        <v>70</v>
      </c>
      <c r="G1603" s="12" t="s">
        <v>19</v>
      </c>
      <c r="H1603" s="33">
        <v>0.35</v>
      </c>
      <c r="I1603" s="21">
        <v>4500</v>
      </c>
      <c r="J1603" s="33">
        <f t="shared" si="60"/>
        <v>1575</v>
      </c>
      <c r="K1603" s="34">
        <f t="shared" si="61"/>
        <v>630</v>
      </c>
      <c r="L1603" s="24">
        <v>0.39999999999999997</v>
      </c>
      <c r="M1603" s="42">
        <f t="shared" si="62"/>
        <v>0.14000000000000001</v>
      </c>
      <c r="N1603" s="29">
        <f t="shared" si="63"/>
        <v>630</v>
      </c>
      <c r="O1603" s="3"/>
      <c r="P1603" s="8"/>
      <c r="Q1603" s="5"/>
      <c r="R1603" s="6"/>
    </row>
    <row r="1604" spans="1:18" ht="15.75" customHeight="1">
      <c r="A1604" s="12" t="s">
        <v>15</v>
      </c>
      <c r="B1604" s="15">
        <v>1185732</v>
      </c>
      <c r="C1604" s="3">
        <v>44270</v>
      </c>
      <c r="D1604" s="12" t="s">
        <v>46</v>
      </c>
      <c r="E1604" s="12" t="s">
        <v>69</v>
      </c>
      <c r="F1604" s="12" t="s">
        <v>70</v>
      </c>
      <c r="G1604" s="12" t="s">
        <v>20</v>
      </c>
      <c r="H1604" s="33">
        <v>0.25</v>
      </c>
      <c r="I1604" s="21">
        <v>4750</v>
      </c>
      <c r="J1604" s="33">
        <f t="shared" si="60"/>
        <v>1187.5</v>
      </c>
      <c r="K1604" s="34">
        <f t="shared" si="61"/>
        <v>356.25</v>
      </c>
      <c r="L1604" s="24">
        <v>0.3</v>
      </c>
      <c r="M1604" s="42">
        <f t="shared" si="62"/>
        <v>7.4999999999999997E-2</v>
      </c>
      <c r="N1604" s="29">
        <f t="shared" si="63"/>
        <v>356.25</v>
      </c>
      <c r="O1604" s="3"/>
      <c r="P1604" s="8"/>
      <c r="Q1604" s="5"/>
      <c r="R1604" s="6"/>
    </row>
    <row r="1605" spans="1:18" ht="15.75" customHeight="1">
      <c r="A1605" s="12" t="s">
        <v>15</v>
      </c>
      <c r="B1605" s="15">
        <v>1185732</v>
      </c>
      <c r="C1605" s="3">
        <v>44270</v>
      </c>
      <c r="D1605" s="12" t="s">
        <v>46</v>
      </c>
      <c r="E1605" s="12" t="s">
        <v>69</v>
      </c>
      <c r="F1605" s="12" t="s">
        <v>70</v>
      </c>
      <c r="G1605" s="12" t="s">
        <v>21</v>
      </c>
      <c r="H1605" s="33">
        <v>0.29999999999999993</v>
      </c>
      <c r="I1605" s="21">
        <v>3250</v>
      </c>
      <c r="J1605" s="33">
        <f t="shared" si="60"/>
        <v>974.99999999999977</v>
      </c>
      <c r="K1605" s="34">
        <f t="shared" si="61"/>
        <v>341.24999999999989</v>
      </c>
      <c r="L1605" s="24">
        <v>0.35</v>
      </c>
      <c r="M1605" s="42">
        <f t="shared" si="62"/>
        <v>0.10499999999999997</v>
      </c>
      <c r="N1605" s="29">
        <f t="shared" si="63"/>
        <v>341.24999999999989</v>
      </c>
      <c r="O1605" s="3"/>
      <c r="P1605" s="8"/>
      <c r="Q1605" s="5"/>
      <c r="R1605" s="6"/>
    </row>
    <row r="1606" spans="1:18" ht="15.75" customHeight="1">
      <c r="A1606" s="12" t="s">
        <v>15</v>
      </c>
      <c r="B1606" s="15">
        <v>1185732</v>
      </c>
      <c r="C1606" s="3">
        <v>44270</v>
      </c>
      <c r="D1606" s="12" t="s">
        <v>46</v>
      </c>
      <c r="E1606" s="12" t="s">
        <v>69</v>
      </c>
      <c r="F1606" s="12" t="s">
        <v>70</v>
      </c>
      <c r="G1606" s="12" t="s">
        <v>22</v>
      </c>
      <c r="H1606" s="33">
        <v>0.45000000000000007</v>
      </c>
      <c r="I1606" s="21">
        <v>3750</v>
      </c>
      <c r="J1606" s="33">
        <f t="shared" si="60"/>
        <v>1687.5000000000002</v>
      </c>
      <c r="K1606" s="34">
        <f t="shared" si="61"/>
        <v>675</v>
      </c>
      <c r="L1606" s="24">
        <v>0.39999999999999997</v>
      </c>
      <c r="M1606" s="42">
        <f t="shared" si="62"/>
        <v>0.18</v>
      </c>
      <c r="N1606" s="29">
        <f t="shared" si="63"/>
        <v>675</v>
      </c>
      <c r="O1606" s="3"/>
      <c r="P1606" s="8"/>
      <c r="Q1606" s="5"/>
      <c r="R1606" s="6"/>
    </row>
    <row r="1607" spans="1:18" ht="15.75" customHeight="1">
      <c r="A1607" s="12" t="s">
        <v>15</v>
      </c>
      <c r="B1607" s="15">
        <v>1185732</v>
      </c>
      <c r="C1607" s="3">
        <v>44270</v>
      </c>
      <c r="D1607" s="12" t="s">
        <v>46</v>
      </c>
      <c r="E1607" s="12" t="s">
        <v>69</v>
      </c>
      <c r="F1607" s="12" t="s">
        <v>70</v>
      </c>
      <c r="G1607" s="12" t="s">
        <v>23</v>
      </c>
      <c r="H1607" s="33">
        <v>0.35</v>
      </c>
      <c r="I1607" s="21">
        <v>4750</v>
      </c>
      <c r="J1607" s="33">
        <f t="shared" si="60"/>
        <v>1662.5</v>
      </c>
      <c r="K1607" s="34">
        <f t="shared" si="61"/>
        <v>914.37500000000011</v>
      </c>
      <c r="L1607" s="24">
        <v>0.55000000000000004</v>
      </c>
      <c r="M1607" s="42">
        <f t="shared" ref="M1607:M1670" si="64">IFERROR(K1607/I1607,0)</f>
        <v>0.19250000000000003</v>
      </c>
      <c r="N1607" s="29">
        <f t="shared" ref="N1607:N1670" si="65">L1607*J1607</f>
        <v>914.37500000000011</v>
      </c>
      <c r="O1607" s="3"/>
      <c r="P1607" s="8"/>
      <c r="Q1607" s="5"/>
      <c r="R1607" s="6"/>
    </row>
    <row r="1608" spans="1:18" ht="15.75" customHeight="1">
      <c r="A1608" s="12" t="s">
        <v>15</v>
      </c>
      <c r="B1608" s="15">
        <v>1185732</v>
      </c>
      <c r="C1608" s="3">
        <v>44302</v>
      </c>
      <c r="D1608" s="12" t="s">
        <v>46</v>
      </c>
      <c r="E1608" s="12" t="s">
        <v>69</v>
      </c>
      <c r="F1608" s="12" t="s">
        <v>70</v>
      </c>
      <c r="G1608" s="12" t="s">
        <v>18</v>
      </c>
      <c r="H1608" s="33">
        <v>0.35</v>
      </c>
      <c r="I1608" s="21">
        <v>7250</v>
      </c>
      <c r="J1608" s="33">
        <f t="shared" si="60"/>
        <v>2537.5</v>
      </c>
      <c r="K1608" s="34">
        <f t="shared" si="61"/>
        <v>1268.75</v>
      </c>
      <c r="L1608" s="24">
        <v>0.5</v>
      </c>
      <c r="M1608" s="42">
        <f t="shared" si="64"/>
        <v>0.17499999999999999</v>
      </c>
      <c r="N1608" s="29">
        <f t="shared" si="65"/>
        <v>1268.75</v>
      </c>
      <c r="O1608" s="3"/>
      <c r="P1608" s="8"/>
      <c r="Q1608" s="5"/>
      <c r="R1608" s="6"/>
    </row>
    <row r="1609" spans="1:18" ht="15.75" customHeight="1">
      <c r="A1609" s="12" t="s">
        <v>15</v>
      </c>
      <c r="B1609" s="15">
        <v>1185732</v>
      </c>
      <c r="C1609" s="3">
        <v>44302</v>
      </c>
      <c r="D1609" s="12" t="s">
        <v>46</v>
      </c>
      <c r="E1609" s="12" t="s">
        <v>69</v>
      </c>
      <c r="F1609" s="12" t="s">
        <v>70</v>
      </c>
      <c r="G1609" s="12" t="s">
        <v>19</v>
      </c>
      <c r="H1609" s="33">
        <v>0.4</v>
      </c>
      <c r="I1609" s="21">
        <v>4250</v>
      </c>
      <c r="J1609" s="33">
        <f t="shared" si="60"/>
        <v>1700</v>
      </c>
      <c r="K1609" s="34">
        <f t="shared" si="61"/>
        <v>680</v>
      </c>
      <c r="L1609" s="24">
        <v>0.39999999999999997</v>
      </c>
      <c r="M1609" s="42">
        <f t="shared" si="64"/>
        <v>0.16</v>
      </c>
      <c r="N1609" s="29">
        <f t="shared" si="65"/>
        <v>680</v>
      </c>
      <c r="O1609" s="3"/>
      <c r="P1609" s="8"/>
      <c r="Q1609" s="5"/>
      <c r="R1609" s="6"/>
    </row>
    <row r="1610" spans="1:18" ht="15.75" customHeight="1">
      <c r="A1610" s="12" t="s">
        <v>15</v>
      </c>
      <c r="B1610" s="15">
        <v>1185732</v>
      </c>
      <c r="C1610" s="3">
        <v>44302</v>
      </c>
      <c r="D1610" s="12" t="s">
        <v>46</v>
      </c>
      <c r="E1610" s="12" t="s">
        <v>69</v>
      </c>
      <c r="F1610" s="12" t="s">
        <v>70</v>
      </c>
      <c r="G1610" s="12" t="s">
        <v>20</v>
      </c>
      <c r="H1610" s="33">
        <v>0.30000000000000004</v>
      </c>
      <c r="I1610" s="21">
        <v>4500</v>
      </c>
      <c r="J1610" s="33">
        <f t="shared" si="60"/>
        <v>1350.0000000000002</v>
      </c>
      <c r="K1610" s="34">
        <f t="shared" si="61"/>
        <v>405.00000000000006</v>
      </c>
      <c r="L1610" s="24">
        <v>0.3</v>
      </c>
      <c r="M1610" s="42">
        <f t="shared" si="64"/>
        <v>9.0000000000000011E-2</v>
      </c>
      <c r="N1610" s="29">
        <f t="shared" si="65"/>
        <v>405.00000000000006</v>
      </c>
      <c r="O1610" s="3"/>
      <c r="P1610" s="8"/>
      <c r="Q1610" s="5"/>
      <c r="R1610" s="6"/>
    </row>
    <row r="1611" spans="1:18" ht="15.75" customHeight="1">
      <c r="A1611" s="12" t="s">
        <v>15</v>
      </c>
      <c r="B1611" s="15">
        <v>1185732</v>
      </c>
      <c r="C1611" s="3">
        <v>44302</v>
      </c>
      <c r="D1611" s="12" t="s">
        <v>46</v>
      </c>
      <c r="E1611" s="12" t="s">
        <v>69</v>
      </c>
      <c r="F1611" s="12" t="s">
        <v>70</v>
      </c>
      <c r="G1611" s="12" t="s">
        <v>21</v>
      </c>
      <c r="H1611" s="33">
        <v>0.35</v>
      </c>
      <c r="I1611" s="21">
        <v>3750</v>
      </c>
      <c r="J1611" s="33">
        <f t="shared" si="60"/>
        <v>1312.5</v>
      </c>
      <c r="K1611" s="34">
        <f t="shared" si="61"/>
        <v>459.37499999999994</v>
      </c>
      <c r="L1611" s="24">
        <v>0.35</v>
      </c>
      <c r="M1611" s="42">
        <f t="shared" si="64"/>
        <v>0.12249999999999998</v>
      </c>
      <c r="N1611" s="29">
        <f t="shared" si="65"/>
        <v>459.37499999999994</v>
      </c>
      <c r="O1611" s="3"/>
      <c r="P1611" s="8"/>
      <c r="Q1611" s="5"/>
      <c r="R1611" s="6"/>
    </row>
    <row r="1612" spans="1:18" ht="15.75" customHeight="1">
      <c r="A1612" s="12" t="s">
        <v>15</v>
      </c>
      <c r="B1612" s="15">
        <v>1185732</v>
      </c>
      <c r="C1612" s="3">
        <v>44302</v>
      </c>
      <c r="D1612" s="12" t="s">
        <v>46</v>
      </c>
      <c r="E1612" s="12" t="s">
        <v>69</v>
      </c>
      <c r="F1612" s="12" t="s">
        <v>70</v>
      </c>
      <c r="G1612" s="12" t="s">
        <v>22</v>
      </c>
      <c r="H1612" s="33">
        <v>0.5</v>
      </c>
      <c r="I1612" s="21">
        <v>4000</v>
      </c>
      <c r="J1612" s="33">
        <f t="shared" si="60"/>
        <v>2000</v>
      </c>
      <c r="K1612" s="34">
        <f t="shared" si="61"/>
        <v>799.99999999999989</v>
      </c>
      <c r="L1612" s="24">
        <v>0.39999999999999997</v>
      </c>
      <c r="M1612" s="42">
        <f t="shared" si="64"/>
        <v>0.19999999999999998</v>
      </c>
      <c r="N1612" s="29">
        <f t="shared" si="65"/>
        <v>799.99999999999989</v>
      </c>
      <c r="O1612" s="3"/>
      <c r="P1612" s="8"/>
      <c r="Q1612" s="5"/>
      <c r="R1612" s="6"/>
    </row>
    <row r="1613" spans="1:18" ht="15.75" customHeight="1">
      <c r="A1613" s="12" t="s">
        <v>15</v>
      </c>
      <c r="B1613" s="15">
        <v>1185732</v>
      </c>
      <c r="C1613" s="3">
        <v>44302</v>
      </c>
      <c r="D1613" s="12" t="s">
        <v>46</v>
      </c>
      <c r="E1613" s="12" t="s">
        <v>69</v>
      </c>
      <c r="F1613" s="12" t="s">
        <v>70</v>
      </c>
      <c r="G1613" s="12" t="s">
        <v>23</v>
      </c>
      <c r="H1613" s="33">
        <v>0.4</v>
      </c>
      <c r="I1613" s="21">
        <v>5250</v>
      </c>
      <c r="J1613" s="33">
        <f t="shared" si="60"/>
        <v>2100</v>
      </c>
      <c r="K1613" s="34">
        <f t="shared" si="61"/>
        <v>1155</v>
      </c>
      <c r="L1613" s="24">
        <v>0.55000000000000004</v>
      </c>
      <c r="M1613" s="42">
        <f t="shared" si="64"/>
        <v>0.22</v>
      </c>
      <c r="N1613" s="29">
        <f t="shared" si="65"/>
        <v>1155</v>
      </c>
      <c r="O1613" s="3"/>
      <c r="P1613" s="8"/>
      <c r="Q1613" s="5"/>
      <c r="R1613" s="6"/>
    </row>
    <row r="1614" spans="1:18" ht="15.75" customHeight="1">
      <c r="A1614" s="12" t="s">
        <v>15</v>
      </c>
      <c r="B1614" s="15">
        <v>1185732</v>
      </c>
      <c r="C1614" s="3">
        <v>44331</v>
      </c>
      <c r="D1614" s="12" t="s">
        <v>46</v>
      </c>
      <c r="E1614" s="12" t="s">
        <v>69</v>
      </c>
      <c r="F1614" s="12" t="s">
        <v>70</v>
      </c>
      <c r="G1614" s="12" t="s">
        <v>18</v>
      </c>
      <c r="H1614" s="33">
        <v>0.5</v>
      </c>
      <c r="I1614" s="21">
        <v>7950</v>
      </c>
      <c r="J1614" s="33">
        <f t="shared" si="60"/>
        <v>3975</v>
      </c>
      <c r="K1614" s="34">
        <f t="shared" si="61"/>
        <v>1987.5</v>
      </c>
      <c r="L1614" s="24">
        <v>0.5</v>
      </c>
      <c r="M1614" s="42">
        <f t="shared" si="64"/>
        <v>0.25</v>
      </c>
      <c r="N1614" s="29">
        <f t="shared" si="65"/>
        <v>1987.5</v>
      </c>
      <c r="O1614" s="3"/>
      <c r="P1614" s="8"/>
      <c r="Q1614" s="5"/>
      <c r="R1614" s="6"/>
    </row>
    <row r="1615" spans="1:18" ht="15.75" customHeight="1">
      <c r="A1615" s="12" t="s">
        <v>15</v>
      </c>
      <c r="B1615" s="15">
        <v>1185732</v>
      </c>
      <c r="C1615" s="3">
        <v>44331</v>
      </c>
      <c r="D1615" s="12" t="s">
        <v>46</v>
      </c>
      <c r="E1615" s="12" t="s">
        <v>69</v>
      </c>
      <c r="F1615" s="12" t="s">
        <v>70</v>
      </c>
      <c r="G1615" s="12" t="s">
        <v>19</v>
      </c>
      <c r="H1615" s="33">
        <v>0.5</v>
      </c>
      <c r="I1615" s="21">
        <v>5000</v>
      </c>
      <c r="J1615" s="33">
        <f t="shared" si="60"/>
        <v>2500</v>
      </c>
      <c r="K1615" s="34">
        <f t="shared" si="61"/>
        <v>999.99999999999989</v>
      </c>
      <c r="L1615" s="24">
        <v>0.39999999999999997</v>
      </c>
      <c r="M1615" s="42">
        <f t="shared" si="64"/>
        <v>0.19999999999999998</v>
      </c>
      <c r="N1615" s="29">
        <f t="shared" si="65"/>
        <v>999.99999999999989</v>
      </c>
      <c r="O1615" s="3"/>
      <c r="P1615" s="8"/>
      <c r="Q1615" s="5"/>
      <c r="R1615" s="6"/>
    </row>
    <row r="1616" spans="1:18" ht="15.75" customHeight="1">
      <c r="A1616" s="12" t="s">
        <v>15</v>
      </c>
      <c r="B1616" s="15">
        <v>1185732</v>
      </c>
      <c r="C1616" s="3">
        <v>44331</v>
      </c>
      <c r="D1616" s="12" t="s">
        <v>46</v>
      </c>
      <c r="E1616" s="12" t="s">
        <v>69</v>
      </c>
      <c r="F1616" s="12" t="s">
        <v>70</v>
      </c>
      <c r="G1616" s="12" t="s">
        <v>20</v>
      </c>
      <c r="H1616" s="33">
        <v>0.45</v>
      </c>
      <c r="I1616" s="21">
        <v>4750</v>
      </c>
      <c r="J1616" s="33">
        <f t="shared" si="60"/>
        <v>2137.5</v>
      </c>
      <c r="K1616" s="34">
        <f t="shared" si="61"/>
        <v>641.25</v>
      </c>
      <c r="L1616" s="24">
        <v>0.3</v>
      </c>
      <c r="M1616" s="42">
        <f t="shared" si="64"/>
        <v>0.13500000000000001</v>
      </c>
      <c r="N1616" s="29">
        <f t="shared" si="65"/>
        <v>641.25</v>
      </c>
      <c r="O1616" s="3"/>
      <c r="P1616" s="8"/>
      <c r="Q1616" s="5"/>
      <c r="R1616" s="6"/>
    </row>
    <row r="1617" spans="1:18" ht="15.75" customHeight="1">
      <c r="A1617" s="12" t="s">
        <v>15</v>
      </c>
      <c r="B1617" s="15">
        <v>1185732</v>
      </c>
      <c r="C1617" s="3">
        <v>44331</v>
      </c>
      <c r="D1617" s="12" t="s">
        <v>46</v>
      </c>
      <c r="E1617" s="12" t="s">
        <v>69</v>
      </c>
      <c r="F1617" s="12" t="s">
        <v>70</v>
      </c>
      <c r="G1617" s="12" t="s">
        <v>21</v>
      </c>
      <c r="H1617" s="33">
        <v>0.45</v>
      </c>
      <c r="I1617" s="21">
        <v>4500</v>
      </c>
      <c r="J1617" s="33">
        <f t="shared" si="60"/>
        <v>2025</v>
      </c>
      <c r="K1617" s="34">
        <f t="shared" si="61"/>
        <v>708.75</v>
      </c>
      <c r="L1617" s="24">
        <v>0.35</v>
      </c>
      <c r="M1617" s="42">
        <f t="shared" si="64"/>
        <v>0.1575</v>
      </c>
      <c r="N1617" s="29">
        <f t="shared" si="65"/>
        <v>708.75</v>
      </c>
      <c r="O1617" s="3"/>
      <c r="P1617" s="8"/>
      <c r="Q1617" s="5"/>
      <c r="R1617" s="6"/>
    </row>
    <row r="1618" spans="1:18" ht="15.75" customHeight="1">
      <c r="A1618" s="12" t="s">
        <v>15</v>
      </c>
      <c r="B1618" s="15">
        <v>1185732</v>
      </c>
      <c r="C1618" s="3">
        <v>44331</v>
      </c>
      <c r="D1618" s="12" t="s">
        <v>46</v>
      </c>
      <c r="E1618" s="12" t="s">
        <v>69</v>
      </c>
      <c r="F1618" s="12" t="s">
        <v>70</v>
      </c>
      <c r="G1618" s="12" t="s">
        <v>22</v>
      </c>
      <c r="H1618" s="33">
        <v>0.54999999999999993</v>
      </c>
      <c r="I1618" s="21">
        <v>4750</v>
      </c>
      <c r="J1618" s="33">
        <f t="shared" si="60"/>
        <v>2612.4999999999995</v>
      </c>
      <c r="K1618" s="34">
        <f t="shared" si="61"/>
        <v>1044.9999999999998</v>
      </c>
      <c r="L1618" s="24">
        <v>0.39999999999999997</v>
      </c>
      <c r="M1618" s="42">
        <f t="shared" si="64"/>
        <v>0.21999999999999995</v>
      </c>
      <c r="N1618" s="29">
        <f t="shared" si="65"/>
        <v>1044.9999999999998</v>
      </c>
      <c r="O1618" s="3"/>
      <c r="P1618" s="8"/>
      <c r="Q1618" s="5"/>
      <c r="R1618" s="6"/>
    </row>
    <row r="1619" spans="1:18" ht="15.75" customHeight="1">
      <c r="A1619" s="12" t="s">
        <v>15</v>
      </c>
      <c r="B1619" s="15">
        <v>1185732</v>
      </c>
      <c r="C1619" s="3">
        <v>44331</v>
      </c>
      <c r="D1619" s="12" t="s">
        <v>46</v>
      </c>
      <c r="E1619" s="12" t="s">
        <v>69</v>
      </c>
      <c r="F1619" s="12" t="s">
        <v>70</v>
      </c>
      <c r="G1619" s="12" t="s">
        <v>23</v>
      </c>
      <c r="H1619" s="33">
        <v>0.6</v>
      </c>
      <c r="I1619" s="21">
        <v>5750</v>
      </c>
      <c r="J1619" s="33">
        <f t="shared" si="60"/>
        <v>3450</v>
      </c>
      <c r="K1619" s="34">
        <f t="shared" si="61"/>
        <v>1897.5000000000002</v>
      </c>
      <c r="L1619" s="24">
        <v>0.55000000000000004</v>
      </c>
      <c r="M1619" s="42">
        <f t="shared" si="64"/>
        <v>0.33</v>
      </c>
      <c r="N1619" s="29">
        <f t="shared" si="65"/>
        <v>1897.5000000000002</v>
      </c>
      <c r="O1619" s="3"/>
      <c r="P1619" s="8"/>
      <c r="Q1619" s="5"/>
      <c r="R1619" s="6"/>
    </row>
    <row r="1620" spans="1:18" ht="15.75" customHeight="1">
      <c r="A1620" s="12" t="s">
        <v>15</v>
      </c>
      <c r="B1620" s="15">
        <v>1185732</v>
      </c>
      <c r="C1620" s="3">
        <v>44364</v>
      </c>
      <c r="D1620" s="12" t="s">
        <v>46</v>
      </c>
      <c r="E1620" s="12" t="s">
        <v>69</v>
      </c>
      <c r="F1620" s="12" t="s">
        <v>70</v>
      </c>
      <c r="G1620" s="12" t="s">
        <v>18</v>
      </c>
      <c r="H1620" s="33">
        <v>0.54999999999999993</v>
      </c>
      <c r="I1620" s="21">
        <v>8250</v>
      </c>
      <c r="J1620" s="33">
        <f t="shared" si="60"/>
        <v>4537.4999999999991</v>
      </c>
      <c r="K1620" s="34">
        <f t="shared" si="61"/>
        <v>2268.7499999999995</v>
      </c>
      <c r="L1620" s="24">
        <v>0.5</v>
      </c>
      <c r="M1620" s="42">
        <f t="shared" si="64"/>
        <v>0.27499999999999997</v>
      </c>
      <c r="N1620" s="29">
        <f t="shared" si="65"/>
        <v>2268.7499999999995</v>
      </c>
      <c r="O1620" s="3"/>
      <c r="P1620" s="8"/>
      <c r="Q1620" s="5"/>
      <c r="R1620" s="6"/>
    </row>
    <row r="1621" spans="1:18" ht="15.75" customHeight="1">
      <c r="A1621" s="12" t="s">
        <v>15</v>
      </c>
      <c r="B1621" s="15">
        <v>1185732</v>
      </c>
      <c r="C1621" s="3">
        <v>44364</v>
      </c>
      <c r="D1621" s="12" t="s">
        <v>46</v>
      </c>
      <c r="E1621" s="12" t="s">
        <v>69</v>
      </c>
      <c r="F1621" s="12" t="s">
        <v>70</v>
      </c>
      <c r="G1621" s="12" t="s">
        <v>19</v>
      </c>
      <c r="H1621" s="33">
        <v>0.5</v>
      </c>
      <c r="I1621" s="21">
        <v>5750</v>
      </c>
      <c r="J1621" s="33">
        <f t="shared" si="60"/>
        <v>2875</v>
      </c>
      <c r="K1621" s="34">
        <f t="shared" si="61"/>
        <v>1150</v>
      </c>
      <c r="L1621" s="24">
        <v>0.39999999999999997</v>
      </c>
      <c r="M1621" s="42">
        <f t="shared" si="64"/>
        <v>0.2</v>
      </c>
      <c r="N1621" s="29">
        <f t="shared" si="65"/>
        <v>1150</v>
      </c>
      <c r="O1621" s="3"/>
      <c r="P1621" s="8"/>
      <c r="Q1621" s="5"/>
      <c r="R1621" s="6"/>
    </row>
    <row r="1622" spans="1:18" ht="15.75" customHeight="1">
      <c r="A1622" s="12" t="s">
        <v>15</v>
      </c>
      <c r="B1622" s="15">
        <v>1185732</v>
      </c>
      <c r="C1622" s="3">
        <v>44364</v>
      </c>
      <c r="D1622" s="12" t="s">
        <v>46</v>
      </c>
      <c r="E1622" s="12" t="s">
        <v>69</v>
      </c>
      <c r="F1622" s="12" t="s">
        <v>70</v>
      </c>
      <c r="G1622" s="12" t="s">
        <v>20</v>
      </c>
      <c r="H1622" s="33">
        <v>0.45</v>
      </c>
      <c r="I1622" s="21">
        <v>5500</v>
      </c>
      <c r="J1622" s="33">
        <f t="shared" si="60"/>
        <v>2475</v>
      </c>
      <c r="K1622" s="34">
        <f t="shared" si="61"/>
        <v>742.5</v>
      </c>
      <c r="L1622" s="24">
        <v>0.3</v>
      </c>
      <c r="M1622" s="42">
        <f t="shared" si="64"/>
        <v>0.13500000000000001</v>
      </c>
      <c r="N1622" s="29">
        <f t="shared" si="65"/>
        <v>742.5</v>
      </c>
      <c r="O1622" s="3"/>
      <c r="P1622" s="8"/>
      <c r="Q1622" s="5"/>
      <c r="R1622" s="6"/>
    </row>
    <row r="1623" spans="1:18" ht="15.75" customHeight="1">
      <c r="A1623" s="12" t="s">
        <v>15</v>
      </c>
      <c r="B1623" s="15">
        <v>1185732</v>
      </c>
      <c r="C1623" s="3">
        <v>44364</v>
      </c>
      <c r="D1623" s="12" t="s">
        <v>46</v>
      </c>
      <c r="E1623" s="12" t="s">
        <v>69</v>
      </c>
      <c r="F1623" s="12" t="s">
        <v>70</v>
      </c>
      <c r="G1623" s="12" t="s">
        <v>21</v>
      </c>
      <c r="H1623" s="33">
        <v>0.45</v>
      </c>
      <c r="I1623" s="21">
        <v>5250</v>
      </c>
      <c r="J1623" s="33">
        <f t="shared" si="60"/>
        <v>2362.5</v>
      </c>
      <c r="K1623" s="34">
        <f t="shared" si="61"/>
        <v>826.875</v>
      </c>
      <c r="L1623" s="24">
        <v>0.35</v>
      </c>
      <c r="M1623" s="42">
        <f t="shared" si="64"/>
        <v>0.1575</v>
      </c>
      <c r="N1623" s="29">
        <f t="shared" si="65"/>
        <v>826.875</v>
      </c>
      <c r="O1623" s="3"/>
      <c r="P1623" s="8"/>
      <c r="Q1623" s="5"/>
      <c r="R1623" s="6"/>
    </row>
    <row r="1624" spans="1:18" ht="15.75" customHeight="1">
      <c r="A1624" s="12" t="s">
        <v>15</v>
      </c>
      <c r="B1624" s="15">
        <v>1185732</v>
      </c>
      <c r="C1624" s="3">
        <v>44364</v>
      </c>
      <c r="D1624" s="12" t="s">
        <v>46</v>
      </c>
      <c r="E1624" s="12" t="s">
        <v>69</v>
      </c>
      <c r="F1624" s="12" t="s">
        <v>70</v>
      </c>
      <c r="G1624" s="12" t="s">
        <v>22</v>
      </c>
      <c r="H1624" s="33">
        <v>0.6</v>
      </c>
      <c r="I1624" s="21">
        <v>5250</v>
      </c>
      <c r="J1624" s="33">
        <f t="shared" si="60"/>
        <v>3150</v>
      </c>
      <c r="K1624" s="34">
        <f t="shared" si="61"/>
        <v>1260</v>
      </c>
      <c r="L1624" s="24">
        <v>0.39999999999999997</v>
      </c>
      <c r="M1624" s="42">
        <f t="shared" si="64"/>
        <v>0.24</v>
      </c>
      <c r="N1624" s="29">
        <f t="shared" si="65"/>
        <v>1260</v>
      </c>
      <c r="O1624" s="3"/>
      <c r="P1624" s="8"/>
      <c r="Q1624" s="5"/>
      <c r="R1624" s="6"/>
    </row>
    <row r="1625" spans="1:18" ht="15.75" customHeight="1">
      <c r="A1625" s="12" t="s">
        <v>15</v>
      </c>
      <c r="B1625" s="15">
        <v>1185732</v>
      </c>
      <c r="C1625" s="3">
        <v>44364</v>
      </c>
      <c r="D1625" s="12" t="s">
        <v>46</v>
      </c>
      <c r="E1625" s="12" t="s">
        <v>69</v>
      </c>
      <c r="F1625" s="12" t="s">
        <v>70</v>
      </c>
      <c r="G1625" s="12" t="s">
        <v>23</v>
      </c>
      <c r="H1625" s="33">
        <v>0.65</v>
      </c>
      <c r="I1625" s="21">
        <v>6750</v>
      </c>
      <c r="J1625" s="33">
        <f t="shared" si="60"/>
        <v>4387.5</v>
      </c>
      <c r="K1625" s="34">
        <f t="shared" si="61"/>
        <v>2413.125</v>
      </c>
      <c r="L1625" s="24">
        <v>0.55000000000000004</v>
      </c>
      <c r="M1625" s="42">
        <f t="shared" si="64"/>
        <v>0.35749999999999998</v>
      </c>
      <c r="N1625" s="29">
        <f t="shared" si="65"/>
        <v>2413.125</v>
      </c>
      <c r="O1625" s="3"/>
      <c r="P1625" s="8"/>
      <c r="Q1625" s="5"/>
      <c r="R1625" s="6"/>
    </row>
    <row r="1626" spans="1:18" ht="15.75" customHeight="1">
      <c r="A1626" s="12" t="s">
        <v>15</v>
      </c>
      <c r="B1626" s="15">
        <v>1185732</v>
      </c>
      <c r="C1626" s="3">
        <v>44392</v>
      </c>
      <c r="D1626" s="12" t="s">
        <v>46</v>
      </c>
      <c r="E1626" s="12" t="s">
        <v>69</v>
      </c>
      <c r="F1626" s="12" t="s">
        <v>70</v>
      </c>
      <c r="G1626" s="12" t="s">
        <v>18</v>
      </c>
      <c r="H1626" s="33">
        <v>0.6</v>
      </c>
      <c r="I1626" s="21">
        <v>9000</v>
      </c>
      <c r="J1626" s="33">
        <f t="shared" si="60"/>
        <v>5400</v>
      </c>
      <c r="K1626" s="34">
        <f t="shared" si="61"/>
        <v>2700</v>
      </c>
      <c r="L1626" s="24">
        <v>0.5</v>
      </c>
      <c r="M1626" s="42">
        <f t="shared" si="64"/>
        <v>0.3</v>
      </c>
      <c r="N1626" s="29">
        <f t="shared" si="65"/>
        <v>2700</v>
      </c>
      <c r="O1626" s="3"/>
      <c r="P1626" s="8"/>
      <c r="Q1626" s="5"/>
      <c r="R1626" s="6"/>
    </row>
    <row r="1627" spans="1:18" ht="15.75" customHeight="1">
      <c r="A1627" s="12" t="s">
        <v>15</v>
      </c>
      <c r="B1627" s="15">
        <v>1185732</v>
      </c>
      <c r="C1627" s="3">
        <v>44392</v>
      </c>
      <c r="D1627" s="12" t="s">
        <v>46</v>
      </c>
      <c r="E1627" s="12" t="s">
        <v>69</v>
      </c>
      <c r="F1627" s="12" t="s">
        <v>70</v>
      </c>
      <c r="G1627" s="12" t="s">
        <v>19</v>
      </c>
      <c r="H1627" s="33">
        <v>0.55000000000000004</v>
      </c>
      <c r="I1627" s="21">
        <v>6500</v>
      </c>
      <c r="J1627" s="33">
        <f t="shared" si="60"/>
        <v>3575.0000000000005</v>
      </c>
      <c r="K1627" s="34">
        <f t="shared" si="61"/>
        <v>1430</v>
      </c>
      <c r="L1627" s="24">
        <v>0.39999999999999997</v>
      </c>
      <c r="M1627" s="42">
        <f t="shared" si="64"/>
        <v>0.22</v>
      </c>
      <c r="N1627" s="29">
        <f t="shared" si="65"/>
        <v>1430</v>
      </c>
      <c r="O1627" s="3"/>
      <c r="P1627" s="8"/>
      <c r="Q1627" s="5"/>
      <c r="R1627" s="6"/>
    </row>
    <row r="1628" spans="1:18" ht="15.75" customHeight="1">
      <c r="A1628" s="12" t="s">
        <v>15</v>
      </c>
      <c r="B1628" s="15">
        <v>1185732</v>
      </c>
      <c r="C1628" s="3">
        <v>44392</v>
      </c>
      <c r="D1628" s="12" t="s">
        <v>46</v>
      </c>
      <c r="E1628" s="12" t="s">
        <v>69</v>
      </c>
      <c r="F1628" s="12" t="s">
        <v>70</v>
      </c>
      <c r="G1628" s="12" t="s">
        <v>20</v>
      </c>
      <c r="H1628" s="33">
        <v>0.5</v>
      </c>
      <c r="I1628" s="21">
        <v>5750</v>
      </c>
      <c r="J1628" s="33">
        <f t="shared" si="60"/>
        <v>2875</v>
      </c>
      <c r="K1628" s="34">
        <f t="shared" si="61"/>
        <v>862.5</v>
      </c>
      <c r="L1628" s="24">
        <v>0.3</v>
      </c>
      <c r="M1628" s="42">
        <f t="shared" si="64"/>
        <v>0.15</v>
      </c>
      <c r="N1628" s="29">
        <f t="shared" si="65"/>
        <v>862.5</v>
      </c>
      <c r="O1628" s="3"/>
      <c r="P1628" s="8"/>
      <c r="Q1628" s="5"/>
      <c r="R1628" s="6"/>
    </row>
    <row r="1629" spans="1:18" ht="15.75" customHeight="1">
      <c r="A1629" s="12" t="s">
        <v>15</v>
      </c>
      <c r="B1629" s="15">
        <v>1185732</v>
      </c>
      <c r="C1629" s="3">
        <v>44392</v>
      </c>
      <c r="D1629" s="12" t="s">
        <v>46</v>
      </c>
      <c r="E1629" s="12" t="s">
        <v>69</v>
      </c>
      <c r="F1629" s="12" t="s">
        <v>70</v>
      </c>
      <c r="G1629" s="12" t="s">
        <v>21</v>
      </c>
      <c r="H1629" s="33">
        <v>0.5</v>
      </c>
      <c r="I1629" s="21">
        <v>5250</v>
      </c>
      <c r="J1629" s="33">
        <f t="shared" si="60"/>
        <v>2625</v>
      </c>
      <c r="K1629" s="34">
        <f t="shared" si="61"/>
        <v>918.74999999999989</v>
      </c>
      <c r="L1629" s="24">
        <v>0.35</v>
      </c>
      <c r="M1629" s="42">
        <f t="shared" si="64"/>
        <v>0.17499999999999999</v>
      </c>
      <c r="N1629" s="29">
        <f t="shared" si="65"/>
        <v>918.74999999999989</v>
      </c>
      <c r="O1629" s="3"/>
      <c r="P1629" s="8"/>
      <c r="Q1629" s="5"/>
      <c r="R1629" s="6"/>
    </row>
    <row r="1630" spans="1:18" ht="15.75" customHeight="1">
      <c r="A1630" s="12" t="s">
        <v>15</v>
      </c>
      <c r="B1630" s="15">
        <v>1185732</v>
      </c>
      <c r="C1630" s="3">
        <v>44392</v>
      </c>
      <c r="D1630" s="12" t="s">
        <v>46</v>
      </c>
      <c r="E1630" s="12" t="s">
        <v>69</v>
      </c>
      <c r="F1630" s="12" t="s">
        <v>70</v>
      </c>
      <c r="G1630" s="12" t="s">
        <v>22</v>
      </c>
      <c r="H1630" s="33">
        <v>0.6</v>
      </c>
      <c r="I1630" s="21">
        <v>5500</v>
      </c>
      <c r="J1630" s="33">
        <f t="shared" si="60"/>
        <v>3300</v>
      </c>
      <c r="K1630" s="34">
        <f t="shared" si="61"/>
        <v>1320</v>
      </c>
      <c r="L1630" s="24">
        <v>0.39999999999999997</v>
      </c>
      <c r="M1630" s="42">
        <f t="shared" si="64"/>
        <v>0.24</v>
      </c>
      <c r="N1630" s="29">
        <f t="shared" si="65"/>
        <v>1320</v>
      </c>
      <c r="O1630" s="3"/>
      <c r="P1630" s="8"/>
      <c r="Q1630" s="5"/>
      <c r="R1630" s="6"/>
    </row>
    <row r="1631" spans="1:18" ht="15.75" customHeight="1">
      <c r="A1631" s="12" t="s">
        <v>15</v>
      </c>
      <c r="B1631" s="15">
        <v>1185732</v>
      </c>
      <c r="C1631" s="3">
        <v>44392</v>
      </c>
      <c r="D1631" s="12" t="s">
        <v>46</v>
      </c>
      <c r="E1631" s="12" t="s">
        <v>69</v>
      </c>
      <c r="F1631" s="12" t="s">
        <v>70</v>
      </c>
      <c r="G1631" s="12" t="s">
        <v>23</v>
      </c>
      <c r="H1631" s="33">
        <v>0.65</v>
      </c>
      <c r="I1631" s="21">
        <v>7250</v>
      </c>
      <c r="J1631" s="33">
        <f t="shared" si="60"/>
        <v>4712.5</v>
      </c>
      <c r="K1631" s="34">
        <f t="shared" si="61"/>
        <v>2591.875</v>
      </c>
      <c r="L1631" s="24">
        <v>0.55000000000000004</v>
      </c>
      <c r="M1631" s="42">
        <f t="shared" si="64"/>
        <v>0.35749999999999998</v>
      </c>
      <c r="N1631" s="29">
        <f t="shared" si="65"/>
        <v>2591.875</v>
      </c>
      <c r="O1631" s="3"/>
      <c r="P1631" s="8"/>
      <c r="Q1631" s="5"/>
      <c r="R1631" s="6"/>
    </row>
    <row r="1632" spans="1:18" ht="15.75" customHeight="1">
      <c r="A1632" s="12" t="s">
        <v>15</v>
      </c>
      <c r="B1632" s="15">
        <v>1185732</v>
      </c>
      <c r="C1632" s="3">
        <v>44424</v>
      </c>
      <c r="D1632" s="12" t="s">
        <v>46</v>
      </c>
      <c r="E1632" s="12" t="s">
        <v>69</v>
      </c>
      <c r="F1632" s="12" t="s">
        <v>70</v>
      </c>
      <c r="G1632" s="12" t="s">
        <v>18</v>
      </c>
      <c r="H1632" s="33">
        <v>0.6</v>
      </c>
      <c r="I1632" s="21">
        <v>8750</v>
      </c>
      <c r="J1632" s="33">
        <f t="shared" si="60"/>
        <v>5250</v>
      </c>
      <c r="K1632" s="34">
        <f t="shared" si="61"/>
        <v>2625</v>
      </c>
      <c r="L1632" s="24">
        <v>0.5</v>
      </c>
      <c r="M1632" s="42">
        <f t="shared" si="64"/>
        <v>0.3</v>
      </c>
      <c r="N1632" s="29">
        <f t="shared" si="65"/>
        <v>2625</v>
      </c>
      <c r="O1632" s="3"/>
      <c r="P1632" s="8"/>
      <c r="Q1632" s="5"/>
      <c r="R1632" s="6"/>
    </row>
    <row r="1633" spans="1:18" ht="15.75" customHeight="1">
      <c r="A1633" s="12" t="s">
        <v>15</v>
      </c>
      <c r="B1633" s="15">
        <v>1185732</v>
      </c>
      <c r="C1633" s="3">
        <v>44424</v>
      </c>
      <c r="D1633" s="12" t="s">
        <v>46</v>
      </c>
      <c r="E1633" s="12" t="s">
        <v>69</v>
      </c>
      <c r="F1633" s="12" t="s">
        <v>70</v>
      </c>
      <c r="G1633" s="12" t="s">
        <v>19</v>
      </c>
      <c r="H1633" s="33">
        <v>0.55000000000000004</v>
      </c>
      <c r="I1633" s="21">
        <v>6500</v>
      </c>
      <c r="J1633" s="33">
        <f t="shared" si="60"/>
        <v>3575.0000000000005</v>
      </c>
      <c r="K1633" s="34">
        <f t="shared" si="61"/>
        <v>1430</v>
      </c>
      <c r="L1633" s="24">
        <v>0.39999999999999997</v>
      </c>
      <c r="M1633" s="42">
        <f t="shared" si="64"/>
        <v>0.22</v>
      </c>
      <c r="N1633" s="29">
        <f t="shared" si="65"/>
        <v>1430</v>
      </c>
      <c r="O1633" s="3"/>
      <c r="P1633" s="8"/>
      <c r="Q1633" s="5"/>
      <c r="R1633" s="6"/>
    </row>
    <row r="1634" spans="1:18" ht="15.75" customHeight="1">
      <c r="A1634" s="12" t="s">
        <v>15</v>
      </c>
      <c r="B1634" s="15">
        <v>1185732</v>
      </c>
      <c r="C1634" s="3">
        <v>44424</v>
      </c>
      <c r="D1634" s="12" t="s">
        <v>46</v>
      </c>
      <c r="E1634" s="12" t="s">
        <v>69</v>
      </c>
      <c r="F1634" s="12" t="s">
        <v>70</v>
      </c>
      <c r="G1634" s="12" t="s">
        <v>20</v>
      </c>
      <c r="H1634" s="33">
        <v>0.45000000000000007</v>
      </c>
      <c r="I1634" s="21">
        <v>5750</v>
      </c>
      <c r="J1634" s="33">
        <f t="shared" si="60"/>
        <v>2587.5000000000005</v>
      </c>
      <c r="K1634" s="34">
        <f t="shared" si="61"/>
        <v>776.25000000000011</v>
      </c>
      <c r="L1634" s="24">
        <v>0.3</v>
      </c>
      <c r="M1634" s="42">
        <f t="shared" si="64"/>
        <v>0.13500000000000001</v>
      </c>
      <c r="N1634" s="29">
        <f t="shared" si="65"/>
        <v>776.25000000000011</v>
      </c>
      <c r="O1634" s="3"/>
      <c r="P1634" s="8"/>
      <c r="Q1634" s="5"/>
      <c r="R1634" s="6"/>
    </row>
    <row r="1635" spans="1:18" ht="15.75" customHeight="1">
      <c r="A1635" s="12" t="s">
        <v>15</v>
      </c>
      <c r="B1635" s="15">
        <v>1185732</v>
      </c>
      <c r="C1635" s="3">
        <v>44424</v>
      </c>
      <c r="D1635" s="12" t="s">
        <v>46</v>
      </c>
      <c r="E1635" s="12" t="s">
        <v>69</v>
      </c>
      <c r="F1635" s="12" t="s">
        <v>70</v>
      </c>
      <c r="G1635" s="12" t="s">
        <v>21</v>
      </c>
      <c r="H1635" s="33">
        <v>0.35</v>
      </c>
      <c r="I1635" s="21">
        <v>5250</v>
      </c>
      <c r="J1635" s="33">
        <f t="shared" si="60"/>
        <v>1837.4999999999998</v>
      </c>
      <c r="K1635" s="34">
        <f t="shared" si="61"/>
        <v>643.12499999999989</v>
      </c>
      <c r="L1635" s="24">
        <v>0.35</v>
      </c>
      <c r="M1635" s="42">
        <f t="shared" si="64"/>
        <v>0.12249999999999998</v>
      </c>
      <c r="N1635" s="29">
        <f t="shared" si="65"/>
        <v>643.12499999999989</v>
      </c>
      <c r="O1635" s="3"/>
      <c r="P1635" s="8"/>
      <c r="Q1635" s="5"/>
      <c r="R1635" s="6"/>
    </row>
    <row r="1636" spans="1:18" ht="15.75" customHeight="1">
      <c r="A1636" s="12" t="s">
        <v>15</v>
      </c>
      <c r="B1636" s="15">
        <v>1185732</v>
      </c>
      <c r="C1636" s="3">
        <v>44424</v>
      </c>
      <c r="D1636" s="12" t="s">
        <v>46</v>
      </c>
      <c r="E1636" s="12" t="s">
        <v>69</v>
      </c>
      <c r="F1636" s="12" t="s">
        <v>70</v>
      </c>
      <c r="G1636" s="12" t="s">
        <v>22</v>
      </c>
      <c r="H1636" s="33">
        <v>0.45000000000000007</v>
      </c>
      <c r="I1636" s="21">
        <v>5000</v>
      </c>
      <c r="J1636" s="33">
        <f t="shared" si="60"/>
        <v>2250.0000000000005</v>
      </c>
      <c r="K1636" s="34">
        <f t="shared" si="61"/>
        <v>900.00000000000011</v>
      </c>
      <c r="L1636" s="24">
        <v>0.39999999999999997</v>
      </c>
      <c r="M1636" s="42">
        <f t="shared" si="64"/>
        <v>0.18000000000000002</v>
      </c>
      <c r="N1636" s="29">
        <f t="shared" si="65"/>
        <v>900.00000000000011</v>
      </c>
      <c r="O1636" s="3"/>
      <c r="P1636" s="8"/>
      <c r="Q1636" s="5"/>
      <c r="R1636" s="6"/>
    </row>
    <row r="1637" spans="1:18" ht="15.75" customHeight="1">
      <c r="A1637" s="12" t="s">
        <v>15</v>
      </c>
      <c r="B1637" s="15">
        <v>1185732</v>
      </c>
      <c r="C1637" s="3">
        <v>44424</v>
      </c>
      <c r="D1637" s="12" t="s">
        <v>46</v>
      </c>
      <c r="E1637" s="12" t="s">
        <v>69</v>
      </c>
      <c r="F1637" s="12" t="s">
        <v>70</v>
      </c>
      <c r="G1637" s="12" t="s">
        <v>23</v>
      </c>
      <c r="H1637" s="33">
        <v>0.50000000000000011</v>
      </c>
      <c r="I1637" s="21">
        <v>6750</v>
      </c>
      <c r="J1637" s="33">
        <f t="shared" si="60"/>
        <v>3375.0000000000009</v>
      </c>
      <c r="K1637" s="34">
        <f t="shared" si="61"/>
        <v>1856.2500000000007</v>
      </c>
      <c r="L1637" s="24">
        <v>0.55000000000000004</v>
      </c>
      <c r="M1637" s="42">
        <f t="shared" si="64"/>
        <v>0.27500000000000008</v>
      </c>
      <c r="N1637" s="29">
        <f t="shared" si="65"/>
        <v>1856.2500000000007</v>
      </c>
      <c r="O1637" s="3"/>
      <c r="P1637" s="8"/>
      <c r="Q1637" s="5"/>
      <c r="R1637" s="6"/>
    </row>
    <row r="1638" spans="1:18" ht="15.75" customHeight="1">
      <c r="A1638" s="12" t="s">
        <v>15</v>
      </c>
      <c r="B1638" s="15">
        <v>1185732</v>
      </c>
      <c r="C1638" s="3">
        <v>44454</v>
      </c>
      <c r="D1638" s="12" t="s">
        <v>46</v>
      </c>
      <c r="E1638" s="12" t="s">
        <v>69</v>
      </c>
      <c r="F1638" s="12" t="s">
        <v>70</v>
      </c>
      <c r="G1638" s="12" t="s">
        <v>18</v>
      </c>
      <c r="H1638" s="33">
        <v>0.45000000000000007</v>
      </c>
      <c r="I1638" s="21">
        <v>8000</v>
      </c>
      <c r="J1638" s="33">
        <f t="shared" si="60"/>
        <v>3600.0000000000005</v>
      </c>
      <c r="K1638" s="34">
        <f t="shared" si="61"/>
        <v>1800.0000000000002</v>
      </c>
      <c r="L1638" s="24">
        <v>0.5</v>
      </c>
      <c r="M1638" s="42">
        <f t="shared" si="64"/>
        <v>0.22500000000000003</v>
      </c>
      <c r="N1638" s="29">
        <f t="shared" si="65"/>
        <v>1800.0000000000002</v>
      </c>
      <c r="O1638" s="3"/>
      <c r="P1638" s="8"/>
      <c r="Q1638" s="5"/>
      <c r="R1638" s="6"/>
    </row>
    <row r="1639" spans="1:18" ht="15.75" customHeight="1">
      <c r="A1639" s="12" t="s">
        <v>15</v>
      </c>
      <c r="B1639" s="15">
        <v>1185732</v>
      </c>
      <c r="C1639" s="3">
        <v>44454</v>
      </c>
      <c r="D1639" s="12" t="s">
        <v>46</v>
      </c>
      <c r="E1639" s="12" t="s">
        <v>69</v>
      </c>
      <c r="F1639" s="12" t="s">
        <v>70</v>
      </c>
      <c r="G1639" s="12" t="s">
        <v>19</v>
      </c>
      <c r="H1639" s="33">
        <v>0.40000000000000013</v>
      </c>
      <c r="I1639" s="21">
        <v>6000</v>
      </c>
      <c r="J1639" s="33">
        <f t="shared" si="60"/>
        <v>2400.0000000000009</v>
      </c>
      <c r="K1639" s="34">
        <f t="shared" si="61"/>
        <v>960.00000000000023</v>
      </c>
      <c r="L1639" s="24">
        <v>0.39999999999999997</v>
      </c>
      <c r="M1639" s="42">
        <f t="shared" si="64"/>
        <v>0.16000000000000003</v>
      </c>
      <c r="N1639" s="29">
        <f t="shared" si="65"/>
        <v>960.00000000000023</v>
      </c>
      <c r="O1639" s="3"/>
      <c r="P1639" s="8"/>
      <c r="Q1639" s="5"/>
      <c r="R1639" s="6"/>
    </row>
    <row r="1640" spans="1:18" ht="15.75" customHeight="1">
      <c r="A1640" s="12" t="s">
        <v>15</v>
      </c>
      <c r="B1640" s="15">
        <v>1185732</v>
      </c>
      <c r="C1640" s="3">
        <v>44454</v>
      </c>
      <c r="D1640" s="12" t="s">
        <v>46</v>
      </c>
      <c r="E1640" s="12" t="s">
        <v>69</v>
      </c>
      <c r="F1640" s="12" t="s">
        <v>70</v>
      </c>
      <c r="G1640" s="12" t="s">
        <v>20</v>
      </c>
      <c r="H1640" s="33">
        <v>0.35</v>
      </c>
      <c r="I1640" s="21">
        <v>5000</v>
      </c>
      <c r="J1640" s="33">
        <f t="shared" si="60"/>
        <v>1750</v>
      </c>
      <c r="K1640" s="34">
        <f t="shared" si="61"/>
        <v>525</v>
      </c>
      <c r="L1640" s="24">
        <v>0.3</v>
      </c>
      <c r="M1640" s="42">
        <f t="shared" si="64"/>
        <v>0.105</v>
      </c>
      <c r="N1640" s="29">
        <f t="shared" si="65"/>
        <v>525</v>
      </c>
      <c r="O1640" s="3"/>
      <c r="P1640" s="8"/>
      <c r="Q1640" s="5"/>
      <c r="R1640" s="6"/>
    </row>
    <row r="1641" spans="1:18" ht="15.75" customHeight="1">
      <c r="A1641" s="12" t="s">
        <v>15</v>
      </c>
      <c r="B1641" s="15">
        <v>1185732</v>
      </c>
      <c r="C1641" s="3">
        <v>44454</v>
      </c>
      <c r="D1641" s="12" t="s">
        <v>46</v>
      </c>
      <c r="E1641" s="12" t="s">
        <v>69</v>
      </c>
      <c r="F1641" s="12" t="s">
        <v>70</v>
      </c>
      <c r="G1641" s="12" t="s">
        <v>21</v>
      </c>
      <c r="H1641" s="33">
        <v>0.35</v>
      </c>
      <c r="I1641" s="21">
        <v>4750</v>
      </c>
      <c r="J1641" s="33">
        <f t="shared" si="60"/>
        <v>1662.5</v>
      </c>
      <c r="K1641" s="34">
        <f t="shared" si="61"/>
        <v>581.875</v>
      </c>
      <c r="L1641" s="24">
        <v>0.35</v>
      </c>
      <c r="M1641" s="42">
        <f t="shared" si="64"/>
        <v>0.1225</v>
      </c>
      <c r="N1641" s="29">
        <f t="shared" si="65"/>
        <v>581.875</v>
      </c>
      <c r="O1641" s="3"/>
      <c r="P1641" s="8"/>
      <c r="Q1641" s="5"/>
      <c r="R1641" s="6"/>
    </row>
    <row r="1642" spans="1:18" ht="15.75" customHeight="1">
      <c r="A1642" s="12" t="s">
        <v>15</v>
      </c>
      <c r="B1642" s="15">
        <v>1185732</v>
      </c>
      <c r="C1642" s="3">
        <v>44454</v>
      </c>
      <c r="D1642" s="12" t="s">
        <v>46</v>
      </c>
      <c r="E1642" s="12" t="s">
        <v>69</v>
      </c>
      <c r="F1642" s="12" t="s">
        <v>70</v>
      </c>
      <c r="G1642" s="12" t="s">
        <v>22</v>
      </c>
      <c r="H1642" s="33">
        <v>0.45000000000000007</v>
      </c>
      <c r="I1642" s="21">
        <v>4750</v>
      </c>
      <c r="J1642" s="33">
        <f t="shared" si="60"/>
        <v>2137.5000000000005</v>
      </c>
      <c r="K1642" s="34">
        <f t="shared" si="61"/>
        <v>855.00000000000011</v>
      </c>
      <c r="L1642" s="24">
        <v>0.39999999999999997</v>
      </c>
      <c r="M1642" s="42">
        <f t="shared" si="64"/>
        <v>0.18000000000000002</v>
      </c>
      <c r="N1642" s="29">
        <f t="shared" si="65"/>
        <v>855.00000000000011</v>
      </c>
      <c r="O1642" s="3"/>
      <c r="P1642" s="8"/>
      <c r="Q1642" s="5"/>
      <c r="R1642" s="6"/>
    </row>
    <row r="1643" spans="1:18" ht="15.75" customHeight="1">
      <c r="A1643" s="12" t="s">
        <v>15</v>
      </c>
      <c r="B1643" s="15">
        <v>1185732</v>
      </c>
      <c r="C1643" s="3">
        <v>44454</v>
      </c>
      <c r="D1643" s="12" t="s">
        <v>46</v>
      </c>
      <c r="E1643" s="12" t="s">
        <v>69</v>
      </c>
      <c r="F1643" s="12" t="s">
        <v>70</v>
      </c>
      <c r="G1643" s="12" t="s">
        <v>23</v>
      </c>
      <c r="H1643" s="33">
        <v>0.50000000000000011</v>
      </c>
      <c r="I1643" s="21">
        <v>5750</v>
      </c>
      <c r="J1643" s="33">
        <f t="shared" si="60"/>
        <v>2875.0000000000005</v>
      </c>
      <c r="K1643" s="34">
        <f t="shared" si="61"/>
        <v>1581.2500000000005</v>
      </c>
      <c r="L1643" s="24">
        <v>0.55000000000000004</v>
      </c>
      <c r="M1643" s="42">
        <f t="shared" si="64"/>
        <v>0.27500000000000008</v>
      </c>
      <c r="N1643" s="29">
        <f t="shared" si="65"/>
        <v>1581.2500000000005</v>
      </c>
      <c r="O1643" s="3"/>
      <c r="P1643" s="8"/>
      <c r="Q1643" s="5"/>
      <c r="R1643" s="6"/>
    </row>
    <row r="1644" spans="1:18" ht="15.75" customHeight="1">
      <c r="A1644" s="12" t="s">
        <v>15</v>
      </c>
      <c r="B1644" s="15">
        <v>1185732</v>
      </c>
      <c r="C1644" s="3">
        <v>44486</v>
      </c>
      <c r="D1644" s="12" t="s">
        <v>46</v>
      </c>
      <c r="E1644" s="12" t="s">
        <v>69</v>
      </c>
      <c r="F1644" s="12" t="s">
        <v>70</v>
      </c>
      <c r="G1644" s="12" t="s">
        <v>18</v>
      </c>
      <c r="H1644" s="33">
        <v>0.50000000000000011</v>
      </c>
      <c r="I1644" s="21">
        <v>7500</v>
      </c>
      <c r="J1644" s="33">
        <f t="shared" si="60"/>
        <v>3750.0000000000009</v>
      </c>
      <c r="K1644" s="34">
        <f t="shared" si="61"/>
        <v>1875.0000000000005</v>
      </c>
      <c r="L1644" s="24">
        <v>0.5</v>
      </c>
      <c r="M1644" s="42">
        <f t="shared" si="64"/>
        <v>0.25000000000000006</v>
      </c>
      <c r="N1644" s="29">
        <f t="shared" si="65"/>
        <v>1875.0000000000005</v>
      </c>
      <c r="O1644" s="3"/>
      <c r="P1644" s="8"/>
      <c r="Q1644" s="5"/>
      <c r="R1644" s="6"/>
    </row>
    <row r="1645" spans="1:18" ht="15.75" customHeight="1">
      <c r="A1645" s="12" t="s">
        <v>15</v>
      </c>
      <c r="B1645" s="15">
        <v>1185732</v>
      </c>
      <c r="C1645" s="3">
        <v>44486</v>
      </c>
      <c r="D1645" s="12" t="s">
        <v>46</v>
      </c>
      <c r="E1645" s="12" t="s">
        <v>69</v>
      </c>
      <c r="F1645" s="12" t="s">
        <v>70</v>
      </c>
      <c r="G1645" s="12" t="s">
        <v>19</v>
      </c>
      <c r="H1645" s="33">
        <v>0.40000000000000013</v>
      </c>
      <c r="I1645" s="21">
        <v>5750</v>
      </c>
      <c r="J1645" s="33">
        <f t="shared" si="60"/>
        <v>2300.0000000000009</v>
      </c>
      <c r="K1645" s="34">
        <f t="shared" si="61"/>
        <v>920.00000000000034</v>
      </c>
      <c r="L1645" s="24">
        <v>0.39999999999999997</v>
      </c>
      <c r="M1645" s="42">
        <f t="shared" si="64"/>
        <v>0.16000000000000006</v>
      </c>
      <c r="N1645" s="29">
        <f t="shared" si="65"/>
        <v>920.00000000000034</v>
      </c>
      <c r="O1645" s="3"/>
      <c r="P1645" s="8"/>
      <c r="Q1645" s="5"/>
      <c r="R1645" s="6"/>
    </row>
    <row r="1646" spans="1:18" ht="15.75" customHeight="1">
      <c r="A1646" s="12" t="s">
        <v>15</v>
      </c>
      <c r="B1646" s="15">
        <v>1185732</v>
      </c>
      <c r="C1646" s="3">
        <v>44486</v>
      </c>
      <c r="D1646" s="12" t="s">
        <v>46</v>
      </c>
      <c r="E1646" s="12" t="s">
        <v>69</v>
      </c>
      <c r="F1646" s="12" t="s">
        <v>70</v>
      </c>
      <c r="G1646" s="12" t="s">
        <v>20</v>
      </c>
      <c r="H1646" s="33">
        <v>0.40000000000000013</v>
      </c>
      <c r="I1646" s="21">
        <v>4250</v>
      </c>
      <c r="J1646" s="33">
        <f t="shared" si="60"/>
        <v>1700.0000000000005</v>
      </c>
      <c r="K1646" s="34">
        <f t="shared" si="61"/>
        <v>510.00000000000011</v>
      </c>
      <c r="L1646" s="24">
        <v>0.3</v>
      </c>
      <c r="M1646" s="42">
        <f t="shared" si="64"/>
        <v>0.12000000000000002</v>
      </c>
      <c r="N1646" s="29">
        <f t="shared" si="65"/>
        <v>510.00000000000011</v>
      </c>
      <c r="O1646" s="3"/>
      <c r="P1646" s="8"/>
      <c r="Q1646" s="5"/>
      <c r="R1646" s="6"/>
    </row>
    <row r="1647" spans="1:18" ht="15.75" customHeight="1">
      <c r="A1647" s="12" t="s">
        <v>15</v>
      </c>
      <c r="B1647" s="15">
        <v>1185732</v>
      </c>
      <c r="C1647" s="3">
        <v>44486</v>
      </c>
      <c r="D1647" s="12" t="s">
        <v>46</v>
      </c>
      <c r="E1647" s="12" t="s">
        <v>69</v>
      </c>
      <c r="F1647" s="12" t="s">
        <v>70</v>
      </c>
      <c r="G1647" s="12" t="s">
        <v>21</v>
      </c>
      <c r="H1647" s="33">
        <v>0.40000000000000013</v>
      </c>
      <c r="I1647" s="21">
        <v>4000</v>
      </c>
      <c r="J1647" s="33">
        <f t="shared" si="60"/>
        <v>1600.0000000000005</v>
      </c>
      <c r="K1647" s="34">
        <f t="shared" si="61"/>
        <v>560.00000000000011</v>
      </c>
      <c r="L1647" s="24">
        <v>0.35</v>
      </c>
      <c r="M1647" s="42">
        <f t="shared" si="64"/>
        <v>0.14000000000000004</v>
      </c>
      <c r="N1647" s="29">
        <f t="shared" si="65"/>
        <v>560.00000000000011</v>
      </c>
      <c r="O1647" s="3"/>
      <c r="P1647" s="8"/>
      <c r="Q1647" s="5"/>
      <c r="R1647" s="6"/>
    </row>
    <row r="1648" spans="1:18" ht="15.75" customHeight="1">
      <c r="A1648" s="12" t="s">
        <v>15</v>
      </c>
      <c r="B1648" s="15">
        <v>1185732</v>
      </c>
      <c r="C1648" s="3">
        <v>44486</v>
      </c>
      <c r="D1648" s="12" t="s">
        <v>46</v>
      </c>
      <c r="E1648" s="12" t="s">
        <v>69</v>
      </c>
      <c r="F1648" s="12" t="s">
        <v>70</v>
      </c>
      <c r="G1648" s="12" t="s">
        <v>22</v>
      </c>
      <c r="H1648" s="33">
        <v>0.50000000000000011</v>
      </c>
      <c r="I1648" s="21">
        <v>4000</v>
      </c>
      <c r="J1648" s="33">
        <f t="shared" si="60"/>
        <v>2000.0000000000005</v>
      </c>
      <c r="K1648" s="34">
        <f t="shared" si="61"/>
        <v>800.00000000000011</v>
      </c>
      <c r="L1648" s="24">
        <v>0.39999999999999997</v>
      </c>
      <c r="M1648" s="42">
        <f t="shared" si="64"/>
        <v>0.20000000000000004</v>
      </c>
      <c r="N1648" s="29">
        <f t="shared" si="65"/>
        <v>800.00000000000011</v>
      </c>
      <c r="O1648" s="3"/>
      <c r="P1648" s="8"/>
      <c r="Q1648" s="5"/>
      <c r="R1648" s="6"/>
    </row>
    <row r="1649" spans="1:18" ht="15.75" customHeight="1">
      <c r="A1649" s="12" t="s">
        <v>15</v>
      </c>
      <c r="B1649" s="15">
        <v>1185732</v>
      </c>
      <c r="C1649" s="3">
        <v>44486</v>
      </c>
      <c r="D1649" s="12" t="s">
        <v>46</v>
      </c>
      <c r="E1649" s="12" t="s">
        <v>69</v>
      </c>
      <c r="F1649" s="12" t="s">
        <v>70</v>
      </c>
      <c r="G1649" s="12" t="s">
        <v>23</v>
      </c>
      <c r="H1649" s="33">
        <v>0.55000000000000004</v>
      </c>
      <c r="I1649" s="21">
        <v>5250</v>
      </c>
      <c r="J1649" s="33">
        <f t="shared" si="60"/>
        <v>2887.5000000000005</v>
      </c>
      <c r="K1649" s="34">
        <f t="shared" si="61"/>
        <v>1588.1250000000005</v>
      </c>
      <c r="L1649" s="24">
        <v>0.55000000000000004</v>
      </c>
      <c r="M1649" s="42">
        <f t="shared" si="64"/>
        <v>0.3025000000000001</v>
      </c>
      <c r="N1649" s="29">
        <f t="shared" si="65"/>
        <v>1588.1250000000005</v>
      </c>
      <c r="O1649" s="3"/>
      <c r="P1649" s="8"/>
      <c r="Q1649" s="5"/>
      <c r="R1649" s="6"/>
    </row>
    <row r="1650" spans="1:18" ht="15.75" customHeight="1">
      <c r="A1650" s="12" t="s">
        <v>15</v>
      </c>
      <c r="B1650" s="15">
        <v>1185732</v>
      </c>
      <c r="C1650" s="3">
        <v>44516</v>
      </c>
      <c r="D1650" s="12" t="s">
        <v>46</v>
      </c>
      <c r="E1650" s="12" t="s">
        <v>69</v>
      </c>
      <c r="F1650" s="12" t="s">
        <v>70</v>
      </c>
      <c r="G1650" s="12" t="s">
        <v>18</v>
      </c>
      <c r="H1650" s="33">
        <v>0.50000000000000011</v>
      </c>
      <c r="I1650" s="21">
        <v>6750</v>
      </c>
      <c r="J1650" s="33">
        <f t="shared" si="60"/>
        <v>3375.0000000000009</v>
      </c>
      <c r="K1650" s="34">
        <f t="shared" si="61"/>
        <v>1687.5000000000005</v>
      </c>
      <c r="L1650" s="24">
        <v>0.5</v>
      </c>
      <c r="M1650" s="42">
        <f t="shared" si="64"/>
        <v>0.25000000000000006</v>
      </c>
      <c r="N1650" s="29">
        <f t="shared" si="65"/>
        <v>1687.5000000000005</v>
      </c>
      <c r="O1650" s="3"/>
      <c r="P1650" s="8"/>
      <c r="Q1650" s="5"/>
      <c r="R1650" s="6"/>
    </row>
    <row r="1651" spans="1:18" ht="15.75" customHeight="1">
      <c r="A1651" s="12" t="s">
        <v>15</v>
      </c>
      <c r="B1651" s="15">
        <v>1185732</v>
      </c>
      <c r="C1651" s="3">
        <v>44516</v>
      </c>
      <c r="D1651" s="12" t="s">
        <v>46</v>
      </c>
      <c r="E1651" s="12" t="s">
        <v>69</v>
      </c>
      <c r="F1651" s="12" t="s">
        <v>70</v>
      </c>
      <c r="G1651" s="12" t="s">
        <v>19</v>
      </c>
      <c r="H1651" s="33">
        <v>0.45000000000000012</v>
      </c>
      <c r="I1651" s="21">
        <v>5000</v>
      </c>
      <c r="J1651" s="33">
        <f t="shared" si="60"/>
        <v>2250.0000000000005</v>
      </c>
      <c r="K1651" s="34">
        <f t="shared" si="61"/>
        <v>900.00000000000011</v>
      </c>
      <c r="L1651" s="24">
        <v>0.39999999999999997</v>
      </c>
      <c r="M1651" s="42">
        <f t="shared" si="64"/>
        <v>0.18000000000000002</v>
      </c>
      <c r="N1651" s="29">
        <f t="shared" si="65"/>
        <v>900.00000000000011</v>
      </c>
      <c r="O1651" s="3"/>
      <c r="P1651" s="8"/>
      <c r="Q1651" s="5"/>
      <c r="R1651" s="6"/>
    </row>
    <row r="1652" spans="1:18" ht="15.75" customHeight="1">
      <c r="A1652" s="12" t="s">
        <v>15</v>
      </c>
      <c r="B1652" s="15">
        <v>1185732</v>
      </c>
      <c r="C1652" s="3">
        <v>44516</v>
      </c>
      <c r="D1652" s="12" t="s">
        <v>46</v>
      </c>
      <c r="E1652" s="12" t="s">
        <v>69</v>
      </c>
      <c r="F1652" s="12" t="s">
        <v>70</v>
      </c>
      <c r="G1652" s="12" t="s">
        <v>20</v>
      </c>
      <c r="H1652" s="33">
        <v>0.45000000000000012</v>
      </c>
      <c r="I1652" s="21">
        <v>4450</v>
      </c>
      <c r="J1652" s="33">
        <f t="shared" si="60"/>
        <v>2002.5000000000005</v>
      </c>
      <c r="K1652" s="34">
        <f t="shared" si="61"/>
        <v>600.75000000000011</v>
      </c>
      <c r="L1652" s="24">
        <v>0.3</v>
      </c>
      <c r="M1652" s="42">
        <f t="shared" si="64"/>
        <v>0.13500000000000004</v>
      </c>
      <c r="N1652" s="29">
        <f t="shared" si="65"/>
        <v>600.75000000000011</v>
      </c>
      <c r="O1652" s="3"/>
      <c r="P1652" s="8"/>
      <c r="Q1652" s="5"/>
      <c r="R1652" s="6"/>
    </row>
    <row r="1653" spans="1:18" ht="15.75" customHeight="1">
      <c r="A1653" s="12" t="s">
        <v>15</v>
      </c>
      <c r="B1653" s="15">
        <v>1185732</v>
      </c>
      <c r="C1653" s="3">
        <v>44516</v>
      </c>
      <c r="D1653" s="12" t="s">
        <v>46</v>
      </c>
      <c r="E1653" s="12" t="s">
        <v>69</v>
      </c>
      <c r="F1653" s="12" t="s">
        <v>70</v>
      </c>
      <c r="G1653" s="12" t="s">
        <v>21</v>
      </c>
      <c r="H1653" s="33">
        <v>0.45000000000000012</v>
      </c>
      <c r="I1653" s="21">
        <v>4750</v>
      </c>
      <c r="J1653" s="33">
        <f t="shared" si="60"/>
        <v>2137.5000000000005</v>
      </c>
      <c r="K1653" s="34">
        <f t="shared" si="61"/>
        <v>748.12500000000011</v>
      </c>
      <c r="L1653" s="24">
        <v>0.35</v>
      </c>
      <c r="M1653" s="42">
        <f t="shared" si="64"/>
        <v>0.15750000000000003</v>
      </c>
      <c r="N1653" s="29">
        <f t="shared" si="65"/>
        <v>748.12500000000011</v>
      </c>
      <c r="O1653" s="3"/>
      <c r="P1653" s="8"/>
      <c r="Q1653" s="5"/>
      <c r="R1653" s="6"/>
    </row>
    <row r="1654" spans="1:18" ht="15.75" customHeight="1">
      <c r="A1654" s="12" t="s">
        <v>15</v>
      </c>
      <c r="B1654" s="15">
        <v>1185732</v>
      </c>
      <c r="C1654" s="3">
        <v>44516</v>
      </c>
      <c r="D1654" s="12" t="s">
        <v>46</v>
      </c>
      <c r="E1654" s="12" t="s">
        <v>69</v>
      </c>
      <c r="F1654" s="12" t="s">
        <v>70</v>
      </c>
      <c r="G1654" s="12" t="s">
        <v>22</v>
      </c>
      <c r="H1654" s="33">
        <v>0.6</v>
      </c>
      <c r="I1654" s="21">
        <v>4500</v>
      </c>
      <c r="J1654" s="33">
        <f t="shared" si="60"/>
        <v>2700</v>
      </c>
      <c r="K1654" s="34">
        <f t="shared" si="61"/>
        <v>1080</v>
      </c>
      <c r="L1654" s="24">
        <v>0.39999999999999997</v>
      </c>
      <c r="M1654" s="42">
        <f t="shared" si="64"/>
        <v>0.24</v>
      </c>
      <c r="N1654" s="29">
        <f t="shared" si="65"/>
        <v>1080</v>
      </c>
      <c r="O1654" s="3"/>
      <c r="P1654" s="8"/>
      <c r="Q1654" s="5"/>
      <c r="R1654" s="6"/>
    </row>
    <row r="1655" spans="1:18" ht="15.75" customHeight="1">
      <c r="A1655" s="12" t="s">
        <v>15</v>
      </c>
      <c r="B1655" s="15">
        <v>1185732</v>
      </c>
      <c r="C1655" s="3">
        <v>44516</v>
      </c>
      <c r="D1655" s="12" t="s">
        <v>46</v>
      </c>
      <c r="E1655" s="12" t="s">
        <v>69</v>
      </c>
      <c r="F1655" s="12" t="s">
        <v>70</v>
      </c>
      <c r="G1655" s="12" t="s">
        <v>23</v>
      </c>
      <c r="H1655" s="33">
        <v>0.64999999999999991</v>
      </c>
      <c r="I1655" s="21">
        <v>6250</v>
      </c>
      <c r="J1655" s="33">
        <f t="shared" si="60"/>
        <v>4062.4999999999995</v>
      </c>
      <c r="K1655" s="34">
        <f t="shared" si="61"/>
        <v>2234.375</v>
      </c>
      <c r="L1655" s="24">
        <v>0.55000000000000004</v>
      </c>
      <c r="M1655" s="42">
        <f t="shared" si="64"/>
        <v>0.35749999999999998</v>
      </c>
      <c r="N1655" s="29">
        <f t="shared" si="65"/>
        <v>2234.375</v>
      </c>
      <c r="O1655" s="3"/>
      <c r="P1655" s="8"/>
      <c r="Q1655" s="5"/>
      <c r="R1655" s="6"/>
    </row>
    <row r="1656" spans="1:18" ht="15.75" customHeight="1">
      <c r="A1656" s="12" t="s">
        <v>15</v>
      </c>
      <c r="B1656" s="15">
        <v>1185732</v>
      </c>
      <c r="C1656" s="3">
        <v>44545</v>
      </c>
      <c r="D1656" s="12" t="s">
        <v>46</v>
      </c>
      <c r="E1656" s="12" t="s">
        <v>69</v>
      </c>
      <c r="F1656" s="12" t="s">
        <v>70</v>
      </c>
      <c r="G1656" s="12" t="s">
        <v>18</v>
      </c>
      <c r="H1656" s="33">
        <v>0.6</v>
      </c>
      <c r="I1656" s="21">
        <v>8500</v>
      </c>
      <c r="J1656" s="33">
        <f t="shared" si="60"/>
        <v>5100</v>
      </c>
      <c r="K1656" s="34">
        <f t="shared" si="61"/>
        <v>2550</v>
      </c>
      <c r="L1656" s="24">
        <v>0.5</v>
      </c>
      <c r="M1656" s="42">
        <f t="shared" si="64"/>
        <v>0.3</v>
      </c>
      <c r="N1656" s="29">
        <f t="shared" si="65"/>
        <v>2550</v>
      </c>
      <c r="O1656" s="3"/>
      <c r="P1656" s="8"/>
      <c r="Q1656" s="5"/>
      <c r="R1656" s="6"/>
    </row>
    <row r="1657" spans="1:18" ht="15.75" customHeight="1">
      <c r="A1657" s="12" t="s">
        <v>15</v>
      </c>
      <c r="B1657" s="15">
        <v>1185732</v>
      </c>
      <c r="C1657" s="3">
        <v>44545</v>
      </c>
      <c r="D1657" s="12" t="s">
        <v>46</v>
      </c>
      <c r="E1657" s="12" t="s">
        <v>69</v>
      </c>
      <c r="F1657" s="12" t="s">
        <v>70</v>
      </c>
      <c r="G1657" s="12" t="s">
        <v>19</v>
      </c>
      <c r="H1657" s="33">
        <v>0.5</v>
      </c>
      <c r="I1657" s="21">
        <v>6500</v>
      </c>
      <c r="J1657" s="33">
        <f t="shared" si="60"/>
        <v>3250</v>
      </c>
      <c r="K1657" s="34">
        <f t="shared" si="61"/>
        <v>1300</v>
      </c>
      <c r="L1657" s="24">
        <v>0.39999999999999997</v>
      </c>
      <c r="M1657" s="42">
        <f t="shared" si="64"/>
        <v>0.2</v>
      </c>
      <c r="N1657" s="29">
        <f t="shared" si="65"/>
        <v>1300</v>
      </c>
      <c r="O1657" s="3"/>
      <c r="P1657" s="8"/>
      <c r="Q1657" s="5"/>
      <c r="R1657" s="6"/>
    </row>
    <row r="1658" spans="1:18" ht="15.75" customHeight="1">
      <c r="A1658" s="12" t="s">
        <v>15</v>
      </c>
      <c r="B1658" s="15">
        <v>1185732</v>
      </c>
      <c r="C1658" s="3">
        <v>44545</v>
      </c>
      <c r="D1658" s="12" t="s">
        <v>46</v>
      </c>
      <c r="E1658" s="12" t="s">
        <v>69</v>
      </c>
      <c r="F1658" s="12" t="s">
        <v>70</v>
      </c>
      <c r="G1658" s="12" t="s">
        <v>20</v>
      </c>
      <c r="H1658" s="33">
        <v>0.5</v>
      </c>
      <c r="I1658" s="21">
        <v>6000</v>
      </c>
      <c r="J1658" s="33">
        <f t="shared" si="60"/>
        <v>3000</v>
      </c>
      <c r="K1658" s="34">
        <f t="shared" si="61"/>
        <v>900</v>
      </c>
      <c r="L1658" s="24">
        <v>0.3</v>
      </c>
      <c r="M1658" s="42">
        <f t="shared" si="64"/>
        <v>0.15</v>
      </c>
      <c r="N1658" s="29">
        <f t="shared" si="65"/>
        <v>900</v>
      </c>
      <c r="O1658" s="3"/>
      <c r="P1658" s="8"/>
      <c r="Q1658" s="5"/>
      <c r="R1658" s="6"/>
    </row>
    <row r="1659" spans="1:18" ht="15.75" customHeight="1">
      <c r="A1659" s="12" t="s">
        <v>15</v>
      </c>
      <c r="B1659" s="15">
        <v>1185732</v>
      </c>
      <c r="C1659" s="3">
        <v>44545</v>
      </c>
      <c r="D1659" s="12" t="s">
        <v>46</v>
      </c>
      <c r="E1659" s="12" t="s">
        <v>69</v>
      </c>
      <c r="F1659" s="12" t="s">
        <v>70</v>
      </c>
      <c r="G1659" s="12" t="s">
        <v>21</v>
      </c>
      <c r="H1659" s="33">
        <v>0.5</v>
      </c>
      <c r="I1659" s="21">
        <v>5500</v>
      </c>
      <c r="J1659" s="33">
        <f t="shared" si="60"/>
        <v>2750</v>
      </c>
      <c r="K1659" s="34">
        <f t="shared" si="61"/>
        <v>962.49999999999989</v>
      </c>
      <c r="L1659" s="24">
        <v>0.35</v>
      </c>
      <c r="M1659" s="42">
        <f t="shared" si="64"/>
        <v>0.17499999999999999</v>
      </c>
      <c r="N1659" s="29">
        <f t="shared" si="65"/>
        <v>962.49999999999989</v>
      </c>
      <c r="O1659" s="3"/>
      <c r="P1659" s="8"/>
      <c r="Q1659" s="5"/>
      <c r="R1659" s="6"/>
    </row>
    <row r="1660" spans="1:18" ht="15.75" customHeight="1">
      <c r="A1660" s="12" t="s">
        <v>15</v>
      </c>
      <c r="B1660" s="15">
        <v>1185732</v>
      </c>
      <c r="C1660" s="3">
        <v>44545</v>
      </c>
      <c r="D1660" s="12" t="s">
        <v>46</v>
      </c>
      <c r="E1660" s="12" t="s">
        <v>69</v>
      </c>
      <c r="F1660" s="12" t="s">
        <v>70</v>
      </c>
      <c r="G1660" s="12" t="s">
        <v>22</v>
      </c>
      <c r="H1660" s="33">
        <v>0.6</v>
      </c>
      <c r="I1660" s="21">
        <v>5500</v>
      </c>
      <c r="J1660" s="33">
        <f t="shared" si="60"/>
        <v>3300</v>
      </c>
      <c r="K1660" s="34">
        <f t="shared" si="61"/>
        <v>1320</v>
      </c>
      <c r="L1660" s="24">
        <v>0.39999999999999997</v>
      </c>
      <c r="M1660" s="42">
        <f t="shared" si="64"/>
        <v>0.24</v>
      </c>
      <c r="N1660" s="29">
        <f t="shared" si="65"/>
        <v>1320</v>
      </c>
      <c r="O1660" s="3"/>
      <c r="P1660" s="8"/>
      <c r="Q1660" s="5"/>
      <c r="R1660" s="6"/>
    </row>
    <row r="1661" spans="1:18" ht="15.75" customHeight="1">
      <c r="A1661" s="12" t="s">
        <v>15</v>
      </c>
      <c r="B1661" s="15">
        <v>1185732</v>
      </c>
      <c r="C1661" s="3">
        <v>44545</v>
      </c>
      <c r="D1661" s="12" t="s">
        <v>46</v>
      </c>
      <c r="E1661" s="12" t="s">
        <v>69</v>
      </c>
      <c r="F1661" s="12" t="s">
        <v>70</v>
      </c>
      <c r="G1661" s="12" t="s">
        <v>23</v>
      </c>
      <c r="H1661" s="33">
        <v>0.64999999999999991</v>
      </c>
      <c r="I1661" s="21">
        <v>6500</v>
      </c>
      <c r="J1661" s="33">
        <f t="shared" si="60"/>
        <v>4224.9999999999991</v>
      </c>
      <c r="K1661" s="34">
        <f t="shared" si="61"/>
        <v>2323.7499999999995</v>
      </c>
      <c r="L1661" s="24">
        <v>0.55000000000000004</v>
      </c>
      <c r="M1661" s="42">
        <f t="shared" si="64"/>
        <v>0.35749999999999993</v>
      </c>
      <c r="N1661" s="29">
        <f t="shared" si="65"/>
        <v>2323.7499999999995</v>
      </c>
      <c r="O1661" s="3"/>
      <c r="P1661" s="8"/>
      <c r="Q1661" s="5"/>
      <c r="R1661" s="6"/>
    </row>
    <row r="1662" spans="1:18" ht="15.75" customHeight="1">
      <c r="A1662" s="12" t="s">
        <v>15</v>
      </c>
      <c r="B1662" s="15">
        <v>1185732</v>
      </c>
      <c r="C1662" s="3">
        <v>44214</v>
      </c>
      <c r="D1662" s="12" t="s">
        <v>34</v>
      </c>
      <c r="E1662" s="12" t="s">
        <v>71</v>
      </c>
      <c r="F1662" s="12" t="s">
        <v>72</v>
      </c>
      <c r="G1662" s="12" t="s">
        <v>18</v>
      </c>
      <c r="H1662" s="33">
        <v>0.3</v>
      </c>
      <c r="I1662" s="21">
        <v>6250</v>
      </c>
      <c r="J1662" s="33">
        <f t="shared" si="60"/>
        <v>1875</v>
      </c>
      <c r="K1662" s="34">
        <f t="shared" si="61"/>
        <v>750</v>
      </c>
      <c r="L1662" s="24">
        <v>0.4</v>
      </c>
      <c r="M1662" s="42">
        <f t="shared" si="64"/>
        <v>0.12</v>
      </c>
      <c r="N1662" s="29">
        <f t="shared" si="65"/>
        <v>750</v>
      </c>
      <c r="O1662" s="3"/>
      <c r="P1662" s="4"/>
      <c r="Q1662" s="5"/>
      <c r="R1662" s="6"/>
    </row>
    <row r="1663" spans="1:18" ht="15.75" customHeight="1">
      <c r="A1663" s="12" t="s">
        <v>15</v>
      </c>
      <c r="B1663" s="15">
        <v>1185732</v>
      </c>
      <c r="C1663" s="3">
        <v>44214</v>
      </c>
      <c r="D1663" s="12" t="s">
        <v>34</v>
      </c>
      <c r="E1663" s="12" t="s">
        <v>71</v>
      </c>
      <c r="F1663" s="12" t="s">
        <v>72</v>
      </c>
      <c r="G1663" s="12" t="s">
        <v>19</v>
      </c>
      <c r="H1663" s="33">
        <v>0.3</v>
      </c>
      <c r="I1663" s="21">
        <v>4250</v>
      </c>
      <c r="J1663" s="33">
        <f t="shared" si="60"/>
        <v>1275</v>
      </c>
      <c r="K1663" s="34">
        <f t="shared" si="61"/>
        <v>446.25</v>
      </c>
      <c r="L1663" s="24">
        <v>0.35</v>
      </c>
      <c r="M1663" s="42">
        <f t="shared" si="64"/>
        <v>0.105</v>
      </c>
      <c r="N1663" s="29">
        <f t="shared" si="65"/>
        <v>446.25</v>
      </c>
      <c r="O1663" s="3"/>
      <c r="P1663" s="4"/>
      <c r="Q1663" s="5"/>
      <c r="R1663" s="6"/>
    </row>
    <row r="1664" spans="1:18" ht="15.75" customHeight="1">
      <c r="A1664" s="12" t="s">
        <v>15</v>
      </c>
      <c r="B1664" s="15">
        <v>1185732</v>
      </c>
      <c r="C1664" s="3">
        <v>44214</v>
      </c>
      <c r="D1664" s="12" t="s">
        <v>34</v>
      </c>
      <c r="E1664" s="12" t="s">
        <v>71</v>
      </c>
      <c r="F1664" s="12" t="s">
        <v>72</v>
      </c>
      <c r="G1664" s="12" t="s">
        <v>20</v>
      </c>
      <c r="H1664" s="33">
        <v>0.2</v>
      </c>
      <c r="I1664" s="21">
        <v>4250</v>
      </c>
      <c r="J1664" s="33">
        <f t="shared" si="60"/>
        <v>850</v>
      </c>
      <c r="K1664" s="34">
        <f t="shared" si="61"/>
        <v>297.5</v>
      </c>
      <c r="L1664" s="24">
        <v>0.35</v>
      </c>
      <c r="M1664" s="42">
        <f t="shared" si="64"/>
        <v>7.0000000000000007E-2</v>
      </c>
      <c r="N1664" s="29">
        <f t="shared" si="65"/>
        <v>297.5</v>
      </c>
      <c r="O1664" s="3"/>
      <c r="P1664" s="4"/>
      <c r="Q1664" s="5"/>
      <c r="R1664" s="6"/>
    </row>
    <row r="1665" spans="1:18" ht="15.75" customHeight="1">
      <c r="A1665" s="12" t="s">
        <v>15</v>
      </c>
      <c r="B1665" s="15">
        <v>1185732</v>
      </c>
      <c r="C1665" s="3">
        <v>44214</v>
      </c>
      <c r="D1665" s="12" t="s">
        <v>34</v>
      </c>
      <c r="E1665" s="12" t="s">
        <v>71</v>
      </c>
      <c r="F1665" s="12" t="s">
        <v>72</v>
      </c>
      <c r="G1665" s="12" t="s">
        <v>21</v>
      </c>
      <c r="H1665" s="33">
        <v>0.25000000000000006</v>
      </c>
      <c r="I1665" s="21">
        <v>2750</v>
      </c>
      <c r="J1665" s="33">
        <f t="shared" si="60"/>
        <v>687.50000000000011</v>
      </c>
      <c r="K1665" s="34">
        <f t="shared" si="61"/>
        <v>275.00000000000006</v>
      </c>
      <c r="L1665" s="24">
        <v>0.4</v>
      </c>
      <c r="M1665" s="42">
        <f t="shared" si="64"/>
        <v>0.10000000000000002</v>
      </c>
      <c r="N1665" s="29">
        <f t="shared" si="65"/>
        <v>275.00000000000006</v>
      </c>
      <c r="O1665" s="3"/>
      <c r="P1665" s="4"/>
      <c r="Q1665" s="5"/>
      <c r="R1665" s="6"/>
    </row>
    <row r="1666" spans="1:18" ht="15.75" customHeight="1">
      <c r="A1666" s="12" t="s">
        <v>15</v>
      </c>
      <c r="B1666" s="15">
        <v>1185732</v>
      </c>
      <c r="C1666" s="3">
        <v>44214</v>
      </c>
      <c r="D1666" s="12" t="s">
        <v>34</v>
      </c>
      <c r="E1666" s="12" t="s">
        <v>71</v>
      </c>
      <c r="F1666" s="12" t="s">
        <v>72</v>
      </c>
      <c r="G1666" s="12" t="s">
        <v>22</v>
      </c>
      <c r="H1666" s="33">
        <v>0.39999999999999997</v>
      </c>
      <c r="I1666" s="21">
        <v>3250</v>
      </c>
      <c r="J1666" s="33">
        <f t="shared" si="60"/>
        <v>1300</v>
      </c>
      <c r="K1666" s="34">
        <f t="shared" si="61"/>
        <v>454.99999999999994</v>
      </c>
      <c r="L1666" s="24">
        <v>0.35</v>
      </c>
      <c r="M1666" s="42">
        <f t="shared" si="64"/>
        <v>0.13999999999999999</v>
      </c>
      <c r="N1666" s="29">
        <f t="shared" si="65"/>
        <v>454.99999999999994</v>
      </c>
      <c r="O1666" s="3"/>
      <c r="P1666" s="4"/>
      <c r="Q1666" s="5"/>
      <c r="R1666" s="6"/>
    </row>
    <row r="1667" spans="1:18" ht="15.75" customHeight="1">
      <c r="A1667" s="12" t="s">
        <v>15</v>
      </c>
      <c r="B1667" s="15">
        <v>1185732</v>
      </c>
      <c r="C1667" s="3">
        <v>44214</v>
      </c>
      <c r="D1667" s="12" t="s">
        <v>34</v>
      </c>
      <c r="E1667" s="12" t="s">
        <v>71</v>
      </c>
      <c r="F1667" s="12" t="s">
        <v>72</v>
      </c>
      <c r="G1667" s="12" t="s">
        <v>23</v>
      </c>
      <c r="H1667" s="33">
        <v>0.3</v>
      </c>
      <c r="I1667" s="21">
        <v>4250</v>
      </c>
      <c r="J1667" s="33">
        <f t="shared" si="60"/>
        <v>1275</v>
      </c>
      <c r="K1667" s="34">
        <f t="shared" si="61"/>
        <v>637.5</v>
      </c>
      <c r="L1667" s="24">
        <v>0.5</v>
      </c>
      <c r="M1667" s="42">
        <f t="shared" si="64"/>
        <v>0.15</v>
      </c>
      <c r="N1667" s="29">
        <f t="shared" si="65"/>
        <v>637.5</v>
      </c>
      <c r="O1667" s="3"/>
      <c r="P1667" s="4"/>
      <c r="Q1667" s="5"/>
      <c r="R1667" s="6"/>
    </row>
    <row r="1668" spans="1:18" ht="15.75" customHeight="1">
      <c r="A1668" s="12" t="s">
        <v>15</v>
      </c>
      <c r="B1668" s="15">
        <v>1185732</v>
      </c>
      <c r="C1668" s="3">
        <v>44245</v>
      </c>
      <c r="D1668" s="12" t="s">
        <v>34</v>
      </c>
      <c r="E1668" s="12" t="s">
        <v>71</v>
      </c>
      <c r="F1668" s="12" t="s">
        <v>72</v>
      </c>
      <c r="G1668" s="12" t="s">
        <v>18</v>
      </c>
      <c r="H1668" s="33">
        <v>0.3</v>
      </c>
      <c r="I1668" s="21">
        <v>6750</v>
      </c>
      <c r="J1668" s="33">
        <f t="shared" si="60"/>
        <v>2025</v>
      </c>
      <c r="K1668" s="34">
        <f t="shared" si="61"/>
        <v>810</v>
      </c>
      <c r="L1668" s="24">
        <v>0.4</v>
      </c>
      <c r="M1668" s="42">
        <f t="shared" si="64"/>
        <v>0.12</v>
      </c>
      <c r="N1668" s="29">
        <f t="shared" si="65"/>
        <v>810</v>
      </c>
      <c r="O1668" s="3"/>
      <c r="P1668" s="4"/>
      <c r="Q1668" s="5"/>
      <c r="R1668" s="6"/>
    </row>
    <row r="1669" spans="1:18" ht="15.75" customHeight="1">
      <c r="A1669" s="12" t="s">
        <v>15</v>
      </c>
      <c r="B1669" s="15">
        <v>1185732</v>
      </c>
      <c r="C1669" s="3">
        <v>44245</v>
      </c>
      <c r="D1669" s="12" t="s">
        <v>34</v>
      </c>
      <c r="E1669" s="12" t="s">
        <v>71</v>
      </c>
      <c r="F1669" s="12" t="s">
        <v>72</v>
      </c>
      <c r="G1669" s="12" t="s">
        <v>19</v>
      </c>
      <c r="H1669" s="33">
        <v>0.3</v>
      </c>
      <c r="I1669" s="21">
        <v>3250</v>
      </c>
      <c r="J1669" s="33">
        <f t="shared" si="60"/>
        <v>975</v>
      </c>
      <c r="K1669" s="34">
        <f t="shared" si="61"/>
        <v>341.25</v>
      </c>
      <c r="L1669" s="24">
        <v>0.35</v>
      </c>
      <c r="M1669" s="42">
        <f t="shared" si="64"/>
        <v>0.105</v>
      </c>
      <c r="N1669" s="29">
        <f t="shared" si="65"/>
        <v>341.25</v>
      </c>
      <c r="O1669" s="3"/>
      <c r="P1669" s="4"/>
      <c r="Q1669" s="5"/>
      <c r="R1669" s="6"/>
    </row>
    <row r="1670" spans="1:18" ht="15.75" customHeight="1">
      <c r="A1670" s="12" t="s">
        <v>15</v>
      </c>
      <c r="B1670" s="15">
        <v>1185732</v>
      </c>
      <c r="C1670" s="3">
        <v>44245</v>
      </c>
      <c r="D1670" s="12" t="s">
        <v>34</v>
      </c>
      <c r="E1670" s="12" t="s">
        <v>71</v>
      </c>
      <c r="F1670" s="12" t="s">
        <v>72</v>
      </c>
      <c r="G1670" s="12" t="s">
        <v>20</v>
      </c>
      <c r="H1670" s="33">
        <v>0.2</v>
      </c>
      <c r="I1670" s="21">
        <v>3750</v>
      </c>
      <c r="J1670" s="33">
        <f t="shared" si="60"/>
        <v>750</v>
      </c>
      <c r="K1670" s="34">
        <f t="shared" si="61"/>
        <v>262.5</v>
      </c>
      <c r="L1670" s="24">
        <v>0.35</v>
      </c>
      <c r="M1670" s="42">
        <f t="shared" si="64"/>
        <v>7.0000000000000007E-2</v>
      </c>
      <c r="N1670" s="29">
        <f t="shared" si="65"/>
        <v>262.5</v>
      </c>
      <c r="O1670" s="3"/>
      <c r="P1670" s="4"/>
      <c r="Q1670" s="5"/>
      <c r="R1670" s="6"/>
    </row>
    <row r="1671" spans="1:18" ht="15.75" customHeight="1">
      <c r="A1671" s="12" t="s">
        <v>15</v>
      </c>
      <c r="B1671" s="15">
        <v>1185732</v>
      </c>
      <c r="C1671" s="3">
        <v>44245</v>
      </c>
      <c r="D1671" s="12" t="s">
        <v>34</v>
      </c>
      <c r="E1671" s="12" t="s">
        <v>71</v>
      </c>
      <c r="F1671" s="12" t="s">
        <v>72</v>
      </c>
      <c r="G1671" s="12" t="s">
        <v>21</v>
      </c>
      <c r="H1671" s="33">
        <v>0.25000000000000006</v>
      </c>
      <c r="I1671" s="21">
        <v>2500</v>
      </c>
      <c r="J1671" s="33">
        <f t="shared" si="60"/>
        <v>625.00000000000011</v>
      </c>
      <c r="K1671" s="34">
        <f t="shared" si="61"/>
        <v>250.00000000000006</v>
      </c>
      <c r="L1671" s="24">
        <v>0.4</v>
      </c>
      <c r="M1671" s="42">
        <f t="shared" ref="M1671:M1734" si="66">IFERROR(K1671/I1671,0)</f>
        <v>0.10000000000000002</v>
      </c>
      <c r="N1671" s="29">
        <f t="shared" ref="N1671:N1734" si="67">L1671*J1671</f>
        <v>250.00000000000006</v>
      </c>
      <c r="O1671" s="3"/>
      <c r="P1671" s="4"/>
      <c r="Q1671" s="5"/>
      <c r="R1671" s="6"/>
    </row>
    <row r="1672" spans="1:18" ht="15.75" customHeight="1">
      <c r="A1672" s="12" t="s">
        <v>15</v>
      </c>
      <c r="B1672" s="15">
        <v>1185732</v>
      </c>
      <c r="C1672" s="3">
        <v>44245</v>
      </c>
      <c r="D1672" s="12" t="s">
        <v>34</v>
      </c>
      <c r="E1672" s="12" t="s">
        <v>71</v>
      </c>
      <c r="F1672" s="12" t="s">
        <v>72</v>
      </c>
      <c r="G1672" s="12" t="s">
        <v>22</v>
      </c>
      <c r="H1672" s="33">
        <v>0.39999999999999997</v>
      </c>
      <c r="I1672" s="21">
        <v>3250</v>
      </c>
      <c r="J1672" s="33">
        <f t="shared" si="60"/>
        <v>1300</v>
      </c>
      <c r="K1672" s="34">
        <f t="shared" si="61"/>
        <v>454.99999999999994</v>
      </c>
      <c r="L1672" s="24">
        <v>0.35</v>
      </c>
      <c r="M1672" s="42">
        <f t="shared" si="66"/>
        <v>0.13999999999999999</v>
      </c>
      <c r="N1672" s="29">
        <f t="shared" si="67"/>
        <v>454.99999999999994</v>
      </c>
      <c r="O1672" s="3"/>
      <c r="P1672" s="4"/>
      <c r="Q1672" s="5"/>
      <c r="R1672" s="6"/>
    </row>
    <row r="1673" spans="1:18" ht="15.75" customHeight="1">
      <c r="A1673" s="12" t="s">
        <v>15</v>
      </c>
      <c r="B1673" s="15">
        <v>1185732</v>
      </c>
      <c r="C1673" s="3">
        <v>44245</v>
      </c>
      <c r="D1673" s="12" t="s">
        <v>34</v>
      </c>
      <c r="E1673" s="12" t="s">
        <v>71</v>
      </c>
      <c r="F1673" s="12" t="s">
        <v>72</v>
      </c>
      <c r="G1673" s="12" t="s">
        <v>23</v>
      </c>
      <c r="H1673" s="33">
        <v>0.3</v>
      </c>
      <c r="I1673" s="21">
        <v>4000</v>
      </c>
      <c r="J1673" s="33">
        <f t="shared" si="60"/>
        <v>1200</v>
      </c>
      <c r="K1673" s="34">
        <f t="shared" si="61"/>
        <v>600</v>
      </c>
      <c r="L1673" s="24">
        <v>0.5</v>
      </c>
      <c r="M1673" s="42">
        <f t="shared" si="66"/>
        <v>0.15</v>
      </c>
      <c r="N1673" s="29">
        <f t="shared" si="67"/>
        <v>600</v>
      </c>
      <c r="O1673" s="3"/>
      <c r="P1673" s="4"/>
      <c r="Q1673" s="5"/>
      <c r="R1673" s="6"/>
    </row>
    <row r="1674" spans="1:18" ht="15.75" customHeight="1">
      <c r="A1674" s="12" t="s">
        <v>15</v>
      </c>
      <c r="B1674" s="15">
        <v>1185732</v>
      </c>
      <c r="C1674" s="3">
        <v>44272</v>
      </c>
      <c r="D1674" s="12" t="s">
        <v>34</v>
      </c>
      <c r="E1674" s="12" t="s">
        <v>71</v>
      </c>
      <c r="F1674" s="12" t="s">
        <v>72</v>
      </c>
      <c r="G1674" s="12" t="s">
        <v>18</v>
      </c>
      <c r="H1674" s="33">
        <v>0.35000000000000003</v>
      </c>
      <c r="I1674" s="21">
        <v>6200</v>
      </c>
      <c r="J1674" s="33">
        <f t="shared" si="60"/>
        <v>2170</v>
      </c>
      <c r="K1674" s="34">
        <f t="shared" si="61"/>
        <v>868</v>
      </c>
      <c r="L1674" s="24">
        <v>0.4</v>
      </c>
      <c r="M1674" s="42">
        <f t="shared" si="66"/>
        <v>0.14000000000000001</v>
      </c>
      <c r="N1674" s="29">
        <f t="shared" si="67"/>
        <v>868</v>
      </c>
      <c r="O1674" s="3"/>
      <c r="P1674" s="4"/>
      <c r="Q1674" s="5"/>
      <c r="R1674" s="6"/>
    </row>
    <row r="1675" spans="1:18" ht="15.75" customHeight="1">
      <c r="A1675" s="12" t="s">
        <v>15</v>
      </c>
      <c r="B1675" s="15">
        <v>1185732</v>
      </c>
      <c r="C1675" s="3">
        <v>44272</v>
      </c>
      <c r="D1675" s="12" t="s">
        <v>34</v>
      </c>
      <c r="E1675" s="12" t="s">
        <v>71</v>
      </c>
      <c r="F1675" s="12" t="s">
        <v>72</v>
      </c>
      <c r="G1675" s="12" t="s">
        <v>19</v>
      </c>
      <c r="H1675" s="33">
        <v>0.35000000000000003</v>
      </c>
      <c r="I1675" s="21">
        <v>3000</v>
      </c>
      <c r="J1675" s="33">
        <f t="shared" si="60"/>
        <v>1050</v>
      </c>
      <c r="K1675" s="34">
        <f t="shared" si="61"/>
        <v>367.5</v>
      </c>
      <c r="L1675" s="24">
        <v>0.35</v>
      </c>
      <c r="M1675" s="42">
        <f t="shared" si="66"/>
        <v>0.1225</v>
      </c>
      <c r="N1675" s="29">
        <f t="shared" si="67"/>
        <v>367.5</v>
      </c>
      <c r="O1675" s="3"/>
      <c r="P1675" s="4"/>
      <c r="Q1675" s="5"/>
      <c r="R1675" s="6"/>
    </row>
    <row r="1676" spans="1:18" ht="15.75" customHeight="1">
      <c r="A1676" s="12" t="s">
        <v>15</v>
      </c>
      <c r="B1676" s="15">
        <v>1185732</v>
      </c>
      <c r="C1676" s="3">
        <v>44272</v>
      </c>
      <c r="D1676" s="12" t="s">
        <v>34</v>
      </c>
      <c r="E1676" s="12" t="s">
        <v>71</v>
      </c>
      <c r="F1676" s="12" t="s">
        <v>72</v>
      </c>
      <c r="G1676" s="12" t="s">
        <v>20</v>
      </c>
      <c r="H1676" s="33">
        <v>0.25000000000000006</v>
      </c>
      <c r="I1676" s="21">
        <v>3500</v>
      </c>
      <c r="J1676" s="33">
        <f t="shared" si="60"/>
        <v>875.00000000000023</v>
      </c>
      <c r="K1676" s="34">
        <f t="shared" si="61"/>
        <v>306.25000000000006</v>
      </c>
      <c r="L1676" s="24">
        <v>0.35</v>
      </c>
      <c r="M1676" s="42">
        <f t="shared" si="66"/>
        <v>8.7500000000000022E-2</v>
      </c>
      <c r="N1676" s="29">
        <f t="shared" si="67"/>
        <v>306.25000000000006</v>
      </c>
      <c r="O1676" s="3"/>
      <c r="P1676" s="4"/>
      <c r="Q1676" s="5"/>
      <c r="R1676" s="6"/>
    </row>
    <row r="1677" spans="1:18" ht="15.75" customHeight="1">
      <c r="A1677" s="12" t="s">
        <v>15</v>
      </c>
      <c r="B1677" s="15">
        <v>1185732</v>
      </c>
      <c r="C1677" s="3">
        <v>44272</v>
      </c>
      <c r="D1677" s="12" t="s">
        <v>34</v>
      </c>
      <c r="E1677" s="12" t="s">
        <v>71</v>
      </c>
      <c r="F1677" s="12" t="s">
        <v>72</v>
      </c>
      <c r="G1677" s="12" t="s">
        <v>21</v>
      </c>
      <c r="H1677" s="33">
        <v>0.3</v>
      </c>
      <c r="I1677" s="21">
        <v>2000</v>
      </c>
      <c r="J1677" s="33">
        <f t="shared" si="60"/>
        <v>600</v>
      </c>
      <c r="K1677" s="34">
        <f t="shared" si="61"/>
        <v>240</v>
      </c>
      <c r="L1677" s="24">
        <v>0.4</v>
      </c>
      <c r="M1677" s="42">
        <f t="shared" si="66"/>
        <v>0.12</v>
      </c>
      <c r="N1677" s="29">
        <f t="shared" si="67"/>
        <v>240</v>
      </c>
      <c r="O1677" s="3"/>
      <c r="P1677" s="4"/>
      <c r="Q1677" s="5"/>
      <c r="R1677" s="6"/>
    </row>
    <row r="1678" spans="1:18" ht="15.75" customHeight="1">
      <c r="A1678" s="12" t="s">
        <v>15</v>
      </c>
      <c r="B1678" s="15">
        <v>1185732</v>
      </c>
      <c r="C1678" s="3">
        <v>44272</v>
      </c>
      <c r="D1678" s="12" t="s">
        <v>34</v>
      </c>
      <c r="E1678" s="12" t="s">
        <v>71</v>
      </c>
      <c r="F1678" s="12" t="s">
        <v>72</v>
      </c>
      <c r="G1678" s="12" t="s">
        <v>22</v>
      </c>
      <c r="H1678" s="33">
        <v>0.45</v>
      </c>
      <c r="I1678" s="21">
        <v>2500</v>
      </c>
      <c r="J1678" s="33">
        <f t="shared" si="60"/>
        <v>1125</v>
      </c>
      <c r="K1678" s="34">
        <f t="shared" si="61"/>
        <v>393.75</v>
      </c>
      <c r="L1678" s="24">
        <v>0.35</v>
      </c>
      <c r="M1678" s="42">
        <f t="shared" si="66"/>
        <v>0.1575</v>
      </c>
      <c r="N1678" s="29">
        <f t="shared" si="67"/>
        <v>393.75</v>
      </c>
      <c r="O1678" s="3"/>
      <c r="P1678" s="4"/>
      <c r="Q1678" s="5"/>
      <c r="R1678" s="6"/>
    </row>
    <row r="1679" spans="1:18" ht="15.75" customHeight="1">
      <c r="A1679" s="12" t="s">
        <v>15</v>
      </c>
      <c r="B1679" s="15">
        <v>1185732</v>
      </c>
      <c r="C1679" s="3">
        <v>44272</v>
      </c>
      <c r="D1679" s="12" t="s">
        <v>34</v>
      </c>
      <c r="E1679" s="12" t="s">
        <v>71</v>
      </c>
      <c r="F1679" s="12" t="s">
        <v>72</v>
      </c>
      <c r="G1679" s="12" t="s">
        <v>23</v>
      </c>
      <c r="H1679" s="33">
        <v>0.35000000000000003</v>
      </c>
      <c r="I1679" s="21">
        <v>3500</v>
      </c>
      <c r="J1679" s="33">
        <f t="shared" si="60"/>
        <v>1225.0000000000002</v>
      </c>
      <c r="K1679" s="34">
        <f t="shared" si="61"/>
        <v>612.50000000000011</v>
      </c>
      <c r="L1679" s="24">
        <v>0.5</v>
      </c>
      <c r="M1679" s="42">
        <f t="shared" si="66"/>
        <v>0.17500000000000004</v>
      </c>
      <c r="N1679" s="29">
        <f t="shared" si="67"/>
        <v>612.50000000000011</v>
      </c>
      <c r="O1679" s="3"/>
      <c r="P1679" s="4"/>
      <c r="Q1679" s="5"/>
      <c r="R1679" s="6"/>
    </row>
    <row r="1680" spans="1:18" ht="15.75" customHeight="1">
      <c r="A1680" s="12" t="s">
        <v>15</v>
      </c>
      <c r="B1680" s="15">
        <v>1185732</v>
      </c>
      <c r="C1680" s="3">
        <v>44304</v>
      </c>
      <c r="D1680" s="12" t="s">
        <v>34</v>
      </c>
      <c r="E1680" s="12" t="s">
        <v>71</v>
      </c>
      <c r="F1680" s="12" t="s">
        <v>72</v>
      </c>
      <c r="G1680" s="12" t="s">
        <v>18</v>
      </c>
      <c r="H1680" s="33">
        <v>0.35000000000000003</v>
      </c>
      <c r="I1680" s="21">
        <v>5750</v>
      </c>
      <c r="J1680" s="33">
        <f t="shared" si="60"/>
        <v>2012.5000000000002</v>
      </c>
      <c r="K1680" s="34">
        <f t="shared" si="61"/>
        <v>805.00000000000011</v>
      </c>
      <c r="L1680" s="24">
        <v>0.4</v>
      </c>
      <c r="M1680" s="42">
        <f t="shared" si="66"/>
        <v>0.14000000000000001</v>
      </c>
      <c r="N1680" s="29">
        <f t="shared" si="67"/>
        <v>805.00000000000011</v>
      </c>
      <c r="O1680" s="3"/>
      <c r="P1680" s="4"/>
      <c r="Q1680" s="5"/>
      <c r="R1680" s="6"/>
    </row>
    <row r="1681" spans="1:18" ht="15.75" customHeight="1">
      <c r="A1681" s="12" t="s">
        <v>15</v>
      </c>
      <c r="B1681" s="15">
        <v>1185732</v>
      </c>
      <c r="C1681" s="3">
        <v>44304</v>
      </c>
      <c r="D1681" s="12" t="s">
        <v>34</v>
      </c>
      <c r="E1681" s="12" t="s">
        <v>71</v>
      </c>
      <c r="F1681" s="12" t="s">
        <v>72</v>
      </c>
      <c r="G1681" s="12" t="s">
        <v>19</v>
      </c>
      <c r="H1681" s="33">
        <v>0.30000000000000004</v>
      </c>
      <c r="I1681" s="21">
        <v>2750</v>
      </c>
      <c r="J1681" s="33">
        <f t="shared" si="60"/>
        <v>825.00000000000011</v>
      </c>
      <c r="K1681" s="34">
        <f t="shared" si="61"/>
        <v>288.75</v>
      </c>
      <c r="L1681" s="24">
        <v>0.35</v>
      </c>
      <c r="M1681" s="42">
        <f t="shared" si="66"/>
        <v>0.105</v>
      </c>
      <c r="N1681" s="29">
        <f t="shared" si="67"/>
        <v>288.75</v>
      </c>
      <c r="O1681" s="3"/>
      <c r="P1681" s="4"/>
      <c r="Q1681" s="5"/>
      <c r="R1681" s="6"/>
    </row>
    <row r="1682" spans="1:18" ht="15.75" customHeight="1">
      <c r="A1682" s="12" t="s">
        <v>15</v>
      </c>
      <c r="B1682" s="15">
        <v>1185732</v>
      </c>
      <c r="C1682" s="3">
        <v>44304</v>
      </c>
      <c r="D1682" s="12" t="s">
        <v>34</v>
      </c>
      <c r="E1682" s="12" t="s">
        <v>71</v>
      </c>
      <c r="F1682" s="12" t="s">
        <v>72</v>
      </c>
      <c r="G1682" s="12" t="s">
        <v>20</v>
      </c>
      <c r="H1682" s="33">
        <v>0.20000000000000007</v>
      </c>
      <c r="I1682" s="21">
        <v>2750</v>
      </c>
      <c r="J1682" s="33">
        <f t="shared" si="60"/>
        <v>550.00000000000023</v>
      </c>
      <c r="K1682" s="34">
        <f t="shared" si="61"/>
        <v>192.50000000000006</v>
      </c>
      <c r="L1682" s="24">
        <v>0.35</v>
      </c>
      <c r="M1682" s="42">
        <f t="shared" si="66"/>
        <v>7.0000000000000021E-2</v>
      </c>
      <c r="N1682" s="29">
        <f t="shared" si="67"/>
        <v>192.50000000000006</v>
      </c>
      <c r="O1682" s="3"/>
      <c r="P1682" s="4"/>
      <c r="Q1682" s="5"/>
      <c r="R1682" s="6"/>
    </row>
    <row r="1683" spans="1:18" ht="15.75" customHeight="1">
      <c r="A1683" s="12" t="s">
        <v>15</v>
      </c>
      <c r="B1683" s="15">
        <v>1185732</v>
      </c>
      <c r="C1683" s="3">
        <v>44304</v>
      </c>
      <c r="D1683" s="12" t="s">
        <v>34</v>
      </c>
      <c r="E1683" s="12" t="s">
        <v>71</v>
      </c>
      <c r="F1683" s="12" t="s">
        <v>72</v>
      </c>
      <c r="G1683" s="12" t="s">
        <v>21</v>
      </c>
      <c r="H1683" s="33">
        <v>0.25</v>
      </c>
      <c r="I1683" s="21">
        <v>2000</v>
      </c>
      <c r="J1683" s="33">
        <f t="shared" si="60"/>
        <v>500</v>
      </c>
      <c r="K1683" s="34">
        <f t="shared" si="61"/>
        <v>200</v>
      </c>
      <c r="L1683" s="24">
        <v>0.4</v>
      </c>
      <c r="M1683" s="42">
        <f t="shared" si="66"/>
        <v>0.1</v>
      </c>
      <c r="N1683" s="29">
        <f t="shared" si="67"/>
        <v>200</v>
      </c>
      <c r="O1683" s="3"/>
      <c r="P1683" s="4"/>
      <c r="Q1683" s="5"/>
      <c r="R1683" s="6"/>
    </row>
    <row r="1684" spans="1:18" ht="15.75" customHeight="1">
      <c r="A1684" s="12" t="s">
        <v>15</v>
      </c>
      <c r="B1684" s="15">
        <v>1185732</v>
      </c>
      <c r="C1684" s="3">
        <v>44304</v>
      </c>
      <c r="D1684" s="12" t="s">
        <v>34</v>
      </c>
      <c r="E1684" s="12" t="s">
        <v>71</v>
      </c>
      <c r="F1684" s="12" t="s">
        <v>72</v>
      </c>
      <c r="G1684" s="12" t="s">
        <v>22</v>
      </c>
      <c r="H1684" s="33">
        <v>0.4</v>
      </c>
      <c r="I1684" s="21">
        <v>2250</v>
      </c>
      <c r="J1684" s="33">
        <f t="shared" si="60"/>
        <v>900</v>
      </c>
      <c r="K1684" s="34">
        <f t="shared" si="61"/>
        <v>315</v>
      </c>
      <c r="L1684" s="24">
        <v>0.35</v>
      </c>
      <c r="M1684" s="42">
        <f t="shared" si="66"/>
        <v>0.14000000000000001</v>
      </c>
      <c r="N1684" s="29">
        <f t="shared" si="67"/>
        <v>315</v>
      </c>
      <c r="O1684" s="3"/>
      <c r="P1684" s="4"/>
      <c r="Q1684" s="5"/>
      <c r="R1684" s="6"/>
    </row>
    <row r="1685" spans="1:18" ht="15.75" customHeight="1">
      <c r="A1685" s="12" t="s">
        <v>15</v>
      </c>
      <c r="B1685" s="15">
        <v>1185732</v>
      </c>
      <c r="C1685" s="3">
        <v>44304</v>
      </c>
      <c r="D1685" s="12" t="s">
        <v>34</v>
      </c>
      <c r="E1685" s="12" t="s">
        <v>71</v>
      </c>
      <c r="F1685" s="12" t="s">
        <v>72</v>
      </c>
      <c r="G1685" s="12" t="s">
        <v>23</v>
      </c>
      <c r="H1685" s="33">
        <v>0.30000000000000004</v>
      </c>
      <c r="I1685" s="21">
        <v>3500</v>
      </c>
      <c r="J1685" s="33">
        <f t="shared" si="60"/>
        <v>1050.0000000000002</v>
      </c>
      <c r="K1685" s="34">
        <f t="shared" si="61"/>
        <v>525.00000000000011</v>
      </c>
      <c r="L1685" s="24">
        <v>0.5</v>
      </c>
      <c r="M1685" s="42">
        <f t="shared" si="66"/>
        <v>0.15000000000000002</v>
      </c>
      <c r="N1685" s="29">
        <f t="shared" si="67"/>
        <v>525.00000000000011</v>
      </c>
      <c r="O1685" s="3"/>
      <c r="P1685" s="4"/>
      <c r="Q1685" s="5"/>
      <c r="R1685" s="6"/>
    </row>
    <row r="1686" spans="1:18" ht="15.75" customHeight="1">
      <c r="A1686" s="12" t="s">
        <v>15</v>
      </c>
      <c r="B1686" s="15">
        <v>1185732</v>
      </c>
      <c r="C1686" s="3">
        <v>44335</v>
      </c>
      <c r="D1686" s="12" t="s">
        <v>34</v>
      </c>
      <c r="E1686" s="12" t="s">
        <v>71</v>
      </c>
      <c r="F1686" s="12" t="s">
        <v>72</v>
      </c>
      <c r="G1686" s="12" t="s">
        <v>18</v>
      </c>
      <c r="H1686" s="33">
        <v>0.4</v>
      </c>
      <c r="I1686" s="21">
        <v>6200</v>
      </c>
      <c r="J1686" s="33">
        <f t="shared" si="60"/>
        <v>2480</v>
      </c>
      <c r="K1686" s="34">
        <f t="shared" si="61"/>
        <v>992</v>
      </c>
      <c r="L1686" s="24">
        <v>0.4</v>
      </c>
      <c r="M1686" s="42">
        <f t="shared" si="66"/>
        <v>0.16</v>
      </c>
      <c r="N1686" s="29">
        <f t="shared" si="67"/>
        <v>992</v>
      </c>
      <c r="O1686" s="3"/>
      <c r="P1686" s="4"/>
      <c r="Q1686" s="5"/>
      <c r="R1686" s="6"/>
    </row>
    <row r="1687" spans="1:18" ht="15.75" customHeight="1">
      <c r="A1687" s="12" t="s">
        <v>15</v>
      </c>
      <c r="B1687" s="15">
        <v>1185732</v>
      </c>
      <c r="C1687" s="3">
        <v>44335</v>
      </c>
      <c r="D1687" s="12" t="s">
        <v>34</v>
      </c>
      <c r="E1687" s="12" t="s">
        <v>71</v>
      </c>
      <c r="F1687" s="12" t="s">
        <v>72</v>
      </c>
      <c r="G1687" s="12" t="s">
        <v>19</v>
      </c>
      <c r="H1687" s="33">
        <v>0.35000000000000009</v>
      </c>
      <c r="I1687" s="21">
        <v>3250</v>
      </c>
      <c r="J1687" s="33">
        <f t="shared" si="60"/>
        <v>1137.5000000000002</v>
      </c>
      <c r="K1687" s="34">
        <f t="shared" si="61"/>
        <v>398.12500000000006</v>
      </c>
      <c r="L1687" s="24">
        <v>0.35</v>
      </c>
      <c r="M1687" s="42">
        <f t="shared" si="66"/>
        <v>0.12250000000000001</v>
      </c>
      <c r="N1687" s="29">
        <f t="shared" si="67"/>
        <v>398.12500000000006</v>
      </c>
      <c r="O1687" s="3"/>
      <c r="P1687" s="4"/>
      <c r="Q1687" s="5"/>
      <c r="R1687" s="6"/>
    </row>
    <row r="1688" spans="1:18" ht="15.75" customHeight="1">
      <c r="A1688" s="12" t="s">
        <v>15</v>
      </c>
      <c r="B1688" s="15">
        <v>1185732</v>
      </c>
      <c r="C1688" s="3">
        <v>44335</v>
      </c>
      <c r="D1688" s="12" t="s">
        <v>34</v>
      </c>
      <c r="E1688" s="12" t="s">
        <v>71</v>
      </c>
      <c r="F1688" s="12" t="s">
        <v>72</v>
      </c>
      <c r="G1688" s="12" t="s">
        <v>20</v>
      </c>
      <c r="H1688" s="33">
        <v>0.30000000000000004</v>
      </c>
      <c r="I1688" s="21">
        <v>3000</v>
      </c>
      <c r="J1688" s="33">
        <f t="shared" si="60"/>
        <v>900.00000000000011</v>
      </c>
      <c r="K1688" s="34">
        <f t="shared" si="61"/>
        <v>315</v>
      </c>
      <c r="L1688" s="24">
        <v>0.35</v>
      </c>
      <c r="M1688" s="42">
        <f t="shared" si="66"/>
        <v>0.105</v>
      </c>
      <c r="N1688" s="29">
        <f t="shared" si="67"/>
        <v>315</v>
      </c>
      <c r="O1688" s="3"/>
      <c r="P1688" s="4"/>
      <c r="Q1688" s="5"/>
      <c r="R1688" s="6"/>
    </row>
    <row r="1689" spans="1:18" ht="15.75" customHeight="1">
      <c r="A1689" s="12" t="s">
        <v>15</v>
      </c>
      <c r="B1689" s="15">
        <v>1185732</v>
      </c>
      <c r="C1689" s="3">
        <v>44335</v>
      </c>
      <c r="D1689" s="12" t="s">
        <v>34</v>
      </c>
      <c r="E1689" s="12" t="s">
        <v>71</v>
      </c>
      <c r="F1689" s="12" t="s">
        <v>72</v>
      </c>
      <c r="G1689" s="12" t="s">
        <v>21</v>
      </c>
      <c r="H1689" s="33">
        <v>0.30000000000000004</v>
      </c>
      <c r="I1689" s="21">
        <v>2250</v>
      </c>
      <c r="J1689" s="33">
        <f t="shared" si="60"/>
        <v>675.00000000000011</v>
      </c>
      <c r="K1689" s="34">
        <f t="shared" si="61"/>
        <v>270.00000000000006</v>
      </c>
      <c r="L1689" s="24">
        <v>0.4</v>
      </c>
      <c r="M1689" s="42">
        <f t="shared" si="66"/>
        <v>0.12000000000000002</v>
      </c>
      <c r="N1689" s="29">
        <f t="shared" si="67"/>
        <v>270.00000000000006</v>
      </c>
      <c r="O1689" s="3"/>
      <c r="P1689" s="4"/>
      <c r="Q1689" s="5"/>
      <c r="R1689" s="6"/>
    </row>
    <row r="1690" spans="1:18" ht="15.75" customHeight="1">
      <c r="A1690" s="12" t="s">
        <v>15</v>
      </c>
      <c r="B1690" s="15">
        <v>1185732</v>
      </c>
      <c r="C1690" s="3">
        <v>44335</v>
      </c>
      <c r="D1690" s="12" t="s">
        <v>34</v>
      </c>
      <c r="E1690" s="12" t="s">
        <v>71</v>
      </c>
      <c r="F1690" s="12" t="s">
        <v>72</v>
      </c>
      <c r="G1690" s="12" t="s">
        <v>22</v>
      </c>
      <c r="H1690" s="33">
        <v>0.44999999999999996</v>
      </c>
      <c r="I1690" s="21">
        <v>2500</v>
      </c>
      <c r="J1690" s="33">
        <f t="shared" si="60"/>
        <v>1125</v>
      </c>
      <c r="K1690" s="34">
        <f t="shared" si="61"/>
        <v>393.75</v>
      </c>
      <c r="L1690" s="24">
        <v>0.35</v>
      </c>
      <c r="M1690" s="42">
        <f t="shared" si="66"/>
        <v>0.1575</v>
      </c>
      <c r="N1690" s="29">
        <f t="shared" si="67"/>
        <v>393.75</v>
      </c>
      <c r="O1690" s="3"/>
      <c r="P1690" s="4"/>
      <c r="Q1690" s="5"/>
      <c r="R1690" s="6"/>
    </row>
    <row r="1691" spans="1:18" ht="15.75" customHeight="1">
      <c r="A1691" s="12" t="s">
        <v>15</v>
      </c>
      <c r="B1691" s="15">
        <v>1185732</v>
      </c>
      <c r="C1691" s="3">
        <v>44335</v>
      </c>
      <c r="D1691" s="12" t="s">
        <v>34</v>
      </c>
      <c r="E1691" s="12" t="s">
        <v>71</v>
      </c>
      <c r="F1691" s="12" t="s">
        <v>72</v>
      </c>
      <c r="G1691" s="12" t="s">
        <v>23</v>
      </c>
      <c r="H1691" s="33">
        <v>0.49999999999999994</v>
      </c>
      <c r="I1691" s="21">
        <v>3500</v>
      </c>
      <c r="J1691" s="33">
        <f t="shared" si="60"/>
        <v>1749.9999999999998</v>
      </c>
      <c r="K1691" s="34">
        <f t="shared" si="61"/>
        <v>874.99999999999989</v>
      </c>
      <c r="L1691" s="24">
        <v>0.5</v>
      </c>
      <c r="M1691" s="42">
        <f t="shared" si="66"/>
        <v>0.24999999999999997</v>
      </c>
      <c r="N1691" s="29">
        <f t="shared" si="67"/>
        <v>874.99999999999989</v>
      </c>
      <c r="O1691" s="3"/>
      <c r="P1691" s="4"/>
      <c r="Q1691" s="5"/>
      <c r="R1691" s="6"/>
    </row>
    <row r="1692" spans="1:18" ht="15.75" customHeight="1">
      <c r="A1692" s="12" t="s">
        <v>15</v>
      </c>
      <c r="B1692" s="15">
        <v>1185732</v>
      </c>
      <c r="C1692" s="3">
        <v>44365</v>
      </c>
      <c r="D1692" s="12" t="s">
        <v>34</v>
      </c>
      <c r="E1692" s="12" t="s">
        <v>71</v>
      </c>
      <c r="F1692" s="12" t="s">
        <v>72</v>
      </c>
      <c r="G1692" s="12" t="s">
        <v>18</v>
      </c>
      <c r="H1692" s="33">
        <v>0.35000000000000003</v>
      </c>
      <c r="I1692" s="21">
        <v>6000</v>
      </c>
      <c r="J1692" s="33">
        <f t="shared" si="60"/>
        <v>2100</v>
      </c>
      <c r="K1692" s="34">
        <f t="shared" si="61"/>
        <v>840</v>
      </c>
      <c r="L1692" s="24">
        <v>0.4</v>
      </c>
      <c r="M1692" s="42">
        <f t="shared" si="66"/>
        <v>0.14000000000000001</v>
      </c>
      <c r="N1692" s="29">
        <f t="shared" si="67"/>
        <v>840</v>
      </c>
      <c r="O1692" s="3"/>
      <c r="P1692" s="4"/>
      <c r="Q1692" s="5"/>
      <c r="R1692" s="6"/>
    </row>
    <row r="1693" spans="1:18" ht="15.75" customHeight="1">
      <c r="A1693" s="12" t="s">
        <v>15</v>
      </c>
      <c r="B1693" s="15">
        <v>1185732</v>
      </c>
      <c r="C1693" s="3">
        <v>44365</v>
      </c>
      <c r="D1693" s="12" t="s">
        <v>34</v>
      </c>
      <c r="E1693" s="12" t="s">
        <v>71</v>
      </c>
      <c r="F1693" s="12" t="s">
        <v>72</v>
      </c>
      <c r="G1693" s="12" t="s">
        <v>19</v>
      </c>
      <c r="H1693" s="33">
        <v>0.3000000000000001</v>
      </c>
      <c r="I1693" s="21">
        <v>3500</v>
      </c>
      <c r="J1693" s="33">
        <f t="shared" si="60"/>
        <v>1050.0000000000005</v>
      </c>
      <c r="K1693" s="34">
        <f t="shared" si="61"/>
        <v>367.50000000000011</v>
      </c>
      <c r="L1693" s="24">
        <v>0.35</v>
      </c>
      <c r="M1693" s="42">
        <f t="shared" si="66"/>
        <v>0.10500000000000004</v>
      </c>
      <c r="N1693" s="29">
        <f t="shared" si="67"/>
        <v>367.50000000000011</v>
      </c>
      <c r="O1693" s="3"/>
      <c r="P1693" s="4"/>
      <c r="Q1693" s="5"/>
      <c r="R1693" s="6"/>
    </row>
    <row r="1694" spans="1:18" ht="15.75" customHeight="1">
      <c r="A1694" s="12" t="s">
        <v>15</v>
      </c>
      <c r="B1694" s="15">
        <v>1185732</v>
      </c>
      <c r="C1694" s="3">
        <v>44365</v>
      </c>
      <c r="D1694" s="12" t="s">
        <v>34</v>
      </c>
      <c r="E1694" s="12" t="s">
        <v>71</v>
      </c>
      <c r="F1694" s="12" t="s">
        <v>72</v>
      </c>
      <c r="G1694" s="12" t="s">
        <v>20</v>
      </c>
      <c r="H1694" s="33">
        <v>0.25000000000000006</v>
      </c>
      <c r="I1694" s="21">
        <v>3750</v>
      </c>
      <c r="J1694" s="33">
        <f t="shared" si="60"/>
        <v>937.50000000000023</v>
      </c>
      <c r="K1694" s="34">
        <f t="shared" si="61"/>
        <v>328.12500000000006</v>
      </c>
      <c r="L1694" s="24">
        <v>0.35</v>
      </c>
      <c r="M1694" s="42">
        <f t="shared" si="66"/>
        <v>8.7500000000000008E-2</v>
      </c>
      <c r="N1694" s="29">
        <f t="shared" si="67"/>
        <v>328.12500000000006</v>
      </c>
      <c r="O1694" s="3"/>
      <c r="P1694" s="4"/>
      <c r="Q1694" s="5"/>
      <c r="R1694" s="6"/>
    </row>
    <row r="1695" spans="1:18" ht="15.75" customHeight="1">
      <c r="A1695" s="12" t="s">
        <v>15</v>
      </c>
      <c r="B1695" s="15">
        <v>1185732</v>
      </c>
      <c r="C1695" s="3">
        <v>44365</v>
      </c>
      <c r="D1695" s="12" t="s">
        <v>34</v>
      </c>
      <c r="E1695" s="12" t="s">
        <v>71</v>
      </c>
      <c r="F1695" s="12" t="s">
        <v>72</v>
      </c>
      <c r="G1695" s="12" t="s">
        <v>21</v>
      </c>
      <c r="H1695" s="33">
        <v>0.25000000000000006</v>
      </c>
      <c r="I1695" s="21">
        <v>3500</v>
      </c>
      <c r="J1695" s="33">
        <f t="shared" si="60"/>
        <v>875.00000000000023</v>
      </c>
      <c r="K1695" s="34">
        <f t="shared" si="61"/>
        <v>350.00000000000011</v>
      </c>
      <c r="L1695" s="24">
        <v>0.4</v>
      </c>
      <c r="M1695" s="42">
        <f t="shared" si="66"/>
        <v>0.10000000000000003</v>
      </c>
      <c r="N1695" s="29">
        <f t="shared" si="67"/>
        <v>350.00000000000011</v>
      </c>
      <c r="O1695" s="3"/>
      <c r="P1695" s="4"/>
      <c r="Q1695" s="5"/>
      <c r="R1695" s="6"/>
    </row>
    <row r="1696" spans="1:18" ht="15.75" customHeight="1">
      <c r="A1696" s="12" t="s">
        <v>15</v>
      </c>
      <c r="B1696" s="15">
        <v>1185732</v>
      </c>
      <c r="C1696" s="3">
        <v>44365</v>
      </c>
      <c r="D1696" s="12" t="s">
        <v>34</v>
      </c>
      <c r="E1696" s="12" t="s">
        <v>71</v>
      </c>
      <c r="F1696" s="12" t="s">
        <v>72</v>
      </c>
      <c r="G1696" s="12" t="s">
        <v>22</v>
      </c>
      <c r="H1696" s="33">
        <v>0.4</v>
      </c>
      <c r="I1696" s="21">
        <v>3500</v>
      </c>
      <c r="J1696" s="33">
        <f t="shared" si="60"/>
        <v>1400</v>
      </c>
      <c r="K1696" s="34">
        <f t="shared" si="61"/>
        <v>489.99999999999994</v>
      </c>
      <c r="L1696" s="24">
        <v>0.35</v>
      </c>
      <c r="M1696" s="42">
        <f t="shared" si="66"/>
        <v>0.13999999999999999</v>
      </c>
      <c r="N1696" s="29">
        <f t="shared" si="67"/>
        <v>489.99999999999994</v>
      </c>
      <c r="O1696" s="3"/>
      <c r="P1696" s="4"/>
      <c r="Q1696" s="5"/>
      <c r="R1696" s="6"/>
    </row>
    <row r="1697" spans="1:18" ht="15.75" customHeight="1">
      <c r="A1697" s="12" t="s">
        <v>15</v>
      </c>
      <c r="B1697" s="15">
        <v>1185732</v>
      </c>
      <c r="C1697" s="3">
        <v>44365</v>
      </c>
      <c r="D1697" s="12" t="s">
        <v>34</v>
      </c>
      <c r="E1697" s="12" t="s">
        <v>71</v>
      </c>
      <c r="F1697" s="12" t="s">
        <v>72</v>
      </c>
      <c r="G1697" s="12" t="s">
        <v>23</v>
      </c>
      <c r="H1697" s="33">
        <v>0.45</v>
      </c>
      <c r="I1697" s="21">
        <v>5250</v>
      </c>
      <c r="J1697" s="33">
        <f t="shared" si="60"/>
        <v>2362.5</v>
      </c>
      <c r="K1697" s="34">
        <f t="shared" si="61"/>
        <v>1181.25</v>
      </c>
      <c r="L1697" s="24">
        <v>0.5</v>
      </c>
      <c r="M1697" s="42">
        <f t="shared" si="66"/>
        <v>0.22500000000000001</v>
      </c>
      <c r="N1697" s="29">
        <f t="shared" si="67"/>
        <v>1181.25</v>
      </c>
      <c r="O1697" s="3"/>
      <c r="P1697" s="4"/>
      <c r="Q1697" s="5"/>
      <c r="R1697" s="6"/>
    </row>
    <row r="1698" spans="1:18" ht="15.75" customHeight="1">
      <c r="A1698" s="12" t="s">
        <v>15</v>
      </c>
      <c r="B1698" s="15">
        <v>1185732</v>
      </c>
      <c r="C1698" s="3">
        <v>44394</v>
      </c>
      <c r="D1698" s="12" t="s">
        <v>34</v>
      </c>
      <c r="E1698" s="12" t="s">
        <v>71</v>
      </c>
      <c r="F1698" s="12" t="s">
        <v>72</v>
      </c>
      <c r="G1698" s="12" t="s">
        <v>18</v>
      </c>
      <c r="H1698" s="33">
        <v>0.4</v>
      </c>
      <c r="I1698" s="21">
        <v>7500</v>
      </c>
      <c r="J1698" s="33">
        <f t="shared" si="60"/>
        <v>3000</v>
      </c>
      <c r="K1698" s="34">
        <f t="shared" si="61"/>
        <v>1200</v>
      </c>
      <c r="L1698" s="24">
        <v>0.4</v>
      </c>
      <c r="M1698" s="42">
        <f t="shared" si="66"/>
        <v>0.16</v>
      </c>
      <c r="N1698" s="29">
        <f t="shared" si="67"/>
        <v>1200</v>
      </c>
      <c r="O1698" s="3"/>
      <c r="P1698" s="4"/>
      <c r="Q1698" s="5"/>
      <c r="R1698" s="6"/>
    </row>
    <row r="1699" spans="1:18" ht="15.75" customHeight="1">
      <c r="A1699" s="12" t="s">
        <v>15</v>
      </c>
      <c r="B1699" s="15">
        <v>1185732</v>
      </c>
      <c r="C1699" s="3">
        <v>44394</v>
      </c>
      <c r="D1699" s="12" t="s">
        <v>34</v>
      </c>
      <c r="E1699" s="12" t="s">
        <v>71</v>
      </c>
      <c r="F1699" s="12" t="s">
        <v>72</v>
      </c>
      <c r="G1699" s="12" t="s">
        <v>19</v>
      </c>
      <c r="H1699" s="33">
        <v>0.35000000000000009</v>
      </c>
      <c r="I1699" s="21">
        <v>5000</v>
      </c>
      <c r="J1699" s="33">
        <f t="shared" si="60"/>
        <v>1750.0000000000005</v>
      </c>
      <c r="K1699" s="34">
        <f t="shared" si="61"/>
        <v>612.50000000000011</v>
      </c>
      <c r="L1699" s="24">
        <v>0.35</v>
      </c>
      <c r="M1699" s="42">
        <f t="shared" si="66"/>
        <v>0.12250000000000003</v>
      </c>
      <c r="N1699" s="29">
        <f t="shared" si="67"/>
        <v>612.50000000000011</v>
      </c>
      <c r="O1699" s="3"/>
      <c r="P1699" s="4"/>
      <c r="Q1699" s="5"/>
      <c r="R1699" s="6"/>
    </row>
    <row r="1700" spans="1:18" ht="15.75" customHeight="1">
      <c r="A1700" s="12" t="s">
        <v>15</v>
      </c>
      <c r="B1700" s="15">
        <v>1185732</v>
      </c>
      <c r="C1700" s="3">
        <v>44394</v>
      </c>
      <c r="D1700" s="12" t="s">
        <v>34</v>
      </c>
      <c r="E1700" s="12" t="s">
        <v>71</v>
      </c>
      <c r="F1700" s="12" t="s">
        <v>72</v>
      </c>
      <c r="G1700" s="12" t="s">
        <v>20</v>
      </c>
      <c r="H1700" s="33">
        <v>0.30000000000000004</v>
      </c>
      <c r="I1700" s="21">
        <v>4250</v>
      </c>
      <c r="J1700" s="33">
        <f t="shared" si="60"/>
        <v>1275.0000000000002</v>
      </c>
      <c r="K1700" s="34">
        <f t="shared" si="61"/>
        <v>446.25000000000006</v>
      </c>
      <c r="L1700" s="24">
        <v>0.35</v>
      </c>
      <c r="M1700" s="42">
        <f t="shared" si="66"/>
        <v>0.10500000000000001</v>
      </c>
      <c r="N1700" s="29">
        <f t="shared" si="67"/>
        <v>446.25000000000006</v>
      </c>
      <c r="O1700" s="3"/>
      <c r="P1700" s="4"/>
      <c r="Q1700" s="5"/>
      <c r="R1700" s="6"/>
    </row>
    <row r="1701" spans="1:18" ht="15.75" customHeight="1">
      <c r="A1701" s="12" t="s">
        <v>15</v>
      </c>
      <c r="B1701" s="15">
        <v>1185732</v>
      </c>
      <c r="C1701" s="3">
        <v>44394</v>
      </c>
      <c r="D1701" s="12" t="s">
        <v>34</v>
      </c>
      <c r="E1701" s="12" t="s">
        <v>71</v>
      </c>
      <c r="F1701" s="12" t="s">
        <v>72</v>
      </c>
      <c r="G1701" s="12" t="s">
        <v>21</v>
      </c>
      <c r="H1701" s="33">
        <v>0.30000000000000004</v>
      </c>
      <c r="I1701" s="21">
        <v>3750</v>
      </c>
      <c r="J1701" s="33">
        <f t="shared" si="60"/>
        <v>1125.0000000000002</v>
      </c>
      <c r="K1701" s="34">
        <f t="shared" si="61"/>
        <v>450.00000000000011</v>
      </c>
      <c r="L1701" s="24">
        <v>0.4</v>
      </c>
      <c r="M1701" s="42">
        <f t="shared" si="66"/>
        <v>0.12000000000000004</v>
      </c>
      <c r="N1701" s="29">
        <f t="shared" si="67"/>
        <v>450.00000000000011</v>
      </c>
      <c r="O1701" s="3"/>
      <c r="P1701" s="4"/>
      <c r="Q1701" s="5"/>
      <c r="R1701" s="6"/>
    </row>
    <row r="1702" spans="1:18" ht="15.75" customHeight="1">
      <c r="A1702" s="12" t="s">
        <v>15</v>
      </c>
      <c r="B1702" s="15">
        <v>1185732</v>
      </c>
      <c r="C1702" s="3">
        <v>44394</v>
      </c>
      <c r="D1702" s="12" t="s">
        <v>34</v>
      </c>
      <c r="E1702" s="12" t="s">
        <v>71</v>
      </c>
      <c r="F1702" s="12" t="s">
        <v>72</v>
      </c>
      <c r="G1702" s="12" t="s">
        <v>22</v>
      </c>
      <c r="H1702" s="33">
        <v>0.4</v>
      </c>
      <c r="I1702" s="21">
        <v>3750</v>
      </c>
      <c r="J1702" s="33">
        <f t="shared" si="60"/>
        <v>1500</v>
      </c>
      <c r="K1702" s="34">
        <f t="shared" si="61"/>
        <v>525</v>
      </c>
      <c r="L1702" s="24">
        <v>0.35</v>
      </c>
      <c r="M1702" s="42">
        <f t="shared" si="66"/>
        <v>0.14000000000000001</v>
      </c>
      <c r="N1702" s="29">
        <f t="shared" si="67"/>
        <v>525</v>
      </c>
      <c r="O1702" s="3"/>
      <c r="P1702" s="4"/>
      <c r="Q1702" s="5"/>
      <c r="R1702" s="6"/>
    </row>
    <row r="1703" spans="1:18" ht="15.75" customHeight="1">
      <c r="A1703" s="12" t="s">
        <v>15</v>
      </c>
      <c r="B1703" s="15">
        <v>1185732</v>
      </c>
      <c r="C1703" s="3">
        <v>44394</v>
      </c>
      <c r="D1703" s="12" t="s">
        <v>34</v>
      </c>
      <c r="E1703" s="12" t="s">
        <v>71</v>
      </c>
      <c r="F1703" s="12" t="s">
        <v>72</v>
      </c>
      <c r="G1703" s="12" t="s">
        <v>23</v>
      </c>
      <c r="H1703" s="33">
        <v>0.45</v>
      </c>
      <c r="I1703" s="21">
        <v>5500</v>
      </c>
      <c r="J1703" s="33">
        <f t="shared" si="60"/>
        <v>2475</v>
      </c>
      <c r="K1703" s="34">
        <f t="shared" si="61"/>
        <v>1237.5</v>
      </c>
      <c r="L1703" s="24">
        <v>0.5</v>
      </c>
      <c r="M1703" s="42">
        <f t="shared" si="66"/>
        <v>0.22500000000000001</v>
      </c>
      <c r="N1703" s="29">
        <f t="shared" si="67"/>
        <v>1237.5</v>
      </c>
      <c r="O1703" s="3"/>
      <c r="P1703" s="4"/>
      <c r="Q1703" s="5"/>
      <c r="R1703" s="6"/>
    </row>
    <row r="1704" spans="1:18" ht="15.75" customHeight="1">
      <c r="A1704" s="12" t="s">
        <v>15</v>
      </c>
      <c r="B1704" s="15">
        <v>1185732</v>
      </c>
      <c r="C1704" s="3">
        <v>44426</v>
      </c>
      <c r="D1704" s="12" t="s">
        <v>34</v>
      </c>
      <c r="E1704" s="12" t="s">
        <v>71</v>
      </c>
      <c r="F1704" s="12" t="s">
        <v>72</v>
      </c>
      <c r="G1704" s="12" t="s">
        <v>18</v>
      </c>
      <c r="H1704" s="33">
        <v>0.4</v>
      </c>
      <c r="I1704" s="21">
        <v>7000</v>
      </c>
      <c r="J1704" s="33">
        <f t="shared" si="60"/>
        <v>2800</v>
      </c>
      <c r="K1704" s="34">
        <f t="shared" si="61"/>
        <v>1120</v>
      </c>
      <c r="L1704" s="24">
        <v>0.4</v>
      </c>
      <c r="M1704" s="42">
        <f t="shared" si="66"/>
        <v>0.16</v>
      </c>
      <c r="N1704" s="29">
        <f t="shared" si="67"/>
        <v>1120</v>
      </c>
      <c r="O1704" s="3"/>
      <c r="P1704" s="4"/>
      <c r="Q1704" s="5"/>
      <c r="R1704" s="6"/>
    </row>
    <row r="1705" spans="1:18" ht="15.75" customHeight="1">
      <c r="A1705" s="12" t="s">
        <v>15</v>
      </c>
      <c r="B1705" s="15">
        <v>1185732</v>
      </c>
      <c r="C1705" s="3">
        <v>44426</v>
      </c>
      <c r="D1705" s="12" t="s">
        <v>34</v>
      </c>
      <c r="E1705" s="12" t="s">
        <v>71</v>
      </c>
      <c r="F1705" s="12" t="s">
        <v>72</v>
      </c>
      <c r="G1705" s="12" t="s">
        <v>19</v>
      </c>
      <c r="H1705" s="33">
        <v>0.40000000000000008</v>
      </c>
      <c r="I1705" s="21">
        <v>4750</v>
      </c>
      <c r="J1705" s="33">
        <f t="shared" si="60"/>
        <v>1900.0000000000005</v>
      </c>
      <c r="K1705" s="34">
        <f t="shared" si="61"/>
        <v>665.00000000000011</v>
      </c>
      <c r="L1705" s="24">
        <v>0.35</v>
      </c>
      <c r="M1705" s="42">
        <f t="shared" si="66"/>
        <v>0.14000000000000001</v>
      </c>
      <c r="N1705" s="29">
        <f t="shared" si="67"/>
        <v>665.00000000000011</v>
      </c>
      <c r="O1705" s="3"/>
      <c r="P1705" s="4"/>
      <c r="Q1705" s="5"/>
      <c r="R1705" s="6"/>
    </row>
    <row r="1706" spans="1:18" ht="15.75" customHeight="1">
      <c r="A1706" s="12" t="s">
        <v>15</v>
      </c>
      <c r="B1706" s="15">
        <v>1185732</v>
      </c>
      <c r="C1706" s="3">
        <v>44426</v>
      </c>
      <c r="D1706" s="12" t="s">
        <v>34</v>
      </c>
      <c r="E1706" s="12" t="s">
        <v>71</v>
      </c>
      <c r="F1706" s="12" t="s">
        <v>72</v>
      </c>
      <c r="G1706" s="12" t="s">
        <v>20</v>
      </c>
      <c r="H1706" s="33">
        <v>0.35000000000000003</v>
      </c>
      <c r="I1706" s="21">
        <v>4000</v>
      </c>
      <c r="J1706" s="33">
        <f t="shared" si="60"/>
        <v>1400.0000000000002</v>
      </c>
      <c r="K1706" s="34">
        <f t="shared" si="61"/>
        <v>490.00000000000006</v>
      </c>
      <c r="L1706" s="24">
        <v>0.35</v>
      </c>
      <c r="M1706" s="42">
        <f t="shared" si="66"/>
        <v>0.12250000000000001</v>
      </c>
      <c r="N1706" s="29">
        <f t="shared" si="67"/>
        <v>490.00000000000006</v>
      </c>
      <c r="O1706" s="3"/>
      <c r="P1706" s="4"/>
      <c r="Q1706" s="5"/>
      <c r="R1706" s="6"/>
    </row>
    <row r="1707" spans="1:18" ht="15.75" customHeight="1">
      <c r="A1707" s="12" t="s">
        <v>15</v>
      </c>
      <c r="B1707" s="15">
        <v>1185732</v>
      </c>
      <c r="C1707" s="3">
        <v>44426</v>
      </c>
      <c r="D1707" s="12" t="s">
        <v>34</v>
      </c>
      <c r="E1707" s="12" t="s">
        <v>71</v>
      </c>
      <c r="F1707" s="12" t="s">
        <v>72</v>
      </c>
      <c r="G1707" s="12" t="s">
        <v>21</v>
      </c>
      <c r="H1707" s="33">
        <v>0.25000000000000006</v>
      </c>
      <c r="I1707" s="21">
        <v>3250</v>
      </c>
      <c r="J1707" s="33">
        <f t="shared" si="60"/>
        <v>812.50000000000023</v>
      </c>
      <c r="K1707" s="34">
        <f t="shared" si="61"/>
        <v>325.00000000000011</v>
      </c>
      <c r="L1707" s="24">
        <v>0.4</v>
      </c>
      <c r="M1707" s="42">
        <f t="shared" si="66"/>
        <v>0.10000000000000003</v>
      </c>
      <c r="N1707" s="29">
        <f t="shared" si="67"/>
        <v>325.00000000000011</v>
      </c>
      <c r="O1707" s="3"/>
      <c r="P1707" s="4"/>
      <c r="Q1707" s="5"/>
      <c r="R1707" s="6"/>
    </row>
    <row r="1708" spans="1:18" ht="15.75" customHeight="1">
      <c r="A1708" s="12" t="s">
        <v>15</v>
      </c>
      <c r="B1708" s="15">
        <v>1185732</v>
      </c>
      <c r="C1708" s="3">
        <v>44426</v>
      </c>
      <c r="D1708" s="12" t="s">
        <v>34</v>
      </c>
      <c r="E1708" s="12" t="s">
        <v>71</v>
      </c>
      <c r="F1708" s="12" t="s">
        <v>72</v>
      </c>
      <c r="G1708" s="12" t="s">
        <v>22</v>
      </c>
      <c r="H1708" s="33">
        <v>0.35000000000000003</v>
      </c>
      <c r="I1708" s="21">
        <v>3000</v>
      </c>
      <c r="J1708" s="33">
        <f t="shared" si="60"/>
        <v>1050</v>
      </c>
      <c r="K1708" s="34">
        <f t="shared" si="61"/>
        <v>367.5</v>
      </c>
      <c r="L1708" s="24">
        <v>0.35</v>
      </c>
      <c r="M1708" s="42">
        <f t="shared" si="66"/>
        <v>0.1225</v>
      </c>
      <c r="N1708" s="29">
        <f t="shared" si="67"/>
        <v>367.5</v>
      </c>
      <c r="O1708" s="3"/>
      <c r="P1708" s="4"/>
      <c r="Q1708" s="5"/>
      <c r="R1708" s="6"/>
    </row>
    <row r="1709" spans="1:18" ht="15.75" customHeight="1">
      <c r="A1709" s="12" t="s">
        <v>15</v>
      </c>
      <c r="B1709" s="15">
        <v>1185732</v>
      </c>
      <c r="C1709" s="3">
        <v>44426</v>
      </c>
      <c r="D1709" s="12" t="s">
        <v>34</v>
      </c>
      <c r="E1709" s="12" t="s">
        <v>71</v>
      </c>
      <c r="F1709" s="12" t="s">
        <v>72</v>
      </c>
      <c r="G1709" s="12" t="s">
        <v>23</v>
      </c>
      <c r="H1709" s="33">
        <v>0.4</v>
      </c>
      <c r="I1709" s="21">
        <v>4750</v>
      </c>
      <c r="J1709" s="33">
        <f t="shared" si="60"/>
        <v>1900</v>
      </c>
      <c r="K1709" s="34">
        <f t="shared" si="61"/>
        <v>950</v>
      </c>
      <c r="L1709" s="24">
        <v>0.5</v>
      </c>
      <c r="M1709" s="42">
        <f t="shared" si="66"/>
        <v>0.2</v>
      </c>
      <c r="N1709" s="29">
        <f t="shared" si="67"/>
        <v>950</v>
      </c>
      <c r="O1709" s="3"/>
      <c r="P1709" s="4"/>
      <c r="Q1709" s="5"/>
      <c r="R1709" s="6"/>
    </row>
    <row r="1710" spans="1:18" ht="15.75" customHeight="1">
      <c r="A1710" s="12" t="s">
        <v>15</v>
      </c>
      <c r="B1710" s="15">
        <v>1185732</v>
      </c>
      <c r="C1710" s="3">
        <v>44458</v>
      </c>
      <c r="D1710" s="12" t="s">
        <v>34</v>
      </c>
      <c r="E1710" s="12" t="s">
        <v>71</v>
      </c>
      <c r="F1710" s="12" t="s">
        <v>72</v>
      </c>
      <c r="G1710" s="12" t="s">
        <v>18</v>
      </c>
      <c r="H1710" s="33">
        <v>0.35000000000000003</v>
      </c>
      <c r="I1710" s="21">
        <v>6000</v>
      </c>
      <c r="J1710" s="33">
        <f t="shared" si="60"/>
        <v>2100</v>
      </c>
      <c r="K1710" s="34">
        <f t="shared" si="61"/>
        <v>840</v>
      </c>
      <c r="L1710" s="24">
        <v>0.4</v>
      </c>
      <c r="M1710" s="42">
        <f t="shared" si="66"/>
        <v>0.14000000000000001</v>
      </c>
      <c r="N1710" s="29">
        <f t="shared" si="67"/>
        <v>840</v>
      </c>
      <c r="O1710" s="3"/>
      <c r="P1710" s="4"/>
      <c r="Q1710" s="5"/>
      <c r="R1710" s="6"/>
    </row>
    <row r="1711" spans="1:18" ht="15.75" customHeight="1">
      <c r="A1711" s="12" t="s">
        <v>15</v>
      </c>
      <c r="B1711" s="15">
        <v>1185732</v>
      </c>
      <c r="C1711" s="3">
        <v>44458</v>
      </c>
      <c r="D1711" s="12" t="s">
        <v>34</v>
      </c>
      <c r="E1711" s="12" t="s">
        <v>71</v>
      </c>
      <c r="F1711" s="12" t="s">
        <v>72</v>
      </c>
      <c r="G1711" s="12" t="s">
        <v>19</v>
      </c>
      <c r="H1711" s="33">
        <v>0.3000000000000001</v>
      </c>
      <c r="I1711" s="21">
        <v>4000</v>
      </c>
      <c r="J1711" s="33">
        <f t="shared" si="60"/>
        <v>1200.0000000000005</v>
      </c>
      <c r="K1711" s="34">
        <f t="shared" si="61"/>
        <v>420.00000000000011</v>
      </c>
      <c r="L1711" s="24">
        <v>0.35</v>
      </c>
      <c r="M1711" s="42">
        <f t="shared" si="66"/>
        <v>0.10500000000000002</v>
      </c>
      <c r="N1711" s="29">
        <f t="shared" si="67"/>
        <v>420.00000000000011</v>
      </c>
      <c r="O1711" s="3"/>
      <c r="P1711" s="4"/>
      <c r="Q1711" s="5"/>
      <c r="R1711" s="6"/>
    </row>
    <row r="1712" spans="1:18" ht="15.75" customHeight="1">
      <c r="A1712" s="12" t="s">
        <v>15</v>
      </c>
      <c r="B1712" s="15">
        <v>1185732</v>
      </c>
      <c r="C1712" s="3">
        <v>44458</v>
      </c>
      <c r="D1712" s="12" t="s">
        <v>34</v>
      </c>
      <c r="E1712" s="12" t="s">
        <v>71</v>
      </c>
      <c r="F1712" s="12" t="s">
        <v>72</v>
      </c>
      <c r="G1712" s="12" t="s">
        <v>20</v>
      </c>
      <c r="H1712" s="33">
        <v>0.15000000000000002</v>
      </c>
      <c r="I1712" s="21">
        <v>3000</v>
      </c>
      <c r="J1712" s="33">
        <f t="shared" si="60"/>
        <v>450.00000000000006</v>
      </c>
      <c r="K1712" s="34">
        <f t="shared" si="61"/>
        <v>157.5</v>
      </c>
      <c r="L1712" s="24">
        <v>0.35</v>
      </c>
      <c r="M1712" s="42">
        <f t="shared" si="66"/>
        <v>5.2499999999999998E-2</v>
      </c>
      <c r="N1712" s="29">
        <f t="shared" si="67"/>
        <v>157.5</v>
      </c>
      <c r="O1712" s="3"/>
      <c r="P1712" s="4"/>
      <c r="Q1712" s="5"/>
      <c r="R1712" s="6"/>
    </row>
    <row r="1713" spans="1:18" ht="15.75" customHeight="1">
      <c r="A1713" s="12" t="s">
        <v>15</v>
      </c>
      <c r="B1713" s="15">
        <v>1185732</v>
      </c>
      <c r="C1713" s="3">
        <v>44458</v>
      </c>
      <c r="D1713" s="12" t="s">
        <v>34</v>
      </c>
      <c r="E1713" s="12" t="s">
        <v>71</v>
      </c>
      <c r="F1713" s="12" t="s">
        <v>72</v>
      </c>
      <c r="G1713" s="12" t="s">
        <v>21</v>
      </c>
      <c r="H1713" s="33">
        <v>0.15000000000000002</v>
      </c>
      <c r="I1713" s="21">
        <v>2750</v>
      </c>
      <c r="J1713" s="33">
        <f t="shared" si="60"/>
        <v>412.50000000000006</v>
      </c>
      <c r="K1713" s="34">
        <f t="shared" si="61"/>
        <v>165.00000000000003</v>
      </c>
      <c r="L1713" s="24">
        <v>0.4</v>
      </c>
      <c r="M1713" s="42">
        <f t="shared" si="66"/>
        <v>6.0000000000000012E-2</v>
      </c>
      <c r="N1713" s="29">
        <f t="shared" si="67"/>
        <v>165.00000000000003</v>
      </c>
      <c r="O1713" s="3"/>
      <c r="P1713" s="4"/>
      <c r="Q1713" s="5"/>
      <c r="R1713" s="6"/>
    </row>
    <row r="1714" spans="1:18" ht="15.75" customHeight="1">
      <c r="A1714" s="12" t="s">
        <v>15</v>
      </c>
      <c r="B1714" s="15">
        <v>1185732</v>
      </c>
      <c r="C1714" s="3">
        <v>44458</v>
      </c>
      <c r="D1714" s="12" t="s">
        <v>34</v>
      </c>
      <c r="E1714" s="12" t="s">
        <v>71</v>
      </c>
      <c r="F1714" s="12" t="s">
        <v>72</v>
      </c>
      <c r="G1714" s="12" t="s">
        <v>22</v>
      </c>
      <c r="H1714" s="33">
        <v>0.25</v>
      </c>
      <c r="I1714" s="21">
        <v>2750</v>
      </c>
      <c r="J1714" s="33">
        <f t="shared" si="60"/>
        <v>687.5</v>
      </c>
      <c r="K1714" s="34">
        <f t="shared" si="61"/>
        <v>240.62499999999997</v>
      </c>
      <c r="L1714" s="24">
        <v>0.35</v>
      </c>
      <c r="M1714" s="42">
        <f t="shared" si="66"/>
        <v>8.7499999999999994E-2</v>
      </c>
      <c r="N1714" s="29">
        <f t="shared" si="67"/>
        <v>240.62499999999997</v>
      </c>
      <c r="O1714" s="3"/>
      <c r="P1714" s="4"/>
      <c r="Q1714" s="5"/>
      <c r="R1714" s="6"/>
    </row>
    <row r="1715" spans="1:18" ht="15.75" customHeight="1">
      <c r="A1715" s="12" t="s">
        <v>15</v>
      </c>
      <c r="B1715" s="15">
        <v>1185732</v>
      </c>
      <c r="C1715" s="3">
        <v>44458</v>
      </c>
      <c r="D1715" s="12" t="s">
        <v>34</v>
      </c>
      <c r="E1715" s="12" t="s">
        <v>71</v>
      </c>
      <c r="F1715" s="12" t="s">
        <v>72</v>
      </c>
      <c r="G1715" s="12" t="s">
        <v>23</v>
      </c>
      <c r="H1715" s="33">
        <v>0.30000000000000004</v>
      </c>
      <c r="I1715" s="21">
        <v>3500</v>
      </c>
      <c r="J1715" s="33">
        <f t="shared" si="60"/>
        <v>1050.0000000000002</v>
      </c>
      <c r="K1715" s="34">
        <f t="shared" si="61"/>
        <v>525.00000000000011</v>
      </c>
      <c r="L1715" s="24">
        <v>0.5</v>
      </c>
      <c r="M1715" s="42">
        <f t="shared" si="66"/>
        <v>0.15000000000000002</v>
      </c>
      <c r="N1715" s="29">
        <f t="shared" si="67"/>
        <v>525.00000000000011</v>
      </c>
      <c r="O1715" s="3"/>
      <c r="P1715" s="4"/>
      <c r="Q1715" s="5"/>
      <c r="R1715" s="6"/>
    </row>
    <row r="1716" spans="1:18" ht="15.75" customHeight="1">
      <c r="A1716" s="12" t="s">
        <v>15</v>
      </c>
      <c r="B1716" s="15">
        <v>1185732</v>
      </c>
      <c r="C1716" s="3">
        <v>44487</v>
      </c>
      <c r="D1716" s="12" t="s">
        <v>34</v>
      </c>
      <c r="E1716" s="12" t="s">
        <v>71</v>
      </c>
      <c r="F1716" s="12" t="s">
        <v>72</v>
      </c>
      <c r="G1716" s="12" t="s">
        <v>18</v>
      </c>
      <c r="H1716" s="33">
        <v>0.35</v>
      </c>
      <c r="I1716" s="21">
        <v>5250</v>
      </c>
      <c r="J1716" s="33">
        <f t="shared" si="60"/>
        <v>1837.4999999999998</v>
      </c>
      <c r="K1716" s="34">
        <f t="shared" si="61"/>
        <v>735</v>
      </c>
      <c r="L1716" s="24">
        <v>0.4</v>
      </c>
      <c r="M1716" s="42">
        <f t="shared" si="66"/>
        <v>0.14000000000000001</v>
      </c>
      <c r="N1716" s="29">
        <f t="shared" si="67"/>
        <v>735</v>
      </c>
      <c r="O1716" s="3"/>
      <c r="P1716" s="4"/>
      <c r="Q1716" s="5"/>
      <c r="R1716" s="6"/>
    </row>
    <row r="1717" spans="1:18" ht="15.75" customHeight="1">
      <c r="A1717" s="12" t="s">
        <v>15</v>
      </c>
      <c r="B1717" s="15">
        <v>1185732</v>
      </c>
      <c r="C1717" s="3">
        <v>44487</v>
      </c>
      <c r="D1717" s="12" t="s">
        <v>34</v>
      </c>
      <c r="E1717" s="12" t="s">
        <v>71</v>
      </c>
      <c r="F1717" s="12" t="s">
        <v>72</v>
      </c>
      <c r="G1717" s="12" t="s">
        <v>19</v>
      </c>
      <c r="H1717" s="33">
        <v>0.25</v>
      </c>
      <c r="I1717" s="21">
        <v>3500</v>
      </c>
      <c r="J1717" s="33">
        <f t="shared" si="60"/>
        <v>875</v>
      </c>
      <c r="K1717" s="34">
        <f t="shared" si="61"/>
        <v>306.25</v>
      </c>
      <c r="L1717" s="24">
        <v>0.35</v>
      </c>
      <c r="M1717" s="42">
        <f t="shared" si="66"/>
        <v>8.7499999999999994E-2</v>
      </c>
      <c r="N1717" s="29">
        <f t="shared" si="67"/>
        <v>306.25</v>
      </c>
      <c r="O1717" s="3"/>
      <c r="P1717" s="4"/>
      <c r="Q1717" s="5"/>
      <c r="R1717" s="6"/>
    </row>
    <row r="1718" spans="1:18" ht="15.75" customHeight="1">
      <c r="A1718" s="12" t="s">
        <v>15</v>
      </c>
      <c r="B1718" s="15">
        <v>1185732</v>
      </c>
      <c r="C1718" s="3">
        <v>44487</v>
      </c>
      <c r="D1718" s="12" t="s">
        <v>34</v>
      </c>
      <c r="E1718" s="12" t="s">
        <v>71</v>
      </c>
      <c r="F1718" s="12" t="s">
        <v>72</v>
      </c>
      <c r="G1718" s="12" t="s">
        <v>20</v>
      </c>
      <c r="H1718" s="33">
        <v>0.25</v>
      </c>
      <c r="I1718" s="21">
        <v>2500</v>
      </c>
      <c r="J1718" s="33">
        <f t="shared" si="60"/>
        <v>625</v>
      </c>
      <c r="K1718" s="34">
        <f t="shared" si="61"/>
        <v>218.75</v>
      </c>
      <c r="L1718" s="24">
        <v>0.35</v>
      </c>
      <c r="M1718" s="42">
        <f t="shared" si="66"/>
        <v>8.7499999999999994E-2</v>
      </c>
      <c r="N1718" s="29">
        <f t="shared" si="67"/>
        <v>218.75</v>
      </c>
      <c r="O1718" s="3"/>
      <c r="P1718" s="4"/>
      <c r="Q1718" s="5"/>
      <c r="R1718" s="6"/>
    </row>
    <row r="1719" spans="1:18" ht="15.75" customHeight="1">
      <c r="A1719" s="12" t="s">
        <v>15</v>
      </c>
      <c r="B1719" s="15">
        <v>1185732</v>
      </c>
      <c r="C1719" s="3">
        <v>44487</v>
      </c>
      <c r="D1719" s="12" t="s">
        <v>34</v>
      </c>
      <c r="E1719" s="12" t="s">
        <v>71</v>
      </c>
      <c r="F1719" s="12" t="s">
        <v>72</v>
      </c>
      <c r="G1719" s="12" t="s">
        <v>21</v>
      </c>
      <c r="H1719" s="33">
        <v>0.25</v>
      </c>
      <c r="I1719" s="21">
        <v>2250</v>
      </c>
      <c r="J1719" s="33">
        <f t="shared" si="60"/>
        <v>562.5</v>
      </c>
      <c r="K1719" s="34">
        <f t="shared" si="61"/>
        <v>225</v>
      </c>
      <c r="L1719" s="24">
        <v>0.4</v>
      </c>
      <c r="M1719" s="42">
        <f t="shared" si="66"/>
        <v>0.1</v>
      </c>
      <c r="N1719" s="29">
        <f t="shared" si="67"/>
        <v>225</v>
      </c>
      <c r="O1719" s="3"/>
      <c r="P1719" s="4"/>
      <c r="Q1719" s="5"/>
      <c r="R1719" s="6"/>
    </row>
    <row r="1720" spans="1:18" ht="15.75" customHeight="1">
      <c r="A1720" s="12" t="s">
        <v>15</v>
      </c>
      <c r="B1720" s="15">
        <v>1185732</v>
      </c>
      <c r="C1720" s="3">
        <v>44487</v>
      </c>
      <c r="D1720" s="12" t="s">
        <v>34</v>
      </c>
      <c r="E1720" s="12" t="s">
        <v>71</v>
      </c>
      <c r="F1720" s="12" t="s">
        <v>72</v>
      </c>
      <c r="G1720" s="12" t="s">
        <v>22</v>
      </c>
      <c r="H1720" s="33">
        <v>0.35</v>
      </c>
      <c r="I1720" s="21">
        <v>2250</v>
      </c>
      <c r="J1720" s="33">
        <f t="shared" si="60"/>
        <v>787.5</v>
      </c>
      <c r="K1720" s="34">
        <f t="shared" si="61"/>
        <v>275.625</v>
      </c>
      <c r="L1720" s="24">
        <v>0.35</v>
      </c>
      <c r="M1720" s="42">
        <f t="shared" si="66"/>
        <v>0.1225</v>
      </c>
      <c r="N1720" s="29">
        <f t="shared" si="67"/>
        <v>275.625</v>
      </c>
      <c r="O1720" s="3"/>
      <c r="P1720" s="4"/>
      <c r="Q1720" s="5"/>
      <c r="R1720" s="6"/>
    </row>
    <row r="1721" spans="1:18" ht="15.75" customHeight="1">
      <c r="A1721" s="12" t="s">
        <v>15</v>
      </c>
      <c r="B1721" s="15">
        <v>1185732</v>
      </c>
      <c r="C1721" s="3">
        <v>44487</v>
      </c>
      <c r="D1721" s="12" t="s">
        <v>34</v>
      </c>
      <c r="E1721" s="12" t="s">
        <v>71</v>
      </c>
      <c r="F1721" s="12" t="s">
        <v>72</v>
      </c>
      <c r="G1721" s="12" t="s">
        <v>23</v>
      </c>
      <c r="H1721" s="33">
        <v>0.39999999999999991</v>
      </c>
      <c r="I1721" s="21">
        <v>3500</v>
      </c>
      <c r="J1721" s="33">
        <f t="shared" si="60"/>
        <v>1399.9999999999998</v>
      </c>
      <c r="K1721" s="34">
        <f t="shared" si="61"/>
        <v>699.99999999999989</v>
      </c>
      <c r="L1721" s="24">
        <v>0.5</v>
      </c>
      <c r="M1721" s="42">
        <f t="shared" si="66"/>
        <v>0.19999999999999996</v>
      </c>
      <c r="N1721" s="29">
        <f t="shared" si="67"/>
        <v>699.99999999999989</v>
      </c>
      <c r="O1721" s="3"/>
      <c r="P1721" s="4"/>
      <c r="Q1721" s="5"/>
      <c r="R1721" s="6"/>
    </row>
    <row r="1722" spans="1:18" ht="15.75" customHeight="1">
      <c r="A1722" s="12" t="s">
        <v>15</v>
      </c>
      <c r="B1722" s="15">
        <v>1185732</v>
      </c>
      <c r="C1722" s="3">
        <v>44518</v>
      </c>
      <c r="D1722" s="12" t="s">
        <v>34</v>
      </c>
      <c r="E1722" s="12" t="s">
        <v>71</v>
      </c>
      <c r="F1722" s="12" t="s">
        <v>72</v>
      </c>
      <c r="G1722" s="12" t="s">
        <v>18</v>
      </c>
      <c r="H1722" s="33">
        <v>0.35000000000000003</v>
      </c>
      <c r="I1722" s="21">
        <v>5000</v>
      </c>
      <c r="J1722" s="33">
        <f t="shared" si="60"/>
        <v>1750.0000000000002</v>
      </c>
      <c r="K1722" s="34">
        <f t="shared" si="61"/>
        <v>700.00000000000011</v>
      </c>
      <c r="L1722" s="24">
        <v>0.4</v>
      </c>
      <c r="M1722" s="42">
        <f t="shared" si="66"/>
        <v>0.14000000000000001</v>
      </c>
      <c r="N1722" s="29">
        <f t="shared" si="67"/>
        <v>700.00000000000011</v>
      </c>
      <c r="O1722" s="3"/>
      <c r="P1722" s="4"/>
      <c r="Q1722" s="5"/>
      <c r="R1722" s="6"/>
    </row>
    <row r="1723" spans="1:18" ht="15.75" customHeight="1">
      <c r="A1723" s="12" t="s">
        <v>15</v>
      </c>
      <c r="B1723" s="15">
        <v>1185732</v>
      </c>
      <c r="C1723" s="3">
        <v>44518</v>
      </c>
      <c r="D1723" s="12" t="s">
        <v>34</v>
      </c>
      <c r="E1723" s="12" t="s">
        <v>71</v>
      </c>
      <c r="F1723" s="12" t="s">
        <v>72</v>
      </c>
      <c r="G1723" s="12" t="s">
        <v>19</v>
      </c>
      <c r="H1723" s="33">
        <v>0.25000000000000006</v>
      </c>
      <c r="I1723" s="21">
        <v>3500</v>
      </c>
      <c r="J1723" s="33">
        <f t="shared" si="60"/>
        <v>875.00000000000023</v>
      </c>
      <c r="K1723" s="34">
        <f t="shared" si="61"/>
        <v>306.25000000000006</v>
      </c>
      <c r="L1723" s="24">
        <v>0.35</v>
      </c>
      <c r="M1723" s="42">
        <f t="shared" si="66"/>
        <v>8.7500000000000022E-2</v>
      </c>
      <c r="N1723" s="29">
        <f t="shared" si="67"/>
        <v>306.25000000000006</v>
      </c>
      <c r="O1723" s="3"/>
      <c r="P1723" s="4"/>
      <c r="Q1723" s="5"/>
      <c r="R1723" s="6"/>
    </row>
    <row r="1724" spans="1:18" ht="15.75" customHeight="1">
      <c r="A1724" s="12" t="s">
        <v>15</v>
      </c>
      <c r="B1724" s="15">
        <v>1185732</v>
      </c>
      <c r="C1724" s="3">
        <v>44518</v>
      </c>
      <c r="D1724" s="12" t="s">
        <v>34</v>
      </c>
      <c r="E1724" s="12" t="s">
        <v>71</v>
      </c>
      <c r="F1724" s="12" t="s">
        <v>72</v>
      </c>
      <c r="G1724" s="12" t="s">
        <v>20</v>
      </c>
      <c r="H1724" s="33">
        <v>0.25000000000000006</v>
      </c>
      <c r="I1724" s="21">
        <v>2950</v>
      </c>
      <c r="J1724" s="33">
        <f t="shared" si="60"/>
        <v>737.50000000000011</v>
      </c>
      <c r="K1724" s="34">
        <f t="shared" si="61"/>
        <v>258.125</v>
      </c>
      <c r="L1724" s="24">
        <v>0.35</v>
      </c>
      <c r="M1724" s="42">
        <f t="shared" si="66"/>
        <v>8.7499999999999994E-2</v>
      </c>
      <c r="N1724" s="29">
        <f t="shared" si="67"/>
        <v>258.125</v>
      </c>
      <c r="O1724" s="3"/>
      <c r="P1724" s="4"/>
      <c r="Q1724" s="5"/>
      <c r="R1724" s="6"/>
    </row>
    <row r="1725" spans="1:18" ht="15.75" customHeight="1">
      <c r="A1725" s="12" t="s">
        <v>15</v>
      </c>
      <c r="B1725" s="15">
        <v>1185732</v>
      </c>
      <c r="C1725" s="3">
        <v>44518</v>
      </c>
      <c r="D1725" s="12" t="s">
        <v>34</v>
      </c>
      <c r="E1725" s="12" t="s">
        <v>71</v>
      </c>
      <c r="F1725" s="12" t="s">
        <v>72</v>
      </c>
      <c r="G1725" s="12" t="s">
        <v>21</v>
      </c>
      <c r="H1725" s="33">
        <v>0.25000000000000006</v>
      </c>
      <c r="I1725" s="21">
        <v>3250</v>
      </c>
      <c r="J1725" s="33">
        <f t="shared" si="60"/>
        <v>812.50000000000023</v>
      </c>
      <c r="K1725" s="34">
        <f t="shared" si="61"/>
        <v>325.00000000000011</v>
      </c>
      <c r="L1725" s="24">
        <v>0.4</v>
      </c>
      <c r="M1725" s="42">
        <f t="shared" si="66"/>
        <v>0.10000000000000003</v>
      </c>
      <c r="N1725" s="29">
        <f t="shared" si="67"/>
        <v>325.00000000000011</v>
      </c>
      <c r="O1725" s="3"/>
      <c r="P1725" s="4"/>
      <c r="Q1725" s="5"/>
      <c r="R1725" s="6"/>
    </row>
    <row r="1726" spans="1:18" ht="15.75" customHeight="1">
      <c r="A1726" s="12" t="s">
        <v>15</v>
      </c>
      <c r="B1726" s="15">
        <v>1185732</v>
      </c>
      <c r="C1726" s="3">
        <v>44518</v>
      </c>
      <c r="D1726" s="12" t="s">
        <v>34</v>
      </c>
      <c r="E1726" s="12" t="s">
        <v>71</v>
      </c>
      <c r="F1726" s="12" t="s">
        <v>72</v>
      </c>
      <c r="G1726" s="12" t="s">
        <v>22</v>
      </c>
      <c r="H1726" s="33">
        <v>0.44999999999999996</v>
      </c>
      <c r="I1726" s="21">
        <v>3000</v>
      </c>
      <c r="J1726" s="33">
        <f t="shared" si="60"/>
        <v>1349.9999999999998</v>
      </c>
      <c r="K1726" s="34">
        <f t="shared" si="61"/>
        <v>472.49999999999989</v>
      </c>
      <c r="L1726" s="24">
        <v>0.35</v>
      </c>
      <c r="M1726" s="42">
        <f t="shared" si="66"/>
        <v>0.15749999999999997</v>
      </c>
      <c r="N1726" s="29">
        <f t="shared" si="67"/>
        <v>472.49999999999989</v>
      </c>
      <c r="O1726" s="3"/>
      <c r="P1726" s="4"/>
      <c r="Q1726" s="5"/>
      <c r="R1726" s="6"/>
    </row>
    <row r="1727" spans="1:18" ht="15.75" customHeight="1">
      <c r="A1727" s="12" t="s">
        <v>15</v>
      </c>
      <c r="B1727" s="15">
        <v>1185732</v>
      </c>
      <c r="C1727" s="3">
        <v>44518</v>
      </c>
      <c r="D1727" s="12" t="s">
        <v>34</v>
      </c>
      <c r="E1727" s="12" t="s">
        <v>71</v>
      </c>
      <c r="F1727" s="12" t="s">
        <v>72</v>
      </c>
      <c r="G1727" s="12" t="s">
        <v>23</v>
      </c>
      <c r="H1727" s="33">
        <v>0.49999999999999983</v>
      </c>
      <c r="I1727" s="21">
        <v>4000</v>
      </c>
      <c r="J1727" s="33">
        <f t="shared" si="60"/>
        <v>1999.9999999999993</v>
      </c>
      <c r="K1727" s="34">
        <f t="shared" si="61"/>
        <v>999.99999999999966</v>
      </c>
      <c r="L1727" s="24">
        <v>0.5</v>
      </c>
      <c r="M1727" s="42">
        <f t="shared" si="66"/>
        <v>0.24999999999999992</v>
      </c>
      <c r="N1727" s="29">
        <f t="shared" si="67"/>
        <v>999.99999999999966</v>
      </c>
      <c r="O1727" s="3"/>
      <c r="P1727" s="4"/>
      <c r="Q1727" s="5"/>
      <c r="R1727" s="6"/>
    </row>
    <row r="1728" spans="1:18" ht="15.75" customHeight="1">
      <c r="A1728" s="12" t="s">
        <v>15</v>
      </c>
      <c r="B1728" s="15">
        <v>1185732</v>
      </c>
      <c r="C1728" s="3">
        <v>44547</v>
      </c>
      <c r="D1728" s="12" t="s">
        <v>34</v>
      </c>
      <c r="E1728" s="12" t="s">
        <v>71</v>
      </c>
      <c r="F1728" s="12" t="s">
        <v>72</v>
      </c>
      <c r="G1728" s="12" t="s">
        <v>18</v>
      </c>
      <c r="H1728" s="33">
        <v>0.44999999999999996</v>
      </c>
      <c r="I1728" s="21">
        <v>6500</v>
      </c>
      <c r="J1728" s="33">
        <f t="shared" si="60"/>
        <v>2924.9999999999995</v>
      </c>
      <c r="K1728" s="34">
        <f t="shared" si="61"/>
        <v>1169.9999999999998</v>
      </c>
      <c r="L1728" s="24">
        <v>0.4</v>
      </c>
      <c r="M1728" s="42">
        <f t="shared" si="66"/>
        <v>0.17999999999999997</v>
      </c>
      <c r="N1728" s="29">
        <f t="shared" si="67"/>
        <v>1169.9999999999998</v>
      </c>
      <c r="O1728" s="3"/>
      <c r="P1728" s="4"/>
      <c r="Q1728" s="5"/>
      <c r="R1728" s="6"/>
    </row>
    <row r="1729" spans="1:18" ht="15.75" customHeight="1">
      <c r="A1729" s="12" t="s">
        <v>15</v>
      </c>
      <c r="B1729" s="15">
        <v>1185732</v>
      </c>
      <c r="C1729" s="3">
        <v>44547</v>
      </c>
      <c r="D1729" s="12" t="s">
        <v>34</v>
      </c>
      <c r="E1729" s="12" t="s">
        <v>71</v>
      </c>
      <c r="F1729" s="12" t="s">
        <v>72</v>
      </c>
      <c r="G1729" s="12" t="s">
        <v>19</v>
      </c>
      <c r="H1729" s="33">
        <v>0.35000000000000003</v>
      </c>
      <c r="I1729" s="21">
        <v>4500</v>
      </c>
      <c r="J1729" s="33">
        <f t="shared" si="60"/>
        <v>1575.0000000000002</v>
      </c>
      <c r="K1729" s="34">
        <f t="shared" si="61"/>
        <v>551.25</v>
      </c>
      <c r="L1729" s="24">
        <v>0.35</v>
      </c>
      <c r="M1729" s="42">
        <f t="shared" si="66"/>
        <v>0.1225</v>
      </c>
      <c r="N1729" s="29">
        <f t="shared" si="67"/>
        <v>551.25</v>
      </c>
      <c r="O1729" s="3"/>
      <c r="P1729" s="4"/>
      <c r="Q1729" s="5"/>
      <c r="R1729" s="6"/>
    </row>
    <row r="1730" spans="1:18" ht="15.75" customHeight="1">
      <c r="A1730" s="12" t="s">
        <v>15</v>
      </c>
      <c r="B1730" s="15">
        <v>1185732</v>
      </c>
      <c r="C1730" s="3">
        <v>44547</v>
      </c>
      <c r="D1730" s="12" t="s">
        <v>34</v>
      </c>
      <c r="E1730" s="12" t="s">
        <v>71</v>
      </c>
      <c r="F1730" s="12" t="s">
        <v>72</v>
      </c>
      <c r="G1730" s="12" t="s">
        <v>20</v>
      </c>
      <c r="H1730" s="33">
        <v>0.35000000000000003</v>
      </c>
      <c r="I1730" s="21">
        <v>4000</v>
      </c>
      <c r="J1730" s="33">
        <f t="shared" si="60"/>
        <v>1400.0000000000002</v>
      </c>
      <c r="K1730" s="34">
        <f t="shared" si="61"/>
        <v>490.00000000000006</v>
      </c>
      <c r="L1730" s="24">
        <v>0.35</v>
      </c>
      <c r="M1730" s="42">
        <f t="shared" si="66"/>
        <v>0.12250000000000001</v>
      </c>
      <c r="N1730" s="29">
        <f t="shared" si="67"/>
        <v>490.00000000000006</v>
      </c>
      <c r="O1730" s="3"/>
      <c r="P1730" s="4"/>
      <c r="Q1730" s="5"/>
      <c r="R1730" s="6"/>
    </row>
    <row r="1731" spans="1:18" ht="15.75" customHeight="1">
      <c r="A1731" s="12" t="s">
        <v>15</v>
      </c>
      <c r="B1731" s="15">
        <v>1185732</v>
      </c>
      <c r="C1731" s="3">
        <v>44547</v>
      </c>
      <c r="D1731" s="12" t="s">
        <v>34</v>
      </c>
      <c r="E1731" s="12" t="s">
        <v>71</v>
      </c>
      <c r="F1731" s="12" t="s">
        <v>72</v>
      </c>
      <c r="G1731" s="12" t="s">
        <v>21</v>
      </c>
      <c r="H1731" s="33">
        <v>0.35000000000000003</v>
      </c>
      <c r="I1731" s="21">
        <v>3500</v>
      </c>
      <c r="J1731" s="33">
        <f t="shared" si="60"/>
        <v>1225.0000000000002</v>
      </c>
      <c r="K1731" s="34">
        <f t="shared" si="61"/>
        <v>490.00000000000011</v>
      </c>
      <c r="L1731" s="24">
        <v>0.4</v>
      </c>
      <c r="M1731" s="42">
        <f t="shared" si="66"/>
        <v>0.14000000000000004</v>
      </c>
      <c r="N1731" s="29">
        <f t="shared" si="67"/>
        <v>490.00000000000011</v>
      </c>
      <c r="O1731" s="3"/>
      <c r="P1731" s="4"/>
      <c r="Q1731" s="5"/>
      <c r="R1731" s="6"/>
    </row>
    <row r="1732" spans="1:18" ht="15.75" customHeight="1">
      <c r="A1732" s="12" t="s">
        <v>15</v>
      </c>
      <c r="B1732" s="15">
        <v>1185732</v>
      </c>
      <c r="C1732" s="3">
        <v>44547</v>
      </c>
      <c r="D1732" s="12" t="s">
        <v>34</v>
      </c>
      <c r="E1732" s="12" t="s">
        <v>71</v>
      </c>
      <c r="F1732" s="12" t="s">
        <v>72</v>
      </c>
      <c r="G1732" s="12" t="s">
        <v>22</v>
      </c>
      <c r="H1732" s="33">
        <v>0.44999999999999996</v>
      </c>
      <c r="I1732" s="21">
        <v>3500</v>
      </c>
      <c r="J1732" s="33">
        <f t="shared" si="60"/>
        <v>1574.9999999999998</v>
      </c>
      <c r="K1732" s="34">
        <f t="shared" si="61"/>
        <v>551.24999999999989</v>
      </c>
      <c r="L1732" s="24">
        <v>0.35</v>
      </c>
      <c r="M1732" s="42">
        <f t="shared" si="66"/>
        <v>0.15749999999999997</v>
      </c>
      <c r="N1732" s="29">
        <f t="shared" si="67"/>
        <v>551.24999999999989</v>
      </c>
      <c r="O1732" s="3"/>
      <c r="P1732" s="4"/>
      <c r="Q1732" s="5"/>
      <c r="R1732" s="6"/>
    </row>
    <row r="1733" spans="1:18" ht="15.75" customHeight="1">
      <c r="A1733" s="12" t="s">
        <v>15</v>
      </c>
      <c r="B1733" s="15">
        <v>1185732</v>
      </c>
      <c r="C1733" s="3">
        <v>44547</v>
      </c>
      <c r="D1733" s="12" t="s">
        <v>34</v>
      </c>
      <c r="E1733" s="12" t="s">
        <v>71</v>
      </c>
      <c r="F1733" s="12" t="s">
        <v>72</v>
      </c>
      <c r="G1733" s="12" t="s">
        <v>23</v>
      </c>
      <c r="H1733" s="33">
        <v>0.49999999999999983</v>
      </c>
      <c r="I1733" s="21">
        <v>4500</v>
      </c>
      <c r="J1733" s="33">
        <f t="shared" si="60"/>
        <v>2249.9999999999991</v>
      </c>
      <c r="K1733" s="34">
        <f t="shared" si="61"/>
        <v>1124.9999999999995</v>
      </c>
      <c r="L1733" s="24">
        <v>0.5</v>
      </c>
      <c r="M1733" s="42">
        <f t="shared" si="66"/>
        <v>0.24999999999999989</v>
      </c>
      <c r="N1733" s="29">
        <f t="shared" si="67"/>
        <v>1124.9999999999995</v>
      </c>
      <c r="O1733" s="3"/>
      <c r="P1733" s="4"/>
      <c r="Q1733" s="5"/>
      <c r="R1733" s="6"/>
    </row>
    <row r="1734" spans="1:18" ht="15.75" customHeight="1">
      <c r="A1734" s="12" t="s">
        <v>15</v>
      </c>
      <c r="B1734" s="15">
        <v>1185732</v>
      </c>
      <c r="C1734" s="3">
        <v>44207</v>
      </c>
      <c r="D1734" s="12" t="s">
        <v>34</v>
      </c>
      <c r="E1734" s="12" t="s">
        <v>73</v>
      </c>
      <c r="F1734" s="12" t="s">
        <v>74</v>
      </c>
      <c r="G1734" s="12" t="s">
        <v>18</v>
      </c>
      <c r="H1734" s="33">
        <v>0.25</v>
      </c>
      <c r="I1734" s="21">
        <v>6750</v>
      </c>
      <c r="J1734" s="33">
        <f t="shared" si="60"/>
        <v>1687.5</v>
      </c>
      <c r="K1734" s="34">
        <f t="shared" si="61"/>
        <v>675</v>
      </c>
      <c r="L1734" s="24">
        <v>0.4</v>
      </c>
      <c r="M1734" s="42">
        <f t="shared" si="66"/>
        <v>0.1</v>
      </c>
      <c r="N1734" s="29">
        <f t="shared" si="67"/>
        <v>675</v>
      </c>
      <c r="O1734" s="3"/>
      <c r="P1734" s="4"/>
      <c r="Q1734" s="5"/>
      <c r="R1734" s="6"/>
    </row>
    <row r="1735" spans="1:18" ht="15.75" customHeight="1">
      <c r="A1735" s="12" t="s">
        <v>15</v>
      </c>
      <c r="B1735" s="15">
        <v>1185732</v>
      </c>
      <c r="C1735" s="3">
        <v>44207</v>
      </c>
      <c r="D1735" s="12" t="s">
        <v>34</v>
      </c>
      <c r="E1735" s="12" t="s">
        <v>73</v>
      </c>
      <c r="F1735" s="12" t="s">
        <v>74</v>
      </c>
      <c r="G1735" s="12" t="s">
        <v>19</v>
      </c>
      <c r="H1735" s="33">
        <v>0.25</v>
      </c>
      <c r="I1735" s="21">
        <v>4750</v>
      </c>
      <c r="J1735" s="33">
        <f t="shared" si="60"/>
        <v>1187.5</v>
      </c>
      <c r="K1735" s="34">
        <f t="shared" si="61"/>
        <v>415.625</v>
      </c>
      <c r="L1735" s="24">
        <v>0.35</v>
      </c>
      <c r="M1735" s="42">
        <f t="shared" ref="M1735:M1798" si="68">IFERROR(K1735/I1735,0)</f>
        <v>8.7499999999999994E-2</v>
      </c>
      <c r="N1735" s="29">
        <f t="shared" ref="N1735:N1798" si="69">L1735*J1735</f>
        <v>415.625</v>
      </c>
      <c r="O1735" s="3"/>
      <c r="P1735" s="4"/>
      <c r="Q1735" s="5"/>
      <c r="R1735" s="6"/>
    </row>
    <row r="1736" spans="1:18" ht="15.75" customHeight="1">
      <c r="A1736" s="12" t="s">
        <v>15</v>
      </c>
      <c r="B1736" s="15">
        <v>1185732</v>
      </c>
      <c r="C1736" s="3">
        <v>44207</v>
      </c>
      <c r="D1736" s="12" t="s">
        <v>34</v>
      </c>
      <c r="E1736" s="12" t="s">
        <v>73</v>
      </c>
      <c r="F1736" s="12" t="s">
        <v>74</v>
      </c>
      <c r="G1736" s="12" t="s">
        <v>20</v>
      </c>
      <c r="H1736" s="33">
        <v>0.15000000000000002</v>
      </c>
      <c r="I1736" s="21">
        <v>4750</v>
      </c>
      <c r="J1736" s="33">
        <f t="shared" si="60"/>
        <v>712.50000000000011</v>
      </c>
      <c r="K1736" s="34">
        <f t="shared" si="61"/>
        <v>249.37500000000003</v>
      </c>
      <c r="L1736" s="24">
        <v>0.35</v>
      </c>
      <c r="M1736" s="42">
        <f t="shared" si="68"/>
        <v>5.2500000000000005E-2</v>
      </c>
      <c r="N1736" s="29">
        <f t="shared" si="69"/>
        <v>249.37500000000003</v>
      </c>
      <c r="O1736" s="3"/>
      <c r="P1736" s="4"/>
      <c r="Q1736" s="5"/>
      <c r="R1736" s="6"/>
    </row>
    <row r="1737" spans="1:18" ht="15.75" customHeight="1">
      <c r="A1737" s="12" t="s">
        <v>15</v>
      </c>
      <c r="B1737" s="15">
        <v>1185732</v>
      </c>
      <c r="C1737" s="3">
        <v>44207</v>
      </c>
      <c r="D1737" s="12" t="s">
        <v>34</v>
      </c>
      <c r="E1737" s="12" t="s">
        <v>73</v>
      </c>
      <c r="F1737" s="12" t="s">
        <v>74</v>
      </c>
      <c r="G1737" s="12" t="s">
        <v>21</v>
      </c>
      <c r="H1737" s="33">
        <v>0.20000000000000007</v>
      </c>
      <c r="I1737" s="21">
        <v>3250</v>
      </c>
      <c r="J1737" s="33">
        <f t="shared" si="60"/>
        <v>650.00000000000023</v>
      </c>
      <c r="K1737" s="34">
        <f t="shared" si="61"/>
        <v>260.00000000000011</v>
      </c>
      <c r="L1737" s="24">
        <v>0.4</v>
      </c>
      <c r="M1737" s="42">
        <f t="shared" si="68"/>
        <v>8.0000000000000029E-2</v>
      </c>
      <c r="N1737" s="29">
        <f t="shared" si="69"/>
        <v>260.00000000000011</v>
      </c>
      <c r="O1737" s="3"/>
      <c r="P1737" s="4"/>
      <c r="Q1737" s="5"/>
      <c r="R1737" s="6"/>
    </row>
    <row r="1738" spans="1:18" ht="15.75" customHeight="1">
      <c r="A1738" s="12" t="s">
        <v>15</v>
      </c>
      <c r="B1738" s="15">
        <v>1185732</v>
      </c>
      <c r="C1738" s="3">
        <v>44207</v>
      </c>
      <c r="D1738" s="12" t="s">
        <v>34</v>
      </c>
      <c r="E1738" s="12" t="s">
        <v>73</v>
      </c>
      <c r="F1738" s="12" t="s">
        <v>74</v>
      </c>
      <c r="G1738" s="12" t="s">
        <v>22</v>
      </c>
      <c r="H1738" s="33">
        <v>0.35</v>
      </c>
      <c r="I1738" s="21">
        <v>3750</v>
      </c>
      <c r="J1738" s="33">
        <f t="shared" si="60"/>
        <v>1312.5</v>
      </c>
      <c r="K1738" s="34">
        <f t="shared" si="61"/>
        <v>459.37499999999994</v>
      </c>
      <c r="L1738" s="24">
        <v>0.35</v>
      </c>
      <c r="M1738" s="42">
        <f t="shared" si="68"/>
        <v>0.12249999999999998</v>
      </c>
      <c r="N1738" s="29">
        <f t="shared" si="69"/>
        <v>459.37499999999994</v>
      </c>
      <c r="O1738" s="3"/>
      <c r="P1738" s="4"/>
      <c r="Q1738" s="5"/>
      <c r="R1738" s="6"/>
    </row>
    <row r="1739" spans="1:18" ht="15.75" customHeight="1">
      <c r="A1739" s="12" t="s">
        <v>15</v>
      </c>
      <c r="B1739" s="15">
        <v>1185732</v>
      </c>
      <c r="C1739" s="3">
        <v>44207</v>
      </c>
      <c r="D1739" s="12" t="s">
        <v>34</v>
      </c>
      <c r="E1739" s="12" t="s">
        <v>73</v>
      </c>
      <c r="F1739" s="12" t="s">
        <v>74</v>
      </c>
      <c r="G1739" s="12" t="s">
        <v>23</v>
      </c>
      <c r="H1739" s="33">
        <v>0.25</v>
      </c>
      <c r="I1739" s="21">
        <v>4750</v>
      </c>
      <c r="J1739" s="33">
        <f t="shared" si="60"/>
        <v>1187.5</v>
      </c>
      <c r="K1739" s="34">
        <f t="shared" si="61"/>
        <v>593.75</v>
      </c>
      <c r="L1739" s="24">
        <v>0.5</v>
      </c>
      <c r="M1739" s="42">
        <f t="shared" si="68"/>
        <v>0.125</v>
      </c>
      <c r="N1739" s="29">
        <f t="shared" si="69"/>
        <v>593.75</v>
      </c>
      <c r="O1739" s="3"/>
      <c r="P1739" s="4"/>
      <c r="Q1739" s="5"/>
      <c r="R1739" s="6"/>
    </row>
    <row r="1740" spans="1:18" ht="15.75" customHeight="1">
      <c r="A1740" s="12" t="s">
        <v>15</v>
      </c>
      <c r="B1740" s="15">
        <v>1185732</v>
      </c>
      <c r="C1740" s="3">
        <v>44238</v>
      </c>
      <c r="D1740" s="12" t="s">
        <v>34</v>
      </c>
      <c r="E1740" s="12" t="s">
        <v>73</v>
      </c>
      <c r="F1740" s="12" t="s">
        <v>74</v>
      </c>
      <c r="G1740" s="12" t="s">
        <v>18</v>
      </c>
      <c r="H1740" s="33">
        <v>0.25</v>
      </c>
      <c r="I1740" s="21">
        <v>7250</v>
      </c>
      <c r="J1740" s="33">
        <f t="shared" si="60"/>
        <v>1812.5</v>
      </c>
      <c r="K1740" s="34">
        <f t="shared" si="61"/>
        <v>725</v>
      </c>
      <c r="L1740" s="24">
        <v>0.4</v>
      </c>
      <c r="M1740" s="42">
        <f t="shared" si="68"/>
        <v>0.1</v>
      </c>
      <c r="N1740" s="29">
        <f t="shared" si="69"/>
        <v>725</v>
      </c>
      <c r="O1740" s="3"/>
      <c r="P1740" s="4"/>
      <c r="Q1740" s="5"/>
      <c r="R1740" s="6"/>
    </row>
    <row r="1741" spans="1:18" ht="15.75" customHeight="1">
      <c r="A1741" s="12" t="s">
        <v>15</v>
      </c>
      <c r="B1741" s="15">
        <v>1185732</v>
      </c>
      <c r="C1741" s="3">
        <v>44238</v>
      </c>
      <c r="D1741" s="12" t="s">
        <v>34</v>
      </c>
      <c r="E1741" s="12" t="s">
        <v>73</v>
      </c>
      <c r="F1741" s="12" t="s">
        <v>74</v>
      </c>
      <c r="G1741" s="12" t="s">
        <v>19</v>
      </c>
      <c r="H1741" s="33">
        <v>0.25</v>
      </c>
      <c r="I1741" s="21">
        <v>3750</v>
      </c>
      <c r="J1741" s="33">
        <f t="shared" si="60"/>
        <v>937.5</v>
      </c>
      <c r="K1741" s="34">
        <f t="shared" si="61"/>
        <v>328.125</v>
      </c>
      <c r="L1741" s="24">
        <v>0.35</v>
      </c>
      <c r="M1741" s="42">
        <f t="shared" si="68"/>
        <v>8.7499999999999994E-2</v>
      </c>
      <c r="N1741" s="29">
        <f t="shared" si="69"/>
        <v>328.125</v>
      </c>
      <c r="O1741" s="3"/>
      <c r="P1741" s="4"/>
      <c r="Q1741" s="5"/>
      <c r="R1741" s="6"/>
    </row>
    <row r="1742" spans="1:18" ht="15.75" customHeight="1">
      <c r="A1742" s="12" t="s">
        <v>15</v>
      </c>
      <c r="B1742" s="15">
        <v>1185732</v>
      </c>
      <c r="C1742" s="3">
        <v>44238</v>
      </c>
      <c r="D1742" s="12" t="s">
        <v>34</v>
      </c>
      <c r="E1742" s="12" t="s">
        <v>73</v>
      </c>
      <c r="F1742" s="12" t="s">
        <v>74</v>
      </c>
      <c r="G1742" s="12" t="s">
        <v>20</v>
      </c>
      <c r="H1742" s="33">
        <v>0.15000000000000002</v>
      </c>
      <c r="I1742" s="21">
        <v>4250</v>
      </c>
      <c r="J1742" s="33">
        <f t="shared" si="60"/>
        <v>637.50000000000011</v>
      </c>
      <c r="K1742" s="34">
        <f t="shared" si="61"/>
        <v>223.12500000000003</v>
      </c>
      <c r="L1742" s="24">
        <v>0.35</v>
      </c>
      <c r="M1742" s="42">
        <f t="shared" si="68"/>
        <v>5.2500000000000005E-2</v>
      </c>
      <c r="N1742" s="29">
        <f t="shared" si="69"/>
        <v>223.12500000000003</v>
      </c>
      <c r="O1742" s="3"/>
      <c r="P1742" s="4"/>
      <c r="Q1742" s="5"/>
      <c r="R1742" s="6"/>
    </row>
    <row r="1743" spans="1:18" ht="15.75" customHeight="1">
      <c r="A1743" s="12" t="s">
        <v>15</v>
      </c>
      <c r="B1743" s="15">
        <v>1185732</v>
      </c>
      <c r="C1743" s="3">
        <v>44238</v>
      </c>
      <c r="D1743" s="12" t="s">
        <v>34</v>
      </c>
      <c r="E1743" s="12" t="s">
        <v>73</v>
      </c>
      <c r="F1743" s="12" t="s">
        <v>74</v>
      </c>
      <c r="G1743" s="12" t="s">
        <v>21</v>
      </c>
      <c r="H1743" s="33">
        <v>0.20000000000000007</v>
      </c>
      <c r="I1743" s="21">
        <v>3000</v>
      </c>
      <c r="J1743" s="33">
        <f t="shared" si="60"/>
        <v>600.00000000000023</v>
      </c>
      <c r="K1743" s="34">
        <f t="shared" si="61"/>
        <v>240.00000000000011</v>
      </c>
      <c r="L1743" s="24">
        <v>0.4</v>
      </c>
      <c r="M1743" s="42">
        <f t="shared" si="68"/>
        <v>8.0000000000000043E-2</v>
      </c>
      <c r="N1743" s="29">
        <f t="shared" si="69"/>
        <v>240.00000000000011</v>
      </c>
      <c r="O1743" s="3"/>
      <c r="P1743" s="4"/>
      <c r="Q1743" s="5"/>
      <c r="R1743" s="6"/>
    </row>
    <row r="1744" spans="1:18" ht="15.75" customHeight="1">
      <c r="A1744" s="12" t="s">
        <v>15</v>
      </c>
      <c r="B1744" s="15">
        <v>1185732</v>
      </c>
      <c r="C1744" s="3">
        <v>44238</v>
      </c>
      <c r="D1744" s="12" t="s">
        <v>34</v>
      </c>
      <c r="E1744" s="12" t="s">
        <v>73</v>
      </c>
      <c r="F1744" s="12" t="s">
        <v>74</v>
      </c>
      <c r="G1744" s="12" t="s">
        <v>22</v>
      </c>
      <c r="H1744" s="33">
        <v>0.35</v>
      </c>
      <c r="I1744" s="21">
        <v>3750</v>
      </c>
      <c r="J1744" s="33">
        <f t="shared" si="60"/>
        <v>1312.5</v>
      </c>
      <c r="K1744" s="34">
        <f t="shared" si="61"/>
        <v>459.37499999999994</v>
      </c>
      <c r="L1744" s="24">
        <v>0.35</v>
      </c>
      <c r="M1744" s="42">
        <f t="shared" si="68"/>
        <v>0.12249999999999998</v>
      </c>
      <c r="N1744" s="29">
        <f t="shared" si="69"/>
        <v>459.37499999999994</v>
      </c>
      <c r="O1744" s="3"/>
      <c r="P1744" s="4"/>
      <c r="Q1744" s="5"/>
      <c r="R1744" s="6"/>
    </row>
    <row r="1745" spans="1:18" ht="15.75" customHeight="1">
      <c r="A1745" s="12" t="s">
        <v>15</v>
      </c>
      <c r="B1745" s="15">
        <v>1185732</v>
      </c>
      <c r="C1745" s="3">
        <v>44238</v>
      </c>
      <c r="D1745" s="12" t="s">
        <v>34</v>
      </c>
      <c r="E1745" s="12" t="s">
        <v>73</v>
      </c>
      <c r="F1745" s="12" t="s">
        <v>74</v>
      </c>
      <c r="G1745" s="12" t="s">
        <v>23</v>
      </c>
      <c r="H1745" s="33">
        <v>0.25</v>
      </c>
      <c r="I1745" s="21">
        <v>4500</v>
      </c>
      <c r="J1745" s="33">
        <f t="shared" si="60"/>
        <v>1125</v>
      </c>
      <c r="K1745" s="34">
        <f t="shared" si="61"/>
        <v>562.5</v>
      </c>
      <c r="L1745" s="24">
        <v>0.5</v>
      </c>
      <c r="M1745" s="42">
        <f t="shared" si="68"/>
        <v>0.125</v>
      </c>
      <c r="N1745" s="29">
        <f t="shared" si="69"/>
        <v>562.5</v>
      </c>
      <c r="O1745" s="3"/>
      <c r="P1745" s="4"/>
      <c r="Q1745" s="5"/>
      <c r="R1745" s="6"/>
    </row>
    <row r="1746" spans="1:18" ht="15.75" customHeight="1">
      <c r="A1746" s="12" t="s">
        <v>15</v>
      </c>
      <c r="B1746" s="15">
        <v>1185732</v>
      </c>
      <c r="C1746" s="3">
        <v>44265</v>
      </c>
      <c r="D1746" s="12" t="s">
        <v>34</v>
      </c>
      <c r="E1746" s="12" t="s">
        <v>73</v>
      </c>
      <c r="F1746" s="12" t="s">
        <v>74</v>
      </c>
      <c r="G1746" s="12" t="s">
        <v>18</v>
      </c>
      <c r="H1746" s="33">
        <v>0.30000000000000004</v>
      </c>
      <c r="I1746" s="21">
        <v>6700</v>
      </c>
      <c r="J1746" s="33">
        <f t="shared" si="60"/>
        <v>2010.0000000000002</v>
      </c>
      <c r="K1746" s="34">
        <f t="shared" si="61"/>
        <v>804.00000000000011</v>
      </c>
      <c r="L1746" s="24">
        <v>0.4</v>
      </c>
      <c r="M1746" s="42">
        <f t="shared" si="68"/>
        <v>0.12000000000000002</v>
      </c>
      <c r="N1746" s="29">
        <f t="shared" si="69"/>
        <v>804.00000000000011</v>
      </c>
      <c r="O1746" s="3"/>
      <c r="P1746" s="4"/>
      <c r="Q1746" s="5"/>
      <c r="R1746" s="6"/>
    </row>
    <row r="1747" spans="1:18" ht="15.75" customHeight="1">
      <c r="A1747" s="12" t="s">
        <v>15</v>
      </c>
      <c r="B1747" s="15">
        <v>1185732</v>
      </c>
      <c r="C1747" s="3">
        <v>44265</v>
      </c>
      <c r="D1747" s="12" t="s">
        <v>34</v>
      </c>
      <c r="E1747" s="12" t="s">
        <v>73</v>
      </c>
      <c r="F1747" s="12" t="s">
        <v>74</v>
      </c>
      <c r="G1747" s="12" t="s">
        <v>19</v>
      </c>
      <c r="H1747" s="33">
        <v>0.30000000000000004</v>
      </c>
      <c r="I1747" s="21">
        <v>3500</v>
      </c>
      <c r="J1747" s="33">
        <f t="shared" si="60"/>
        <v>1050.0000000000002</v>
      </c>
      <c r="K1747" s="34">
        <f t="shared" si="61"/>
        <v>367.50000000000006</v>
      </c>
      <c r="L1747" s="24">
        <v>0.35</v>
      </c>
      <c r="M1747" s="42">
        <f t="shared" si="68"/>
        <v>0.10500000000000001</v>
      </c>
      <c r="N1747" s="29">
        <f t="shared" si="69"/>
        <v>367.50000000000006</v>
      </c>
      <c r="O1747" s="3"/>
      <c r="P1747" s="4"/>
      <c r="Q1747" s="5"/>
      <c r="R1747" s="6"/>
    </row>
    <row r="1748" spans="1:18" ht="15.75" customHeight="1">
      <c r="A1748" s="12" t="s">
        <v>15</v>
      </c>
      <c r="B1748" s="15">
        <v>1185732</v>
      </c>
      <c r="C1748" s="3">
        <v>44265</v>
      </c>
      <c r="D1748" s="12" t="s">
        <v>34</v>
      </c>
      <c r="E1748" s="12" t="s">
        <v>73</v>
      </c>
      <c r="F1748" s="12" t="s">
        <v>74</v>
      </c>
      <c r="G1748" s="12" t="s">
        <v>20</v>
      </c>
      <c r="H1748" s="33">
        <v>0.20000000000000007</v>
      </c>
      <c r="I1748" s="21">
        <v>4000</v>
      </c>
      <c r="J1748" s="33">
        <f t="shared" si="60"/>
        <v>800.00000000000023</v>
      </c>
      <c r="K1748" s="34">
        <f t="shared" si="61"/>
        <v>280.00000000000006</v>
      </c>
      <c r="L1748" s="24">
        <v>0.35</v>
      </c>
      <c r="M1748" s="42">
        <f t="shared" si="68"/>
        <v>7.0000000000000021E-2</v>
      </c>
      <c r="N1748" s="29">
        <f t="shared" si="69"/>
        <v>280.00000000000006</v>
      </c>
      <c r="O1748" s="3"/>
      <c r="P1748" s="4"/>
      <c r="Q1748" s="5"/>
      <c r="R1748" s="6"/>
    </row>
    <row r="1749" spans="1:18" ht="15.75" customHeight="1">
      <c r="A1749" s="12" t="s">
        <v>15</v>
      </c>
      <c r="B1749" s="15">
        <v>1185732</v>
      </c>
      <c r="C1749" s="3">
        <v>44265</v>
      </c>
      <c r="D1749" s="12" t="s">
        <v>34</v>
      </c>
      <c r="E1749" s="12" t="s">
        <v>73</v>
      </c>
      <c r="F1749" s="12" t="s">
        <v>74</v>
      </c>
      <c r="G1749" s="12" t="s">
        <v>21</v>
      </c>
      <c r="H1749" s="33">
        <v>0.25</v>
      </c>
      <c r="I1749" s="21">
        <v>2500</v>
      </c>
      <c r="J1749" s="33">
        <f t="shared" si="60"/>
        <v>625</v>
      </c>
      <c r="K1749" s="34">
        <f t="shared" si="61"/>
        <v>250</v>
      </c>
      <c r="L1749" s="24">
        <v>0.4</v>
      </c>
      <c r="M1749" s="42">
        <f t="shared" si="68"/>
        <v>0.1</v>
      </c>
      <c r="N1749" s="29">
        <f t="shared" si="69"/>
        <v>250</v>
      </c>
      <c r="O1749" s="3"/>
      <c r="P1749" s="4"/>
      <c r="Q1749" s="5"/>
      <c r="R1749" s="6"/>
    </row>
    <row r="1750" spans="1:18" ht="15.75" customHeight="1">
      <c r="A1750" s="12" t="s">
        <v>15</v>
      </c>
      <c r="B1750" s="15">
        <v>1185732</v>
      </c>
      <c r="C1750" s="3">
        <v>44265</v>
      </c>
      <c r="D1750" s="12" t="s">
        <v>34</v>
      </c>
      <c r="E1750" s="12" t="s">
        <v>73</v>
      </c>
      <c r="F1750" s="12" t="s">
        <v>74</v>
      </c>
      <c r="G1750" s="12" t="s">
        <v>22</v>
      </c>
      <c r="H1750" s="33">
        <v>0.4</v>
      </c>
      <c r="I1750" s="21">
        <v>3000</v>
      </c>
      <c r="J1750" s="33">
        <f t="shared" si="60"/>
        <v>1200</v>
      </c>
      <c r="K1750" s="34">
        <f t="shared" si="61"/>
        <v>420</v>
      </c>
      <c r="L1750" s="24">
        <v>0.35</v>
      </c>
      <c r="M1750" s="42">
        <f t="shared" si="68"/>
        <v>0.14000000000000001</v>
      </c>
      <c r="N1750" s="29">
        <f t="shared" si="69"/>
        <v>420</v>
      </c>
      <c r="O1750" s="3"/>
      <c r="P1750" s="4"/>
      <c r="Q1750" s="5"/>
      <c r="R1750" s="6"/>
    </row>
    <row r="1751" spans="1:18" ht="15.75" customHeight="1">
      <c r="A1751" s="12" t="s">
        <v>15</v>
      </c>
      <c r="B1751" s="15">
        <v>1185732</v>
      </c>
      <c r="C1751" s="3">
        <v>44265</v>
      </c>
      <c r="D1751" s="12" t="s">
        <v>34</v>
      </c>
      <c r="E1751" s="12" t="s">
        <v>73</v>
      </c>
      <c r="F1751" s="12" t="s">
        <v>74</v>
      </c>
      <c r="G1751" s="12" t="s">
        <v>23</v>
      </c>
      <c r="H1751" s="33">
        <v>0.30000000000000004</v>
      </c>
      <c r="I1751" s="21">
        <v>4000</v>
      </c>
      <c r="J1751" s="33">
        <f t="shared" si="60"/>
        <v>1200.0000000000002</v>
      </c>
      <c r="K1751" s="34">
        <f t="shared" si="61"/>
        <v>600.00000000000011</v>
      </c>
      <c r="L1751" s="24">
        <v>0.5</v>
      </c>
      <c r="M1751" s="42">
        <f t="shared" si="68"/>
        <v>0.15000000000000002</v>
      </c>
      <c r="N1751" s="29">
        <f t="shared" si="69"/>
        <v>600.00000000000011</v>
      </c>
      <c r="O1751" s="3"/>
      <c r="P1751" s="4"/>
      <c r="Q1751" s="5"/>
      <c r="R1751" s="6"/>
    </row>
    <row r="1752" spans="1:18" ht="15.75" customHeight="1">
      <c r="A1752" s="12" t="s">
        <v>15</v>
      </c>
      <c r="B1752" s="15">
        <v>1185732</v>
      </c>
      <c r="C1752" s="3">
        <v>44297</v>
      </c>
      <c r="D1752" s="12" t="s">
        <v>34</v>
      </c>
      <c r="E1752" s="12" t="s">
        <v>73</v>
      </c>
      <c r="F1752" s="12" t="s">
        <v>74</v>
      </c>
      <c r="G1752" s="12" t="s">
        <v>18</v>
      </c>
      <c r="H1752" s="33">
        <v>0.30000000000000004</v>
      </c>
      <c r="I1752" s="21">
        <v>6250</v>
      </c>
      <c r="J1752" s="33">
        <f t="shared" si="60"/>
        <v>1875.0000000000002</v>
      </c>
      <c r="K1752" s="34">
        <f t="shared" si="61"/>
        <v>750.00000000000011</v>
      </c>
      <c r="L1752" s="24">
        <v>0.4</v>
      </c>
      <c r="M1752" s="42">
        <f t="shared" si="68"/>
        <v>0.12000000000000002</v>
      </c>
      <c r="N1752" s="29">
        <f t="shared" si="69"/>
        <v>750.00000000000011</v>
      </c>
      <c r="O1752" s="3"/>
      <c r="P1752" s="4"/>
      <c r="Q1752" s="5"/>
      <c r="R1752" s="6"/>
    </row>
    <row r="1753" spans="1:18" ht="15.75" customHeight="1">
      <c r="A1753" s="12" t="s">
        <v>15</v>
      </c>
      <c r="B1753" s="15">
        <v>1185732</v>
      </c>
      <c r="C1753" s="3">
        <v>44297</v>
      </c>
      <c r="D1753" s="12" t="s">
        <v>34</v>
      </c>
      <c r="E1753" s="12" t="s">
        <v>73</v>
      </c>
      <c r="F1753" s="12" t="s">
        <v>74</v>
      </c>
      <c r="G1753" s="12" t="s">
        <v>19</v>
      </c>
      <c r="H1753" s="33">
        <v>0.25000000000000006</v>
      </c>
      <c r="I1753" s="21">
        <v>3250</v>
      </c>
      <c r="J1753" s="33">
        <f t="shared" si="60"/>
        <v>812.50000000000023</v>
      </c>
      <c r="K1753" s="34">
        <f t="shared" si="61"/>
        <v>284.37500000000006</v>
      </c>
      <c r="L1753" s="24">
        <v>0.35</v>
      </c>
      <c r="M1753" s="42">
        <f t="shared" si="68"/>
        <v>8.7500000000000022E-2</v>
      </c>
      <c r="N1753" s="29">
        <f t="shared" si="69"/>
        <v>284.37500000000006</v>
      </c>
      <c r="O1753" s="3"/>
      <c r="P1753" s="4"/>
      <c r="Q1753" s="5"/>
      <c r="R1753" s="6"/>
    </row>
    <row r="1754" spans="1:18" ht="15.75" customHeight="1">
      <c r="A1754" s="12" t="s">
        <v>15</v>
      </c>
      <c r="B1754" s="15">
        <v>1185732</v>
      </c>
      <c r="C1754" s="3">
        <v>44297</v>
      </c>
      <c r="D1754" s="12" t="s">
        <v>34</v>
      </c>
      <c r="E1754" s="12" t="s">
        <v>73</v>
      </c>
      <c r="F1754" s="12" t="s">
        <v>74</v>
      </c>
      <c r="G1754" s="12" t="s">
        <v>20</v>
      </c>
      <c r="H1754" s="33">
        <v>0.15000000000000008</v>
      </c>
      <c r="I1754" s="21">
        <v>3250</v>
      </c>
      <c r="J1754" s="33">
        <f t="shared" si="60"/>
        <v>487.50000000000023</v>
      </c>
      <c r="K1754" s="34">
        <f t="shared" si="61"/>
        <v>170.62500000000006</v>
      </c>
      <c r="L1754" s="24">
        <v>0.35</v>
      </c>
      <c r="M1754" s="42">
        <f t="shared" si="68"/>
        <v>5.2500000000000019E-2</v>
      </c>
      <c r="N1754" s="29">
        <f t="shared" si="69"/>
        <v>170.62500000000006</v>
      </c>
      <c r="O1754" s="3"/>
      <c r="P1754" s="4"/>
      <c r="Q1754" s="5"/>
      <c r="R1754" s="6"/>
    </row>
    <row r="1755" spans="1:18" ht="15.75" customHeight="1">
      <c r="A1755" s="12" t="s">
        <v>15</v>
      </c>
      <c r="B1755" s="15">
        <v>1185732</v>
      </c>
      <c r="C1755" s="3">
        <v>44297</v>
      </c>
      <c r="D1755" s="12" t="s">
        <v>34</v>
      </c>
      <c r="E1755" s="12" t="s">
        <v>73</v>
      </c>
      <c r="F1755" s="12" t="s">
        <v>74</v>
      </c>
      <c r="G1755" s="12" t="s">
        <v>21</v>
      </c>
      <c r="H1755" s="33">
        <v>0.2</v>
      </c>
      <c r="I1755" s="21">
        <v>2500</v>
      </c>
      <c r="J1755" s="33">
        <f t="shared" si="60"/>
        <v>500</v>
      </c>
      <c r="K1755" s="34">
        <f t="shared" si="61"/>
        <v>200</v>
      </c>
      <c r="L1755" s="24">
        <v>0.4</v>
      </c>
      <c r="M1755" s="42">
        <f t="shared" si="68"/>
        <v>0.08</v>
      </c>
      <c r="N1755" s="29">
        <f t="shared" si="69"/>
        <v>200</v>
      </c>
      <c r="O1755" s="3"/>
      <c r="P1755" s="4"/>
      <c r="Q1755" s="5"/>
      <c r="R1755" s="6"/>
    </row>
    <row r="1756" spans="1:18" ht="15.75" customHeight="1">
      <c r="A1756" s="12" t="s">
        <v>15</v>
      </c>
      <c r="B1756" s="15">
        <v>1185732</v>
      </c>
      <c r="C1756" s="3">
        <v>44297</v>
      </c>
      <c r="D1756" s="12" t="s">
        <v>34</v>
      </c>
      <c r="E1756" s="12" t="s">
        <v>73</v>
      </c>
      <c r="F1756" s="12" t="s">
        <v>74</v>
      </c>
      <c r="G1756" s="12" t="s">
        <v>22</v>
      </c>
      <c r="H1756" s="33">
        <v>0.35000000000000003</v>
      </c>
      <c r="I1756" s="21">
        <v>2750</v>
      </c>
      <c r="J1756" s="33">
        <f t="shared" si="60"/>
        <v>962.50000000000011</v>
      </c>
      <c r="K1756" s="34">
        <f t="shared" si="61"/>
        <v>336.875</v>
      </c>
      <c r="L1756" s="24">
        <v>0.35</v>
      </c>
      <c r="M1756" s="42">
        <f t="shared" si="68"/>
        <v>0.1225</v>
      </c>
      <c r="N1756" s="29">
        <f t="shared" si="69"/>
        <v>336.875</v>
      </c>
      <c r="O1756" s="3"/>
      <c r="P1756" s="4"/>
      <c r="Q1756" s="5"/>
      <c r="R1756" s="6"/>
    </row>
    <row r="1757" spans="1:18" ht="15.75" customHeight="1">
      <c r="A1757" s="12" t="s">
        <v>15</v>
      </c>
      <c r="B1757" s="15">
        <v>1185732</v>
      </c>
      <c r="C1757" s="3">
        <v>44297</v>
      </c>
      <c r="D1757" s="12" t="s">
        <v>34</v>
      </c>
      <c r="E1757" s="12" t="s">
        <v>73</v>
      </c>
      <c r="F1757" s="12" t="s">
        <v>74</v>
      </c>
      <c r="G1757" s="12" t="s">
        <v>23</v>
      </c>
      <c r="H1757" s="33">
        <v>0.25000000000000006</v>
      </c>
      <c r="I1757" s="21">
        <v>4000</v>
      </c>
      <c r="J1757" s="33">
        <f t="shared" si="60"/>
        <v>1000.0000000000002</v>
      </c>
      <c r="K1757" s="34">
        <f t="shared" si="61"/>
        <v>500.00000000000011</v>
      </c>
      <c r="L1757" s="24">
        <v>0.5</v>
      </c>
      <c r="M1757" s="42">
        <f t="shared" si="68"/>
        <v>0.12500000000000003</v>
      </c>
      <c r="N1757" s="29">
        <f t="shared" si="69"/>
        <v>500.00000000000011</v>
      </c>
      <c r="O1757" s="3"/>
      <c r="P1757" s="4"/>
      <c r="Q1757" s="5"/>
      <c r="R1757" s="6"/>
    </row>
    <row r="1758" spans="1:18" ht="15.75" customHeight="1">
      <c r="A1758" s="12" t="s">
        <v>15</v>
      </c>
      <c r="B1758" s="15">
        <v>1185732</v>
      </c>
      <c r="C1758" s="3">
        <v>44328</v>
      </c>
      <c r="D1758" s="12" t="s">
        <v>34</v>
      </c>
      <c r="E1758" s="12" t="s">
        <v>73</v>
      </c>
      <c r="F1758" s="12" t="s">
        <v>74</v>
      </c>
      <c r="G1758" s="12" t="s">
        <v>18</v>
      </c>
      <c r="H1758" s="33">
        <v>0.35000000000000003</v>
      </c>
      <c r="I1758" s="21">
        <v>6700</v>
      </c>
      <c r="J1758" s="33">
        <f t="shared" si="60"/>
        <v>2345</v>
      </c>
      <c r="K1758" s="34">
        <f t="shared" si="61"/>
        <v>938</v>
      </c>
      <c r="L1758" s="24">
        <v>0.4</v>
      </c>
      <c r="M1758" s="42">
        <f t="shared" si="68"/>
        <v>0.14000000000000001</v>
      </c>
      <c r="N1758" s="29">
        <f t="shared" si="69"/>
        <v>938</v>
      </c>
      <c r="O1758" s="3"/>
      <c r="P1758" s="4"/>
      <c r="Q1758" s="5"/>
      <c r="R1758" s="6"/>
    </row>
    <row r="1759" spans="1:18" ht="15.75" customHeight="1">
      <c r="A1759" s="12" t="s">
        <v>15</v>
      </c>
      <c r="B1759" s="15">
        <v>1185732</v>
      </c>
      <c r="C1759" s="3">
        <v>44328</v>
      </c>
      <c r="D1759" s="12" t="s">
        <v>34</v>
      </c>
      <c r="E1759" s="12" t="s">
        <v>73</v>
      </c>
      <c r="F1759" s="12" t="s">
        <v>74</v>
      </c>
      <c r="G1759" s="12" t="s">
        <v>19</v>
      </c>
      <c r="H1759" s="33">
        <v>0.3000000000000001</v>
      </c>
      <c r="I1759" s="21">
        <v>3750</v>
      </c>
      <c r="J1759" s="33">
        <f t="shared" si="60"/>
        <v>1125.0000000000005</v>
      </c>
      <c r="K1759" s="34">
        <f t="shared" si="61"/>
        <v>393.75000000000011</v>
      </c>
      <c r="L1759" s="24">
        <v>0.35</v>
      </c>
      <c r="M1759" s="42">
        <f t="shared" si="68"/>
        <v>0.10500000000000002</v>
      </c>
      <c r="N1759" s="29">
        <f t="shared" si="69"/>
        <v>393.75000000000011</v>
      </c>
      <c r="O1759" s="3"/>
      <c r="P1759" s="4"/>
      <c r="Q1759" s="5"/>
      <c r="R1759" s="6"/>
    </row>
    <row r="1760" spans="1:18" ht="15.75" customHeight="1">
      <c r="A1760" s="12" t="s">
        <v>15</v>
      </c>
      <c r="B1760" s="15">
        <v>1185732</v>
      </c>
      <c r="C1760" s="3">
        <v>44328</v>
      </c>
      <c r="D1760" s="12" t="s">
        <v>34</v>
      </c>
      <c r="E1760" s="12" t="s">
        <v>73</v>
      </c>
      <c r="F1760" s="12" t="s">
        <v>74</v>
      </c>
      <c r="G1760" s="12" t="s">
        <v>20</v>
      </c>
      <c r="H1760" s="33">
        <v>0.25000000000000006</v>
      </c>
      <c r="I1760" s="21">
        <v>3500</v>
      </c>
      <c r="J1760" s="33">
        <f t="shared" si="60"/>
        <v>875.00000000000023</v>
      </c>
      <c r="K1760" s="34">
        <f t="shared" si="61"/>
        <v>306.25000000000006</v>
      </c>
      <c r="L1760" s="24">
        <v>0.35</v>
      </c>
      <c r="M1760" s="42">
        <f t="shared" si="68"/>
        <v>8.7500000000000022E-2</v>
      </c>
      <c r="N1760" s="29">
        <f t="shared" si="69"/>
        <v>306.25000000000006</v>
      </c>
      <c r="O1760" s="3"/>
      <c r="P1760" s="4"/>
      <c r="Q1760" s="5"/>
      <c r="R1760" s="6"/>
    </row>
    <row r="1761" spans="1:18" ht="15.75" customHeight="1">
      <c r="A1761" s="12" t="s">
        <v>15</v>
      </c>
      <c r="B1761" s="15">
        <v>1185732</v>
      </c>
      <c r="C1761" s="3">
        <v>44328</v>
      </c>
      <c r="D1761" s="12" t="s">
        <v>34</v>
      </c>
      <c r="E1761" s="12" t="s">
        <v>73</v>
      </c>
      <c r="F1761" s="12" t="s">
        <v>74</v>
      </c>
      <c r="G1761" s="12" t="s">
        <v>21</v>
      </c>
      <c r="H1761" s="33">
        <v>0.25000000000000006</v>
      </c>
      <c r="I1761" s="21">
        <v>2750</v>
      </c>
      <c r="J1761" s="33">
        <f t="shared" si="60"/>
        <v>687.50000000000011</v>
      </c>
      <c r="K1761" s="34">
        <f t="shared" si="61"/>
        <v>275.00000000000006</v>
      </c>
      <c r="L1761" s="24">
        <v>0.4</v>
      </c>
      <c r="M1761" s="42">
        <f t="shared" si="68"/>
        <v>0.10000000000000002</v>
      </c>
      <c r="N1761" s="29">
        <f t="shared" si="69"/>
        <v>275.00000000000006</v>
      </c>
      <c r="O1761" s="3"/>
      <c r="P1761" s="4"/>
      <c r="Q1761" s="5"/>
      <c r="R1761" s="6"/>
    </row>
    <row r="1762" spans="1:18" ht="15.75" customHeight="1">
      <c r="A1762" s="12" t="s">
        <v>15</v>
      </c>
      <c r="B1762" s="15">
        <v>1185732</v>
      </c>
      <c r="C1762" s="3">
        <v>44328</v>
      </c>
      <c r="D1762" s="12" t="s">
        <v>34</v>
      </c>
      <c r="E1762" s="12" t="s">
        <v>73</v>
      </c>
      <c r="F1762" s="12" t="s">
        <v>74</v>
      </c>
      <c r="G1762" s="12" t="s">
        <v>22</v>
      </c>
      <c r="H1762" s="33">
        <v>0.39999999999999997</v>
      </c>
      <c r="I1762" s="21">
        <v>3000</v>
      </c>
      <c r="J1762" s="33">
        <f t="shared" si="60"/>
        <v>1200</v>
      </c>
      <c r="K1762" s="34">
        <f t="shared" si="61"/>
        <v>420</v>
      </c>
      <c r="L1762" s="24">
        <v>0.35</v>
      </c>
      <c r="M1762" s="42">
        <f t="shared" si="68"/>
        <v>0.14000000000000001</v>
      </c>
      <c r="N1762" s="29">
        <f t="shared" si="69"/>
        <v>420</v>
      </c>
      <c r="O1762" s="3"/>
      <c r="P1762" s="4"/>
      <c r="Q1762" s="5"/>
      <c r="R1762" s="6"/>
    </row>
    <row r="1763" spans="1:18" ht="15.75" customHeight="1">
      <c r="A1763" s="12" t="s">
        <v>15</v>
      </c>
      <c r="B1763" s="15">
        <v>1185732</v>
      </c>
      <c r="C1763" s="3">
        <v>44328</v>
      </c>
      <c r="D1763" s="12" t="s">
        <v>34</v>
      </c>
      <c r="E1763" s="12" t="s">
        <v>73</v>
      </c>
      <c r="F1763" s="12" t="s">
        <v>74</v>
      </c>
      <c r="G1763" s="12" t="s">
        <v>23</v>
      </c>
      <c r="H1763" s="33">
        <v>0.44999999999999996</v>
      </c>
      <c r="I1763" s="21">
        <v>4000</v>
      </c>
      <c r="J1763" s="33">
        <f t="shared" si="60"/>
        <v>1799.9999999999998</v>
      </c>
      <c r="K1763" s="34">
        <f t="shared" si="61"/>
        <v>899.99999999999989</v>
      </c>
      <c r="L1763" s="24">
        <v>0.5</v>
      </c>
      <c r="M1763" s="42">
        <f t="shared" si="68"/>
        <v>0.22499999999999998</v>
      </c>
      <c r="N1763" s="29">
        <f t="shared" si="69"/>
        <v>899.99999999999989</v>
      </c>
      <c r="O1763" s="3"/>
      <c r="P1763" s="4"/>
      <c r="Q1763" s="5"/>
      <c r="R1763" s="6"/>
    </row>
    <row r="1764" spans="1:18" ht="15.75" customHeight="1">
      <c r="A1764" s="12" t="s">
        <v>15</v>
      </c>
      <c r="B1764" s="15">
        <v>1185732</v>
      </c>
      <c r="C1764" s="3">
        <v>44358</v>
      </c>
      <c r="D1764" s="12" t="s">
        <v>34</v>
      </c>
      <c r="E1764" s="12" t="s">
        <v>73</v>
      </c>
      <c r="F1764" s="12" t="s">
        <v>74</v>
      </c>
      <c r="G1764" s="12" t="s">
        <v>18</v>
      </c>
      <c r="H1764" s="33">
        <v>0.30000000000000004</v>
      </c>
      <c r="I1764" s="21">
        <v>6500</v>
      </c>
      <c r="J1764" s="33">
        <f t="shared" si="60"/>
        <v>1950.0000000000002</v>
      </c>
      <c r="K1764" s="34">
        <f t="shared" si="61"/>
        <v>780.00000000000011</v>
      </c>
      <c r="L1764" s="24">
        <v>0.4</v>
      </c>
      <c r="M1764" s="42">
        <f t="shared" si="68"/>
        <v>0.12000000000000002</v>
      </c>
      <c r="N1764" s="29">
        <f t="shared" si="69"/>
        <v>780.00000000000011</v>
      </c>
      <c r="O1764" s="3"/>
      <c r="P1764" s="4"/>
      <c r="Q1764" s="5"/>
      <c r="R1764" s="6"/>
    </row>
    <row r="1765" spans="1:18" ht="15.75" customHeight="1">
      <c r="A1765" s="12" t="s">
        <v>15</v>
      </c>
      <c r="B1765" s="15">
        <v>1185732</v>
      </c>
      <c r="C1765" s="3">
        <v>44358</v>
      </c>
      <c r="D1765" s="12" t="s">
        <v>34</v>
      </c>
      <c r="E1765" s="12" t="s">
        <v>73</v>
      </c>
      <c r="F1765" s="12" t="s">
        <v>74</v>
      </c>
      <c r="G1765" s="12" t="s">
        <v>19</v>
      </c>
      <c r="H1765" s="33">
        <v>0.25000000000000011</v>
      </c>
      <c r="I1765" s="21">
        <v>4000</v>
      </c>
      <c r="J1765" s="33">
        <f t="shared" si="60"/>
        <v>1000.0000000000005</v>
      </c>
      <c r="K1765" s="34">
        <f t="shared" si="61"/>
        <v>350.00000000000011</v>
      </c>
      <c r="L1765" s="24">
        <v>0.35</v>
      </c>
      <c r="M1765" s="42">
        <f t="shared" si="68"/>
        <v>8.7500000000000022E-2</v>
      </c>
      <c r="N1765" s="29">
        <f t="shared" si="69"/>
        <v>350.00000000000011</v>
      </c>
      <c r="O1765" s="3"/>
      <c r="P1765" s="4"/>
      <c r="Q1765" s="5"/>
      <c r="R1765" s="6"/>
    </row>
    <row r="1766" spans="1:18" ht="15.75" customHeight="1">
      <c r="A1766" s="12" t="s">
        <v>15</v>
      </c>
      <c r="B1766" s="15">
        <v>1185732</v>
      </c>
      <c r="C1766" s="3">
        <v>44358</v>
      </c>
      <c r="D1766" s="12" t="s">
        <v>34</v>
      </c>
      <c r="E1766" s="12" t="s">
        <v>73</v>
      </c>
      <c r="F1766" s="12" t="s">
        <v>74</v>
      </c>
      <c r="G1766" s="12" t="s">
        <v>20</v>
      </c>
      <c r="H1766" s="33">
        <v>0.20000000000000007</v>
      </c>
      <c r="I1766" s="21">
        <v>4250</v>
      </c>
      <c r="J1766" s="33">
        <f t="shared" si="60"/>
        <v>850.00000000000023</v>
      </c>
      <c r="K1766" s="34">
        <f t="shared" si="61"/>
        <v>297.50000000000006</v>
      </c>
      <c r="L1766" s="24">
        <v>0.35</v>
      </c>
      <c r="M1766" s="42">
        <f t="shared" si="68"/>
        <v>7.0000000000000007E-2</v>
      </c>
      <c r="N1766" s="29">
        <f t="shared" si="69"/>
        <v>297.50000000000006</v>
      </c>
      <c r="O1766" s="3"/>
      <c r="P1766" s="4"/>
      <c r="Q1766" s="5"/>
      <c r="R1766" s="6"/>
    </row>
    <row r="1767" spans="1:18" ht="15.75" customHeight="1">
      <c r="A1767" s="12" t="s">
        <v>15</v>
      </c>
      <c r="B1767" s="15">
        <v>1185732</v>
      </c>
      <c r="C1767" s="3">
        <v>44358</v>
      </c>
      <c r="D1767" s="12" t="s">
        <v>34</v>
      </c>
      <c r="E1767" s="12" t="s">
        <v>73</v>
      </c>
      <c r="F1767" s="12" t="s">
        <v>74</v>
      </c>
      <c r="G1767" s="12" t="s">
        <v>21</v>
      </c>
      <c r="H1767" s="33">
        <v>0.20000000000000007</v>
      </c>
      <c r="I1767" s="21">
        <v>4000</v>
      </c>
      <c r="J1767" s="33">
        <f t="shared" si="60"/>
        <v>800.00000000000023</v>
      </c>
      <c r="K1767" s="34">
        <f t="shared" si="61"/>
        <v>320.00000000000011</v>
      </c>
      <c r="L1767" s="24">
        <v>0.4</v>
      </c>
      <c r="M1767" s="42">
        <f t="shared" si="68"/>
        <v>8.0000000000000029E-2</v>
      </c>
      <c r="N1767" s="29">
        <f t="shared" si="69"/>
        <v>320.00000000000011</v>
      </c>
      <c r="O1767" s="3"/>
      <c r="P1767" s="4"/>
      <c r="Q1767" s="5"/>
      <c r="R1767" s="6"/>
    </row>
    <row r="1768" spans="1:18" ht="15.75" customHeight="1">
      <c r="A1768" s="12" t="s">
        <v>15</v>
      </c>
      <c r="B1768" s="15">
        <v>1185732</v>
      </c>
      <c r="C1768" s="3">
        <v>44358</v>
      </c>
      <c r="D1768" s="12" t="s">
        <v>34</v>
      </c>
      <c r="E1768" s="12" t="s">
        <v>73</v>
      </c>
      <c r="F1768" s="12" t="s">
        <v>74</v>
      </c>
      <c r="G1768" s="12" t="s">
        <v>22</v>
      </c>
      <c r="H1768" s="33">
        <v>0.35000000000000003</v>
      </c>
      <c r="I1768" s="21">
        <v>4000</v>
      </c>
      <c r="J1768" s="33">
        <f t="shared" si="60"/>
        <v>1400.0000000000002</v>
      </c>
      <c r="K1768" s="34">
        <f t="shared" si="61"/>
        <v>490.00000000000006</v>
      </c>
      <c r="L1768" s="24">
        <v>0.35</v>
      </c>
      <c r="M1768" s="42">
        <f t="shared" si="68"/>
        <v>0.12250000000000001</v>
      </c>
      <c r="N1768" s="29">
        <f t="shared" si="69"/>
        <v>490.00000000000006</v>
      </c>
      <c r="O1768" s="3"/>
      <c r="P1768" s="4"/>
      <c r="Q1768" s="5"/>
      <c r="R1768" s="6"/>
    </row>
    <row r="1769" spans="1:18" ht="15.75" customHeight="1">
      <c r="A1769" s="12" t="s">
        <v>15</v>
      </c>
      <c r="B1769" s="15">
        <v>1185732</v>
      </c>
      <c r="C1769" s="3">
        <v>44358</v>
      </c>
      <c r="D1769" s="12" t="s">
        <v>34</v>
      </c>
      <c r="E1769" s="12" t="s">
        <v>73</v>
      </c>
      <c r="F1769" s="12" t="s">
        <v>74</v>
      </c>
      <c r="G1769" s="12" t="s">
        <v>23</v>
      </c>
      <c r="H1769" s="33">
        <v>0.4</v>
      </c>
      <c r="I1769" s="21">
        <v>5750</v>
      </c>
      <c r="J1769" s="33">
        <f t="shared" si="60"/>
        <v>2300</v>
      </c>
      <c r="K1769" s="34">
        <f t="shared" si="61"/>
        <v>1150</v>
      </c>
      <c r="L1769" s="24">
        <v>0.5</v>
      </c>
      <c r="M1769" s="42">
        <f t="shared" si="68"/>
        <v>0.2</v>
      </c>
      <c r="N1769" s="29">
        <f t="shared" si="69"/>
        <v>1150</v>
      </c>
      <c r="O1769" s="3"/>
      <c r="P1769" s="4"/>
      <c r="Q1769" s="5"/>
      <c r="R1769" s="6"/>
    </row>
    <row r="1770" spans="1:18" ht="15.75" customHeight="1">
      <c r="A1770" s="12" t="s">
        <v>15</v>
      </c>
      <c r="B1770" s="15">
        <v>1185732</v>
      </c>
      <c r="C1770" s="3">
        <v>44387</v>
      </c>
      <c r="D1770" s="12" t="s">
        <v>34</v>
      </c>
      <c r="E1770" s="12" t="s">
        <v>73</v>
      </c>
      <c r="F1770" s="12" t="s">
        <v>74</v>
      </c>
      <c r="G1770" s="12" t="s">
        <v>18</v>
      </c>
      <c r="H1770" s="33">
        <v>0.35000000000000003</v>
      </c>
      <c r="I1770" s="21">
        <v>8000</v>
      </c>
      <c r="J1770" s="33">
        <f t="shared" si="60"/>
        <v>2800.0000000000005</v>
      </c>
      <c r="K1770" s="34">
        <f t="shared" si="61"/>
        <v>1120.0000000000002</v>
      </c>
      <c r="L1770" s="24">
        <v>0.4</v>
      </c>
      <c r="M1770" s="42">
        <f t="shared" si="68"/>
        <v>0.14000000000000004</v>
      </c>
      <c r="N1770" s="29">
        <f t="shared" si="69"/>
        <v>1120.0000000000002</v>
      </c>
      <c r="O1770" s="3"/>
      <c r="P1770" s="4"/>
      <c r="Q1770" s="5"/>
      <c r="R1770" s="6"/>
    </row>
    <row r="1771" spans="1:18" ht="15.75" customHeight="1">
      <c r="A1771" s="12" t="s">
        <v>15</v>
      </c>
      <c r="B1771" s="15">
        <v>1185732</v>
      </c>
      <c r="C1771" s="3">
        <v>44387</v>
      </c>
      <c r="D1771" s="12" t="s">
        <v>34</v>
      </c>
      <c r="E1771" s="12" t="s">
        <v>73</v>
      </c>
      <c r="F1771" s="12" t="s">
        <v>74</v>
      </c>
      <c r="G1771" s="12" t="s">
        <v>19</v>
      </c>
      <c r="H1771" s="33">
        <v>0.3000000000000001</v>
      </c>
      <c r="I1771" s="21">
        <v>5500</v>
      </c>
      <c r="J1771" s="33">
        <f t="shared" si="60"/>
        <v>1650.0000000000005</v>
      </c>
      <c r="K1771" s="34">
        <f t="shared" si="61"/>
        <v>577.50000000000011</v>
      </c>
      <c r="L1771" s="24">
        <v>0.35</v>
      </c>
      <c r="M1771" s="42">
        <f t="shared" si="68"/>
        <v>0.10500000000000002</v>
      </c>
      <c r="N1771" s="29">
        <f t="shared" si="69"/>
        <v>577.50000000000011</v>
      </c>
      <c r="O1771" s="3"/>
      <c r="P1771" s="4"/>
      <c r="Q1771" s="5"/>
      <c r="R1771" s="6"/>
    </row>
    <row r="1772" spans="1:18" ht="15.75" customHeight="1">
      <c r="A1772" s="12" t="s">
        <v>15</v>
      </c>
      <c r="B1772" s="15">
        <v>1185732</v>
      </c>
      <c r="C1772" s="3">
        <v>44387</v>
      </c>
      <c r="D1772" s="12" t="s">
        <v>34</v>
      </c>
      <c r="E1772" s="12" t="s">
        <v>73</v>
      </c>
      <c r="F1772" s="12" t="s">
        <v>74</v>
      </c>
      <c r="G1772" s="12" t="s">
        <v>20</v>
      </c>
      <c r="H1772" s="33">
        <v>0.25000000000000006</v>
      </c>
      <c r="I1772" s="21">
        <v>4750</v>
      </c>
      <c r="J1772" s="33">
        <f t="shared" si="60"/>
        <v>1187.5000000000002</v>
      </c>
      <c r="K1772" s="34">
        <f t="shared" si="61"/>
        <v>415.62500000000006</v>
      </c>
      <c r="L1772" s="24">
        <v>0.35</v>
      </c>
      <c r="M1772" s="42">
        <f t="shared" si="68"/>
        <v>8.7500000000000008E-2</v>
      </c>
      <c r="N1772" s="29">
        <f t="shared" si="69"/>
        <v>415.62500000000006</v>
      </c>
      <c r="O1772" s="3"/>
      <c r="P1772" s="4"/>
      <c r="Q1772" s="5"/>
      <c r="R1772" s="6"/>
    </row>
    <row r="1773" spans="1:18" ht="15.75" customHeight="1">
      <c r="A1773" s="12" t="s">
        <v>15</v>
      </c>
      <c r="B1773" s="15">
        <v>1185732</v>
      </c>
      <c r="C1773" s="3">
        <v>44387</v>
      </c>
      <c r="D1773" s="12" t="s">
        <v>34</v>
      </c>
      <c r="E1773" s="12" t="s">
        <v>73</v>
      </c>
      <c r="F1773" s="12" t="s">
        <v>74</v>
      </c>
      <c r="G1773" s="12" t="s">
        <v>21</v>
      </c>
      <c r="H1773" s="33">
        <v>0.25000000000000006</v>
      </c>
      <c r="I1773" s="21">
        <v>4250</v>
      </c>
      <c r="J1773" s="33">
        <f t="shared" si="60"/>
        <v>1062.5000000000002</v>
      </c>
      <c r="K1773" s="34">
        <f t="shared" si="61"/>
        <v>425.00000000000011</v>
      </c>
      <c r="L1773" s="24">
        <v>0.4</v>
      </c>
      <c r="M1773" s="42">
        <f t="shared" si="68"/>
        <v>0.10000000000000003</v>
      </c>
      <c r="N1773" s="29">
        <f t="shared" si="69"/>
        <v>425.00000000000011</v>
      </c>
      <c r="O1773" s="3"/>
      <c r="P1773" s="4"/>
      <c r="Q1773" s="5"/>
      <c r="R1773" s="6"/>
    </row>
    <row r="1774" spans="1:18" ht="15.75" customHeight="1">
      <c r="A1774" s="12" t="s">
        <v>15</v>
      </c>
      <c r="B1774" s="15">
        <v>1185732</v>
      </c>
      <c r="C1774" s="3">
        <v>44387</v>
      </c>
      <c r="D1774" s="12" t="s">
        <v>34</v>
      </c>
      <c r="E1774" s="12" t="s">
        <v>73</v>
      </c>
      <c r="F1774" s="12" t="s">
        <v>74</v>
      </c>
      <c r="G1774" s="12" t="s">
        <v>22</v>
      </c>
      <c r="H1774" s="33">
        <v>0.35000000000000003</v>
      </c>
      <c r="I1774" s="21">
        <v>4250</v>
      </c>
      <c r="J1774" s="33">
        <f t="shared" si="60"/>
        <v>1487.5000000000002</v>
      </c>
      <c r="K1774" s="34">
        <f t="shared" si="61"/>
        <v>520.625</v>
      </c>
      <c r="L1774" s="24">
        <v>0.35</v>
      </c>
      <c r="M1774" s="42">
        <f t="shared" si="68"/>
        <v>0.1225</v>
      </c>
      <c r="N1774" s="29">
        <f t="shared" si="69"/>
        <v>520.625</v>
      </c>
      <c r="O1774" s="3"/>
      <c r="P1774" s="4"/>
      <c r="Q1774" s="5"/>
      <c r="R1774" s="6"/>
    </row>
    <row r="1775" spans="1:18" ht="15.75" customHeight="1">
      <c r="A1775" s="12" t="s">
        <v>15</v>
      </c>
      <c r="B1775" s="15">
        <v>1185732</v>
      </c>
      <c r="C1775" s="3">
        <v>44387</v>
      </c>
      <c r="D1775" s="12" t="s">
        <v>34</v>
      </c>
      <c r="E1775" s="12" t="s">
        <v>73</v>
      </c>
      <c r="F1775" s="12" t="s">
        <v>74</v>
      </c>
      <c r="G1775" s="12" t="s">
        <v>23</v>
      </c>
      <c r="H1775" s="33">
        <v>0.4</v>
      </c>
      <c r="I1775" s="21">
        <v>6000</v>
      </c>
      <c r="J1775" s="33">
        <f t="shared" si="60"/>
        <v>2400</v>
      </c>
      <c r="K1775" s="34">
        <f t="shared" si="61"/>
        <v>1200</v>
      </c>
      <c r="L1775" s="24">
        <v>0.5</v>
      </c>
      <c r="M1775" s="42">
        <f t="shared" si="68"/>
        <v>0.2</v>
      </c>
      <c r="N1775" s="29">
        <f t="shared" si="69"/>
        <v>1200</v>
      </c>
      <c r="O1775" s="3"/>
      <c r="P1775" s="4"/>
      <c r="Q1775" s="5"/>
      <c r="R1775" s="6"/>
    </row>
    <row r="1776" spans="1:18" ht="15.75" customHeight="1">
      <c r="A1776" s="12" t="s">
        <v>15</v>
      </c>
      <c r="B1776" s="15">
        <v>1185732</v>
      </c>
      <c r="C1776" s="3">
        <v>44419</v>
      </c>
      <c r="D1776" s="12" t="s">
        <v>34</v>
      </c>
      <c r="E1776" s="12" t="s">
        <v>73</v>
      </c>
      <c r="F1776" s="12" t="s">
        <v>74</v>
      </c>
      <c r="G1776" s="12" t="s">
        <v>18</v>
      </c>
      <c r="H1776" s="33">
        <v>0.35000000000000003</v>
      </c>
      <c r="I1776" s="21">
        <v>7500</v>
      </c>
      <c r="J1776" s="33">
        <f t="shared" si="60"/>
        <v>2625.0000000000005</v>
      </c>
      <c r="K1776" s="34">
        <f t="shared" si="61"/>
        <v>1050.0000000000002</v>
      </c>
      <c r="L1776" s="24">
        <v>0.4</v>
      </c>
      <c r="M1776" s="42">
        <f t="shared" si="68"/>
        <v>0.14000000000000004</v>
      </c>
      <c r="N1776" s="29">
        <f t="shared" si="69"/>
        <v>1050.0000000000002</v>
      </c>
      <c r="O1776" s="3"/>
      <c r="P1776" s="4"/>
      <c r="Q1776" s="5"/>
      <c r="R1776" s="6"/>
    </row>
    <row r="1777" spans="1:18" ht="15.75" customHeight="1">
      <c r="A1777" s="12" t="s">
        <v>15</v>
      </c>
      <c r="B1777" s="15">
        <v>1185732</v>
      </c>
      <c r="C1777" s="3">
        <v>44419</v>
      </c>
      <c r="D1777" s="12" t="s">
        <v>34</v>
      </c>
      <c r="E1777" s="12" t="s">
        <v>73</v>
      </c>
      <c r="F1777" s="12" t="s">
        <v>74</v>
      </c>
      <c r="G1777" s="12" t="s">
        <v>19</v>
      </c>
      <c r="H1777" s="33">
        <v>0.35000000000000009</v>
      </c>
      <c r="I1777" s="21">
        <v>5250</v>
      </c>
      <c r="J1777" s="33">
        <f t="shared" si="60"/>
        <v>1837.5000000000005</v>
      </c>
      <c r="K1777" s="34">
        <f t="shared" si="61"/>
        <v>643.12500000000011</v>
      </c>
      <c r="L1777" s="24">
        <v>0.35</v>
      </c>
      <c r="M1777" s="42">
        <f t="shared" si="68"/>
        <v>0.12250000000000003</v>
      </c>
      <c r="N1777" s="29">
        <f t="shared" si="69"/>
        <v>643.12500000000011</v>
      </c>
      <c r="O1777" s="3"/>
      <c r="P1777" s="4"/>
      <c r="Q1777" s="5"/>
      <c r="R1777" s="6"/>
    </row>
    <row r="1778" spans="1:18" ht="15.75" customHeight="1">
      <c r="A1778" s="12" t="s">
        <v>15</v>
      </c>
      <c r="B1778" s="15">
        <v>1185732</v>
      </c>
      <c r="C1778" s="3">
        <v>44419</v>
      </c>
      <c r="D1778" s="12" t="s">
        <v>34</v>
      </c>
      <c r="E1778" s="12" t="s">
        <v>73</v>
      </c>
      <c r="F1778" s="12" t="s">
        <v>74</v>
      </c>
      <c r="G1778" s="12" t="s">
        <v>20</v>
      </c>
      <c r="H1778" s="33">
        <v>0.30000000000000004</v>
      </c>
      <c r="I1778" s="21">
        <v>4500</v>
      </c>
      <c r="J1778" s="33">
        <f t="shared" si="60"/>
        <v>1350.0000000000002</v>
      </c>
      <c r="K1778" s="34">
        <f t="shared" si="61"/>
        <v>472.50000000000006</v>
      </c>
      <c r="L1778" s="24">
        <v>0.35</v>
      </c>
      <c r="M1778" s="42">
        <f t="shared" si="68"/>
        <v>0.10500000000000001</v>
      </c>
      <c r="N1778" s="29">
        <f t="shared" si="69"/>
        <v>472.50000000000006</v>
      </c>
      <c r="O1778" s="3"/>
      <c r="P1778" s="4"/>
      <c r="Q1778" s="5"/>
      <c r="R1778" s="6"/>
    </row>
    <row r="1779" spans="1:18" ht="15.75" customHeight="1">
      <c r="A1779" s="12" t="s">
        <v>15</v>
      </c>
      <c r="B1779" s="15">
        <v>1185732</v>
      </c>
      <c r="C1779" s="3">
        <v>44419</v>
      </c>
      <c r="D1779" s="12" t="s">
        <v>34</v>
      </c>
      <c r="E1779" s="12" t="s">
        <v>73</v>
      </c>
      <c r="F1779" s="12" t="s">
        <v>74</v>
      </c>
      <c r="G1779" s="12" t="s">
        <v>21</v>
      </c>
      <c r="H1779" s="33">
        <v>0.20000000000000007</v>
      </c>
      <c r="I1779" s="21">
        <v>3750</v>
      </c>
      <c r="J1779" s="33">
        <f t="shared" si="60"/>
        <v>750.00000000000023</v>
      </c>
      <c r="K1779" s="34">
        <f t="shared" si="61"/>
        <v>300.00000000000011</v>
      </c>
      <c r="L1779" s="24">
        <v>0.4</v>
      </c>
      <c r="M1779" s="42">
        <f t="shared" si="68"/>
        <v>8.0000000000000029E-2</v>
      </c>
      <c r="N1779" s="29">
        <f t="shared" si="69"/>
        <v>300.00000000000011</v>
      </c>
      <c r="O1779" s="3"/>
      <c r="P1779" s="4"/>
      <c r="Q1779" s="5"/>
      <c r="R1779" s="6"/>
    </row>
    <row r="1780" spans="1:18" ht="15.75" customHeight="1">
      <c r="A1780" s="12" t="s">
        <v>15</v>
      </c>
      <c r="B1780" s="15">
        <v>1185732</v>
      </c>
      <c r="C1780" s="3">
        <v>44419</v>
      </c>
      <c r="D1780" s="12" t="s">
        <v>34</v>
      </c>
      <c r="E1780" s="12" t="s">
        <v>73</v>
      </c>
      <c r="F1780" s="12" t="s">
        <v>74</v>
      </c>
      <c r="G1780" s="12" t="s">
        <v>22</v>
      </c>
      <c r="H1780" s="33">
        <v>0.30000000000000004</v>
      </c>
      <c r="I1780" s="21">
        <v>3500</v>
      </c>
      <c r="J1780" s="33">
        <f t="shared" si="60"/>
        <v>1050.0000000000002</v>
      </c>
      <c r="K1780" s="34">
        <f t="shared" si="61"/>
        <v>367.50000000000006</v>
      </c>
      <c r="L1780" s="24">
        <v>0.35</v>
      </c>
      <c r="M1780" s="42">
        <f t="shared" si="68"/>
        <v>0.10500000000000001</v>
      </c>
      <c r="N1780" s="29">
        <f t="shared" si="69"/>
        <v>367.50000000000006</v>
      </c>
      <c r="O1780" s="3"/>
      <c r="P1780" s="4"/>
      <c r="Q1780" s="5"/>
      <c r="R1780" s="6"/>
    </row>
    <row r="1781" spans="1:18" ht="15.75" customHeight="1">
      <c r="A1781" s="12" t="s">
        <v>15</v>
      </c>
      <c r="B1781" s="15">
        <v>1185732</v>
      </c>
      <c r="C1781" s="3">
        <v>44419</v>
      </c>
      <c r="D1781" s="12" t="s">
        <v>34</v>
      </c>
      <c r="E1781" s="12" t="s">
        <v>73</v>
      </c>
      <c r="F1781" s="12" t="s">
        <v>74</v>
      </c>
      <c r="G1781" s="12" t="s">
        <v>23</v>
      </c>
      <c r="H1781" s="33">
        <v>0.35000000000000003</v>
      </c>
      <c r="I1781" s="21">
        <v>5250</v>
      </c>
      <c r="J1781" s="33">
        <f t="shared" si="60"/>
        <v>1837.5000000000002</v>
      </c>
      <c r="K1781" s="34">
        <f t="shared" si="61"/>
        <v>918.75000000000011</v>
      </c>
      <c r="L1781" s="24">
        <v>0.5</v>
      </c>
      <c r="M1781" s="42">
        <f t="shared" si="68"/>
        <v>0.17500000000000002</v>
      </c>
      <c r="N1781" s="29">
        <f t="shared" si="69"/>
        <v>918.75000000000011</v>
      </c>
      <c r="O1781" s="3"/>
      <c r="P1781" s="4"/>
      <c r="Q1781" s="5"/>
      <c r="R1781" s="6"/>
    </row>
    <row r="1782" spans="1:18" ht="15.75" customHeight="1">
      <c r="A1782" s="12" t="s">
        <v>15</v>
      </c>
      <c r="B1782" s="15">
        <v>1185732</v>
      </c>
      <c r="C1782" s="3">
        <v>44451</v>
      </c>
      <c r="D1782" s="12" t="s">
        <v>34</v>
      </c>
      <c r="E1782" s="12" t="s">
        <v>73</v>
      </c>
      <c r="F1782" s="12" t="s">
        <v>74</v>
      </c>
      <c r="G1782" s="12" t="s">
        <v>18</v>
      </c>
      <c r="H1782" s="33">
        <v>0.30000000000000004</v>
      </c>
      <c r="I1782" s="21">
        <v>6500</v>
      </c>
      <c r="J1782" s="33">
        <f t="shared" si="60"/>
        <v>1950.0000000000002</v>
      </c>
      <c r="K1782" s="34">
        <f t="shared" si="61"/>
        <v>780.00000000000011</v>
      </c>
      <c r="L1782" s="24">
        <v>0.4</v>
      </c>
      <c r="M1782" s="42">
        <f t="shared" si="68"/>
        <v>0.12000000000000002</v>
      </c>
      <c r="N1782" s="29">
        <f t="shared" si="69"/>
        <v>780.00000000000011</v>
      </c>
      <c r="O1782" s="3"/>
      <c r="P1782" s="4"/>
      <c r="Q1782" s="5"/>
      <c r="R1782" s="6"/>
    </row>
    <row r="1783" spans="1:18" ht="15.75" customHeight="1">
      <c r="A1783" s="12" t="s">
        <v>15</v>
      </c>
      <c r="B1783" s="15">
        <v>1185732</v>
      </c>
      <c r="C1783" s="3">
        <v>44451</v>
      </c>
      <c r="D1783" s="12" t="s">
        <v>34</v>
      </c>
      <c r="E1783" s="12" t="s">
        <v>73</v>
      </c>
      <c r="F1783" s="12" t="s">
        <v>74</v>
      </c>
      <c r="G1783" s="12" t="s">
        <v>19</v>
      </c>
      <c r="H1783" s="33">
        <v>0.25000000000000011</v>
      </c>
      <c r="I1783" s="21">
        <v>4500</v>
      </c>
      <c r="J1783" s="33">
        <f t="shared" si="60"/>
        <v>1125.0000000000005</v>
      </c>
      <c r="K1783" s="34">
        <f t="shared" si="61"/>
        <v>393.75000000000011</v>
      </c>
      <c r="L1783" s="24">
        <v>0.35</v>
      </c>
      <c r="M1783" s="42">
        <f t="shared" si="68"/>
        <v>8.7500000000000022E-2</v>
      </c>
      <c r="N1783" s="29">
        <f t="shared" si="69"/>
        <v>393.75000000000011</v>
      </c>
      <c r="O1783" s="3"/>
      <c r="P1783" s="4"/>
      <c r="Q1783" s="5"/>
      <c r="R1783" s="6"/>
    </row>
    <row r="1784" spans="1:18" ht="15.75" customHeight="1">
      <c r="A1784" s="12" t="s">
        <v>15</v>
      </c>
      <c r="B1784" s="15">
        <v>1185732</v>
      </c>
      <c r="C1784" s="3">
        <v>44451</v>
      </c>
      <c r="D1784" s="12" t="s">
        <v>34</v>
      </c>
      <c r="E1784" s="12" t="s">
        <v>73</v>
      </c>
      <c r="F1784" s="12" t="s">
        <v>74</v>
      </c>
      <c r="G1784" s="12" t="s">
        <v>20</v>
      </c>
      <c r="H1784" s="33">
        <v>0.10000000000000002</v>
      </c>
      <c r="I1784" s="21">
        <v>3500</v>
      </c>
      <c r="J1784" s="33">
        <f t="shared" si="60"/>
        <v>350.00000000000006</v>
      </c>
      <c r="K1784" s="34">
        <f t="shared" si="61"/>
        <v>122.50000000000001</v>
      </c>
      <c r="L1784" s="24">
        <v>0.35</v>
      </c>
      <c r="M1784" s="42">
        <f t="shared" si="68"/>
        <v>3.5000000000000003E-2</v>
      </c>
      <c r="N1784" s="29">
        <f t="shared" si="69"/>
        <v>122.50000000000001</v>
      </c>
      <c r="O1784" s="3"/>
      <c r="P1784" s="4"/>
      <c r="Q1784" s="5"/>
      <c r="R1784" s="6"/>
    </row>
    <row r="1785" spans="1:18" ht="15.75" customHeight="1">
      <c r="A1785" s="12" t="s">
        <v>15</v>
      </c>
      <c r="B1785" s="15">
        <v>1185732</v>
      </c>
      <c r="C1785" s="3">
        <v>44451</v>
      </c>
      <c r="D1785" s="12" t="s">
        <v>34</v>
      </c>
      <c r="E1785" s="12" t="s">
        <v>73</v>
      </c>
      <c r="F1785" s="12" t="s">
        <v>74</v>
      </c>
      <c r="G1785" s="12" t="s">
        <v>21</v>
      </c>
      <c r="H1785" s="33">
        <v>0.10000000000000002</v>
      </c>
      <c r="I1785" s="21">
        <v>3250</v>
      </c>
      <c r="J1785" s="33">
        <f t="shared" si="60"/>
        <v>325.00000000000006</v>
      </c>
      <c r="K1785" s="34">
        <f t="shared" si="61"/>
        <v>130.00000000000003</v>
      </c>
      <c r="L1785" s="24">
        <v>0.4</v>
      </c>
      <c r="M1785" s="42">
        <f t="shared" si="68"/>
        <v>4.0000000000000008E-2</v>
      </c>
      <c r="N1785" s="29">
        <f t="shared" si="69"/>
        <v>130.00000000000003</v>
      </c>
      <c r="O1785" s="3"/>
      <c r="P1785" s="4"/>
      <c r="Q1785" s="5"/>
      <c r="R1785" s="6"/>
    </row>
    <row r="1786" spans="1:18" ht="15.75" customHeight="1">
      <c r="A1786" s="12" t="s">
        <v>15</v>
      </c>
      <c r="B1786" s="15">
        <v>1185732</v>
      </c>
      <c r="C1786" s="3">
        <v>44451</v>
      </c>
      <c r="D1786" s="12" t="s">
        <v>34</v>
      </c>
      <c r="E1786" s="12" t="s">
        <v>73</v>
      </c>
      <c r="F1786" s="12" t="s">
        <v>74</v>
      </c>
      <c r="G1786" s="12" t="s">
        <v>22</v>
      </c>
      <c r="H1786" s="33">
        <v>0.2</v>
      </c>
      <c r="I1786" s="21">
        <v>3250</v>
      </c>
      <c r="J1786" s="33">
        <f t="shared" si="60"/>
        <v>650</v>
      </c>
      <c r="K1786" s="34">
        <f t="shared" si="61"/>
        <v>227.49999999999997</v>
      </c>
      <c r="L1786" s="24">
        <v>0.35</v>
      </c>
      <c r="M1786" s="42">
        <f t="shared" si="68"/>
        <v>6.9999999999999993E-2</v>
      </c>
      <c r="N1786" s="29">
        <f t="shared" si="69"/>
        <v>227.49999999999997</v>
      </c>
      <c r="O1786" s="3"/>
      <c r="P1786" s="4"/>
      <c r="Q1786" s="5"/>
      <c r="R1786" s="6"/>
    </row>
    <row r="1787" spans="1:18" ht="15.75" customHeight="1">
      <c r="A1787" s="12" t="s">
        <v>15</v>
      </c>
      <c r="B1787" s="15">
        <v>1185732</v>
      </c>
      <c r="C1787" s="3">
        <v>44451</v>
      </c>
      <c r="D1787" s="12" t="s">
        <v>34</v>
      </c>
      <c r="E1787" s="12" t="s">
        <v>73</v>
      </c>
      <c r="F1787" s="12" t="s">
        <v>74</v>
      </c>
      <c r="G1787" s="12" t="s">
        <v>23</v>
      </c>
      <c r="H1787" s="33">
        <v>0.25000000000000006</v>
      </c>
      <c r="I1787" s="21">
        <v>4000</v>
      </c>
      <c r="J1787" s="33">
        <f t="shared" si="60"/>
        <v>1000.0000000000002</v>
      </c>
      <c r="K1787" s="34">
        <f t="shared" si="61"/>
        <v>500.00000000000011</v>
      </c>
      <c r="L1787" s="24">
        <v>0.5</v>
      </c>
      <c r="M1787" s="42">
        <f t="shared" si="68"/>
        <v>0.12500000000000003</v>
      </c>
      <c r="N1787" s="29">
        <f t="shared" si="69"/>
        <v>500.00000000000011</v>
      </c>
      <c r="O1787" s="3"/>
      <c r="P1787" s="4"/>
      <c r="Q1787" s="5"/>
      <c r="R1787" s="6"/>
    </row>
    <row r="1788" spans="1:18" ht="15.75" customHeight="1">
      <c r="A1788" s="12" t="s">
        <v>15</v>
      </c>
      <c r="B1788" s="15">
        <v>1185732</v>
      </c>
      <c r="C1788" s="3">
        <v>44480</v>
      </c>
      <c r="D1788" s="12" t="s">
        <v>34</v>
      </c>
      <c r="E1788" s="12" t="s">
        <v>73</v>
      </c>
      <c r="F1788" s="12" t="s">
        <v>74</v>
      </c>
      <c r="G1788" s="12" t="s">
        <v>18</v>
      </c>
      <c r="H1788" s="33">
        <v>0.3</v>
      </c>
      <c r="I1788" s="21">
        <v>5750</v>
      </c>
      <c r="J1788" s="33">
        <f t="shared" si="60"/>
        <v>1725</v>
      </c>
      <c r="K1788" s="34">
        <f t="shared" si="61"/>
        <v>690</v>
      </c>
      <c r="L1788" s="24">
        <v>0.4</v>
      </c>
      <c r="M1788" s="42">
        <f t="shared" si="68"/>
        <v>0.12</v>
      </c>
      <c r="N1788" s="29">
        <f t="shared" si="69"/>
        <v>690</v>
      </c>
      <c r="O1788" s="3"/>
      <c r="P1788" s="4"/>
      <c r="Q1788" s="5"/>
      <c r="R1788" s="6"/>
    </row>
    <row r="1789" spans="1:18" ht="15.75" customHeight="1">
      <c r="A1789" s="12" t="s">
        <v>15</v>
      </c>
      <c r="B1789" s="15">
        <v>1185732</v>
      </c>
      <c r="C1789" s="3">
        <v>44480</v>
      </c>
      <c r="D1789" s="12" t="s">
        <v>34</v>
      </c>
      <c r="E1789" s="12" t="s">
        <v>73</v>
      </c>
      <c r="F1789" s="12" t="s">
        <v>74</v>
      </c>
      <c r="G1789" s="12" t="s">
        <v>19</v>
      </c>
      <c r="H1789" s="33">
        <v>0.2</v>
      </c>
      <c r="I1789" s="21">
        <v>4000</v>
      </c>
      <c r="J1789" s="33">
        <f t="shared" si="60"/>
        <v>800</v>
      </c>
      <c r="K1789" s="34">
        <f t="shared" si="61"/>
        <v>280</v>
      </c>
      <c r="L1789" s="24">
        <v>0.35</v>
      </c>
      <c r="M1789" s="42">
        <f t="shared" si="68"/>
        <v>7.0000000000000007E-2</v>
      </c>
      <c r="N1789" s="29">
        <f t="shared" si="69"/>
        <v>280</v>
      </c>
      <c r="O1789" s="3"/>
      <c r="P1789" s="4"/>
      <c r="Q1789" s="5"/>
      <c r="R1789" s="6"/>
    </row>
    <row r="1790" spans="1:18" ht="15.75" customHeight="1">
      <c r="A1790" s="12" t="s">
        <v>15</v>
      </c>
      <c r="B1790" s="15">
        <v>1185732</v>
      </c>
      <c r="C1790" s="3">
        <v>44480</v>
      </c>
      <c r="D1790" s="12" t="s">
        <v>34</v>
      </c>
      <c r="E1790" s="12" t="s">
        <v>73</v>
      </c>
      <c r="F1790" s="12" t="s">
        <v>74</v>
      </c>
      <c r="G1790" s="12" t="s">
        <v>20</v>
      </c>
      <c r="H1790" s="33">
        <v>0.2</v>
      </c>
      <c r="I1790" s="21">
        <v>3000</v>
      </c>
      <c r="J1790" s="33">
        <f t="shared" si="60"/>
        <v>600</v>
      </c>
      <c r="K1790" s="34">
        <f t="shared" si="61"/>
        <v>210</v>
      </c>
      <c r="L1790" s="24">
        <v>0.35</v>
      </c>
      <c r="M1790" s="42">
        <f t="shared" si="68"/>
        <v>7.0000000000000007E-2</v>
      </c>
      <c r="N1790" s="29">
        <f t="shared" si="69"/>
        <v>210</v>
      </c>
      <c r="O1790" s="3"/>
      <c r="P1790" s="4"/>
      <c r="Q1790" s="5"/>
      <c r="R1790" s="6"/>
    </row>
    <row r="1791" spans="1:18" ht="15.75" customHeight="1">
      <c r="A1791" s="12" t="s">
        <v>15</v>
      </c>
      <c r="B1791" s="15">
        <v>1185732</v>
      </c>
      <c r="C1791" s="3">
        <v>44480</v>
      </c>
      <c r="D1791" s="12" t="s">
        <v>34</v>
      </c>
      <c r="E1791" s="12" t="s">
        <v>73</v>
      </c>
      <c r="F1791" s="12" t="s">
        <v>74</v>
      </c>
      <c r="G1791" s="12" t="s">
        <v>21</v>
      </c>
      <c r="H1791" s="33">
        <v>0.2</v>
      </c>
      <c r="I1791" s="21">
        <v>2750</v>
      </c>
      <c r="J1791" s="33">
        <f t="shared" ref="J1791:J2045" si="70">H1791*I1791</f>
        <v>550</v>
      </c>
      <c r="K1791" s="34">
        <f t="shared" ref="K1791:K2045" si="71">J1791*L1791</f>
        <v>220</v>
      </c>
      <c r="L1791" s="24">
        <v>0.4</v>
      </c>
      <c r="M1791" s="42">
        <f t="shared" si="68"/>
        <v>0.08</v>
      </c>
      <c r="N1791" s="29">
        <f t="shared" si="69"/>
        <v>220</v>
      </c>
      <c r="O1791" s="3"/>
      <c r="P1791" s="4"/>
      <c r="Q1791" s="5"/>
      <c r="R1791" s="6"/>
    </row>
    <row r="1792" spans="1:18" ht="15.75" customHeight="1">
      <c r="A1792" s="12" t="s">
        <v>15</v>
      </c>
      <c r="B1792" s="15">
        <v>1185732</v>
      </c>
      <c r="C1792" s="3">
        <v>44480</v>
      </c>
      <c r="D1792" s="12" t="s">
        <v>34</v>
      </c>
      <c r="E1792" s="12" t="s">
        <v>73</v>
      </c>
      <c r="F1792" s="12" t="s">
        <v>74</v>
      </c>
      <c r="G1792" s="12" t="s">
        <v>22</v>
      </c>
      <c r="H1792" s="33">
        <v>0.3</v>
      </c>
      <c r="I1792" s="21">
        <v>2750</v>
      </c>
      <c r="J1792" s="33">
        <f t="shared" si="70"/>
        <v>825</v>
      </c>
      <c r="K1792" s="34">
        <f t="shared" si="71"/>
        <v>288.75</v>
      </c>
      <c r="L1792" s="24">
        <v>0.35</v>
      </c>
      <c r="M1792" s="42">
        <f t="shared" si="68"/>
        <v>0.105</v>
      </c>
      <c r="N1792" s="29">
        <f t="shared" si="69"/>
        <v>288.75</v>
      </c>
      <c r="O1792" s="3"/>
      <c r="P1792" s="4"/>
      <c r="Q1792" s="5"/>
      <c r="R1792" s="6"/>
    </row>
    <row r="1793" spans="1:18" ht="15.75" customHeight="1">
      <c r="A1793" s="12" t="s">
        <v>15</v>
      </c>
      <c r="B1793" s="15">
        <v>1185732</v>
      </c>
      <c r="C1793" s="3">
        <v>44480</v>
      </c>
      <c r="D1793" s="12" t="s">
        <v>34</v>
      </c>
      <c r="E1793" s="12" t="s">
        <v>73</v>
      </c>
      <c r="F1793" s="12" t="s">
        <v>74</v>
      </c>
      <c r="G1793" s="12" t="s">
        <v>23</v>
      </c>
      <c r="H1793" s="33">
        <v>0.34999999999999992</v>
      </c>
      <c r="I1793" s="21">
        <v>4000</v>
      </c>
      <c r="J1793" s="33">
        <f t="shared" si="70"/>
        <v>1399.9999999999998</v>
      </c>
      <c r="K1793" s="34">
        <f t="shared" si="71"/>
        <v>699.99999999999989</v>
      </c>
      <c r="L1793" s="24">
        <v>0.5</v>
      </c>
      <c r="M1793" s="42">
        <f t="shared" si="68"/>
        <v>0.17499999999999996</v>
      </c>
      <c r="N1793" s="29">
        <f t="shared" si="69"/>
        <v>699.99999999999989</v>
      </c>
      <c r="O1793" s="3"/>
      <c r="P1793" s="4"/>
      <c r="Q1793" s="5"/>
      <c r="R1793" s="6"/>
    </row>
    <row r="1794" spans="1:18" ht="15.75" customHeight="1">
      <c r="A1794" s="12" t="s">
        <v>15</v>
      </c>
      <c r="B1794" s="15">
        <v>1185732</v>
      </c>
      <c r="C1794" s="3">
        <v>44511</v>
      </c>
      <c r="D1794" s="12" t="s">
        <v>34</v>
      </c>
      <c r="E1794" s="12" t="s">
        <v>73</v>
      </c>
      <c r="F1794" s="12" t="s">
        <v>74</v>
      </c>
      <c r="G1794" s="12" t="s">
        <v>18</v>
      </c>
      <c r="H1794" s="33">
        <v>0.30000000000000004</v>
      </c>
      <c r="I1794" s="21">
        <v>5500</v>
      </c>
      <c r="J1794" s="33">
        <f t="shared" si="70"/>
        <v>1650.0000000000002</v>
      </c>
      <c r="K1794" s="34">
        <f t="shared" si="71"/>
        <v>660.00000000000011</v>
      </c>
      <c r="L1794" s="24">
        <v>0.4</v>
      </c>
      <c r="M1794" s="42">
        <f t="shared" si="68"/>
        <v>0.12000000000000002</v>
      </c>
      <c r="N1794" s="29">
        <f t="shared" si="69"/>
        <v>660.00000000000011</v>
      </c>
      <c r="O1794" s="3"/>
      <c r="P1794" s="4"/>
      <c r="Q1794" s="5"/>
      <c r="R1794" s="6"/>
    </row>
    <row r="1795" spans="1:18" ht="15.75" customHeight="1">
      <c r="A1795" s="12" t="s">
        <v>15</v>
      </c>
      <c r="B1795" s="15">
        <v>1185732</v>
      </c>
      <c r="C1795" s="3">
        <v>44511</v>
      </c>
      <c r="D1795" s="12" t="s">
        <v>34</v>
      </c>
      <c r="E1795" s="12" t="s">
        <v>73</v>
      </c>
      <c r="F1795" s="12" t="s">
        <v>74</v>
      </c>
      <c r="G1795" s="12" t="s">
        <v>19</v>
      </c>
      <c r="H1795" s="33">
        <v>0.20000000000000007</v>
      </c>
      <c r="I1795" s="21">
        <v>4000</v>
      </c>
      <c r="J1795" s="33">
        <f t="shared" si="70"/>
        <v>800.00000000000023</v>
      </c>
      <c r="K1795" s="34">
        <f t="shared" si="71"/>
        <v>280.00000000000006</v>
      </c>
      <c r="L1795" s="24">
        <v>0.35</v>
      </c>
      <c r="M1795" s="42">
        <f t="shared" si="68"/>
        <v>7.0000000000000021E-2</v>
      </c>
      <c r="N1795" s="29">
        <f t="shared" si="69"/>
        <v>280.00000000000006</v>
      </c>
      <c r="O1795" s="3"/>
      <c r="P1795" s="4"/>
      <c r="Q1795" s="5"/>
      <c r="R1795" s="6"/>
    </row>
    <row r="1796" spans="1:18" ht="15.75" customHeight="1">
      <c r="A1796" s="12" t="s">
        <v>15</v>
      </c>
      <c r="B1796" s="15">
        <v>1185732</v>
      </c>
      <c r="C1796" s="3">
        <v>44511</v>
      </c>
      <c r="D1796" s="12" t="s">
        <v>34</v>
      </c>
      <c r="E1796" s="12" t="s">
        <v>73</v>
      </c>
      <c r="F1796" s="12" t="s">
        <v>74</v>
      </c>
      <c r="G1796" s="12" t="s">
        <v>20</v>
      </c>
      <c r="H1796" s="33">
        <v>0.20000000000000007</v>
      </c>
      <c r="I1796" s="21">
        <v>3450</v>
      </c>
      <c r="J1796" s="33">
        <f t="shared" si="70"/>
        <v>690.00000000000023</v>
      </c>
      <c r="K1796" s="34">
        <f t="shared" si="71"/>
        <v>241.50000000000006</v>
      </c>
      <c r="L1796" s="24">
        <v>0.35</v>
      </c>
      <c r="M1796" s="42">
        <f t="shared" si="68"/>
        <v>7.0000000000000021E-2</v>
      </c>
      <c r="N1796" s="29">
        <f t="shared" si="69"/>
        <v>241.50000000000006</v>
      </c>
      <c r="O1796" s="3"/>
      <c r="P1796" s="4"/>
      <c r="Q1796" s="5"/>
      <c r="R1796" s="6"/>
    </row>
    <row r="1797" spans="1:18" ht="15.75" customHeight="1">
      <c r="A1797" s="12" t="s">
        <v>15</v>
      </c>
      <c r="B1797" s="15">
        <v>1185732</v>
      </c>
      <c r="C1797" s="3">
        <v>44511</v>
      </c>
      <c r="D1797" s="12" t="s">
        <v>34</v>
      </c>
      <c r="E1797" s="12" t="s">
        <v>73</v>
      </c>
      <c r="F1797" s="12" t="s">
        <v>74</v>
      </c>
      <c r="G1797" s="12" t="s">
        <v>21</v>
      </c>
      <c r="H1797" s="33">
        <v>0.20000000000000007</v>
      </c>
      <c r="I1797" s="21">
        <v>3750</v>
      </c>
      <c r="J1797" s="33">
        <f t="shared" si="70"/>
        <v>750.00000000000023</v>
      </c>
      <c r="K1797" s="34">
        <f t="shared" si="71"/>
        <v>300.00000000000011</v>
      </c>
      <c r="L1797" s="24">
        <v>0.4</v>
      </c>
      <c r="M1797" s="42">
        <f t="shared" si="68"/>
        <v>8.0000000000000029E-2</v>
      </c>
      <c r="N1797" s="29">
        <f t="shared" si="69"/>
        <v>300.00000000000011</v>
      </c>
      <c r="O1797" s="3"/>
      <c r="P1797" s="4"/>
      <c r="Q1797" s="5"/>
      <c r="R1797" s="6"/>
    </row>
    <row r="1798" spans="1:18" ht="15.75" customHeight="1">
      <c r="A1798" s="12" t="s">
        <v>15</v>
      </c>
      <c r="B1798" s="15">
        <v>1185732</v>
      </c>
      <c r="C1798" s="3">
        <v>44511</v>
      </c>
      <c r="D1798" s="12" t="s">
        <v>34</v>
      </c>
      <c r="E1798" s="12" t="s">
        <v>73</v>
      </c>
      <c r="F1798" s="12" t="s">
        <v>74</v>
      </c>
      <c r="G1798" s="12" t="s">
        <v>22</v>
      </c>
      <c r="H1798" s="33">
        <v>0.39999999999999997</v>
      </c>
      <c r="I1798" s="21">
        <v>3500</v>
      </c>
      <c r="J1798" s="33">
        <f t="shared" si="70"/>
        <v>1399.9999999999998</v>
      </c>
      <c r="K1798" s="34">
        <f t="shared" si="71"/>
        <v>489.99999999999989</v>
      </c>
      <c r="L1798" s="24">
        <v>0.35</v>
      </c>
      <c r="M1798" s="42">
        <f t="shared" si="68"/>
        <v>0.13999999999999996</v>
      </c>
      <c r="N1798" s="29">
        <f t="shared" si="69"/>
        <v>489.99999999999989</v>
      </c>
      <c r="O1798" s="3"/>
      <c r="P1798" s="4"/>
      <c r="Q1798" s="5"/>
      <c r="R1798" s="6"/>
    </row>
    <row r="1799" spans="1:18" ht="15.75" customHeight="1">
      <c r="A1799" s="12" t="s">
        <v>15</v>
      </c>
      <c r="B1799" s="15">
        <v>1185732</v>
      </c>
      <c r="C1799" s="3">
        <v>44511</v>
      </c>
      <c r="D1799" s="12" t="s">
        <v>34</v>
      </c>
      <c r="E1799" s="12" t="s">
        <v>73</v>
      </c>
      <c r="F1799" s="12" t="s">
        <v>74</v>
      </c>
      <c r="G1799" s="12" t="s">
        <v>23</v>
      </c>
      <c r="H1799" s="33">
        <v>0.44999999999999984</v>
      </c>
      <c r="I1799" s="21">
        <v>4500</v>
      </c>
      <c r="J1799" s="33">
        <f t="shared" si="70"/>
        <v>2024.9999999999993</v>
      </c>
      <c r="K1799" s="34">
        <f t="shared" si="71"/>
        <v>1012.4999999999997</v>
      </c>
      <c r="L1799" s="24">
        <v>0.5</v>
      </c>
      <c r="M1799" s="42">
        <f t="shared" ref="M1799:M1862" si="72">IFERROR(K1799/I1799,0)</f>
        <v>0.22499999999999992</v>
      </c>
      <c r="N1799" s="29">
        <f t="shared" ref="N1799:N1862" si="73">L1799*J1799</f>
        <v>1012.4999999999997</v>
      </c>
      <c r="O1799" s="3"/>
      <c r="P1799" s="4"/>
      <c r="Q1799" s="5"/>
      <c r="R1799" s="6"/>
    </row>
    <row r="1800" spans="1:18" ht="15.75" customHeight="1">
      <c r="A1800" s="12" t="s">
        <v>15</v>
      </c>
      <c r="B1800" s="15">
        <v>1185732</v>
      </c>
      <c r="C1800" s="3">
        <v>44540</v>
      </c>
      <c r="D1800" s="12" t="s">
        <v>34</v>
      </c>
      <c r="E1800" s="12" t="s">
        <v>73</v>
      </c>
      <c r="F1800" s="12" t="s">
        <v>74</v>
      </c>
      <c r="G1800" s="12" t="s">
        <v>18</v>
      </c>
      <c r="H1800" s="33">
        <v>0.39999999999999997</v>
      </c>
      <c r="I1800" s="21">
        <v>7000</v>
      </c>
      <c r="J1800" s="33">
        <f t="shared" si="70"/>
        <v>2799.9999999999995</v>
      </c>
      <c r="K1800" s="34">
        <f t="shared" si="71"/>
        <v>1119.9999999999998</v>
      </c>
      <c r="L1800" s="24">
        <v>0.4</v>
      </c>
      <c r="M1800" s="42">
        <f t="shared" si="72"/>
        <v>0.15999999999999998</v>
      </c>
      <c r="N1800" s="29">
        <f t="shared" si="73"/>
        <v>1119.9999999999998</v>
      </c>
      <c r="O1800" s="3"/>
      <c r="P1800" s="4"/>
      <c r="Q1800" s="5"/>
      <c r="R1800" s="6"/>
    </row>
    <row r="1801" spans="1:18" ht="15.75" customHeight="1">
      <c r="A1801" s="12" t="s">
        <v>15</v>
      </c>
      <c r="B1801" s="15">
        <v>1185732</v>
      </c>
      <c r="C1801" s="3">
        <v>44540</v>
      </c>
      <c r="D1801" s="12" t="s">
        <v>34</v>
      </c>
      <c r="E1801" s="12" t="s">
        <v>73</v>
      </c>
      <c r="F1801" s="12" t="s">
        <v>74</v>
      </c>
      <c r="G1801" s="12" t="s">
        <v>19</v>
      </c>
      <c r="H1801" s="33">
        <v>0.30000000000000004</v>
      </c>
      <c r="I1801" s="21">
        <v>5000</v>
      </c>
      <c r="J1801" s="33">
        <f t="shared" si="70"/>
        <v>1500.0000000000002</v>
      </c>
      <c r="K1801" s="34">
        <f t="shared" si="71"/>
        <v>525</v>
      </c>
      <c r="L1801" s="24">
        <v>0.35</v>
      </c>
      <c r="M1801" s="42">
        <f t="shared" si="72"/>
        <v>0.105</v>
      </c>
      <c r="N1801" s="29">
        <f t="shared" si="73"/>
        <v>525</v>
      </c>
      <c r="O1801" s="3"/>
      <c r="P1801" s="4"/>
      <c r="Q1801" s="5"/>
      <c r="R1801" s="6"/>
    </row>
    <row r="1802" spans="1:18" ht="15.75" customHeight="1">
      <c r="A1802" s="12" t="s">
        <v>15</v>
      </c>
      <c r="B1802" s="15">
        <v>1185732</v>
      </c>
      <c r="C1802" s="3">
        <v>44540</v>
      </c>
      <c r="D1802" s="12" t="s">
        <v>34</v>
      </c>
      <c r="E1802" s="12" t="s">
        <v>73</v>
      </c>
      <c r="F1802" s="12" t="s">
        <v>74</v>
      </c>
      <c r="G1802" s="12" t="s">
        <v>20</v>
      </c>
      <c r="H1802" s="33">
        <v>0.30000000000000004</v>
      </c>
      <c r="I1802" s="21">
        <v>4500</v>
      </c>
      <c r="J1802" s="33">
        <f t="shared" si="70"/>
        <v>1350.0000000000002</v>
      </c>
      <c r="K1802" s="34">
        <f t="shared" si="71"/>
        <v>472.50000000000006</v>
      </c>
      <c r="L1802" s="24">
        <v>0.35</v>
      </c>
      <c r="M1802" s="42">
        <f t="shared" si="72"/>
        <v>0.10500000000000001</v>
      </c>
      <c r="N1802" s="29">
        <f t="shared" si="73"/>
        <v>472.50000000000006</v>
      </c>
      <c r="O1802" s="3"/>
      <c r="P1802" s="4"/>
      <c r="Q1802" s="5"/>
      <c r="R1802" s="6"/>
    </row>
    <row r="1803" spans="1:18" ht="15.75" customHeight="1">
      <c r="A1803" s="12" t="s">
        <v>15</v>
      </c>
      <c r="B1803" s="15">
        <v>1185732</v>
      </c>
      <c r="C1803" s="3">
        <v>44540</v>
      </c>
      <c r="D1803" s="12" t="s">
        <v>34</v>
      </c>
      <c r="E1803" s="12" t="s">
        <v>73</v>
      </c>
      <c r="F1803" s="12" t="s">
        <v>74</v>
      </c>
      <c r="G1803" s="12" t="s">
        <v>21</v>
      </c>
      <c r="H1803" s="33">
        <v>0.30000000000000004</v>
      </c>
      <c r="I1803" s="21">
        <v>4000</v>
      </c>
      <c r="J1803" s="33">
        <f t="shared" si="70"/>
        <v>1200.0000000000002</v>
      </c>
      <c r="K1803" s="34">
        <f t="shared" si="71"/>
        <v>480.00000000000011</v>
      </c>
      <c r="L1803" s="24">
        <v>0.4</v>
      </c>
      <c r="M1803" s="42">
        <f t="shared" si="72"/>
        <v>0.12000000000000002</v>
      </c>
      <c r="N1803" s="29">
        <f t="shared" si="73"/>
        <v>480.00000000000011</v>
      </c>
      <c r="O1803" s="3"/>
      <c r="P1803" s="4"/>
      <c r="Q1803" s="5"/>
      <c r="R1803" s="6"/>
    </row>
    <row r="1804" spans="1:18" ht="15.75" customHeight="1">
      <c r="A1804" s="12" t="s">
        <v>15</v>
      </c>
      <c r="B1804" s="15">
        <v>1185732</v>
      </c>
      <c r="C1804" s="3">
        <v>44540</v>
      </c>
      <c r="D1804" s="12" t="s">
        <v>34</v>
      </c>
      <c r="E1804" s="12" t="s">
        <v>73</v>
      </c>
      <c r="F1804" s="12" t="s">
        <v>74</v>
      </c>
      <c r="G1804" s="12" t="s">
        <v>22</v>
      </c>
      <c r="H1804" s="33">
        <v>0.39999999999999997</v>
      </c>
      <c r="I1804" s="21">
        <v>4000</v>
      </c>
      <c r="J1804" s="33">
        <f t="shared" si="70"/>
        <v>1599.9999999999998</v>
      </c>
      <c r="K1804" s="34">
        <f t="shared" si="71"/>
        <v>559.99999999999989</v>
      </c>
      <c r="L1804" s="24">
        <v>0.35</v>
      </c>
      <c r="M1804" s="42">
        <f t="shared" si="72"/>
        <v>0.13999999999999996</v>
      </c>
      <c r="N1804" s="29">
        <f t="shared" si="73"/>
        <v>559.99999999999989</v>
      </c>
      <c r="O1804" s="3"/>
      <c r="P1804" s="4"/>
      <c r="Q1804" s="5"/>
      <c r="R1804" s="6"/>
    </row>
    <row r="1805" spans="1:18" ht="15.75" customHeight="1">
      <c r="A1805" s="12" t="s">
        <v>15</v>
      </c>
      <c r="B1805" s="15">
        <v>1185732</v>
      </c>
      <c r="C1805" s="3">
        <v>44540</v>
      </c>
      <c r="D1805" s="12" t="s">
        <v>34</v>
      </c>
      <c r="E1805" s="12" t="s">
        <v>73</v>
      </c>
      <c r="F1805" s="12" t="s">
        <v>74</v>
      </c>
      <c r="G1805" s="12" t="s">
        <v>23</v>
      </c>
      <c r="H1805" s="33">
        <v>0.44999999999999984</v>
      </c>
      <c r="I1805" s="21">
        <v>5000</v>
      </c>
      <c r="J1805" s="33">
        <f t="shared" si="70"/>
        <v>2249.9999999999991</v>
      </c>
      <c r="K1805" s="34">
        <f t="shared" si="71"/>
        <v>1124.9999999999995</v>
      </c>
      <c r="L1805" s="24">
        <v>0.5</v>
      </c>
      <c r="M1805" s="42">
        <f t="shared" si="72"/>
        <v>0.22499999999999992</v>
      </c>
      <c r="N1805" s="29">
        <f t="shared" si="73"/>
        <v>1124.9999999999995</v>
      </c>
      <c r="O1805" s="3"/>
      <c r="P1805" s="4"/>
      <c r="Q1805" s="5"/>
      <c r="R1805" s="6"/>
    </row>
    <row r="1806" spans="1:18" ht="15.75" customHeight="1">
      <c r="A1806" s="12" t="s">
        <v>28</v>
      </c>
      <c r="B1806" s="15">
        <v>1128299</v>
      </c>
      <c r="C1806" s="3">
        <v>44220</v>
      </c>
      <c r="D1806" s="12" t="s">
        <v>29</v>
      </c>
      <c r="E1806" s="12" t="s">
        <v>75</v>
      </c>
      <c r="F1806" s="12" t="s">
        <v>76</v>
      </c>
      <c r="G1806" s="12" t="s">
        <v>18</v>
      </c>
      <c r="H1806" s="33">
        <v>0.30000000000000004</v>
      </c>
      <c r="I1806" s="21">
        <v>3500</v>
      </c>
      <c r="J1806" s="33">
        <f t="shared" si="70"/>
        <v>1050.0000000000002</v>
      </c>
      <c r="K1806" s="34">
        <f t="shared" si="71"/>
        <v>367.50000000000006</v>
      </c>
      <c r="L1806" s="24">
        <v>0.35</v>
      </c>
      <c r="M1806" s="42">
        <f t="shared" si="72"/>
        <v>0.10500000000000001</v>
      </c>
      <c r="N1806" s="29">
        <f t="shared" si="73"/>
        <v>367.50000000000006</v>
      </c>
      <c r="O1806" s="3"/>
      <c r="P1806" s="4"/>
      <c r="Q1806" s="5"/>
      <c r="R1806" s="6"/>
    </row>
    <row r="1807" spans="1:18" ht="15.75" customHeight="1">
      <c r="A1807" s="12" t="s">
        <v>28</v>
      </c>
      <c r="B1807" s="15">
        <v>1128299</v>
      </c>
      <c r="C1807" s="3">
        <v>44220</v>
      </c>
      <c r="D1807" s="12" t="s">
        <v>29</v>
      </c>
      <c r="E1807" s="12" t="s">
        <v>75</v>
      </c>
      <c r="F1807" s="12" t="s">
        <v>76</v>
      </c>
      <c r="G1807" s="12" t="s">
        <v>19</v>
      </c>
      <c r="H1807" s="33">
        <v>0.4</v>
      </c>
      <c r="I1807" s="21">
        <v>3500</v>
      </c>
      <c r="J1807" s="33">
        <f t="shared" si="70"/>
        <v>1400</v>
      </c>
      <c r="K1807" s="34">
        <f t="shared" si="71"/>
        <v>489.99999999999994</v>
      </c>
      <c r="L1807" s="24">
        <v>0.35</v>
      </c>
      <c r="M1807" s="42">
        <f t="shared" si="72"/>
        <v>0.13999999999999999</v>
      </c>
      <c r="N1807" s="29">
        <f t="shared" si="73"/>
        <v>489.99999999999994</v>
      </c>
      <c r="O1807" s="3"/>
      <c r="P1807" s="4"/>
      <c r="Q1807" s="5"/>
      <c r="R1807" s="6"/>
    </row>
    <row r="1808" spans="1:18" ht="15.75" customHeight="1">
      <c r="A1808" s="12" t="s">
        <v>28</v>
      </c>
      <c r="B1808" s="15">
        <v>1128299</v>
      </c>
      <c r="C1808" s="3">
        <v>44220</v>
      </c>
      <c r="D1808" s="12" t="s">
        <v>29</v>
      </c>
      <c r="E1808" s="12" t="s">
        <v>75</v>
      </c>
      <c r="F1808" s="12" t="s">
        <v>76</v>
      </c>
      <c r="G1808" s="12" t="s">
        <v>20</v>
      </c>
      <c r="H1808" s="33">
        <v>0.4</v>
      </c>
      <c r="I1808" s="21">
        <v>3500</v>
      </c>
      <c r="J1808" s="33">
        <f t="shared" si="70"/>
        <v>1400</v>
      </c>
      <c r="K1808" s="34">
        <f t="shared" si="71"/>
        <v>489.99999999999994</v>
      </c>
      <c r="L1808" s="24">
        <v>0.35</v>
      </c>
      <c r="M1808" s="42">
        <f t="shared" si="72"/>
        <v>0.13999999999999999</v>
      </c>
      <c r="N1808" s="29">
        <f t="shared" si="73"/>
        <v>489.99999999999994</v>
      </c>
      <c r="O1808" s="3"/>
      <c r="P1808" s="4"/>
      <c r="Q1808" s="5"/>
      <c r="R1808" s="6"/>
    </row>
    <row r="1809" spans="1:18" ht="15.75" customHeight="1">
      <c r="A1809" s="12" t="s">
        <v>28</v>
      </c>
      <c r="B1809" s="15">
        <v>1128299</v>
      </c>
      <c r="C1809" s="3">
        <v>44220</v>
      </c>
      <c r="D1809" s="12" t="s">
        <v>29</v>
      </c>
      <c r="E1809" s="12" t="s">
        <v>75</v>
      </c>
      <c r="F1809" s="12" t="s">
        <v>76</v>
      </c>
      <c r="G1809" s="12" t="s">
        <v>21</v>
      </c>
      <c r="H1809" s="33">
        <v>0.4</v>
      </c>
      <c r="I1809" s="21">
        <v>2000</v>
      </c>
      <c r="J1809" s="33">
        <f t="shared" si="70"/>
        <v>800</v>
      </c>
      <c r="K1809" s="34">
        <f t="shared" si="71"/>
        <v>280</v>
      </c>
      <c r="L1809" s="24">
        <v>0.35</v>
      </c>
      <c r="M1809" s="42">
        <f t="shared" si="72"/>
        <v>0.14000000000000001</v>
      </c>
      <c r="N1809" s="29">
        <f t="shared" si="73"/>
        <v>280</v>
      </c>
      <c r="O1809" s="3"/>
      <c r="P1809" s="4"/>
      <c r="Q1809" s="5"/>
      <c r="R1809" s="6"/>
    </row>
    <row r="1810" spans="1:18" ht="15.75" customHeight="1">
      <c r="A1810" s="12" t="s">
        <v>28</v>
      </c>
      <c r="B1810" s="15">
        <v>1128299</v>
      </c>
      <c r="C1810" s="3">
        <v>44220</v>
      </c>
      <c r="D1810" s="12" t="s">
        <v>29</v>
      </c>
      <c r="E1810" s="12" t="s">
        <v>75</v>
      </c>
      <c r="F1810" s="12" t="s">
        <v>76</v>
      </c>
      <c r="G1810" s="12" t="s">
        <v>22</v>
      </c>
      <c r="H1810" s="33">
        <v>0.45000000000000007</v>
      </c>
      <c r="I1810" s="21">
        <v>1500</v>
      </c>
      <c r="J1810" s="33">
        <f t="shared" si="70"/>
        <v>675.00000000000011</v>
      </c>
      <c r="K1810" s="34">
        <f t="shared" si="71"/>
        <v>270.00000000000006</v>
      </c>
      <c r="L1810" s="24">
        <v>0.4</v>
      </c>
      <c r="M1810" s="42">
        <f t="shared" si="72"/>
        <v>0.18000000000000005</v>
      </c>
      <c r="N1810" s="29">
        <f t="shared" si="73"/>
        <v>270.00000000000006</v>
      </c>
      <c r="O1810" s="3"/>
      <c r="P1810" s="4"/>
      <c r="Q1810" s="5"/>
      <c r="R1810" s="6"/>
    </row>
    <row r="1811" spans="1:18" ht="15.75" customHeight="1">
      <c r="A1811" s="12" t="s">
        <v>28</v>
      </c>
      <c r="B1811" s="15">
        <v>1128299</v>
      </c>
      <c r="C1811" s="3">
        <v>44220</v>
      </c>
      <c r="D1811" s="12" t="s">
        <v>29</v>
      </c>
      <c r="E1811" s="12" t="s">
        <v>75</v>
      </c>
      <c r="F1811" s="12" t="s">
        <v>76</v>
      </c>
      <c r="G1811" s="12" t="s">
        <v>23</v>
      </c>
      <c r="H1811" s="33">
        <v>0.4</v>
      </c>
      <c r="I1811" s="21">
        <v>4000</v>
      </c>
      <c r="J1811" s="33">
        <f t="shared" si="70"/>
        <v>1600</v>
      </c>
      <c r="K1811" s="34">
        <f t="shared" si="71"/>
        <v>480</v>
      </c>
      <c r="L1811" s="24">
        <v>0.3</v>
      </c>
      <c r="M1811" s="42">
        <f t="shared" si="72"/>
        <v>0.12</v>
      </c>
      <c r="N1811" s="29">
        <f t="shared" si="73"/>
        <v>480</v>
      </c>
      <c r="O1811" s="3"/>
      <c r="P1811" s="4"/>
      <c r="Q1811" s="5"/>
      <c r="R1811" s="6"/>
    </row>
    <row r="1812" spans="1:18" ht="15.75" customHeight="1">
      <c r="A1812" s="12" t="s">
        <v>28</v>
      </c>
      <c r="B1812" s="15">
        <v>1128299</v>
      </c>
      <c r="C1812" s="3">
        <v>44251</v>
      </c>
      <c r="D1812" s="12" t="s">
        <v>29</v>
      </c>
      <c r="E1812" s="12" t="s">
        <v>75</v>
      </c>
      <c r="F1812" s="12" t="s">
        <v>76</v>
      </c>
      <c r="G1812" s="12" t="s">
        <v>18</v>
      </c>
      <c r="H1812" s="33">
        <v>0.30000000000000004</v>
      </c>
      <c r="I1812" s="21">
        <v>4500</v>
      </c>
      <c r="J1812" s="33">
        <f t="shared" si="70"/>
        <v>1350.0000000000002</v>
      </c>
      <c r="K1812" s="34">
        <f t="shared" si="71"/>
        <v>472.50000000000006</v>
      </c>
      <c r="L1812" s="24">
        <v>0.35</v>
      </c>
      <c r="M1812" s="42">
        <f t="shared" si="72"/>
        <v>0.10500000000000001</v>
      </c>
      <c r="N1812" s="29">
        <f t="shared" si="73"/>
        <v>472.50000000000006</v>
      </c>
      <c r="O1812" s="3"/>
      <c r="P1812" s="4"/>
      <c r="Q1812" s="5"/>
      <c r="R1812" s="6"/>
    </row>
    <row r="1813" spans="1:18" ht="15.75" customHeight="1">
      <c r="A1813" s="12" t="s">
        <v>28</v>
      </c>
      <c r="B1813" s="15">
        <v>1128299</v>
      </c>
      <c r="C1813" s="3">
        <v>44251</v>
      </c>
      <c r="D1813" s="12" t="s">
        <v>29</v>
      </c>
      <c r="E1813" s="12" t="s">
        <v>75</v>
      </c>
      <c r="F1813" s="12" t="s">
        <v>76</v>
      </c>
      <c r="G1813" s="12" t="s">
        <v>19</v>
      </c>
      <c r="H1813" s="33">
        <v>0.4</v>
      </c>
      <c r="I1813" s="21">
        <v>3500</v>
      </c>
      <c r="J1813" s="33">
        <f t="shared" si="70"/>
        <v>1400</v>
      </c>
      <c r="K1813" s="34">
        <f t="shared" si="71"/>
        <v>489.99999999999994</v>
      </c>
      <c r="L1813" s="24">
        <v>0.35</v>
      </c>
      <c r="M1813" s="42">
        <f t="shared" si="72"/>
        <v>0.13999999999999999</v>
      </c>
      <c r="N1813" s="29">
        <f t="shared" si="73"/>
        <v>489.99999999999994</v>
      </c>
      <c r="O1813" s="3"/>
      <c r="P1813" s="4"/>
      <c r="Q1813" s="5"/>
      <c r="R1813" s="6"/>
    </row>
    <row r="1814" spans="1:18" ht="15.75" customHeight="1">
      <c r="A1814" s="12" t="s">
        <v>28</v>
      </c>
      <c r="B1814" s="15">
        <v>1128299</v>
      </c>
      <c r="C1814" s="3">
        <v>44251</v>
      </c>
      <c r="D1814" s="12" t="s">
        <v>29</v>
      </c>
      <c r="E1814" s="12" t="s">
        <v>75</v>
      </c>
      <c r="F1814" s="12" t="s">
        <v>76</v>
      </c>
      <c r="G1814" s="12" t="s">
        <v>20</v>
      </c>
      <c r="H1814" s="33">
        <v>0.4</v>
      </c>
      <c r="I1814" s="21">
        <v>3500</v>
      </c>
      <c r="J1814" s="33">
        <f t="shared" si="70"/>
        <v>1400</v>
      </c>
      <c r="K1814" s="34">
        <f t="shared" si="71"/>
        <v>489.99999999999994</v>
      </c>
      <c r="L1814" s="24">
        <v>0.35</v>
      </c>
      <c r="M1814" s="42">
        <f t="shared" si="72"/>
        <v>0.13999999999999999</v>
      </c>
      <c r="N1814" s="29">
        <f t="shared" si="73"/>
        <v>489.99999999999994</v>
      </c>
      <c r="O1814" s="3"/>
      <c r="P1814" s="4"/>
      <c r="Q1814" s="5"/>
      <c r="R1814" s="6"/>
    </row>
    <row r="1815" spans="1:18" ht="15.75" customHeight="1">
      <c r="A1815" s="12" t="s">
        <v>28</v>
      </c>
      <c r="B1815" s="15">
        <v>1128299</v>
      </c>
      <c r="C1815" s="3">
        <v>44251</v>
      </c>
      <c r="D1815" s="12" t="s">
        <v>29</v>
      </c>
      <c r="E1815" s="12" t="s">
        <v>75</v>
      </c>
      <c r="F1815" s="12" t="s">
        <v>76</v>
      </c>
      <c r="G1815" s="12" t="s">
        <v>21</v>
      </c>
      <c r="H1815" s="33">
        <v>0.4</v>
      </c>
      <c r="I1815" s="21">
        <v>2000</v>
      </c>
      <c r="J1815" s="33">
        <f t="shared" si="70"/>
        <v>800</v>
      </c>
      <c r="K1815" s="34">
        <f t="shared" si="71"/>
        <v>280</v>
      </c>
      <c r="L1815" s="24">
        <v>0.35</v>
      </c>
      <c r="M1815" s="42">
        <f t="shared" si="72"/>
        <v>0.14000000000000001</v>
      </c>
      <c r="N1815" s="29">
        <f t="shared" si="73"/>
        <v>280</v>
      </c>
      <c r="O1815" s="3"/>
      <c r="P1815" s="4"/>
      <c r="Q1815" s="5"/>
      <c r="R1815" s="6"/>
    </row>
    <row r="1816" spans="1:18" ht="15.75" customHeight="1">
      <c r="A1816" s="12" t="s">
        <v>28</v>
      </c>
      <c r="B1816" s="15">
        <v>1128299</v>
      </c>
      <c r="C1816" s="3">
        <v>44251</v>
      </c>
      <c r="D1816" s="12" t="s">
        <v>29</v>
      </c>
      <c r="E1816" s="12" t="s">
        <v>75</v>
      </c>
      <c r="F1816" s="12" t="s">
        <v>76</v>
      </c>
      <c r="G1816" s="12" t="s">
        <v>22</v>
      </c>
      <c r="H1816" s="33">
        <v>0.45000000000000007</v>
      </c>
      <c r="I1816" s="21">
        <v>1250</v>
      </c>
      <c r="J1816" s="33">
        <f t="shared" si="70"/>
        <v>562.50000000000011</v>
      </c>
      <c r="K1816" s="34">
        <f t="shared" si="71"/>
        <v>225.00000000000006</v>
      </c>
      <c r="L1816" s="24">
        <v>0.4</v>
      </c>
      <c r="M1816" s="42">
        <f t="shared" si="72"/>
        <v>0.18000000000000005</v>
      </c>
      <c r="N1816" s="29">
        <f t="shared" si="73"/>
        <v>225.00000000000006</v>
      </c>
      <c r="O1816" s="3"/>
      <c r="P1816" s="4"/>
      <c r="Q1816" s="5"/>
      <c r="R1816" s="6"/>
    </row>
    <row r="1817" spans="1:18" ht="15.75" customHeight="1">
      <c r="A1817" s="12" t="s">
        <v>28</v>
      </c>
      <c r="B1817" s="15">
        <v>1128299</v>
      </c>
      <c r="C1817" s="3">
        <v>44251</v>
      </c>
      <c r="D1817" s="12" t="s">
        <v>29</v>
      </c>
      <c r="E1817" s="12" t="s">
        <v>75</v>
      </c>
      <c r="F1817" s="12" t="s">
        <v>76</v>
      </c>
      <c r="G1817" s="12" t="s">
        <v>23</v>
      </c>
      <c r="H1817" s="33">
        <v>0.4</v>
      </c>
      <c r="I1817" s="21">
        <v>3250</v>
      </c>
      <c r="J1817" s="33">
        <f t="shared" si="70"/>
        <v>1300</v>
      </c>
      <c r="K1817" s="34">
        <f t="shared" si="71"/>
        <v>390</v>
      </c>
      <c r="L1817" s="24">
        <v>0.3</v>
      </c>
      <c r="M1817" s="42">
        <f t="shared" si="72"/>
        <v>0.12</v>
      </c>
      <c r="N1817" s="29">
        <f t="shared" si="73"/>
        <v>390</v>
      </c>
      <c r="O1817" s="3"/>
      <c r="P1817" s="4"/>
      <c r="Q1817" s="5"/>
      <c r="R1817" s="6"/>
    </row>
    <row r="1818" spans="1:18" ht="15.75" customHeight="1">
      <c r="A1818" s="12" t="s">
        <v>28</v>
      </c>
      <c r="B1818" s="15">
        <v>1128299</v>
      </c>
      <c r="C1818" s="3">
        <v>44278</v>
      </c>
      <c r="D1818" s="12" t="s">
        <v>29</v>
      </c>
      <c r="E1818" s="12" t="s">
        <v>75</v>
      </c>
      <c r="F1818" s="12" t="s">
        <v>76</v>
      </c>
      <c r="G1818" s="12" t="s">
        <v>18</v>
      </c>
      <c r="H1818" s="33">
        <v>0.4</v>
      </c>
      <c r="I1818" s="21">
        <v>4750</v>
      </c>
      <c r="J1818" s="33">
        <f t="shared" si="70"/>
        <v>1900</v>
      </c>
      <c r="K1818" s="34">
        <f t="shared" si="71"/>
        <v>665</v>
      </c>
      <c r="L1818" s="24">
        <v>0.35</v>
      </c>
      <c r="M1818" s="42">
        <f t="shared" si="72"/>
        <v>0.14000000000000001</v>
      </c>
      <c r="N1818" s="29">
        <f t="shared" si="73"/>
        <v>665</v>
      </c>
      <c r="O1818" s="3"/>
      <c r="P1818" s="4"/>
      <c r="Q1818" s="5"/>
      <c r="R1818" s="6"/>
    </row>
    <row r="1819" spans="1:18" ht="15.75" customHeight="1">
      <c r="A1819" s="12" t="s">
        <v>28</v>
      </c>
      <c r="B1819" s="15">
        <v>1128299</v>
      </c>
      <c r="C1819" s="3">
        <v>44278</v>
      </c>
      <c r="D1819" s="12" t="s">
        <v>29</v>
      </c>
      <c r="E1819" s="12" t="s">
        <v>75</v>
      </c>
      <c r="F1819" s="12" t="s">
        <v>76</v>
      </c>
      <c r="G1819" s="12" t="s">
        <v>19</v>
      </c>
      <c r="H1819" s="33">
        <v>0.5</v>
      </c>
      <c r="I1819" s="21">
        <v>3250</v>
      </c>
      <c r="J1819" s="33">
        <f t="shared" si="70"/>
        <v>1625</v>
      </c>
      <c r="K1819" s="34">
        <f t="shared" si="71"/>
        <v>568.75</v>
      </c>
      <c r="L1819" s="24">
        <v>0.35</v>
      </c>
      <c r="M1819" s="42">
        <f t="shared" si="72"/>
        <v>0.17499999999999999</v>
      </c>
      <c r="N1819" s="29">
        <f t="shared" si="73"/>
        <v>568.75</v>
      </c>
      <c r="O1819" s="3"/>
      <c r="P1819" s="4"/>
      <c r="Q1819" s="5"/>
      <c r="R1819" s="6"/>
    </row>
    <row r="1820" spans="1:18" ht="15.75" customHeight="1">
      <c r="A1820" s="12" t="s">
        <v>28</v>
      </c>
      <c r="B1820" s="15">
        <v>1128299</v>
      </c>
      <c r="C1820" s="3">
        <v>44278</v>
      </c>
      <c r="D1820" s="12" t="s">
        <v>29</v>
      </c>
      <c r="E1820" s="12" t="s">
        <v>75</v>
      </c>
      <c r="F1820" s="12" t="s">
        <v>76</v>
      </c>
      <c r="G1820" s="12" t="s">
        <v>20</v>
      </c>
      <c r="H1820" s="33">
        <v>0.54999999999999993</v>
      </c>
      <c r="I1820" s="21">
        <v>3500</v>
      </c>
      <c r="J1820" s="33">
        <f t="shared" si="70"/>
        <v>1924.9999999999998</v>
      </c>
      <c r="K1820" s="34">
        <f t="shared" si="71"/>
        <v>673.74999999999989</v>
      </c>
      <c r="L1820" s="24">
        <v>0.35</v>
      </c>
      <c r="M1820" s="42">
        <f t="shared" si="72"/>
        <v>0.19249999999999998</v>
      </c>
      <c r="N1820" s="29">
        <f t="shared" si="73"/>
        <v>673.74999999999989</v>
      </c>
      <c r="O1820" s="3"/>
      <c r="P1820" s="4"/>
      <c r="Q1820" s="5"/>
      <c r="R1820" s="6"/>
    </row>
    <row r="1821" spans="1:18" ht="15.75" customHeight="1">
      <c r="A1821" s="12" t="s">
        <v>28</v>
      </c>
      <c r="B1821" s="15">
        <v>1128299</v>
      </c>
      <c r="C1821" s="3">
        <v>44278</v>
      </c>
      <c r="D1821" s="12" t="s">
        <v>29</v>
      </c>
      <c r="E1821" s="12" t="s">
        <v>75</v>
      </c>
      <c r="F1821" s="12" t="s">
        <v>76</v>
      </c>
      <c r="G1821" s="12" t="s">
        <v>21</v>
      </c>
      <c r="H1821" s="33">
        <v>0.5</v>
      </c>
      <c r="I1821" s="21">
        <v>2500</v>
      </c>
      <c r="J1821" s="33">
        <f t="shared" si="70"/>
        <v>1250</v>
      </c>
      <c r="K1821" s="34">
        <f t="shared" si="71"/>
        <v>437.5</v>
      </c>
      <c r="L1821" s="24">
        <v>0.35</v>
      </c>
      <c r="M1821" s="42">
        <f t="shared" si="72"/>
        <v>0.17499999999999999</v>
      </c>
      <c r="N1821" s="29">
        <f t="shared" si="73"/>
        <v>437.5</v>
      </c>
      <c r="O1821" s="3"/>
      <c r="P1821" s="4"/>
      <c r="Q1821" s="5"/>
      <c r="R1821" s="6"/>
    </row>
    <row r="1822" spans="1:18" ht="15.75" customHeight="1">
      <c r="A1822" s="12" t="s">
        <v>28</v>
      </c>
      <c r="B1822" s="15">
        <v>1128299</v>
      </c>
      <c r="C1822" s="3">
        <v>44278</v>
      </c>
      <c r="D1822" s="12" t="s">
        <v>29</v>
      </c>
      <c r="E1822" s="12" t="s">
        <v>75</v>
      </c>
      <c r="F1822" s="12" t="s">
        <v>76</v>
      </c>
      <c r="G1822" s="12" t="s">
        <v>22</v>
      </c>
      <c r="H1822" s="33">
        <v>0.55000000000000004</v>
      </c>
      <c r="I1822" s="21">
        <v>1000</v>
      </c>
      <c r="J1822" s="33">
        <f t="shared" si="70"/>
        <v>550</v>
      </c>
      <c r="K1822" s="34">
        <f t="shared" si="71"/>
        <v>220</v>
      </c>
      <c r="L1822" s="24">
        <v>0.4</v>
      </c>
      <c r="M1822" s="42">
        <f t="shared" si="72"/>
        <v>0.22</v>
      </c>
      <c r="N1822" s="29">
        <f t="shared" si="73"/>
        <v>220</v>
      </c>
      <c r="O1822" s="3"/>
      <c r="P1822" s="4"/>
      <c r="Q1822" s="5"/>
      <c r="R1822" s="6"/>
    </row>
    <row r="1823" spans="1:18" ht="15.75" customHeight="1">
      <c r="A1823" s="12" t="s">
        <v>28</v>
      </c>
      <c r="B1823" s="15">
        <v>1128299</v>
      </c>
      <c r="C1823" s="3">
        <v>44278</v>
      </c>
      <c r="D1823" s="12" t="s">
        <v>29</v>
      </c>
      <c r="E1823" s="12" t="s">
        <v>75</v>
      </c>
      <c r="F1823" s="12" t="s">
        <v>76</v>
      </c>
      <c r="G1823" s="12" t="s">
        <v>23</v>
      </c>
      <c r="H1823" s="33">
        <v>0.5</v>
      </c>
      <c r="I1823" s="21">
        <v>3000</v>
      </c>
      <c r="J1823" s="33">
        <f t="shared" si="70"/>
        <v>1500</v>
      </c>
      <c r="K1823" s="34">
        <f t="shared" si="71"/>
        <v>450</v>
      </c>
      <c r="L1823" s="24">
        <v>0.3</v>
      </c>
      <c r="M1823" s="42">
        <f t="shared" si="72"/>
        <v>0.15</v>
      </c>
      <c r="N1823" s="29">
        <f t="shared" si="73"/>
        <v>450</v>
      </c>
      <c r="O1823" s="3"/>
      <c r="P1823" s="4"/>
      <c r="Q1823" s="5"/>
      <c r="R1823" s="6"/>
    </row>
    <row r="1824" spans="1:18" ht="15.75" customHeight="1">
      <c r="A1824" s="12" t="s">
        <v>28</v>
      </c>
      <c r="B1824" s="15">
        <v>1128299</v>
      </c>
      <c r="C1824" s="3">
        <v>44310</v>
      </c>
      <c r="D1824" s="12" t="s">
        <v>29</v>
      </c>
      <c r="E1824" s="12" t="s">
        <v>75</v>
      </c>
      <c r="F1824" s="12" t="s">
        <v>76</v>
      </c>
      <c r="G1824" s="12" t="s">
        <v>18</v>
      </c>
      <c r="H1824" s="33">
        <v>0.55000000000000004</v>
      </c>
      <c r="I1824" s="21">
        <v>4750</v>
      </c>
      <c r="J1824" s="33">
        <f t="shared" si="70"/>
        <v>2612.5</v>
      </c>
      <c r="K1824" s="34">
        <f t="shared" si="71"/>
        <v>914.37499999999989</v>
      </c>
      <c r="L1824" s="24">
        <v>0.35</v>
      </c>
      <c r="M1824" s="42">
        <f t="shared" si="72"/>
        <v>0.19249999999999998</v>
      </c>
      <c r="N1824" s="29">
        <f t="shared" si="73"/>
        <v>914.37499999999989</v>
      </c>
      <c r="O1824" s="3"/>
      <c r="P1824" s="4"/>
      <c r="Q1824" s="5"/>
      <c r="R1824" s="6"/>
    </row>
    <row r="1825" spans="1:18" ht="15.75" customHeight="1">
      <c r="A1825" s="12" t="s">
        <v>28</v>
      </c>
      <c r="B1825" s="15">
        <v>1128299</v>
      </c>
      <c r="C1825" s="3">
        <v>44310</v>
      </c>
      <c r="D1825" s="12" t="s">
        <v>29</v>
      </c>
      <c r="E1825" s="12" t="s">
        <v>75</v>
      </c>
      <c r="F1825" s="12" t="s">
        <v>76</v>
      </c>
      <c r="G1825" s="12" t="s">
        <v>19</v>
      </c>
      <c r="H1825" s="33">
        <v>0.60000000000000009</v>
      </c>
      <c r="I1825" s="21">
        <v>2750</v>
      </c>
      <c r="J1825" s="33">
        <f t="shared" si="70"/>
        <v>1650.0000000000002</v>
      </c>
      <c r="K1825" s="34">
        <f t="shared" si="71"/>
        <v>577.5</v>
      </c>
      <c r="L1825" s="24">
        <v>0.35</v>
      </c>
      <c r="M1825" s="42">
        <f t="shared" si="72"/>
        <v>0.21</v>
      </c>
      <c r="N1825" s="29">
        <f t="shared" si="73"/>
        <v>577.5</v>
      </c>
      <c r="O1825" s="3"/>
      <c r="P1825" s="4"/>
      <c r="Q1825" s="5"/>
      <c r="R1825" s="6"/>
    </row>
    <row r="1826" spans="1:18" ht="15.75" customHeight="1">
      <c r="A1826" s="12" t="s">
        <v>28</v>
      </c>
      <c r="B1826" s="15">
        <v>1128299</v>
      </c>
      <c r="C1826" s="3">
        <v>44310</v>
      </c>
      <c r="D1826" s="12" t="s">
        <v>29</v>
      </c>
      <c r="E1826" s="12" t="s">
        <v>75</v>
      </c>
      <c r="F1826" s="12" t="s">
        <v>76</v>
      </c>
      <c r="G1826" s="12" t="s">
        <v>20</v>
      </c>
      <c r="H1826" s="33">
        <v>0.60000000000000009</v>
      </c>
      <c r="I1826" s="21">
        <v>3250</v>
      </c>
      <c r="J1826" s="33">
        <f t="shared" si="70"/>
        <v>1950.0000000000002</v>
      </c>
      <c r="K1826" s="34">
        <f t="shared" si="71"/>
        <v>682.5</v>
      </c>
      <c r="L1826" s="24">
        <v>0.35</v>
      </c>
      <c r="M1826" s="42">
        <f t="shared" si="72"/>
        <v>0.21</v>
      </c>
      <c r="N1826" s="29">
        <f t="shared" si="73"/>
        <v>682.5</v>
      </c>
      <c r="O1826" s="3"/>
      <c r="P1826" s="4"/>
      <c r="Q1826" s="5"/>
      <c r="R1826" s="6"/>
    </row>
    <row r="1827" spans="1:18" ht="15.75" customHeight="1">
      <c r="A1827" s="12" t="s">
        <v>28</v>
      </c>
      <c r="B1827" s="15">
        <v>1128299</v>
      </c>
      <c r="C1827" s="3">
        <v>44310</v>
      </c>
      <c r="D1827" s="12" t="s">
        <v>29</v>
      </c>
      <c r="E1827" s="12" t="s">
        <v>75</v>
      </c>
      <c r="F1827" s="12" t="s">
        <v>76</v>
      </c>
      <c r="G1827" s="12" t="s">
        <v>21</v>
      </c>
      <c r="H1827" s="33">
        <v>0.45000000000000007</v>
      </c>
      <c r="I1827" s="21">
        <v>2250</v>
      </c>
      <c r="J1827" s="33">
        <f t="shared" si="70"/>
        <v>1012.5000000000001</v>
      </c>
      <c r="K1827" s="34">
        <f t="shared" si="71"/>
        <v>354.375</v>
      </c>
      <c r="L1827" s="24">
        <v>0.35</v>
      </c>
      <c r="M1827" s="42">
        <f t="shared" si="72"/>
        <v>0.1575</v>
      </c>
      <c r="N1827" s="29">
        <f t="shared" si="73"/>
        <v>354.375</v>
      </c>
      <c r="O1827" s="3"/>
      <c r="P1827" s="4"/>
      <c r="Q1827" s="5"/>
      <c r="R1827" s="6"/>
    </row>
    <row r="1828" spans="1:18" ht="15.75" customHeight="1">
      <c r="A1828" s="12" t="s">
        <v>28</v>
      </c>
      <c r="B1828" s="15">
        <v>1128299</v>
      </c>
      <c r="C1828" s="3">
        <v>44310</v>
      </c>
      <c r="D1828" s="12" t="s">
        <v>29</v>
      </c>
      <c r="E1828" s="12" t="s">
        <v>75</v>
      </c>
      <c r="F1828" s="12" t="s">
        <v>76</v>
      </c>
      <c r="G1828" s="12" t="s">
        <v>22</v>
      </c>
      <c r="H1828" s="33">
        <v>0.50000000000000011</v>
      </c>
      <c r="I1828" s="21">
        <v>1250</v>
      </c>
      <c r="J1828" s="33">
        <f t="shared" si="70"/>
        <v>625.00000000000011</v>
      </c>
      <c r="K1828" s="34">
        <f t="shared" si="71"/>
        <v>250.00000000000006</v>
      </c>
      <c r="L1828" s="24">
        <v>0.4</v>
      </c>
      <c r="M1828" s="42">
        <f t="shared" si="72"/>
        <v>0.20000000000000004</v>
      </c>
      <c r="N1828" s="29">
        <f t="shared" si="73"/>
        <v>250.00000000000006</v>
      </c>
      <c r="O1828" s="3"/>
      <c r="P1828" s="4"/>
      <c r="Q1828" s="5"/>
      <c r="R1828" s="6"/>
    </row>
    <row r="1829" spans="1:18" ht="15.75" customHeight="1">
      <c r="A1829" s="12" t="s">
        <v>28</v>
      </c>
      <c r="B1829" s="15">
        <v>1128299</v>
      </c>
      <c r="C1829" s="3">
        <v>44310</v>
      </c>
      <c r="D1829" s="12" t="s">
        <v>29</v>
      </c>
      <c r="E1829" s="12" t="s">
        <v>75</v>
      </c>
      <c r="F1829" s="12" t="s">
        <v>76</v>
      </c>
      <c r="G1829" s="12" t="s">
        <v>23</v>
      </c>
      <c r="H1829" s="33">
        <v>0.65000000000000013</v>
      </c>
      <c r="I1829" s="21">
        <v>3000</v>
      </c>
      <c r="J1829" s="33">
        <f t="shared" si="70"/>
        <v>1950.0000000000005</v>
      </c>
      <c r="K1829" s="34">
        <f t="shared" si="71"/>
        <v>585.00000000000011</v>
      </c>
      <c r="L1829" s="24">
        <v>0.3</v>
      </c>
      <c r="M1829" s="42">
        <f t="shared" si="72"/>
        <v>0.19500000000000003</v>
      </c>
      <c r="N1829" s="29">
        <f t="shared" si="73"/>
        <v>585.00000000000011</v>
      </c>
      <c r="O1829" s="3"/>
      <c r="P1829" s="4"/>
      <c r="Q1829" s="5"/>
      <c r="R1829" s="6"/>
    </row>
    <row r="1830" spans="1:18" ht="15.75" customHeight="1">
      <c r="A1830" s="12" t="s">
        <v>28</v>
      </c>
      <c r="B1830" s="15">
        <v>1128299</v>
      </c>
      <c r="C1830" s="3">
        <v>44341</v>
      </c>
      <c r="D1830" s="12" t="s">
        <v>29</v>
      </c>
      <c r="E1830" s="12" t="s">
        <v>75</v>
      </c>
      <c r="F1830" s="12" t="s">
        <v>76</v>
      </c>
      <c r="G1830" s="12" t="s">
        <v>18</v>
      </c>
      <c r="H1830" s="33">
        <v>0.5</v>
      </c>
      <c r="I1830" s="21">
        <v>5000</v>
      </c>
      <c r="J1830" s="33">
        <f t="shared" si="70"/>
        <v>2500</v>
      </c>
      <c r="K1830" s="34">
        <f t="shared" si="71"/>
        <v>875</v>
      </c>
      <c r="L1830" s="24">
        <v>0.35</v>
      </c>
      <c r="M1830" s="42">
        <f t="shared" si="72"/>
        <v>0.17499999999999999</v>
      </c>
      <c r="N1830" s="29">
        <f t="shared" si="73"/>
        <v>875</v>
      </c>
      <c r="O1830" s="3"/>
      <c r="P1830" s="4"/>
      <c r="Q1830" s="5"/>
      <c r="R1830" s="6"/>
    </row>
    <row r="1831" spans="1:18" ht="15.75" customHeight="1">
      <c r="A1831" s="12" t="s">
        <v>28</v>
      </c>
      <c r="B1831" s="15">
        <v>1128299</v>
      </c>
      <c r="C1831" s="3">
        <v>44341</v>
      </c>
      <c r="D1831" s="12" t="s">
        <v>29</v>
      </c>
      <c r="E1831" s="12" t="s">
        <v>75</v>
      </c>
      <c r="F1831" s="12" t="s">
        <v>76</v>
      </c>
      <c r="G1831" s="12" t="s">
        <v>19</v>
      </c>
      <c r="H1831" s="33">
        <v>0.55000000000000004</v>
      </c>
      <c r="I1831" s="21">
        <v>3500</v>
      </c>
      <c r="J1831" s="33">
        <f t="shared" si="70"/>
        <v>1925.0000000000002</v>
      </c>
      <c r="K1831" s="34">
        <f t="shared" si="71"/>
        <v>673.75</v>
      </c>
      <c r="L1831" s="24">
        <v>0.35</v>
      </c>
      <c r="M1831" s="42">
        <f t="shared" si="72"/>
        <v>0.1925</v>
      </c>
      <c r="N1831" s="29">
        <f t="shared" si="73"/>
        <v>673.75</v>
      </c>
      <c r="O1831" s="3"/>
      <c r="P1831" s="4"/>
      <c r="Q1831" s="5"/>
      <c r="R1831" s="6"/>
    </row>
    <row r="1832" spans="1:18" ht="15.75" customHeight="1">
      <c r="A1832" s="12" t="s">
        <v>28</v>
      </c>
      <c r="B1832" s="15">
        <v>1128299</v>
      </c>
      <c r="C1832" s="3">
        <v>44341</v>
      </c>
      <c r="D1832" s="12" t="s">
        <v>29</v>
      </c>
      <c r="E1832" s="12" t="s">
        <v>75</v>
      </c>
      <c r="F1832" s="12" t="s">
        <v>76</v>
      </c>
      <c r="G1832" s="12" t="s">
        <v>20</v>
      </c>
      <c r="H1832" s="33">
        <v>0.55000000000000004</v>
      </c>
      <c r="I1832" s="21">
        <v>3500</v>
      </c>
      <c r="J1832" s="33">
        <f t="shared" si="70"/>
        <v>1925.0000000000002</v>
      </c>
      <c r="K1832" s="34">
        <f t="shared" si="71"/>
        <v>673.75</v>
      </c>
      <c r="L1832" s="24">
        <v>0.35</v>
      </c>
      <c r="M1832" s="42">
        <f t="shared" si="72"/>
        <v>0.1925</v>
      </c>
      <c r="N1832" s="29">
        <f t="shared" si="73"/>
        <v>673.75</v>
      </c>
      <c r="O1832" s="3"/>
      <c r="P1832" s="4"/>
      <c r="Q1832" s="5"/>
      <c r="R1832" s="6"/>
    </row>
    <row r="1833" spans="1:18" ht="15.75" customHeight="1">
      <c r="A1833" s="12" t="s">
        <v>28</v>
      </c>
      <c r="B1833" s="15">
        <v>1128299</v>
      </c>
      <c r="C1833" s="3">
        <v>44341</v>
      </c>
      <c r="D1833" s="12" t="s">
        <v>29</v>
      </c>
      <c r="E1833" s="12" t="s">
        <v>75</v>
      </c>
      <c r="F1833" s="12" t="s">
        <v>76</v>
      </c>
      <c r="G1833" s="12" t="s">
        <v>21</v>
      </c>
      <c r="H1833" s="33">
        <v>0.5</v>
      </c>
      <c r="I1833" s="21">
        <v>2750</v>
      </c>
      <c r="J1833" s="33">
        <f t="shared" si="70"/>
        <v>1375</v>
      </c>
      <c r="K1833" s="34">
        <f t="shared" si="71"/>
        <v>481.24999999999994</v>
      </c>
      <c r="L1833" s="24">
        <v>0.35</v>
      </c>
      <c r="M1833" s="42">
        <f t="shared" si="72"/>
        <v>0.17499999999999999</v>
      </c>
      <c r="N1833" s="29">
        <f t="shared" si="73"/>
        <v>481.24999999999994</v>
      </c>
      <c r="O1833" s="3"/>
      <c r="P1833" s="4"/>
      <c r="Q1833" s="5"/>
      <c r="R1833" s="6"/>
    </row>
    <row r="1834" spans="1:18" ht="15.75" customHeight="1">
      <c r="A1834" s="12" t="s">
        <v>28</v>
      </c>
      <c r="B1834" s="15">
        <v>1128299</v>
      </c>
      <c r="C1834" s="3">
        <v>44341</v>
      </c>
      <c r="D1834" s="12" t="s">
        <v>29</v>
      </c>
      <c r="E1834" s="12" t="s">
        <v>75</v>
      </c>
      <c r="F1834" s="12" t="s">
        <v>76</v>
      </c>
      <c r="G1834" s="12" t="s">
        <v>22</v>
      </c>
      <c r="H1834" s="33">
        <v>0.44999999999999996</v>
      </c>
      <c r="I1834" s="21">
        <v>1750</v>
      </c>
      <c r="J1834" s="33">
        <f t="shared" si="70"/>
        <v>787.49999999999989</v>
      </c>
      <c r="K1834" s="34">
        <f t="shared" si="71"/>
        <v>315</v>
      </c>
      <c r="L1834" s="24">
        <v>0.4</v>
      </c>
      <c r="M1834" s="42">
        <f t="shared" si="72"/>
        <v>0.18</v>
      </c>
      <c r="N1834" s="29">
        <f t="shared" si="73"/>
        <v>315</v>
      </c>
      <c r="O1834" s="3"/>
      <c r="P1834" s="4"/>
      <c r="Q1834" s="5"/>
      <c r="R1834" s="6"/>
    </row>
    <row r="1835" spans="1:18" ht="15.75" customHeight="1">
      <c r="A1835" s="12" t="s">
        <v>28</v>
      </c>
      <c r="B1835" s="15">
        <v>1128299</v>
      </c>
      <c r="C1835" s="3">
        <v>44341</v>
      </c>
      <c r="D1835" s="12" t="s">
        <v>29</v>
      </c>
      <c r="E1835" s="12" t="s">
        <v>75</v>
      </c>
      <c r="F1835" s="12" t="s">
        <v>76</v>
      </c>
      <c r="G1835" s="12" t="s">
        <v>23</v>
      </c>
      <c r="H1835" s="33">
        <v>0.6</v>
      </c>
      <c r="I1835" s="21">
        <v>5250</v>
      </c>
      <c r="J1835" s="33">
        <f t="shared" si="70"/>
        <v>3150</v>
      </c>
      <c r="K1835" s="34">
        <f t="shared" si="71"/>
        <v>945</v>
      </c>
      <c r="L1835" s="24">
        <v>0.3</v>
      </c>
      <c r="M1835" s="42">
        <f t="shared" si="72"/>
        <v>0.18</v>
      </c>
      <c r="N1835" s="29">
        <f t="shared" si="73"/>
        <v>945</v>
      </c>
      <c r="O1835" s="3"/>
      <c r="P1835" s="4"/>
      <c r="Q1835" s="5"/>
      <c r="R1835" s="6"/>
    </row>
    <row r="1836" spans="1:18" ht="15.75" customHeight="1">
      <c r="A1836" s="12" t="s">
        <v>28</v>
      </c>
      <c r="B1836" s="15">
        <v>1128299</v>
      </c>
      <c r="C1836" s="3">
        <v>44371</v>
      </c>
      <c r="D1836" s="12" t="s">
        <v>29</v>
      </c>
      <c r="E1836" s="12" t="s">
        <v>75</v>
      </c>
      <c r="F1836" s="12" t="s">
        <v>76</v>
      </c>
      <c r="G1836" s="12" t="s">
        <v>18</v>
      </c>
      <c r="H1836" s="33">
        <v>0.54999999999999993</v>
      </c>
      <c r="I1836" s="21">
        <v>7750</v>
      </c>
      <c r="J1836" s="33">
        <f t="shared" si="70"/>
        <v>4262.4999999999991</v>
      </c>
      <c r="K1836" s="34">
        <f t="shared" si="71"/>
        <v>1491.8749999999995</v>
      </c>
      <c r="L1836" s="24">
        <v>0.35</v>
      </c>
      <c r="M1836" s="42">
        <f t="shared" si="72"/>
        <v>0.19249999999999995</v>
      </c>
      <c r="N1836" s="29">
        <f t="shared" si="73"/>
        <v>1491.8749999999995</v>
      </c>
      <c r="O1836" s="3"/>
      <c r="P1836" s="4"/>
      <c r="Q1836" s="5"/>
      <c r="R1836" s="6"/>
    </row>
    <row r="1837" spans="1:18" ht="15.75" customHeight="1">
      <c r="A1837" s="12" t="s">
        <v>28</v>
      </c>
      <c r="B1837" s="15">
        <v>1128299</v>
      </c>
      <c r="C1837" s="3">
        <v>44371</v>
      </c>
      <c r="D1837" s="12" t="s">
        <v>29</v>
      </c>
      <c r="E1837" s="12" t="s">
        <v>75</v>
      </c>
      <c r="F1837" s="12" t="s">
        <v>76</v>
      </c>
      <c r="G1837" s="12" t="s">
        <v>19</v>
      </c>
      <c r="H1837" s="33">
        <v>0.64999999999999991</v>
      </c>
      <c r="I1837" s="21">
        <v>6500</v>
      </c>
      <c r="J1837" s="33">
        <f t="shared" si="70"/>
        <v>4224.9999999999991</v>
      </c>
      <c r="K1837" s="34">
        <f t="shared" si="71"/>
        <v>1478.7499999999995</v>
      </c>
      <c r="L1837" s="24">
        <v>0.35</v>
      </c>
      <c r="M1837" s="42">
        <f t="shared" si="72"/>
        <v>0.22749999999999992</v>
      </c>
      <c r="N1837" s="29">
        <f t="shared" si="73"/>
        <v>1478.7499999999995</v>
      </c>
      <c r="O1837" s="3"/>
      <c r="P1837" s="4"/>
      <c r="Q1837" s="5"/>
      <c r="R1837" s="6"/>
    </row>
    <row r="1838" spans="1:18" ht="15.75" customHeight="1">
      <c r="A1838" s="12" t="s">
        <v>28</v>
      </c>
      <c r="B1838" s="15">
        <v>1128299</v>
      </c>
      <c r="C1838" s="3">
        <v>44371</v>
      </c>
      <c r="D1838" s="12" t="s">
        <v>29</v>
      </c>
      <c r="E1838" s="12" t="s">
        <v>75</v>
      </c>
      <c r="F1838" s="12" t="s">
        <v>76</v>
      </c>
      <c r="G1838" s="12" t="s">
        <v>20</v>
      </c>
      <c r="H1838" s="33">
        <v>0.79999999999999993</v>
      </c>
      <c r="I1838" s="21">
        <v>6500</v>
      </c>
      <c r="J1838" s="33">
        <f t="shared" si="70"/>
        <v>5200</v>
      </c>
      <c r="K1838" s="34">
        <f t="shared" si="71"/>
        <v>1819.9999999999998</v>
      </c>
      <c r="L1838" s="24">
        <v>0.35</v>
      </c>
      <c r="M1838" s="42">
        <f t="shared" si="72"/>
        <v>0.27999999999999997</v>
      </c>
      <c r="N1838" s="29">
        <f t="shared" si="73"/>
        <v>1819.9999999999998</v>
      </c>
      <c r="O1838" s="3"/>
      <c r="P1838" s="4"/>
      <c r="Q1838" s="5"/>
      <c r="R1838" s="6"/>
    </row>
    <row r="1839" spans="1:18" ht="15.75" customHeight="1">
      <c r="A1839" s="12" t="s">
        <v>28</v>
      </c>
      <c r="B1839" s="15">
        <v>1128299</v>
      </c>
      <c r="C1839" s="3">
        <v>44371</v>
      </c>
      <c r="D1839" s="12" t="s">
        <v>29</v>
      </c>
      <c r="E1839" s="12" t="s">
        <v>75</v>
      </c>
      <c r="F1839" s="12" t="s">
        <v>76</v>
      </c>
      <c r="G1839" s="12" t="s">
        <v>21</v>
      </c>
      <c r="H1839" s="33">
        <v>0.79999999999999993</v>
      </c>
      <c r="I1839" s="21">
        <v>5250</v>
      </c>
      <c r="J1839" s="33">
        <f t="shared" si="70"/>
        <v>4200</v>
      </c>
      <c r="K1839" s="34">
        <f t="shared" si="71"/>
        <v>1470</v>
      </c>
      <c r="L1839" s="24">
        <v>0.35</v>
      </c>
      <c r="M1839" s="42">
        <f t="shared" si="72"/>
        <v>0.28000000000000003</v>
      </c>
      <c r="N1839" s="29">
        <f t="shared" si="73"/>
        <v>1470</v>
      </c>
      <c r="O1839" s="3"/>
      <c r="P1839" s="4"/>
      <c r="Q1839" s="5"/>
      <c r="R1839" s="6"/>
    </row>
    <row r="1840" spans="1:18" ht="15.75" customHeight="1">
      <c r="A1840" s="12" t="s">
        <v>28</v>
      </c>
      <c r="B1840" s="15">
        <v>1128299</v>
      </c>
      <c r="C1840" s="3">
        <v>44371</v>
      </c>
      <c r="D1840" s="12" t="s">
        <v>29</v>
      </c>
      <c r="E1840" s="12" t="s">
        <v>75</v>
      </c>
      <c r="F1840" s="12" t="s">
        <v>76</v>
      </c>
      <c r="G1840" s="12" t="s">
        <v>22</v>
      </c>
      <c r="H1840" s="33">
        <v>0.9</v>
      </c>
      <c r="I1840" s="21">
        <v>4000</v>
      </c>
      <c r="J1840" s="33">
        <f t="shared" si="70"/>
        <v>3600</v>
      </c>
      <c r="K1840" s="34">
        <f t="shared" si="71"/>
        <v>1440</v>
      </c>
      <c r="L1840" s="24">
        <v>0.4</v>
      </c>
      <c r="M1840" s="42">
        <f t="shared" si="72"/>
        <v>0.36</v>
      </c>
      <c r="N1840" s="29">
        <f t="shared" si="73"/>
        <v>1440</v>
      </c>
      <c r="O1840" s="3"/>
      <c r="P1840" s="4"/>
      <c r="Q1840" s="5"/>
      <c r="R1840" s="6"/>
    </row>
    <row r="1841" spans="1:18" ht="15.75" customHeight="1">
      <c r="A1841" s="12" t="s">
        <v>28</v>
      </c>
      <c r="B1841" s="15">
        <v>1128299</v>
      </c>
      <c r="C1841" s="3">
        <v>44371</v>
      </c>
      <c r="D1841" s="12" t="s">
        <v>29</v>
      </c>
      <c r="E1841" s="12" t="s">
        <v>75</v>
      </c>
      <c r="F1841" s="12" t="s">
        <v>76</v>
      </c>
      <c r="G1841" s="12" t="s">
        <v>23</v>
      </c>
      <c r="H1841" s="33">
        <v>1.05</v>
      </c>
      <c r="I1841" s="21">
        <v>7000</v>
      </c>
      <c r="J1841" s="33">
        <f t="shared" si="70"/>
        <v>7350</v>
      </c>
      <c r="K1841" s="34">
        <f t="shared" si="71"/>
        <v>2205</v>
      </c>
      <c r="L1841" s="24">
        <v>0.3</v>
      </c>
      <c r="M1841" s="42">
        <f t="shared" si="72"/>
        <v>0.315</v>
      </c>
      <c r="N1841" s="29">
        <f t="shared" si="73"/>
        <v>2205</v>
      </c>
      <c r="O1841" s="3"/>
      <c r="P1841" s="4"/>
      <c r="Q1841" s="5"/>
      <c r="R1841" s="6"/>
    </row>
    <row r="1842" spans="1:18" ht="15.75" customHeight="1">
      <c r="A1842" s="12" t="s">
        <v>28</v>
      </c>
      <c r="B1842" s="15">
        <v>1128299</v>
      </c>
      <c r="C1842" s="3">
        <v>44400</v>
      </c>
      <c r="D1842" s="12" t="s">
        <v>29</v>
      </c>
      <c r="E1842" s="12" t="s">
        <v>75</v>
      </c>
      <c r="F1842" s="12" t="s">
        <v>76</v>
      </c>
      <c r="G1842" s="12" t="s">
        <v>18</v>
      </c>
      <c r="H1842" s="33">
        <v>0.85</v>
      </c>
      <c r="I1842" s="21">
        <v>8500</v>
      </c>
      <c r="J1842" s="33">
        <f t="shared" si="70"/>
        <v>7225</v>
      </c>
      <c r="K1842" s="34">
        <f t="shared" si="71"/>
        <v>2528.75</v>
      </c>
      <c r="L1842" s="24">
        <v>0.35</v>
      </c>
      <c r="M1842" s="42">
        <f t="shared" si="72"/>
        <v>0.29749999999999999</v>
      </c>
      <c r="N1842" s="29">
        <f t="shared" si="73"/>
        <v>2528.75</v>
      </c>
      <c r="O1842" s="3"/>
      <c r="P1842" s="4"/>
      <c r="Q1842" s="5"/>
      <c r="R1842" s="6"/>
    </row>
    <row r="1843" spans="1:18" ht="15.75" customHeight="1">
      <c r="A1843" s="12" t="s">
        <v>28</v>
      </c>
      <c r="B1843" s="15">
        <v>1128299</v>
      </c>
      <c r="C1843" s="3">
        <v>44400</v>
      </c>
      <c r="D1843" s="12" t="s">
        <v>29</v>
      </c>
      <c r="E1843" s="12" t="s">
        <v>75</v>
      </c>
      <c r="F1843" s="12" t="s">
        <v>76</v>
      </c>
      <c r="G1843" s="12" t="s">
        <v>19</v>
      </c>
      <c r="H1843" s="33">
        <v>0.9</v>
      </c>
      <c r="I1843" s="21">
        <v>7000</v>
      </c>
      <c r="J1843" s="33">
        <f t="shared" si="70"/>
        <v>6300</v>
      </c>
      <c r="K1843" s="34">
        <f t="shared" si="71"/>
        <v>2205</v>
      </c>
      <c r="L1843" s="24">
        <v>0.35</v>
      </c>
      <c r="M1843" s="42">
        <f t="shared" si="72"/>
        <v>0.315</v>
      </c>
      <c r="N1843" s="29">
        <f t="shared" si="73"/>
        <v>2205</v>
      </c>
      <c r="O1843" s="3"/>
      <c r="P1843" s="4"/>
      <c r="Q1843" s="5"/>
      <c r="R1843" s="6"/>
    </row>
    <row r="1844" spans="1:18" ht="15.75" customHeight="1">
      <c r="A1844" s="12" t="s">
        <v>28</v>
      </c>
      <c r="B1844" s="15">
        <v>1128299</v>
      </c>
      <c r="C1844" s="3">
        <v>44400</v>
      </c>
      <c r="D1844" s="12" t="s">
        <v>29</v>
      </c>
      <c r="E1844" s="12" t="s">
        <v>75</v>
      </c>
      <c r="F1844" s="12" t="s">
        <v>76</v>
      </c>
      <c r="G1844" s="12" t="s">
        <v>20</v>
      </c>
      <c r="H1844" s="33">
        <v>0.9</v>
      </c>
      <c r="I1844" s="21">
        <v>6500</v>
      </c>
      <c r="J1844" s="33">
        <f t="shared" si="70"/>
        <v>5850</v>
      </c>
      <c r="K1844" s="34">
        <f t="shared" si="71"/>
        <v>2047.4999999999998</v>
      </c>
      <c r="L1844" s="24">
        <v>0.35</v>
      </c>
      <c r="M1844" s="42">
        <f t="shared" si="72"/>
        <v>0.31499999999999995</v>
      </c>
      <c r="N1844" s="29">
        <f t="shared" si="73"/>
        <v>2047.4999999999998</v>
      </c>
      <c r="O1844" s="3"/>
      <c r="P1844" s="4"/>
      <c r="Q1844" s="5"/>
      <c r="R1844" s="6"/>
    </row>
    <row r="1845" spans="1:18" ht="15.75" customHeight="1">
      <c r="A1845" s="12" t="s">
        <v>28</v>
      </c>
      <c r="B1845" s="15">
        <v>1128299</v>
      </c>
      <c r="C1845" s="3">
        <v>44400</v>
      </c>
      <c r="D1845" s="12" t="s">
        <v>29</v>
      </c>
      <c r="E1845" s="12" t="s">
        <v>75</v>
      </c>
      <c r="F1845" s="12" t="s">
        <v>76</v>
      </c>
      <c r="G1845" s="12" t="s">
        <v>21</v>
      </c>
      <c r="H1845" s="33">
        <v>0.85</v>
      </c>
      <c r="I1845" s="21">
        <v>5500</v>
      </c>
      <c r="J1845" s="33">
        <f t="shared" si="70"/>
        <v>4675</v>
      </c>
      <c r="K1845" s="34">
        <f t="shared" si="71"/>
        <v>1636.25</v>
      </c>
      <c r="L1845" s="24">
        <v>0.35</v>
      </c>
      <c r="M1845" s="42">
        <f t="shared" si="72"/>
        <v>0.29749999999999999</v>
      </c>
      <c r="N1845" s="29">
        <f t="shared" si="73"/>
        <v>1636.25</v>
      </c>
      <c r="O1845" s="3"/>
      <c r="P1845" s="4"/>
      <c r="Q1845" s="5"/>
      <c r="R1845" s="6"/>
    </row>
    <row r="1846" spans="1:18" ht="15.75" customHeight="1">
      <c r="A1846" s="12" t="s">
        <v>28</v>
      </c>
      <c r="B1846" s="15">
        <v>1128299</v>
      </c>
      <c r="C1846" s="3">
        <v>44400</v>
      </c>
      <c r="D1846" s="12" t="s">
        <v>29</v>
      </c>
      <c r="E1846" s="12" t="s">
        <v>75</v>
      </c>
      <c r="F1846" s="12" t="s">
        <v>76</v>
      </c>
      <c r="G1846" s="12" t="s">
        <v>22</v>
      </c>
      <c r="H1846" s="33">
        <v>0.9</v>
      </c>
      <c r="I1846" s="21">
        <v>6000</v>
      </c>
      <c r="J1846" s="33">
        <f t="shared" si="70"/>
        <v>5400</v>
      </c>
      <c r="K1846" s="34">
        <f t="shared" si="71"/>
        <v>2160</v>
      </c>
      <c r="L1846" s="24">
        <v>0.4</v>
      </c>
      <c r="M1846" s="42">
        <f t="shared" si="72"/>
        <v>0.36</v>
      </c>
      <c r="N1846" s="29">
        <f t="shared" si="73"/>
        <v>2160</v>
      </c>
      <c r="O1846" s="3"/>
      <c r="P1846" s="4"/>
      <c r="Q1846" s="5"/>
      <c r="R1846" s="6"/>
    </row>
    <row r="1847" spans="1:18" ht="15.75" customHeight="1">
      <c r="A1847" s="12" t="s">
        <v>28</v>
      </c>
      <c r="B1847" s="15">
        <v>1128299</v>
      </c>
      <c r="C1847" s="3">
        <v>44400</v>
      </c>
      <c r="D1847" s="12" t="s">
        <v>29</v>
      </c>
      <c r="E1847" s="12" t="s">
        <v>75</v>
      </c>
      <c r="F1847" s="12" t="s">
        <v>76</v>
      </c>
      <c r="G1847" s="12" t="s">
        <v>23</v>
      </c>
      <c r="H1847" s="33">
        <v>1.05</v>
      </c>
      <c r="I1847" s="21">
        <v>6000</v>
      </c>
      <c r="J1847" s="33">
        <f t="shared" si="70"/>
        <v>6300</v>
      </c>
      <c r="K1847" s="34">
        <f t="shared" si="71"/>
        <v>1890</v>
      </c>
      <c r="L1847" s="24">
        <v>0.3</v>
      </c>
      <c r="M1847" s="42">
        <f t="shared" si="72"/>
        <v>0.315</v>
      </c>
      <c r="N1847" s="29">
        <f t="shared" si="73"/>
        <v>1890</v>
      </c>
      <c r="O1847" s="3"/>
      <c r="P1847" s="4"/>
      <c r="Q1847" s="5"/>
      <c r="R1847" s="6"/>
    </row>
    <row r="1848" spans="1:18" ht="15.75" customHeight="1">
      <c r="A1848" s="12" t="s">
        <v>28</v>
      </c>
      <c r="B1848" s="15">
        <v>1128299</v>
      </c>
      <c r="C1848" s="3">
        <v>44432</v>
      </c>
      <c r="D1848" s="12" t="s">
        <v>29</v>
      </c>
      <c r="E1848" s="12" t="s">
        <v>75</v>
      </c>
      <c r="F1848" s="12" t="s">
        <v>76</v>
      </c>
      <c r="G1848" s="12" t="s">
        <v>18</v>
      </c>
      <c r="H1848" s="33">
        <v>0.9</v>
      </c>
      <c r="I1848" s="21">
        <v>8000</v>
      </c>
      <c r="J1848" s="33">
        <f t="shared" si="70"/>
        <v>7200</v>
      </c>
      <c r="K1848" s="34">
        <f t="shared" si="71"/>
        <v>2520</v>
      </c>
      <c r="L1848" s="24">
        <v>0.35</v>
      </c>
      <c r="M1848" s="42">
        <f t="shared" si="72"/>
        <v>0.315</v>
      </c>
      <c r="N1848" s="29">
        <f t="shared" si="73"/>
        <v>2520</v>
      </c>
      <c r="O1848" s="3"/>
      <c r="P1848" s="4"/>
      <c r="Q1848" s="5"/>
      <c r="R1848" s="6"/>
    </row>
    <row r="1849" spans="1:18" ht="15.75" customHeight="1">
      <c r="A1849" s="12" t="s">
        <v>28</v>
      </c>
      <c r="B1849" s="15">
        <v>1128299</v>
      </c>
      <c r="C1849" s="3">
        <v>44432</v>
      </c>
      <c r="D1849" s="12" t="s">
        <v>29</v>
      </c>
      <c r="E1849" s="12" t="s">
        <v>75</v>
      </c>
      <c r="F1849" s="12" t="s">
        <v>76</v>
      </c>
      <c r="G1849" s="12" t="s">
        <v>19</v>
      </c>
      <c r="H1849" s="33">
        <v>0.8</v>
      </c>
      <c r="I1849" s="21">
        <v>7750</v>
      </c>
      <c r="J1849" s="33">
        <f t="shared" si="70"/>
        <v>6200</v>
      </c>
      <c r="K1849" s="34">
        <f t="shared" si="71"/>
        <v>2170</v>
      </c>
      <c r="L1849" s="24">
        <v>0.35</v>
      </c>
      <c r="M1849" s="42">
        <f t="shared" si="72"/>
        <v>0.28000000000000003</v>
      </c>
      <c r="N1849" s="29">
        <f t="shared" si="73"/>
        <v>2170</v>
      </c>
      <c r="O1849" s="3"/>
      <c r="P1849" s="4"/>
      <c r="Q1849" s="5"/>
      <c r="R1849" s="6"/>
    </row>
    <row r="1850" spans="1:18" ht="15.75" customHeight="1">
      <c r="A1850" s="12" t="s">
        <v>28</v>
      </c>
      <c r="B1850" s="15">
        <v>1128299</v>
      </c>
      <c r="C1850" s="3">
        <v>44432</v>
      </c>
      <c r="D1850" s="12" t="s">
        <v>29</v>
      </c>
      <c r="E1850" s="12" t="s">
        <v>75</v>
      </c>
      <c r="F1850" s="12" t="s">
        <v>76</v>
      </c>
      <c r="G1850" s="12" t="s">
        <v>20</v>
      </c>
      <c r="H1850" s="33">
        <v>0.70000000000000007</v>
      </c>
      <c r="I1850" s="21">
        <v>6500</v>
      </c>
      <c r="J1850" s="33">
        <f t="shared" si="70"/>
        <v>4550</v>
      </c>
      <c r="K1850" s="34">
        <f t="shared" si="71"/>
        <v>1592.5</v>
      </c>
      <c r="L1850" s="24">
        <v>0.35</v>
      </c>
      <c r="M1850" s="42">
        <f t="shared" si="72"/>
        <v>0.245</v>
      </c>
      <c r="N1850" s="29">
        <f t="shared" si="73"/>
        <v>1592.5</v>
      </c>
      <c r="O1850" s="3"/>
      <c r="P1850" s="4"/>
      <c r="Q1850" s="5"/>
      <c r="R1850" s="6"/>
    </row>
    <row r="1851" spans="1:18" ht="15.75" customHeight="1">
      <c r="A1851" s="12" t="s">
        <v>28</v>
      </c>
      <c r="B1851" s="15">
        <v>1128299</v>
      </c>
      <c r="C1851" s="3">
        <v>44432</v>
      </c>
      <c r="D1851" s="12" t="s">
        <v>29</v>
      </c>
      <c r="E1851" s="12" t="s">
        <v>75</v>
      </c>
      <c r="F1851" s="12" t="s">
        <v>76</v>
      </c>
      <c r="G1851" s="12" t="s">
        <v>21</v>
      </c>
      <c r="H1851" s="33">
        <v>0.70000000000000007</v>
      </c>
      <c r="I1851" s="21">
        <v>4250</v>
      </c>
      <c r="J1851" s="33">
        <f t="shared" si="70"/>
        <v>2975.0000000000005</v>
      </c>
      <c r="K1851" s="34">
        <f t="shared" si="71"/>
        <v>1041.25</v>
      </c>
      <c r="L1851" s="24">
        <v>0.35</v>
      </c>
      <c r="M1851" s="42">
        <f t="shared" si="72"/>
        <v>0.245</v>
      </c>
      <c r="N1851" s="29">
        <f t="shared" si="73"/>
        <v>1041.25</v>
      </c>
      <c r="O1851" s="3"/>
      <c r="P1851" s="4"/>
      <c r="Q1851" s="5"/>
      <c r="R1851" s="6"/>
    </row>
    <row r="1852" spans="1:18" ht="15.75" customHeight="1">
      <c r="A1852" s="12" t="s">
        <v>28</v>
      </c>
      <c r="B1852" s="15">
        <v>1128299</v>
      </c>
      <c r="C1852" s="3">
        <v>44432</v>
      </c>
      <c r="D1852" s="12" t="s">
        <v>29</v>
      </c>
      <c r="E1852" s="12" t="s">
        <v>75</v>
      </c>
      <c r="F1852" s="12" t="s">
        <v>76</v>
      </c>
      <c r="G1852" s="12" t="s">
        <v>22</v>
      </c>
      <c r="H1852" s="33">
        <v>0.7</v>
      </c>
      <c r="I1852" s="21">
        <v>4250</v>
      </c>
      <c r="J1852" s="33">
        <f t="shared" si="70"/>
        <v>2975</v>
      </c>
      <c r="K1852" s="34">
        <f t="shared" si="71"/>
        <v>1190</v>
      </c>
      <c r="L1852" s="24">
        <v>0.4</v>
      </c>
      <c r="M1852" s="42">
        <f t="shared" si="72"/>
        <v>0.28000000000000003</v>
      </c>
      <c r="N1852" s="29">
        <f t="shared" si="73"/>
        <v>1190</v>
      </c>
      <c r="O1852" s="3"/>
      <c r="P1852" s="4"/>
      <c r="Q1852" s="5"/>
      <c r="R1852" s="6"/>
    </row>
    <row r="1853" spans="1:18" ht="15.75" customHeight="1">
      <c r="A1853" s="12" t="s">
        <v>28</v>
      </c>
      <c r="B1853" s="15">
        <v>1128299</v>
      </c>
      <c r="C1853" s="3">
        <v>44432</v>
      </c>
      <c r="D1853" s="12" t="s">
        <v>29</v>
      </c>
      <c r="E1853" s="12" t="s">
        <v>75</v>
      </c>
      <c r="F1853" s="12" t="s">
        <v>76</v>
      </c>
      <c r="G1853" s="12" t="s">
        <v>23</v>
      </c>
      <c r="H1853" s="33">
        <v>0.75</v>
      </c>
      <c r="I1853" s="21">
        <v>2500</v>
      </c>
      <c r="J1853" s="33">
        <f t="shared" si="70"/>
        <v>1875</v>
      </c>
      <c r="K1853" s="34">
        <f t="shared" si="71"/>
        <v>562.5</v>
      </c>
      <c r="L1853" s="24">
        <v>0.3</v>
      </c>
      <c r="M1853" s="42">
        <f t="shared" si="72"/>
        <v>0.22500000000000001</v>
      </c>
      <c r="N1853" s="29">
        <f t="shared" si="73"/>
        <v>562.5</v>
      </c>
      <c r="O1853" s="3"/>
      <c r="P1853" s="4"/>
      <c r="Q1853" s="5"/>
      <c r="R1853" s="6"/>
    </row>
    <row r="1854" spans="1:18" ht="15.75" customHeight="1">
      <c r="A1854" s="12" t="s">
        <v>28</v>
      </c>
      <c r="B1854" s="15">
        <v>1128299</v>
      </c>
      <c r="C1854" s="3">
        <v>44464</v>
      </c>
      <c r="D1854" s="12" t="s">
        <v>29</v>
      </c>
      <c r="E1854" s="12" t="s">
        <v>75</v>
      </c>
      <c r="F1854" s="12" t="s">
        <v>76</v>
      </c>
      <c r="G1854" s="12" t="s">
        <v>18</v>
      </c>
      <c r="H1854" s="33">
        <v>0.50000000000000011</v>
      </c>
      <c r="I1854" s="21">
        <v>4500</v>
      </c>
      <c r="J1854" s="33">
        <f t="shared" si="70"/>
        <v>2250.0000000000005</v>
      </c>
      <c r="K1854" s="34">
        <f t="shared" si="71"/>
        <v>787.50000000000011</v>
      </c>
      <c r="L1854" s="24">
        <v>0.35</v>
      </c>
      <c r="M1854" s="42">
        <f t="shared" si="72"/>
        <v>0.17500000000000002</v>
      </c>
      <c r="N1854" s="29">
        <f t="shared" si="73"/>
        <v>787.50000000000011</v>
      </c>
      <c r="O1854" s="3"/>
      <c r="P1854" s="4"/>
      <c r="Q1854" s="5"/>
      <c r="R1854" s="6"/>
    </row>
    <row r="1855" spans="1:18" ht="15.75" customHeight="1">
      <c r="A1855" s="12" t="s">
        <v>28</v>
      </c>
      <c r="B1855" s="15">
        <v>1128299</v>
      </c>
      <c r="C1855" s="3">
        <v>44464</v>
      </c>
      <c r="D1855" s="12" t="s">
        <v>29</v>
      </c>
      <c r="E1855" s="12" t="s">
        <v>75</v>
      </c>
      <c r="F1855" s="12" t="s">
        <v>76</v>
      </c>
      <c r="G1855" s="12" t="s">
        <v>19</v>
      </c>
      <c r="H1855" s="33">
        <v>0.55000000000000016</v>
      </c>
      <c r="I1855" s="21">
        <v>4500</v>
      </c>
      <c r="J1855" s="33">
        <f t="shared" si="70"/>
        <v>2475.0000000000009</v>
      </c>
      <c r="K1855" s="34">
        <f t="shared" si="71"/>
        <v>866.25000000000023</v>
      </c>
      <c r="L1855" s="24">
        <v>0.35</v>
      </c>
      <c r="M1855" s="42">
        <f t="shared" si="72"/>
        <v>0.19250000000000006</v>
      </c>
      <c r="N1855" s="29">
        <f t="shared" si="73"/>
        <v>866.25000000000023</v>
      </c>
      <c r="O1855" s="3"/>
      <c r="P1855" s="4"/>
      <c r="Q1855" s="5"/>
      <c r="R1855" s="6"/>
    </row>
    <row r="1856" spans="1:18" ht="15.75" customHeight="1">
      <c r="A1856" s="12" t="s">
        <v>28</v>
      </c>
      <c r="B1856" s="15">
        <v>1128299</v>
      </c>
      <c r="C1856" s="3">
        <v>44464</v>
      </c>
      <c r="D1856" s="12" t="s">
        <v>29</v>
      </c>
      <c r="E1856" s="12" t="s">
        <v>75</v>
      </c>
      <c r="F1856" s="12" t="s">
        <v>76</v>
      </c>
      <c r="G1856" s="12" t="s">
        <v>20</v>
      </c>
      <c r="H1856" s="33">
        <v>0.50000000000000011</v>
      </c>
      <c r="I1856" s="21">
        <v>2500</v>
      </c>
      <c r="J1856" s="33">
        <f t="shared" si="70"/>
        <v>1250.0000000000002</v>
      </c>
      <c r="K1856" s="34">
        <f t="shared" si="71"/>
        <v>437.50000000000006</v>
      </c>
      <c r="L1856" s="24">
        <v>0.35</v>
      </c>
      <c r="M1856" s="42">
        <f t="shared" si="72"/>
        <v>0.17500000000000002</v>
      </c>
      <c r="N1856" s="29">
        <f t="shared" si="73"/>
        <v>437.50000000000006</v>
      </c>
      <c r="O1856" s="3"/>
      <c r="P1856" s="4"/>
      <c r="Q1856" s="5"/>
      <c r="R1856" s="6"/>
    </row>
    <row r="1857" spans="1:18" ht="15.75" customHeight="1">
      <c r="A1857" s="12" t="s">
        <v>28</v>
      </c>
      <c r="B1857" s="15">
        <v>1128299</v>
      </c>
      <c r="C1857" s="3">
        <v>44464</v>
      </c>
      <c r="D1857" s="12" t="s">
        <v>29</v>
      </c>
      <c r="E1857" s="12" t="s">
        <v>75</v>
      </c>
      <c r="F1857" s="12" t="s">
        <v>76</v>
      </c>
      <c r="G1857" s="12" t="s">
        <v>21</v>
      </c>
      <c r="H1857" s="33">
        <v>0.50000000000000011</v>
      </c>
      <c r="I1857" s="21">
        <v>2000</v>
      </c>
      <c r="J1857" s="33">
        <f t="shared" si="70"/>
        <v>1000.0000000000002</v>
      </c>
      <c r="K1857" s="34">
        <f t="shared" si="71"/>
        <v>350.00000000000006</v>
      </c>
      <c r="L1857" s="24">
        <v>0.35</v>
      </c>
      <c r="M1857" s="42">
        <f t="shared" si="72"/>
        <v>0.17500000000000002</v>
      </c>
      <c r="N1857" s="29">
        <f t="shared" si="73"/>
        <v>350.00000000000006</v>
      </c>
      <c r="O1857" s="3"/>
      <c r="P1857" s="4"/>
      <c r="Q1857" s="5"/>
      <c r="R1857" s="6"/>
    </row>
    <row r="1858" spans="1:18" ht="15.75" customHeight="1">
      <c r="A1858" s="12" t="s">
        <v>28</v>
      </c>
      <c r="B1858" s="15">
        <v>1128299</v>
      </c>
      <c r="C1858" s="3">
        <v>44464</v>
      </c>
      <c r="D1858" s="12" t="s">
        <v>29</v>
      </c>
      <c r="E1858" s="12" t="s">
        <v>75</v>
      </c>
      <c r="F1858" s="12" t="s">
        <v>76</v>
      </c>
      <c r="G1858" s="12" t="s">
        <v>22</v>
      </c>
      <c r="H1858" s="33">
        <v>0.60000000000000009</v>
      </c>
      <c r="I1858" s="21">
        <v>2250</v>
      </c>
      <c r="J1858" s="33">
        <f t="shared" si="70"/>
        <v>1350.0000000000002</v>
      </c>
      <c r="K1858" s="34">
        <f t="shared" si="71"/>
        <v>540.00000000000011</v>
      </c>
      <c r="L1858" s="24">
        <v>0.4</v>
      </c>
      <c r="M1858" s="42">
        <f t="shared" si="72"/>
        <v>0.24000000000000005</v>
      </c>
      <c r="N1858" s="29">
        <f t="shared" si="73"/>
        <v>540.00000000000011</v>
      </c>
      <c r="O1858" s="3"/>
      <c r="P1858" s="4"/>
      <c r="Q1858" s="5"/>
      <c r="R1858" s="6"/>
    </row>
    <row r="1859" spans="1:18" ht="15.75" customHeight="1">
      <c r="A1859" s="12" t="s">
        <v>28</v>
      </c>
      <c r="B1859" s="15">
        <v>1128299</v>
      </c>
      <c r="C1859" s="3">
        <v>44464</v>
      </c>
      <c r="D1859" s="12" t="s">
        <v>29</v>
      </c>
      <c r="E1859" s="12" t="s">
        <v>75</v>
      </c>
      <c r="F1859" s="12" t="s">
        <v>76</v>
      </c>
      <c r="G1859" s="12" t="s">
        <v>23</v>
      </c>
      <c r="H1859" s="33">
        <v>0.44999999999999996</v>
      </c>
      <c r="I1859" s="21">
        <v>2500</v>
      </c>
      <c r="J1859" s="33">
        <f t="shared" si="70"/>
        <v>1125</v>
      </c>
      <c r="K1859" s="34">
        <f t="shared" si="71"/>
        <v>337.5</v>
      </c>
      <c r="L1859" s="24">
        <v>0.3</v>
      </c>
      <c r="M1859" s="42">
        <f t="shared" si="72"/>
        <v>0.13500000000000001</v>
      </c>
      <c r="N1859" s="29">
        <f t="shared" si="73"/>
        <v>337.5</v>
      </c>
      <c r="O1859" s="3"/>
      <c r="P1859" s="4"/>
      <c r="Q1859" s="5"/>
      <c r="R1859" s="6"/>
    </row>
    <row r="1860" spans="1:18" ht="15.75" customHeight="1">
      <c r="A1860" s="12" t="s">
        <v>28</v>
      </c>
      <c r="B1860" s="15">
        <v>1128299</v>
      </c>
      <c r="C1860" s="3">
        <v>44493</v>
      </c>
      <c r="D1860" s="12" t="s">
        <v>29</v>
      </c>
      <c r="E1860" s="12" t="s">
        <v>75</v>
      </c>
      <c r="F1860" s="12" t="s">
        <v>76</v>
      </c>
      <c r="G1860" s="12" t="s">
        <v>18</v>
      </c>
      <c r="H1860" s="33">
        <v>0.4</v>
      </c>
      <c r="I1860" s="21">
        <v>3500</v>
      </c>
      <c r="J1860" s="33">
        <f t="shared" si="70"/>
        <v>1400</v>
      </c>
      <c r="K1860" s="34">
        <f t="shared" si="71"/>
        <v>489.99999999999994</v>
      </c>
      <c r="L1860" s="24">
        <v>0.35</v>
      </c>
      <c r="M1860" s="42">
        <f t="shared" si="72"/>
        <v>0.13999999999999999</v>
      </c>
      <c r="N1860" s="29">
        <f t="shared" si="73"/>
        <v>489.99999999999994</v>
      </c>
      <c r="O1860" s="3"/>
      <c r="P1860" s="4"/>
      <c r="Q1860" s="5"/>
      <c r="R1860" s="6"/>
    </row>
    <row r="1861" spans="1:18" ht="15.75" customHeight="1">
      <c r="A1861" s="12" t="s">
        <v>28</v>
      </c>
      <c r="B1861" s="15">
        <v>1128299</v>
      </c>
      <c r="C1861" s="3">
        <v>44493</v>
      </c>
      <c r="D1861" s="12" t="s">
        <v>29</v>
      </c>
      <c r="E1861" s="12" t="s">
        <v>75</v>
      </c>
      <c r="F1861" s="12" t="s">
        <v>76</v>
      </c>
      <c r="G1861" s="12" t="s">
        <v>19</v>
      </c>
      <c r="H1861" s="33">
        <v>0.55000000000000016</v>
      </c>
      <c r="I1861" s="21">
        <v>5250</v>
      </c>
      <c r="J1861" s="33">
        <f t="shared" si="70"/>
        <v>2887.5000000000009</v>
      </c>
      <c r="K1861" s="34">
        <f t="shared" si="71"/>
        <v>1010.6250000000002</v>
      </c>
      <c r="L1861" s="24">
        <v>0.35</v>
      </c>
      <c r="M1861" s="42">
        <f t="shared" si="72"/>
        <v>0.19250000000000003</v>
      </c>
      <c r="N1861" s="29">
        <f t="shared" si="73"/>
        <v>1010.6250000000002</v>
      </c>
      <c r="O1861" s="3"/>
      <c r="P1861" s="4"/>
      <c r="Q1861" s="5"/>
      <c r="R1861" s="6"/>
    </row>
    <row r="1862" spans="1:18" ht="15.75" customHeight="1">
      <c r="A1862" s="12" t="s">
        <v>28</v>
      </c>
      <c r="B1862" s="15">
        <v>1128299</v>
      </c>
      <c r="C1862" s="3">
        <v>44493</v>
      </c>
      <c r="D1862" s="12" t="s">
        <v>29</v>
      </c>
      <c r="E1862" s="12" t="s">
        <v>75</v>
      </c>
      <c r="F1862" s="12" t="s">
        <v>76</v>
      </c>
      <c r="G1862" s="12" t="s">
        <v>20</v>
      </c>
      <c r="H1862" s="33">
        <v>0.50000000000000011</v>
      </c>
      <c r="I1862" s="21">
        <v>3500</v>
      </c>
      <c r="J1862" s="33">
        <f t="shared" si="70"/>
        <v>1750.0000000000005</v>
      </c>
      <c r="K1862" s="34">
        <f t="shared" si="71"/>
        <v>612.50000000000011</v>
      </c>
      <c r="L1862" s="24">
        <v>0.35</v>
      </c>
      <c r="M1862" s="42">
        <f t="shared" si="72"/>
        <v>0.17500000000000004</v>
      </c>
      <c r="N1862" s="29">
        <f t="shared" si="73"/>
        <v>612.50000000000011</v>
      </c>
      <c r="O1862" s="3"/>
      <c r="P1862" s="4"/>
      <c r="Q1862" s="5"/>
      <c r="R1862" s="6"/>
    </row>
    <row r="1863" spans="1:18" ht="15.75" customHeight="1">
      <c r="A1863" s="12" t="s">
        <v>28</v>
      </c>
      <c r="B1863" s="15">
        <v>1128299</v>
      </c>
      <c r="C1863" s="3">
        <v>44493</v>
      </c>
      <c r="D1863" s="12" t="s">
        <v>29</v>
      </c>
      <c r="E1863" s="12" t="s">
        <v>75</v>
      </c>
      <c r="F1863" s="12" t="s">
        <v>76</v>
      </c>
      <c r="G1863" s="12" t="s">
        <v>21</v>
      </c>
      <c r="H1863" s="33">
        <v>0.45000000000000007</v>
      </c>
      <c r="I1863" s="21">
        <v>3250</v>
      </c>
      <c r="J1863" s="33">
        <f t="shared" si="70"/>
        <v>1462.5000000000002</v>
      </c>
      <c r="K1863" s="34">
        <f t="shared" si="71"/>
        <v>511.87500000000006</v>
      </c>
      <c r="L1863" s="24">
        <v>0.35</v>
      </c>
      <c r="M1863" s="42">
        <f t="shared" ref="M1863:M1926" si="74">IFERROR(K1863/I1863,0)</f>
        <v>0.15750000000000003</v>
      </c>
      <c r="N1863" s="29">
        <f t="shared" ref="N1863:N1926" si="75">L1863*J1863</f>
        <v>511.87500000000006</v>
      </c>
      <c r="O1863" s="3"/>
      <c r="P1863" s="4"/>
      <c r="Q1863" s="5"/>
      <c r="R1863" s="6"/>
    </row>
    <row r="1864" spans="1:18" ht="15.75" customHeight="1">
      <c r="A1864" s="12" t="s">
        <v>28</v>
      </c>
      <c r="B1864" s="15">
        <v>1128299</v>
      </c>
      <c r="C1864" s="3">
        <v>44493</v>
      </c>
      <c r="D1864" s="12" t="s">
        <v>29</v>
      </c>
      <c r="E1864" s="12" t="s">
        <v>75</v>
      </c>
      <c r="F1864" s="12" t="s">
        <v>76</v>
      </c>
      <c r="G1864" s="12" t="s">
        <v>22</v>
      </c>
      <c r="H1864" s="33">
        <v>0.55000000000000004</v>
      </c>
      <c r="I1864" s="21">
        <v>3000</v>
      </c>
      <c r="J1864" s="33">
        <f t="shared" si="70"/>
        <v>1650.0000000000002</v>
      </c>
      <c r="K1864" s="34">
        <f t="shared" si="71"/>
        <v>660.00000000000011</v>
      </c>
      <c r="L1864" s="24">
        <v>0.4</v>
      </c>
      <c r="M1864" s="42">
        <f t="shared" si="74"/>
        <v>0.22000000000000003</v>
      </c>
      <c r="N1864" s="29">
        <f t="shared" si="75"/>
        <v>660.00000000000011</v>
      </c>
      <c r="O1864" s="3"/>
      <c r="P1864" s="4"/>
      <c r="Q1864" s="5"/>
      <c r="R1864" s="6"/>
    </row>
    <row r="1865" spans="1:18" ht="15.75" customHeight="1">
      <c r="A1865" s="12" t="s">
        <v>28</v>
      </c>
      <c r="B1865" s="15">
        <v>1128299</v>
      </c>
      <c r="C1865" s="3">
        <v>44493</v>
      </c>
      <c r="D1865" s="12" t="s">
        <v>29</v>
      </c>
      <c r="E1865" s="12" t="s">
        <v>75</v>
      </c>
      <c r="F1865" s="12" t="s">
        <v>76</v>
      </c>
      <c r="G1865" s="12" t="s">
        <v>23</v>
      </c>
      <c r="H1865" s="33">
        <v>0.60000000000000009</v>
      </c>
      <c r="I1865" s="21">
        <v>3500</v>
      </c>
      <c r="J1865" s="33">
        <f t="shared" si="70"/>
        <v>2100.0000000000005</v>
      </c>
      <c r="K1865" s="34">
        <f t="shared" si="71"/>
        <v>630.00000000000011</v>
      </c>
      <c r="L1865" s="24">
        <v>0.3</v>
      </c>
      <c r="M1865" s="42">
        <f t="shared" si="74"/>
        <v>0.18000000000000002</v>
      </c>
      <c r="N1865" s="29">
        <f t="shared" si="75"/>
        <v>630.00000000000011</v>
      </c>
      <c r="O1865" s="3"/>
      <c r="P1865" s="4"/>
      <c r="Q1865" s="5"/>
      <c r="R1865" s="6"/>
    </row>
    <row r="1866" spans="1:18" ht="15.75" customHeight="1">
      <c r="A1866" s="12" t="s">
        <v>28</v>
      </c>
      <c r="B1866" s="15">
        <v>1128299</v>
      </c>
      <c r="C1866" s="3">
        <v>44524</v>
      </c>
      <c r="D1866" s="12" t="s">
        <v>29</v>
      </c>
      <c r="E1866" s="12" t="s">
        <v>75</v>
      </c>
      <c r="F1866" s="12" t="s">
        <v>76</v>
      </c>
      <c r="G1866" s="12" t="s">
        <v>18</v>
      </c>
      <c r="H1866" s="33">
        <v>0.45000000000000007</v>
      </c>
      <c r="I1866" s="21">
        <v>5750</v>
      </c>
      <c r="J1866" s="33">
        <f t="shared" si="70"/>
        <v>2587.5000000000005</v>
      </c>
      <c r="K1866" s="34">
        <f t="shared" si="71"/>
        <v>905.62500000000011</v>
      </c>
      <c r="L1866" s="24">
        <v>0.35</v>
      </c>
      <c r="M1866" s="42">
        <f t="shared" si="74"/>
        <v>0.15750000000000003</v>
      </c>
      <c r="N1866" s="29">
        <f t="shared" si="75"/>
        <v>905.62500000000011</v>
      </c>
      <c r="O1866" s="3"/>
      <c r="P1866" s="4"/>
      <c r="Q1866" s="5"/>
      <c r="R1866" s="6"/>
    </row>
    <row r="1867" spans="1:18" ht="15.75" customHeight="1">
      <c r="A1867" s="12" t="s">
        <v>28</v>
      </c>
      <c r="B1867" s="15">
        <v>1128299</v>
      </c>
      <c r="C1867" s="3">
        <v>44524</v>
      </c>
      <c r="D1867" s="12" t="s">
        <v>29</v>
      </c>
      <c r="E1867" s="12" t="s">
        <v>75</v>
      </c>
      <c r="F1867" s="12" t="s">
        <v>76</v>
      </c>
      <c r="G1867" s="12" t="s">
        <v>19</v>
      </c>
      <c r="H1867" s="33">
        <v>0.50000000000000011</v>
      </c>
      <c r="I1867" s="21">
        <v>6500</v>
      </c>
      <c r="J1867" s="33">
        <f t="shared" si="70"/>
        <v>3250.0000000000009</v>
      </c>
      <c r="K1867" s="34">
        <f t="shared" si="71"/>
        <v>1137.5000000000002</v>
      </c>
      <c r="L1867" s="24">
        <v>0.35</v>
      </c>
      <c r="M1867" s="42">
        <f t="shared" si="74"/>
        <v>0.17500000000000004</v>
      </c>
      <c r="N1867" s="29">
        <f t="shared" si="75"/>
        <v>1137.5000000000002</v>
      </c>
      <c r="O1867" s="3"/>
      <c r="P1867" s="4"/>
      <c r="Q1867" s="5"/>
      <c r="R1867" s="6"/>
    </row>
    <row r="1868" spans="1:18" ht="15.75" customHeight="1">
      <c r="A1868" s="12" t="s">
        <v>28</v>
      </c>
      <c r="B1868" s="15">
        <v>1128299</v>
      </c>
      <c r="C1868" s="3">
        <v>44524</v>
      </c>
      <c r="D1868" s="12" t="s">
        <v>29</v>
      </c>
      <c r="E1868" s="12" t="s">
        <v>75</v>
      </c>
      <c r="F1868" s="12" t="s">
        <v>76</v>
      </c>
      <c r="G1868" s="12" t="s">
        <v>20</v>
      </c>
      <c r="H1868" s="33">
        <v>0.45000000000000007</v>
      </c>
      <c r="I1868" s="21">
        <v>4750</v>
      </c>
      <c r="J1868" s="33">
        <f t="shared" si="70"/>
        <v>2137.5000000000005</v>
      </c>
      <c r="K1868" s="34">
        <f t="shared" si="71"/>
        <v>748.12500000000011</v>
      </c>
      <c r="L1868" s="24">
        <v>0.35</v>
      </c>
      <c r="M1868" s="42">
        <f t="shared" si="74"/>
        <v>0.15750000000000003</v>
      </c>
      <c r="N1868" s="29">
        <f t="shared" si="75"/>
        <v>748.12500000000011</v>
      </c>
      <c r="O1868" s="3"/>
      <c r="P1868" s="4"/>
      <c r="Q1868" s="5"/>
      <c r="R1868" s="6"/>
    </row>
    <row r="1869" spans="1:18" ht="15.75" customHeight="1">
      <c r="A1869" s="12" t="s">
        <v>28</v>
      </c>
      <c r="B1869" s="15">
        <v>1128299</v>
      </c>
      <c r="C1869" s="3">
        <v>44524</v>
      </c>
      <c r="D1869" s="12" t="s">
        <v>29</v>
      </c>
      <c r="E1869" s="12" t="s">
        <v>75</v>
      </c>
      <c r="F1869" s="12" t="s">
        <v>76</v>
      </c>
      <c r="G1869" s="12" t="s">
        <v>21</v>
      </c>
      <c r="H1869" s="33">
        <v>0.55000000000000016</v>
      </c>
      <c r="I1869" s="21">
        <v>4500</v>
      </c>
      <c r="J1869" s="33">
        <f t="shared" si="70"/>
        <v>2475.0000000000009</v>
      </c>
      <c r="K1869" s="34">
        <f t="shared" si="71"/>
        <v>866.25000000000023</v>
      </c>
      <c r="L1869" s="24">
        <v>0.35</v>
      </c>
      <c r="M1869" s="42">
        <f t="shared" si="74"/>
        <v>0.19250000000000006</v>
      </c>
      <c r="N1869" s="29">
        <f t="shared" si="75"/>
        <v>866.25000000000023</v>
      </c>
      <c r="O1869" s="3"/>
      <c r="P1869" s="4"/>
      <c r="Q1869" s="5"/>
      <c r="R1869" s="6"/>
    </row>
    <row r="1870" spans="1:18" ht="15.75" customHeight="1">
      <c r="A1870" s="12" t="s">
        <v>28</v>
      </c>
      <c r="B1870" s="15">
        <v>1128299</v>
      </c>
      <c r="C1870" s="3">
        <v>44524</v>
      </c>
      <c r="D1870" s="12" t="s">
        <v>29</v>
      </c>
      <c r="E1870" s="12" t="s">
        <v>75</v>
      </c>
      <c r="F1870" s="12" t="s">
        <v>76</v>
      </c>
      <c r="G1870" s="12" t="s">
        <v>22</v>
      </c>
      <c r="H1870" s="33">
        <v>0.75000000000000011</v>
      </c>
      <c r="I1870" s="21">
        <v>4250</v>
      </c>
      <c r="J1870" s="33">
        <f t="shared" si="70"/>
        <v>3187.5000000000005</v>
      </c>
      <c r="K1870" s="34">
        <f t="shared" si="71"/>
        <v>1275.0000000000002</v>
      </c>
      <c r="L1870" s="24">
        <v>0.4</v>
      </c>
      <c r="M1870" s="42">
        <f t="shared" si="74"/>
        <v>0.30000000000000004</v>
      </c>
      <c r="N1870" s="29">
        <f t="shared" si="75"/>
        <v>1275.0000000000002</v>
      </c>
      <c r="O1870" s="3"/>
      <c r="P1870" s="4"/>
      <c r="Q1870" s="5"/>
      <c r="R1870" s="6"/>
    </row>
    <row r="1871" spans="1:18" ht="15.75" customHeight="1">
      <c r="A1871" s="12" t="s">
        <v>28</v>
      </c>
      <c r="B1871" s="15">
        <v>1128299</v>
      </c>
      <c r="C1871" s="3">
        <v>44524</v>
      </c>
      <c r="D1871" s="12" t="s">
        <v>29</v>
      </c>
      <c r="E1871" s="12" t="s">
        <v>75</v>
      </c>
      <c r="F1871" s="12" t="s">
        <v>76</v>
      </c>
      <c r="G1871" s="12" t="s">
        <v>23</v>
      </c>
      <c r="H1871" s="33">
        <v>0.80000000000000016</v>
      </c>
      <c r="I1871" s="21">
        <v>5500</v>
      </c>
      <c r="J1871" s="33">
        <f t="shared" si="70"/>
        <v>4400.0000000000009</v>
      </c>
      <c r="K1871" s="34">
        <f t="shared" si="71"/>
        <v>1320.0000000000002</v>
      </c>
      <c r="L1871" s="24">
        <v>0.3</v>
      </c>
      <c r="M1871" s="42">
        <f t="shared" si="74"/>
        <v>0.24000000000000005</v>
      </c>
      <c r="N1871" s="29">
        <f t="shared" si="75"/>
        <v>1320.0000000000002</v>
      </c>
      <c r="O1871" s="3"/>
      <c r="P1871" s="4"/>
      <c r="Q1871" s="5"/>
      <c r="R1871" s="6"/>
    </row>
    <row r="1872" spans="1:18" ht="15.75" customHeight="1">
      <c r="A1872" s="12" t="s">
        <v>28</v>
      </c>
      <c r="B1872" s="15">
        <v>1128299</v>
      </c>
      <c r="C1872" s="3">
        <v>44553</v>
      </c>
      <c r="D1872" s="12" t="s">
        <v>29</v>
      </c>
      <c r="E1872" s="12" t="s">
        <v>75</v>
      </c>
      <c r="F1872" s="12" t="s">
        <v>76</v>
      </c>
      <c r="G1872" s="12" t="s">
        <v>18</v>
      </c>
      <c r="H1872" s="33">
        <v>0.65000000000000013</v>
      </c>
      <c r="I1872" s="21">
        <v>7500</v>
      </c>
      <c r="J1872" s="33">
        <f t="shared" si="70"/>
        <v>4875.0000000000009</v>
      </c>
      <c r="K1872" s="34">
        <f t="shared" si="71"/>
        <v>1706.2500000000002</v>
      </c>
      <c r="L1872" s="24">
        <v>0.35</v>
      </c>
      <c r="M1872" s="42">
        <f t="shared" si="74"/>
        <v>0.22750000000000004</v>
      </c>
      <c r="N1872" s="29">
        <f t="shared" si="75"/>
        <v>1706.2500000000002</v>
      </c>
      <c r="O1872" s="3"/>
      <c r="P1872" s="4"/>
      <c r="Q1872" s="5"/>
      <c r="R1872" s="6"/>
    </row>
    <row r="1873" spans="1:18" ht="15.75" customHeight="1">
      <c r="A1873" s="12" t="s">
        <v>28</v>
      </c>
      <c r="B1873" s="15">
        <v>1128299</v>
      </c>
      <c r="C1873" s="3">
        <v>44553</v>
      </c>
      <c r="D1873" s="12" t="s">
        <v>29</v>
      </c>
      <c r="E1873" s="12" t="s">
        <v>75</v>
      </c>
      <c r="F1873" s="12" t="s">
        <v>76</v>
      </c>
      <c r="G1873" s="12" t="s">
        <v>19</v>
      </c>
      <c r="H1873" s="33">
        <v>0.75000000000000022</v>
      </c>
      <c r="I1873" s="21">
        <v>7500</v>
      </c>
      <c r="J1873" s="33">
        <f t="shared" si="70"/>
        <v>5625.0000000000018</v>
      </c>
      <c r="K1873" s="34">
        <f t="shared" si="71"/>
        <v>1968.7500000000005</v>
      </c>
      <c r="L1873" s="24">
        <v>0.35</v>
      </c>
      <c r="M1873" s="42">
        <f t="shared" si="74"/>
        <v>0.26250000000000007</v>
      </c>
      <c r="N1873" s="29">
        <f t="shared" si="75"/>
        <v>1968.7500000000005</v>
      </c>
      <c r="O1873" s="3"/>
      <c r="P1873" s="4"/>
      <c r="Q1873" s="5"/>
      <c r="R1873" s="6"/>
    </row>
    <row r="1874" spans="1:18" ht="15.75" customHeight="1">
      <c r="A1874" s="12" t="s">
        <v>28</v>
      </c>
      <c r="B1874" s="15">
        <v>1128299</v>
      </c>
      <c r="C1874" s="3">
        <v>44553</v>
      </c>
      <c r="D1874" s="12" t="s">
        <v>29</v>
      </c>
      <c r="E1874" s="12" t="s">
        <v>75</v>
      </c>
      <c r="F1874" s="12" t="s">
        <v>76</v>
      </c>
      <c r="G1874" s="12" t="s">
        <v>20</v>
      </c>
      <c r="H1874" s="33">
        <v>0.70000000000000018</v>
      </c>
      <c r="I1874" s="21">
        <v>5500</v>
      </c>
      <c r="J1874" s="33">
        <f t="shared" si="70"/>
        <v>3850.0000000000009</v>
      </c>
      <c r="K1874" s="34">
        <f t="shared" si="71"/>
        <v>1347.5000000000002</v>
      </c>
      <c r="L1874" s="24">
        <v>0.35</v>
      </c>
      <c r="M1874" s="42">
        <f t="shared" si="74"/>
        <v>0.24500000000000005</v>
      </c>
      <c r="N1874" s="29">
        <f t="shared" si="75"/>
        <v>1347.5000000000002</v>
      </c>
      <c r="O1874" s="3"/>
      <c r="P1874" s="4"/>
      <c r="Q1874" s="5"/>
      <c r="R1874" s="6"/>
    </row>
    <row r="1875" spans="1:18" ht="15.75" customHeight="1">
      <c r="A1875" s="12" t="s">
        <v>28</v>
      </c>
      <c r="B1875" s="15">
        <v>1128299</v>
      </c>
      <c r="C1875" s="3">
        <v>44553</v>
      </c>
      <c r="D1875" s="12" t="s">
        <v>29</v>
      </c>
      <c r="E1875" s="12" t="s">
        <v>75</v>
      </c>
      <c r="F1875" s="12" t="s">
        <v>76</v>
      </c>
      <c r="G1875" s="12" t="s">
        <v>21</v>
      </c>
      <c r="H1875" s="33">
        <v>0.70000000000000018</v>
      </c>
      <c r="I1875" s="21">
        <v>5500</v>
      </c>
      <c r="J1875" s="33">
        <f t="shared" si="70"/>
        <v>3850.0000000000009</v>
      </c>
      <c r="K1875" s="34">
        <f t="shared" si="71"/>
        <v>1347.5000000000002</v>
      </c>
      <c r="L1875" s="24">
        <v>0.35</v>
      </c>
      <c r="M1875" s="42">
        <f t="shared" si="74"/>
        <v>0.24500000000000005</v>
      </c>
      <c r="N1875" s="29">
        <f t="shared" si="75"/>
        <v>1347.5000000000002</v>
      </c>
      <c r="O1875" s="3"/>
      <c r="P1875" s="4"/>
      <c r="Q1875" s="5"/>
      <c r="R1875" s="6"/>
    </row>
    <row r="1876" spans="1:18" ht="15.75" customHeight="1">
      <c r="A1876" s="12" t="s">
        <v>28</v>
      </c>
      <c r="B1876" s="15">
        <v>1128299</v>
      </c>
      <c r="C1876" s="3">
        <v>44553</v>
      </c>
      <c r="D1876" s="12" t="s">
        <v>29</v>
      </c>
      <c r="E1876" s="12" t="s">
        <v>75</v>
      </c>
      <c r="F1876" s="12" t="s">
        <v>76</v>
      </c>
      <c r="G1876" s="12" t="s">
        <v>22</v>
      </c>
      <c r="H1876" s="33">
        <v>0.80000000000000016</v>
      </c>
      <c r="I1876" s="21">
        <v>4750</v>
      </c>
      <c r="J1876" s="33">
        <f t="shared" si="70"/>
        <v>3800.0000000000009</v>
      </c>
      <c r="K1876" s="34">
        <f t="shared" si="71"/>
        <v>1520.0000000000005</v>
      </c>
      <c r="L1876" s="24">
        <v>0.4</v>
      </c>
      <c r="M1876" s="42">
        <f t="shared" si="74"/>
        <v>0.32000000000000012</v>
      </c>
      <c r="N1876" s="29">
        <f t="shared" si="75"/>
        <v>1520.0000000000005</v>
      </c>
      <c r="O1876" s="3"/>
      <c r="P1876" s="4"/>
      <c r="Q1876" s="5"/>
      <c r="R1876" s="6"/>
    </row>
    <row r="1877" spans="1:18" ht="15.75" customHeight="1">
      <c r="A1877" s="12" t="s">
        <v>28</v>
      </c>
      <c r="B1877" s="15">
        <v>1128299</v>
      </c>
      <c r="C1877" s="3">
        <v>44553</v>
      </c>
      <c r="D1877" s="12" t="s">
        <v>29</v>
      </c>
      <c r="E1877" s="12" t="s">
        <v>75</v>
      </c>
      <c r="F1877" s="12" t="s">
        <v>76</v>
      </c>
      <c r="G1877" s="12" t="s">
        <v>23</v>
      </c>
      <c r="H1877" s="33">
        <v>0.8500000000000002</v>
      </c>
      <c r="I1877" s="21">
        <v>5750</v>
      </c>
      <c r="J1877" s="33">
        <f t="shared" si="70"/>
        <v>4887.5000000000009</v>
      </c>
      <c r="K1877" s="34">
        <f t="shared" si="71"/>
        <v>1466.2500000000002</v>
      </c>
      <c r="L1877" s="24">
        <v>0.3</v>
      </c>
      <c r="M1877" s="42">
        <f t="shared" si="74"/>
        <v>0.25500000000000006</v>
      </c>
      <c r="N1877" s="29">
        <f t="shared" si="75"/>
        <v>1466.2500000000002</v>
      </c>
      <c r="O1877" s="3"/>
      <c r="P1877" s="4"/>
      <c r="Q1877" s="5"/>
      <c r="R1877" s="6"/>
    </row>
    <row r="1878" spans="1:18" ht="15.75" customHeight="1">
      <c r="A1878" s="12" t="s">
        <v>28</v>
      </c>
      <c r="B1878" s="15">
        <v>1128299</v>
      </c>
      <c r="C1878" s="3">
        <v>44213</v>
      </c>
      <c r="D1878" s="12" t="s">
        <v>29</v>
      </c>
      <c r="E1878" s="12" t="s">
        <v>77</v>
      </c>
      <c r="F1878" s="12" t="s">
        <v>60</v>
      </c>
      <c r="G1878" s="12" t="s">
        <v>18</v>
      </c>
      <c r="H1878" s="33">
        <v>0.35000000000000003</v>
      </c>
      <c r="I1878" s="21">
        <v>4000</v>
      </c>
      <c r="J1878" s="33">
        <f t="shared" si="70"/>
        <v>1400.0000000000002</v>
      </c>
      <c r="K1878" s="34">
        <f t="shared" si="71"/>
        <v>560</v>
      </c>
      <c r="L1878" s="24">
        <v>0.39999999999999997</v>
      </c>
      <c r="M1878" s="42">
        <f t="shared" si="74"/>
        <v>0.14000000000000001</v>
      </c>
      <c r="N1878" s="29">
        <f t="shared" si="75"/>
        <v>560</v>
      </c>
      <c r="O1878" s="3"/>
      <c r="P1878" s="4"/>
      <c r="Q1878" s="5"/>
      <c r="R1878" s="6"/>
    </row>
    <row r="1879" spans="1:18" ht="15.75" customHeight="1">
      <c r="A1879" s="12" t="s">
        <v>28</v>
      </c>
      <c r="B1879" s="15">
        <v>1128299</v>
      </c>
      <c r="C1879" s="3">
        <v>44213</v>
      </c>
      <c r="D1879" s="12" t="s">
        <v>29</v>
      </c>
      <c r="E1879" s="12" t="s">
        <v>77</v>
      </c>
      <c r="F1879" s="12" t="s">
        <v>60</v>
      </c>
      <c r="G1879" s="12" t="s">
        <v>19</v>
      </c>
      <c r="H1879" s="33">
        <v>0.45</v>
      </c>
      <c r="I1879" s="21">
        <v>4000</v>
      </c>
      <c r="J1879" s="33">
        <f t="shared" si="70"/>
        <v>1800</v>
      </c>
      <c r="K1879" s="34">
        <f t="shared" si="71"/>
        <v>719.99999999999989</v>
      </c>
      <c r="L1879" s="24">
        <v>0.39999999999999997</v>
      </c>
      <c r="M1879" s="42">
        <f t="shared" si="74"/>
        <v>0.17999999999999997</v>
      </c>
      <c r="N1879" s="29">
        <f t="shared" si="75"/>
        <v>719.99999999999989</v>
      </c>
      <c r="O1879" s="3"/>
      <c r="P1879" s="4"/>
      <c r="Q1879" s="5"/>
      <c r="R1879" s="6"/>
    </row>
    <row r="1880" spans="1:18" ht="15.75" customHeight="1">
      <c r="A1880" s="12" t="s">
        <v>28</v>
      </c>
      <c r="B1880" s="15">
        <v>1128299</v>
      </c>
      <c r="C1880" s="3">
        <v>44213</v>
      </c>
      <c r="D1880" s="12" t="s">
        <v>29</v>
      </c>
      <c r="E1880" s="12" t="s">
        <v>77</v>
      </c>
      <c r="F1880" s="12" t="s">
        <v>60</v>
      </c>
      <c r="G1880" s="12" t="s">
        <v>20</v>
      </c>
      <c r="H1880" s="33">
        <v>0.45</v>
      </c>
      <c r="I1880" s="21">
        <v>4000</v>
      </c>
      <c r="J1880" s="33">
        <f t="shared" si="70"/>
        <v>1800</v>
      </c>
      <c r="K1880" s="34">
        <f t="shared" si="71"/>
        <v>719.99999999999989</v>
      </c>
      <c r="L1880" s="24">
        <v>0.39999999999999997</v>
      </c>
      <c r="M1880" s="42">
        <f t="shared" si="74"/>
        <v>0.17999999999999997</v>
      </c>
      <c r="N1880" s="29">
        <f t="shared" si="75"/>
        <v>719.99999999999989</v>
      </c>
      <c r="O1880" s="3"/>
      <c r="P1880" s="4"/>
      <c r="Q1880" s="5"/>
      <c r="R1880" s="6"/>
    </row>
    <row r="1881" spans="1:18" ht="15.75" customHeight="1">
      <c r="A1881" s="12" t="s">
        <v>28</v>
      </c>
      <c r="B1881" s="15">
        <v>1128299</v>
      </c>
      <c r="C1881" s="3">
        <v>44213</v>
      </c>
      <c r="D1881" s="12" t="s">
        <v>29</v>
      </c>
      <c r="E1881" s="12" t="s">
        <v>77</v>
      </c>
      <c r="F1881" s="12" t="s">
        <v>60</v>
      </c>
      <c r="G1881" s="12" t="s">
        <v>21</v>
      </c>
      <c r="H1881" s="33">
        <v>0.45</v>
      </c>
      <c r="I1881" s="21">
        <v>2500</v>
      </c>
      <c r="J1881" s="33">
        <f t="shared" si="70"/>
        <v>1125</v>
      </c>
      <c r="K1881" s="34">
        <f t="shared" si="71"/>
        <v>449.99999999999994</v>
      </c>
      <c r="L1881" s="24">
        <v>0.39999999999999997</v>
      </c>
      <c r="M1881" s="42">
        <f t="shared" si="74"/>
        <v>0.17999999999999997</v>
      </c>
      <c r="N1881" s="29">
        <f t="shared" si="75"/>
        <v>449.99999999999994</v>
      </c>
      <c r="O1881" s="3"/>
      <c r="P1881" s="4"/>
      <c r="Q1881" s="5"/>
      <c r="R1881" s="6"/>
    </row>
    <row r="1882" spans="1:18" ht="15.75" customHeight="1">
      <c r="A1882" s="12" t="s">
        <v>28</v>
      </c>
      <c r="B1882" s="15">
        <v>1128299</v>
      </c>
      <c r="C1882" s="3">
        <v>44213</v>
      </c>
      <c r="D1882" s="12" t="s">
        <v>29</v>
      </c>
      <c r="E1882" s="12" t="s">
        <v>77</v>
      </c>
      <c r="F1882" s="12" t="s">
        <v>60</v>
      </c>
      <c r="G1882" s="12" t="s">
        <v>22</v>
      </c>
      <c r="H1882" s="33">
        <v>0.50000000000000011</v>
      </c>
      <c r="I1882" s="21">
        <v>2000</v>
      </c>
      <c r="J1882" s="33">
        <f t="shared" si="70"/>
        <v>1000.0000000000002</v>
      </c>
      <c r="K1882" s="34">
        <f t="shared" si="71"/>
        <v>450.00000000000011</v>
      </c>
      <c r="L1882" s="24">
        <v>0.45</v>
      </c>
      <c r="M1882" s="42">
        <f t="shared" si="74"/>
        <v>0.22500000000000006</v>
      </c>
      <c r="N1882" s="29">
        <f t="shared" si="75"/>
        <v>450.00000000000011</v>
      </c>
      <c r="O1882" s="3"/>
      <c r="P1882" s="4"/>
      <c r="Q1882" s="5"/>
      <c r="R1882" s="6"/>
    </row>
    <row r="1883" spans="1:18" ht="15.75" customHeight="1">
      <c r="A1883" s="12" t="s">
        <v>28</v>
      </c>
      <c r="B1883" s="15">
        <v>1128299</v>
      </c>
      <c r="C1883" s="3">
        <v>44213</v>
      </c>
      <c r="D1883" s="12" t="s">
        <v>29</v>
      </c>
      <c r="E1883" s="12" t="s">
        <v>77</v>
      </c>
      <c r="F1883" s="12" t="s">
        <v>60</v>
      </c>
      <c r="G1883" s="12" t="s">
        <v>23</v>
      </c>
      <c r="H1883" s="33">
        <v>0.45</v>
      </c>
      <c r="I1883" s="21">
        <v>4500</v>
      </c>
      <c r="J1883" s="33">
        <f t="shared" si="70"/>
        <v>2025</v>
      </c>
      <c r="K1883" s="34">
        <f t="shared" si="71"/>
        <v>708.75</v>
      </c>
      <c r="L1883" s="24">
        <v>0.35</v>
      </c>
      <c r="M1883" s="42">
        <f t="shared" si="74"/>
        <v>0.1575</v>
      </c>
      <c r="N1883" s="29">
        <f t="shared" si="75"/>
        <v>708.75</v>
      </c>
      <c r="O1883" s="3"/>
      <c r="P1883" s="4"/>
      <c r="Q1883" s="5"/>
      <c r="R1883" s="6"/>
    </row>
    <row r="1884" spans="1:18" ht="15.75" customHeight="1">
      <c r="A1884" s="12" t="s">
        <v>28</v>
      </c>
      <c r="B1884" s="15">
        <v>1128299</v>
      </c>
      <c r="C1884" s="3">
        <v>44244</v>
      </c>
      <c r="D1884" s="12" t="s">
        <v>29</v>
      </c>
      <c r="E1884" s="12" t="s">
        <v>77</v>
      </c>
      <c r="F1884" s="12" t="s">
        <v>60</v>
      </c>
      <c r="G1884" s="12" t="s">
        <v>18</v>
      </c>
      <c r="H1884" s="33">
        <v>0.35000000000000003</v>
      </c>
      <c r="I1884" s="21">
        <v>5000</v>
      </c>
      <c r="J1884" s="33">
        <f t="shared" si="70"/>
        <v>1750.0000000000002</v>
      </c>
      <c r="K1884" s="34">
        <f t="shared" si="71"/>
        <v>700</v>
      </c>
      <c r="L1884" s="24">
        <v>0.39999999999999997</v>
      </c>
      <c r="M1884" s="42">
        <f t="shared" si="74"/>
        <v>0.14000000000000001</v>
      </c>
      <c r="N1884" s="29">
        <f t="shared" si="75"/>
        <v>700</v>
      </c>
      <c r="O1884" s="3"/>
      <c r="P1884" s="4"/>
      <c r="Q1884" s="5"/>
      <c r="R1884" s="6"/>
    </row>
    <row r="1885" spans="1:18" ht="15.75" customHeight="1">
      <c r="A1885" s="12" t="s">
        <v>28</v>
      </c>
      <c r="B1885" s="15">
        <v>1128299</v>
      </c>
      <c r="C1885" s="3">
        <v>44244</v>
      </c>
      <c r="D1885" s="12" t="s">
        <v>29</v>
      </c>
      <c r="E1885" s="12" t="s">
        <v>77</v>
      </c>
      <c r="F1885" s="12" t="s">
        <v>60</v>
      </c>
      <c r="G1885" s="12" t="s">
        <v>19</v>
      </c>
      <c r="H1885" s="33">
        <v>0.45</v>
      </c>
      <c r="I1885" s="21">
        <v>4000</v>
      </c>
      <c r="J1885" s="33">
        <f t="shared" si="70"/>
        <v>1800</v>
      </c>
      <c r="K1885" s="34">
        <f t="shared" si="71"/>
        <v>719.99999999999989</v>
      </c>
      <c r="L1885" s="24">
        <v>0.39999999999999997</v>
      </c>
      <c r="M1885" s="42">
        <f t="shared" si="74"/>
        <v>0.17999999999999997</v>
      </c>
      <c r="N1885" s="29">
        <f t="shared" si="75"/>
        <v>719.99999999999989</v>
      </c>
      <c r="O1885" s="3"/>
      <c r="P1885" s="4"/>
      <c r="Q1885" s="5"/>
      <c r="R1885" s="6"/>
    </row>
    <row r="1886" spans="1:18" ht="15.75" customHeight="1">
      <c r="A1886" s="12" t="s">
        <v>28</v>
      </c>
      <c r="B1886" s="15">
        <v>1128299</v>
      </c>
      <c r="C1886" s="3">
        <v>44244</v>
      </c>
      <c r="D1886" s="12" t="s">
        <v>29</v>
      </c>
      <c r="E1886" s="12" t="s">
        <v>77</v>
      </c>
      <c r="F1886" s="12" t="s">
        <v>60</v>
      </c>
      <c r="G1886" s="12" t="s">
        <v>20</v>
      </c>
      <c r="H1886" s="33">
        <v>0.45</v>
      </c>
      <c r="I1886" s="21">
        <v>4000</v>
      </c>
      <c r="J1886" s="33">
        <f t="shared" si="70"/>
        <v>1800</v>
      </c>
      <c r="K1886" s="34">
        <f t="shared" si="71"/>
        <v>719.99999999999989</v>
      </c>
      <c r="L1886" s="24">
        <v>0.39999999999999997</v>
      </c>
      <c r="M1886" s="42">
        <f t="shared" si="74"/>
        <v>0.17999999999999997</v>
      </c>
      <c r="N1886" s="29">
        <f t="shared" si="75"/>
        <v>719.99999999999989</v>
      </c>
      <c r="O1886" s="3"/>
      <c r="P1886" s="4"/>
      <c r="Q1886" s="5"/>
      <c r="R1886" s="6"/>
    </row>
    <row r="1887" spans="1:18" ht="15.75" customHeight="1">
      <c r="A1887" s="12" t="s">
        <v>28</v>
      </c>
      <c r="B1887" s="15">
        <v>1128299</v>
      </c>
      <c r="C1887" s="3">
        <v>44244</v>
      </c>
      <c r="D1887" s="12" t="s">
        <v>29</v>
      </c>
      <c r="E1887" s="12" t="s">
        <v>77</v>
      </c>
      <c r="F1887" s="12" t="s">
        <v>60</v>
      </c>
      <c r="G1887" s="12" t="s">
        <v>21</v>
      </c>
      <c r="H1887" s="33">
        <v>0.45</v>
      </c>
      <c r="I1887" s="21">
        <v>2500</v>
      </c>
      <c r="J1887" s="33">
        <f t="shared" si="70"/>
        <v>1125</v>
      </c>
      <c r="K1887" s="34">
        <f t="shared" si="71"/>
        <v>449.99999999999994</v>
      </c>
      <c r="L1887" s="24">
        <v>0.39999999999999997</v>
      </c>
      <c r="M1887" s="42">
        <f t="shared" si="74"/>
        <v>0.17999999999999997</v>
      </c>
      <c r="N1887" s="29">
        <f t="shared" si="75"/>
        <v>449.99999999999994</v>
      </c>
      <c r="O1887" s="3"/>
      <c r="P1887" s="4"/>
      <c r="Q1887" s="5"/>
      <c r="R1887" s="6"/>
    </row>
    <row r="1888" spans="1:18" ht="15.75" customHeight="1">
      <c r="A1888" s="12" t="s">
        <v>28</v>
      </c>
      <c r="B1888" s="15">
        <v>1128299</v>
      </c>
      <c r="C1888" s="3">
        <v>44244</v>
      </c>
      <c r="D1888" s="12" t="s">
        <v>29</v>
      </c>
      <c r="E1888" s="12" t="s">
        <v>77</v>
      </c>
      <c r="F1888" s="12" t="s">
        <v>60</v>
      </c>
      <c r="G1888" s="12" t="s">
        <v>22</v>
      </c>
      <c r="H1888" s="33">
        <v>0.50000000000000011</v>
      </c>
      <c r="I1888" s="21">
        <v>1750</v>
      </c>
      <c r="J1888" s="33">
        <f t="shared" si="70"/>
        <v>875.00000000000023</v>
      </c>
      <c r="K1888" s="34">
        <f t="shared" si="71"/>
        <v>393.75000000000011</v>
      </c>
      <c r="L1888" s="24">
        <v>0.45</v>
      </c>
      <c r="M1888" s="42">
        <f t="shared" si="74"/>
        <v>0.22500000000000006</v>
      </c>
      <c r="N1888" s="29">
        <f t="shared" si="75"/>
        <v>393.75000000000011</v>
      </c>
      <c r="O1888" s="3"/>
      <c r="P1888" s="4"/>
      <c r="Q1888" s="5"/>
      <c r="R1888" s="6"/>
    </row>
    <row r="1889" spans="1:18" ht="15.75" customHeight="1">
      <c r="A1889" s="12" t="s">
        <v>28</v>
      </c>
      <c r="B1889" s="15">
        <v>1128299</v>
      </c>
      <c r="C1889" s="3">
        <v>44244</v>
      </c>
      <c r="D1889" s="12" t="s">
        <v>29</v>
      </c>
      <c r="E1889" s="12" t="s">
        <v>77</v>
      </c>
      <c r="F1889" s="12" t="s">
        <v>60</v>
      </c>
      <c r="G1889" s="12" t="s">
        <v>23</v>
      </c>
      <c r="H1889" s="33">
        <v>0.45</v>
      </c>
      <c r="I1889" s="21">
        <v>3750</v>
      </c>
      <c r="J1889" s="33">
        <f t="shared" si="70"/>
        <v>1687.5</v>
      </c>
      <c r="K1889" s="34">
        <f t="shared" si="71"/>
        <v>590.625</v>
      </c>
      <c r="L1889" s="24">
        <v>0.35</v>
      </c>
      <c r="M1889" s="42">
        <f t="shared" si="74"/>
        <v>0.1575</v>
      </c>
      <c r="N1889" s="29">
        <f t="shared" si="75"/>
        <v>590.625</v>
      </c>
      <c r="O1889" s="3"/>
      <c r="P1889" s="4"/>
      <c r="Q1889" s="5"/>
      <c r="R1889" s="6"/>
    </row>
    <row r="1890" spans="1:18" ht="15.75" customHeight="1">
      <c r="A1890" s="12" t="s">
        <v>28</v>
      </c>
      <c r="B1890" s="15">
        <v>1128299</v>
      </c>
      <c r="C1890" s="3">
        <v>44271</v>
      </c>
      <c r="D1890" s="12" t="s">
        <v>29</v>
      </c>
      <c r="E1890" s="12" t="s">
        <v>77</v>
      </c>
      <c r="F1890" s="12" t="s">
        <v>60</v>
      </c>
      <c r="G1890" s="12" t="s">
        <v>18</v>
      </c>
      <c r="H1890" s="33">
        <v>0.45</v>
      </c>
      <c r="I1890" s="21">
        <v>5250</v>
      </c>
      <c r="J1890" s="33">
        <f t="shared" si="70"/>
        <v>2362.5</v>
      </c>
      <c r="K1890" s="34">
        <f t="shared" si="71"/>
        <v>944.99999999999989</v>
      </c>
      <c r="L1890" s="24">
        <v>0.39999999999999997</v>
      </c>
      <c r="M1890" s="42">
        <f t="shared" si="74"/>
        <v>0.17999999999999997</v>
      </c>
      <c r="N1890" s="29">
        <f t="shared" si="75"/>
        <v>944.99999999999989</v>
      </c>
      <c r="O1890" s="3"/>
      <c r="P1890" s="4"/>
      <c r="Q1890" s="5"/>
      <c r="R1890" s="6"/>
    </row>
    <row r="1891" spans="1:18" ht="15.75" customHeight="1">
      <c r="A1891" s="12" t="s">
        <v>28</v>
      </c>
      <c r="B1891" s="15">
        <v>1128299</v>
      </c>
      <c r="C1891" s="3">
        <v>44271</v>
      </c>
      <c r="D1891" s="12" t="s">
        <v>29</v>
      </c>
      <c r="E1891" s="12" t="s">
        <v>77</v>
      </c>
      <c r="F1891" s="12" t="s">
        <v>60</v>
      </c>
      <c r="G1891" s="12" t="s">
        <v>19</v>
      </c>
      <c r="H1891" s="33">
        <v>0.55000000000000004</v>
      </c>
      <c r="I1891" s="21">
        <v>3750</v>
      </c>
      <c r="J1891" s="33">
        <f t="shared" si="70"/>
        <v>2062.5</v>
      </c>
      <c r="K1891" s="34">
        <f t="shared" si="71"/>
        <v>824.99999999999989</v>
      </c>
      <c r="L1891" s="24">
        <v>0.39999999999999997</v>
      </c>
      <c r="M1891" s="42">
        <f t="shared" si="74"/>
        <v>0.21999999999999997</v>
      </c>
      <c r="N1891" s="29">
        <f t="shared" si="75"/>
        <v>824.99999999999989</v>
      </c>
      <c r="O1891" s="3"/>
      <c r="P1891" s="4"/>
      <c r="Q1891" s="5"/>
      <c r="R1891" s="6"/>
    </row>
    <row r="1892" spans="1:18" ht="15.75" customHeight="1">
      <c r="A1892" s="12" t="s">
        <v>28</v>
      </c>
      <c r="B1892" s="15">
        <v>1128299</v>
      </c>
      <c r="C1892" s="3">
        <v>44271</v>
      </c>
      <c r="D1892" s="12" t="s">
        <v>29</v>
      </c>
      <c r="E1892" s="12" t="s">
        <v>77</v>
      </c>
      <c r="F1892" s="12" t="s">
        <v>60</v>
      </c>
      <c r="G1892" s="12" t="s">
        <v>20</v>
      </c>
      <c r="H1892" s="33">
        <v>0.6</v>
      </c>
      <c r="I1892" s="21">
        <v>4000</v>
      </c>
      <c r="J1892" s="33">
        <f t="shared" si="70"/>
        <v>2400</v>
      </c>
      <c r="K1892" s="34">
        <f t="shared" si="71"/>
        <v>959.99999999999989</v>
      </c>
      <c r="L1892" s="24">
        <v>0.39999999999999997</v>
      </c>
      <c r="M1892" s="42">
        <f t="shared" si="74"/>
        <v>0.23999999999999996</v>
      </c>
      <c r="N1892" s="29">
        <f t="shared" si="75"/>
        <v>959.99999999999989</v>
      </c>
      <c r="O1892" s="3"/>
      <c r="P1892" s="4"/>
      <c r="Q1892" s="5"/>
      <c r="R1892" s="6"/>
    </row>
    <row r="1893" spans="1:18" ht="15.75" customHeight="1">
      <c r="A1893" s="12" t="s">
        <v>28</v>
      </c>
      <c r="B1893" s="15">
        <v>1128299</v>
      </c>
      <c r="C1893" s="3">
        <v>44271</v>
      </c>
      <c r="D1893" s="12" t="s">
        <v>29</v>
      </c>
      <c r="E1893" s="12" t="s">
        <v>77</v>
      </c>
      <c r="F1893" s="12" t="s">
        <v>60</v>
      </c>
      <c r="G1893" s="12" t="s">
        <v>21</v>
      </c>
      <c r="H1893" s="33">
        <v>0.55000000000000004</v>
      </c>
      <c r="I1893" s="21">
        <v>3000</v>
      </c>
      <c r="J1893" s="33">
        <f t="shared" si="70"/>
        <v>1650.0000000000002</v>
      </c>
      <c r="K1893" s="34">
        <f t="shared" si="71"/>
        <v>660</v>
      </c>
      <c r="L1893" s="24">
        <v>0.39999999999999997</v>
      </c>
      <c r="M1893" s="42">
        <f t="shared" si="74"/>
        <v>0.22</v>
      </c>
      <c r="N1893" s="29">
        <f t="shared" si="75"/>
        <v>660</v>
      </c>
      <c r="O1893" s="3"/>
      <c r="P1893" s="4"/>
      <c r="Q1893" s="5"/>
      <c r="R1893" s="6"/>
    </row>
    <row r="1894" spans="1:18" ht="15.75" customHeight="1">
      <c r="A1894" s="12" t="s">
        <v>28</v>
      </c>
      <c r="B1894" s="15">
        <v>1128299</v>
      </c>
      <c r="C1894" s="3">
        <v>44271</v>
      </c>
      <c r="D1894" s="12" t="s">
        <v>29</v>
      </c>
      <c r="E1894" s="12" t="s">
        <v>77</v>
      </c>
      <c r="F1894" s="12" t="s">
        <v>60</v>
      </c>
      <c r="G1894" s="12" t="s">
        <v>22</v>
      </c>
      <c r="H1894" s="33">
        <v>0.60000000000000009</v>
      </c>
      <c r="I1894" s="21">
        <v>1500</v>
      </c>
      <c r="J1894" s="33">
        <f t="shared" si="70"/>
        <v>900.00000000000011</v>
      </c>
      <c r="K1894" s="34">
        <f t="shared" si="71"/>
        <v>405.00000000000006</v>
      </c>
      <c r="L1894" s="24">
        <v>0.45</v>
      </c>
      <c r="M1894" s="42">
        <f t="shared" si="74"/>
        <v>0.27</v>
      </c>
      <c r="N1894" s="29">
        <f t="shared" si="75"/>
        <v>405.00000000000006</v>
      </c>
      <c r="O1894" s="3"/>
      <c r="P1894" s="4"/>
      <c r="Q1894" s="5"/>
      <c r="R1894" s="6"/>
    </row>
    <row r="1895" spans="1:18" ht="15.75" customHeight="1">
      <c r="A1895" s="12" t="s">
        <v>28</v>
      </c>
      <c r="B1895" s="15">
        <v>1128299</v>
      </c>
      <c r="C1895" s="3">
        <v>44271</v>
      </c>
      <c r="D1895" s="12" t="s">
        <v>29</v>
      </c>
      <c r="E1895" s="12" t="s">
        <v>77</v>
      </c>
      <c r="F1895" s="12" t="s">
        <v>60</v>
      </c>
      <c r="G1895" s="12" t="s">
        <v>23</v>
      </c>
      <c r="H1895" s="33">
        <v>0.45</v>
      </c>
      <c r="I1895" s="21">
        <v>3500</v>
      </c>
      <c r="J1895" s="33">
        <f t="shared" si="70"/>
        <v>1575</v>
      </c>
      <c r="K1895" s="34">
        <f t="shared" si="71"/>
        <v>551.25</v>
      </c>
      <c r="L1895" s="24">
        <v>0.35</v>
      </c>
      <c r="M1895" s="42">
        <f t="shared" si="74"/>
        <v>0.1575</v>
      </c>
      <c r="N1895" s="29">
        <f t="shared" si="75"/>
        <v>551.25</v>
      </c>
      <c r="O1895" s="3"/>
      <c r="P1895" s="4"/>
      <c r="Q1895" s="5"/>
      <c r="R1895" s="6"/>
    </row>
    <row r="1896" spans="1:18" ht="15.75" customHeight="1">
      <c r="A1896" s="12" t="s">
        <v>28</v>
      </c>
      <c r="B1896" s="15">
        <v>1128299</v>
      </c>
      <c r="C1896" s="3">
        <v>44303</v>
      </c>
      <c r="D1896" s="12" t="s">
        <v>29</v>
      </c>
      <c r="E1896" s="12" t="s">
        <v>77</v>
      </c>
      <c r="F1896" s="12" t="s">
        <v>60</v>
      </c>
      <c r="G1896" s="12" t="s">
        <v>18</v>
      </c>
      <c r="H1896" s="33">
        <v>0.5</v>
      </c>
      <c r="I1896" s="21">
        <v>5250</v>
      </c>
      <c r="J1896" s="33">
        <f t="shared" si="70"/>
        <v>2625</v>
      </c>
      <c r="K1896" s="34">
        <f t="shared" si="71"/>
        <v>1050</v>
      </c>
      <c r="L1896" s="24">
        <v>0.39999999999999997</v>
      </c>
      <c r="M1896" s="42">
        <f t="shared" si="74"/>
        <v>0.2</v>
      </c>
      <c r="N1896" s="29">
        <f t="shared" si="75"/>
        <v>1050</v>
      </c>
      <c r="O1896" s="3"/>
      <c r="P1896" s="4"/>
      <c r="Q1896" s="5"/>
      <c r="R1896" s="6"/>
    </row>
    <row r="1897" spans="1:18" ht="15.75" customHeight="1">
      <c r="A1897" s="12" t="s">
        <v>28</v>
      </c>
      <c r="B1897" s="15">
        <v>1128299</v>
      </c>
      <c r="C1897" s="3">
        <v>44303</v>
      </c>
      <c r="D1897" s="12" t="s">
        <v>29</v>
      </c>
      <c r="E1897" s="12" t="s">
        <v>77</v>
      </c>
      <c r="F1897" s="12" t="s">
        <v>60</v>
      </c>
      <c r="G1897" s="12" t="s">
        <v>19</v>
      </c>
      <c r="H1897" s="33">
        <v>0.55000000000000004</v>
      </c>
      <c r="I1897" s="21">
        <v>3250</v>
      </c>
      <c r="J1897" s="33">
        <f t="shared" si="70"/>
        <v>1787.5000000000002</v>
      </c>
      <c r="K1897" s="34">
        <f t="shared" si="71"/>
        <v>715</v>
      </c>
      <c r="L1897" s="24">
        <v>0.39999999999999997</v>
      </c>
      <c r="M1897" s="42">
        <f t="shared" si="74"/>
        <v>0.22</v>
      </c>
      <c r="N1897" s="29">
        <f t="shared" si="75"/>
        <v>715</v>
      </c>
      <c r="O1897" s="3"/>
      <c r="P1897" s="4"/>
      <c r="Q1897" s="5"/>
      <c r="R1897" s="6"/>
    </row>
    <row r="1898" spans="1:18" ht="15.75" customHeight="1">
      <c r="A1898" s="12" t="s">
        <v>28</v>
      </c>
      <c r="B1898" s="15">
        <v>1128299</v>
      </c>
      <c r="C1898" s="3">
        <v>44303</v>
      </c>
      <c r="D1898" s="12" t="s">
        <v>29</v>
      </c>
      <c r="E1898" s="12" t="s">
        <v>77</v>
      </c>
      <c r="F1898" s="12" t="s">
        <v>60</v>
      </c>
      <c r="G1898" s="12" t="s">
        <v>20</v>
      </c>
      <c r="H1898" s="33">
        <v>0.55000000000000004</v>
      </c>
      <c r="I1898" s="21">
        <v>3750</v>
      </c>
      <c r="J1898" s="33">
        <f t="shared" si="70"/>
        <v>2062.5</v>
      </c>
      <c r="K1898" s="34">
        <f t="shared" si="71"/>
        <v>824.99999999999989</v>
      </c>
      <c r="L1898" s="24">
        <v>0.39999999999999997</v>
      </c>
      <c r="M1898" s="42">
        <f t="shared" si="74"/>
        <v>0.21999999999999997</v>
      </c>
      <c r="N1898" s="29">
        <f t="shared" si="75"/>
        <v>824.99999999999989</v>
      </c>
      <c r="O1898" s="3"/>
      <c r="P1898" s="4"/>
      <c r="Q1898" s="5"/>
      <c r="R1898" s="6"/>
    </row>
    <row r="1899" spans="1:18" ht="15.75" customHeight="1">
      <c r="A1899" s="12" t="s">
        <v>28</v>
      </c>
      <c r="B1899" s="15">
        <v>1128299</v>
      </c>
      <c r="C1899" s="3">
        <v>44303</v>
      </c>
      <c r="D1899" s="12" t="s">
        <v>29</v>
      </c>
      <c r="E1899" s="12" t="s">
        <v>77</v>
      </c>
      <c r="F1899" s="12" t="s">
        <v>60</v>
      </c>
      <c r="G1899" s="12" t="s">
        <v>21</v>
      </c>
      <c r="H1899" s="33">
        <v>0.40000000000000008</v>
      </c>
      <c r="I1899" s="21">
        <v>2750</v>
      </c>
      <c r="J1899" s="33">
        <f t="shared" si="70"/>
        <v>1100.0000000000002</v>
      </c>
      <c r="K1899" s="34">
        <f t="shared" si="71"/>
        <v>440.00000000000006</v>
      </c>
      <c r="L1899" s="24">
        <v>0.39999999999999997</v>
      </c>
      <c r="M1899" s="42">
        <f t="shared" si="74"/>
        <v>0.16000000000000003</v>
      </c>
      <c r="N1899" s="29">
        <f t="shared" si="75"/>
        <v>440.00000000000006</v>
      </c>
      <c r="O1899" s="3"/>
      <c r="P1899" s="4"/>
      <c r="Q1899" s="5"/>
      <c r="R1899" s="6"/>
    </row>
    <row r="1900" spans="1:18" ht="15.75" customHeight="1">
      <c r="A1900" s="12" t="s">
        <v>28</v>
      </c>
      <c r="B1900" s="15">
        <v>1128299</v>
      </c>
      <c r="C1900" s="3">
        <v>44303</v>
      </c>
      <c r="D1900" s="12" t="s">
        <v>29</v>
      </c>
      <c r="E1900" s="12" t="s">
        <v>77</v>
      </c>
      <c r="F1900" s="12" t="s">
        <v>60</v>
      </c>
      <c r="G1900" s="12" t="s">
        <v>22</v>
      </c>
      <c r="H1900" s="33">
        <v>0.45000000000000012</v>
      </c>
      <c r="I1900" s="21">
        <v>1750</v>
      </c>
      <c r="J1900" s="33">
        <f t="shared" si="70"/>
        <v>787.50000000000023</v>
      </c>
      <c r="K1900" s="34">
        <f t="shared" si="71"/>
        <v>354.37500000000011</v>
      </c>
      <c r="L1900" s="24">
        <v>0.45</v>
      </c>
      <c r="M1900" s="42">
        <f t="shared" si="74"/>
        <v>0.20250000000000007</v>
      </c>
      <c r="N1900" s="29">
        <f t="shared" si="75"/>
        <v>354.37500000000011</v>
      </c>
      <c r="O1900" s="3"/>
      <c r="P1900" s="4"/>
      <c r="Q1900" s="5"/>
      <c r="R1900" s="6"/>
    </row>
    <row r="1901" spans="1:18" ht="15.75" customHeight="1">
      <c r="A1901" s="12" t="s">
        <v>28</v>
      </c>
      <c r="B1901" s="15">
        <v>1128299</v>
      </c>
      <c r="C1901" s="3">
        <v>44303</v>
      </c>
      <c r="D1901" s="12" t="s">
        <v>29</v>
      </c>
      <c r="E1901" s="12" t="s">
        <v>77</v>
      </c>
      <c r="F1901" s="12" t="s">
        <v>60</v>
      </c>
      <c r="G1901" s="12" t="s">
        <v>23</v>
      </c>
      <c r="H1901" s="33">
        <v>0.60000000000000009</v>
      </c>
      <c r="I1901" s="21">
        <v>3500</v>
      </c>
      <c r="J1901" s="33">
        <f t="shared" si="70"/>
        <v>2100.0000000000005</v>
      </c>
      <c r="K1901" s="34">
        <f t="shared" si="71"/>
        <v>735.00000000000011</v>
      </c>
      <c r="L1901" s="24">
        <v>0.35</v>
      </c>
      <c r="M1901" s="42">
        <f t="shared" si="74"/>
        <v>0.21000000000000002</v>
      </c>
      <c r="N1901" s="29">
        <f t="shared" si="75"/>
        <v>735.00000000000011</v>
      </c>
      <c r="O1901" s="3"/>
      <c r="P1901" s="4"/>
      <c r="Q1901" s="5"/>
      <c r="R1901" s="6"/>
    </row>
    <row r="1902" spans="1:18" ht="15.75" customHeight="1">
      <c r="A1902" s="12" t="s">
        <v>28</v>
      </c>
      <c r="B1902" s="15">
        <v>1128299</v>
      </c>
      <c r="C1902" s="3">
        <v>44334</v>
      </c>
      <c r="D1902" s="12" t="s">
        <v>29</v>
      </c>
      <c r="E1902" s="12" t="s">
        <v>77</v>
      </c>
      <c r="F1902" s="12" t="s">
        <v>60</v>
      </c>
      <c r="G1902" s="12" t="s">
        <v>18</v>
      </c>
      <c r="H1902" s="33">
        <v>0.45</v>
      </c>
      <c r="I1902" s="21">
        <v>5500</v>
      </c>
      <c r="J1902" s="33">
        <f t="shared" si="70"/>
        <v>2475</v>
      </c>
      <c r="K1902" s="34">
        <f t="shared" si="71"/>
        <v>989.99999999999989</v>
      </c>
      <c r="L1902" s="24">
        <v>0.39999999999999997</v>
      </c>
      <c r="M1902" s="42">
        <f t="shared" si="74"/>
        <v>0.17999999999999997</v>
      </c>
      <c r="N1902" s="29">
        <f t="shared" si="75"/>
        <v>989.99999999999989</v>
      </c>
      <c r="O1902" s="3"/>
      <c r="P1902" s="4"/>
      <c r="Q1902" s="5"/>
      <c r="R1902" s="6"/>
    </row>
    <row r="1903" spans="1:18" ht="15.75" customHeight="1">
      <c r="A1903" s="12" t="s">
        <v>28</v>
      </c>
      <c r="B1903" s="15">
        <v>1128299</v>
      </c>
      <c r="C1903" s="3">
        <v>44334</v>
      </c>
      <c r="D1903" s="12" t="s">
        <v>29</v>
      </c>
      <c r="E1903" s="12" t="s">
        <v>77</v>
      </c>
      <c r="F1903" s="12" t="s">
        <v>60</v>
      </c>
      <c r="G1903" s="12" t="s">
        <v>19</v>
      </c>
      <c r="H1903" s="33">
        <v>0.5</v>
      </c>
      <c r="I1903" s="21">
        <v>4000</v>
      </c>
      <c r="J1903" s="33">
        <f t="shared" si="70"/>
        <v>2000</v>
      </c>
      <c r="K1903" s="34">
        <f t="shared" si="71"/>
        <v>799.99999999999989</v>
      </c>
      <c r="L1903" s="24">
        <v>0.39999999999999997</v>
      </c>
      <c r="M1903" s="42">
        <f t="shared" si="74"/>
        <v>0.19999999999999998</v>
      </c>
      <c r="N1903" s="29">
        <f t="shared" si="75"/>
        <v>799.99999999999989</v>
      </c>
      <c r="O1903" s="3"/>
      <c r="P1903" s="4"/>
      <c r="Q1903" s="5"/>
      <c r="R1903" s="6"/>
    </row>
    <row r="1904" spans="1:18" ht="15.75" customHeight="1">
      <c r="A1904" s="12" t="s">
        <v>28</v>
      </c>
      <c r="B1904" s="15">
        <v>1128299</v>
      </c>
      <c r="C1904" s="3">
        <v>44334</v>
      </c>
      <c r="D1904" s="12" t="s">
        <v>29</v>
      </c>
      <c r="E1904" s="12" t="s">
        <v>77</v>
      </c>
      <c r="F1904" s="12" t="s">
        <v>60</v>
      </c>
      <c r="G1904" s="12" t="s">
        <v>20</v>
      </c>
      <c r="H1904" s="33">
        <v>0.5</v>
      </c>
      <c r="I1904" s="21">
        <v>4000</v>
      </c>
      <c r="J1904" s="33">
        <f t="shared" si="70"/>
        <v>2000</v>
      </c>
      <c r="K1904" s="34">
        <f t="shared" si="71"/>
        <v>799.99999999999989</v>
      </c>
      <c r="L1904" s="24">
        <v>0.39999999999999997</v>
      </c>
      <c r="M1904" s="42">
        <f t="shared" si="74"/>
        <v>0.19999999999999998</v>
      </c>
      <c r="N1904" s="29">
        <f t="shared" si="75"/>
        <v>799.99999999999989</v>
      </c>
      <c r="O1904" s="3"/>
      <c r="P1904" s="4"/>
      <c r="Q1904" s="5"/>
      <c r="R1904" s="6"/>
    </row>
    <row r="1905" spans="1:18" ht="15.75" customHeight="1">
      <c r="A1905" s="12" t="s">
        <v>28</v>
      </c>
      <c r="B1905" s="15">
        <v>1128299</v>
      </c>
      <c r="C1905" s="3">
        <v>44334</v>
      </c>
      <c r="D1905" s="12" t="s">
        <v>29</v>
      </c>
      <c r="E1905" s="12" t="s">
        <v>77</v>
      </c>
      <c r="F1905" s="12" t="s">
        <v>60</v>
      </c>
      <c r="G1905" s="12" t="s">
        <v>21</v>
      </c>
      <c r="H1905" s="33">
        <v>0.45</v>
      </c>
      <c r="I1905" s="21">
        <v>3250</v>
      </c>
      <c r="J1905" s="33">
        <f t="shared" si="70"/>
        <v>1462.5</v>
      </c>
      <c r="K1905" s="34">
        <f t="shared" si="71"/>
        <v>585</v>
      </c>
      <c r="L1905" s="24">
        <v>0.39999999999999997</v>
      </c>
      <c r="M1905" s="42">
        <f t="shared" si="74"/>
        <v>0.18</v>
      </c>
      <c r="N1905" s="29">
        <f t="shared" si="75"/>
        <v>585</v>
      </c>
      <c r="O1905" s="3"/>
      <c r="P1905" s="4"/>
      <c r="Q1905" s="5"/>
      <c r="R1905" s="6"/>
    </row>
    <row r="1906" spans="1:18" ht="15.75" customHeight="1">
      <c r="A1906" s="12" t="s">
        <v>28</v>
      </c>
      <c r="B1906" s="15">
        <v>1128299</v>
      </c>
      <c r="C1906" s="3">
        <v>44334</v>
      </c>
      <c r="D1906" s="12" t="s">
        <v>29</v>
      </c>
      <c r="E1906" s="12" t="s">
        <v>77</v>
      </c>
      <c r="F1906" s="12" t="s">
        <v>60</v>
      </c>
      <c r="G1906" s="12" t="s">
        <v>22</v>
      </c>
      <c r="H1906" s="33">
        <v>0.39999999999999997</v>
      </c>
      <c r="I1906" s="21">
        <v>2250</v>
      </c>
      <c r="J1906" s="33">
        <f t="shared" si="70"/>
        <v>899.99999999999989</v>
      </c>
      <c r="K1906" s="34">
        <f t="shared" si="71"/>
        <v>404.99999999999994</v>
      </c>
      <c r="L1906" s="24">
        <v>0.45</v>
      </c>
      <c r="M1906" s="42">
        <f t="shared" si="74"/>
        <v>0.17999999999999997</v>
      </c>
      <c r="N1906" s="29">
        <f t="shared" si="75"/>
        <v>404.99999999999994</v>
      </c>
      <c r="O1906" s="3"/>
      <c r="P1906" s="4"/>
      <c r="Q1906" s="5"/>
      <c r="R1906" s="6"/>
    </row>
    <row r="1907" spans="1:18" ht="15.75" customHeight="1">
      <c r="A1907" s="12" t="s">
        <v>28</v>
      </c>
      <c r="B1907" s="15">
        <v>1128299</v>
      </c>
      <c r="C1907" s="3">
        <v>44334</v>
      </c>
      <c r="D1907" s="12" t="s">
        <v>29</v>
      </c>
      <c r="E1907" s="12" t="s">
        <v>77</v>
      </c>
      <c r="F1907" s="12" t="s">
        <v>60</v>
      </c>
      <c r="G1907" s="12" t="s">
        <v>23</v>
      </c>
      <c r="H1907" s="33">
        <v>0.65</v>
      </c>
      <c r="I1907" s="21">
        <v>5750</v>
      </c>
      <c r="J1907" s="33">
        <f t="shared" si="70"/>
        <v>3737.5</v>
      </c>
      <c r="K1907" s="34">
        <f t="shared" si="71"/>
        <v>1308.125</v>
      </c>
      <c r="L1907" s="24">
        <v>0.35</v>
      </c>
      <c r="M1907" s="42">
        <f t="shared" si="74"/>
        <v>0.22750000000000001</v>
      </c>
      <c r="N1907" s="29">
        <f t="shared" si="75"/>
        <v>1308.125</v>
      </c>
      <c r="O1907" s="3"/>
      <c r="P1907" s="4"/>
      <c r="Q1907" s="5"/>
      <c r="R1907" s="6"/>
    </row>
    <row r="1908" spans="1:18" ht="15.75" customHeight="1">
      <c r="A1908" s="12" t="s">
        <v>28</v>
      </c>
      <c r="B1908" s="15">
        <v>1128299</v>
      </c>
      <c r="C1908" s="3">
        <v>44364</v>
      </c>
      <c r="D1908" s="12" t="s">
        <v>29</v>
      </c>
      <c r="E1908" s="12" t="s">
        <v>77</v>
      </c>
      <c r="F1908" s="12" t="s">
        <v>60</v>
      </c>
      <c r="G1908" s="12" t="s">
        <v>18</v>
      </c>
      <c r="H1908" s="33">
        <v>0.6</v>
      </c>
      <c r="I1908" s="21">
        <v>8250</v>
      </c>
      <c r="J1908" s="33">
        <f t="shared" si="70"/>
        <v>4950</v>
      </c>
      <c r="K1908" s="34">
        <f t="shared" si="71"/>
        <v>1979.9999999999998</v>
      </c>
      <c r="L1908" s="24">
        <v>0.39999999999999997</v>
      </c>
      <c r="M1908" s="42">
        <f t="shared" si="74"/>
        <v>0.23999999999999996</v>
      </c>
      <c r="N1908" s="29">
        <f t="shared" si="75"/>
        <v>1979.9999999999998</v>
      </c>
      <c r="O1908" s="3"/>
      <c r="P1908" s="4"/>
      <c r="Q1908" s="5"/>
      <c r="R1908" s="6"/>
    </row>
    <row r="1909" spans="1:18" ht="15.75" customHeight="1">
      <c r="A1909" s="12" t="s">
        <v>28</v>
      </c>
      <c r="B1909" s="15">
        <v>1128299</v>
      </c>
      <c r="C1909" s="3">
        <v>44364</v>
      </c>
      <c r="D1909" s="12" t="s">
        <v>29</v>
      </c>
      <c r="E1909" s="12" t="s">
        <v>77</v>
      </c>
      <c r="F1909" s="12" t="s">
        <v>60</v>
      </c>
      <c r="G1909" s="12" t="s">
        <v>19</v>
      </c>
      <c r="H1909" s="33">
        <v>0.7</v>
      </c>
      <c r="I1909" s="21">
        <v>7000</v>
      </c>
      <c r="J1909" s="33">
        <f t="shared" si="70"/>
        <v>4900</v>
      </c>
      <c r="K1909" s="34">
        <f t="shared" si="71"/>
        <v>1959.9999999999998</v>
      </c>
      <c r="L1909" s="24">
        <v>0.39999999999999997</v>
      </c>
      <c r="M1909" s="42">
        <f t="shared" si="74"/>
        <v>0.27999999999999997</v>
      </c>
      <c r="N1909" s="29">
        <f t="shared" si="75"/>
        <v>1959.9999999999998</v>
      </c>
      <c r="O1909" s="3"/>
      <c r="P1909" s="4"/>
      <c r="Q1909" s="5"/>
      <c r="R1909" s="6"/>
    </row>
    <row r="1910" spans="1:18" ht="15.75" customHeight="1">
      <c r="A1910" s="12" t="s">
        <v>28</v>
      </c>
      <c r="B1910" s="15">
        <v>1128299</v>
      </c>
      <c r="C1910" s="3">
        <v>44364</v>
      </c>
      <c r="D1910" s="12" t="s">
        <v>29</v>
      </c>
      <c r="E1910" s="12" t="s">
        <v>77</v>
      </c>
      <c r="F1910" s="12" t="s">
        <v>60</v>
      </c>
      <c r="G1910" s="12" t="s">
        <v>20</v>
      </c>
      <c r="H1910" s="33">
        <v>0.85</v>
      </c>
      <c r="I1910" s="21">
        <v>7000</v>
      </c>
      <c r="J1910" s="33">
        <f t="shared" si="70"/>
        <v>5950</v>
      </c>
      <c r="K1910" s="34">
        <f t="shared" si="71"/>
        <v>2380</v>
      </c>
      <c r="L1910" s="24">
        <v>0.39999999999999997</v>
      </c>
      <c r="M1910" s="42">
        <f t="shared" si="74"/>
        <v>0.34</v>
      </c>
      <c r="N1910" s="29">
        <f t="shared" si="75"/>
        <v>2380</v>
      </c>
      <c r="O1910" s="3"/>
      <c r="P1910" s="4"/>
      <c r="Q1910" s="5"/>
      <c r="R1910" s="6"/>
    </row>
    <row r="1911" spans="1:18" ht="15.75" customHeight="1">
      <c r="A1911" s="12" t="s">
        <v>28</v>
      </c>
      <c r="B1911" s="15">
        <v>1128299</v>
      </c>
      <c r="C1911" s="3">
        <v>44364</v>
      </c>
      <c r="D1911" s="12" t="s">
        <v>29</v>
      </c>
      <c r="E1911" s="12" t="s">
        <v>77</v>
      </c>
      <c r="F1911" s="12" t="s">
        <v>60</v>
      </c>
      <c r="G1911" s="12" t="s">
        <v>21</v>
      </c>
      <c r="H1911" s="33">
        <v>0.85</v>
      </c>
      <c r="I1911" s="21">
        <v>5750</v>
      </c>
      <c r="J1911" s="33">
        <f t="shared" si="70"/>
        <v>4887.5</v>
      </c>
      <c r="K1911" s="34">
        <f t="shared" si="71"/>
        <v>1954.9999999999998</v>
      </c>
      <c r="L1911" s="24">
        <v>0.39999999999999997</v>
      </c>
      <c r="M1911" s="42">
        <f t="shared" si="74"/>
        <v>0.33999999999999997</v>
      </c>
      <c r="N1911" s="29">
        <f t="shared" si="75"/>
        <v>1954.9999999999998</v>
      </c>
      <c r="O1911" s="3"/>
      <c r="P1911" s="4"/>
      <c r="Q1911" s="5"/>
      <c r="R1911" s="6"/>
    </row>
    <row r="1912" spans="1:18" ht="15.75" customHeight="1">
      <c r="A1912" s="12" t="s">
        <v>28</v>
      </c>
      <c r="B1912" s="15">
        <v>1128299</v>
      </c>
      <c r="C1912" s="3">
        <v>44364</v>
      </c>
      <c r="D1912" s="12" t="s">
        <v>29</v>
      </c>
      <c r="E1912" s="12" t="s">
        <v>77</v>
      </c>
      <c r="F1912" s="12" t="s">
        <v>60</v>
      </c>
      <c r="G1912" s="12" t="s">
        <v>22</v>
      </c>
      <c r="H1912" s="33">
        <v>0.95000000000000007</v>
      </c>
      <c r="I1912" s="21">
        <v>4500</v>
      </c>
      <c r="J1912" s="33">
        <f t="shared" si="70"/>
        <v>4275</v>
      </c>
      <c r="K1912" s="34">
        <f t="shared" si="71"/>
        <v>1923.75</v>
      </c>
      <c r="L1912" s="24">
        <v>0.45</v>
      </c>
      <c r="M1912" s="42">
        <f t="shared" si="74"/>
        <v>0.42749999999999999</v>
      </c>
      <c r="N1912" s="29">
        <f t="shared" si="75"/>
        <v>1923.75</v>
      </c>
      <c r="O1912" s="3"/>
      <c r="P1912" s="4"/>
      <c r="Q1912" s="5"/>
      <c r="R1912" s="6"/>
    </row>
    <row r="1913" spans="1:18" ht="15.75" customHeight="1">
      <c r="A1913" s="12" t="s">
        <v>28</v>
      </c>
      <c r="B1913" s="15">
        <v>1128299</v>
      </c>
      <c r="C1913" s="3">
        <v>44364</v>
      </c>
      <c r="D1913" s="12" t="s">
        <v>29</v>
      </c>
      <c r="E1913" s="12" t="s">
        <v>77</v>
      </c>
      <c r="F1913" s="12" t="s">
        <v>60</v>
      </c>
      <c r="G1913" s="12" t="s">
        <v>23</v>
      </c>
      <c r="H1913" s="33">
        <v>1.1000000000000001</v>
      </c>
      <c r="I1913" s="21">
        <v>7500</v>
      </c>
      <c r="J1913" s="33">
        <f t="shared" si="70"/>
        <v>8250</v>
      </c>
      <c r="K1913" s="34">
        <f t="shared" si="71"/>
        <v>2887.5</v>
      </c>
      <c r="L1913" s="24">
        <v>0.35</v>
      </c>
      <c r="M1913" s="42">
        <f t="shared" si="74"/>
        <v>0.38500000000000001</v>
      </c>
      <c r="N1913" s="29">
        <f t="shared" si="75"/>
        <v>2887.5</v>
      </c>
      <c r="O1913" s="3"/>
      <c r="P1913" s="4"/>
      <c r="Q1913" s="5"/>
      <c r="R1913" s="6"/>
    </row>
    <row r="1914" spans="1:18" ht="15.75" customHeight="1">
      <c r="A1914" s="12" t="s">
        <v>28</v>
      </c>
      <c r="B1914" s="15">
        <v>1128299</v>
      </c>
      <c r="C1914" s="3">
        <v>44393</v>
      </c>
      <c r="D1914" s="12" t="s">
        <v>29</v>
      </c>
      <c r="E1914" s="12" t="s">
        <v>77</v>
      </c>
      <c r="F1914" s="12" t="s">
        <v>60</v>
      </c>
      <c r="G1914" s="12" t="s">
        <v>18</v>
      </c>
      <c r="H1914" s="33">
        <v>0.9</v>
      </c>
      <c r="I1914" s="21">
        <v>9000</v>
      </c>
      <c r="J1914" s="33">
        <f t="shared" si="70"/>
        <v>8100</v>
      </c>
      <c r="K1914" s="34">
        <f t="shared" si="71"/>
        <v>3239.9999999999995</v>
      </c>
      <c r="L1914" s="24">
        <v>0.39999999999999997</v>
      </c>
      <c r="M1914" s="42">
        <f t="shared" si="74"/>
        <v>0.35999999999999993</v>
      </c>
      <c r="N1914" s="29">
        <f t="shared" si="75"/>
        <v>3239.9999999999995</v>
      </c>
      <c r="O1914" s="3"/>
      <c r="P1914" s="4"/>
      <c r="Q1914" s="5"/>
      <c r="R1914" s="6"/>
    </row>
    <row r="1915" spans="1:18" ht="15.75" customHeight="1">
      <c r="A1915" s="12" t="s">
        <v>28</v>
      </c>
      <c r="B1915" s="15">
        <v>1128299</v>
      </c>
      <c r="C1915" s="3">
        <v>44393</v>
      </c>
      <c r="D1915" s="12" t="s">
        <v>29</v>
      </c>
      <c r="E1915" s="12" t="s">
        <v>77</v>
      </c>
      <c r="F1915" s="12" t="s">
        <v>60</v>
      </c>
      <c r="G1915" s="12" t="s">
        <v>19</v>
      </c>
      <c r="H1915" s="33">
        <v>0.95000000000000007</v>
      </c>
      <c r="I1915" s="21">
        <v>7500</v>
      </c>
      <c r="J1915" s="33">
        <f t="shared" si="70"/>
        <v>7125.0000000000009</v>
      </c>
      <c r="K1915" s="34">
        <f t="shared" si="71"/>
        <v>2850</v>
      </c>
      <c r="L1915" s="24">
        <v>0.39999999999999997</v>
      </c>
      <c r="M1915" s="42">
        <f t="shared" si="74"/>
        <v>0.38</v>
      </c>
      <c r="N1915" s="29">
        <f t="shared" si="75"/>
        <v>2850</v>
      </c>
      <c r="O1915" s="3"/>
      <c r="P1915" s="4"/>
      <c r="Q1915" s="5"/>
      <c r="R1915" s="6"/>
    </row>
    <row r="1916" spans="1:18" ht="15.75" customHeight="1">
      <c r="A1916" s="12" t="s">
        <v>28</v>
      </c>
      <c r="B1916" s="15">
        <v>1128299</v>
      </c>
      <c r="C1916" s="3">
        <v>44393</v>
      </c>
      <c r="D1916" s="12" t="s">
        <v>29</v>
      </c>
      <c r="E1916" s="12" t="s">
        <v>77</v>
      </c>
      <c r="F1916" s="12" t="s">
        <v>60</v>
      </c>
      <c r="G1916" s="12" t="s">
        <v>20</v>
      </c>
      <c r="H1916" s="33">
        <v>0.95000000000000007</v>
      </c>
      <c r="I1916" s="21">
        <v>7000</v>
      </c>
      <c r="J1916" s="33">
        <f t="shared" si="70"/>
        <v>6650.0000000000009</v>
      </c>
      <c r="K1916" s="34">
        <f t="shared" si="71"/>
        <v>2660</v>
      </c>
      <c r="L1916" s="24">
        <v>0.39999999999999997</v>
      </c>
      <c r="M1916" s="42">
        <f t="shared" si="74"/>
        <v>0.38</v>
      </c>
      <c r="N1916" s="29">
        <f t="shared" si="75"/>
        <v>2660</v>
      </c>
      <c r="O1916" s="3"/>
      <c r="P1916" s="4"/>
      <c r="Q1916" s="5"/>
      <c r="R1916" s="6"/>
    </row>
    <row r="1917" spans="1:18" ht="15.75" customHeight="1">
      <c r="A1917" s="12" t="s">
        <v>28</v>
      </c>
      <c r="B1917" s="15">
        <v>1128299</v>
      </c>
      <c r="C1917" s="3">
        <v>44393</v>
      </c>
      <c r="D1917" s="12" t="s">
        <v>29</v>
      </c>
      <c r="E1917" s="12" t="s">
        <v>77</v>
      </c>
      <c r="F1917" s="12" t="s">
        <v>60</v>
      </c>
      <c r="G1917" s="12" t="s">
        <v>21</v>
      </c>
      <c r="H1917" s="33">
        <v>0.9</v>
      </c>
      <c r="I1917" s="21">
        <v>6000</v>
      </c>
      <c r="J1917" s="33">
        <f t="shared" si="70"/>
        <v>5400</v>
      </c>
      <c r="K1917" s="34">
        <f t="shared" si="71"/>
        <v>2160</v>
      </c>
      <c r="L1917" s="24">
        <v>0.39999999999999997</v>
      </c>
      <c r="M1917" s="42">
        <f t="shared" si="74"/>
        <v>0.36</v>
      </c>
      <c r="N1917" s="29">
        <f t="shared" si="75"/>
        <v>2160</v>
      </c>
      <c r="O1917" s="3"/>
      <c r="P1917" s="4"/>
      <c r="Q1917" s="5"/>
      <c r="R1917" s="6"/>
    </row>
    <row r="1918" spans="1:18" ht="15.75" customHeight="1">
      <c r="A1918" s="12" t="s">
        <v>28</v>
      </c>
      <c r="B1918" s="15">
        <v>1128299</v>
      </c>
      <c r="C1918" s="3">
        <v>44393</v>
      </c>
      <c r="D1918" s="12" t="s">
        <v>29</v>
      </c>
      <c r="E1918" s="12" t="s">
        <v>77</v>
      </c>
      <c r="F1918" s="12" t="s">
        <v>60</v>
      </c>
      <c r="G1918" s="12" t="s">
        <v>22</v>
      </c>
      <c r="H1918" s="33">
        <v>0.95000000000000007</v>
      </c>
      <c r="I1918" s="21">
        <v>6500</v>
      </c>
      <c r="J1918" s="33">
        <f t="shared" si="70"/>
        <v>6175</v>
      </c>
      <c r="K1918" s="34">
        <f t="shared" si="71"/>
        <v>2778.75</v>
      </c>
      <c r="L1918" s="24">
        <v>0.45</v>
      </c>
      <c r="M1918" s="42">
        <f t="shared" si="74"/>
        <v>0.42749999999999999</v>
      </c>
      <c r="N1918" s="29">
        <f t="shared" si="75"/>
        <v>2778.75</v>
      </c>
      <c r="O1918" s="3"/>
      <c r="P1918" s="4"/>
      <c r="Q1918" s="5"/>
      <c r="R1918" s="6"/>
    </row>
    <row r="1919" spans="1:18" ht="15.75" customHeight="1">
      <c r="A1919" s="12" t="s">
        <v>28</v>
      </c>
      <c r="B1919" s="15">
        <v>1128299</v>
      </c>
      <c r="C1919" s="3">
        <v>44393</v>
      </c>
      <c r="D1919" s="12" t="s">
        <v>29</v>
      </c>
      <c r="E1919" s="12" t="s">
        <v>77</v>
      </c>
      <c r="F1919" s="12" t="s">
        <v>60</v>
      </c>
      <c r="G1919" s="12" t="s">
        <v>23</v>
      </c>
      <c r="H1919" s="33">
        <v>1.1000000000000001</v>
      </c>
      <c r="I1919" s="21">
        <v>6500</v>
      </c>
      <c r="J1919" s="33">
        <f t="shared" si="70"/>
        <v>7150.0000000000009</v>
      </c>
      <c r="K1919" s="34">
        <f t="shared" si="71"/>
        <v>2502.5</v>
      </c>
      <c r="L1919" s="24">
        <v>0.35</v>
      </c>
      <c r="M1919" s="42">
        <f t="shared" si="74"/>
        <v>0.38500000000000001</v>
      </c>
      <c r="N1919" s="29">
        <f t="shared" si="75"/>
        <v>2502.5</v>
      </c>
      <c r="O1919" s="3"/>
      <c r="P1919" s="4"/>
      <c r="Q1919" s="5"/>
      <c r="R1919" s="6"/>
    </row>
    <row r="1920" spans="1:18" ht="15.75" customHeight="1">
      <c r="A1920" s="12" t="s">
        <v>28</v>
      </c>
      <c r="B1920" s="15">
        <v>1128299</v>
      </c>
      <c r="C1920" s="3">
        <v>44425</v>
      </c>
      <c r="D1920" s="12" t="s">
        <v>29</v>
      </c>
      <c r="E1920" s="12" t="s">
        <v>77</v>
      </c>
      <c r="F1920" s="12" t="s">
        <v>60</v>
      </c>
      <c r="G1920" s="12" t="s">
        <v>18</v>
      </c>
      <c r="H1920" s="33">
        <v>0.95000000000000007</v>
      </c>
      <c r="I1920" s="21">
        <v>8500</v>
      </c>
      <c r="J1920" s="33">
        <f t="shared" si="70"/>
        <v>8075.0000000000009</v>
      </c>
      <c r="K1920" s="34">
        <f t="shared" si="71"/>
        <v>3230</v>
      </c>
      <c r="L1920" s="24">
        <v>0.39999999999999997</v>
      </c>
      <c r="M1920" s="42">
        <f t="shared" si="74"/>
        <v>0.38</v>
      </c>
      <c r="N1920" s="29">
        <f t="shared" si="75"/>
        <v>3230</v>
      </c>
      <c r="O1920" s="3"/>
      <c r="P1920" s="4"/>
      <c r="Q1920" s="5"/>
      <c r="R1920" s="6"/>
    </row>
    <row r="1921" spans="1:18" ht="15.75" customHeight="1">
      <c r="A1921" s="12" t="s">
        <v>28</v>
      </c>
      <c r="B1921" s="15">
        <v>1128299</v>
      </c>
      <c r="C1921" s="3">
        <v>44425</v>
      </c>
      <c r="D1921" s="12" t="s">
        <v>29</v>
      </c>
      <c r="E1921" s="12" t="s">
        <v>77</v>
      </c>
      <c r="F1921" s="12" t="s">
        <v>60</v>
      </c>
      <c r="G1921" s="12" t="s">
        <v>19</v>
      </c>
      <c r="H1921" s="33">
        <v>0.85000000000000009</v>
      </c>
      <c r="I1921" s="21">
        <v>8250</v>
      </c>
      <c r="J1921" s="33">
        <f t="shared" si="70"/>
        <v>7012.5000000000009</v>
      </c>
      <c r="K1921" s="34">
        <f t="shared" si="71"/>
        <v>2805</v>
      </c>
      <c r="L1921" s="24">
        <v>0.39999999999999997</v>
      </c>
      <c r="M1921" s="42">
        <f t="shared" si="74"/>
        <v>0.34</v>
      </c>
      <c r="N1921" s="29">
        <f t="shared" si="75"/>
        <v>2805</v>
      </c>
      <c r="O1921" s="3"/>
      <c r="P1921" s="4"/>
      <c r="Q1921" s="5"/>
      <c r="R1921" s="6"/>
    </row>
    <row r="1922" spans="1:18" ht="15.75" customHeight="1">
      <c r="A1922" s="12" t="s">
        <v>28</v>
      </c>
      <c r="B1922" s="15">
        <v>1128299</v>
      </c>
      <c r="C1922" s="3">
        <v>44425</v>
      </c>
      <c r="D1922" s="12" t="s">
        <v>29</v>
      </c>
      <c r="E1922" s="12" t="s">
        <v>77</v>
      </c>
      <c r="F1922" s="12" t="s">
        <v>60</v>
      </c>
      <c r="G1922" s="12" t="s">
        <v>20</v>
      </c>
      <c r="H1922" s="33">
        <v>0.75000000000000011</v>
      </c>
      <c r="I1922" s="21">
        <v>7000</v>
      </c>
      <c r="J1922" s="33">
        <f t="shared" si="70"/>
        <v>5250.0000000000009</v>
      </c>
      <c r="K1922" s="34">
        <f t="shared" si="71"/>
        <v>2100</v>
      </c>
      <c r="L1922" s="24">
        <v>0.39999999999999997</v>
      </c>
      <c r="M1922" s="42">
        <f t="shared" si="74"/>
        <v>0.3</v>
      </c>
      <c r="N1922" s="29">
        <f t="shared" si="75"/>
        <v>2100</v>
      </c>
      <c r="O1922" s="3"/>
      <c r="P1922" s="4"/>
      <c r="Q1922" s="5"/>
      <c r="R1922" s="6"/>
    </row>
    <row r="1923" spans="1:18" ht="15.75" customHeight="1">
      <c r="A1923" s="12" t="s">
        <v>28</v>
      </c>
      <c r="B1923" s="15">
        <v>1128299</v>
      </c>
      <c r="C1923" s="3">
        <v>44425</v>
      </c>
      <c r="D1923" s="12" t="s">
        <v>29</v>
      </c>
      <c r="E1923" s="12" t="s">
        <v>77</v>
      </c>
      <c r="F1923" s="12" t="s">
        <v>60</v>
      </c>
      <c r="G1923" s="12" t="s">
        <v>21</v>
      </c>
      <c r="H1923" s="33">
        <v>0.75000000000000011</v>
      </c>
      <c r="I1923" s="21">
        <v>4750</v>
      </c>
      <c r="J1923" s="33">
        <f t="shared" si="70"/>
        <v>3562.5000000000005</v>
      </c>
      <c r="K1923" s="34">
        <f t="shared" si="71"/>
        <v>1425</v>
      </c>
      <c r="L1923" s="24">
        <v>0.39999999999999997</v>
      </c>
      <c r="M1923" s="42">
        <f t="shared" si="74"/>
        <v>0.3</v>
      </c>
      <c r="N1923" s="29">
        <f t="shared" si="75"/>
        <v>1425</v>
      </c>
      <c r="O1923" s="3"/>
      <c r="P1923" s="4"/>
      <c r="Q1923" s="5"/>
      <c r="R1923" s="6"/>
    </row>
    <row r="1924" spans="1:18" ht="15.75" customHeight="1">
      <c r="A1924" s="12" t="s">
        <v>28</v>
      </c>
      <c r="B1924" s="15">
        <v>1128299</v>
      </c>
      <c r="C1924" s="3">
        <v>44425</v>
      </c>
      <c r="D1924" s="12" t="s">
        <v>29</v>
      </c>
      <c r="E1924" s="12" t="s">
        <v>77</v>
      </c>
      <c r="F1924" s="12" t="s">
        <v>60</v>
      </c>
      <c r="G1924" s="12" t="s">
        <v>22</v>
      </c>
      <c r="H1924" s="33">
        <v>0.64999999999999991</v>
      </c>
      <c r="I1924" s="21">
        <v>4750</v>
      </c>
      <c r="J1924" s="33">
        <f t="shared" si="70"/>
        <v>3087.4999999999995</v>
      </c>
      <c r="K1924" s="34">
        <f t="shared" si="71"/>
        <v>1389.3749999999998</v>
      </c>
      <c r="L1924" s="24">
        <v>0.45</v>
      </c>
      <c r="M1924" s="42">
        <f t="shared" si="74"/>
        <v>0.29249999999999993</v>
      </c>
      <c r="N1924" s="29">
        <f t="shared" si="75"/>
        <v>1389.3749999999998</v>
      </c>
      <c r="O1924" s="3"/>
      <c r="P1924" s="4"/>
      <c r="Q1924" s="5"/>
      <c r="R1924" s="6"/>
    </row>
    <row r="1925" spans="1:18" ht="15.75" customHeight="1">
      <c r="A1925" s="12" t="s">
        <v>28</v>
      </c>
      <c r="B1925" s="15">
        <v>1128299</v>
      </c>
      <c r="C1925" s="3">
        <v>44425</v>
      </c>
      <c r="D1925" s="12" t="s">
        <v>29</v>
      </c>
      <c r="E1925" s="12" t="s">
        <v>77</v>
      </c>
      <c r="F1925" s="12" t="s">
        <v>60</v>
      </c>
      <c r="G1925" s="12" t="s">
        <v>23</v>
      </c>
      <c r="H1925" s="33">
        <v>0.7</v>
      </c>
      <c r="I1925" s="21">
        <v>3000</v>
      </c>
      <c r="J1925" s="33">
        <f t="shared" si="70"/>
        <v>2100</v>
      </c>
      <c r="K1925" s="34">
        <f t="shared" si="71"/>
        <v>735</v>
      </c>
      <c r="L1925" s="24">
        <v>0.35</v>
      </c>
      <c r="M1925" s="42">
        <f t="shared" si="74"/>
        <v>0.245</v>
      </c>
      <c r="N1925" s="29">
        <f t="shared" si="75"/>
        <v>735</v>
      </c>
      <c r="O1925" s="3"/>
      <c r="P1925" s="4"/>
      <c r="Q1925" s="5"/>
      <c r="R1925" s="6"/>
    </row>
    <row r="1926" spans="1:18" ht="15.75" customHeight="1">
      <c r="A1926" s="12" t="s">
        <v>28</v>
      </c>
      <c r="B1926" s="15">
        <v>1128299</v>
      </c>
      <c r="C1926" s="3">
        <v>44457</v>
      </c>
      <c r="D1926" s="12" t="s">
        <v>29</v>
      </c>
      <c r="E1926" s="12" t="s">
        <v>77</v>
      </c>
      <c r="F1926" s="12" t="s">
        <v>60</v>
      </c>
      <c r="G1926" s="12" t="s">
        <v>18</v>
      </c>
      <c r="H1926" s="33">
        <v>0.45000000000000012</v>
      </c>
      <c r="I1926" s="21">
        <v>5000</v>
      </c>
      <c r="J1926" s="33">
        <f t="shared" si="70"/>
        <v>2250.0000000000005</v>
      </c>
      <c r="K1926" s="34">
        <f t="shared" si="71"/>
        <v>900.00000000000011</v>
      </c>
      <c r="L1926" s="24">
        <v>0.39999999999999997</v>
      </c>
      <c r="M1926" s="42">
        <f t="shared" si="74"/>
        <v>0.18000000000000002</v>
      </c>
      <c r="N1926" s="29">
        <f t="shared" si="75"/>
        <v>900.00000000000011</v>
      </c>
      <c r="O1926" s="3"/>
      <c r="P1926" s="4"/>
      <c r="Q1926" s="5"/>
      <c r="R1926" s="6"/>
    </row>
    <row r="1927" spans="1:18" ht="15.75" customHeight="1">
      <c r="A1927" s="12" t="s">
        <v>28</v>
      </c>
      <c r="B1927" s="15">
        <v>1128299</v>
      </c>
      <c r="C1927" s="3">
        <v>44457</v>
      </c>
      <c r="D1927" s="12" t="s">
        <v>29</v>
      </c>
      <c r="E1927" s="12" t="s">
        <v>77</v>
      </c>
      <c r="F1927" s="12" t="s">
        <v>60</v>
      </c>
      <c r="G1927" s="12" t="s">
        <v>19</v>
      </c>
      <c r="H1927" s="33">
        <v>0.50000000000000011</v>
      </c>
      <c r="I1927" s="21">
        <v>5000</v>
      </c>
      <c r="J1927" s="33">
        <f t="shared" si="70"/>
        <v>2500.0000000000005</v>
      </c>
      <c r="K1927" s="34">
        <f t="shared" si="71"/>
        <v>1000.0000000000001</v>
      </c>
      <c r="L1927" s="24">
        <v>0.39999999999999997</v>
      </c>
      <c r="M1927" s="42">
        <f t="shared" ref="M1927:M1990" si="76">IFERROR(K1927/I1927,0)</f>
        <v>0.2</v>
      </c>
      <c r="N1927" s="29">
        <f t="shared" ref="N1927:N1990" si="77">L1927*J1927</f>
        <v>1000.0000000000001</v>
      </c>
      <c r="O1927" s="3"/>
      <c r="P1927" s="4"/>
      <c r="Q1927" s="5"/>
      <c r="R1927" s="6"/>
    </row>
    <row r="1928" spans="1:18" ht="15.75" customHeight="1">
      <c r="A1928" s="12" t="s">
        <v>28</v>
      </c>
      <c r="B1928" s="15">
        <v>1128299</v>
      </c>
      <c r="C1928" s="3">
        <v>44457</v>
      </c>
      <c r="D1928" s="12" t="s">
        <v>29</v>
      </c>
      <c r="E1928" s="12" t="s">
        <v>77</v>
      </c>
      <c r="F1928" s="12" t="s">
        <v>60</v>
      </c>
      <c r="G1928" s="12" t="s">
        <v>20</v>
      </c>
      <c r="H1928" s="33">
        <v>0.45000000000000012</v>
      </c>
      <c r="I1928" s="21">
        <v>3000</v>
      </c>
      <c r="J1928" s="33">
        <f t="shared" si="70"/>
        <v>1350.0000000000005</v>
      </c>
      <c r="K1928" s="34">
        <f t="shared" si="71"/>
        <v>540.00000000000011</v>
      </c>
      <c r="L1928" s="24">
        <v>0.39999999999999997</v>
      </c>
      <c r="M1928" s="42">
        <f t="shared" si="76"/>
        <v>0.18000000000000005</v>
      </c>
      <c r="N1928" s="29">
        <f t="shared" si="77"/>
        <v>540.00000000000011</v>
      </c>
      <c r="O1928" s="3"/>
      <c r="P1928" s="4"/>
      <c r="Q1928" s="5"/>
      <c r="R1928" s="6"/>
    </row>
    <row r="1929" spans="1:18" ht="15.75" customHeight="1">
      <c r="A1929" s="12" t="s">
        <v>28</v>
      </c>
      <c r="B1929" s="15">
        <v>1128299</v>
      </c>
      <c r="C1929" s="3">
        <v>44457</v>
      </c>
      <c r="D1929" s="12" t="s">
        <v>29</v>
      </c>
      <c r="E1929" s="12" t="s">
        <v>77</v>
      </c>
      <c r="F1929" s="12" t="s">
        <v>60</v>
      </c>
      <c r="G1929" s="12" t="s">
        <v>21</v>
      </c>
      <c r="H1929" s="33">
        <v>0.45000000000000012</v>
      </c>
      <c r="I1929" s="21">
        <v>2500</v>
      </c>
      <c r="J1929" s="33">
        <f t="shared" si="70"/>
        <v>1125.0000000000002</v>
      </c>
      <c r="K1929" s="34">
        <f t="shared" si="71"/>
        <v>450.00000000000006</v>
      </c>
      <c r="L1929" s="24">
        <v>0.39999999999999997</v>
      </c>
      <c r="M1929" s="42">
        <f t="shared" si="76"/>
        <v>0.18000000000000002</v>
      </c>
      <c r="N1929" s="29">
        <f t="shared" si="77"/>
        <v>450.00000000000006</v>
      </c>
      <c r="O1929" s="3"/>
      <c r="P1929" s="4"/>
      <c r="Q1929" s="5"/>
      <c r="R1929" s="6"/>
    </row>
    <row r="1930" spans="1:18" ht="15.75" customHeight="1">
      <c r="A1930" s="12" t="s">
        <v>28</v>
      </c>
      <c r="B1930" s="15">
        <v>1128299</v>
      </c>
      <c r="C1930" s="3">
        <v>44457</v>
      </c>
      <c r="D1930" s="12" t="s">
        <v>29</v>
      </c>
      <c r="E1930" s="12" t="s">
        <v>77</v>
      </c>
      <c r="F1930" s="12" t="s">
        <v>60</v>
      </c>
      <c r="G1930" s="12" t="s">
        <v>22</v>
      </c>
      <c r="H1930" s="33">
        <v>0.55000000000000004</v>
      </c>
      <c r="I1930" s="21">
        <v>2750</v>
      </c>
      <c r="J1930" s="33">
        <f t="shared" si="70"/>
        <v>1512.5000000000002</v>
      </c>
      <c r="K1930" s="34">
        <f t="shared" si="71"/>
        <v>680.62500000000011</v>
      </c>
      <c r="L1930" s="24">
        <v>0.45</v>
      </c>
      <c r="M1930" s="42">
        <f t="shared" si="76"/>
        <v>0.24750000000000005</v>
      </c>
      <c r="N1930" s="29">
        <f t="shared" si="77"/>
        <v>680.62500000000011</v>
      </c>
      <c r="O1930" s="3"/>
      <c r="P1930" s="4"/>
      <c r="Q1930" s="5"/>
      <c r="R1930" s="6"/>
    </row>
    <row r="1931" spans="1:18" ht="15.75" customHeight="1">
      <c r="A1931" s="12" t="s">
        <v>28</v>
      </c>
      <c r="B1931" s="15">
        <v>1128299</v>
      </c>
      <c r="C1931" s="3">
        <v>44457</v>
      </c>
      <c r="D1931" s="12" t="s">
        <v>29</v>
      </c>
      <c r="E1931" s="12" t="s">
        <v>77</v>
      </c>
      <c r="F1931" s="12" t="s">
        <v>60</v>
      </c>
      <c r="G1931" s="12" t="s">
        <v>23</v>
      </c>
      <c r="H1931" s="33">
        <v>0.39999999999999997</v>
      </c>
      <c r="I1931" s="21">
        <v>3000</v>
      </c>
      <c r="J1931" s="33">
        <f t="shared" si="70"/>
        <v>1200</v>
      </c>
      <c r="K1931" s="34">
        <f t="shared" si="71"/>
        <v>420</v>
      </c>
      <c r="L1931" s="24">
        <v>0.35</v>
      </c>
      <c r="M1931" s="42">
        <f t="shared" si="76"/>
        <v>0.14000000000000001</v>
      </c>
      <c r="N1931" s="29">
        <f t="shared" si="77"/>
        <v>420</v>
      </c>
      <c r="O1931" s="3"/>
      <c r="P1931" s="4"/>
      <c r="Q1931" s="5"/>
      <c r="R1931" s="6"/>
    </row>
    <row r="1932" spans="1:18" ht="15.75" customHeight="1">
      <c r="A1932" s="12" t="s">
        <v>28</v>
      </c>
      <c r="B1932" s="15">
        <v>1128299</v>
      </c>
      <c r="C1932" s="3">
        <v>44486</v>
      </c>
      <c r="D1932" s="12" t="s">
        <v>29</v>
      </c>
      <c r="E1932" s="12" t="s">
        <v>77</v>
      </c>
      <c r="F1932" s="12" t="s">
        <v>60</v>
      </c>
      <c r="G1932" s="12" t="s">
        <v>18</v>
      </c>
      <c r="H1932" s="33">
        <v>0.35000000000000003</v>
      </c>
      <c r="I1932" s="21">
        <v>4000</v>
      </c>
      <c r="J1932" s="33">
        <f t="shared" si="70"/>
        <v>1400.0000000000002</v>
      </c>
      <c r="K1932" s="34">
        <f t="shared" si="71"/>
        <v>560</v>
      </c>
      <c r="L1932" s="24">
        <v>0.39999999999999997</v>
      </c>
      <c r="M1932" s="42">
        <f t="shared" si="76"/>
        <v>0.14000000000000001</v>
      </c>
      <c r="N1932" s="29">
        <f t="shared" si="77"/>
        <v>560</v>
      </c>
      <c r="O1932" s="3"/>
      <c r="P1932" s="4"/>
      <c r="Q1932" s="5"/>
      <c r="R1932" s="6"/>
    </row>
    <row r="1933" spans="1:18" ht="15.75" customHeight="1">
      <c r="A1933" s="12" t="s">
        <v>28</v>
      </c>
      <c r="B1933" s="15">
        <v>1128299</v>
      </c>
      <c r="C1933" s="3">
        <v>44486</v>
      </c>
      <c r="D1933" s="12" t="s">
        <v>29</v>
      </c>
      <c r="E1933" s="12" t="s">
        <v>77</v>
      </c>
      <c r="F1933" s="12" t="s">
        <v>60</v>
      </c>
      <c r="G1933" s="12" t="s">
        <v>19</v>
      </c>
      <c r="H1933" s="33">
        <v>0.50000000000000011</v>
      </c>
      <c r="I1933" s="21">
        <v>5750</v>
      </c>
      <c r="J1933" s="33">
        <f t="shared" si="70"/>
        <v>2875.0000000000005</v>
      </c>
      <c r="K1933" s="34">
        <f t="shared" si="71"/>
        <v>1150</v>
      </c>
      <c r="L1933" s="24">
        <v>0.39999999999999997</v>
      </c>
      <c r="M1933" s="42">
        <f t="shared" si="76"/>
        <v>0.2</v>
      </c>
      <c r="N1933" s="29">
        <f t="shared" si="77"/>
        <v>1150</v>
      </c>
      <c r="O1933" s="3"/>
      <c r="P1933" s="4"/>
      <c r="Q1933" s="5"/>
      <c r="R1933" s="6"/>
    </row>
    <row r="1934" spans="1:18" ht="15.75" customHeight="1">
      <c r="A1934" s="12" t="s">
        <v>28</v>
      </c>
      <c r="B1934" s="15">
        <v>1128299</v>
      </c>
      <c r="C1934" s="3">
        <v>44486</v>
      </c>
      <c r="D1934" s="12" t="s">
        <v>29</v>
      </c>
      <c r="E1934" s="12" t="s">
        <v>77</v>
      </c>
      <c r="F1934" s="12" t="s">
        <v>60</v>
      </c>
      <c r="G1934" s="12" t="s">
        <v>20</v>
      </c>
      <c r="H1934" s="33">
        <v>0.45000000000000012</v>
      </c>
      <c r="I1934" s="21">
        <v>4000</v>
      </c>
      <c r="J1934" s="33">
        <f t="shared" si="70"/>
        <v>1800.0000000000005</v>
      </c>
      <c r="K1934" s="34">
        <f t="shared" si="71"/>
        <v>720.00000000000011</v>
      </c>
      <c r="L1934" s="24">
        <v>0.39999999999999997</v>
      </c>
      <c r="M1934" s="42">
        <f t="shared" si="76"/>
        <v>0.18000000000000002</v>
      </c>
      <c r="N1934" s="29">
        <f t="shared" si="77"/>
        <v>720.00000000000011</v>
      </c>
      <c r="O1934" s="3"/>
      <c r="P1934" s="4"/>
      <c r="Q1934" s="5"/>
      <c r="R1934" s="6"/>
    </row>
    <row r="1935" spans="1:18" ht="15.75" customHeight="1">
      <c r="A1935" s="12" t="s">
        <v>28</v>
      </c>
      <c r="B1935" s="15">
        <v>1128299</v>
      </c>
      <c r="C1935" s="3">
        <v>44486</v>
      </c>
      <c r="D1935" s="12" t="s">
        <v>29</v>
      </c>
      <c r="E1935" s="12" t="s">
        <v>77</v>
      </c>
      <c r="F1935" s="12" t="s">
        <v>60</v>
      </c>
      <c r="G1935" s="12" t="s">
        <v>21</v>
      </c>
      <c r="H1935" s="33">
        <v>0.40000000000000008</v>
      </c>
      <c r="I1935" s="21">
        <v>3750</v>
      </c>
      <c r="J1935" s="33">
        <f t="shared" si="70"/>
        <v>1500.0000000000002</v>
      </c>
      <c r="K1935" s="34">
        <f t="shared" si="71"/>
        <v>600</v>
      </c>
      <c r="L1935" s="24">
        <v>0.39999999999999997</v>
      </c>
      <c r="M1935" s="42">
        <f t="shared" si="76"/>
        <v>0.16</v>
      </c>
      <c r="N1935" s="29">
        <f t="shared" si="77"/>
        <v>600</v>
      </c>
      <c r="O1935" s="3"/>
      <c r="P1935" s="4"/>
      <c r="Q1935" s="5"/>
      <c r="R1935" s="6"/>
    </row>
    <row r="1936" spans="1:18" ht="15.75" customHeight="1">
      <c r="A1936" s="12" t="s">
        <v>28</v>
      </c>
      <c r="B1936" s="15">
        <v>1128299</v>
      </c>
      <c r="C1936" s="3">
        <v>44486</v>
      </c>
      <c r="D1936" s="12" t="s">
        <v>29</v>
      </c>
      <c r="E1936" s="12" t="s">
        <v>77</v>
      </c>
      <c r="F1936" s="12" t="s">
        <v>60</v>
      </c>
      <c r="G1936" s="12" t="s">
        <v>22</v>
      </c>
      <c r="H1936" s="33">
        <v>0.5</v>
      </c>
      <c r="I1936" s="21">
        <v>3500</v>
      </c>
      <c r="J1936" s="33">
        <f t="shared" si="70"/>
        <v>1750</v>
      </c>
      <c r="K1936" s="34">
        <f t="shared" si="71"/>
        <v>787.5</v>
      </c>
      <c r="L1936" s="24">
        <v>0.45</v>
      </c>
      <c r="M1936" s="42">
        <f t="shared" si="76"/>
        <v>0.22500000000000001</v>
      </c>
      <c r="N1936" s="29">
        <f t="shared" si="77"/>
        <v>787.5</v>
      </c>
      <c r="O1936" s="3"/>
      <c r="P1936" s="4"/>
      <c r="Q1936" s="5"/>
      <c r="R1936" s="6"/>
    </row>
    <row r="1937" spans="1:18" ht="15.75" customHeight="1">
      <c r="A1937" s="12" t="s">
        <v>28</v>
      </c>
      <c r="B1937" s="15">
        <v>1128299</v>
      </c>
      <c r="C1937" s="3">
        <v>44486</v>
      </c>
      <c r="D1937" s="12" t="s">
        <v>29</v>
      </c>
      <c r="E1937" s="12" t="s">
        <v>77</v>
      </c>
      <c r="F1937" s="12" t="s">
        <v>60</v>
      </c>
      <c r="G1937" s="12" t="s">
        <v>23</v>
      </c>
      <c r="H1937" s="33">
        <v>0.55000000000000004</v>
      </c>
      <c r="I1937" s="21">
        <v>4000</v>
      </c>
      <c r="J1937" s="33">
        <f t="shared" si="70"/>
        <v>2200</v>
      </c>
      <c r="K1937" s="34">
        <f t="shared" si="71"/>
        <v>770</v>
      </c>
      <c r="L1937" s="24">
        <v>0.35</v>
      </c>
      <c r="M1937" s="42">
        <f t="shared" si="76"/>
        <v>0.1925</v>
      </c>
      <c r="N1937" s="29">
        <f t="shared" si="77"/>
        <v>770</v>
      </c>
      <c r="O1937" s="3"/>
      <c r="P1937" s="4"/>
      <c r="Q1937" s="5"/>
      <c r="R1937" s="6"/>
    </row>
    <row r="1938" spans="1:18" ht="15.75" customHeight="1">
      <c r="A1938" s="12" t="s">
        <v>28</v>
      </c>
      <c r="B1938" s="15">
        <v>1128299</v>
      </c>
      <c r="C1938" s="3">
        <v>44517</v>
      </c>
      <c r="D1938" s="12" t="s">
        <v>29</v>
      </c>
      <c r="E1938" s="12" t="s">
        <v>77</v>
      </c>
      <c r="F1938" s="12" t="s">
        <v>60</v>
      </c>
      <c r="G1938" s="12" t="s">
        <v>18</v>
      </c>
      <c r="H1938" s="33">
        <v>0.40000000000000008</v>
      </c>
      <c r="I1938" s="21">
        <v>6250</v>
      </c>
      <c r="J1938" s="33">
        <f t="shared" si="70"/>
        <v>2500.0000000000005</v>
      </c>
      <c r="K1938" s="34">
        <f t="shared" si="71"/>
        <v>1000.0000000000001</v>
      </c>
      <c r="L1938" s="24">
        <v>0.39999999999999997</v>
      </c>
      <c r="M1938" s="42">
        <f t="shared" si="76"/>
        <v>0.16000000000000003</v>
      </c>
      <c r="N1938" s="29">
        <f t="shared" si="77"/>
        <v>1000.0000000000001</v>
      </c>
      <c r="O1938" s="3"/>
      <c r="P1938" s="4"/>
      <c r="Q1938" s="5"/>
      <c r="R1938" s="6"/>
    </row>
    <row r="1939" spans="1:18" ht="15.75" customHeight="1">
      <c r="A1939" s="12" t="s">
        <v>28</v>
      </c>
      <c r="B1939" s="15">
        <v>1128299</v>
      </c>
      <c r="C1939" s="3">
        <v>44517</v>
      </c>
      <c r="D1939" s="12" t="s">
        <v>29</v>
      </c>
      <c r="E1939" s="12" t="s">
        <v>77</v>
      </c>
      <c r="F1939" s="12" t="s">
        <v>60</v>
      </c>
      <c r="G1939" s="12" t="s">
        <v>19</v>
      </c>
      <c r="H1939" s="33">
        <v>0.45000000000000012</v>
      </c>
      <c r="I1939" s="21">
        <v>7000</v>
      </c>
      <c r="J1939" s="33">
        <f t="shared" si="70"/>
        <v>3150.0000000000009</v>
      </c>
      <c r="K1939" s="34">
        <f t="shared" si="71"/>
        <v>1260.0000000000002</v>
      </c>
      <c r="L1939" s="24">
        <v>0.39999999999999997</v>
      </c>
      <c r="M1939" s="42">
        <f t="shared" si="76"/>
        <v>0.18000000000000002</v>
      </c>
      <c r="N1939" s="29">
        <f t="shared" si="77"/>
        <v>1260.0000000000002</v>
      </c>
      <c r="O1939" s="3"/>
      <c r="P1939" s="4"/>
      <c r="Q1939" s="5"/>
      <c r="R1939" s="6"/>
    </row>
    <row r="1940" spans="1:18" ht="15.75" customHeight="1">
      <c r="A1940" s="12" t="s">
        <v>28</v>
      </c>
      <c r="B1940" s="15">
        <v>1128299</v>
      </c>
      <c r="C1940" s="3">
        <v>44517</v>
      </c>
      <c r="D1940" s="12" t="s">
        <v>29</v>
      </c>
      <c r="E1940" s="12" t="s">
        <v>77</v>
      </c>
      <c r="F1940" s="12" t="s">
        <v>60</v>
      </c>
      <c r="G1940" s="12" t="s">
        <v>20</v>
      </c>
      <c r="H1940" s="33">
        <v>0.40000000000000008</v>
      </c>
      <c r="I1940" s="21">
        <v>5250</v>
      </c>
      <c r="J1940" s="33">
        <f t="shared" si="70"/>
        <v>2100.0000000000005</v>
      </c>
      <c r="K1940" s="34">
        <f t="shared" si="71"/>
        <v>840.00000000000011</v>
      </c>
      <c r="L1940" s="24">
        <v>0.39999999999999997</v>
      </c>
      <c r="M1940" s="42">
        <f t="shared" si="76"/>
        <v>0.16000000000000003</v>
      </c>
      <c r="N1940" s="29">
        <f t="shared" si="77"/>
        <v>840.00000000000011</v>
      </c>
      <c r="O1940" s="3"/>
      <c r="P1940" s="4"/>
      <c r="Q1940" s="5"/>
      <c r="R1940" s="6"/>
    </row>
    <row r="1941" spans="1:18" ht="15.75" customHeight="1">
      <c r="A1941" s="12" t="s">
        <v>28</v>
      </c>
      <c r="B1941" s="15">
        <v>1128299</v>
      </c>
      <c r="C1941" s="3">
        <v>44517</v>
      </c>
      <c r="D1941" s="12" t="s">
        <v>29</v>
      </c>
      <c r="E1941" s="12" t="s">
        <v>77</v>
      </c>
      <c r="F1941" s="12" t="s">
        <v>60</v>
      </c>
      <c r="G1941" s="12" t="s">
        <v>21</v>
      </c>
      <c r="H1941" s="33">
        <v>0.50000000000000011</v>
      </c>
      <c r="I1941" s="21">
        <v>5000</v>
      </c>
      <c r="J1941" s="33">
        <f t="shared" si="70"/>
        <v>2500.0000000000005</v>
      </c>
      <c r="K1941" s="34">
        <f t="shared" si="71"/>
        <v>1000.0000000000001</v>
      </c>
      <c r="L1941" s="24">
        <v>0.39999999999999997</v>
      </c>
      <c r="M1941" s="42">
        <f t="shared" si="76"/>
        <v>0.2</v>
      </c>
      <c r="N1941" s="29">
        <f t="shared" si="77"/>
        <v>1000.0000000000001</v>
      </c>
      <c r="O1941" s="3"/>
      <c r="P1941" s="4"/>
      <c r="Q1941" s="5"/>
      <c r="R1941" s="6"/>
    </row>
    <row r="1942" spans="1:18" ht="15.75" customHeight="1">
      <c r="A1942" s="12" t="s">
        <v>28</v>
      </c>
      <c r="B1942" s="15">
        <v>1128299</v>
      </c>
      <c r="C1942" s="3">
        <v>44517</v>
      </c>
      <c r="D1942" s="12" t="s">
        <v>29</v>
      </c>
      <c r="E1942" s="12" t="s">
        <v>77</v>
      </c>
      <c r="F1942" s="12" t="s">
        <v>60</v>
      </c>
      <c r="G1942" s="12" t="s">
        <v>22</v>
      </c>
      <c r="H1942" s="33">
        <v>0.70000000000000007</v>
      </c>
      <c r="I1942" s="21">
        <v>4750</v>
      </c>
      <c r="J1942" s="33">
        <f t="shared" si="70"/>
        <v>3325.0000000000005</v>
      </c>
      <c r="K1942" s="34">
        <f t="shared" si="71"/>
        <v>1496.2500000000002</v>
      </c>
      <c r="L1942" s="24">
        <v>0.45</v>
      </c>
      <c r="M1942" s="42">
        <f t="shared" si="76"/>
        <v>0.31500000000000006</v>
      </c>
      <c r="N1942" s="29">
        <f t="shared" si="77"/>
        <v>1496.2500000000002</v>
      </c>
      <c r="O1942" s="3"/>
      <c r="P1942" s="4"/>
      <c r="Q1942" s="5"/>
      <c r="R1942" s="6"/>
    </row>
    <row r="1943" spans="1:18" ht="15.75" customHeight="1">
      <c r="A1943" s="12" t="s">
        <v>28</v>
      </c>
      <c r="B1943" s="15">
        <v>1128299</v>
      </c>
      <c r="C1943" s="3">
        <v>44517</v>
      </c>
      <c r="D1943" s="12" t="s">
        <v>29</v>
      </c>
      <c r="E1943" s="12" t="s">
        <v>77</v>
      </c>
      <c r="F1943" s="12" t="s">
        <v>60</v>
      </c>
      <c r="G1943" s="12" t="s">
        <v>23</v>
      </c>
      <c r="H1943" s="33">
        <v>0.8500000000000002</v>
      </c>
      <c r="I1943" s="21">
        <v>6000</v>
      </c>
      <c r="J1943" s="33">
        <f t="shared" si="70"/>
        <v>5100.0000000000009</v>
      </c>
      <c r="K1943" s="34">
        <f t="shared" si="71"/>
        <v>1785.0000000000002</v>
      </c>
      <c r="L1943" s="24">
        <v>0.35</v>
      </c>
      <c r="M1943" s="42">
        <f t="shared" si="76"/>
        <v>0.29750000000000004</v>
      </c>
      <c r="N1943" s="29">
        <f t="shared" si="77"/>
        <v>1785.0000000000002</v>
      </c>
      <c r="O1943" s="3"/>
      <c r="P1943" s="4"/>
      <c r="Q1943" s="5"/>
      <c r="R1943" s="6"/>
    </row>
    <row r="1944" spans="1:18" ht="15.75" customHeight="1">
      <c r="A1944" s="12" t="s">
        <v>28</v>
      </c>
      <c r="B1944" s="15">
        <v>1128299</v>
      </c>
      <c r="C1944" s="3">
        <v>44546</v>
      </c>
      <c r="D1944" s="12" t="s">
        <v>29</v>
      </c>
      <c r="E1944" s="12" t="s">
        <v>77</v>
      </c>
      <c r="F1944" s="12" t="s">
        <v>60</v>
      </c>
      <c r="G1944" s="12" t="s">
        <v>18</v>
      </c>
      <c r="H1944" s="33">
        <v>0.70000000000000018</v>
      </c>
      <c r="I1944" s="21">
        <v>8000</v>
      </c>
      <c r="J1944" s="33">
        <f t="shared" si="70"/>
        <v>5600.0000000000018</v>
      </c>
      <c r="K1944" s="34">
        <f t="shared" si="71"/>
        <v>2240.0000000000005</v>
      </c>
      <c r="L1944" s="24">
        <v>0.39999999999999997</v>
      </c>
      <c r="M1944" s="42">
        <f t="shared" si="76"/>
        <v>0.28000000000000008</v>
      </c>
      <c r="N1944" s="29">
        <f t="shared" si="77"/>
        <v>2240.0000000000005</v>
      </c>
      <c r="O1944" s="3"/>
      <c r="P1944" s="4"/>
      <c r="Q1944" s="5"/>
      <c r="R1944" s="6"/>
    </row>
    <row r="1945" spans="1:18" ht="15.75" customHeight="1">
      <c r="A1945" s="12" t="s">
        <v>28</v>
      </c>
      <c r="B1945" s="15">
        <v>1128299</v>
      </c>
      <c r="C1945" s="3">
        <v>44546</v>
      </c>
      <c r="D1945" s="12" t="s">
        <v>29</v>
      </c>
      <c r="E1945" s="12" t="s">
        <v>77</v>
      </c>
      <c r="F1945" s="12" t="s">
        <v>60</v>
      </c>
      <c r="G1945" s="12" t="s">
        <v>19</v>
      </c>
      <c r="H1945" s="33">
        <v>0.80000000000000027</v>
      </c>
      <c r="I1945" s="21">
        <v>8000</v>
      </c>
      <c r="J1945" s="33">
        <f t="shared" si="70"/>
        <v>6400.0000000000018</v>
      </c>
      <c r="K1945" s="34">
        <f t="shared" si="71"/>
        <v>2560.0000000000005</v>
      </c>
      <c r="L1945" s="24">
        <v>0.39999999999999997</v>
      </c>
      <c r="M1945" s="42">
        <f t="shared" si="76"/>
        <v>0.32000000000000006</v>
      </c>
      <c r="N1945" s="29">
        <f t="shared" si="77"/>
        <v>2560.0000000000005</v>
      </c>
      <c r="O1945" s="3"/>
      <c r="P1945" s="4"/>
      <c r="Q1945" s="5"/>
      <c r="R1945" s="6"/>
    </row>
    <row r="1946" spans="1:18" ht="15.75" customHeight="1">
      <c r="A1946" s="12" t="s">
        <v>28</v>
      </c>
      <c r="B1946" s="15">
        <v>1128299</v>
      </c>
      <c r="C1946" s="3">
        <v>44546</v>
      </c>
      <c r="D1946" s="12" t="s">
        <v>29</v>
      </c>
      <c r="E1946" s="12" t="s">
        <v>77</v>
      </c>
      <c r="F1946" s="12" t="s">
        <v>60</v>
      </c>
      <c r="G1946" s="12" t="s">
        <v>20</v>
      </c>
      <c r="H1946" s="33">
        <v>0.75000000000000022</v>
      </c>
      <c r="I1946" s="21">
        <v>6000</v>
      </c>
      <c r="J1946" s="33">
        <f t="shared" si="70"/>
        <v>4500.0000000000009</v>
      </c>
      <c r="K1946" s="34">
        <f t="shared" si="71"/>
        <v>1800.0000000000002</v>
      </c>
      <c r="L1946" s="24">
        <v>0.39999999999999997</v>
      </c>
      <c r="M1946" s="42">
        <f t="shared" si="76"/>
        <v>0.30000000000000004</v>
      </c>
      <c r="N1946" s="29">
        <f t="shared" si="77"/>
        <v>1800.0000000000002</v>
      </c>
      <c r="O1946" s="3"/>
      <c r="P1946" s="4"/>
      <c r="Q1946" s="5"/>
      <c r="R1946" s="6"/>
    </row>
    <row r="1947" spans="1:18" ht="15.75" customHeight="1">
      <c r="A1947" s="12" t="s">
        <v>28</v>
      </c>
      <c r="B1947" s="15">
        <v>1128299</v>
      </c>
      <c r="C1947" s="3">
        <v>44546</v>
      </c>
      <c r="D1947" s="12" t="s">
        <v>29</v>
      </c>
      <c r="E1947" s="12" t="s">
        <v>77</v>
      </c>
      <c r="F1947" s="12" t="s">
        <v>60</v>
      </c>
      <c r="G1947" s="12" t="s">
        <v>21</v>
      </c>
      <c r="H1947" s="33">
        <v>0.75000000000000022</v>
      </c>
      <c r="I1947" s="21">
        <v>6000</v>
      </c>
      <c r="J1947" s="33">
        <f t="shared" si="70"/>
        <v>4500.0000000000009</v>
      </c>
      <c r="K1947" s="34">
        <f t="shared" si="71"/>
        <v>1800.0000000000002</v>
      </c>
      <c r="L1947" s="24">
        <v>0.39999999999999997</v>
      </c>
      <c r="M1947" s="42">
        <f t="shared" si="76"/>
        <v>0.30000000000000004</v>
      </c>
      <c r="N1947" s="29">
        <f t="shared" si="77"/>
        <v>1800.0000000000002</v>
      </c>
      <c r="O1947" s="3"/>
      <c r="P1947" s="4"/>
      <c r="Q1947" s="5"/>
      <c r="R1947" s="6"/>
    </row>
    <row r="1948" spans="1:18" ht="15.75" customHeight="1">
      <c r="A1948" s="12" t="s">
        <v>28</v>
      </c>
      <c r="B1948" s="15">
        <v>1128299</v>
      </c>
      <c r="C1948" s="3">
        <v>44546</v>
      </c>
      <c r="D1948" s="12" t="s">
        <v>29</v>
      </c>
      <c r="E1948" s="12" t="s">
        <v>77</v>
      </c>
      <c r="F1948" s="12" t="s">
        <v>60</v>
      </c>
      <c r="G1948" s="12" t="s">
        <v>22</v>
      </c>
      <c r="H1948" s="33">
        <v>0.8500000000000002</v>
      </c>
      <c r="I1948" s="21">
        <v>5250</v>
      </c>
      <c r="J1948" s="33">
        <f t="shared" si="70"/>
        <v>4462.5000000000009</v>
      </c>
      <c r="K1948" s="34">
        <f t="shared" si="71"/>
        <v>2008.1250000000005</v>
      </c>
      <c r="L1948" s="24">
        <v>0.45</v>
      </c>
      <c r="M1948" s="42">
        <f t="shared" si="76"/>
        <v>0.38250000000000006</v>
      </c>
      <c r="N1948" s="29">
        <f t="shared" si="77"/>
        <v>2008.1250000000005</v>
      </c>
      <c r="O1948" s="3"/>
      <c r="P1948" s="4"/>
      <c r="Q1948" s="5"/>
      <c r="R1948" s="6"/>
    </row>
    <row r="1949" spans="1:18" ht="15.75" customHeight="1">
      <c r="A1949" s="12" t="s">
        <v>28</v>
      </c>
      <c r="B1949" s="15">
        <v>1128299</v>
      </c>
      <c r="C1949" s="3">
        <v>44546</v>
      </c>
      <c r="D1949" s="12" t="s">
        <v>29</v>
      </c>
      <c r="E1949" s="12" t="s">
        <v>77</v>
      </c>
      <c r="F1949" s="12" t="s">
        <v>60</v>
      </c>
      <c r="G1949" s="12" t="s">
        <v>23</v>
      </c>
      <c r="H1949" s="33">
        <v>0.90000000000000024</v>
      </c>
      <c r="I1949" s="21">
        <v>6250</v>
      </c>
      <c r="J1949" s="33">
        <f t="shared" si="70"/>
        <v>5625.0000000000018</v>
      </c>
      <c r="K1949" s="34">
        <f t="shared" si="71"/>
        <v>1968.7500000000005</v>
      </c>
      <c r="L1949" s="24">
        <v>0.35</v>
      </c>
      <c r="M1949" s="42">
        <f t="shared" si="76"/>
        <v>0.31500000000000006</v>
      </c>
      <c r="N1949" s="29">
        <f t="shared" si="77"/>
        <v>1968.7500000000005</v>
      </c>
      <c r="O1949" s="3"/>
      <c r="P1949" s="4"/>
      <c r="Q1949" s="5"/>
      <c r="R1949" s="6"/>
    </row>
    <row r="1950" spans="1:18" ht="15.75" customHeight="1">
      <c r="A1950" s="12" t="s">
        <v>24</v>
      </c>
      <c r="B1950" s="15">
        <v>1197831</v>
      </c>
      <c r="C1950" s="3">
        <v>44201</v>
      </c>
      <c r="D1950" s="12" t="s">
        <v>25</v>
      </c>
      <c r="E1950" s="12" t="s">
        <v>78</v>
      </c>
      <c r="F1950" s="12" t="s">
        <v>79</v>
      </c>
      <c r="G1950" s="12" t="s">
        <v>18</v>
      </c>
      <c r="H1950" s="33">
        <v>0.2</v>
      </c>
      <c r="I1950" s="21">
        <v>6750</v>
      </c>
      <c r="J1950" s="33">
        <f t="shared" si="70"/>
        <v>1350</v>
      </c>
      <c r="K1950" s="34">
        <f t="shared" si="71"/>
        <v>405</v>
      </c>
      <c r="L1950" s="24">
        <v>0.3</v>
      </c>
      <c r="M1950" s="42">
        <f t="shared" si="76"/>
        <v>0.06</v>
      </c>
      <c r="N1950" s="29">
        <f t="shared" si="77"/>
        <v>405</v>
      </c>
      <c r="O1950" s="3"/>
      <c r="P1950" s="4"/>
      <c r="Q1950" s="5"/>
      <c r="R1950" s="6"/>
    </row>
    <row r="1951" spans="1:18" ht="15.75" customHeight="1">
      <c r="A1951" s="12" t="s">
        <v>24</v>
      </c>
      <c r="B1951" s="15">
        <v>1197831</v>
      </c>
      <c r="C1951" s="3">
        <v>44201</v>
      </c>
      <c r="D1951" s="12" t="s">
        <v>25</v>
      </c>
      <c r="E1951" s="12" t="s">
        <v>78</v>
      </c>
      <c r="F1951" s="12" t="s">
        <v>79</v>
      </c>
      <c r="G1951" s="12" t="s">
        <v>19</v>
      </c>
      <c r="H1951" s="33">
        <v>0.3</v>
      </c>
      <c r="I1951" s="21">
        <v>6750</v>
      </c>
      <c r="J1951" s="33">
        <f t="shared" si="70"/>
        <v>2025</v>
      </c>
      <c r="K1951" s="34">
        <f t="shared" si="71"/>
        <v>607.5</v>
      </c>
      <c r="L1951" s="24">
        <v>0.3</v>
      </c>
      <c r="M1951" s="42">
        <f t="shared" si="76"/>
        <v>0.09</v>
      </c>
      <c r="N1951" s="29">
        <f t="shared" si="77"/>
        <v>607.5</v>
      </c>
      <c r="O1951" s="3"/>
      <c r="P1951" s="4"/>
      <c r="Q1951" s="5"/>
      <c r="R1951" s="6"/>
    </row>
    <row r="1952" spans="1:18" ht="15.75" customHeight="1">
      <c r="A1952" s="12" t="s">
        <v>24</v>
      </c>
      <c r="B1952" s="15">
        <v>1197831</v>
      </c>
      <c r="C1952" s="3">
        <v>44201</v>
      </c>
      <c r="D1952" s="12" t="s">
        <v>25</v>
      </c>
      <c r="E1952" s="12" t="s">
        <v>78</v>
      </c>
      <c r="F1952" s="12" t="s">
        <v>79</v>
      </c>
      <c r="G1952" s="12" t="s">
        <v>20</v>
      </c>
      <c r="H1952" s="33">
        <v>0.3</v>
      </c>
      <c r="I1952" s="21">
        <v>4750</v>
      </c>
      <c r="J1952" s="33">
        <f t="shared" si="70"/>
        <v>1425</v>
      </c>
      <c r="K1952" s="34">
        <f t="shared" si="71"/>
        <v>427.5</v>
      </c>
      <c r="L1952" s="24">
        <v>0.3</v>
      </c>
      <c r="M1952" s="42">
        <f t="shared" si="76"/>
        <v>0.09</v>
      </c>
      <c r="N1952" s="29">
        <f t="shared" si="77"/>
        <v>427.5</v>
      </c>
      <c r="O1952" s="3"/>
      <c r="P1952" s="4"/>
      <c r="Q1952" s="5"/>
      <c r="R1952" s="6"/>
    </row>
    <row r="1953" spans="1:18" ht="15.75" customHeight="1">
      <c r="A1953" s="12" t="s">
        <v>24</v>
      </c>
      <c r="B1953" s="15">
        <v>1197831</v>
      </c>
      <c r="C1953" s="3">
        <v>44201</v>
      </c>
      <c r="D1953" s="12" t="s">
        <v>25</v>
      </c>
      <c r="E1953" s="12" t="s">
        <v>78</v>
      </c>
      <c r="F1953" s="12" t="s">
        <v>79</v>
      </c>
      <c r="G1953" s="12" t="s">
        <v>21</v>
      </c>
      <c r="H1953" s="33">
        <v>0.35</v>
      </c>
      <c r="I1953" s="21">
        <v>4750</v>
      </c>
      <c r="J1953" s="33">
        <f t="shared" si="70"/>
        <v>1662.5</v>
      </c>
      <c r="K1953" s="34">
        <f t="shared" si="71"/>
        <v>665</v>
      </c>
      <c r="L1953" s="24">
        <v>0.4</v>
      </c>
      <c r="M1953" s="42">
        <f t="shared" si="76"/>
        <v>0.14000000000000001</v>
      </c>
      <c r="N1953" s="29">
        <f t="shared" si="77"/>
        <v>665</v>
      </c>
      <c r="O1953" s="3"/>
      <c r="P1953" s="4"/>
      <c r="Q1953" s="5"/>
      <c r="R1953" s="6"/>
    </row>
    <row r="1954" spans="1:18" ht="15.75" customHeight="1">
      <c r="A1954" s="12" t="s">
        <v>24</v>
      </c>
      <c r="B1954" s="15">
        <v>1197831</v>
      </c>
      <c r="C1954" s="3">
        <v>44201</v>
      </c>
      <c r="D1954" s="12" t="s">
        <v>25</v>
      </c>
      <c r="E1954" s="12" t="s">
        <v>78</v>
      </c>
      <c r="F1954" s="12" t="s">
        <v>79</v>
      </c>
      <c r="G1954" s="12" t="s">
        <v>22</v>
      </c>
      <c r="H1954" s="33">
        <v>0.4</v>
      </c>
      <c r="I1954" s="21">
        <v>3250</v>
      </c>
      <c r="J1954" s="33">
        <f t="shared" si="70"/>
        <v>1300</v>
      </c>
      <c r="K1954" s="34">
        <f t="shared" si="71"/>
        <v>325</v>
      </c>
      <c r="L1954" s="24">
        <v>0.25</v>
      </c>
      <c r="M1954" s="42">
        <f t="shared" si="76"/>
        <v>0.1</v>
      </c>
      <c r="N1954" s="29">
        <f t="shared" si="77"/>
        <v>325</v>
      </c>
      <c r="O1954" s="3"/>
      <c r="P1954" s="4"/>
      <c r="Q1954" s="5"/>
      <c r="R1954" s="6"/>
    </row>
    <row r="1955" spans="1:18" ht="15.75" customHeight="1">
      <c r="A1955" s="12" t="s">
        <v>24</v>
      </c>
      <c r="B1955" s="15">
        <v>1197831</v>
      </c>
      <c r="C1955" s="3">
        <v>44201</v>
      </c>
      <c r="D1955" s="12" t="s">
        <v>25</v>
      </c>
      <c r="E1955" s="12" t="s">
        <v>78</v>
      </c>
      <c r="F1955" s="12" t="s">
        <v>79</v>
      </c>
      <c r="G1955" s="12" t="s">
        <v>23</v>
      </c>
      <c r="H1955" s="33">
        <v>0.35</v>
      </c>
      <c r="I1955" s="21">
        <v>4750</v>
      </c>
      <c r="J1955" s="33">
        <f t="shared" si="70"/>
        <v>1662.5</v>
      </c>
      <c r="K1955" s="34">
        <f t="shared" si="71"/>
        <v>748.125</v>
      </c>
      <c r="L1955" s="24">
        <v>0.45</v>
      </c>
      <c r="M1955" s="42">
        <f t="shared" si="76"/>
        <v>0.1575</v>
      </c>
      <c r="N1955" s="29">
        <f t="shared" si="77"/>
        <v>748.125</v>
      </c>
      <c r="O1955" s="3"/>
      <c r="P1955" s="4"/>
      <c r="Q1955" s="5"/>
      <c r="R1955" s="6"/>
    </row>
    <row r="1956" spans="1:18" ht="15.75" customHeight="1">
      <c r="A1956" s="12" t="s">
        <v>24</v>
      </c>
      <c r="B1956" s="15">
        <v>1197831</v>
      </c>
      <c r="C1956" s="3">
        <v>44231</v>
      </c>
      <c r="D1956" s="12" t="s">
        <v>25</v>
      </c>
      <c r="E1956" s="12" t="s">
        <v>78</v>
      </c>
      <c r="F1956" s="12" t="s">
        <v>79</v>
      </c>
      <c r="G1956" s="12" t="s">
        <v>18</v>
      </c>
      <c r="H1956" s="33">
        <v>0.25</v>
      </c>
      <c r="I1956" s="21">
        <v>6250</v>
      </c>
      <c r="J1956" s="33">
        <f t="shared" si="70"/>
        <v>1562.5</v>
      </c>
      <c r="K1956" s="34">
        <f t="shared" si="71"/>
        <v>468.75</v>
      </c>
      <c r="L1956" s="24">
        <v>0.3</v>
      </c>
      <c r="M1956" s="42">
        <f t="shared" si="76"/>
        <v>7.4999999999999997E-2</v>
      </c>
      <c r="N1956" s="29">
        <f t="shared" si="77"/>
        <v>468.75</v>
      </c>
      <c r="O1956" s="3"/>
      <c r="P1956" s="4"/>
      <c r="Q1956" s="5"/>
      <c r="R1956" s="6"/>
    </row>
    <row r="1957" spans="1:18" ht="15.75" customHeight="1">
      <c r="A1957" s="12" t="s">
        <v>24</v>
      </c>
      <c r="B1957" s="15">
        <v>1197831</v>
      </c>
      <c r="C1957" s="3">
        <v>44231</v>
      </c>
      <c r="D1957" s="12" t="s">
        <v>25</v>
      </c>
      <c r="E1957" s="12" t="s">
        <v>78</v>
      </c>
      <c r="F1957" s="12" t="s">
        <v>79</v>
      </c>
      <c r="G1957" s="12" t="s">
        <v>19</v>
      </c>
      <c r="H1957" s="33">
        <v>0.35</v>
      </c>
      <c r="I1957" s="21">
        <v>6000</v>
      </c>
      <c r="J1957" s="33">
        <f t="shared" si="70"/>
        <v>2100</v>
      </c>
      <c r="K1957" s="34">
        <f t="shared" si="71"/>
        <v>630</v>
      </c>
      <c r="L1957" s="24">
        <v>0.3</v>
      </c>
      <c r="M1957" s="42">
        <f t="shared" si="76"/>
        <v>0.105</v>
      </c>
      <c r="N1957" s="29">
        <f t="shared" si="77"/>
        <v>630</v>
      </c>
      <c r="O1957" s="3"/>
      <c r="P1957" s="4"/>
      <c r="Q1957" s="5"/>
      <c r="R1957" s="6"/>
    </row>
    <row r="1958" spans="1:18" ht="15.75" customHeight="1">
      <c r="A1958" s="12" t="s">
        <v>24</v>
      </c>
      <c r="B1958" s="15">
        <v>1197831</v>
      </c>
      <c r="C1958" s="3">
        <v>44231</v>
      </c>
      <c r="D1958" s="12" t="s">
        <v>25</v>
      </c>
      <c r="E1958" s="12" t="s">
        <v>78</v>
      </c>
      <c r="F1958" s="12" t="s">
        <v>79</v>
      </c>
      <c r="G1958" s="12" t="s">
        <v>20</v>
      </c>
      <c r="H1958" s="33">
        <v>0.35</v>
      </c>
      <c r="I1958" s="21">
        <v>4250</v>
      </c>
      <c r="J1958" s="33">
        <f t="shared" si="70"/>
        <v>1487.5</v>
      </c>
      <c r="K1958" s="34">
        <f t="shared" si="71"/>
        <v>446.25</v>
      </c>
      <c r="L1958" s="24">
        <v>0.3</v>
      </c>
      <c r="M1958" s="42">
        <f t="shared" si="76"/>
        <v>0.105</v>
      </c>
      <c r="N1958" s="29">
        <f t="shared" si="77"/>
        <v>446.25</v>
      </c>
      <c r="O1958" s="3"/>
      <c r="P1958" s="4"/>
      <c r="Q1958" s="5"/>
      <c r="R1958" s="6"/>
    </row>
    <row r="1959" spans="1:18" ht="15.75" customHeight="1">
      <c r="A1959" s="12" t="s">
        <v>24</v>
      </c>
      <c r="B1959" s="15">
        <v>1197831</v>
      </c>
      <c r="C1959" s="3">
        <v>44231</v>
      </c>
      <c r="D1959" s="12" t="s">
        <v>25</v>
      </c>
      <c r="E1959" s="12" t="s">
        <v>78</v>
      </c>
      <c r="F1959" s="12" t="s">
        <v>79</v>
      </c>
      <c r="G1959" s="12" t="s">
        <v>21</v>
      </c>
      <c r="H1959" s="33">
        <v>0.35</v>
      </c>
      <c r="I1959" s="21">
        <v>3750</v>
      </c>
      <c r="J1959" s="33">
        <f t="shared" si="70"/>
        <v>1312.5</v>
      </c>
      <c r="K1959" s="34">
        <f t="shared" si="71"/>
        <v>525</v>
      </c>
      <c r="L1959" s="24">
        <v>0.4</v>
      </c>
      <c r="M1959" s="42">
        <f t="shared" si="76"/>
        <v>0.14000000000000001</v>
      </c>
      <c r="N1959" s="29">
        <f t="shared" si="77"/>
        <v>525</v>
      </c>
      <c r="O1959" s="3"/>
      <c r="P1959" s="4"/>
      <c r="Q1959" s="5"/>
      <c r="R1959" s="6"/>
    </row>
    <row r="1960" spans="1:18" ht="15.75" customHeight="1">
      <c r="A1960" s="12" t="s">
        <v>24</v>
      </c>
      <c r="B1960" s="15">
        <v>1197831</v>
      </c>
      <c r="C1960" s="3">
        <v>44231</v>
      </c>
      <c r="D1960" s="12" t="s">
        <v>25</v>
      </c>
      <c r="E1960" s="12" t="s">
        <v>78</v>
      </c>
      <c r="F1960" s="12" t="s">
        <v>79</v>
      </c>
      <c r="G1960" s="12" t="s">
        <v>22</v>
      </c>
      <c r="H1960" s="33">
        <v>0.4</v>
      </c>
      <c r="I1960" s="21">
        <v>2500</v>
      </c>
      <c r="J1960" s="33">
        <f t="shared" si="70"/>
        <v>1000</v>
      </c>
      <c r="K1960" s="34">
        <f t="shared" si="71"/>
        <v>250</v>
      </c>
      <c r="L1960" s="24">
        <v>0.25</v>
      </c>
      <c r="M1960" s="42">
        <f t="shared" si="76"/>
        <v>0.1</v>
      </c>
      <c r="N1960" s="29">
        <f t="shared" si="77"/>
        <v>250</v>
      </c>
      <c r="O1960" s="3"/>
      <c r="P1960" s="4"/>
      <c r="Q1960" s="5"/>
      <c r="R1960" s="6"/>
    </row>
    <row r="1961" spans="1:18" ht="15.75" customHeight="1">
      <c r="A1961" s="12" t="s">
        <v>24</v>
      </c>
      <c r="B1961" s="15">
        <v>1197831</v>
      </c>
      <c r="C1961" s="3">
        <v>44231</v>
      </c>
      <c r="D1961" s="12" t="s">
        <v>25</v>
      </c>
      <c r="E1961" s="12" t="s">
        <v>78</v>
      </c>
      <c r="F1961" s="12" t="s">
        <v>79</v>
      </c>
      <c r="G1961" s="12" t="s">
        <v>23</v>
      </c>
      <c r="H1961" s="33">
        <v>0.35</v>
      </c>
      <c r="I1961" s="21">
        <v>4500</v>
      </c>
      <c r="J1961" s="33">
        <f t="shared" si="70"/>
        <v>1575</v>
      </c>
      <c r="K1961" s="34">
        <f t="shared" si="71"/>
        <v>708.75</v>
      </c>
      <c r="L1961" s="24">
        <v>0.45</v>
      </c>
      <c r="M1961" s="42">
        <f t="shared" si="76"/>
        <v>0.1575</v>
      </c>
      <c r="N1961" s="29">
        <f t="shared" si="77"/>
        <v>708.75</v>
      </c>
      <c r="O1961" s="3"/>
      <c r="P1961" s="4"/>
      <c r="Q1961" s="5"/>
      <c r="R1961" s="6"/>
    </row>
    <row r="1962" spans="1:18" ht="15.75" customHeight="1">
      <c r="A1962" s="12" t="s">
        <v>24</v>
      </c>
      <c r="B1962" s="15">
        <v>1197831</v>
      </c>
      <c r="C1962" s="3">
        <v>44261</v>
      </c>
      <c r="D1962" s="12" t="s">
        <v>25</v>
      </c>
      <c r="E1962" s="12" t="s">
        <v>78</v>
      </c>
      <c r="F1962" s="12" t="s">
        <v>79</v>
      </c>
      <c r="G1962" s="12" t="s">
        <v>18</v>
      </c>
      <c r="H1962" s="33">
        <v>0.3</v>
      </c>
      <c r="I1962" s="21">
        <v>6250</v>
      </c>
      <c r="J1962" s="33">
        <f t="shared" si="70"/>
        <v>1875</v>
      </c>
      <c r="K1962" s="34">
        <f t="shared" si="71"/>
        <v>656.25</v>
      </c>
      <c r="L1962" s="24">
        <v>0.35</v>
      </c>
      <c r="M1962" s="42">
        <f t="shared" si="76"/>
        <v>0.105</v>
      </c>
      <c r="N1962" s="29">
        <f t="shared" si="77"/>
        <v>656.25</v>
      </c>
      <c r="O1962" s="3"/>
      <c r="P1962" s="4"/>
      <c r="Q1962" s="5"/>
      <c r="R1962" s="6"/>
    </row>
    <row r="1963" spans="1:18" ht="15.75" customHeight="1">
      <c r="A1963" s="12" t="s">
        <v>24</v>
      </c>
      <c r="B1963" s="15">
        <v>1197831</v>
      </c>
      <c r="C1963" s="3">
        <v>44261</v>
      </c>
      <c r="D1963" s="12" t="s">
        <v>25</v>
      </c>
      <c r="E1963" s="12" t="s">
        <v>78</v>
      </c>
      <c r="F1963" s="12" t="s">
        <v>79</v>
      </c>
      <c r="G1963" s="12" t="s">
        <v>19</v>
      </c>
      <c r="H1963" s="33">
        <v>0.4</v>
      </c>
      <c r="I1963" s="21">
        <v>6250</v>
      </c>
      <c r="J1963" s="33">
        <f t="shared" si="70"/>
        <v>2500</v>
      </c>
      <c r="K1963" s="34">
        <f t="shared" si="71"/>
        <v>875</v>
      </c>
      <c r="L1963" s="24">
        <v>0.35</v>
      </c>
      <c r="M1963" s="42">
        <f t="shared" si="76"/>
        <v>0.14000000000000001</v>
      </c>
      <c r="N1963" s="29">
        <f t="shared" si="77"/>
        <v>875</v>
      </c>
      <c r="O1963" s="3"/>
      <c r="P1963" s="4"/>
      <c r="Q1963" s="5"/>
      <c r="R1963" s="6"/>
    </row>
    <row r="1964" spans="1:18" ht="15.75" customHeight="1">
      <c r="A1964" s="12" t="s">
        <v>24</v>
      </c>
      <c r="B1964" s="15">
        <v>1197831</v>
      </c>
      <c r="C1964" s="3">
        <v>44261</v>
      </c>
      <c r="D1964" s="12" t="s">
        <v>25</v>
      </c>
      <c r="E1964" s="12" t="s">
        <v>78</v>
      </c>
      <c r="F1964" s="12" t="s">
        <v>79</v>
      </c>
      <c r="G1964" s="12" t="s">
        <v>20</v>
      </c>
      <c r="H1964" s="33">
        <v>0.3</v>
      </c>
      <c r="I1964" s="21">
        <v>4500</v>
      </c>
      <c r="J1964" s="33">
        <f t="shared" si="70"/>
        <v>1350</v>
      </c>
      <c r="K1964" s="34">
        <f t="shared" si="71"/>
        <v>472.49999999999994</v>
      </c>
      <c r="L1964" s="24">
        <v>0.35</v>
      </c>
      <c r="M1964" s="42">
        <f t="shared" si="76"/>
        <v>0.10499999999999998</v>
      </c>
      <c r="N1964" s="29">
        <f t="shared" si="77"/>
        <v>472.49999999999994</v>
      </c>
      <c r="O1964" s="3"/>
      <c r="P1964" s="4"/>
      <c r="Q1964" s="5"/>
      <c r="R1964" s="6"/>
    </row>
    <row r="1965" spans="1:18" ht="15.75" customHeight="1">
      <c r="A1965" s="12" t="s">
        <v>24</v>
      </c>
      <c r="B1965" s="15">
        <v>1197831</v>
      </c>
      <c r="C1965" s="3">
        <v>44261</v>
      </c>
      <c r="D1965" s="12" t="s">
        <v>25</v>
      </c>
      <c r="E1965" s="12" t="s">
        <v>78</v>
      </c>
      <c r="F1965" s="12" t="s">
        <v>79</v>
      </c>
      <c r="G1965" s="12" t="s">
        <v>21</v>
      </c>
      <c r="H1965" s="33">
        <v>0.35000000000000003</v>
      </c>
      <c r="I1965" s="21">
        <v>3500</v>
      </c>
      <c r="J1965" s="33">
        <f t="shared" si="70"/>
        <v>1225.0000000000002</v>
      </c>
      <c r="K1965" s="34">
        <f t="shared" si="71"/>
        <v>551.25000000000011</v>
      </c>
      <c r="L1965" s="24">
        <v>0.45</v>
      </c>
      <c r="M1965" s="42">
        <f t="shared" si="76"/>
        <v>0.15750000000000003</v>
      </c>
      <c r="N1965" s="29">
        <f t="shared" si="77"/>
        <v>551.25000000000011</v>
      </c>
      <c r="O1965" s="3"/>
      <c r="P1965" s="4"/>
      <c r="Q1965" s="5"/>
      <c r="R1965" s="6"/>
    </row>
    <row r="1966" spans="1:18" ht="15.75" customHeight="1">
      <c r="A1966" s="12" t="s">
        <v>24</v>
      </c>
      <c r="B1966" s="15">
        <v>1197831</v>
      </c>
      <c r="C1966" s="3">
        <v>44261</v>
      </c>
      <c r="D1966" s="12" t="s">
        <v>25</v>
      </c>
      <c r="E1966" s="12" t="s">
        <v>78</v>
      </c>
      <c r="F1966" s="12" t="s">
        <v>79</v>
      </c>
      <c r="G1966" s="12" t="s">
        <v>22</v>
      </c>
      <c r="H1966" s="33">
        <v>0.4</v>
      </c>
      <c r="I1966" s="21">
        <v>2500</v>
      </c>
      <c r="J1966" s="33">
        <f t="shared" si="70"/>
        <v>1000</v>
      </c>
      <c r="K1966" s="34">
        <f t="shared" si="71"/>
        <v>300</v>
      </c>
      <c r="L1966" s="24">
        <v>0.3</v>
      </c>
      <c r="M1966" s="42">
        <f t="shared" si="76"/>
        <v>0.12</v>
      </c>
      <c r="N1966" s="29">
        <f t="shared" si="77"/>
        <v>300</v>
      </c>
      <c r="O1966" s="3"/>
      <c r="P1966" s="4"/>
      <c r="Q1966" s="5"/>
      <c r="R1966" s="6"/>
    </row>
    <row r="1967" spans="1:18" ht="15.75" customHeight="1">
      <c r="A1967" s="12" t="s">
        <v>24</v>
      </c>
      <c r="B1967" s="15">
        <v>1197831</v>
      </c>
      <c r="C1967" s="3">
        <v>44261</v>
      </c>
      <c r="D1967" s="12" t="s">
        <v>25</v>
      </c>
      <c r="E1967" s="12" t="s">
        <v>78</v>
      </c>
      <c r="F1967" s="12" t="s">
        <v>79</v>
      </c>
      <c r="G1967" s="12" t="s">
        <v>23</v>
      </c>
      <c r="H1967" s="33">
        <v>0.35000000000000003</v>
      </c>
      <c r="I1967" s="21">
        <v>4000</v>
      </c>
      <c r="J1967" s="33">
        <f t="shared" si="70"/>
        <v>1400.0000000000002</v>
      </c>
      <c r="K1967" s="34">
        <f t="shared" si="71"/>
        <v>700.00000000000011</v>
      </c>
      <c r="L1967" s="24">
        <v>0.5</v>
      </c>
      <c r="M1967" s="42">
        <f t="shared" si="76"/>
        <v>0.17500000000000002</v>
      </c>
      <c r="N1967" s="29">
        <f t="shared" si="77"/>
        <v>700.00000000000011</v>
      </c>
      <c r="O1967" s="3"/>
      <c r="P1967" s="4"/>
      <c r="Q1967" s="5"/>
      <c r="R1967" s="6"/>
    </row>
    <row r="1968" spans="1:18" ht="15.75" customHeight="1">
      <c r="A1968" s="12" t="s">
        <v>24</v>
      </c>
      <c r="B1968" s="15">
        <v>1197831</v>
      </c>
      <c r="C1968" s="3">
        <v>44291</v>
      </c>
      <c r="D1968" s="12" t="s">
        <v>25</v>
      </c>
      <c r="E1968" s="12" t="s">
        <v>78</v>
      </c>
      <c r="F1968" s="12" t="s">
        <v>79</v>
      </c>
      <c r="G1968" s="12" t="s">
        <v>18</v>
      </c>
      <c r="H1968" s="33">
        <v>0.19999999999999998</v>
      </c>
      <c r="I1968" s="21">
        <v>6500</v>
      </c>
      <c r="J1968" s="33">
        <f t="shared" si="70"/>
        <v>1300</v>
      </c>
      <c r="K1968" s="34">
        <f t="shared" si="71"/>
        <v>454.99999999999994</v>
      </c>
      <c r="L1968" s="24">
        <v>0.35</v>
      </c>
      <c r="M1968" s="42">
        <f t="shared" si="76"/>
        <v>6.9999999999999993E-2</v>
      </c>
      <c r="N1968" s="29">
        <f t="shared" si="77"/>
        <v>454.99999999999994</v>
      </c>
      <c r="O1968" s="3"/>
      <c r="P1968" s="4"/>
      <c r="Q1968" s="5"/>
      <c r="R1968" s="6"/>
    </row>
    <row r="1969" spans="1:18" ht="15.75" customHeight="1">
      <c r="A1969" s="12" t="s">
        <v>24</v>
      </c>
      <c r="B1969" s="15">
        <v>1197831</v>
      </c>
      <c r="C1969" s="3">
        <v>44291</v>
      </c>
      <c r="D1969" s="12" t="s">
        <v>25</v>
      </c>
      <c r="E1969" s="12" t="s">
        <v>78</v>
      </c>
      <c r="F1969" s="12" t="s">
        <v>79</v>
      </c>
      <c r="G1969" s="12" t="s">
        <v>19</v>
      </c>
      <c r="H1969" s="33">
        <v>0.30000000000000004</v>
      </c>
      <c r="I1969" s="21">
        <v>6500</v>
      </c>
      <c r="J1969" s="33">
        <f t="shared" si="70"/>
        <v>1950.0000000000002</v>
      </c>
      <c r="K1969" s="34">
        <f t="shared" si="71"/>
        <v>682.5</v>
      </c>
      <c r="L1969" s="24">
        <v>0.35</v>
      </c>
      <c r="M1969" s="42">
        <f t="shared" si="76"/>
        <v>0.105</v>
      </c>
      <c r="N1969" s="29">
        <f t="shared" si="77"/>
        <v>682.5</v>
      </c>
      <c r="O1969" s="3"/>
      <c r="P1969" s="4"/>
      <c r="Q1969" s="5"/>
      <c r="R1969" s="6"/>
    </row>
    <row r="1970" spans="1:18" ht="15.75" customHeight="1">
      <c r="A1970" s="12" t="s">
        <v>24</v>
      </c>
      <c r="B1970" s="15">
        <v>1197831</v>
      </c>
      <c r="C1970" s="3">
        <v>44291</v>
      </c>
      <c r="D1970" s="12" t="s">
        <v>25</v>
      </c>
      <c r="E1970" s="12" t="s">
        <v>78</v>
      </c>
      <c r="F1970" s="12" t="s">
        <v>79</v>
      </c>
      <c r="G1970" s="12" t="s">
        <v>20</v>
      </c>
      <c r="H1970" s="33">
        <v>0.24999999999999997</v>
      </c>
      <c r="I1970" s="21">
        <v>4750</v>
      </c>
      <c r="J1970" s="33">
        <f t="shared" si="70"/>
        <v>1187.4999999999998</v>
      </c>
      <c r="K1970" s="34">
        <f t="shared" si="71"/>
        <v>415.62499999999989</v>
      </c>
      <c r="L1970" s="24">
        <v>0.35</v>
      </c>
      <c r="M1970" s="42">
        <f t="shared" si="76"/>
        <v>8.7499999999999981E-2</v>
      </c>
      <c r="N1970" s="29">
        <f t="shared" si="77"/>
        <v>415.62499999999989</v>
      </c>
      <c r="O1970" s="3"/>
      <c r="P1970" s="4"/>
      <c r="Q1970" s="5"/>
      <c r="R1970" s="6"/>
    </row>
    <row r="1971" spans="1:18" ht="15.75" customHeight="1">
      <c r="A1971" s="12" t="s">
        <v>24</v>
      </c>
      <c r="B1971" s="15">
        <v>1197831</v>
      </c>
      <c r="C1971" s="3">
        <v>44291</v>
      </c>
      <c r="D1971" s="12" t="s">
        <v>25</v>
      </c>
      <c r="E1971" s="12" t="s">
        <v>78</v>
      </c>
      <c r="F1971" s="12" t="s">
        <v>79</v>
      </c>
      <c r="G1971" s="12" t="s">
        <v>21</v>
      </c>
      <c r="H1971" s="33">
        <v>0.30000000000000004</v>
      </c>
      <c r="I1971" s="21">
        <v>3750</v>
      </c>
      <c r="J1971" s="33">
        <f t="shared" si="70"/>
        <v>1125.0000000000002</v>
      </c>
      <c r="K1971" s="34">
        <f t="shared" si="71"/>
        <v>506.25000000000011</v>
      </c>
      <c r="L1971" s="24">
        <v>0.45</v>
      </c>
      <c r="M1971" s="42">
        <f t="shared" si="76"/>
        <v>0.13500000000000004</v>
      </c>
      <c r="N1971" s="29">
        <f t="shared" si="77"/>
        <v>506.25000000000011</v>
      </c>
      <c r="O1971" s="3"/>
      <c r="P1971" s="4"/>
      <c r="Q1971" s="5"/>
      <c r="R1971" s="6"/>
    </row>
    <row r="1972" spans="1:18" ht="15.75" customHeight="1">
      <c r="A1972" s="12" t="s">
        <v>24</v>
      </c>
      <c r="B1972" s="15">
        <v>1197831</v>
      </c>
      <c r="C1972" s="3">
        <v>44291</v>
      </c>
      <c r="D1972" s="12" t="s">
        <v>25</v>
      </c>
      <c r="E1972" s="12" t="s">
        <v>78</v>
      </c>
      <c r="F1972" s="12" t="s">
        <v>79</v>
      </c>
      <c r="G1972" s="12" t="s">
        <v>22</v>
      </c>
      <c r="H1972" s="33">
        <v>0.35</v>
      </c>
      <c r="I1972" s="21">
        <v>2750</v>
      </c>
      <c r="J1972" s="33">
        <f t="shared" si="70"/>
        <v>962.49999999999989</v>
      </c>
      <c r="K1972" s="34">
        <f t="shared" si="71"/>
        <v>288.74999999999994</v>
      </c>
      <c r="L1972" s="24">
        <v>0.3</v>
      </c>
      <c r="M1972" s="42">
        <f t="shared" si="76"/>
        <v>0.10499999999999998</v>
      </c>
      <c r="N1972" s="29">
        <f t="shared" si="77"/>
        <v>288.74999999999994</v>
      </c>
      <c r="O1972" s="3"/>
      <c r="P1972" s="4"/>
      <c r="Q1972" s="5"/>
      <c r="R1972" s="6"/>
    </row>
    <row r="1973" spans="1:18" ht="15.75" customHeight="1">
      <c r="A1973" s="12" t="s">
        <v>24</v>
      </c>
      <c r="B1973" s="15">
        <v>1197831</v>
      </c>
      <c r="C1973" s="3">
        <v>44291</v>
      </c>
      <c r="D1973" s="12" t="s">
        <v>25</v>
      </c>
      <c r="E1973" s="12" t="s">
        <v>78</v>
      </c>
      <c r="F1973" s="12" t="s">
        <v>79</v>
      </c>
      <c r="G1973" s="12" t="s">
        <v>23</v>
      </c>
      <c r="H1973" s="33">
        <v>0.30000000000000004</v>
      </c>
      <c r="I1973" s="21">
        <v>5500</v>
      </c>
      <c r="J1973" s="33">
        <f t="shared" si="70"/>
        <v>1650.0000000000002</v>
      </c>
      <c r="K1973" s="34">
        <f t="shared" si="71"/>
        <v>825.00000000000011</v>
      </c>
      <c r="L1973" s="24">
        <v>0.5</v>
      </c>
      <c r="M1973" s="42">
        <f t="shared" si="76"/>
        <v>0.15000000000000002</v>
      </c>
      <c r="N1973" s="29">
        <f t="shared" si="77"/>
        <v>825.00000000000011</v>
      </c>
      <c r="O1973" s="3"/>
      <c r="P1973" s="4"/>
      <c r="Q1973" s="5"/>
      <c r="R1973" s="6"/>
    </row>
    <row r="1974" spans="1:18" ht="15.75" customHeight="1">
      <c r="A1974" s="12" t="s">
        <v>24</v>
      </c>
      <c r="B1974" s="15">
        <v>1197831</v>
      </c>
      <c r="C1974" s="3">
        <v>44321</v>
      </c>
      <c r="D1974" s="12" t="s">
        <v>25</v>
      </c>
      <c r="E1974" s="12" t="s">
        <v>78</v>
      </c>
      <c r="F1974" s="12" t="s">
        <v>79</v>
      </c>
      <c r="G1974" s="12" t="s">
        <v>18</v>
      </c>
      <c r="H1974" s="33">
        <v>0.19999999999999998</v>
      </c>
      <c r="I1974" s="21">
        <v>7000</v>
      </c>
      <c r="J1974" s="33">
        <f t="shared" si="70"/>
        <v>1399.9999999999998</v>
      </c>
      <c r="K1974" s="34">
        <f t="shared" si="71"/>
        <v>489.99999999999989</v>
      </c>
      <c r="L1974" s="24">
        <v>0.35</v>
      </c>
      <c r="M1974" s="42">
        <f t="shared" si="76"/>
        <v>6.9999999999999979E-2</v>
      </c>
      <c r="N1974" s="29">
        <f t="shared" si="77"/>
        <v>489.99999999999989</v>
      </c>
      <c r="O1974" s="3"/>
      <c r="P1974" s="4"/>
      <c r="Q1974" s="5"/>
      <c r="R1974" s="6"/>
    </row>
    <row r="1975" spans="1:18" ht="15.75" customHeight="1">
      <c r="A1975" s="12" t="s">
        <v>24</v>
      </c>
      <c r="B1975" s="15">
        <v>1197831</v>
      </c>
      <c r="C1975" s="3">
        <v>44321</v>
      </c>
      <c r="D1975" s="12" t="s">
        <v>25</v>
      </c>
      <c r="E1975" s="12" t="s">
        <v>78</v>
      </c>
      <c r="F1975" s="12" t="s">
        <v>79</v>
      </c>
      <c r="G1975" s="12" t="s">
        <v>19</v>
      </c>
      <c r="H1975" s="33">
        <v>0.30000000000000004</v>
      </c>
      <c r="I1975" s="21">
        <v>7250</v>
      </c>
      <c r="J1975" s="33">
        <f t="shared" si="70"/>
        <v>2175.0000000000005</v>
      </c>
      <c r="K1975" s="34">
        <f t="shared" si="71"/>
        <v>761.25000000000011</v>
      </c>
      <c r="L1975" s="24">
        <v>0.35</v>
      </c>
      <c r="M1975" s="42">
        <f t="shared" si="76"/>
        <v>0.10500000000000001</v>
      </c>
      <c r="N1975" s="29">
        <f t="shared" si="77"/>
        <v>761.25000000000011</v>
      </c>
      <c r="O1975" s="3"/>
      <c r="P1975" s="4"/>
      <c r="Q1975" s="5"/>
      <c r="R1975" s="6"/>
    </row>
    <row r="1976" spans="1:18" ht="15.75" customHeight="1">
      <c r="A1976" s="12" t="s">
        <v>24</v>
      </c>
      <c r="B1976" s="15">
        <v>1197831</v>
      </c>
      <c r="C1976" s="3">
        <v>44321</v>
      </c>
      <c r="D1976" s="12" t="s">
        <v>25</v>
      </c>
      <c r="E1976" s="12" t="s">
        <v>78</v>
      </c>
      <c r="F1976" s="12" t="s">
        <v>79</v>
      </c>
      <c r="G1976" s="12" t="s">
        <v>20</v>
      </c>
      <c r="H1976" s="33">
        <v>0.24999999999999997</v>
      </c>
      <c r="I1976" s="21">
        <v>5750</v>
      </c>
      <c r="J1976" s="33">
        <f t="shared" si="70"/>
        <v>1437.4999999999998</v>
      </c>
      <c r="K1976" s="34">
        <f t="shared" si="71"/>
        <v>503.12499999999989</v>
      </c>
      <c r="L1976" s="24">
        <v>0.35</v>
      </c>
      <c r="M1976" s="42">
        <f t="shared" si="76"/>
        <v>8.7499999999999981E-2</v>
      </c>
      <c r="N1976" s="29">
        <f t="shared" si="77"/>
        <v>503.12499999999989</v>
      </c>
      <c r="O1976" s="3"/>
      <c r="P1976" s="4"/>
      <c r="Q1976" s="5"/>
      <c r="R1976" s="6"/>
    </row>
    <row r="1977" spans="1:18" ht="15.75" customHeight="1">
      <c r="A1977" s="12" t="s">
        <v>24</v>
      </c>
      <c r="B1977" s="15">
        <v>1197831</v>
      </c>
      <c r="C1977" s="3">
        <v>44321</v>
      </c>
      <c r="D1977" s="12" t="s">
        <v>25</v>
      </c>
      <c r="E1977" s="12" t="s">
        <v>78</v>
      </c>
      <c r="F1977" s="12" t="s">
        <v>79</v>
      </c>
      <c r="G1977" s="12" t="s">
        <v>21</v>
      </c>
      <c r="H1977" s="33">
        <v>0.35000000000000003</v>
      </c>
      <c r="I1977" s="21">
        <v>5000</v>
      </c>
      <c r="J1977" s="33">
        <f t="shared" si="70"/>
        <v>1750.0000000000002</v>
      </c>
      <c r="K1977" s="34">
        <f t="shared" si="71"/>
        <v>787.50000000000011</v>
      </c>
      <c r="L1977" s="24">
        <v>0.45</v>
      </c>
      <c r="M1977" s="42">
        <f t="shared" si="76"/>
        <v>0.15750000000000003</v>
      </c>
      <c r="N1977" s="29">
        <f t="shared" si="77"/>
        <v>787.50000000000011</v>
      </c>
      <c r="O1977" s="3"/>
      <c r="P1977" s="4"/>
      <c r="Q1977" s="5"/>
      <c r="R1977" s="6"/>
    </row>
    <row r="1978" spans="1:18" ht="15.75" customHeight="1">
      <c r="A1978" s="12" t="s">
        <v>24</v>
      </c>
      <c r="B1978" s="15">
        <v>1197831</v>
      </c>
      <c r="C1978" s="3">
        <v>44321</v>
      </c>
      <c r="D1978" s="12" t="s">
        <v>25</v>
      </c>
      <c r="E1978" s="12" t="s">
        <v>78</v>
      </c>
      <c r="F1978" s="12" t="s">
        <v>79</v>
      </c>
      <c r="G1978" s="12" t="s">
        <v>22</v>
      </c>
      <c r="H1978" s="33">
        <v>0.5</v>
      </c>
      <c r="I1978" s="21">
        <v>4000</v>
      </c>
      <c r="J1978" s="33">
        <f t="shared" si="70"/>
        <v>2000</v>
      </c>
      <c r="K1978" s="34">
        <f t="shared" si="71"/>
        <v>600</v>
      </c>
      <c r="L1978" s="24">
        <v>0.3</v>
      </c>
      <c r="M1978" s="42">
        <f t="shared" si="76"/>
        <v>0.15</v>
      </c>
      <c r="N1978" s="29">
        <f t="shared" si="77"/>
        <v>600</v>
      </c>
      <c r="O1978" s="3"/>
      <c r="P1978" s="4"/>
      <c r="Q1978" s="5"/>
      <c r="R1978" s="6"/>
    </row>
    <row r="1979" spans="1:18" ht="15.75" customHeight="1">
      <c r="A1979" s="12" t="s">
        <v>24</v>
      </c>
      <c r="B1979" s="15">
        <v>1197831</v>
      </c>
      <c r="C1979" s="3">
        <v>44321</v>
      </c>
      <c r="D1979" s="12" t="s">
        <v>25</v>
      </c>
      <c r="E1979" s="12" t="s">
        <v>78</v>
      </c>
      <c r="F1979" s="12" t="s">
        <v>79</v>
      </c>
      <c r="G1979" s="12" t="s">
        <v>23</v>
      </c>
      <c r="H1979" s="33">
        <v>0.45</v>
      </c>
      <c r="I1979" s="21">
        <v>7500</v>
      </c>
      <c r="J1979" s="33">
        <f t="shared" si="70"/>
        <v>3375</v>
      </c>
      <c r="K1979" s="34">
        <f t="shared" si="71"/>
        <v>1687.5</v>
      </c>
      <c r="L1979" s="24">
        <v>0.5</v>
      </c>
      <c r="M1979" s="42">
        <f t="shared" si="76"/>
        <v>0.22500000000000001</v>
      </c>
      <c r="N1979" s="29">
        <f t="shared" si="77"/>
        <v>1687.5</v>
      </c>
      <c r="O1979" s="3"/>
      <c r="P1979" s="4"/>
      <c r="Q1979" s="5"/>
      <c r="R1979" s="6"/>
    </row>
    <row r="1980" spans="1:18" ht="15.75" customHeight="1">
      <c r="A1980" s="12" t="s">
        <v>24</v>
      </c>
      <c r="B1980" s="15">
        <v>1197831</v>
      </c>
      <c r="C1980" s="3">
        <v>44351</v>
      </c>
      <c r="D1980" s="12" t="s">
        <v>25</v>
      </c>
      <c r="E1980" s="12" t="s">
        <v>78</v>
      </c>
      <c r="F1980" s="12" t="s">
        <v>79</v>
      </c>
      <c r="G1980" s="12" t="s">
        <v>18</v>
      </c>
      <c r="H1980" s="33">
        <v>0.45</v>
      </c>
      <c r="I1980" s="21">
        <v>7500</v>
      </c>
      <c r="J1980" s="33">
        <f t="shared" si="70"/>
        <v>3375</v>
      </c>
      <c r="K1980" s="34">
        <f t="shared" si="71"/>
        <v>1181.25</v>
      </c>
      <c r="L1980" s="24">
        <v>0.35</v>
      </c>
      <c r="M1980" s="42">
        <f t="shared" si="76"/>
        <v>0.1575</v>
      </c>
      <c r="N1980" s="29">
        <f t="shared" si="77"/>
        <v>1181.25</v>
      </c>
      <c r="O1980" s="3"/>
      <c r="P1980" s="4"/>
      <c r="Q1980" s="5"/>
      <c r="R1980" s="6"/>
    </row>
    <row r="1981" spans="1:18" ht="15.75" customHeight="1">
      <c r="A1981" s="12" t="s">
        <v>24</v>
      </c>
      <c r="B1981" s="15">
        <v>1197831</v>
      </c>
      <c r="C1981" s="3">
        <v>44351</v>
      </c>
      <c r="D1981" s="12" t="s">
        <v>25</v>
      </c>
      <c r="E1981" s="12" t="s">
        <v>78</v>
      </c>
      <c r="F1981" s="12" t="s">
        <v>79</v>
      </c>
      <c r="G1981" s="12" t="s">
        <v>19</v>
      </c>
      <c r="H1981" s="33">
        <v>0.5</v>
      </c>
      <c r="I1981" s="21">
        <v>7500</v>
      </c>
      <c r="J1981" s="33">
        <f t="shared" si="70"/>
        <v>3750</v>
      </c>
      <c r="K1981" s="34">
        <f t="shared" si="71"/>
        <v>1312.5</v>
      </c>
      <c r="L1981" s="24">
        <v>0.35</v>
      </c>
      <c r="M1981" s="42">
        <f t="shared" si="76"/>
        <v>0.17499999999999999</v>
      </c>
      <c r="N1981" s="29">
        <f t="shared" si="77"/>
        <v>1312.5</v>
      </c>
      <c r="O1981" s="3"/>
      <c r="P1981" s="4"/>
      <c r="Q1981" s="5"/>
      <c r="R1981" s="6"/>
    </row>
    <row r="1982" spans="1:18" ht="15.75" customHeight="1">
      <c r="A1982" s="12" t="s">
        <v>24</v>
      </c>
      <c r="B1982" s="15">
        <v>1197831</v>
      </c>
      <c r="C1982" s="3">
        <v>44351</v>
      </c>
      <c r="D1982" s="12" t="s">
        <v>25</v>
      </c>
      <c r="E1982" s="12" t="s">
        <v>78</v>
      </c>
      <c r="F1982" s="12" t="s">
        <v>79</v>
      </c>
      <c r="G1982" s="12" t="s">
        <v>20</v>
      </c>
      <c r="H1982" s="33">
        <v>0.5</v>
      </c>
      <c r="I1982" s="21">
        <v>6000</v>
      </c>
      <c r="J1982" s="33">
        <f t="shared" si="70"/>
        <v>3000</v>
      </c>
      <c r="K1982" s="34">
        <f t="shared" si="71"/>
        <v>1050</v>
      </c>
      <c r="L1982" s="24">
        <v>0.35</v>
      </c>
      <c r="M1982" s="42">
        <f t="shared" si="76"/>
        <v>0.17499999999999999</v>
      </c>
      <c r="N1982" s="29">
        <f t="shared" si="77"/>
        <v>1050</v>
      </c>
      <c r="O1982" s="3"/>
      <c r="P1982" s="4"/>
      <c r="Q1982" s="5"/>
      <c r="R1982" s="6"/>
    </row>
    <row r="1983" spans="1:18" ht="15.75" customHeight="1">
      <c r="A1983" s="12" t="s">
        <v>24</v>
      </c>
      <c r="B1983" s="15">
        <v>1197831</v>
      </c>
      <c r="C1983" s="3">
        <v>44351</v>
      </c>
      <c r="D1983" s="12" t="s">
        <v>25</v>
      </c>
      <c r="E1983" s="12" t="s">
        <v>78</v>
      </c>
      <c r="F1983" s="12" t="s">
        <v>79</v>
      </c>
      <c r="G1983" s="12" t="s">
        <v>21</v>
      </c>
      <c r="H1983" s="33">
        <v>0.5</v>
      </c>
      <c r="I1983" s="21">
        <v>5500</v>
      </c>
      <c r="J1983" s="33">
        <f t="shared" si="70"/>
        <v>2750</v>
      </c>
      <c r="K1983" s="34">
        <f t="shared" si="71"/>
        <v>1237.5</v>
      </c>
      <c r="L1983" s="24">
        <v>0.45</v>
      </c>
      <c r="M1983" s="42">
        <f t="shared" si="76"/>
        <v>0.22500000000000001</v>
      </c>
      <c r="N1983" s="29">
        <f t="shared" si="77"/>
        <v>1237.5</v>
      </c>
      <c r="O1983" s="3"/>
      <c r="P1983" s="4"/>
      <c r="Q1983" s="5"/>
      <c r="R1983" s="6"/>
    </row>
    <row r="1984" spans="1:18" ht="15.75" customHeight="1">
      <c r="A1984" s="12" t="s">
        <v>24</v>
      </c>
      <c r="B1984" s="15">
        <v>1197831</v>
      </c>
      <c r="C1984" s="3">
        <v>44351</v>
      </c>
      <c r="D1984" s="12" t="s">
        <v>25</v>
      </c>
      <c r="E1984" s="12" t="s">
        <v>78</v>
      </c>
      <c r="F1984" s="12" t="s">
        <v>79</v>
      </c>
      <c r="G1984" s="12" t="s">
        <v>22</v>
      </c>
      <c r="H1984" s="33">
        <v>0.55000000000000004</v>
      </c>
      <c r="I1984" s="21">
        <v>4500</v>
      </c>
      <c r="J1984" s="33">
        <f t="shared" si="70"/>
        <v>2475</v>
      </c>
      <c r="K1984" s="34">
        <f t="shared" si="71"/>
        <v>742.5</v>
      </c>
      <c r="L1984" s="24">
        <v>0.3</v>
      </c>
      <c r="M1984" s="42">
        <f t="shared" si="76"/>
        <v>0.16500000000000001</v>
      </c>
      <c r="N1984" s="29">
        <f t="shared" si="77"/>
        <v>742.5</v>
      </c>
      <c r="O1984" s="3"/>
      <c r="P1984" s="4"/>
      <c r="Q1984" s="5"/>
      <c r="R1984" s="6"/>
    </row>
    <row r="1985" spans="1:18" ht="15.75" customHeight="1">
      <c r="A1985" s="12" t="s">
        <v>24</v>
      </c>
      <c r="B1985" s="15">
        <v>1197831</v>
      </c>
      <c r="C1985" s="3">
        <v>44351</v>
      </c>
      <c r="D1985" s="12" t="s">
        <v>25</v>
      </c>
      <c r="E1985" s="12" t="s">
        <v>78</v>
      </c>
      <c r="F1985" s="12" t="s">
        <v>79</v>
      </c>
      <c r="G1985" s="12" t="s">
        <v>23</v>
      </c>
      <c r="H1985" s="33">
        <v>0.60000000000000009</v>
      </c>
      <c r="I1985" s="21">
        <v>8250</v>
      </c>
      <c r="J1985" s="33">
        <f t="shared" si="70"/>
        <v>4950.0000000000009</v>
      </c>
      <c r="K1985" s="34">
        <f t="shared" si="71"/>
        <v>2475.0000000000005</v>
      </c>
      <c r="L1985" s="24">
        <v>0.5</v>
      </c>
      <c r="M1985" s="42">
        <f t="shared" si="76"/>
        <v>0.30000000000000004</v>
      </c>
      <c r="N1985" s="29">
        <f t="shared" si="77"/>
        <v>2475.0000000000005</v>
      </c>
      <c r="O1985" s="3"/>
      <c r="P1985" s="4"/>
      <c r="Q1985" s="5"/>
      <c r="R1985" s="6"/>
    </row>
    <row r="1986" spans="1:18" ht="15.75" customHeight="1">
      <c r="A1986" s="12" t="s">
        <v>24</v>
      </c>
      <c r="B1986" s="15">
        <v>1197831</v>
      </c>
      <c r="C1986" s="3">
        <v>44383</v>
      </c>
      <c r="D1986" s="12" t="s">
        <v>25</v>
      </c>
      <c r="E1986" s="12" t="s">
        <v>78</v>
      </c>
      <c r="F1986" s="12" t="s">
        <v>79</v>
      </c>
      <c r="G1986" s="12" t="s">
        <v>18</v>
      </c>
      <c r="H1986" s="33">
        <v>0.5</v>
      </c>
      <c r="I1986" s="21">
        <v>7750</v>
      </c>
      <c r="J1986" s="33">
        <f t="shared" si="70"/>
        <v>3875</v>
      </c>
      <c r="K1986" s="34">
        <f t="shared" si="71"/>
        <v>1549.9999999999998</v>
      </c>
      <c r="L1986" s="24">
        <v>0.39999999999999997</v>
      </c>
      <c r="M1986" s="42">
        <f t="shared" si="76"/>
        <v>0.19999999999999998</v>
      </c>
      <c r="N1986" s="29">
        <f t="shared" si="77"/>
        <v>1549.9999999999998</v>
      </c>
      <c r="O1986" s="3"/>
      <c r="P1986" s="4"/>
      <c r="Q1986" s="5"/>
      <c r="R1986" s="6"/>
    </row>
    <row r="1987" spans="1:18" ht="15.75" customHeight="1">
      <c r="A1987" s="12" t="s">
        <v>24</v>
      </c>
      <c r="B1987" s="15">
        <v>1197831</v>
      </c>
      <c r="C1987" s="3">
        <v>44383</v>
      </c>
      <c r="D1987" s="12" t="s">
        <v>25</v>
      </c>
      <c r="E1987" s="12" t="s">
        <v>78</v>
      </c>
      <c r="F1987" s="12" t="s">
        <v>79</v>
      </c>
      <c r="G1987" s="12" t="s">
        <v>19</v>
      </c>
      <c r="H1987" s="33">
        <v>0.55000000000000004</v>
      </c>
      <c r="I1987" s="21">
        <v>7750</v>
      </c>
      <c r="J1987" s="33">
        <f t="shared" si="70"/>
        <v>4262.5</v>
      </c>
      <c r="K1987" s="34">
        <f t="shared" si="71"/>
        <v>1704.9999999999998</v>
      </c>
      <c r="L1987" s="24">
        <v>0.39999999999999997</v>
      </c>
      <c r="M1987" s="42">
        <f t="shared" si="76"/>
        <v>0.21999999999999997</v>
      </c>
      <c r="N1987" s="29">
        <f t="shared" si="77"/>
        <v>1704.9999999999998</v>
      </c>
      <c r="O1987" s="3"/>
      <c r="P1987" s="4"/>
      <c r="Q1987" s="5"/>
      <c r="R1987" s="6"/>
    </row>
    <row r="1988" spans="1:18" ht="15.75" customHeight="1">
      <c r="A1988" s="12" t="s">
        <v>24</v>
      </c>
      <c r="B1988" s="15">
        <v>1197831</v>
      </c>
      <c r="C1988" s="3">
        <v>44383</v>
      </c>
      <c r="D1988" s="12" t="s">
        <v>25</v>
      </c>
      <c r="E1988" s="12" t="s">
        <v>78</v>
      </c>
      <c r="F1988" s="12" t="s">
        <v>79</v>
      </c>
      <c r="G1988" s="12" t="s">
        <v>20</v>
      </c>
      <c r="H1988" s="33">
        <v>0.5</v>
      </c>
      <c r="I1988" s="21">
        <v>9250</v>
      </c>
      <c r="J1988" s="33">
        <f t="shared" si="70"/>
        <v>4625</v>
      </c>
      <c r="K1988" s="34">
        <f t="shared" si="71"/>
        <v>1849.9999999999998</v>
      </c>
      <c r="L1988" s="24">
        <v>0.39999999999999997</v>
      </c>
      <c r="M1988" s="42">
        <f t="shared" si="76"/>
        <v>0.19999999999999998</v>
      </c>
      <c r="N1988" s="29">
        <f t="shared" si="77"/>
        <v>1849.9999999999998</v>
      </c>
      <c r="O1988" s="3"/>
      <c r="P1988" s="4"/>
      <c r="Q1988" s="5"/>
      <c r="R1988" s="6"/>
    </row>
    <row r="1989" spans="1:18" ht="15.75" customHeight="1">
      <c r="A1989" s="12" t="s">
        <v>24</v>
      </c>
      <c r="B1989" s="15">
        <v>1197831</v>
      </c>
      <c r="C1989" s="3">
        <v>44383</v>
      </c>
      <c r="D1989" s="12" t="s">
        <v>25</v>
      </c>
      <c r="E1989" s="12" t="s">
        <v>78</v>
      </c>
      <c r="F1989" s="12" t="s">
        <v>79</v>
      </c>
      <c r="G1989" s="12" t="s">
        <v>21</v>
      </c>
      <c r="H1989" s="33">
        <v>0.5</v>
      </c>
      <c r="I1989" s="21">
        <v>5250</v>
      </c>
      <c r="J1989" s="33">
        <f t="shared" si="70"/>
        <v>2625</v>
      </c>
      <c r="K1989" s="34">
        <f t="shared" si="71"/>
        <v>1312.5</v>
      </c>
      <c r="L1989" s="24">
        <v>0.5</v>
      </c>
      <c r="M1989" s="42">
        <f t="shared" si="76"/>
        <v>0.25</v>
      </c>
      <c r="N1989" s="29">
        <f t="shared" si="77"/>
        <v>1312.5</v>
      </c>
      <c r="O1989" s="3"/>
      <c r="P1989" s="4"/>
      <c r="Q1989" s="5"/>
      <c r="R1989" s="6"/>
    </row>
    <row r="1990" spans="1:18" ht="15.75" customHeight="1">
      <c r="A1990" s="12" t="s">
        <v>24</v>
      </c>
      <c r="B1990" s="15">
        <v>1197831</v>
      </c>
      <c r="C1990" s="3">
        <v>44383</v>
      </c>
      <c r="D1990" s="12" t="s">
        <v>25</v>
      </c>
      <c r="E1990" s="12" t="s">
        <v>78</v>
      </c>
      <c r="F1990" s="12" t="s">
        <v>79</v>
      </c>
      <c r="G1990" s="12" t="s">
        <v>22</v>
      </c>
      <c r="H1990" s="33">
        <v>0.55000000000000004</v>
      </c>
      <c r="I1990" s="21">
        <v>5250</v>
      </c>
      <c r="J1990" s="33">
        <f t="shared" si="70"/>
        <v>2887.5000000000005</v>
      </c>
      <c r="K1990" s="34">
        <f t="shared" si="71"/>
        <v>1010.6250000000001</v>
      </c>
      <c r="L1990" s="24">
        <v>0.35</v>
      </c>
      <c r="M1990" s="42">
        <f t="shared" si="76"/>
        <v>0.19250000000000003</v>
      </c>
      <c r="N1990" s="29">
        <f t="shared" si="77"/>
        <v>1010.6250000000001</v>
      </c>
      <c r="O1990" s="3"/>
      <c r="P1990" s="4"/>
      <c r="Q1990" s="5"/>
      <c r="R1990" s="6"/>
    </row>
    <row r="1991" spans="1:18" ht="15.75" customHeight="1">
      <c r="A1991" s="12" t="s">
        <v>24</v>
      </c>
      <c r="B1991" s="15">
        <v>1197831</v>
      </c>
      <c r="C1991" s="3">
        <v>44383</v>
      </c>
      <c r="D1991" s="12" t="s">
        <v>25</v>
      </c>
      <c r="E1991" s="12" t="s">
        <v>78</v>
      </c>
      <c r="F1991" s="12" t="s">
        <v>79</v>
      </c>
      <c r="G1991" s="12" t="s">
        <v>23</v>
      </c>
      <c r="H1991" s="33">
        <v>0.65</v>
      </c>
      <c r="I1991" s="21">
        <v>8000</v>
      </c>
      <c r="J1991" s="33">
        <f t="shared" si="70"/>
        <v>5200</v>
      </c>
      <c r="K1991" s="34">
        <f t="shared" si="71"/>
        <v>2860.0000000000005</v>
      </c>
      <c r="L1991" s="24">
        <v>0.55000000000000004</v>
      </c>
      <c r="M1991" s="42">
        <f t="shared" ref="M1991:M2054" si="78">IFERROR(K1991/I1991,0)</f>
        <v>0.35750000000000004</v>
      </c>
      <c r="N1991" s="29">
        <f t="shared" ref="N1991:N2054" si="79">L1991*J1991</f>
        <v>2860.0000000000005</v>
      </c>
      <c r="O1991" s="3"/>
      <c r="P1991" s="4"/>
      <c r="Q1991" s="5"/>
      <c r="R1991" s="6"/>
    </row>
    <row r="1992" spans="1:18" ht="15.75" customHeight="1">
      <c r="A1992" s="12" t="s">
        <v>24</v>
      </c>
      <c r="B1992" s="15">
        <v>1197831</v>
      </c>
      <c r="C1992" s="3">
        <v>44416</v>
      </c>
      <c r="D1992" s="12" t="s">
        <v>25</v>
      </c>
      <c r="E1992" s="12" t="s">
        <v>78</v>
      </c>
      <c r="F1992" s="12" t="s">
        <v>79</v>
      </c>
      <c r="G1992" s="12" t="s">
        <v>18</v>
      </c>
      <c r="H1992" s="33">
        <v>0.5</v>
      </c>
      <c r="I1992" s="21">
        <v>7500</v>
      </c>
      <c r="J1992" s="33">
        <f t="shared" si="70"/>
        <v>3750</v>
      </c>
      <c r="K1992" s="34">
        <f t="shared" si="71"/>
        <v>1499.9999999999998</v>
      </c>
      <c r="L1992" s="24">
        <v>0.39999999999999997</v>
      </c>
      <c r="M1992" s="42">
        <f t="shared" si="78"/>
        <v>0.19999999999999998</v>
      </c>
      <c r="N1992" s="29">
        <f t="shared" si="79"/>
        <v>1499.9999999999998</v>
      </c>
      <c r="O1992" s="3"/>
      <c r="P1992" s="4"/>
      <c r="Q1992" s="5"/>
      <c r="R1992" s="6"/>
    </row>
    <row r="1993" spans="1:18" ht="15.75" customHeight="1">
      <c r="A1993" s="12" t="s">
        <v>24</v>
      </c>
      <c r="B1993" s="15">
        <v>1197831</v>
      </c>
      <c r="C1993" s="3">
        <v>44416</v>
      </c>
      <c r="D1993" s="12" t="s">
        <v>25</v>
      </c>
      <c r="E1993" s="12" t="s">
        <v>78</v>
      </c>
      <c r="F1993" s="12" t="s">
        <v>79</v>
      </c>
      <c r="G1993" s="12" t="s">
        <v>19</v>
      </c>
      <c r="H1993" s="33">
        <v>0.55000000000000004</v>
      </c>
      <c r="I1993" s="21">
        <v>7500</v>
      </c>
      <c r="J1993" s="33">
        <f t="shared" si="70"/>
        <v>4125</v>
      </c>
      <c r="K1993" s="34">
        <f t="shared" si="71"/>
        <v>1649.9999999999998</v>
      </c>
      <c r="L1993" s="24">
        <v>0.39999999999999997</v>
      </c>
      <c r="M1993" s="42">
        <f t="shared" si="78"/>
        <v>0.21999999999999997</v>
      </c>
      <c r="N1993" s="29">
        <f t="shared" si="79"/>
        <v>1649.9999999999998</v>
      </c>
      <c r="O1993" s="3"/>
      <c r="P1993" s="4"/>
      <c r="Q1993" s="5"/>
      <c r="R1993" s="6"/>
    </row>
    <row r="1994" spans="1:18" ht="15.75" customHeight="1">
      <c r="A1994" s="12" t="s">
        <v>24</v>
      </c>
      <c r="B1994" s="15">
        <v>1197831</v>
      </c>
      <c r="C1994" s="3">
        <v>44416</v>
      </c>
      <c r="D1994" s="12" t="s">
        <v>25</v>
      </c>
      <c r="E1994" s="12" t="s">
        <v>78</v>
      </c>
      <c r="F1994" s="12" t="s">
        <v>79</v>
      </c>
      <c r="G1994" s="12" t="s">
        <v>20</v>
      </c>
      <c r="H1994" s="33">
        <v>0.5</v>
      </c>
      <c r="I1994" s="21">
        <v>9250</v>
      </c>
      <c r="J1994" s="33">
        <f t="shared" si="70"/>
        <v>4625</v>
      </c>
      <c r="K1994" s="34">
        <f t="shared" si="71"/>
        <v>1849.9999999999998</v>
      </c>
      <c r="L1994" s="24">
        <v>0.39999999999999997</v>
      </c>
      <c r="M1994" s="42">
        <f t="shared" si="78"/>
        <v>0.19999999999999998</v>
      </c>
      <c r="N1994" s="29">
        <f t="shared" si="79"/>
        <v>1849.9999999999998</v>
      </c>
      <c r="O1994" s="3"/>
      <c r="P1994" s="4"/>
      <c r="Q1994" s="5"/>
      <c r="R1994" s="6"/>
    </row>
    <row r="1995" spans="1:18" ht="15.75" customHeight="1">
      <c r="A1995" s="12" t="s">
        <v>24</v>
      </c>
      <c r="B1995" s="15">
        <v>1197831</v>
      </c>
      <c r="C1995" s="3">
        <v>44416</v>
      </c>
      <c r="D1995" s="12" t="s">
        <v>25</v>
      </c>
      <c r="E1995" s="12" t="s">
        <v>78</v>
      </c>
      <c r="F1995" s="12" t="s">
        <v>79</v>
      </c>
      <c r="G1995" s="12" t="s">
        <v>21</v>
      </c>
      <c r="H1995" s="33">
        <v>0.5</v>
      </c>
      <c r="I1995" s="21">
        <v>4750</v>
      </c>
      <c r="J1995" s="33">
        <f t="shared" si="70"/>
        <v>2375</v>
      </c>
      <c r="K1995" s="34">
        <f t="shared" si="71"/>
        <v>1187.5</v>
      </c>
      <c r="L1995" s="24">
        <v>0.5</v>
      </c>
      <c r="M1995" s="42">
        <f t="shared" si="78"/>
        <v>0.25</v>
      </c>
      <c r="N1995" s="29">
        <f t="shared" si="79"/>
        <v>1187.5</v>
      </c>
      <c r="O1995" s="3"/>
      <c r="P1995" s="4"/>
      <c r="Q1995" s="5"/>
      <c r="R1995" s="6"/>
    </row>
    <row r="1996" spans="1:18" ht="15.75" customHeight="1">
      <c r="A1996" s="12" t="s">
        <v>24</v>
      </c>
      <c r="B1996" s="15">
        <v>1197831</v>
      </c>
      <c r="C1996" s="3">
        <v>44416</v>
      </c>
      <c r="D1996" s="12" t="s">
        <v>25</v>
      </c>
      <c r="E1996" s="12" t="s">
        <v>78</v>
      </c>
      <c r="F1996" s="12" t="s">
        <v>79</v>
      </c>
      <c r="G1996" s="12" t="s">
        <v>22</v>
      </c>
      <c r="H1996" s="33">
        <v>0.55000000000000004</v>
      </c>
      <c r="I1996" s="21">
        <v>4750</v>
      </c>
      <c r="J1996" s="33">
        <f t="shared" si="70"/>
        <v>2612.5</v>
      </c>
      <c r="K1996" s="34">
        <f t="shared" si="71"/>
        <v>914.37499999999989</v>
      </c>
      <c r="L1996" s="24">
        <v>0.35</v>
      </c>
      <c r="M1996" s="42">
        <f t="shared" si="78"/>
        <v>0.19249999999999998</v>
      </c>
      <c r="N1996" s="29">
        <f t="shared" si="79"/>
        <v>914.37499999999989</v>
      </c>
      <c r="O1996" s="3"/>
      <c r="P1996" s="4"/>
      <c r="Q1996" s="5"/>
      <c r="R1996" s="6"/>
    </row>
    <row r="1997" spans="1:18" ht="15.75" customHeight="1">
      <c r="A1997" s="12" t="s">
        <v>24</v>
      </c>
      <c r="B1997" s="15">
        <v>1197831</v>
      </c>
      <c r="C1997" s="3">
        <v>44416</v>
      </c>
      <c r="D1997" s="12" t="s">
        <v>25</v>
      </c>
      <c r="E1997" s="12" t="s">
        <v>78</v>
      </c>
      <c r="F1997" s="12" t="s">
        <v>79</v>
      </c>
      <c r="G1997" s="12" t="s">
        <v>23</v>
      </c>
      <c r="H1997" s="33">
        <v>0.6</v>
      </c>
      <c r="I1997" s="21">
        <v>7250</v>
      </c>
      <c r="J1997" s="33">
        <f t="shared" si="70"/>
        <v>4350</v>
      </c>
      <c r="K1997" s="34">
        <f t="shared" si="71"/>
        <v>2392.5</v>
      </c>
      <c r="L1997" s="24">
        <v>0.55000000000000004</v>
      </c>
      <c r="M1997" s="42">
        <f t="shared" si="78"/>
        <v>0.33</v>
      </c>
      <c r="N1997" s="29">
        <f t="shared" si="79"/>
        <v>2392.5</v>
      </c>
      <c r="O1997" s="3"/>
      <c r="P1997" s="4"/>
      <c r="Q1997" s="5"/>
      <c r="R1997" s="6"/>
    </row>
    <row r="1998" spans="1:18" ht="15.75" customHeight="1">
      <c r="A1998" s="12" t="s">
        <v>24</v>
      </c>
      <c r="B1998" s="15">
        <v>1197831</v>
      </c>
      <c r="C1998" s="3">
        <v>44444</v>
      </c>
      <c r="D1998" s="12" t="s">
        <v>25</v>
      </c>
      <c r="E1998" s="12" t="s">
        <v>78</v>
      </c>
      <c r="F1998" s="12" t="s">
        <v>79</v>
      </c>
      <c r="G1998" s="12" t="s">
        <v>18</v>
      </c>
      <c r="H1998" s="33">
        <v>0.55000000000000004</v>
      </c>
      <c r="I1998" s="21">
        <v>6750</v>
      </c>
      <c r="J1998" s="33">
        <f t="shared" si="70"/>
        <v>3712.5000000000005</v>
      </c>
      <c r="K1998" s="34">
        <f t="shared" si="71"/>
        <v>1485</v>
      </c>
      <c r="L1998" s="24">
        <v>0.39999999999999997</v>
      </c>
      <c r="M1998" s="42">
        <f t="shared" si="78"/>
        <v>0.22</v>
      </c>
      <c r="N1998" s="29">
        <f t="shared" si="79"/>
        <v>1485</v>
      </c>
      <c r="O1998" s="3"/>
      <c r="P1998" s="4"/>
      <c r="Q1998" s="5"/>
      <c r="R1998" s="6"/>
    </row>
    <row r="1999" spans="1:18" ht="15.75" customHeight="1">
      <c r="A1999" s="12" t="s">
        <v>24</v>
      </c>
      <c r="B1999" s="15">
        <v>1197831</v>
      </c>
      <c r="C1999" s="3">
        <v>44444</v>
      </c>
      <c r="D1999" s="12" t="s">
        <v>25</v>
      </c>
      <c r="E1999" s="12" t="s">
        <v>78</v>
      </c>
      <c r="F1999" s="12" t="s">
        <v>79</v>
      </c>
      <c r="G1999" s="12" t="s">
        <v>19</v>
      </c>
      <c r="H1999" s="33">
        <v>0.55000000000000004</v>
      </c>
      <c r="I1999" s="21">
        <v>6250</v>
      </c>
      <c r="J1999" s="33">
        <f t="shared" si="70"/>
        <v>3437.5000000000005</v>
      </c>
      <c r="K1999" s="34">
        <f t="shared" si="71"/>
        <v>1375</v>
      </c>
      <c r="L1999" s="24">
        <v>0.39999999999999997</v>
      </c>
      <c r="M1999" s="42">
        <f t="shared" si="78"/>
        <v>0.22</v>
      </c>
      <c r="N1999" s="29">
        <f t="shared" si="79"/>
        <v>1375</v>
      </c>
      <c r="O1999" s="3"/>
      <c r="P1999" s="4"/>
      <c r="Q1999" s="5"/>
      <c r="R1999" s="6"/>
    </row>
    <row r="2000" spans="1:18" ht="15.75" customHeight="1">
      <c r="A2000" s="12" t="s">
        <v>24</v>
      </c>
      <c r="B2000" s="15">
        <v>1197831</v>
      </c>
      <c r="C2000" s="3">
        <v>44444</v>
      </c>
      <c r="D2000" s="12" t="s">
        <v>25</v>
      </c>
      <c r="E2000" s="12" t="s">
        <v>78</v>
      </c>
      <c r="F2000" s="12" t="s">
        <v>79</v>
      </c>
      <c r="G2000" s="12" t="s">
        <v>20</v>
      </c>
      <c r="H2000" s="33">
        <v>0.6</v>
      </c>
      <c r="I2000" s="21">
        <v>6750</v>
      </c>
      <c r="J2000" s="33">
        <f t="shared" si="70"/>
        <v>4050</v>
      </c>
      <c r="K2000" s="34">
        <f t="shared" si="71"/>
        <v>1619.9999999999998</v>
      </c>
      <c r="L2000" s="24">
        <v>0.39999999999999997</v>
      </c>
      <c r="M2000" s="42">
        <f t="shared" si="78"/>
        <v>0.23999999999999996</v>
      </c>
      <c r="N2000" s="29">
        <f t="shared" si="79"/>
        <v>1619.9999999999998</v>
      </c>
      <c r="O2000" s="3"/>
      <c r="P2000" s="4"/>
      <c r="Q2000" s="5"/>
      <c r="R2000" s="6"/>
    </row>
    <row r="2001" spans="1:18" ht="15.75" customHeight="1">
      <c r="A2001" s="12" t="s">
        <v>24</v>
      </c>
      <c r="B2001" s="15">
        <v>1197831</v>
      </c>
      <c r="C2001" s="3">
        <v>44444</v>
      </c>
      <c r="D2001" s="12" t="s">
        <v>25</v>
      </c>
      <c r="E2001" s="12" t="s">
        <v>78</v>
      </c>
      <c r="F2001" s="12" t="s">
        <v>79</v>
      </c>
      <c r="G2001" s="12" t="s">
        <v>21</v>
      </c>
      <c r="H2001" s="33">
        <v>0.6</v>
      </c>
      <c r="I2001" s="21">
        <v>4000</v>
      </c>
      <c r="J2001" s="33">
        <f t="shared" si="70"/>
        <v>2400</v>
      </c>
      <c r="K2001" s="34">
        <f t="shared" si="71"/>
        <v>1200</v>
      </c>
      <c r="L2001" s="24">
        <v>0.5</v>
      </c>
      <c r="M2001" s="42">
        <f t="shared" si="78"/>
        <v>0.3</v>
      </c>
      <c r="N2001" s="29">
        <f t="shared" si="79"/>
        <v>1200</v>
      </c>
      <c r="O2001" s="3"/>
      <c r="P2001" s="4"/>
      <c r="Q2001" s="5"/>
      <c r="R2001" s="6"/>
    </row>
    <row r="2002" spans="1:18" ht="15.75" customHeight="1">
      <c r="A2002" s="12" t="s">
        <v>24</v>
      </c>
      <c r="B2002" s="15">
        <v>1197831</v>
      </c>
      <c r="C2002" s="3">
        <v>44444</v>
      </c>
      <c r="D2002" s="12" t="s">
        <v>25</v>
      </c>
      <c r="E2002" s="12" t="s">
        <v>78</v>
      </c>
      <c r="F2002" s="12" t="s">
        <v>79</v>
      </c>
      <c r="G2002" s="12" t="s">
        <v>22</v>
      </c>
      <c r="H2002" s="33">
        <v>0.55000000000000004</v>
      </c>
      <c r="I2002" s="21">
        <v>4000</v>
      </c>
      <c r="J2002" s="33">
        <f t="shared" si="70"/>
        <v>2200</v>
      </c>
      <c r="K2002" s="34">
        <f t="shared" si="71"/>
        <v>770</v>
      </c>
      <c r="L2002" s="24">
        <v>0.35</v>
      </c>
      <c r="M2002" s="42">
        <f t="shared" si="78"/>
        <v>0.1925</v>
      </c>
      <c r="N2002" s="29">
        <f t="shared" si="79"/>
        <v>770</v>
      </c>
      <c r="O2002" s="3"/>
      <c r="P2002" s="4"/>
      <c r="Q2002" s="5"/>
      <c r="R2002" s="6"/>
    </row>
    <row r="2003" spans="1:18" ht="15.75" customHeight="1">
      <c r="A2003" s="12" t="s">
        <v>24</v>
      </c>
      <c r="B2003" s="15">
        <v>1197831</v>
      </c>
      <c r="C2003" s="3">
        <v>44444</v>
      </c>
      <c r="D2003" s="12" t="s">
        <v>25</v>
      </c>
      <c r="E2003" s="12" t="s">
        <v>78</v>
      </c>
      <c r="F2003" s="12" t="s">
        <v>79</v>
      </c>
      <c r="G2003" s="12" t="s">
        <v>23</v>
      </c>
      <c r="H2003" s="33">
        <v>0.5</v>
      </c>
      <c r="I2003" s="21">
        <v>6250</v>
      </c>
      <c r="J2003" s="33">
        <f t="shared" si="70"/>
        <v>3125</v>
      </c>
      <c r="K2003" s="34">
        <f t="shared" si="71"/>
        <v>1718.7500000000002</v>
      </c>
      <c r="L2003" s="24">
        <v>0.55000000000000004</v>
      </c>
      <c r="M2003" s="42">
        <f t="shared" si="78"/>
        <v>0.27500000000000002</v>
      </c>
      <c r="N2003" s="29">
        <f t="shared" si="79"/>
        <v>1718.7500000000002</v>
      </c>
      <c r="O2003" s="3"/>
      <c r="P2003" s="4"/>
      <c r="Q2003" s="5"/>
      <c r="R2003" s="6"/>
    </row>
    <row r="2004" spans="1:18" ht="15.75" customHeight="1">
      <c r="A2004" s="12" t="s">
        <v>24</v>
      </c>
      <c r="B2004" s="15">
        <v>1197831</v>
      </c>
      <c r="C2004" s="3">
        <v>44473</v>
      </c>
      <c r="D2004" s="12" t="s">
        <v>25</v>
      </c>
      <c r="E2004" s="12" t="s">
        <v>78</v>
      </c>
      <c r="F2004" s="12" t="s">
        <v>79</v>
      </c>
      <c r="G2004" s="12" t="s">
        <v>18</v>
      </c>
      <c r="H2004" s="33">
        <v>0.4</v>
      </c>
      <c r="I2004" s="21">
        <v>5750</v>
      </c>
      <c r="J2004" s="33">
        <f t="shared" si="70"/>
        <v>2300</v>
      </c>
      <c r="K2004" s="34">
        <f t="shared" si="71"/>
        <v>919.99999999999989</v>
      </c>
      <c r="L2004" s="24">
        <v>0.39999999999999997</v>
      </c>
      <c r="M2004" s="42">
        <f t="shared" si="78"/>
        <v>0.15999999999999998</v>
      </c>
      <c r="N2004" s="29">
        <f t="shared" si="79"/>
        <v>919.99999999999989</v>
      </c>
      <c r="O2004" s="3"/>
      <c r="P2004" s="4"/>
      <c r="Q2004" s="5"/>
      <c r="R2004" s="6"/>
    </row>
    <row r="2005" spans="1:18" ht="15.75" customHeight="1">
      <c r="A2005" s="12" t="s">
        <v>24</v>
      </c>
      <c r="B2005" s="15">
        <v>1197831</v>
      </c>
      <c r="C2005" s="3">
        <v>44473</v>
      </c>
      <c r="D2005" s="12" t="s">
        <v>25</v>
      </c>
      <c r="E2005" s="12" t="s">
        <v>78</v>
      </c>
      <c r="F2005" s="12" t="s">
        <v>79</v>
      </c>
      <c r="G2005" s="12" t="s">
        <v>19</v>
      </c>
      <c r="H2005" s="33">
        <v>0.4</v>
      </c>
      <c r="I2005" s="21">
        <v>5750</v>
      </c>
      <c r="J2005" s="33">
        <f t="shared" si="70"/>
        <v>2300</v>
      </c>
      <c r="K2005" s="34">
        <f t="shared" si="71"/>
        <v>919.99999999999989</v>
      </c>
      <c r="L2005" s="24">
        <v>0.39999999999999997</v>
      </c>
      <c r="M2005" s="42">
        <f t="shared" si="78"/>
        <v>0.15999999999999998</v>
      </c>
      <c r="N2005" s="29">
        <f t="shared" si="79"/>
        <v>919.99999999999989</v>
      </c>
      <c r="O2005" s="3"/>
      <c r="P2005" s="4"/>
      <c r="Q2005" s="5"/>
      <c r="R2005" s="6"/>
    </row>
    <row r="2006" spans="1:18" ht="15.75" customHeight="1">
      <c r="A2006" s="12" t="s">
        <v>24</v>
      </c>
      <c r="B2006" s="15">
        <v>1197831</v>
      </c>
      <c r="C2006" s="3">
        <v>44473</v>
      </c>
      <c r="D2006" s="12" t="s">
        <v>25</v>
      </c>
      <c r="E2006" s="12" t="s">
        <v>78</v>
      </c>
      <c r="F2006" s="12" t="s">
        <v>79</v>
      </c>
      <c r="G2006" s="12" t="s">
        <v>20</v>
      </c>
      <c r="H2006" s="33">
        <v>0.45</v>
      </c>
      <c r="I2006" s="21">
        <v>5250</v>
      </c>
      <c r="J2006" s="33">
        <f t="shared" si="70"/>
        <v>2362.5</v>
      </c>
      <c r="K2006" s="34">
        <f t="shared" si="71"/>
        <v>944.99999999999989</v>
      </c>
      <c r="L2006" s="24">
        <v>0.39999999999999997</v>
      </c>
      <c r="M2006" s="42">
        <f t="shared" si="78"/>
        <v>0.17999999999999997</v>
      </c>
      <c r="N2006" s="29">
        <f t="shared" si="79"/>
        <v>944.99999999999989</v>
      </c>
      <c r="O2006" s="3"/>
      <c r="P2006" s="4"/>
      <c r="Q2006" s="5"/>
      <c r="R2006" s="6"/>
    </row>
    <row r="2007" spans="1:18" ht="15.75" customHeight="1">
      <c r="A2007" s="12" t="s">
        <v>24</v>
      </c>
      <c r="B2007" s="15">
        <v>1197831</v>
      </c>
      <c r="C2007" s="3">
        <v>44473</v>
      </c>
      <c r="D2007" s="12" t="s">
        <v>25</v>
      </c>
      <c r="E2007" s="12" t="s">
        <v>78</v>
      </c>
      <c r="F2007" s="12" t="s">
        <v>79</v>
      </c>
      <c r="G2007" s="12" t="s">
        <v>21</v>
      </c>
      <c r="H2007" s="33">
        <v>0.45</v>
      </c>
      <c r="I2007" s="21">
        <v>3750</v>
      </c>
      <c r="J2007" s="33">
        <f t="shared" si="70"/>
        <v>1687.5</v>
      </c>
      <c r="K2007" s="34">
        <f t="shared" si="71"/>
        <v>843.75</v>
      </c>
      <c r="L2007" s="24">
        <v>0.5</v>
      </c>
      <c r="M2007" s="42">
        <f t="shared" si="78"/>
        <v>0.22500000000000001</v>
      </c>
      <c r="N2007" s="29">
        <f t="shared" si="79"/>
        <v>843.75</v>
      </c>
      <c r="O2007" s="3"/>
      <c r="P2007" s="4"/>
      <c r="Q2007" s="5"/>
      <c r="R2007" s="6"/>
    </row>
    <row r="2008" spans="1:18" ht="15.75" customHeight="1">
      <c r="A2008" s="12" t="s">
        <v>24</v>
      </c>
      <c r="B2008" s="15">
        <v>1197831</v>
      </c>
      <c r="C2008" s="3">
        <v>44473</v>
      </c>
      <c r="D2008" s="12" t="s">
        <v>25</v>
      </c>
      <c r="E2008" s="12" t="s">
        <v>78</v>
      </c>
      <c r="F2008" s="12" t="s">
        <v>79</v>
      </c>
      <c r="G2008" s="12" t="s">
        <v>22</v>
      </c>
      <c r="H2008" s="33">
        <v>0.35000000000000003</v>
      </c>
      <c r="I2008" s="21">
        <v>3500</v>
      </c>
      <c r="J2008" s="33">
        <f t="shared" si="70"/>
        <v>1225.0000000000002</v>
      </c>
      <c r="K2008" s="34">
        <f t="shared" si="71"/>
        <v>428.75000000000006</v>
      </c>
      <c r="L2008" s="24">
        <v>0.35</v>
      </c>
      <c r="M2008" s="42">
        <f t="shared" si="78"/>
        <v>0.12250000000000001</v>
      </c>
      <c r="N2008" s="29">
        <f t="shared" si="79"/>
        <v>428.75000000000006</v>
      </c>
      <c r="O2008" s="3"/>
      <c r="P2008" s="4"/>
      <c r="Q2008" s="5"/>
      <c r="R2008" s="6"/>
    </row>
    <row r="2009" spans="1:18" ht="15.75" customHeight="1">
      <c r="A2009" s="12" t="s">
        <v>24</v>
      </c>
      <c r="B2009" s="15">
        <v>1197831</v>
      </c>
      <c r="C2009" s="3">
        <v>44473</v>
      </c>
      <c r="D2009" s="12" t="s">
        <v>25</v>
      </c>
      <c r="E2009" s="12" t="s">
        <v>78</v>
      </c>
      <c r="F2009" s="12" t="s">
        <v>79</v>
      </c>
      <c r="G2009" s="12" t="s">
        <v>23</v>
      </c>
      <c r="H2009" s="33">
        <v>0.45</v>
      </c>
      <c r="I2009" s="21">
        <v>5250</v>
      </c>
      <c r="J2009" s="33">
        <f t="shared" si="70"/>
        <v>2362.5</v>
      </c>
      <c r="K2009" s="34">
        <f t="shared" si="71"/>
        <v>1299.375</v>
      </c>
      <c r="L2009" s="24">
        <v>0.55000000000000004</v>
      </c>
      <c r="M2009" s="42">
        <f t="shared" si="78"/>
        <v>0.2475</v>
      </c>
      <c r="N2009" s="29">
        <f t="shared" si="79"/>
        <v>1299.375</v>
      </c>
      <c r="O2009" s="3"/>
      <c r="P2009" s="4"/>
      <c r="Q2009" s="5"/>
      <c r="R2009" s="6"/>
    </row>
    <row r="2010" spans="1:18" ht="15.75" customHeight="1">
      <c r="A2010" s="12" t="s">
        <v>24</v>
      </c>
      <c r="B2010" s="15">
        <v>1197831</v>
      </c>
      <c r="C2010" s="3">
        <v>44505</v>
      </c>
      <c r="D2010" s="12" t="s">
        <v>25</v>
      </c>
      <c r="E2010" s="12" t="s">
        <v>78</v>
      </c>
      <c r="F2010" s="12" t="s">
        <v>79</v>
      </c>
      <c r="G2010" s="12" t="s">
        <v>18</v>
      </c>
      <c r="H2010" s="33">
        <v>0.35000000000000003</v>
      </c>
      <c r="I2010" s="21">
        <v>6750</v>
      </c>
      <c r="J2010" s="33">
        <f t="shared" si="70"/>
        <v>2362.5</v>
      </c>
      <c r="K2010" s="34">
        <f t="shared" si="71"/>
        <v>944.99999999999989</v>
      </c>
      <c r="L2010" s="24">
        <v>0.39999999999999997</v>
      </c>
      <c r="M2010" s="42">
        <f t="shared" si="78"/>
        <v>0.13999999999999999</v>
      </c>
      <c r="N2010" s="29">
        <f t="shared" si="79"/>
        <v>944.99999999999989</v>
      </c>
      <c r="O2010" s="3"/>
      <c r="P2010" s="4"/>
      <c r="Q2010" s="5"/>
      <c r="R2010" s="6"/>
    </row>
    <row r="2011" spans="1:18" ht="15.75" customHeight="1">
      <c r="A2011" s="12" t="s">
        <v>24</v>
      </c>
      <c r="B2011" s="15">
        <v>1197831</v>
      </c>
      <c r="C2011" s="3">
        <v>44505</v>
      </c>
      <c r="D2011" s="12" t="s">
        <v>25</v>
      </c>
      <c r="E2011" s="12" t="s">
        <v>78</v>
      </c>
      <c r="F2011" s="12" t="s">
        <v>79</v>
      </c>
      <c r="G2011" s="12" t="s">
        <v>19</v>
      </c>
      <c r="H2011" s="33">
        <v>0.35000000000000003</v>
      </c>
      <c r="I2011" s="21">
        <v>6750</v>
      </c>
      <c r="J2011" s="33">
        <f t="shared" si="70"/>
        <v>2362.5</v>
      </c>
      <c r="K2011" s="34">
        <f t="shared" si="71"/>
        <v>944.99999999999989</v>
      </c>
      <c r="L2011" s="24">
        <v>0.39999999999999997</v>
      </c>
      <c r="M2011" s="42">
        <f t="shared" si="78"/>
        <v>0.13999999999999999</v>
      </c>
      <c r="N2011" s="29">
        <f t="shared" si="79"/>
        <v>944.99999999999989</v>
      </c>
      <c r="O2011" s="3"/>
      <c r="P2011" s="4"/>
      <c r="Q2011" s="5"/>
      <c r="R2011" s="6"/>
    </row>
    <row r="2012" spans="1:18" ht="15.75" customHeight="1">
      <c r="A2012" s="12" t="s">
        <v>24</v>
      </c>
      <c r="B2012" s="15">
        <v>1197831</v>
      </c>
      <c r="C2012" s="3">
        <v>44505</v>
      </c>
      <c r="D2012" s="12" t="s">
        <v>25</v>
      </c>
      <c r="E2012" s="12" t="s">
        <v>78</v>
      </c>
      <c r="F2012" s="12" t="s">
        <v>79</v>
      </c>
      <c r="G2012" s="12" t="s">
        <v>20</v>
      </c>
      <c r="H2012" s="33">
        <v>0.6</v>
      </c>
      <c r="I2012" s="21">
        <v>6000</v>
      </c>
      <c r="J2012" s="33">
        <f t="shared" si="70"/>
        <v>3600</v>
      </c>
      <c r="K2012" s="34">
        <f t="shared" si="71"/>
        <v>1439.9999999999998</v>
      </c>
      <c r="L2012" s="24">
        <v>0.39999999999999997</v>
      </c>
      <c r="M2012" s="42">
        <f t="shared" si="78"/>
        <v>0.23999999999999996</v>
      </c>
      <c r="N2012" s="29">
        <f t="shared" si="79"/>
        <v>1439.9999999999998</v>
      </c>
      <c r="O2012" s="3"/>
      <c r="P2012" s="4"/>
      <c r="Q2012" s="5"/>
      <c r="R2012" s="6"/>
    </row>
    <row r="2013" spans="1:18" ht="15.75" customHeight="1">
      <c r="A2013" s="12" t="s">
        <v>24</v>
      </c>
      <c r="B2013" s="15">
        <v>1197831</v>
      </c>
      <c r="C2013" s="3">
        <v>44505</v>
      </c>
      <c r="D2013" s="12" t="s">
        <v>25</v>
      </c>
      <c r="E2013" s="12" t="s">
        <v>78</v>
      </c>
      <c r="F2013" s="12" t="s">
        <v>79</v>
      </c>
      <c r="G2013" s="12" t="s">
        <v>21</v>
      </c>
      <c r="H2013" s="33">
        <v>0.6</v>
      </c>
      <c r="I2013" s="21">
        <v>4500</v>
      </c>
      <c r="J2013" s="33">
        <f t="shared" si="70"/>
        <v>2700</v>
      </c>
      <c r="K2013" s="34">
        <f t="shared" si="71"/>
        <v>1350</v>
      </c>
      <c r="L2013" s="24">
        <v>0.5</v>
      </c>
      <c r="M2013" s="42">
        <f t="shared" si="78"/>
        <v>0.3</v>
      </c>
      <c r="N2013" s="29">
        <f t="shared" si="79"/>
        <v>1350</v>
      </c>
      <c r="O2013" s="3"/>
      <c r="P2013" s="4"/>
      <c r="Q2013" s="5"/>
      <c r="R2013" s="6"/>
    </row>
    <row r="2014" spans="1:18" ht="15.75" customHeight="1">
      <c r="A2014" s="12" t="s">
        <v>24</v>
      </c>
      <c r="B2014" s="15">
        <v>1197831</v>
      </c>
      <c r="C2014" s="3">
        <v>44505</v>
      </c>
      <c r="D2014" s="12" t="s">
        <v>25</v>
      </c>
      <c r="E2014" s="12" t="s">
        <v>78</v>
      </c>
      <c r="F2014" s="12" t="s">
        <v>79</v>
      </c>
      <c r="G2014" s="12" t="s">
        <v>22</v>
      </c>
      <c r="H2014" s="33">
        <v>0.54999999999999993</v>
      </c>
      <c r="I2014" s="21">
        <v>4250</v>
      </c>
      <c r="J2014" s="33">
        <f t="shared" si="70"/>
        <v>2337.4999999999995</v>
      </c>
      <c r="K2014" s="34">
        <f t="shared" si="71"/>
        <v>818.12499999999977</v>
      </c>
      <c r="L2014" s="24">
        <v>0.35</v>
      </c>
      <c r="M2014" s="42">
        <f t="shared" si="78"/>
        <v>0.19249999999999995</v>
      </c>
      <c r="N2014" s="29">
        <f t="shared" si="79"/>
        <v>818.12499999999977</v>
      </c>
      <c r="O2014" s="3"/>
      <c r="P2014" s="4"/>
      <c r="Q2014" s="5"/>
      <c r="R2014" s="6"/>
    </row>
    <row r="2015" spans="1:18" ht="15.75" customHeight="1">
      <c r="A2015" s="12" t="s">
        <v>24</v>
      </c>
      <c r="B2015" s="15">
        <v>1197831</v>
      </c>
      <c r="C2015" s="3">
        <v>44505</v>
      </c>
      <c r="D2015" s="12" t="s">
        <v>25</v>
      </c>
      <c r="E2015" s="12" t="s">
        <v>78</v>
      </c>
      <c r="F2015" s="12" t="s">
        <v>79</v>
      </c>
      <c r="G2015" s="12" t="s">
        <v>23</v>
      </c>
      <c r="H2015" s="33">
        <v>0.65</v>
      </c>
      <c r="I2015" s="21">
        <v>6250</v>
      </c>
      <c r="J2015" s="33">
        <f t="shared" si="70"/>
        <v>4062.5</v>
      </c>
      <c r="K2015" s="34">
        <f t="shared" si="71"/>
        <v>2234.375</v>
      </c>
      <c r="L2015" s="24">
        <v>0.55000000000000004</v>
      </c>
      <c r="M2015" s="42">
        <f t="shared" si="78"/>
        <v>0.35749999999999998</v>
      </c>
      <c r="N2015" s="29">
        <f t="shared" si="79"/>
        <v>2234.375</v>
      </c>
      <c r="O2015" s="3"/>
      <c r="P2015" s="4"/>
      <c r="Q2015" s="5"/>
      <c r="R2015" s="6"/>
    </row>
    <row r="2016" spans="1:18" ht="15.75" customHeight="1">
      <c r="A2016" s="12" t="s">
        <v>24</v>
      </c>
      <c r="B2016" s="15">
        <v>1197831</v>
      </c>
      <c r="C2016" s="3">
        <v>44534</v>
      </c>
      <c r="D2016" s="12" t="s">
        <v>25</v>
      </c>
      <c r="E2016" s="12" t="s">
        <v>78</v>
      </c>
      <c r="F2016" s="12" t="s">
        <v>79</v>
      </c>
      <c r="G2016" s="12" t="s">
        <v>18</v>
      </c>
      <c r="H2016" s="33">
        <v>0.54999999999999993</v>
      </c>
      <c r="I2016" s="21">
        <v>7750</v>
      </c>
      <c r="J2016" s="33">
        <f t="shared" si="70"/>
        <v>4262.4999999999991</v>
      </c>
      <c r="K2016" s="34">
        <f t="shared" si="71"/>
        <v>1704.9999999999995</v>
      </c>
      <c r="L2016" s="24">
        <v>0.39999999999999997</v>
      </c>
      <c r="M2016" s="42">
        <f t="shared" si="78"/>
        <v>0.21999999999999995</v>
      </c>
      <c r="N2016" s="29">
        <f t="shared" si="79"/>
        <v>1704.9999999999995</v>
      </c>
      <c r="O2016" s="3"/>
      <c r="P2016" s="4"/>
      <c r="Q2016" s="5"/>
      <c r="R2016" s="6"/>
    </row>
    <row r="2017" spans="1:18" ht="15.75" customHeight="1">
      <c r="A2017" s="12" t="s">
        <v>24</v>
      </c>
      <c r="B2017" s="15">
        <v>1197831</v>
      </c>
      <c r="C2017" s="3">
        <v>44534</v>
      </c>
      <c r="D2017" s="12" t="s">
        <v>25</v>
      </c>
      <c r="E2017" s="12" t="s">
        <v>78</v>
      </c>
      <c r="F2017" s="12" t="s">
        <v>79</v>
      </c>
      <c r="G2017" s="12" t="s">
        <v>19</v>
      </c>
      <c r="H2017" s="33">
        <v>0.54999999999999993</v>
      </c>
      <c r="I2017" s="21">
        <v>7750</v>
      </c>
      <c r="J2017" s="33">
        <f t="shared" si="70"/>
        <v>4262.4999999999991</v>
      </c>
      <c r="K2017" s="34">
        <f t="shared" si="71"/>
        <v>1704.9999999999995</v>
      </c>
      <c r="L2017" s="24">
        <v>0.39999999999999997</v>
      </c>
      <c r="M2017" s="42">
        <f t="shared" si="78"/>
        <v>0.21999999999999995</v>
      </c>
      <c r="N2017" s="29">
        <f t="shared" si="79"/>
        <v>1704.9999999999995</v>
      </c>
      <c r="O2017" s="3"/>
      <c r="P2017" s="4"/>
      <c r="Q2017" s="5"/>
      <c r="R2017" s="6"/>
    </row>
    <row r="2018" spans="1:18" ht="15.75" customHeight="1">
      <c r="A2018" s="12" t="s">
        <v>24</v>
      </c>
      <c r="B2018" s="15">
        <v>1197831</v>
      </c>
      <c r="C2018" s="3">
        <v>44534</v>
      </c>
      <c r="D2018" s="12" t="s">
        <v>25</v>
      </c>
      <c r="E2018" s="12" t="s">
        <v>78</v>
      </c>
      <c r="F2018" s="12" t="s">
        <v>79</v>
      </c>
      <c r="G2018" s="12" t="s">
        <v>20</v>
      </c>
      <c r="H2018" s="33">
        <v>0.6</v>
      </c>
      <c r="I2018" s="21">
        <v>6750</v>
      </c>
      <c r="J2018" s="33">
        <f t="shared" si="70"/>
        <v>4050</v>
      </c>
      <c r="K2018" s="34">
        <f t="shared" si="71"/>
        <v>1619.9999999999998</v>
      </c>
      <c r="L2018" s="24">
        <v>0.39999999999999997</v>
      </c>
      <c r="M2018" s="42">
        <f t="shared" si="78"/>
        <v>0.23999999999999996</v>
      </c>
      <c r="N2018" s="29">
        <f t="shared" si="79"/>
        <v>1619.9999999999998</v>
      </c>
      <c r="O2018" s="3"/>
      <c r="P2018" s="4"/>
      <c r="Q2018" s="5"/>
      <c r="R2018" s="6"/>
    </row>
    <row r="2019" spans="1:18" ht="15.75" customHeight="1">
      <c r="A2019" s="12" t="s">
        <v>24</v>
      </c>
      <c r="B2019" s="15">
        <v>1197831</v>
      </c>
      <c r="C2019" s="3">
        <v>44534</v>
      </c>
      <c r="D2019" s="12" t="s">
        <v>25</v>
      </c>
      <c r="E2019" s="12" t="s">
        <v>78</v>
      </c>
      <c r="F2019" s="12" t="s">
        <v>79</v>
      </c>
      <c r="G2019" s="12" t="s">
        <v>21</v>
      </c>
      <c r="H2019" s="33">
        <v>0.6</v>
      </c>
      <c r="I2019" s="21">
        <v>5250</v>
      </c>
      <c r="J2019" s="33">
        <f t="shared" si="70"/>
        <v>3150</v>
      </c>
      <c r="K2019" s="34">
        <f t="shared" si="71"/>
        <v>1575</v>
      </c>
      <c r="L2019" s="24">
        <v>0.5</v>
      </c>
      <c r="M2019" s="42">
        <f t="shared" si="78"/>
        <v>0.3</v>
      </c>
      <c r="N2019" s="29">
        <f t="shared" si="79"/>
        <v>1575</v>
      </c>
      <c r="O2019" s="3"/>
      <c r="P2019" s="4"/>
      <c r="Q2019" s="5"/>
      <c r="R2019" s="6"/>
    </row>
    <row r="2020" spans="1:18" ht="15.75" customHeight="1">
      <c r="A2020" s="12" t="s">
        <v>24</v>
      </c>
      <c r="B2020" s="15">
        <v>1197831</v>
      </c>
      <c r="C2020" s="3">
        <v>44534</v>
      </c>
      <c r="D2020" s="12" t="s">
        <v>25</v>
      </c>
      <c r="E2020" s="12" t="s">
        <v>78</v>
      </c>
      <c r="F2020" s="12" t="s">
        <v>79</v>
      </c>
      <c r="G2020" s="12" t="s">
        <v>22</v>
      </c>
      <c r="H2020" s="33">
        <v>0.54999999999999993</v>
      </c>
      <c r="I2020" s="21">
        <v>4750</v>
      </c>
      <c r="J2020" s="33">
        <f t="shared" si="70"/>
        <v>2612.4999999999995</v>
      </c>
      <c r="K2020" s="34">
        <f t="shared" si="71"/>
        <v>914.37499999999977</v>
      </c>
      <c r="L2020" s="24">
        <v>0.35</v>
      </c>
      <c r="M2020" s="42">
        <f t="shared" si="78"/>
        <v>0.19249999999999995</v>
      </c>
      <c r="N2020" s="29">
        <f t="shared" si="79"/>
        <v>914.37499999999977</v>
      </c>
      <c r="O2020" s="3"/>
      <c r="P2020" s="4"/>
      <c r="Q2020" s="5"/>
      <c r="R2020" s="6"/>
    </row>
    <row r="2021" spans="1:18" ht="15.75" customHeight="1">
      <c r="A2021" s="12" t="s">
        <v>24</v>
      </c>
      <c r="B2021" s="15">
        <v>1197831</v>
      </c>
      <c r="C2021" s="3">
        <v>44534</v>
      </c>
      <c r="D2021" s="12" t="s">
        <v>25</v>
      </c>
      <c r="E2021" s="12" t="s">
        <v>78</v>
      </c>
      <c r="F2021" s="12" t="s">
        <v>79</v>
      </c>
      <c r="G2021" s="12" t="s">
        <v>23</v>
      </c>
      <c r="H2021" s="33">
        <v>0.65</v>
      </c>
      <c r="I2021" s="21">
        <v>7250</v>
      </c>
      <c r="J2021" s="33">
        <f t="shared" si="70"/>
        <v>4712.5</v>
      </c>
      <c r="K2021" s="34">
        <f t="shared" si="71"/>
        <v>2591.875</v>
      </c>
      <c r="L2021" s="24">
        <v>0.55000000000000004</v>
      </c>
      <c r="M2021" s="42">
        <f t="shared" si="78"/>
        <v>0.35749999999999998</v>
      </c>
      <c r="N2021" s="29">
        <f t="shared" si="79"/>
        <v>2591.875</v>
      </c>
      <c r="O2021" s="3"/>
      <c r="P2021" s="4"/>
      <c r="Q2021" s="5"/>
      <c r="R2021" s="6"/>
    </row>
    <row r="2022" spans="1:18" ht="15.75" customHeight="1">
      <c r="A2022" s="12" t="s">
        <v>28</v>
      </c>
      <c r="B2022" s="15">
        <v>1128299</v>
      </c>
      <c r="C2022" s="3">
        <v>44219</v>
      </c>
      <c r="D2022" s="12" t="s">
        <v>29</v>
      </c>
      <c r="E2022" s="12" t="s">
        <v>80</v>
      </c>
      <c r="F2022" s="12" t="s">
        <v>81</v>
      </c>
      <c r="G2022" s="12" t="s">
        <v>18</v>
      </c>
      <c r="H2022" s="33">
        <v>0.29999999999999993</v>
      </c>
      <c r="I2022" s="21">
        <v>4250</v>
      </c>
      <c r="J2022" s="33">
        <f t="shared" si="70"/>
        <v>1274.9999999999998</v>
      </c>
      <c r="K2022" s="34">
        <f t="shared" si="71"/>
        <v>446.24999999999989</v>
      </c>
      <c r="L2022" s="24">
        <v>0.35</v>
      </c>
      <c r="M2022" s="42">
        <f t="shared" si="78"/>
        <v>0.10499999999999997</v>
      </c>
      <c r="N2022" s="29">
        <f t="shared" si="79"/>
        <v>446.24999999999989</v>
      </c>
      <c r="O2022" s="3"/>
      <c r="P2022" s="4"/>
      <c r="Q2022" s="5"/>
      <c r="R2022" s="6"/>
    </row>
    <row r="2023" spans="1:18" ht="15.75" customHeight="1">
      <c r="A2023" s="12" t="s">
        <v>28</v>
      </c>
      <c r="B2023" s="15">
        <v>1128299</v>
      </c>
      <c r="C2023" s="3">
        <v>44219</v>
      </c>
      <c r="D2023" s="12" t="s">
        <v>29</v>
      </c>
      <c r="E2023" s="12" t="s">
        <v>80</v>
      </c>
      <c r="F2023" s="12" t="s">
        <v>81</v>
      </c>
      <c r="G2023" s="12" t="s">
        <v>19</v>
      </c>
      <c r="H2023" s="33">
        <v>0.4</v>
      </c>
      <c r="I2023" s="21">
        <v>4250</v>
      </c>
      <c r="J2023" s="33">
        <f t="shared" si="70"/>
        <v>1700</v>
      </c>
      <c r="K2023" s="34">
        <f t="shared" si="71"/>
        <v>680</v>
      </c>
      <c r="L2023" s="24">
        <v>0.4</v>
      </c>
      <c r="M2023" s="42">
        <f t="shared" si="78"/>
        <v>0.16</v>
      </c>
      <c r="N2023" s="29">
        <f t="shared" si="79"/>
        <v>680</v>
      </c>
      <c r="O2023" s="3"/>
      <c r="P2023" s="4"/>
      <c r="Q2023" s="5"/>
      <c r="R2023" s="6"/>
    </row>
    <row r="2024" spans="1:18" ht="15.75" customHeight="1">
      <c r="A2024" s="12" t="s">
        <v>28</v>
      </c>
      <c r="B2024" s="15">
        <v>1128299</v>
      </c>
      <c r="C2024" s="3">
        <v>44219</v>
      </c>
      <c r="D2024" s="12" t="s">
        <v>29</v>
      </c>
      <c r="E2024" s="12" t="s">
        <v>80</v>
      </c>
      <c r="F2024" s="12" t="s">
        <v>81</v>
      </c>
      <c r="G2024" s="12" t="s">
        <v>20</v>
      </c>
      <c r="H2024" s="33">
        <v>0.4</v>
      </c>
      <c r="I2024" s="21">
        <v>4250</v>
      </c>
      <c r="J2024" s="33">
        <f t="shared" si="70"/>
        <v>1700</v>
      </c>
      <c r="K2024" s="34">
        <f t="shared" si="71"/>
        <v>595</v>
      </c>
      <c r="L2024" s="24">
        <v>0.35</v>
      </c>
      <c r="M2024" s="42">
        <f t="shared" si="78"/>
        <v>0.14000000000000001</v>
      </c>
      <c r="N2024" s="29">
        <f t="shared" si="79"/>
        <v>595</v>
      </c>
      <c r="O2024" s="3"/>
      <c r="P2024" s="4"/>
      <c r="Q2024" s="5"/>
      <c r="R2024" s="6"/>
    </row>
    <row r="2025" spans="1:18" ht="15.75" customHeight="1">
      <c r="A2025" s="12" t="s">
        <v>28</v>
      </c>
      <c r="B2025" s="15">
        <v>1128299</v>
      </c>
      <c r="C2025" s="3">
        <v>44219</v>
      </c>
      <c r="D2025" s="12" t="s">
        <v>29</v>
      </c>
      <c r="E2025" s="12" t="s">
        <v>80</v>
      </c>
      <c r="F2025" s="12" t="s">
        <v>81</v>
      </c>
      <c r="G2025" s="12" t="s">
        <v>21</v>
      </c>
      <c r="H2025" s="33">
        <v>0.4</v>
      </c>
      <c r="I2025" s="21">
        <v>2750</v>
      </c>
      <c r="J2025" s="33">
        <f t="shared" si="70"/>
        <v>1100</v>
      </c>
      <c r="K2025" s="34">
        <f t="shared" si="71"/>
        <v>385</v>
      </c>
      <c r="L2025" s="24">
        <v>0.35</v>
      </c>
      <c r="M2025" s="42">
        <f t="shared" si="78"/>
        <v>0.14000000000000001</v>
      </c>
      <c r="N2025" s="29">
        <f t="shared" si="79"/>
        <v>385</v>
      </c>
      <c r="O2025" s="3"/>
      <c r="P2025" s="4"/>
      <c r="Q2025" s="5"/>
      <c r="R2025" s="6"/>
    </row>
    <row r="2026" spans="1:18" ht="15.75" customHeight="1">
      <c r="A2026" s="12" t="s">
        <v>28</v>
      </c>
      <c r="B2026" s="15">
        <v>1128299</v>
      </c>
      <c r="C2026" s="3">
        <v>44219</v>
      </c>
      <c r="D2026" s="12" t="s">
        <v>29</v>
      </c>
      <c r="E2026" s="12" t="s">
        <v>80</v>
      </c>
      <c r="F2026" s="12" t="s">
        <v>81</v>
      </c>
      <c r="G2026" s="12" t="s">
        <v>22</v>
      </c>
      <c r="H2026" s="33">
        <v>0.45000000000000007</v>
      </c>
      <c r="I2026" s="21">
        <v>2250</v>
      </c>
      <c r="J2026" s="33">
        <f t="shared" si="70"/>
        <v>1012.5000000000001</v>
      </c>
      <c r="K2026" s="34">
        <f t="shared" si="71"/>
        <v>303.75</v>
      </c>
      <c r="L2026" s="24">
        <v>0.3</v>
      </c>
      <c r="M2026" s="42">
        <f t="shared" si="78"/>
        <v>0.13500000000000001</v>
      </c>
      <c r="N2026" s="29">
        <f t="shared" si="79"/>
        <v>303.75</v>
      </c>
      <c r="O2026" s="3"/>
      <c r="P2026" s="4"/>
      <c r="Q2026" s="5"/>
      <c r="R2026" s="6"/>
    </row>
    <row r="2027" spans="1:18" ht="15.75" customHeight="1">
      <c r="A2027" s="12" t="s">
        <v>28</v>
      </c>
      <c r="B2027" s="15">
        <v>1128299</v>
      </c>
      <c r="C2027" s="3">
        <v>44219</v>
      </c>
      <c r="D2027" s="12" t="s">
        <v>29</v>
      </c>
      <c r="E2027" s="12" t="s">
        <v>80</v>
      </c>
      <c r="F2027" s="12" t="s">
        <v>81</v>
      </c>
      <c r="G2027" s="12" t="s">
        <v>23</v>
      </c>
      <c r="H2027" s="33">
        <v>0.4</v>
      </c>
      <c r="I2027" s="21">
        <v>4250</v>
      </c>
      <c r="J2027" s="33">
        <f t="shared" si="70"/>
        <v>1700</v>
      </c>
      <c r="K2027" s="34">
        <f t="shared" si="71"/>
        <v>425</v>
      </c>
      <c r="L2027" s="24">
        <v>0.25</v>
      </c>
      <c r="M2027" s="42">
        <f t="shared" si="78"/>
        <v>0.1</v>
      </c>
      <c r="N2027" s="29">
        <f t="shared" si="79"/>
        <v>425</v>
      </c>
      <c r="O2027" s="3"/>
      <c r="P2027" s="4"/>
      <c r="Q2027" s="5"/>
      <c r="R2027" s="6"/>
    </row>
    <row r="2028" spans="1:18" ht="15.75" customHeight="1">
      <c r="A2028" s="12" t="s">
        <v>28</v>
      </c>
      <c r="B2028" s="15">
        <v>1128299</v>
      </c>
      <c r="C2028" s="3">
        <v>44250</v>
      </c>
      <c r="D2028" s="12" t="s">
        <v>29</v>
      </c>
      <c r="E2028" s="12" t="s">
        <v>80</v>
      </c>
      <c r="F2028" s="12" t="s">
        <v>81</v>
      </c>
      <c r="G2028" s="12" t="s">
        <v>18</v>
      </c>
      <c r="H2028" s="33">
        <v>0.29999999999999993</v>
      </c>
      <c r="I2028" s="21">
        <v>4750</v>
      </c>
      <c r="J2028" s="33">
        <f t="shared" si="70"/>
        <v>1424.9999999999998</v>
      </c>
      <c r="K2028" s="34">
        <f t="shared" si="71"/>
        <v>498.74999999999989</v>
      </c>
      <c r="L2028" s="24">
        <v>0.35</v>
      </c>
      <c r="M2028" s="42">
        <f t="shared" si="78"/>
        <v>0.10499999999999998</v>
      </c>
      <c r="N2028" s="29">
        <f t="shared" si="79"/>
        <v>498.74999999999989</v>
      </c>
      <c r="O2028" s="3"/>
      <c r="P2028" s="4"/>
      <c r="Q2028" s="5"/>
      <c r="R2028" s="6"/>
    </row>
    <row r="2029" spans="1:18" ht="15.75" customHeight="1">
      <c r="A2029" s="12" t="s">
        <v>28</v>
      </c>
      <c r="B2029" s="15">
        <v>1128299</v>
      </c>
      <c r="C2029" s="3">
        <v>44250</v>
      </c>
      <c r="D2029" s="12" t="s">
        <v>29</v>
      </c>
      <c r="E2029" s="12" t="s">
        <v>80</v>
      </c>
      <c r="F2029" s="12" t="s">
        <v>81</v>
      </c>
      <c r="G2029" s="12" t="s">
        <v>19</v>
      </c>
      <c r="H2029" s="33">
        <v>0.4</v>
      </c>
      <c r="I2029" s="21">
        <v>3750</v>
      </c>
      <c r="J2029" s="33">
        <f t="shared" si="70"/>
        <v>1500</v>
      </c>
      <c r="K2029" s="34">
        <f t="shared" si="71"/>
        <v>600</v>
      </c>
      <c r="L2029" s="24">
        <v>0.4</v>
      </c>
      <c r="M2029" s="42">
        <f t="shared" si="78"/>
        <v>0.16</v>
      </c>
      <c r="N2029" s="29">
        <f t="shared" si="79"/>
        <v>600</v>
      </c>
      <c r="O2029" s="3"/>
      <c r="P2029" s="4"/>
      <c r="Q2029" s="5"/>
      <c r="R2029" s="6"/>
    </row>
    <row r="2030" spans="1:18" ht="15.75" customHeight="1">
      <c r="A2030" s="12" t="s">
        <v>28</v>
      </c>
      <c r="B2030" s="15">
        <v>1128299</v>
      </c>
      <c r="C2030" s="3">
        <v>44250</v>
      </c>
      <c r="D2030" s="12" t="s">
        <v>29</v>
      </c>
      <c r="E2030" s="12" t="s">
        <v>80</v>
      </c>
      <c r="F2030" s="12" t="s">
        <v>81</v>
      </c>
      <c r="G2030" s="12" t="s">
        <v>20</v>
      </c>
      <c r="H2030" s="33">
        <v>0.4</v>
      </c>
      <c r="I2030" s="21">
        <v>3750</v>
      </c>
      <c r="J2030" s="33">
        <f t="shared" si="70"/>
        <v>1500</v>
      </c>
      <c r="K2030" s="34">
        <f t="shared" si="71"/>
        <v>525</v>
      </c>
      <c r="L2030" s="24">
        <v>0.35</v>
      </c>
      <c r="M2030" s="42">
        <f t="shared" si="78"/>
        <v>0.14000000000000001</v>
      </c>
      <c r="N2030" s="29">
        <f t="shared" si="79"/>
        <v>525</v>
      </c>
      <c r="O2030" s="3"/>
      <c r="P2030" s="4"/>
      <c r="Q2030" s="5"/>
      <c r="R2030" s="6"/>
    </row>
    <row r="2031" spans="1:18" ht="15.75" customHeight="1">
      <c r="A2031" s="12" t="s">
        <v>28</v>
      </c>
      <c r="B2031" s="15">
        <v>1128299</v>
      </c>
      <c r="C2031" s="3">
        <v>44250</v>
      </c>
      <c r="D2031" s="12" t="s">
        <v>29</v>
      </c>
      <c r="E2031" s="12" t="s">
        <v>80</v>
      </c>
      <c r="F2031" s="12" t="s">
        <v>81</v>
      </c>
      <c r="G2031" s="12" t="s">
        <v>21</v>
      </c>
      <c r="H2031" s="33">
        <v>0.4</v>
      </c>
      <c r="I2031" s="21">
        <v>2250</v>
      </c>
      <c r="J2031" s="33">
        <f t="shared" si="70"/>
        <v>900</v>
      </c>
      <c r="K2031" s="34">
        <f t="shared" si="71"/>
        <v>315</v>
      </c>
      <c r="L2031" s="24">
        <v>0.35</v>
      </c>
      <c r="M2031" s="42">
        <f t="shared" si="78"/>
        <v>0.14000000000000001</v>
      </c>
      <c r="N2031" s="29">
        <f t="shared" si="79"/>
        <v>315</v>
      </c>
      <c r="O2031" s="3"/>
      <c r="P2031" s="4"/>
      <c r="Q2031" s="5"/>
      <c r="R2031" s="6"/>
    </row>
    <row r="2032" spans="1:18" ht="15.75" customHeight="1">
      <c r="A2032" s="12" t="s">
        <v>28</v>
      </c>
      <c r="B2032" s="15">
        <v>1128299</v>
      </c>
      <c r="C2032" s="3">
        <v>44250</v>
      </c>
      <c r="D2032" s="12" t="s">
        <v>29</v>
      </c>
      <c r="E2032" s="12" t="s">
        <v>80</v>
      </c>
      <c r="F2032" s="12" t="s">
        <v>81</v>
      </c>
      <c r="G2032" s="12" t="s">
        <v>22</v>
      </c>
      <c r="H2032" s="33">
        <v>0.45000000000000007</v>
      </c>
      <c r="I2032" s="21">
        <v>1500</v>
      </c>
      <c r="J2032" s="33">
        <f t="shared" si="70"/>
        <v>675.00000000000011</v>
      </c>
      <c r="K2032" s="34">
        <f t="shared" si="71"/>
        <v>202.50000000000003</v>
      </c>
      <c r="L2032" s="24">
        <v>0.3</v>
      </c>
      <c r="M2032" s="42">
        <f t="shared" si="78"/>
        <v>0.13500000000000001</v>
      </c>
      <c r="N2032" s="29">
        <f t="shared" si="79"/>
        <v>202.50000000000003</v>
      </c>
      <c r="O2032" s="3"/>
      <c r="P2032" s="4"/>
      <c r="Q2032" s="5"/>
      <c r="R2032" s="6"/>
    </row>
    <row r="2033" spans="1:18" ht="15.75" customHeight="1">
      <c r="A2033" s="12" t="s">
        <v>28</v>
      </c>
      <c r="B2033" s="15">
        <v>1128299</v>
      </c>
      <c r="C2033" s="3">
        <v>44250</v>
      </c>
      <c r="D2033" s="12" t="s">
        <v>29</v>
      </c>
      <c r="E2033" s="12" t="s">
        <v>80</v>
      </c>
      <c r="F2033" s="12" t="s">
        <v>81</v>
      </c>
      <c r="G2033" s="12" t="s">
        <v>23</v>
      </c>
      <c r="H2033" s="33">
        <v>0.4</v>
      </c>
      <c r="I2033" s="21">
        <v>3500</v>
      </c>
      <c r="J2033" s="33">
        <f t="shared" si="70"/>
        <v>1400</v>
      </c>
      <c r="K2033" s="34">
        <f t="shared" si="71"/>
        <v>350</v>
      </c>
      <c r="L2033" s="24">
        <v>0.25</v>
      </c>
      <c r="M2033" s="42">
        <f t="shared" si="78"/>
        <v>0.1</v>
      </c>
      <c r="N2033" s="29">
        <f t="shared" si="79"/>
        <v>350</v>
      </c>
      <c r="O2033" s="3"/>
      <c r="P2033" s="4"/>
      <c r="Q2033" s="5"/>
      <c r="R2033" s="6"/>
    </row>
    <row r="2034" spans="1:18" ht="15.75" customHeight="1">
      <c r="A2034" s="12" t="s">
        <v>28</v>
      </c>
      <c r="B2034" s="15">
        <v>1128299</v>
      </c>
      <c r="C2034" s="3">
        <v>44277</v>
      </c>
      <c r="D2034" s="12" t="s">
        <v>29</v>
      </c>
      <c r="E2034" s="12" t="s">
        <v>80</v>
      </c>
      <c r="F2034" s="12" t="s">
        <v>81</v>
      </c>
      <c r="G2034" s="12" t="s">
        <v>18</v>
      </c>
      <c r="H2034" s="33">
        <v>0.4</v>
      </c>
      <c r="I2034" s="21">
        <v>5000</v>
      </c>
      <c r="J2034" s="33">
        <f t="shared" si="70"/>
        <v>2000</v>
      </c>
      <c r="K2034" s="34">
        <f t="shared" si="71"/>
        <v>700</v>
      </c>
      <c r="L2034" s="24">
        <v>0.35</v>
      </c>
      <c r="M2034" s="42">
        <f t="shared" si="78"/>
        <v>0.14000000000000001</v>
      </c>
      <c r="N2034" s="29">
        <f t="shared" si="79"/>
        <v>700</v>
      </c>
      <c r="O2034" s="3"/>
      <c r="P2034" s="4"/>
      <c r="Q2034" s="5"/>
      <c r="R2034" s="6"/>
    </row>
    <row r="2035" spans="1:18" ht="15.75" customHeight="1">
      <c r="A2035" s="12" t="s">
        <v>28</v>
      </c>
      <c r="B2035" s="15">
        <v>1128299</v>
      </c>
      <c r="C2035" s="3">
        <v>44277</v>
      </c>
      <c r="D2035" s="12" t="s">
        <v>29</v>
      </c>
      <c r="E2035" s="12" t="s">
        <v>80</v>
      </c>
      <c r="F2035" s="12" t="s">
        <v>81</v>
      </c>
      <c r="G2035" s="12" t="s">
        <v>19</v>
      </c>
      <c r="H2035" s="33">
        <v>0.5</v>
      </c>
      <c r="I2035" s="21">
        <v>3500</v>
      </c>
      <c r="J2035" s="33">
        <f t="shared" si="70"/>
        <v>1750</v>
      </c>
      <c r="K2035" s="34">
        <f t="shared" si="71"/>
        <v>700</v>
      </c>
      <c r="L2035" s="24">
        <v>0.4</v>
      </c>
      <c r="M2035" s="42">
        <f t="shared" si="78"/>
        <v>0.2</v>
      </c>
      <c r="N2035" s="29">
        <f t="shared" si="79"/>
        <v>700</v>
      </c>
      <c r="O2035" s="3"/>
      <c r="P2035" s="4"/>
      <c r="Q2035" s="5"/>
      <c r="R2035" s="6"/>
    </row>
    <row r="2036" spans="1:18" ht="15.75" customHeight="1">
      <c r="A2036" s="12" t="s">
        <v>28</v>
      </c>
      <c r="B2036" s="15">
        <v>1128299</v>
      </c>
      <c r="C2036" s="3">
        <v>44277</v>
      </c>
      <c r="D2036" s="12" t="s">
        <v>29</v>
      </c>
      <c r="E2036" s="12" t="s">
        <v>80</v>
      </c>
      <c r="F2036" s="12" t="s">
        <v>81</v>
      </c>
      <c r="G2036" s="12" t="s">
        <v>20</v>
      </c>
      <c r="H2036" s="33">
        <v>0.5</v>
      </c>
      <c r="I2036" s="21">
        <v>3500</v>
      </c>
      <c r="J2036" s="33">
        <f t="shared" si="70"/>
        <v>1750</v>
      </c>
      <c r="K2036" s="34">
        <f t="shared" si="71"/>
        <v>612.5</v>
      </c>
      <c r="L2036" s="24">
        <v>0.35</v>
      </c>
      <c r="M2036" s="42">
        <f t="shared" si="78"/>
        <v>0.17499999999999999</v>
      </c>
      <c r="N2036" s="29">
        <f t="shared" si="79"/>
        <v>612.5</v>
      </c>
      <c r="O2036" s="3"/>
      <c r="P2036" s="4"/>
      <c r="Q2036" s="5"/>
      <c r="R2036" s="6"/>
    </row>
    <row r="2037" spans="1:18" ht="15.75" customHeight="1">
      <c r="A2037" s="12" t="s">
        <v>28</v>
      </c>
      <c r="B2037" s="15">
        <v>1128299</v>
      </c>
      <c r="C2037" s="3">
        <v>44277</v>
      </c>
      <c r="D2037" s="12" t="s">
        <v>29</v>
      </c>
      <c r="E2037" s="12" t="s">
        <v>80</v>
      </c>
      <c r="F2037" s="12" t="s">
        <v>81</v>
      </c>
      <c r="G2037" s="12" t="s">
        <v>21</v>
      </c>
      <c r="H2037" s="33">
        <v>0.5</v>
      </c>
      <c r="I2037" s="21">
        <v>2250</v>
      </c>
      <c r="J2037" s="33">
        <f t="shared" si="70"/>
        <v>1125</v>
      </c>
      <c r="K2037" s="34">
        <f t="shared" si="71"/>
        <v>393.75</v>
      </c>
      <c r="L2037" s="24">
        <v>0.35</v>
      </c>
      <c r="M2037" s="42">
        <f t="shared" si="78"/>
        <v>0.17499999999999999</v>
      </c>
      <c r="N2037" s="29">
        <f t="shared" si="79"/>
        <v>393.75</v>
      </c>
      <c r="O2037" s="3"/>
      <c r="P2037" s="4"/>
      <c r="Q2037" s="5"/>
      <c r="R2037" s="6"/>
    </row>
    <row r="2038" spans="1:18" ht="15.75" customHeight="1">
      <c r="A2038" s="12" t="s">
        <v>28</v>
      </c>
      <c r="B2038" s="15">
        <v>1128299</v>
      </c>
      <c r="C2038" s="3">
        <v>44277</v>
      </c>
      <c r="D2038" s="12" t="s">
        <v>29</v>
      </c>
      <c r="E2038" s="12" t="s">
        <v>80</v>
      </c>
      <c r="F2038" s="12" t="s">
        <v>81</v>
      </c>
      <c r="G2038" s="12" t="s">
        <v>22</v>
      </c>
      <c r="H2038" s="33">
        <v>0.55000000000000004</v>
      </c>
      <c r="I2038" s="21">
        <v>1250</v>
      </c>
      <c r="J2038" s="33">
        <f t="shared" si="70"/>
        <v>687.5</v>
      </c>
      <c r="K2038" s="34">
        <f t="shared" si="71"/>
        <v>206.25</v>
      </c>
      <c r="L2038" s="24">
        <v>0.3</v>
      </c>
      <c r="M2038" s="42">
        <f t="shared" si="78"/>
        <v>0.16500000000000001</v>
      </c>
      <c r="N2038" s="29">
        <f t="shared" si="79"/>
        <v>206.25</v>
      </c>
      <c r="O2038" s="3"/>
      <c r="P2038" s="4"/>
      <c r="Q2038" s="5"/>
      <c r="R2038" s="6"/>
    </row>
    <row r="2039" spans="1:18" ht="15.75" customHeight="1">
      <c r="A2039" s="12" t="s">
        <v>28</v>
      </c>
      <c r="B2039" s="15">
        <v>1128299</v>
      </c>
      <c r="C2039" s="3">
        <v>44277</v>
      </c>
      <c r="D2039" s="12" t="s">
        <v>29</v>
      </c>
      <c r="E2039" s="12" t="s">
        <v>80</v>
      </c>
      <c r="F2039" s="12" t="s">
        <v>81</v>
      </c>
      <c r="G2039" s="12" t="s">
        <v>23</v>
      </c>
      <c r="H2039" s="33">
        <v>0.5</v>
      </c>
      <c r="I2039" s="21">
        <v>3250</v>
      </c>
      <c r="J2039" s="33">
        <f t="shared" si="70"/>
        <v>1625</v>
      </c>
      <c r="K2039" s="34">
        <f t="shared" si="71"/>
        <v>406.25</v>
      </c>
      <c r="L2039" s="24">
        <v>0.25</v>
      </c>
      <c r="M2039" s="42">
        <f t="shared" si="78"/>
        <v>0.125</v>
      </c>
      <c r="N2039" s="29">
        <f t="shared" si="79"/>
        <v>406.25</v>
      </c>
      <c r="O2039" s="3"/>
      <c r="P2039" s="4"/>
      <c r="Q2039" s="5"/>
      <c r="R2039" s="6"/>
    </row>
    <row r="2040" spans="1:18" ht="15.75" customHeight="1">
      <c r="A2040" s="12" t="s">
        <v>28</v>
      </c>
      <c r="B2040" s="15">
        <v>1128299</v>
      </c>
      <c r="C2040" s="3">
        <v>44309</v>
      </c>
      <c r="D2040" s="12" t="s">
        <v>29</v>
      </c>
      <c r="E2040" s="12" t="s">
        <v>80</v>
      </c>
      <c r="F2040" s="12" t="s">
        <v>81</v>
      </c>
      <c r="G2040" s="12" t="s">
        <v>18</v>
      </c>
      <c r="H2040" s="33">
        <v>0.5</v>
      </c>
      <c r="I2040" s="21">
        <v>5000</v>
      </c>
      <c r="J2040" s="33">
        <f t="shared" si="70"/>
        <v>2500</v>
      </c>
      <c r="K2040" s="34">
        <f t="shared" si="71"/>
        <v>875</v>
      </c>
      <c r="L2040" s="24">
        <v>0.35</v>
      </c>
      <c r="M2040" s="42">
        <f t="shared" si="78"/>
        <v>0.17499999999999999</v>
      </c>
      <c r="N2040" s="29">
        <f t="shared" si="79"/>
        <v>875</v>
      </c>
      <c r="O2040" s="3"/>
      <c r="P2040" s="4"/>
      <c r="Q2040" s="5"/>
      <c r="R2040" s="6"/>
    </row>
    <row r="2041" spans="1:18" ht="15.75" customHeight="1">
      <c r="A2041" s="12" t="s">
        <v>28</v>
      </c>
      <c r="B2041" s="15">
        <v>1128299</v>
      </c>
      <c r="C2041" s="3">
        <v>44309</v>
      </c>
      <c r="D2041" s="12" t="s">
        <v>29</v>
      </c>
      <c r="E2041" s="12" t="s">
        <v>80</v>
      </c>
      <c r="F2041" s="12" t="s">
        <v>81</v>
      </c>
      <c r="G2041" s="12" t="s">
        <v>19</v>
      </c>
      <c r="H2041" s="33">
        <v>0.55000000000000004</v>
      </c>
      <c r="I2041" s="21">
        <v>3000</v>
      </c>
      <c r="J2041" s="33">
        <f t="shared" si="70"/>
        <v>1650.0000000000002</v>
      </c>
      <c r="K2041" s="34">
        <f t="shared" si="71"/>
        <v>660.00000000000011</v>
      </c>
      <c r="L2041" s="24">
        <v>0.4</v>
      </c>
      <c r="M2041" s="42">
        <f t="shared" si="78"/>
        <v>0.22000000000000003</v>
      </c>
      <c r="N2041" s="29">
        <f t="shared" si="79"/>
        <v>660.00000000000011</v>
      </c>
      <c r="O2041" s="3"/>
      <c r="P2041" s="4"/>
      <c r="Q2041" s="5"/>
      <c r="R2041" s="6"/>
    </row>
    <row r="2042" spans="1:18" ht="15.75" customHeight="1">
      <c r="A2042" s="12" t="s">
        <v>28</v>
      </c>
      <c r="B2042" s="15">
        <v>1128299</v>
      </c>
      <c r="C2042" s="3">
        <v>44309</v>
      </c>
      <c r="D2042" s="12" t="s">
        <v>29</v>
      </c>
      <c r="E2042" s="12" t="s">
        <v>80</v>
      </c>
      <c r="F2042" s="12" t="s">
        <v>81</v>
      </c>
      <c r="G2042" s="12" t="s">
        <v>20</v>
      </c>
      <c r="H2042" s="33">
        <v>0.55000000000000004</v>
      </c>
      <c r="I2042" s="21">
        <v>3500</v>
      </c>
      <c r="J2042" s="33">
        <f t="shared" si="70"/>
        <v>1925.0000000000002</v>
      </c>
      <c r="K2042" s="34">
        <f t="shared" si="71"/>
        <v>673.75</v>
      </c>
      <c r="L2042" s="24">
        <v>0.35</v>
      </c>
      <c r="M2042" s="42">
        <f t="shared" si="78"/>
        <v>0.1925</v>
      </c>
      <c r="N2042" s="29">
        <f t="shared" si="79"/>
        <v>673.75</v>
      </c>
      <c r="O2042" s="3"/>
      <c r="P2042" s="4"/>
      <c r="Q2042" s="5"/>
      <c r="R2042" s="6"/>
    </row>
    <row r="2043" spans="1:18" ht="15.75" customHeight="1">
      <c r="A2043" s="12" t="s">
        <v>28</v>
      </c>
      <c r="B2043" s="15">
        <v>1128299</v>
      </c>
      <c r="C2043" s="3">
        <v>44309</v>
      </c>
      <c r="D2043" s="12" t="s">
        <v>29</v>
      </c>
      <c r="E2043" s="12" t="s">
        <v>80</v>
      </c>
      <c r="F2043" s="12" t="s">
        <v>81</v>
      </c>
      <c r="G2043" s="12" t="s">
        <v>21</v>
      </c>
      <c r="H2043" s="33">
        <v>0.5</v>
      </c>
      <c r="I2043" s="21">
        <v>2500</v>
      </c>
      <c r="J2043" s="33">
        <f t="shared" si="70"/>
        <v>1250</v>
      </c>
      <c r="K2043" s="34">
        <f t="shared" si="71"/>
        <v>437.5</v>
      </c>
      <c r="L2043" s="24">
        <v>0.35</v>
      </c>
      <c r="M2043" s="42">
        <f t="shared" si="78"/>
        <v>0.17499999999999999</v>
      </c>
      <c r="N2043" s="29">
        <f t="shared" si="79"/>
        <v>437.5</v>
      </c>
      <c r="O2043" s="3"/>
      <c r="P2043" s="4"/>
      <c r="Q2043" s="5"/>
      <c r="R2043" s="6"/>
    </row>
    <row r="2044" spans="1:18" ht="15.75" customHeight="1">
      <c r="A2044" s="12" t="s">
        <v>28</v>
      </c>
      <c r="B2044" s="15">
        <v>1128299</v>
      </c>
      <c r="C2044" s="3">
        <v>44309</v>
      </c>
      <c r="D2044" s="12" t="s">
        <v>29</v>
      </c>
      <c r="E2044" s="12" t="s">
        <v>80</v>
      </c>
      <c r="F2044" s="12" t="s">
        <v>81</v>
      </c>
      <c r="G2044" s="12" t="s">
        <v>22</v>
      </c>
      <c r="H2044" s="33">
        <v>0.55000000000000004</v>
      </c>
      <c r="I2044" s="21">
        <v>1500</v>
      </c>
      <c r="J2044" s="33">
        <f t="shared" si="70"/>
        <v>825.00000000000011</v>
      </c>
      <c r="K2044" s="34">
        <f t="shared" si="71"/>
        <v>247.50000000000003</v>
      </c>
      <c r="L2044" s="24">
        <v>0.3</v>
      </c>
      <c r="M2044" s="42">
        <f t="shared" si="78"/>
        <v>0.16500000000000001</v>
      </c>
      <c r="N2044" s="29">
        <f t="shared" si="79"/>
        <v>247.50000000000003</v>
      </c>
      <c r="O2044" s="3"/>
      <c r="P2044" s="4"/>
      <c r="Q2044" s="5"/>
      <c r="R2044" s="6"/>
    </row>
    <row r="2045" spans="1:18" ht="15.75" customHeight="1">
      <c r="A2045" s="12" t="s">
        <v>28</v>
      </c>
      <c r="B2045" s="15">
        <v>1128299</v>
      </c>
      <c r="C2045" s="3">
        <v>44309</v>
      </c>
      <c r="D2045" s="12" t="s">
        <v>29</v>
      </c>
      <c r="E2045" s="12" t="s">
        <v>80</v>
      </c>
      <c r="F2045" s="12" t="s">
        <v>81</v>
      </c>
      <c r="G2045" s="12" t="s">
        <v>23</v>
      </c>
      <c r="H2045" s="33">
        <v>0.70000000000000007</v>
      </c>
      <c r="I2045" s="21">
        <v>3250</v>
      </c>
      <c r="J2045" s="33">
        <f t="shared" si="70"/>
        <v>2275</v>
      </c>
      <c r="K2045" s="34">
        <f t="shared" si="71"/>
        <v>568.75</v>
      </c>
      <c r="L2045" s="24">
        <v>0.25</v>
      </c>
      <c r="M2045" s="42">
        <f t="shared" si="78"/>
        <v>0.17499999999999999</v>
      </c>
      <c r="N2045" s="29">
        <f t="shared" si="79"/>
        <v>568.75</v>
      </c>
      <c r="O2045" s="3"/>
      <c r="P2045" s="4"/>
      <c r="Q2045" s="5"/>
      <c r="R2045" s="6"/>
    </row>
    <row r="2046" spans="1:18" ht="15.75" customHeight="1">
      <c r="A2046" s="12" t="s">
        <v>28</v>
      </c>
      <c r="B2046" s="15">
        <v>1128299</v>
      </c>
      <c r="C2046" s="3">
        <v>44340</v>
      </c>
      <c r="D2046" s="12" t="s">
        <v>29</v>
      </c>
      <c r="E2046" s="12" t="s">
        <v>80</v>
      </c>
      <c r="F2046" s="12" t="s">
        <v>81</v>
      </c>
      <c r="G2046" s="12" t="s">
        <v>18</v>
      </c>
      <c r="H2046" s="33">
        <v>0.5</v>
      </c>
      <c r="I2046" s="21">
        <v>5250</v>
      </c>
      <c r="J2046" s="33">
        <f t="shared" ref="J2046:J2300" si="80">H2046*I2046</f>
        <v>2625</v>
      </c>
      <c r="K2046" s="34">
        <f t="shared" ref="K2046:K2300" si="81">J2046*L2046</f>
        <v>918.74999999999989</v>
      </c>
      <c r="L2046" s="24">
        <v>0.35</v>
      </c>
      <c r="M2046" s="42">
        <f t="shared" si="78"/>
        <v>0.17499999999999999</v>
      </c>
      <c r="N2046" s="29">
        <f t="shared" si="79"/>
        <v>918.74999999999989</v>
      </c>
      <c r="O2046" s="3"/>
      <c r="P2046" s="4"/>
      <c r="Q2046" s="5"/>
      <c r="R2046" s="6"/>
    </row>
    <row r="2047" spans="1:18" ht="15.75" customHeight="1">
      <c r="A2047" s="12" t="s">
        <v>28</v>
      </c>
      <c r="B2047" s="15">
        <v>1128299</v>
      </c>
      <c r="C2047" s="3">
        <v>44340</v>
      </c>
      <c r="D2047" s="12" t="s">
        <v>29</v>
      </c>
      <c r="E2047" s="12" t="s">
        <v>80</v>
      </c>
      <c r="F2047" s="12" t="s">
        <v>81</v>
      </c>
      <c r="G2047" s="12" t="s">
        <v>19</v>
      </c>
      <c r="H2047" s="33">
        <v>0.55000000000000004</v>
      </c>
      <c r="I2047" s="21">
        <v>3750</v>
      </c>
      <c r="J2047" s="33">
        <f t="shared" si="80"/>
        <v>2062.5</v>
      </c>
      <c r="K2047" s="34">
        <f t="shared" si="81"/>
        <v>825</v>
      </c>
      <c r="L2047" s="24">
        <v>0.4</v>
      </c>
      <c r="M2047" s="42">
        <f t="shared" si="78"/>
        <v>0.22</v>
      </c>
      <c r="N2047" s="29">
        <f t="shared" si="79"/>
        <v>825</v>
      </c>
      <c r="O2047" s="3"/>
      <c r="P2047" s="4"/>
      <c r="Q2047" s="5"/>
      <c r="R2047" s="6"/>
    </row>
    <row r="2048" spans="1:18" ht="15.75" customHeight="1">
      <c r="A2048" s="12" t="s">
        <v>28</v>
      </c>
      <c r="B2048" s="15">
        <v>1128299</v>
      </c>
      <c r="C2048" s="3">
        <v>44340</v>
      </c>
      <c r="D2048" s="12" t="s">
        <v>29</v>
      </c>
      <c r="E2048" s="12" t="s">
        <v>80</v>
      </c>
      <c r="F2048" s="12" t="s">
        <v>81</v>
      </c>
      <c r="G2048" s="12" t="s">
        <v>20</v>
      </c>
      <c r="H2048" s="33">
        <v>0.55000000000000004</v>
      </c>
      <c r="I2048" s="21">
        <v>4000</v>
      </c>
      <c r="J2048" s="33">
        <f t="shared" si="80"/>
        <v>2200</v>
      </c>
      <c r="K2048" s="34">
        <f t="shared" si="81"/>
        <v>770</v>
      </c>
      <c r="L2048" s="24">
        <v>0.35</v>
      </c>
      <c r="M2048" s="42">
        <f t="shared" si="78"/>
        <v>0.1925</v>
      </c>
      <c r="N2048" s="29">
        <f t="shared" si="79"/>
        <v>770</v>
      </c>
      <c r="O2048" s="3"/>
      <c r="P2048" s="4"/>
      <c r="Q2048" s="5"/>
      <c r="R2048" s="6"/>
    </row>
    <row r="2049" spans="1:18" ht="15.75" customHeight="1">
      <c r="A2049" s="12" t="s">
        <v>28</v>
      </c>
      <c r="B2049" s="15">
        <v>1128299</v>
      </c>
      <c r="C2049" s="3">
        <v>44340</v>
      </c>
      <c r="D2049" s="12" t="s">
        <v>29</v>
      </c>
      <c r="E2049" s="12" t="s">
        <v>80</v>
      </c>
      <c r="F2049" s="12" t="s">
        <v>81</v>
      </c>
      <c r="G2049" s="12" t="s">
        <v>21</v>
      </c>
      <c r="H2049" s="33">
        <v>0.5</v>
      </c>
      <c r="I2049" s="21">
        <v>3000</v>
      </c>
      <c r="J2049" s="33">
        <f t="shared" si="80"/>
        <v>1500</v>
      </c>
      <c r="K2049" s="34">
        <f t="shared" si="81"/>
        <v>525</v>
      </c>
      <c r="L2049" s="24">
        <v>0.35</v>
      </c>
      <c r="M2049" s="42">
        <f t="shared" si="78"/>
        <v>0.17499999999999999</v>
      </c>
      <c r="N2049" s="29">
        <f t="shared" si="79"/>
        <v>525</v>
      </c>
      <c r="O2049" s="3"/>
      <c r="P2049" s="4"/>
      <c r="Q2049" s="5"/>
      <c r="R2049" s="6"/>
    </row>
    <row r="2050" spans="1:18" ht="15.75" customHeight="1">
      <c r="A2050" s="12" t="s">
        <v>28</v>
      </c>
      <c r="B2050" s="15">
        <v>1128299</v>
      </c>
      <c r="C2050" s="3">
        <v>44340</v>
      </c>
      <c r="D2050" s="12" t="s">
        <v>29</v>
      </c>
      <c r="E2050" s="12" t="s">
        <v>80</v>
      </c>
      <c r="F2050" s="12" t="s">
        <v>81</v>
      </c>
      <c r="G2050" s="12" t="s">
        <v>22</v>
      </c>
      <c r="H2050" s="33">
        <v>0.55000000000000004</v>
      </c>
      <c r="I2050" s="21">
        <v>2000</v>
      </c>
      <c r="J2050" s="33">
        <f t="shared" si="80"/>
        <v>1100</v>
      </c>
      <c r="K2050" s="34">
        <f t="shared" si="81"/>
        <v>330</v>
      </c>
      <c r="L2050" s="24">
        <v>0.3</v>
      </c>
      <c r="M2050" s="42">
        <f t="shared" si="78"/>
        <v>0.16500000000000001</v>
      </c>
      <c r="N2050" s="29">
        <f t="shared" si="79"/>
        <v>330</v>
      </c>
      <c r="O2050" s="3"/>
      <c r="P2050" s="4"/>
      <c r="Q2050" s="5"/>
      <c r="R2050" s="6"/>
    </row>
    <row r="2051" spans="1:18" ht="15.75" customHeight="1">
      <c r="A2051" s="12" t="s">
        <v>28</v>
      </c>
      <c r="B2051" s="15">
        <v>1128299</v>
      </c>
      <c r="C2051" s="3">
        <v>44340</v>
      </c>
      <c r="D2051" s="12" t="s">
        <v>29</v>
      </c>
      <c r="E2051" s="12" t="s">
        <v>80</v>
      </c>
      <c r="F2051" s="12" t="s">
        <v>81</v>
      </c>
      <c r="G2051" s="12" t="s">
        <v>23</v>
      </c>
      <c r="H2051" s="33">
        <v>0.70000000000000007</v>
      </c>
      <c r="I2051" s="21">
        <v>3750</v>
      </c>
      <c r="J2051" s="33">
        <f t="shared" si="80"/>
        <v>2625.0000000000005</v>
      </c>
      <c r="K2051" s="34">
        <f t="shared" si="81"/>
        <v>656.25000000000011</v>
      </c>
      <c r="L2051" s="24">
        <v>0.25</v>
      </c>
      <c r="M2051" s="42">
        <f t="shared" si="78"/>
        <v>0.17500000000000002</v>
      </c>
      <c r="N2051" s="29">
        <f t="shared" si="79"/>
        <v>656.25000000000011</v>
      </c>
      <c r="O2051" s="3"/>
      <c r="P2051" s="4"/>
      <c r="Q2051" s="5"/>
      <c r="R2051" s="6"/>
    </row>
    <row r="2052" spans="1:18" ht="15.75" customHeight="1">
      <c r="A2052" s="12" t="s">
        <v>28</v>
      </c>
      <c r="B2052" s="15">
        <v>1128299</v>
      </c>
      <c r="C2052" s="3">
        <v>44370</v>
      </c>
      <c r="D2052" s="12" t="s">
        <v>29</v>
      </c>
      <c r="E2052" s="12" t="s">
        <v>80</v>
      </c>
      <c r="F2052" s="12" t="s">
        <v>81</v>
      </c>
      <c r="G2052" s="12" t="s">
        <v>18</v>
      </c>
      <c r="H2052" s="33">
        <v>0.5</v>
      </c>
      <c r="I2052" s="21">
        <v>6250</v>
      </c>
      <c r="J2052" s="33">
        <f t="shared" si="80"/>
        <v>3125</v>
      </c>
      <c r="K2052" s="34">
        <f t="shared" si="81"/>
        <v>1093.75</v>
      </c>
      <c r="L2052" s="24">
        <v>0.35</v>
      </c>
      <c r="M2052" s="42">
        <f t="shared" si="78"/>
        <v>0.17499999999999999</v>
      </c>
      <c r="N2052" s="29">
        <f t="shared" si="79"/>
        <v>1093.75</v>
      </c>
      <c r="O2052" s="3"/>
      <c r="P2052" s="4"/>
      <c r="Q2052" s="5"/>
      <c r="R2052" s="6"/>
    </row>
    <row r="2053" spans="1:18" ht="15.75" customHeight="1">
      <c r="A2053" s="12" t="s">
        <v>28</v>
      </c>
      <c r="B2053" s="15">
        <v>1128299</v>
      </c>
      <c r="C2053" s="3">
        <v>44370</v>
      </c>
      <c r="D2053" s="12" t="s">
        <v>29</v>
      </c>
      <c r="E2053" s="12" t="s">
        <v>80</v>
      </c>
      <c r="F2053" s="12" t="s">
        <v>81</v>
      </c>
      <c r="G2053" s="12" t="s">
        <v>19</v>
      </c>
      <c r="H2053" s="33">
        <v>0.55000000000000004</v>
      </c>
      <c r="I2053" s="21">
        <v>4750</v>
      </c>
      <c r="J2053" s="33">
        <f t="shared" si="80"/>
        <v>2612.5</v>
      </c>
      <c r="K2053" s="34">
        <f t="shared" si="81"/>
        <v>1045</v>
      </c>
      <c r="L2053" s="24">
        <v>0.4</v>
      </c>
      <c r="M2053" s="42">
        <f t="shared" si="78"/>
        <v>0.22</v>
      </c>
      <c r="N2053" s="29">
        <f t="shared" si="79"/>
        <v>1045</v>
      </c>
      <c r="O2053" s="3"/>
      <c r="P2053" s="4"/>
      <c r="Q2053" s="5"/>
      <c r="R2053" s="6"/>
    </row>
    <row r="2054" spans="1:18" ht="15.75" customHeight="1">
      <c r="A2054" s="12" t="s">
        <v>28</v>
      </c>
      <c r="B2054" s="15">
        <v>1128299</v>
      </c>
      <c r="C2054" s="3">
        <v>44370</v>
      </c>
      <c r="D2054" s="12" t="s">
        <v>29</v>
      </c>
      <c r="E2054" s="12" t="s">
        <v>80</v>
      </c>
      <c r="F2054" s="12" t="s">
        <v>81</v>
      </c>
      <c r="G2054" s="12" t="s">
        <v>20</v>
      </c>
      <c r="H2054" s="33">
        <v>0.55000000000000004</v>
      </c>
      <c r="I2054" s="21">
        <v>4750</v>
      </c>
      <c r="J2054" s="33">
        <f t="shared" si="80"/>
        <v>2612.5</v>
      </c>
      <c r="K2054" s="34">
        <f t="shared" si="81"/>
        <v>914.37499999999989</v>
      </c>
      <c r="L2054" s="24">
        <v>0.35</v>
      </c>
      <c r="M2054" s="42">
        <f t="shared" si="78"/>
        <v>0.19249999999999998</v>
      </c>
      <c r="N2054" s="29">
        <f t="shared" si="79"/>
        <v>914.37499999999989</v>
      </c>
      <c r="O2054" s="3"/>
      <c r="P2054" s="4"/>
      <c r="Q2054" s="5"/>
      <c r="R2054" s="6"/>
    </row>
    <row r="2055" spans="1:18" ht="15.75" customHeight="1">
      <c r="A2055" s="12" t="s">
        <v>28</v>
      </c>
      <c r="B2055" s="15">
        <v>1128299</v>
      </c>
      <c r="C2055" s="3">
        <v>44370</v>
      </c>
      <c r="D2055" s="12" t="s">
        <v>29</v>
      </c>
      <c r="E2055" s="12" t="s">
        <v>80</v>
      </c>
      <c r="F2055" s="12" t="s">
        <v>81</v>
      </c>
      <c r="G2055" s="12" t="s">
        <v>21</v>
      </c>
      <c r="H2055" s="33">
        <v>0.5</v>
      </c>
      <c r="I2055" s="21">
        <v>3500</v>
      </c>
      <c r="J2055" s="33">
        <f t="shared" si="80"/>
        <v>1750</v>
      </c>
      <c r="K2055" s="34">
        <f t="shared" si="81"/>
        <v>612.5</v>
      </c>
      <c r="L2055" s="24">
        <v>0.35</v>
      </c>
      <c r="M2055" s="42">
        <f t="shared" ref="M2055:M2118" si="82">IFERROR(K2055/I2055,0)</f>
        <v>0.17499999999999999</v>
      </c>
      <c r="N2055" s="29">
        <f t="shared" ref="N2055:N2118" si="83">L2055*J2055</f>
        <v>612.5</v>
      </c>
      <c r="O2055" s="3"/>
      <c r="P2055" s="4"/>
      <c r="Q2055" s="5"/>
      <c r="R2055" s="6"/>
    </row>
    <row r="2056" spans="1:18" ht="15.75" customHeight="1">
      <c r="A2056" s="12" t="s">
        <v>28</v>
      </c>
      <c r="B2056" s="15">
        <v>1128299</v>
      </c>
      <c r="C2056" s="3">
        <v>44370</v>
      </c>
      <c r="D2056" s="12" t="s">
        <v>29</v>
      </c>
      <c r="E2056" s="12" t="s">
        <v>80</v>
      </c>
      <c r="F2056" s="12" t="s">
        <v>81</v>
      </c>
      <c r="G2056" s="12" t="s">
        <v>22</v>
      </c>
      <c r="H2056" s="33">
        <v>0.55000000000000004</v>
      </c>
      <c r="I2056" s="21">
        <v>2250</v>
      </c>
      <c r="J2056" s="33">
        <f t="shared" si="80"/>
        <v>1237.5</v>
      </c>
      <c r="K2056" s="34">
        <f t="shared" si="81"/>
        <v>371.25</v>
      </c>
      <c r="L2056" s="24">
        <v>0.3</v>
      </c>
      <c r="M2056" s="42">
        <f t="shared" si="82"/>
        <v>0.16500000000000001</v>
      </c>
      <c r="N2056" s="29">
        <f t="shared" si="83"/>
        <v>371.25</v>
      </c>
      <c r="O2056" s="3"/>
      <c r="P2056" s="4"/>
      <c r="Q2056" s="5"/>
      <c r="R2056" s="6"/>
    </row>
    <row r="2057" spans="1:18" ht="15.75" customHeight="1">
      <c r="A2057" s="12" t="s">
        <v>28</v>
      </c>
      <c r="B2057" s="15">
        <v>1128299</v>
      </c>
      <c r="C2057" s="3">
        <v>44370</v>
      </c>
      <c r="D2057" s="12" t="s">
        <v>29</v>
      </c>
      <c r="E2057" s="12" t="s">
        <v>80</v>
      </c>
      <c r="F2057" s="12" t="s">
        <v>81</v>
      </c>
      <c r="G2057" s="12" t="s">
        <v>23</v>
      </c>
      <c r="H2057" s="33">
        <v>0.70000000000000007</v>
      </c>
      <c r="I2057" s="21">
        <v>5250</v>
      </c>
      <c r="J2057" s="33">
        <f t="shared" si="80"/>
        <v>3675.0000000000005</v>
      </c>
      <c r="K2057" s="34">
        <f t="shared" si="81"/>
        <v>918.75000000000011</v>
      </c>
      <c r="L2057" s="24">
        <v>0.25</v>
      </c>
      <c r="M2057" s="42">
        <f t="shared" si="82"/>
        <v>0.17500000000000002</v>
      </c>
      <c r="N2057" s="29">
        <f t="shared" si="83"/>
        <v>918.75000000000011</v>
      </c>
      <c r="O2057" s="3"/>
      <c r="P2057" s="4"/>
      <c r="Q2057" s="5"/>
      <c r="R2057" s="6"/>
    </row>
    <row r="2058" spans="1:18" ht="15.75" customHeight="1">
      <c r="A2058" s="12" t="s">
        <v>28</v>
      </c>
      <c r="B2058" s="15">
        <v>1128299</v>
      </c>
      <c r="C2058" s="3">
        <v>44399</v>
      </c>
      <c r="D2058" s="12" t="s">
        <v>29</v>
      </c>
      <c r="E2058" s="12" t="s">
        <v>80</v>
      </c>
      <c r="F2058" s="12" t="s">
        <v>81</v>
      </c>
      <c r="G2058" s="12" t="s">
        <v>18</v>
      </c>
      <c r="H2058" s="33">
        <v>0.5</v>
      </c>
      <c r="I2058" s="21">
        <v>6750</v>
      </c>
      <c r="J2058" s="33">
        <f t="shared" si="80"/>
        <v>3375</v>
      </c>
      <c r="K2058" s="34">
        <f t="shared" si="81"/>
        <v>1181.25</v>
      </c>
      <c r="L2058" s="24">
        <v>0.35</v>
      </c>
      <c r="M2058" s="42">
        <f t="shared" si="82"/>
        <v>0.17499999999999999</v>
      </c>
      <c r="N2058" s="29">
        <f t="shared" si="83"/>
        <v>1181.25</v>
      </c>
      <c r="O2058" s="3"/>
      <c r="P2058" s="4"/>
      <c r="Q2058" s="5"/>
      <c r="R2058" s="6"/>
    </row>
    <row r="2059" spans="1:18" ht="15.75" customHeight="1">
      <c r="A2059" s="12" t="s">
        <v>28</v>
      </c>
      <c r="B2059" s="15">
        <v>1128299</v>
      </c>
      <c r="C2059" s="3">
        <v>44399</v>
      </c>
      <c r="D2059" s="12" t="s">
        <v>29</v>
      </c>
      <c r="E2059" s="12" t="s">
        <v>80</v>
      </c>
      <c r="F2059" s="12" t="s">
        <v>81</v>
      </c>
      <c r="G2059" s="12" t="s">
        <v>19</v>
      </c>
      <c r="H2059" s="33">
        <v>0.55000000000000004</v>
      </c>
      <c r="I2059" s="21">
        <v>5250</v>
      </c>
      <c r="J2059" s="33">
        <f t="shared" si="80"/>
        <v>2887.5000000000005</v>
      </c>
      <c r="K2059" s="34">
        <f t="shared" si="81"/>
        <v>1155.0000000000002</v>
      </c>
      <c r="L2059" s="24">
        <v>0.4</v>
      </c>
      <c r="M2059" s="42">
        <f t="shared" si="82"/>
        <v>0.22000000000000006</v>
      </c>
      <c r="N2059" s="29">
        <f t="shared" si="83"/>
        <v>1155.0000000000002</v>
      </c>
      <c r="O2059" s="3"/>
      <c r="P2059" s="4"/>
      <c r="Q2059" s="5"/>
      <c r="R2059" s="6"/>
    </row>
    <row r="2060" spans="1:18" ht="15.75" customHeight="1">
      <c r="A2060" s="12" t="s">
        <v>28</v>
      </c>
      <c r="B2060" s="15">
        <v>1128299</v>
      </c>
      <c r="C2060" s="3">
        <v>44399</v>
      </c>
      <c r="D2060" s="12" t="s">
        <v>29</v>
      </c>
      <c r="E2060" s="12" t="s">
        <v>80</v>
      </c>
      <c r="F2060" s="12" t="s">
        <v>81</v>
      </c>
      <c r="G2060" s="12" t="s">
        <v>20</v>
      </c>
      <c r="H2060" s="33">
        <v>0.55000000000000004</v>
      </c>
      <c r="I2060" s="21">
        <v>4750</v>
      </c>
      <c r="J2060" s="33">
        <f t="shared" si="80"/>
        <v>2612.5</v>
      </c>
      <c r="K2060" s="34">
        <f t="shared" si="81"/>
        <v>914.37499999999989</v>
      </c>
      <c r="L2060" s="24">
        <v>0.35</v>
      </c>
      <c r="M2060" s="42">
        <f t="shared" si="82"/>
        <v>0.19249999999999998</v>
      </c>
      <c r="N2060" s="29">
        <f t="shared" si="83"/>
        <v>914.37499999999989</v>
      </c>
      <c r="O2060" s="3"/>
      <c r="P2060" s="4"/>
      <c r="Q2060" s="5"/>
      <c r="R2060" s="6"/>
    </row>
    <row r="2061" spans="1:18" ht="15.75" customHeight="1">
      <c r="A2061" s="12" t="s">
        <v>28</v>
      </c>
      <c r="B2061" s="15">
        <v>1128299</v>
      </c>
      <c r="C2061" s="3">
        <v>44399</v>
      </c>
      <c r="D2061" s="12" t="s">
        <v>29</v>
      </c>
      <c r="E2061" s="12" t="s">
        <v>80</v>
      </c>
      <c r="F2061" s="12" t="s">
        <v>81</v>
      </c>
      <c r="G2061" s="12" t="s">
        <v>21</v>
      </c>
      <c r="H2061" s="33">
        <v>0.5</v>
      </c>
      <c r="I2061" s="21">
        <v>3750</v>
      </c>
      <c r="J2061" s="33">
        <f t="shared" si="80"/>
        <v>1875</v>
      </c>
      <c r="K2061" s="34">
        <f t="shared" si="81"/>
        <v>656.25</v>
      </c>
      <c r="L2061" s="24">
        <v>0.35</v>
      </c>
      <c r="M2061" s="42">
        <f t="shared" si="82"/>
        <v>0.17499999999999999</v>
      </c>
      <c r="N2061" s="29">
        <f t="shared" si="83"/>
        <v>656.25</v>
      </c>
      <c r="O2061" s="3"/>
      <c r="P2061" s="4"/>
      <c r="Q2061" s="5"/>
      <c r="R2061" s="6"/>
    </row>
    <row r="2062" spans="1:18" ht="15.75" customHeight="1">
      <c r="A2062" s="12" t="s">
        <v>28</v>
      </c>
      <c r="B2062" s="15">
        <v>1128299</v>
      </c>
      <c r="C2062" s="3">
        <v>44399</v>
      </c>
      <c r="D2062" s="12" t="s">
        <v>29</v>
      </c>
      <c r="E2062" s="12" t="s">
        <v>80</v>
      </c>
      <c r="F2062" s="12" t="s">
        <v>81</v>
      </c>
      <c r="G2062" s="12" t="s">
        <v>22</v>
      </c>
      <c r="H2062" s="33">
        <v>0.55000000000000004</v>
      </c>
      <c r="I2062" s="21">
        <v>4250</v>
      </c>
      <c r="J2062" s="33">
        <f t="shared" si="80"/>
        <v>2337.5</v>
      </c>
      <c r="K2062" s="34">
        <f t="shared" si="81"/>
        <v>701.25</v>
      </c>
      <c r="L2062" s="24">
        <v>0.3</v>
      </c>
      <c r="M2062" s="42">
        <f t="shared" si="82"/>
        <v>0.16500000000000001</v>
      </c>
      <c r="N2062" s="29">
        <f t="shared" si="83"/>
        <v>701.25</v>
      </c>
      <c r="O2062" s="3"/>
      <c r="P2062" s="4"/>
      <c r="Q2062" s="5"/>
      <c r="R2062" s="6"/>
    </row>
    <row r="2063" spans="1:18" ht="15.75" customHeight="1">
      <c r="A2063" s="12" t="s">
        <v>28</v>
      </c>
      <c r="B2063" s="15">
        <v>1128299</v>
      </c>
      <c r="C2063" s="3">
        <v>44399</v>
      </c>
      <c r="D2063" s="12" t="s">
        <v>29</v>
      </c>
      <c r="E2063" s="12" t="s">
        <v>80</v>
      </c>
      <c r="F2063" s="12" t="s">
        <v>81</v>
      </c>
      <c r="G2063" s="12" t="s">
        <v>23</v>
      </c>
      <c r="H2063" s="33">
        <v>0.70000000000000007</v>
      </c>
      <c r="I2063" s="21">
        <v>4250</v>
      </c>
      <c r="J2063" s="33">
        <f t="shared" si="80"/>
        <v>2975.0000000000005</v>
      </c>
      <c r="K2063" s="34">
        <f t="shared" si="81"/>
        <v>743.75000000000011</v>
      </c>
      <c r="L2063" s="24">
        <v>0.25</v>
      </c>
      <c r="M2063" s="42">
        <f t="shared" si="82"/>
        <v>0.17500000000000002</v>
      </c>
      <c r="N2063" s="29">
        <f t="shared" si="83"/>
        <v>743.75000000000011</v>
      </c>
      <c r="O2063" s="3"/>
      <c r="P2063" s="4"/>
      <c r="Q2063" s="5"/>
      <c r="R2063" s="6"/>
    </row>
    <row r="2064" spans="1:18" ht="15.75" customHeight="1">
      <c r="A2064" s="12" t="s">
        <v>28</v>
      </c>
      <c r="B2064" s="15">
        <v>1128299</v>
      </c>
      <c r="C2064" s="3">
        <v>44431</v>
      </c>
      <c r="D2064" s="12" t="s">
        <v>29</v>
      </c>
      <c r="E2064" s="12" t="s">
        <v>80</v>
      </c>
      <c r="F2064" s="12" t="s">
        <v>81</v>
      </c>
      <c r="G2064" s="12" t="s">
        <v>18</v>
      </c>
      <c r="H2064" s="33">
        <v>0.55000000000000004</v>
      </c>
      <c r="I2064" s="21">
        <v>6250</v>
      </c>
      <c r="J2064" s="33">
        <f t="shared" si="80"/>
        <v>3437.5000000000005</v>
      </c>
      <c r="K2064" s="34">
        <f t="shared" si="81"/>
        <v>1203.125</v>
      </c>
      <c r="L2064" s="24">
        <v>0.35</v>
      </c>
      <c r="M2064" s="42">
        <f t="shared" si="82"/>
        <v>0.1925</v>
      </c>
      <c r="N2064" s="29">
        <f t="shared" si="83"/>
        <v>1203.125</v>
      </c>
      <c r="O2064" s="3"/>
      <c r="P2064" s="4"/>
      <c r="Q2064" s="5"/>
      <c r="R2064" s="6"/>
    </row>
    <row r="2065" spans="1:18" ht="15.75" customHeight="1">
      <c r="A2065" s="12" t="s">
        <v>28</v>
      </c>
      <c r="B2065" s="15">
        <v>1128299</v>
      </c>
      <c r="C2065" s="3">
        <v>44431</v>
      </c>
      <c r="D2065" s="12" t="s">
        <v>29</v>
      </c>
      <c r="E2065" s="12" t="s">
        <v>80</v>
      </c>
      <c r="F2065" s="12" t="s">
        <v>81</v>
      </c>
      <c r="G2065" s="12" t="s">
        <v>19</v>
      </c>
      <c r="H2065" s="33">
        <v>0.60000000000000009</v>
      </c>
      <c r="I2065" s="21">
        <v>5750</v>
      </c>
      <c r="J2065" s="33">
        <f t="shared" si="80"/>
        <v>3450.0000000000005</v>
      </c>
      <c r="K2065" s="34">
        <f t="shared" si="81"/>
        <v>1380.0000000000002</v>
      </c>
      <c r="L2065" s="24">
        <v>0.4</v>
      </c>
      <c r="M2065" s="42">
        <f t="shared" si="82"/>
        <v>0.24000000000000005</v>
      </c>
      <c r="N2065" s="29">
        <f t="shared" si="83"/>
        <v>1380.0000000000002</v>
      </c>
      <c r="O2065" s="3"/>
      <c r="P2065" s="4"/>
      <c r="Q2065" s="5"/>
      <c r="R2065" s="6"/>
    </row>
    <row r="2066" spans="1:18" ht="15.75" customHeight="1">
      <c r="A2066" s="12" t="s">
        <v>28</v>
      </c>
      <c r="B2066" s="15">
        <v>1128299</v>
      </c>
      <c r="C2066" s="3">
        <v>44431</v>
      </c>
      <c r="D2066" s="12" t="s">
        <v>29</v>
      </c>
      <c r="E2066" s="12" t="s">
        <v>80</v>
      </c>
      <c r="F2066" s="12" t="s">
        <v>81</v>
      </c>
      <c r="G2066" s="12" t="s">
        <v>20</v>
      </c>
      <c r="H2066" s="33">
        <v>0.55000000000000004</v>
      </c>
      <c r="I2066" s="21">
        <v>4500</v>
      </c>
      <c r="J2066" s="33">
        <f t="shared" si="80"/>
        <v>2475</v>
      </c>
      <c r="K2066" s="34">
        <f t="shared" si="81"/>
        <v>866.25</v>
      </c>
      <c r="L2066" s="24">
        <v>0.35</v>
      </c>
      <c r="M2066" s="42">
        <f t="shared" si="82"/>
        <v>0.1925</v>
      </c>
      <c r="N2066" s="29">
        <f t="shared" si="83"/>
        <v>866.25</v>
      </c>
      <c r="O2066" s="3"/>
      <c r="P2066" s="4"/>
      <c r="Q2066" s="5"/>
      <c r="R2066" s="6"/>
    </row>
    <row r="2067" spans="1:18" ht="15.75" customHeight="1">
      <c r="A2067" s="12" t="s">
        <v>28</v>
      </c>
      <c r="B2067" s="15">
        <v>1128299</v>
      </c>
      <c r="C2067" s="3">
        <v>44431</v>
      </c>
      <c r="D2067" s="12" t="s">
        <v>29</v>
      </c>
      <c r="E2067" s="12" t="s">
        <v>80</v>
      </c>
      <c r="F2067" s="12" t="s">
        <v>81</v>
      </c>
      <c r="G2067" s="12" t="s">
        <v>21</v>
      </c>
      <c r="H2067" s="33">
        <v>0.55000000000000004</v>
      </c>
      <c r="I2067" s="21">
        <v>4000</v>
      </c>
      <c r="J2067" s="33">
        <f t="shared" si="80"/>
        <v>2200</v>
      </c>
      <c r="K2067" s="34">
        <f t="shared" si="81"/>
        <v>770</v>
      </c>
      <c r="L2067" s="24">
        <v>0.35</v>
      </c>
      <c r="M2067" s="42">
        <f t="shared" si="82"/>
        <v>0.1925</v>
      </c>
      <c r="N2067" s="29">
        <f t="shared" si="83"/>
        <v>770</v>
      </c>
      <c r="O2067" s="3"/>
      <c r="P2067" s="4"/>
      <c r="Q2067" s="5"/>
      <c r="R2067" s="6"/>
    </row>
    <row r="2068" spans="1:18" ht="15.75" customHeight="1">
      <c r="A2068" s="12" t="s">
        <v>28</v>
      </c>
      <c r="B2068" s="15">
        <v>1128299</v>
      </c>
      <c r="C2068" s="3">
        <v>44431</v>
      </c>
      <c r="D2068" s="12" t="s">
        <v>29</v>
      </c>
      <c r="E2068" s="12" t="s">
        <v>80</v>
      </c>
      <c r="F2068" s="12" t="s">
        <v>81</v>
      </c>
      <c r="G2068" s="12" t="s">
        <v>22</v>
      </c>
      <c r="H2068" s="33">
        <v>0.65</v>
      </c>
      <c r="I2068" s="21">
        <v>4000</v>
      </c>
      <c r="J2068" s="33">
        <f t="shared" si="80"/>
        <v>2600</v>
      </c>
      <c r="K2068" s="34">
        <f t="shared" si="81"/>
        <v>780</v>
      </c>
      <c r="L2068" s="24">
        <v>0.3</v>
      </c>
      <c r="M2068" s="42">
        <f t="shared" si="82"/>
        <v>0.19500000000000001</v>
      </c>
      <c r="N2068" s="29">
        <f t="shared" si="83"/>
        <v>780</v>
      </c>
      <c r="O2068" s="3"/>
      <c r="P2068" s="4"/>
      <c r="Q2068" s="5"/>
      <c r="R2068" s="6"/>
    </row>
    <row r="2069" spans="1:18" ht="15.75" customHeight="1">
      <c r="A2069" s="12" t="s">
        <v>28</v>
      </c>
      <c r="B2069" s="15">
        <v>1128299</v>
      </c>
      <c r="C2069" s="3">
        <v>44431</v>
      </c>
      <c r="D2069" s="12" t="s">
        <v>29</v>
      </c>
      <c r="E2069" s="12" t="s">
        <v>80</v>
      </c>
      <c r="F2069" s="12" t="s">
        <v>81</v>
      </c>
      <c r="G2069" s="12" t="s">
        <v>23</v>
      </c>
      <c r="H2069" s="33">
        <v>0.70000000000000007</v>
      </c>
      <c r="I2069" s="21">
        <v>3750</v>
      </c>
      <c r="J2069" s="33">
        <f t="shared" si="80"/>
        <v>2625.0000000000005</v>
      </c>
      <c r="K2069" s="34">
        <f t="shared" si="81"/>
        <v>656.25000000000011</v>
      </c>
      <c r="L2069" s="24">
        <v>0.25</v>
      </c>
      <c r="M2069" s="42">
        <f t="shared" si="82"/>
        <v>0.17500000000000002</v>
      </c>
      <c r="N2069" s="29">
        <f t="shared" si="83"/>
        <v>656.25000000000011</v>
      </c>
      <c r="O2069" s="3"/>
      <c r="P2069" s="4"/>
      <c r="Q2069" s="5"/>
      <c r="R2069" s="6"/>
    </row>
    <row r="2070" spans="1:18" ht="15.75" customHeight="1">
      <c r="A2070" s="12" t="s">
        <v>28</v>
      </c>
      <c r="B2070" s="15">
        <v>1128299</v>
      </c>
      <c r="C2070" s="3">
        <v>44463</v>
      </c>
      <c r="D2070" s="12" t="s">
        <v>29</v>
      </c>
      <c r="E2070" s="12" t="s">
        <v>80</v>
      </c>
      <c r="F2070" s="12" t="s">
        <v>81</v>
      </c>
      <c r="G2070" s="12" t="s">
        <v>18</v>
      </c>
      <c r="H2070" s="33">
        <v>0.45000000000000007</v>
      </c>
      <c r="I2070" s="21">
        <v>5750</v>
      </c>
      <c r="J2070" s="33">
        <f t="shared" si="80"/>
        <v>2587.5000000000005</v>
      </c>
      <c r="K2070" s="34">
        <f t="shared" si="81"/>
        <v>905.62500000000011</v>
      </c>
      <c r="L2070" s="24">
        <v>0.35</v>
      </c>
      <c r="M2070" s="42">
        <f t="shared" si="82"/>
        <v>0.15750000000000003</v>
      </c>
      <c r="N2070" s="29">
        <f t="shared" si="83"/>
        <v>905.62500000000011</v>
      </c>
      <c r="O2070" s="3"/>
      <c r="P2070" s="4"/>
      <c r="Q2070" s="5"/>
      <c r="R2070" s="6"/>
    </row>
    <row r="2071" spans="1:18" ht="15.75" customHeight="1">
      <c r="A2071" s="12" t="s">
        <v>28</v>
      </c>
      <c r="B2071" s="15">
        <v>1128299</v>
      </c>
      <c r="C2071" s="3">
        <v>44463</v>
      </c>
      <c r="D2071" s="12" t="s">
        <v>29</v>
      </c>
      <c r="E2071" s="12" t="s">
        <v>80</v>
      </c>
      <c r="F2071" s="12" t="s">
        <v>81</v>
      </c>
      <c r="G2071" s="12" t="s">
        <v>19</v>
      </c>
      <c r="H2071" s="33">
        <v>0.50000000000000011</v>
      </c>
      <c r="I2071" s="21">
        <v>5750</v>
      </c>
      <c r="J2071" s="33">
        <f t="shared" si="80"/>
        <v>2875.0000000000005</v>
      </c>
      <c r="K2071" s="34">
        <f t="shared" si="81"/>
        <v>1150.0000000000002</v>
      </c>
      <c r="L2071" s="24">
        <v>0.4</v>
      </c>
      <c r="M2071" s="42">
        <f t="shared" si="82"/>
        <v>0.20000000000000004</v>
      </c>
      <c r="N2071" s="29">
        <f t="shared" si="83"/>
        <v>1150.0000000000002</v>
      </c>
      <c r="O2071" s="3"/>
      <c r="P2071" s="4"/>
      <c r="Q2071" s="5"/>
      <c r="R2071" s="6"/>
    </row>
    <row r="2072" spans="1:18" ht="15.75" customHeight="1">
      <c r="A2072" s="12" t="s">
        <v>28</v>
      </c>
      <c r="B2072" s="15">
        <v>1128299</v>
      </c>
      <c r="C2072" s="3">
        <v>44463</v>
      </c>
      <c r="D2072" s="12" t="s">
        <v>29</v>
      </c>
      <c r="E2072" s="12" t="s">
        <v>80</v>
      </c>
      <c r="F2072" s="12" t="s">
        <v>81</v>
      </c>
      <c r="G2072" s="12" t="s">
        <v>20</v>
      </c>
      <c r="H2072" s="33">
        <v>0.45000000000000007</v>
      </c>
      <c r="I2072" s="21">
        <v>4250</v>
      </c>
      <c r="J2072" s="33">
        <f t="shared" si="80"/>
        <v>1912.5000000000002</v>
      </c>
      <c r="K2072" s="34">
        <f t="shared" si="81"/>
        <v>669.375</v>
      </c>
      <c r="L2072" s="24">
        <v>0.35</v>
      </c>
      <c r="M2072" s="42">
        <f t="shared" si="82"/>
        <v>0.1575</v>
      </c>
      <c r="N2072" s="29">
        <f t="shared" si="83"/>
        <v>669.375</v>
      </c>
      <c r="O2072" s="3"/>
      <c r="P2072" s="4"/>
      <c r="Q2072" s="5"/>
      <c r="R2072" s="6"/>
    </row>
    <row r="2073" spans="1:18" ht="15.75" customHeight="1">
      <c r="A2073" s="12" t="s">
        <v>28</v>
      </c>
      <c r="B2073" s="15">
        <v>1128299</v>
      </c>
      <c r="C2073" s="3">
        <v>44463</v>
      </c>
      <c r="D2073" s="12" t="s">
        <v>29</v>
      </c>
      <c r="E2073" s="12" t="s">
        <v>80</v>
      </c>
      <c r="F2073" s="12" t="s">
        <v>81</v>
      </c>
      <c r="G2073" s="12" t="s">
        <v>21</v>
      </c>
      <c r="H2073" s="33">
        <v>0.45000000000000007</v>
      </c>
      <c r="I2073" s="21">
        <v>3750</v>
      </c>
      <c r="J2073" s="33">
        <f t="shared" si="80"/>
        <v>1687.5000000000002</v>
      </c>
      <c r="K2073" s="34">
        <f t="shared" si="81"/>
        <v>590.625</v>
      </c>
      <c r="L2073" s="24">
        <v>0.35</v>
      </c>
      <c r="M2073" s="42">
        <f t="shared" si="82"/>
        <v>0.1575</v>
      </c>
      <c r="N2073" s="29">
        <f t="shared" si="83"/>
        <v>590.625</v>
      </c>
      <c r="O2073" s="3"/>
      <c r="P2073" s="4"/>
      <c r="Q2073" s="5"/>
      <c r="R2073" s="6"/>
    </row>
    <row r="2074" spans="1:18" ht="15.75" customHeight="1">
      <c r="A2074" s="12" t="s">
        <v>28</v>
      </c>
      <c r="B2074" s="15">
        <v>1128299</v>
      </c>
      <c r="C2074" s="3">
        <v>44463</v>
      </c>
      <c r="D2074" s="12" t="s">
        <v>29</v>
      </c>
      <c r="E2074" s="12" t="s">
        <v>80</v>
      </c>
      <c r="F2074" s="12" t="s">
        <v>81</v>
      </c>
      <c r="G2074" s="12" t="s">
        <v>22</v>
      </c>
      <c r="H2074" s="33">
        <v>0.55000000000000004</v>
      </c>
      <c r="I2074" s="21">
        <v>3750</v>
      </c>
      <c r="J2074" s="33">
        <f t="shared" si="80"/>
        <v>2062.5</v>
      </c>
      <c r="K2074" s="34">
        <f t="shared" si="81"/>
        <v>618.75</v>
      </c>
      <c r="L2074" s="24">
        <v>0.3</v>
      </c>
      <c r="M2074" s="42">
        <f t="shared" si="82"/>
        <v>0.16500000000000001</v>
      </c>
      <c r="N2074" s="29">
        <f t="shared" si="83"/>
        <v>618.75</v>
      </c>
      <c r="O2074" s="3"/>
      <c r="P2074" s="4"/>
      <c r="Q2074" s="5"/>
      <c r="R2074" s="6"/>
    </row>
    <row r="2075" spans="1:18" ht="15.75" customHeight="1">
      <c r="A2075" s="12" t="s">
        <v>28</v>
      </c>
      <c r="B2075" s="15">
        <v>1128299</v>
      </c>
      <c r="C2075" s="3">
        <v>44463</v>
      </c>
      <c r="D2075" s="12" t="s">
        <v>29</v>
      </c>
      <c r="E2075" s="12" t="s">
        <v>80</v>
      </c>
      <c r="F2075" s="12" t="s">
        <v>81</v>
      </c>
      <c r="G2075" s="12" t="s">
        <v>23</v>
      </c>
      <c r="H2075" s="33">
        <v>0.60000000000000009</v>
      </c>
      <c r="I2075" s="21">
        <v>4250</v>
      </c>
      <c r="J2075" s="33">
        <f t="shared" si="80"/>
        <v>2550.0000000000005</v>
      </c>
      <c r="K2075" s="34">
        <f t="shared" si="81"/>
        <v>637.50000000000011</v>
      </c>
      <c r="L2075" s="24">
        <v>0.25</v>
      </c>
      <c r="M2075" s="42">
        <f t="shared" si="82"/>
        <v>0.15000000000000002</v>
      </c>
      <c r="N2075" s="29">
        <f t="shared" si="83"/>
        <v>637.50000000000011</v>
      </c>
      <c r="O2075" s="3"/>
      <c r="P2075" s="4"/>
      <c r="Q2075" s="5"/>
      <c r="R2075" s="6"/>
    </row>
    <row r="2076" spans="1:18" ht="15.75" customHeight="1">
      <c r="A2076" s="12" t="s">
        <v>28</v>
      </c>
      <c r="B2076" s="15">
        <v>1128299</v>
      </c>
      <c r="C2076" s="3">
        <v>44492</v>
      </c>
      <c r="D2076" s="12" t="s">
        <v>29</v>
      </c>
      <c r="E2076" s="12" t="s">
        <v>80</v>
      </c>
      <c r="F2076" s="12" t="s">
        <v>81</v>
      </c>
      <c r="G2076" s="12" t="s">
        <v>18</v>
      </c>
      <c r="H2076" s="33">
        <v>0.45000000000000007</v>
      </c>
      <c r="I2076" s="21">
        <v>5000</v>
      </c>
      <c r="J2076" s="33">
        <f t="shared" si="80"/>
        <v>2250.0000000000005</v>
      </c>
      <c r="K2076" s="34">
        <f t="shared" si="81"/>
        <v>787.50000000000011</v>
      </c>
      <c r="L2076" s="24">
        <v>0.35</v>
      </c>
      <c r="M2076" s="42">
        <f t="shared" si="82"/>
        <v>0.15750000000000003</v>
      </c>
      <c r="N2076" s="29">
        <f t="shared" si="83"/>
        <v>787.50000000000011</v>
      </c>
      <c r="O2076" s="3"/>
      <c r="P2076" s="4"/>
      <c r="Q2076" s="5"/>
      <c r="R2076" s="6"/>
    </row>
    <row r="2077" spans="1:18" ht="15.75" customHeight="1">
      <c r="A2077" s="12" t="s">
        <v>28</v>
      </c>
      <c r="B2077" s="15">
        <v>1128299</v>
      </c>
      <c r="C2077" s="3">
        <v>44492</v>
      </c>
      <c r="D2077" s="12" t="s">
        <v>29</v>
      </c>
      <c r="E2077" s="12" t="s">
        <v>80</v>
      </c>
      <c r="F2077" s="12" t="s">
        <v>81</v>
      </c>
      <c r="G2077" s="12" t="s">
        <v>19</v>
      </c>
      <c r="H2077" s="33">
        <v>0.50000000000000011</v>
      </c>
      <c r="I2077" s="21">
        <v>5000</v>
      </c>
      <c r="J2077" s="33">
        <f t="shared" si="80"/>
        <v>2500.0000000000005</v>
      </c>
      <c r="K2077" s="34">
        <f t="shared" si="81"/>
        <v>1000.0000000000002</v>
      </c>
      <c r="L2077" s="24">
        <v>0.4</v>
      </c>
      <c r="M2077" s="42">
        <f t="shared" si="82"/>
        <v>0.20000000000000004</v>
      </c>
      <c r="N2077" s="29">
        <f t="shared" si="83"/>
        <v>1000.0000000000002</v>
      </c>
      <c r="O2077" s="3"/>
      <c r="P2077" s="4"/>
      <c r="Q2077" s="5"/>
      <c r="R2077" s="6"/>
    </row>
    <row r="2078" spans="1:18" ht="15.75" customHeight="1">
      <c r="A2078" s="12" t="s">
        <v>28</v>
      </c>
      <c r="B2078" s="15">
        <v>1128299</v>
      </c>
      <c r="C2078" s="3">
        <v>44492</v>
      </c>
      <c r="D2078" s="12" t="s">
        <v>29</v>
      </c>
      <c r="E2078" s="12" t="s">
        <v>80</v>
      </c>
      <c r="F2078" s="12" t="s">
        <v>81</v>
      </c>
      <c r="G2078" s="12" t="s">
        <v>20</v>
      </c>
      <c r="H2078" s="33">
        <v>0.45000000000000007</v>
      </c>
      <c r="I2078" s="21">
        <v>3250</v>
      </c>
      <c r="J2078" s="33">
        <f t="shared" si="80"/>
        <v>1462.5000000000002</v>
      </c>
      <c r="K2078" s="34">
        <f t="shared" si="81"/>
        <v>511.87500000000006</v>
      </c>
      <c r="L2078" s="24">
        <v>0.35</v>
      </c>
      <c r="M2078" s="42">
        <f t="shared" si="82"/>
        <v>0.15750000000000003</v>
      </c>
      <c r="N2078" s="29">
        <f t="shared" si="83"/>
        <v>511.87500000000006</v>
      </c>
      <c r="O2078" s="3"/>
      <c r="P2078" s="4"/>
      <c r="Q2078" s="5"/>
      <c r="R2078" s="6"/>
    </row>
    <row r="2079" spans="1:18" ht="15.75" customHeight="1">
      <c r="A2079" s="12" t="s">
        <v>28</v>
      </c>
      <c r="B2079" s="15">
        <v>1128299</v>
      </c>
      <c r="C2079" s="3">
        <v>44492</v>
      </c>
      <c r="D2079" s="12" t="s">
        <v>29</v>
      </c>
      <c r="E2079" s="12" t="s">
        <v>80</v>
      </c>
      <c r="F2079" s="12" t="s">
        <v>81</v>
      </c>
      <c r="G2079" s="12" t="s">
        <v>21</v>
      </c>
      <c r="H2079" s="33">
        <v>0.45000000000000007</v>
      </c>
      <c r="I2079" s="21">
        <v>3000</v>
      </c>
      <c r="J2079" s="33">
        <f t="shared" si="80"/>
        <v>1350.0000000000002</v>
      </c>
      <c r="K2079" s="34">
        <f t="shared" si="81"/>
        <v>472.50000000000006</v>
      </c>
      <c r="L2079" s="24">
        <v>0.35</v>
      </c>
      <c r="M2079" s="42">
        <f t="shared" si="82"/>
        <v>0.15750000000000003</v>
      </c>
      <c r="N2079" s="29">
        <f t="shared" si="83"/>
        <v>472.50000000000006</v>
      </c>
      <c r="O2079" s="3"/>
      <c r="P2079" s="4"/>
      <c r="Q2079" s="5"/>
      <c r="R2079" s="6"/>
    </row>
    <row r="2080" spans="1:18" ht="15.75" customHeight="1">
      <c r="A2080" s="12" t="s">
        <v>28</v>
      </c>
      <c r="B2080" s="15">
        <v>1128299</v>
      </c>
      <c r="C2080" s="3">
        <v>44492</v>
      </c>
      <c r="D2080" s="12" t="s">
        <v>29</v>
      </c>
      <c r="E2080" s="12" t="s">
        <v>80</v>
      </c>
      <c r="F2080" s="12" t="s">
        <v>81</v>
      </c>
      <c r="G2080" s="12" t="s">
        <v>22</v>
      </c>
      <c r="H2080" s="33">
        <v>0.55000000000000004</v>
      </c>
      <c r="I2080" s="21">
        <v>2750</v>
      </c>
      <c r="J2080" s="33">
        <f t="shared" si="80"/>
        <v>1512.5000000000002</v>
      </c>
      <c r="K2080" s="34">
        <f t="shared" si="81"/>
        <v>453.75000000000006</v>
      </c>
      <c r="L2080" s="24">
        <v>0.3</v>
      </c>
      <c r="M2080" s="42">
        <f t="shared" si="82"/>
        <v>0.16500000000000001</v>
      </c>
      <c r="N2080" s="29">
        <f t="shared" si="83"/>
        <v>453.75000000000006</v>
      </c>
      <c r="O2080" s="3"/>
      <c r="P2080" s="4"/>
      <c r="Q2080" s="5"/>
      <c r="R2080" s="6"/>
    </row>
    <row r="2081" spans="1:18" ht="15.75" customHeight="1">
      <c r="A2081" s="12" t="s">
        <v>28</v>
      </c>
      <c r="B2081" s="15">
        <v>1128299</v>
      </c>
      <c r="C2081" s="3">
        <v>44492</v>
      </c>
      <c r="D2081" s="12" t="s">
        <v>29</v>
      </c>
      <c r="E2081" s="12" t="s">
        <v>80</v>
      </c>
      <c r="F2081" s="12" t="s">
        <v>81</v>
      </c>
      <c r="G2081" s="12" t="s">
        <v>23</v>
      </c>
      <c r="H2081" s="33">
        <v>0.60000000000000009</v>
      </c>
      <c r="I2081" s="21">
        <v>3250</v>
      </c>
      <c r="J2081" s="33">
        <f t="shared" si="80"/>
        <v>1950.0000000000002</v>
      </c>
      <c r="K2081" s="34">
        <f t="shared" si="81"/>
        <v>487.50000000000006</v>
      </c>
      <c r="L2081" s="24">
        <v>0.25</v>
      </c>
      <c r="M2081" s="42">
        <f t="shared" si="82"/>
        <v>0.15000000000000002</v>
      </c>
      <c r="N2081" s="29">
        <f t="shared" si="83"/>
        <v>487.50000000000006</v>
      </c>
      <c r="O2081" s="3"/>
      <c r="P2081" s="4"/>
      <c r="Q2081" s="5"/>
      <c r="R2081" s="6"/>
    </row>
    <row r="2082" spans="1:18" ht="15.75" customHeight="1">
      <c r="A2082" s="12" t="s">
        <v>28</v>
      </c>
      <c r="B2082" s="15">
        <v>1128299</v>
      </c>
      <c r="C2082" s="3">
        <v>44523</v>
      </c>
      <c r="D2082" s="12" t="s">
        <v>29</v>
      </c>
      <c r="E2082" s="12" t="s">
        <v>80</v>
      </c>
      <c r="F2082" s="12" t="s">
        <v>81</v>
      </c>
      <c r="G2082" s="12" t="s">
        <v>18</v>
      </c>
      <c r="H2082" s="33">
        <v>0.45000000000000007</v>
      </c>
      <c r="I2082" s="21">
        <v>5000</v>
      </c>
      <c r="J2082" s="33">
        <f t="shared" si="80"/>
        <v>2250.0000000000005</v>
      </c>
      <c r="K2082" s="34">
        <f t="shared" si="81"/>
        <v>787.50000000000011</v>
      </c>
      <c r="L2082" s="24">
        <v>0.35</v>
      </c>
      <c r="M2082" s="42">
        <f t="shared" si="82"/>
        <v>0.15750000000000003</v>
      </c>
      <c r="N2082" s="29">
        <f t="shared" si="83"/>
        <v>787.50000000000011</v>
      </c>
      <c r="O2082" s="3"/>
      <c r="P2082" s="4"/>
      <c r="Q2082" s="5"/>
      <c r="R2082" s="6"/>
    </row>
    <row r="2083" spans="1:18" ht="15.75" customHeight="1">
      <c r="A2083" s="12" t="s">
        <v>28</v>
      </c>
      <c r="B2083" s="15">
        <v>1128299</v>
      </c>
      <c r="C2083" s="3">
        <v>44523</v>
      </c>
      <c r="D2083" s="12" t="s">
        <v>29</v>
      </c>
      <c r="E2083" s="12" t="s">
        <v>80</v>
      </c>
      <c r="F2083" s="12" t="s">
        <v>81</v>
      </c>
      <c r="G2083" s="12" t="s">
        <v>19</v>
      </c>
      <c r="H2083" s="33">
        <v>0.50000000000000011</v>
      </c>
      <c r="I2083" s="21">
        <v>5250</v>
      </c>
      <c r="J2083" s="33">
        <f t="shared" si="80"/>
        <v>2625.0000000000005</v>
      </c>
      <c r="K2083" s="34">
        <f t="shared" si="81"/>
        <v>1050.0000000000002</v>
      </c>
      <c r="L2083" s="24">
        <v>0.4</v>
      </c>
      <c r="M2083" s="42">
        <f t="shared" si="82"/>
        <v>0.20000000000000004</v>
      </c>
      <c r="N2083" s="29">
        <f t="shared" si="83"/>
        <v>1050.0000000000002</v>
      </c>
      <c r="O2083" s="3"/>
      <c r="P2083" s="4"/>
      <c r="Q2083" s="5"/>
      <c r="R2083" s="6"/>
    </row>
    <row r="2084" spans="1:18" ht="15.75" customHeight="1">
      <c r="A2084" s="12" t="s">
        <v>28</v>
      </c>
      <c r="B2084" s="15">
        <v>1128299</v>
      </c>
      <c r="C2084" s="3">
        <v>44523</v>
      </c>
      <c r="D2084" s="12" t="s">
        <v>29</v>
      </c>
      <c r="E2084" s="12" t="s">
        <v>80</v>
      </c>
      <c r="F2084" s="12" t="s">
        <v>81</v>
      </c>
      <c r="G2084" s="12" t="s">
        <v>20</v>
      </c>
      <c r="H2084" s="33">
        <v>0.45000000000000007</v>
      </c>
      <c r="I2084" s="21">
        <v>3750</v>
      </c>
      <c r="J2084" s="33">
        <f t="shared" si="80"/>
        <v>1687.5000000000002</v>
      </c>
      <c r="K2084" s="34">
        <f t="shared" si="81"/>
        <v>590.625</v>
      </c>
      <c r="L2084" s="24">
        <v>0.35</v>
      </c>
      <c r="M2084" s="42">
        <f t="shared" si="82"/>
        <v>0.1575</v>
      </c>
      <c r="N2084" s="29">
        <f t="shared" si="83"/>
        <v>590.625</v>
      </c>
      <c r="O2084" s="3"/>
      <c r="P2084" s="4"/>
      <c r="Q2084" s="5"/>
      <c r="R2084" s="6"/>
    </row>
    <row r="2085" spans="1:18" ht="15.75" customHeight="1">
      <c r="A2085" s="12" t="s">
        <v>28</v>
      </c>
      <c r="B2085" s="15">
        <v>1128299</v>
      </c>
      <c r="C2085" s="3">
        <v>44523</v>
      </c>
      <c r="D2085" s="12" t="s">
        <v>29</v>
      </c>
      <c r="E2085" s="12" t="s">
        <v>80</v>
      </c>
      <c r="F2085" s="12" t="s">
        <v>81</v>
      </c>
      <c r="G2085" s="12" t="s">
        <v>21</v>
      </c>
      <c r="H2085" s="33">
        <v>0.45000000000000007</v>
      </c>
      <c r="I2085" s="21">
        <v>3500</v>
      </c>
      <c r="J2085" s="33">
        <f t="shared" si="80"/>
        <v>1575.0000000000002</v>
      </c>
      <c r="K2085" s="34">
        <f t="shared" si="81"/>
        <v>551.25</v>
      </c>
      <c r="L2085" s="24">
        <v>0.35</v>
      </c>
      <c r="M2085" s="42">
        <f t="shared" si="82"/>
        <v>0.1575</v>
      </c>
      <c r="N2085" s="29">
        <f t="shared" si="83"/>
        <v>551.25</v>
      </c>
      <c r="O2085" s="3"/>
      <c r="P2085" s="4"/>
      <c r="Q2085" s="5"/>
      <c r="R2085" s="6"/>
    </row>
    <row r="2086" spans="1:18" ht="15.75" customHeight="1">
      <c r="A2086" s="12" t="s">
        <v>28</v>
      </c>
      <c r="B2086" s="15">
        <v>1128299</v>
      </c>
      <c r="C2086" s="3">
        <v>44523</v>
      </c>
      <c r="D2086" s="12" t="s">
        <v>29</v>
      </c>
      <c r="E2086" s="12" t="s">
        <v>80</v>
      </c>
      <c r="F2086" s="12" t="s">
        <v>81</v>
      </c>
      <c r="G2086" s="12" t="s">
        <v>22</v>
      </c>
      <c r="H2086" s="33">
        <v>0.55000000000000004</v>
      </c>
      <c r="I2086" s="21">
        <v>3000</v>
      </c>
      <c r="J2086" s="33">
        <f t="shared" si="80"/>
        <v>1650.0000000000002</v>
      </c>
      <c r="K2086" s="34">
        <f t="shared" si="81"/>
        <v>495.00000000000006</v>
      </c>
      <c r="L2086" s="24">
        <v>0.3</v>
      </c>
      <c r="M2086" s="42">
        <f t="shared" si="82"/>
        <v>0.16500000000000001</v>
      </c>
      <c r="N2086" s="29">
        <f t="shared" si="83"/>
        <v>495.00000000000006</v>
      </c>
      <c r="O2086" s="3"/>
      <c r="P2086" s="4"/>
      <c r="Q2086" s="5"/>
      <c r="R2086" s="6"/>
    </row>
    <row r="2087" spans="1:18" ht="15.75" customHeight="1">
      <c r="A2087" s="12" t="s">
        <v>28</v>
      </c>
      <c r="B2087" s="15">
        <v>1128299</v>
      </c>
      <c r="C2087" s="3">
        <v>44523</v>
      </c>
      <c r="D2087" s="12" t="s">
        <v>29</v>
      </c>
      <c r="E2087" s="12" t="s">
        <v>80</v>
      </c>
      <c r="F2087" s="12" t="s">
        <v>81</v>
      </c>
      <c r="G2087" s="12" t="s">
        <v>23</v>
      </c>
      <c r="H2087" s="33">
        <v>0.60000000000000009</v>
      </c>
      <c r="I2087" s="21">
        <v>4250</v>
      </c>
      <c r="J2087" s="33">
        <f t="shared" si="80"/>
        <v>2550.0000000000005</v>
      </c>
      <c r="K2087" s="34">
        <f t="shared" si="81"/>
        <v>637.50000000000011</v>
      </c>
      <c r="L2087" s="24">
        <v>0.25</v>
      </c>
      <c r="M2087" s="42">
        <f t="shared" si="82"/>
        <v>0.15000000000000002</v>
      </c>
      <c r="N2087" s="29">
        <f t="shared" si="83"/>
        <v>637.50000000000011</v>
      </c>
      <c r="O2087" s="3"/>
      <c r="P2087" s="4"/>
      <c r="Q2087" s="5"/>
      <c r="R2087" s="6"/>
    </row>
    <row r="2088" spans="1:18" ht="15.75" customHeight="1">
      <c r="A2088" s="12" t="s">
        <v>28</v>
      </c>
      <c r="B2088" s="15">
        <v>1128299</v>
      </c>
      <c r="C2088" s="3">
        <v>44552</v>
      </c>
      <c r="D2088" s="12" t="s">
        <v>29</v>
      </c>
      <c r="E2088" s="12" t="s">
        <v>80</v>
      </c>
      <c r="F2088" s="12" t="s">
        <v>81</v>
      </c>
      <c r="G2088" s="12" t="s">
        <v>18</v>
      </c>
      <c r="H2088" s="33">
        <v>0.45000000000000007</v>
      </c>
      <c r="I2088" s="21">
        <v>6250</v>
      </c>
      <c r="J2088" s="33">
        <f t="shared" si="80"/>
        <v>2812.5000000000005</v>
      </c>
      <c r="K2088" s="34">
        <f t="shared" si="81"/>
        <v>984.37500000000011</v>
      </c>
      <c r="L2088" s="24">
        <v>0.35</v>
      </c>
      <c r="M2088" s="42">
        <f t="shared" si="82"/>
        <v>0.15750000000000003</v>
      </c>
      <c r="N2088" s="29">
        <f t="shared" si="83"/>
        <v>984.37500000000011</v>
      </c>
      <c r="O2088" s="3"/>
      <c r="P2088" s="4"/>
      <c r="Q2088" s="5"/>
      <c r="R2088" s="6"/>
    </row>
    <row r="2089" spans="1:18" ht="15.75" customHeight="1">
      <c r="A2089" s="12" t="s">
        <v>28</v>
      </c>
      <c r="B2089" s="15">
        <v>1128299</v>
      </c>
      <c r="C2089" s="3">
        <v>44552</v>
      </c>
      <c r="D2089" s="12" t="s">
        <v>29</v>
      </c>
      <c r="E2089" s="12" t="s">
        <v>80</v>
      </c>
      <c r="F2089" s="12" t="s">
        <v>81</v>
      </c>
      <c r="G2089" s="12" t="s">
        <v>19</v>
      </c>
      <c r="H2089" s="33">
        <v>0.50000000000000011</v>
      </c>
      <c r="I2089" s="21">
        <v>6250</v>
      </c>
      <c r="J2089" s="33">
        <f t="shared" si="80"/>
        <v>3125.0000000000009</v>
      </c>
      <c r="K2089" s="34">
        <f t="shared" si="81"/>
        <v>1250.0000000000005</v>
      </c>
      <c r="L2089" s="24">
        <v>0.4</v>
      </c>
      <c r="M2089" s="42">
        <f t="shared" si="82"/>
        <v>0.20000000000000007</v>
      </c>
      <c r="N2089" s="29">
        <f t="shared" si="83"/>
        <v>1250.0000000000005</v>
      </c>
      <c r="O2089" s="3"/>
      <c r="P2089" s="4"/>
      <c r="Q2089" s="5"/>
      <c r="R2089" s="6"/>
    </row>
    <row r="2090" spans="1:18" ht="15.75" customHeight="1">
      <c r="A2090" s="12" t="s">
        <v>28</v>
      </c>
      <c r="B2090" s="15">
        <v>1128299</v>
      </c>
      <c r="C2090" s="3">
        <v>44552</v>
      </c>
      <c r="D2090" s="12" t="s">
        <v>29</v>
      </c>
      <c r="E2090" s="12" t="s">
        <v>80</v>
      </c>
      <c r="F2090" s="12" t="s">
        <v>81</v>
      </c>
      <c r="G2090" s="12" t="s">
        <v>20</v>
      </c>
      <c r="H2090" s="33">
        <v>0.45000000000000007</v>
      </c>
      <c r="I2090" s="21">
        <v>4250</v>
      </c>
      <c r="J2090" s="33">
        <f t="shared" si="80"/>
        <v>1912.5000000000002</v>
      </c>
      <c r="K2090" s="34">
        <f t="shared" si="81"/>
        <v>669.375</v>
      </c>
      <c r="L2090" s="24">
        <v>0.35</v>
      </c>
      <c r="M2090" s="42">
        <f t="shared" si="82"/>
        <v>0.1575</v>
      </c>
      <c r="N2090" s="29">
        <f t="shared" si="83"/>
        <v>669.375</v>
      </c>
      <c r="O2090" s="3"/>
      <c r="P2090" s="4"/>
      <c r="Q2090" s="5"/>
      <c r="R2090" s="6"/>
    </row>
    <row r="2091" spans="1:18" ht="15.75" customHeight="1">
      <c r="A2091" s="12" t="s">
        <v>28</v>
      </c>
      <c r="B2091" s="15">
        <v>1128299</v>
      </c>
      <c r="C2091" s="3">
        <v>44552</v>
      </c>
      <c r="D2091" s="12" t="s">
        <v>29</v>
      </c>
      <c r="E2091" s="12" t="s">
        <v>80</v>
      </c>
      <c r="F2091" s="12" t="s">
        <v>81</v>
      </c>
      <c r="G2091" s="12" t="s">
        <v>21</v>
      </c>
      <c r="H2091" s="33">
        <v>0.45000000000000007</v>
      </c>
      <c r="I2091" s="21">
        <v>4250</v>
      </c>
      <c r="J2091" s="33">
        <f t="shared" si="80"/>
        <v>1912.5000000000002</v>
      </c>
      <c r="K2091" s="34">
        <f t="shared" si="81"/>
        <v>669.375</v>
      </c>
      <c r="L2091" s="24">
        <v>0.35</v>
      </c>
      <c r="M2091" s="42">
        <f t="shared" si="82"/>
        <v>0.1575</v>
      </c>
      <c r="N2091" s="29">
        <f t="shared" si="83"/>
        <v>669.375</v>
      </c>
      <c r="O2091" s="3"/>
      <c r="P2091" s="4"/>
      <c r="Q2091" s="5"/>
      <c r="R2091" s="6"/>
    </row>
    <row r="2092" spans="1:18" ht="15.75" customHeight="1">
      <c r="A2092" s="12" t="s">
        <v>28</v>
      </c>
      <c r="B2092" s="15">
        <v>1128299</v>
      </c>
      <c r="C2092" s="3">
        <v>44552</v>
      </c>
      <c r="D2092" s="12" t="s">
        <v>29</v>
      </c>
      <c r="E2092" s="12" t="s">
        <v>80</v>
      </c>
      <c r="F2092" s="12" t="s">
        <v>81</v>
      </c>
      <c r="G2092" s="12" t="s">
        <v>22</v>
      </c>
      <c r="H2092" s="33">
        <v>0.55000000000000004</v>
      </c>
      <c r="I2092" s="21">
        <v>3500</v>
      </c>
      <c r="J2092" s="33">
        <f t="shared" si="80"/>
        <v>1925.0000000000002</v>
      </c>
      <c r="K2092" s="34">
        <f t="shared" si="81"/>
        <v>577.5</v>
      </c>
      <c r="L2092" s="24">
        <v>0.3</v>
      </c>
      <c r="M2092" s="42">
        <f t="shared" si="82"/>
        <v>0.16500000000000001</v>
      </c>
      <c r="N2092" s="29">
        <f t="shared" si="83"/>
        <v>577.5</v>
      </c>
      <c r="O2092" s="3"/>
      <c r="P2092" s="4"/>
      <c r="Q2092" s="5"/>
      <c r="R2092" s="6"/>
    </row>
    <row r="2093" spans="1:18" ht="15.75" customHeight="1">
      <c r="A2093" s="12" t="s">
        <v>28</v>
      </c>
      <c r="B2093" s="15">
        <v>1128299</v>
      </c>
      <c r="C2093" s="3">
        <v>44552</v>
      </c>
      <c r="D2093" s="12" t="s">
        <v>29</v>
      </c>
      <c r="E2093" s="12" t="s">
        <v>80</v>
      </c>
      <c r="F2093" s="12" t="s">
        <v>81</v>
      </c>
      <c r="G2093" s="12" t="s">
        <v>23</v>
      </c>
      <c r="H2093" s="33">
        <v>0.60000000000000009</v>
      </c>
      <c r="I2093" s="21">
        <v>4500</v>
      </c>
      <c r="J2093" s="33">
        <f t="shared" si="80"/>
        <v>2700.0000000000005</v>
      </c>
      <c r="K2093" s="34">
        <f t="shared" si="81"/>
        <v>675.00000000000011</v>
      </c>
      <c r="L2093" s="24">
        <v>0.25</v>
      </c>
      <c r="M2093" s="42">
        <f t="shared" si="82"/>
        <v>0.15000000000000002</v>
      </c>
      <c r="N2093" s="29">
        <f t="shared" si="83"/>
        <v>675.00000000000011</v>
      </c>
      <c r="O2093" s="3"/>
      <c r="P2093" s="4"/>
      <c r="Q2093" s="5"/>
      <c r="R2093" s="6"/>
    </row>
    <row r="2094" spans="1:18" ht="15.75" customHeight="1">
      <c r="A2094" s="12" t="s">
        <v>28</v>
      </c>
      <c r="B2094" s="15">
        <v>1128299</v>
      </c>
      <c r="C2094" s="3">
        <v>44222</v>
      </c>
      <c r="D2094" s="12" t="s">
        <v>29</v>
      </c>
      <c r="E2094" s="12" t="s">
        <v>82</v>
      </c>
      <c r="F2094" s="12" t="s">
        <v>83</v>
      </c>
      <c r="G2094" s="12" t="s">
        <v>18</v>
      </c>
      <c r="H2094" s="33">
        <v>0.34999999999999992</v>
      </c>
      <c r="I2094" s="21">
        <v>4750</v>
      </c>
      <c r="J2094" s="33">
        <f t="shared" si="80"/>
        <v>1662.4999999999995</v>
      </c>
      <c r="K2094" s="34">
        <f t="shared" si="81"/>
        <v>581.87499999999977</v>
      </c>
      <c r="L2094" s="24">
        <v>0.35</v>
      </c>
      <c r="M2094" s="42">
        <f t="shared" si="82"/>
        <v>0.12249999999999996</v>
      </c>
      <c r="N2094" s="29">
        <f t="shared" si="83"/>
        <v>581.87499999999977</v>
      </c>
      <c r="O2094" s="3"/>
      <c r="P2094" s="4"/>
      <c r="Q2094" s="5"/>
      <c r="R2094" s="6"/>
    </row>
    <row r="2095" spans="1:18" ht="15.75" customHeight="1">
      <c r="A2095" s="12" t="s">
        <v>28</v>
      </c>
      <c r="B2095" s="15">
        <v>1128299</v>
      </c>
      <c r="C2095" s="3">
        <v>44222</v>
      </c>
      <c r="D2095" s="12" t="s">
        <v>29</v>
      </c>
      <c r="E2095" s="12" t="s">
        <v>82</v>
      </c>
      <c r="F2095" s="12" t="s">
        <v>83</v>
      </c>
      <c r="G2095" s="12" t="s">
        <v>19</v>
      </c>
      <c r="H2095" s="33">
        <v>0.45</v>
      </c>
      <c r="I2095" s="21">
        <v>4750</v>
      </c>
      <c r="J2095" s="33">
        <f t="shared" si="80"/>
        <v>2137.5</v>
      </c>
      <c r="K2095" s="34">
        <f t="shared" si="81"/>
        <v>855</v>
      </c>
      <c r="L2095" s="24">
        <v>0.4</v>
      </c>
      <c r="M2095" s="42">
        <f t="shared" si="82"/>
        <v>0.18</v>
      </c>
      <c r="N2095" s="29">
        <f t="shared" si="83"/>
        <v>855</v>
      </c>
      <c r="O2095" s="3"/>
      <c r="P2095" s="4"/>
      <c r="Q2095" s="5"/>
      <c r="R2095" s="6"/>
    </row>
    <row r="2096" spans="1:18" ht="15.75" customHeight="1">
      <c r="A2096" s="12" t="s">
        <v>28</v>
      </c>
      <c r="B2096" s="15">
        <v>1128299</v>
      </c>
      <c r="C2096" s="3">
        <v>44222</v>
      </c>
      <c r="D2096" s="12" t="s">
        <v>29</v>
      </c>
      <c r="E2096" s="12" t="s">
        <v>82</v>
      </c>
      <c r="F2096" s="12" t="s">
        <v>83</v>
      </c>
      <c r="G2096" s="12" t="s">
        <v>20</v>
      </c>
      <c r="H2096" s="33">
        <v>0.45</v>
      </c>
      <c r="I2096" s="21">
        <v>4750</v>
      </c>
      <c r="J2096" s="33">
        <f t="shared" si="80"/>
        <v>2137.5</v>
      </c>
      <c r="K2096" s="34">
        <f t="shared" si="81"/>
        <v>748.125</v>
      </c>
      <c r="L2096" s="24">
        <v>0.35</v>
      </c>
      <c r="M2096" s="42">
        <f t="shared" si="82"/>
        <v>0.1575</v>
      </c>
      <c r="N2096" s="29">
        <f t="shared" si="83"/>
        <v>748.125</v>
      </c>
      <c r="O2096" s="3"/>
      <c r="P2096" s="4"/>
      <c r="Q2096" s="5"/>
      <c r="R2096" s="6"/>
    </row>
    <row r="2097" spans="1:18" ht="15.75" customHeight="1">
      <c r="A2097" s="12" t="s">
        <v>28</v>
      </c>
      <c r="B2097" s="15">
        <v>1128299</v>
      </c>
      <c r="C2097" s="3">
        <v>44222</v>
      </c>
      <c r="D2097" s="12" t="s">
        <v>29</v>
      </c>
      <c r="E2097" s="12" t="s">
        <v>82</v>
      </c>
      <c r="F2097" s="12" t="s">
        <v>83</v>
      </c>
      <c r="G2097" s="12" t="s">
        <v>21</v>
      </c>
      <c r="H2097" s="33">
        <v>0.45</v>
      </c>
      <c r="I2097" s="21">
        <v>3250</v>
      </c>
      <c r="J2097" s="33">
        <f t="shared" si="80"/>
        <v>1462.5</v>
      </c>
      <c r="K2097" s="34">
        <f t="shared" si="81"/>
        <v>511.87499999999994</v>
      </c>
      <c r="L2097" s="24">
        <v>0.35</v>
      </c>
      <c r="M2097" s="42">
        <f t="shared" si="82"/>
        <v>0.15749999999999997</v>
      </c>
      <c r="N2097" s="29">
        <f t="shared" si="83"/>
        <v>511.87499999999994</v>
      </c>
      <c r="O2097" s="3"/>
      <c r="P2097" s="4"/>
      <c r="Q2097" s="5"/>
      <c r="R2097" s="6"/>
    </row>
    <row r="2098" spans="1:18" ht="15.75" customHeight="1">
      <c r="A2098" s="12" t="s">
        <v>28</v>
      </c>
      <c r="B2098" s="15">
        <v>1128299</v>
      </c>
      <c r="C2098" s="3">
        <v>44222</v>
      </c>
      <c r="D2098" s="12" t="s">
        <v>29</v>
      </c>
      <c r="E2098" s="12" t="s">
        <v>82</v>
      </c>
      <c r="F2098" s="12" t="s">
        <v>83</v>
      </c>
      <c r="G2098" s="12" t="s">
        <v>22</v>
      </c>
      <c r="H2098" s="33">
        <v>0.50000000000000011</v>
      </c>
      <c r="I2098" s="21">
        <v>2750</v>
      </c>
      <c r="J2098" s="33">
        <f t="shared" si="80"/>
        <v>1375.0000000000002</v>
      </c>
      <c r="K2098" s="34">
        <f t="shared" si="81"/>
        <v>412.50000000000006</v>
      </c>
      <c r="L2098" s="24">
        <v>0.3</v>
      </c>
      <c r="M2098" s="42">
        <f t="shared" si="82"/>
        <v>0.15000000000000002</v>
      </c>
      <c r="N2098" s="29">
        <f t="shared" si="83"/>
        <v>412.50000000000006</v>
      </c>
      <c r="O2098" s="3"/>
      <c r="P2098" s="4"/>
      <c r="Q2098" s="5"/>
      <c r="R2098" s="6"/>
    </row>
    <row r="2099" spans="1:18" ht="15.75" customHeight="1">
      <c r="A2099" s="12" t="s">
        <v>28</v>
      </c>
      <c r="B2099" s="15">
        <v>1128299</v>
      </c>
      <c r="C2099" s="3">
        <v>44222</v>
      </c>
      <c r="D2099" s="12" t="s">
        <v>29</v>
      </c>
      <c r="E2099" s="12" t="s">
        <v>82</v>
      </c>
      <c r="F2099" s="12" t="s">
        <v>83</v>
      </c>
      <c r="G2099" s="12" t="s">
        <v>23</v>
      </c>
      <c r="H2099" s="33">
        <v>0.45</v>
      </c>
      <c r="I2099" s="21">
        <v>4750</v>
      </c>
      <c r="J2099" s="33">
        <f t="shared" si="80"/>
        <v>2137.5</v>
      </c>
      <c r="K2099" s="34">
        <f t="shared" si="81"/>
        <v>534.375</v>
      </c>
      <c r="L2099" s="24">
        <v>0.25</v>
      </c>
      <c r="M2099" s="42">
        <f t="shared" si="82"/>
        <v>0.1125</v>
      </c>
      <c r="N2099" s="29">
        <f t="shared" si="83"/>
        <v>534.375</v>
      </c>
      <c r="O2099" s="3"/>
      <c r="P2099" s="4"/>
      <c r="Q2099" s="5"/>
      <c r="R2099" s="6"/>
    </row>
    <row r="2100" spans="1:18" ht="15.75" customHeight="1">
      <c r="A2100" s="12" t="s">
        <v>28</v>
      </c>
      <c r="B2100" s="15">
        <v>1128299</v>
      </c>
      <c r="C2100" s="3">
        <v>44253</v>
      </c>
      <c r="D2100" s="12" t="s">
        <v>29</v>
      </c>
      <c r="E2100" s="12" t="s">
        <v>82</v>
      </c>
      <c r="F2100" s="12" t="s">
        <v>83</v>
      </c>
      <c r="G2100" s="12" t="s">
        <v>18</v>
      </c>
      <c r="H2100" s="33">
        <v>0.34999999999999992</v>
      </c>
      <c r="I2100" s="21">
        <v>5250</v>
      </c>
      <c r="J2100" s="33">
        <f t="shared" si="80"/>
        <v>1837.4999999999995</v>
      </c>
      <c r="K2100" s="34">
        <f t="shared" si="81"/>
        <v>643.12499999999977</v>
      </c>
      <c r="L2100" s="24">
        <v>0.35</v>
      </c>
      <c r="M2100" s="42">
        <f t="shared" si="82"/>
        <v>0.12249999999999996</v>
      </c>
      <c r="N2100" s="29">
        <f t="shared" si="83"/>
        <v>643.12499999999977</v>
      </c>
      <c r="O2100" s="3"/>
      <c r="P2100" s="4"/>
      <c r="Q2100" s="5"/>
      <c r="R2100" s="6"/>
    </row>
    <row r="2101" spans="1:18" ht="15.75" customHeight="1">
      <c r="A2101" s="12" t="s">
        <v>28</v>
      </c>
      <c r="B2101" s="15">
        <v>1128299</v>
      </c>
      <c r="C2101" s="3">
        <v>44253</v>
      </c>
      <c r="D2101" s="12" t="s">
        <v>29</v>
      </c>
      <c r="E2101" s="12" t="s">
        <v>82</v>
      </c>
      <c r="F2101" s="12" t="s">
        <v>83</v>
      </c>
      <c r="G2101" s="12" t="s">
        <v>19</v>
      </c>
      <c r="H2101" s="33">
        <v>0.45</v>
      </c>
      <c r="I2101" s="21">
        <v>4250</v>
      </c>
      <c r="J2101" s="33">
        <f t="shared" si="80"/>
        <v>1912.5</v>
      </c>
      <c r="K2101" s="34">
        <f t="shared" si="81"/>
        <v>765</v>
      </c>
      <c r="L2101" s="24">
        <v>0.4</v>
      </c>
      <c r="M2101" s="42">
        <f t="shared" si="82"/>
        <v>0.18</v>
      </c>
      <c r="N2101" s="29">
        <f t="shared" si="83"/>
        <v>765</v>
      </c>
      <c r="O2101" s="3"/>
      <c r="P2101" s="4"/>
      <c r="Q2101" s="5"/>
      <c r="R2101" s="6"/>
    </row>
    <row r="2102" spans="1:18" ht="15.75" customHeight="1">
      <c r="A2102" s="12" t="s">
        <v>28</v>
      </c>
      <c r="B2102" s="15">
        <v>1128299</v>
      </c>
      <c r="C2102" s="3">
        <v>44253</v>
      </c>
      <c r="D2102" s="12" t="s">
        <v>29</v>
      </c>
      <c r="E2102" s="12" t="s">
        <v>82</v>
      </c>
      <c r="F2102" s="12" t="s">
        <v>83</v>
      </c>
      <c r="G2102" s="12" t="s">
        <v>20</v>
      </c>
      <c r="H2102" s="33">
        <v>0.45</v>
      </c>
      <c r="I2102" s="21">
        <v>4250</v>
      </c>
      <c r="J2102" s="33">
        <f t="shared" si="80"/>
        <v>1912.5</v>
      </c>
      <c r="K2102" s="34">
        <f t="shared" si="81"/>
        <v>669.375</v>
      </c>
      <c r="L2102" s="24">
        <v>0.35</v>
      </c>
      <c r="M2102" s="42">
        <f t="shared" si="82"/>
        <v>0.1575</v>
      </c>
      <c r="N2102" s="29">
        <f t="shared" si="83"/>
        <v>669.375</v>
      </c>
      <c r="O2102" s="3"/>
      <c r="P2102" s="4"/>
      <c r="Q2102" s="5"/>
      <c r="R2102" s="6"/>
    </row>
    <row r="2103" spans="1:18" ht="15.75" customHeight="1">
      <c r="A2103" s="12" t="s">
        <v>28</v>
      </c>
      <c r="B2103" s="15">
        <v>1128299</v>
      </c>
      <c r="C2103" s="3">
        <v>44253</v>
      </c>
      <c r="D2103" s="12" t="s">
        <v>29</v>
      </c>
      <c r="E2103" s="12" t="s">
        <v>82</v>
      </c>
      <c r="F2103" s="12" t="s">
        <v>83</v>
      </c>
      <c r="G2103" s="12" t="s">
        <v>21</v>
      </c>
      <c r="H2103" s="33">
        <v>0.45</v>
      </c>
      <c r="I2103" s="21">
        <v>2750</v>
      </c>
      <c r="J2103" s="33">
        <f t="shared" si="80"/>
        <v>1237.5</v>
      </c>
      <c r="K2103" s="34">
        <f t="shared" si="81"/>
        <v>433.125</v>
      </c>
      <c r="L2103" s="24">
        <v>0.35</v>
      </c>
      <c r="M2103" s="42">
        <f t="shared" si="82"/>
        <v>0.1575</v>
      </c>
      <c r="N2103" s="29">
        <f t="shared" si="83"/>
        <v>433.125</v>
      </c>
      <c r="O2103" s="3"/>
      <c r="P2103" s="4"/>
      <c r="Q2103" s="5"/>
      <c r="R2103" s="6"/>
    </row>
    <row r="2104" spans="1:18" ht="15.75" customHeight="1">
      <c r="A2104" s="12" t="s">
        <v>28</v>
      </c>
      <c r="B2104" s="15">
        <v>1128299</v>
      </c>
      <c r="C2104" s="3">
        <v>44253</v>
      </c>
      <c r="D2104" s="12" t="s">
        <v>29</v>
      </c>
      <c r="E2104" s="12" t="s">
        <v>82</v>
      </c>
      <c r="F2104" s="12" t="s">
        <v>83</v>
      </c>
      <c r="G2104" s="12" t="s">
        <v>22</v>
      </c>
      <c r="H2104" s="33">
        <v>0.50000000000000011</v>
      </c>
      <c r="I2104" s="21">
        <v>2000</v>
      </c>
      <c r="J2104" s="33">
        <f t="shared" si="80"/>
        <v>1000.0000000000002</v>
      </c>
      <c r="K2104" s="34">
        <f t="shared" si="81"/>
        <v>300.00000000000006</v>
      </c>
      <c r="L2104" s="24">
        <v>0.3</v>
      </c>
      <c r="M2104" s="42">
        <f t="shared" si="82"/>
        <v>0.15000000000000002</v>
      </c>
      <c r="N2104" s="29">
        <f t="shared" si="83"/>
        <v>300.00000000000006</v>
      </c>
      <c r="O2104" s="3"/>
      <c r="P2104" s="4"/>
      <c r="Q2104" s="5"/>
      <c r="R2104" s="6"/>
    </row>
    <row r="2105" spans="1:18" ht="15.75" customHeight="1">
      <c r="A2105" s="12" t="s">
        <v>28</v>
      </c>
      <c r="B2105" s="15">
        <v>1128299</v>
      </c>
      <c r="C2105" s="3">
        <v>44253</v>
      </c>
      <c r="D2105" s="12" t="s">
        <v>29</v>
      </c>
      <c r="E2105" s="12" t="s">
        <v>82</v>
      </c>
      <c r="F2105" s="12" t="s">
        <v>83</v>
      </c>
      <c r="G2105" s="12" t="s">
        <v>23</v>
      </c>
      <c r="H2105" s="33">
        <v>0.45</v>
      </c>
      <c r="I2105" s="21">
        <v>4000</v>
      </c>
      <c r="J2105" s="33">
        <f t="shared" si="80"/>
        <v>1800</v>
      </c>
      <c r="K2105" s="34">
        <f t="shared" si="81"/>
        <v>450</v>
      </c>
      <c r="L2105" s="24">
        <v>0.25</v>
      </c>
      <c r="M2105" s="42">
        <f t="shared" si="82"/>
        <v>0.1125</v>
      </c>
      <c r="N2105" s="29">
        <f t="shared" si="83"/>
        <v>450</v>
      </c>
      <c r="O2105" s="3"/>
      <c r="P2105" s="4"/>
      <c r="Q2105" s="5"/>
      <c r="R2105" s="6"/>
    </row>
    <row r="2106" spans="1:18" ht="15.75" customHeight="1">
      <c r="A2106" s="12" t="s">
        <v>28</v>
      </c>
      <c r="B2106" s="15">
        <v>1128299</v>
      </c>
      <c r="C2106" s="3">
        <v>44280</v>
      </c>
      <c r="D2106" s="12" t="s">
        <v>29</v>
      </c>
      <c r="E2106" s="12" t="s">
        <v>82</v>
      </c>
      <c r="F2106" s="12" t="s">
        <v>83</v>
      </c>
      <c r="G2106" s="12" t="s">
        <v>18</v>
      </c>
      <c r="H2106" s="33">
        <v>0.45</v>
      </c>
      <c r="I2106" s="21">
        <v>5500</v>
      </c>
      <c r="J2106" s="33">
        <f t="shared" si="80"/>
        <v>2475</v>
      </c>
      <c r="K2106" s="34">
        <f t="shared" si="81"/>
        <v>866.25</v>
      </c>
      <c r="L2106" s="24">
        <v>0.35</v>
      </c>
      <c r="M2106" s="42">
        <f t="shared" si="82"/>
        <v>0.1575</v>
      </c>
      <c r="N2106" s="29">
        <f t="shared" si="83"/>
        <v>866.25</v>
      </c>
      <c r="O2106" s="3"/>
      <c r="P2106" s="4"/>
      <c r="Q2106" s="5"/>
      <c r="R2106" s="6"/>
    </row>
    <row r="2107" spans="1:18" ht="15.75" customHeight="1">
      <c r="A2107" s="12" t="s">
        <v>28</v>
      </c>
      <c r="B2107" s="15">
        <v>1128299</v>
      </c>
      <c r="C2107" s="3">
        <v>44280</v>
      </c>
      <c r="D2107" s="12" t="s">
        <v>29</v>
      </c>
      <c r="E2107" s="12" t="s">
        <v>82</v>
      </c>
      <c r="F2107" s="12" t="s">
        <v>83</v>
      </c>
      <c r="G2107" s="12" t="s">
        <v>19</v>
      </c>
      <c r="H2107" s="33">
        <v>0.55000000000000004</v>
      </c>
      <c r="I2107" s="21">
        <v>4000</v>
      </c>
      <c r="J2107" s="33">
        <f t="shared" si="80"/>
        <v>2200</v>
      </c>
      <c r="K2107" s="34">
        <f t="shared" si="81"/>
        <v>880</v>
      </c>
      <c r="L2107" s="24">
        <v>0.4</v>
      </c>
      <c r="M2107" s="42">
        <f t="shared" si="82"/>
        <v>0.22</v>
      </c>
      <c r="N2107" s="29">
        <f t="shared" si="83"/>
        <v>880</v>
      </c>
      <c r="O2107" s="3"/>
      <c r="P2107" s="4"/>
      <c r="Q2107" s="5"/>
      <c r="R2107" s="6"/>
    </row>
    <row r="2108" spans="1:18" ht="15.75" customHeight="1">
      <c r="A2108" s="12" t="s">
        <v>28</v>
      </c>
      <c r="B2108" s="15">
        <v>1128299</v>
      </c>
      <c r="C2108" s="3">
        <v>44280</v>
      </c>
      <c r="D2108" s="12" t="s">
        <v>29</v>
      </c>
      <c r="E2108" s="12" t="s">
        <v>82</v>
      </c>
      <c r="F2108" s="12" t="s">
        <v>83</v>
      </c>
      <c r="G2108" s="12" t="s">
        <v>20</v>
      </c>
      <c r="H2108" s="33">
        <v>0.55000000000000004</v>
      </c>
      <c r="I2108" s="21">
        <v>4000</v>
      </c>
      <c r="J2108" s="33">
        <f t="shared" si="80"/>
        <v>2200</v>
      </c>
      <c r="K2108" s="34">
        <f t="shared" si="81"/>
        <v>770</v>
      </c>
      <c r="L2108" s="24">
        <v>0.35</v>
      </c>
      <c r="M2108" s="42">
        <f t="shared" si="82"/>
        <v>0.1925</v>
      </c>
      <c r="N2108" s="29">
        <f t="shared" si="83"/>
        <v>770</v>
      </c>
      <c r="O2108" s="3"/>
      <c r="P2108" s="4"/>
      <c r="Q2108" s="5"/>
      <c r="R2108" s="6"/>
    </row>
    <row r="2109" spans="1:18" ht="15.75" customHeight="1">
      <c r="A2109" s="12" t="s">
        <v>28</v>
      </c>
      <c r="B2109" s="15">
        <v>1128299</v>
      </c>
      <c r="C2109" s="3">
        <v>44280</v>
      </c>
      <c r="D2109" s="12" t="s">
        <v>29</v>
      </c>
      <c r="E2109" s="12" t="s">
        <v>82</v>
      </c>
      <c r="F2109" s="12" t="s">
        <v>83</v>
      </c>
      <c r="G2109" s="12" t="s">
        <v>21</v>
      </c>
      <c r="H2109" s="33">
        <v>0.55000000000000004</v>
      </c>
      <c r="I2109" s="21">
        <v>2750</v>
      </c>
      <c r="J2109" s="33">
        <f t="shared" si="80"/>
        <v>1512.5000000000002</v>
      </c>
      <c r="K2109" s="34">
        <f t="shared" si="81"/>
        <v>529.375</v>
      </c>
      <c r="L2109" s="24">
        <v>0.35</v>
      </c>
      <c r="M2109" s="42">
        <f t="shared" si="82"/>
        <v>0.1925</v>
      </c>
      <c r="N2109" s="29">
        <f t="shared" si="83"/>
        <v>529.375</v>
      </c>
      <c r="O2109" s="3"/>
      <c r="P2109" s="4"/>
      <c r="Q2109" s="5"/>
      <c r="R2109" s="6"/>
    </row>
    <row r="2110" spans="1:18" ht="15.75" customHeight="1">
      <c r="A2110" s="12" t="s">
        <v>28</v>
      </c>
      <c r="B2110" s="15">
        <v>1128299</v>
      </c>
      <c r="C2110" s="3">
        <v>44280</v>
      </c>
      <c r="D2110" s="12" t="s">
        <v>29</v>
      </c>
      <c r="E2110" s="12" t="s">
        <v>82</v>
      </c>
      <c r="F2110" s="12" t="s">
        <v>83</v>
      </c>
      <c r="G2110" s="12" t="s">
        <v>22</v>
      </c>
      <c r="H2110" s="33">
        <v>0.60000000000000009</v>
      </c>
      <c r="I2110" s="21">
        <v>1750</v>
      </c>
      <c r="J2110" s="33">
        <f t="shared" si="80"/>
        <v>1050.0000000000002</v>
      </c>
      <c r="K2110" s="34">
        <f t="shared" si="81"/>
        <v>315.00000000000006</v>
      </c>
      <c r="L2110" s="24">
        <v>0.3</v>
      </c>
      <c r="M2110" s="42">
        <f t="shared" si="82"/>
        <v>0.18000000000000002</v>
      </c>
      <c r="N2110" s="29">
        <f t="shared" si="83"/>
        <v>315.00000000000006</v>
      </c>
      <c r="O2110" s="3"/>
      <c r="P2110" s="4"/>
      <c r="Q2110" s="5"/>
      <c r="R2110" s="6"/>
    </row>
    <row r="2111" spans="1:18" ht="15.75" customHeight="1">
      <c r="A2111" s="12" t="s">
        <v>28</v>
      </c>
      <c r="B2111" s="15">
        <v>1128299</v>
      </c>
      <c r="C2111" s="3">
        <v>44280</v>
      </c>
      <c r="D2111" s="12" t="s">
        <v>29</v>
      </c>
      <c r="E2111" s="12" t="s">
        <v>82</v>
      </c>
      <c r="F2111" s="12" t="s">
        <v>83</v>
      </c>
      <c r="G2111" s="12" t="s">
        <v>23</v>
      </c>
      <c r="H2111" s="33">
        <v>0.55000000000000004</v>
      </c>
      <c r="I2111" s="21">
        <v>3750</v>
      </c>
      <c r="J2111" s="33">
        <f t="shared" si="80"/>
        <v>2062.5</v>
      </c>
      <c r="K2111" s="34">
        <f t="shared" si="81"/>
        <v>515.625</v>
      </c>
      <c r="L2111" s="24">
        <v>0.25</v>
      </c>
      <c r="M2111" s="42">
        <f t="shared" si="82"/>
        <v>0.13750000000000001</v>
      </c>
      <c r="N2111" s="29">
        <f t="shared" si="83"/>
        <v>515.625</v>
      </c>
      <c r="O2111" s="3"/>
      <c r="P2111" s="4"/>
      <c r="Q2111" s="5"/>
      <c r="R2111" s="6"/>
    </row>
    <row r="2112" spans="1:18" ht="15.75" customHeight="1">
      <c r="A2112" s="12" t="s">
        <v>28</v>
      </c>
      <c r="B2112" s="15">
        <v>1128299</v>
      </c>
      <c r="C2112" s="3">
        <v>44312</v>
      </c>
      <c r="D2112" s="12" t="s">
        <v>29</v>
      </c>
      <c r="E2112" s="12" t="s">
        <v>82</v>
      </c>
      <c r="F2112" s="12" t="s">
        <v>83</v>
      </c>
      <c r="G2112" s="12" t="s">
        <v>18</v>
      </c>
      <c r="H2112" s="33">
        <v>0.55000000000000004</v>
      </c>
      <c r="I2112" s="21">
        <v>5500</v>
      </c>
      <c r="J2112" s="33">
        <f t="shared" si="80"/>
        <v>3025.0000000000005</v>
      </c>
      <c r="K2112" s="34">
        <f t="shared" si="81"/>
        <v>1058.75</v>
      </c>
      <c r="L2112" s="24">
        <v>0.35</v>
      </c>
      <c r="M2112" s="42">
        <f t="shared" si="82"/>
        <v>0.1925</v>
      </c>
      <c r="N2112" s="29">
        <f t="shared" si="83"/>
        <v>1058.75</v>
      </c>
      <c r="O2112" s="3"/>
      <c r="P2112" s="4"/>
      <c r="Q2112" s="5"/>
      <c r="R2112" s="6"/>
    </row>
    <row r="2113" spans="1:18" ht="15.75" customHeight="1">
      <c r="A2113" s="12" t="s">
        <v>28</v>
      </c>
      <c r="B2113" s="15">
        <v>1128299</v>
      </c>
      <c r="C2113" s="3">
        <v>44312</v>
      </c>
      <c r="D2113" s="12" t="s">
        <v>29</v>
      </c>
      <c r="E2113" s="12" t="s">
        <v>82</v>
      </c>
      <c r="F2113" s="12" t="s">
        <v>83</v>
      </c>
      <c r="G2113" s="12" t="s">
        <v>19</v>
      </c>
      <c r="H2113" s="33">
        <v>0.60000000000000009</v>
      </c>
      <c r="I2113" s="21">
        <v>3500</v>
      </c>
      <c r="J2113" s="33">
        <f t="shared" si="80"/>
        <v>2100.0000000000005</v>
      </c>
      <c r="K2113" s="34">
        <f t="shared" si="81"/>
        <v>840.00000000000023</v>
      </c>
      <c r="L2113" s="24">
        <v>0.4</v>
      </c>
      <c r="M2113" s="42">
        <f t="shared" si="82"/>
        <v>0.24000000000000007</v>
      </c>
      <c r="N2113" s="29">
        <f t="shared" si="83"/>
        <v>840.00000000000023</v>
      </c>
      <c r="O2113" s="3"/>
      <c r="P2113" s="4"/>
      <c r="Q2113" s="5"/>
      <c r="R2113" s="6"/>
    </row>
    <row r="2114" spans="1:18" ht="15.75" customHeight="1">
      <c r="A2114" s="12" t="s">
        <v>28</v>
      </c>
      <c r="B2114" s="15">
        <v>1128299</v>
      </c>
      <c r="C2114" s="3">
        <v>44312</v>
      </c>
      <c r="D2114" s="12" t="s">
        <v>29</v>
      </c>
      <c r="E2114" s="12" t="s">
        <v>82</v>
      </c>
      <c r="F2114" s="12" t="s">
        <v>83</v>
      </c>
      <c r="G2114" s="12" t="s">
        <v>20</v>
      </c>
      <c r="H2114" s="33">
        <v>0.60000000000000009</v>
      </c>
      <c r="I2114" s="21">
        <v>4000</v>
      </c>
      <c r="J2114" s="33">
        <f t="shared" si="80"/>
        <v>2400.0000000000005</v>
      </c>
      <c r="K2114" s="34">
        <f t="shared" si="81"/>
        <v>840.00000000000011</v>
      </c>
      <c r="L2114" s="24">
        <v>0.35</v>
      </c>
      <c r="M2114" s="42">
        <f t="shared" si="82"/>
        <v>0.21000000000000002</v>
      </c>
      <c r="N2114" s="29">
        <f t="shared" si="83"/>
        <v>840.00000000000011</v>
      </c>
      <c r="O2114" s="3"/>
      <c r="P2114" s="4"/>
      <c r="Q2114" s="5"/>
      <c r="R2114" s="6"/>
    </row>
    <row r="2115" spans="1:18" ht="15.75" customHeight="1">
      <c r="A2115" s="12" t="s">
        <v>28</v>
      </c>
      <c r="B2115" s="15">
        <v>1128299</v>
      </c>
      <c r="C2115" s="3">
        <v>44312</v>
      </c>
      <c r="D2115" s="12" t="s">
        <v>29</v>
      </c>
      <c r="E2115" s="12" t="s">
        <v>82</v>
      </c>
      <c r="F2115" s="12" t="s">
        <v>83</v>
      </c>
      <c r="G2115" s="12" t="s">
        <v>21</v>
      </c>
      <c r="H2115" s="33">
        <v>0.55000000000000004</v>
      </c>
      <c r="I2115" s="21">
        <v>3000</v>
      </c>
      <c r="J2115" s="33">
        <f t="shared" si="80"/>
        <v>1650.0000000000002</v>
      </c>
      <c r="K2115" s="34">
        <f t="shared" si="81"/>
        <v>577.5</v>
      </c>
      <c r="L2115" s="24">
        <v>0.35</v>
      </c>
      <c r="M2115" s="42">
        <f t="shared" si="82"/>
        <v>0.1925</v>
      </c>
      <c r="N2115" s="29">
        <f t="shared" si="83"/>
        <v>577.5</v>
      </c>
      <c r="O2115" s="3"/>
      <c r="P2115" s="4"/>
      <c r="Q2115" s="5"/>
      <c r="R2115" s="6"/>
    </row>
    <row r="2116" spans="1:18" ht="15.75" customHeight="1">
      <c r="A2116" s="12" t="s">
        <v>28</v>
      </c>
      <c r="B2116" s="15">
        <v>1128299</v>
      </c>
      <c r="C2116" s="3">
        <v>44312</v>
      </c>
      <c r="D2116" s="12" t="s">
        <v>29</v>
      </c>
      <c r="E2116" s="12" t="s">
        <v>82</v>
      </c>
      <c r="F2116" s="12" t="s">
        <v>83</v>
      </c>
      <c r="G2116" s="12" t="s">
        <v>22</v>
      </c>
      <c r="H2116" s="33">
        <v>0.60000000000000009</v>
      </c>
      <c r="I2116" s="21">
        <v>2000</v>
      </c>
      <c r="J2116" s="33">
        <f t="shared" si="80"/>
        <v>1200.0000000000002</v>
      </c>
      <c r="K2116" s="34">
        <f t="shared" si="81"/>
        <v>360.00000000000006</v>
      </c>
      <c r="L2116" s="24">
        <v>0.3</v>
      </c>
      <c r="M2116" s="42">
        <f t="shared" si="82"/>
        <v>0.18000000000000002</v>
      </c>
      <c r="N2116" s="29">
        <f t="shared" si="83"/>
        <v>360.00000000000006</v>
      </c>
      <c r="O2116" s="3"/>
      <c r="P2116" s="4"/>
      <c r="Q2116" s="5"/>
      <c r="R2116" s="6"/>
    </row>
    <row r="2117" spans="1:18" ht="15.75" customHeight="1">
      <c r="A2117" s="12" t="s">
        <v>28</v>
      </c>
      <c r="B2117" s="15">
        <v>1128299</v>
      </c>
      <c r="C2117" s="3">
        <v>44312</v>
      </c>
      <c r="D2117" s="12" t="s">
        <v>29</v>
      </c>
      <c r="E2117" s="12" t="s">
        <v>82</v>
      </c>
      <c r="F2117" s="12" t="s">
        <v>83</v>
      </c>
      <c r="G2117" s="12" t="s">
        <v>23</v>
      </c>
      <c r="H2117" s="33">
        <v>0.75000000000000011</v>
      </c>
      <c r="I2117" s="21">
        <v>3750</v>
      </c>
      <c r="J2117" s="33">
        <f t="shared" si="80"/>
        <v>2812.5000000000005</v>
      </c>
      <c r="K2117" s="34">
        <f t="shared" si="81"/>
        <v>703.12500000000011</v>
      </c>
      <c r="L2117" s="24">
        <v>0.25</v>
      </c>
      <c r="M2117" s="42">
        <f t="shared" si="82"/>
        <v>0.18750000000000003</v>
      </c>
      <c r="N2117" s="29">
        <f t="shared" si="83"/>
        <v>703.12500000000011</v>
      </c>
      <c r="O2117" s="3"/>
      <c r="P2117" s="4"/>
      <c r="Q2117" s="5"/>
      <c r="R2117" s="6"/>
    </row>
    <row r="2118" spans="1:18" ht="15.75" customHeight="1">
      <c r="A2118" s="12" t="s">
        <v>28</v>
      </c>
      <c r="B2118" s="15">
        <v>1128299</v>
      </c>
      <c r="C2118" s="3">
        <v>44343</v>
      </c>
      <c r="D2118" s="12" t="s">
        <v>29</v>
      </c>
      <c r="E2118" s="12" t="s">
        <v>82</v>
      </c>
      <c r="F2118" s="12" t="s">
        <v>83</v>
      </c>
      <c r="G2118" s="12" t="s">
        <v>18</v>
      </c>
      <c r="H2118" s="33">
        <v>0.55000000000000004</v>
      </c>
      <c r="I2118" s="21">
        <v>5750</v>
      </c>
      <c r="J2118" s="33">
        <f t="shared" si="80"/>
        <v>3162.5000000000005</v>
      </c>
      <c r="K2118" s="34">
        <f t="shared" si="81"/>
        <v>1106.875</v>
      </c>
      <c r="L2118" s="24">
        <v>0.35</v>
      </c>
      <c r="M2118" s="42">
        <f t="shared" si="82"/>
        <v>0.1925</v>
      </c>
      <c r="N2118" s="29">
        <f t="shared" si="83"/>
        <v>1106.875</v>
      </c>
      <c r="O2118" s="3"/>
      <c r="P2118" s="4"/>
      <c r="Q2118" s="5"/>
      <c r="R2118" s="6"/>
    </row>
    <row r="2119" spans="1:18" ht="15.75" customHeight="1">
      <c r="A2119" s="12" t="s">
        <v>28</v>
      </c>
      <c r="B2119" s="15">
        <v>1128299</v>
      </c>
      <c r="C2119" s="3">
        <v>44343</v>
      </c>
      <c r="D2119" s="12" t="s">
        <v>29</v>
      </c>
      <c r="E2119" s="12" t="s">
        <v>82</v>
      </c>
      <c r="F2119" s="12" t="s">
        <v>83</v>
      </c>
      <c r="G2119" s="12" t="s">
        <v>19</v>
      </c>
      <c r="H2119" s="33">
        <v>0.60000000000000009</v>
      </c>
      <c r="I2119" s="21">
        <v>4250</v>
      </c>
      <c r="J2119" s="33">
        <f t="shared" si="80"/>
        <v>2550.0000000000005</v>
      </c>
      <c r="K2119" s="34">
        <f t="shared" si="81"/>
        <v>1020.0000000000002</v>
      </c>
      <c r="L2119" s="24">
        <v>0.4</v>
      </c>
      <c r="M2119" s="42">
        <f t="shared" ref="M2119:M2182" si="84">IFERROR(K2119/I2119,0)</f>
        <v>0.24000000000000005</v>
      </c>
      <c r="N2119" s="29">
        <f t="shared" ref="N2119:N2182" si="85">L2119*J2119</f>
        <v>1020.0000000000002</v>
      </c>
      <c r="O2119" s="3"/>
      <c r="P2119" s="4"/>
      <c r="Q2119" s="5"/>
      <c r="R2119" s="6"/>
    </row>
    <row r="2120" spans="1:18" ht="15.75" customHeight="1">
      <c r="A2120" s="12" t="s">
        <v>28</v>
      </c>
      <c r="B2120" s="15">
        <v>1128299</v>
      </c>
      <c r="C2120" s="3">
        <v>44343</v>
      </c>
      <c r="D2120" s="12" t="s">
        <v>29</v>
      </c>
      <c r="E2120" s="12" t="s">
        <v>82</v>
      </c>
      <c r="F2120" s="12" t="s">
        <v>83</v>
      </c>
      <c r="G2120" s="12" t="s">
        <v>20</v>
      </c>
      <c r="H2120" s="33">
        <v>0.60000000000000009</v>
      </c>
      <c r="I2120" s="21">
        <v>4500</v>
      </c>
      <c r="J2120" s="33">
        <f t="shared" si="80"/>
        <v>2700.0000000000005</v>
      </c>
      <c r="K2120" s="34">
        <f t="shared" si="81"/>
        <v>945.00000000000011</v>
      </c>
      <c r="L2120" s="24">
        <v>0.35</v>
      </c>
      <c r="M2120" s="42">
        <f t="shared" si="84"/>
        <v>0.21000000000000002</v>
      </c>
      <c r="N2120" s="29">
        <f t="shared" si="85"/>
        <v>945.00000000000011</v>
      </c>
      <c r="O2120" s="3"/>
      <c r="P2120" s="4"/>
      <c r="Q2120" s="5"/>
      <c r="R2120" s="6"/>
    </row>
    <row r="2121" spans="1:18" ht="15.75" customHeight="1">
      <c r="A2121" s="12" t="s">
        <v>28</v>
      </c>
      <c r="B2121" s="15">
        <v>1128299</v>
      </c>
      <c r="C2121" s="3">
        <v>44343</v>
      </c>
      <c r="D2121" s="12" t="s">
        <v>29</v>
      </c>
      <c r="E2121" s="12" t="s">
        <v>82</v>
      </c>
      <c r="F2121" s="12" t="s">
        <v>83</v>
      </c>
      <c r="G2121" s="12" t="s">
        <v>21</v>
      </c>
      <c r="H2121" s="33">
        <v>0.55000000000000004</v>
      </c>
      <c r="I2121" s="21">
        <v>3500</v>
      </c>
      <c r="J2121" s="33">
        <f t="shared" si="80"/>
        <v>1925.0000000000002</v>
      </c>
      <c r="K2121" s="34">
        <f t="shared" si="81"/>
        <v>673.75</v>
      </c>
      <c r="L2121" s="24">
        <v>0.35</v>
      </c>
      <c r="M2121" s="42">
        <f t="shared" si="84"/>
        <v>0.1925</v>
      </c>
      <c r="N2121" s="29">
        <f t="shared" si="85"/>
        <v>673.75</v>
      </c>
      <c r="O2121" s="3"/>
      <c r="P2121" s="4"/>
      <c r="Q2121" s="5"/>
      <c r="R2121" s="6"/>
    </row>
    <row r="2122" spans="1:18" ht="15.75" customHeight="1">
      <c r="A2122" s="12" t="s">
        <v>28</v>
      </c>
      <c r="B2122" s="15">
        <v>1128299</v>
      </c>
      <c r="C2122" s="3">
        <v>44343</v>
      </c>
      <c r="D2122" s="12" t="s">
        <v>29</v>
      </c>
      <c r="E2122" s="12" t="s">
        <v>82</v>
      </c>
      <c r="F2122" s="12" t="s">
        <v>83</v>
      </c>
      <c r="G2122" s="12" t="s">
        <v>22</v>
      </c>
      <c r="H2122" s="33">
        <v>0.60000000000000009</v>
      </c>
      <c r="I2122" s="21">
        <v>2500</v>
      </c>
      <c r="J2122" s="33">
        <f t="shared" si="80"/>
        <v>1500.0000000000002</v>
      </c>
      <c r="K2122" s="34">
        <f t="shared" si="81"/>
        <v>450.00000000000006</v>
      </c>
      <c r="L2122" s="24">
        <v>0.3</v>
      </c>
      <c r="M2122" s="42">
        <f t="shared" si="84"/>
        <v>0.18000000000000002</v>
      </c>
      <c r="N2122" s="29">
        <f t="shared" si="85"/>
        <v>450.00000000000006</v>
      </c>
      <c r="O2122" s="3"/>
      <c r="P2122" s="4"/>
      <c r="Q2122" s="5"/>
      <c r="R2122" s="6"/>
    </row>
    <row r="2123" spans="1:18" ht="15.75" customHeight="1">
      <c r="A2123" s="12" t="s">
        <v>28</v>
      </c>
      <c r="B2123" s="15">
        <v>1128299</v>
      </c>
      <c r="C2123" s="3">
        <v>44343</v>
      </c>
      <c r="D2123" s="12" t="s">
        <v>29</v>
      </c>
      <c r="E2123" s="12" t="s">
        <v>82</v>
      </c>
      <c r="F2123" s="12" t="s">
        <v>83</v>
      </c>
      <c r="G2123" s="12" t="s">
        <v>23</v>
      </c>
      <c r="H2123" s="33">
        <v>0.75000000000000011</v>
      </c>
      <c r="I2123" s="21">
        <v>4250</v>
      </c>
      <c r="J2123" s="33">
        <f t="shared" si="80"/>
        <v>3187.5000000000005</v>
      </c>
      <c r="K2123" s="34">
        <f t="shared" si="81"/>
        <v>796.87500000000011</v>
      </c>
      <c r="L2123" s="24">
        <v>0.25</v>
      </c>
      <c r="M2123" s="42">
        <f t="shared" si="84"/>
        <v>0.18750000000000003</v>
      </c>
      <c r="N2123" s="29">
        <f t="shared" si="85"/>
        <v>796.87500000000011</v>
      </c>
      <c r="O2123" s="3"/>
      <c r="P2123" s="4"/>
      <c r="Q2123" s="5"/>
      <c r="R2123" s="6"/>
    </row>
    <row r="2124" spans="1:18" ht="15.75" customHeight="1">
      <c r="A2124" s="12" t="s">
        <v>28</v>
      </c>
      <c r="B2124" s="15">
        <v>1128299</v>
      </c>
      <c r="C2124" s="3">
        <v>44373</v>
      </c>
      <c r="D2124" s="12" t="s">
        <v>29</v>
      </c>
      <c r="E2124" s="12" t="s">
        <v>82</v>
      </c>
      <c r="F2124" s="12" t="s">
        <v>83</v>
      </c>
      <c r="G2124" s="12" t="s">
        <v>18</v>
      </c>
      <c r="H2124" s="33">
        <v>0.55000000000000004</v>
      </c>
      <c r="I2124" s="21">
        <v>7000</v>
      </c>
      <c r="J2124" s="33">
        <f t="shared" si="80"/>
        <v>3850.0000000000005</v>
      </c>
      <c r="K2124" s="34">
        <f t="shared" si="81"/>
        <v>1347.5</v>
      </c>
      <c r="L2124" s="24">
        <v>0.35</v>
      </c>
      <c r="M2124" s="42">
        <f t="shared" si="84"/>
        <v>0.1925</v>
      </c>
      <c r="N2124" s="29">
        <f t="shared" si="85"/>
        <v>1347.5</v>
      </c>
      <c r="O2124" s="3"/>
      <c r="P2124" s="4"/>
      <c r="Q2124" s="5"/>
      <c r="R2124" s="6"/>
    </row>
    <row r="2125" spans="1:18" ht="15.75" customHeight="1">
      <c r="A2125" s="12" t="s">
        <v>28</v>
      </c>
      <c r="B2125" s="15">
        <v>1128299</v>
      </c>
      <c r="C2125" s="3">
        <v>44373</v>
      </c>
      <c r="D2125" s="12" t="s">
        <v>29</v>
      </c>
      <c r="E2125" s="12" t="s">
        <v>82</v>
      </c>
      <c r="F2125" s="12" t="s">
        <v>83</v>
      </c>
      <c r="G2125" s="12" t="s">
        <v>19</v>
      </c>
      <c r="H2125" s="33">
        <v>0.60000000000000009</v>
      </c>
      <c r="I2125" s="21">
        <v>5500</v>
      </c>
      <c r="J2125" s="33">
        <f t="shared" si="80"/>
        <v>3300.0000000000005</v>
      </c>
      <c r="K2125" s="34">
        <f t="shared" si="81"/>
        <v>1320.0000000000002</v>
      </c>
      <c r="L2125" s="24">
        <v>0.4</v>
      </c>
      <c r="M2125" s="42">
        <f t="shared" si="84"/>
        <v>0.24000000000000005</v>
      </c>
      <c r="N2125" s="29">
        <f t="shared" si="85"/>
        <v>1320.0000000000002</v>
      </c>
      <c r="O2125" s="3"/>
      <c r="P2125" s="4"/>
      <c r="Q2125" s="5"/>
      <c r="R2125" s="6"/>
    </row>
    <row r="2126" spans="1:18" ht="15.75" customHeight="1">
      <c r="A2126" s="12" t="s">
        <v>28</v>
      </c>
      <c r="B2126" s="15">
        <v>1128299</v>
      </c>
      <c r="C2126" s="3">
        <v>44373</v>
      </c>
      <c r="D2126" s="12" t="s">
        <v>29</v>
      </c>
      <c r="E2126" s="12" t="s">
        <v>82</v>
      </c>
      <c r="F2126" s="12" t="s">
        <v>83</v>
      </c>
      <c r="G2126" s="12" t="s">
        <v>20</v>
      </c>
      <c r="H2126" s="33">
        <v>0.60000000000000009</v>
      </c>
      <c r="I2126" s="21">
        <v>5500</v>
      </c>
      <c r="J2126" s="33">
        <f t="shared" si="80"/>
        <v>3300.0000000000005</v>
      </c>
      <c r="K2126" s="34">
        <f t="shared" si="81"/>
        <v>1155</v>
      </c>
      <c r="L2126" s="24">
        <v>0.35</v>
      </c>
      <c r="M2126" s="42">
        <f t="shared" si="84"/>
        <v>0.21</v>
      </c>
      <c r="N2126" s="29">
        <f t="shared" si="85"/>
        <v>1155</v>
      </c>
      <c r="O2126" s="3"/>
      <c r="P2126" s="4"/>
      <c r="Q2126" s="5"/>
      <c r="R2126" s="6"/>
    </row>
    <row r="2127" spans="1:18" ht="15.75" customHeight="1">
      <c r="A2127" s="12" t="s">
        <v>28</v>
      </c>
      <c r="B2127" s="15">
        <v>1128299</v>
      </c>
      <c r="C2127" s="3">
        <v>44373</v>
      </c>
      <c r="D2127" s="12" t="s">
        <v>29</v>
      </c>
      <c r="E2127" s="12" t="s">
        <v>82</v>
      </c>
      <c r="F2127" s="12" t="s">
        <v>83</v>
      </c>
      <c r="G2127" s="12" t="s">
        <v>21</v>
      </c>
      <c r="H2127" s="33">
        <v>0.55000000000000004</v>
      </c>
      <c r="I2127" s="21">
        <v>4250</v>
      </c>
      <c r="J2127" s="33">
        <f t="shared" si="80"/>
        <v>2337.5</v>
      </c>
      <c r="K2127" s="34">
        <f t="shared" si="81"/>
        <v>818.125</v>
      </c>
      <c r="L2127" s="24">
        <v>0.35</v>
      </c>
      <c r="M2127" s="42">
        <f t="shared" si="84"/>
        <v>0.1925</v>
      </c>
      <c r="N2127" s="29">
        <f t="shared" si="85"/>
        <v>818.125</v>
      </c>
      <c r="O2127" s="3"/>
      <c r="P2127" s="4"/>
      <c r="Q2127" s="5"/>
      <c r="R2127" s="6"/>
    </row>
    <row r="2128" spans="1:18" ht="15.75" customHeight="1">
      <c r="A2128" s="12" t="s">
        <v>28</v>
      </c>
      <c r="B2128" s="15">
        <v>1128299</v>
      </c>
      <c r="C2128" s="3">
        <v>44373</v>
      </c>
      <c r="D2128" s="12" t="s">
        <v>29</v>
      </c>
      <c r="E2128" s="12" t="s">
        <v>82</v>
      </c>
      <c r="F2128" s="12" t="s">
        <v>83</v>
      </c>
      <c r="G2128" s="12" t="s">
        <v>22</v>
      </c>
      <c r="H2128" s="33">
        <v>0.60000000000000009</v>
      </c>
      <c r="I2128" s="21">
        <v>3000</v>
      </c>
      <c r="J2128" s="33">
        <f t="shared" si="80"/>
        <v>1800.0000000000002</v>
      </c>
      <c r="K2128" s="34">
        <f t="shared" si="81"/>
        <v>540</v>
      </c>
      <c r="L2128" s="24">
        <v>0.3</v>
      </c>
      <c r="M2128" s="42">
        <f t="shared" si="84"/>
        <v>0.18</v>
      </c>
      <c r="N2128" s="29">
        <f t="shared" si="85"/>
        <v>540</v>
      </c>
      <c r="O2128" s="3"/>
      <c r="P2128" s="4"/>
      <c r="Q2128" s="5"/>
      <c r="R2128" s="6"/>
    </row>
    <row r="2129" spans="1:18" ht="15.75" customHeight="1">
      <c r="A2129" s="12" t="s">
        <v>28</v>
      </c>
      <c r="B2129" s="15">
        <v>1128299</v>
      </c>
      <c r="C2129" s="3">
        <v>44373</v>
      </c>
      <c r="D2129" s="12" t="s">
        <v>29</v>
      </c>
      <c r="E2129" s="12" t="s">
        <v>82</v>
      </c>
      <c r="F2129" s="12" t="s">
        <v>83</v>
      </c>
      <c r="G2129" s="12" t="s">
        <v>23</v>
      </c>
      <c r="H2129" s="33">
        <v>0.75000000000000011</v>
      </c>
      <c r="I2129" s="21">
        <v>6000</v>
      </c>
      <c r="J2129" s="33">
        <f t="shared" si="80"/>
        <v>4500.0000000000009</v>
      </c>
      <c r="K2129" s="34">
        <f t="shared" si="81"/>
        <v>1125.0000000000002</v>
      </c>
      <c r="L2129" s="24">
        <v>0.25</v>
      </c>
      <c r="M2129" s="42">
        <f t="shared" si="84"/>
        <v>0.18750000000000003</v>
      </c>
      <c r="N2129" s="29">
        <f t="shared" si="85"/>
        <v>1125.0000000000002</v>
      </c>
      <c r="O2129" s="3"/>
      <c r="P2129" s="4"/>
      <c r="Q2129" s="5"/>
      <c r="R2129" s="6"/>
    </row>
    <row r="2130" spans="1:18" ht="15.75" customHeight="1">
      <c r="A2130" s="12" t="s">
        <v>28</v>
      </c>
      <c r="B2130" s="15">
        <v>1128299</v>
      </c>
      <c r="C2130" s="3">
        <v>44402</v>
      </c>
      <c r="D2130" s="12" t="s">
        <v>29</v>
      </c>
      <c r="E2130" s="12" t="s">
        <v>82</v>
      </c>
      <c r="F2130" s="12" t="s">
        <v>83</v>
      </c>
      <c r="G2130" s="12" t="s">
        <v>18</v>
      </c>
      <c r="H2130" s="33">
        <v>0.55000000000000004</v>
      </c>
      <c r="I2130" s="21">
        <v>7500</v>
      </c>
      <c r="J2130" s="33">
        <f t="shared" si="80"/>
        <v>4125</v>
      </c>
      <c r="K2130" s="34">
        <f t="shared" si="81"/>
        <v>1443.75</v>
      </c>
      <c r="L2130" s="24">
        <v>0.35</v>
      </c>
      <c r="M2130" s="42">
        <f t="shared" si="84"/>
        <v>0.1925</v>
      </c>
      <c r="N2130" s="29">
        <f t="shared" si="85"/>
        <v>1443.75</v>
      </c>
      <c r="O2130" s="3"/>
      <c r="P2130" s="4"/>
      <c r="Q2130" s="5"/>
      <c r="R2130" s="6"/>
    </row>
    <row r="2131" spans="1:18" ht="15.75" customHeight="1">
      <c r="A2131" s="12" t="s">
        <v>28</v>
      </c>
      <c r="B2131" s="15">
        <v>1128299</v>
      </c>
      <c r="C2131" s="3">
        <v>44402</v>
      </c>
      <c r="D2131" s="12" t="s">
        <v>29</v>
      </c>
      <c r="E2131" s="12" t="s">
        <v>82</v>
      </c>
      <c r="F2131" s="12" t="s">
        <v>83</v>
      </c>
      <c r="G2131" s="12" t="s">
        <v>19</v>
      </c>
      <c r="H2131" s="33">
        <v>0.60000000000000009</v>
      </c>
      <c r="I2131" s="21">
        <v>6000</v>
      </c>
      <c r="J2131" s="33">
        <f t="shared" si="80"/>
        <v>3600.0000000000005</v>
      </c>
      <c r="K2131" s="34">
        <f t="shared" si="81"/>
        <v>1440.0000000000002</v>
      </c>
      <c r="L2131" s="24">
        <v>0.4</v>
      </c>
      <c r="M2131" s="42">
        <f t="shared" si="84"/>
        <v>0.24000000000000005</v>
      </c>
      <c r="N2131" s="29">
        <f t="shared" si="85"/>
        <v>1440.0000000000002</v>
      </c>
      <c r="O2131" s="3"/>
      <c r="P2131" s="4"/>
      <c r="Q2131" s="5"/>
      <c r="R2131" s="6"/>
    </row>
    <row r="2132" spans="1:18" ht="15.75" customHeight="1">
      <c r="A2132" s="12" t="s">
        <v>28</v>
      </c>
      <c r="B2132" s="15">
        <v>1128299</v>
      </c>
      <c r="C2132" s="3">
        <v>44402</v>
      </c>
      <c r="D2132" s="12" t="s">
        <v>29</v>
      </c>
      <c r="E2132" s="12" t="s">
        <v>82</v>
      </c>
      <c r="F2132" s="12" t="s">
        <v>83</v>
      </c>
      <c r="G2132" s="12" t="s">
        <v>20</v>
      </c>
      <c r="H2132" s="33">
        <v>0.60000000000000009</v>
      </c>
      <c r="I2132" s="21">
        <v>5500</v>
      </c>
      <c r="J2132" s="33">
        <f t="shared" si="80"/>
        <v>3300.0000000000005</v>
      </c>
      <c r="K2132" s="34">
        <f t="shared" si="81"/>
        <v>1155</v>
      </c>
      <c r="L2132" s="24">
        <v>0.35</v>
      </c>
      <c r="M2132" s="42">
        <f t="shared" si="84"/>
        <v>0.21</v>
      </c>
      <c r="N2132" s="29">
        <f t="shared" si="85"/>
        <v>1155</v>
      </c>
      <c r="O2132" s="3"/>
      <c r="P2132" s="4"/>
      <c r="Q2132" s="5"/>
      <c r="R2132" s="6"/>
    </row>
    <row r="2133" spans="1:18" ht="15.75" customHeight="1">
      <c r="A2133" s="12" t="s">
        <v>28</v>
      </c>
      <c r="B2133" s="15">
        <v>1128299</v>
      </c>
      <c r="C2133" s="3">
        <v>44402</v>
      </c>
      <c r="D2133" s="12" t="s">
        <v>29</v>
      </c>
      <c r="E2133" s="12" t="s">
        <v>82</v>
      </c>
      <c r="F2133" s="12" t="s">
        <v>83</v>
      </c>
      <c r="G2133" s="12" t="s">
        <v>21</v>
      </c>
      <c r="H2133" s="33">
        <v>0.55000000000000004</v>
      </c>
      <c r="I2133" s="21">
        <v>4500</v>
      </c>
      <c r="J2133" s="33">
        <f t="shared" si="80"/>
        <v>2475</v>
      </c>
      <c r="K2133" s="34">
        <f t="shared" si="81"/>
        <v>866.25</v>
      </c>
      <c r="L2133" s="24">
        <v>0.35</v>
      </c>
      <c r="M2133" s="42">
        <f t="shared" si="84"/>
        <v>0.1925</v>
      </c>
      <c r="N2133" s="29">
        <f t="shared" si="85"/>
        <v>866.25</v>
      </c>
      <c r="O2133" s="3"/>
      <c r="P2133" s="4"/>
      <c r="Q2133" s="5"/>
      <c r="R2133" s="6"/>
    </row>
    <row r="2134" spans="1:18" ht="15.75" customHeight="1">
      <c r="A2134" s="12" t="s">
        <v>28</v>
      </c>
      <c r="B2134" s="15">
        <v>1128299</v>
      </c>
      <c r="C2134" s="3">
        <v>44402</v>
      </c>
      <c r="D2134" s="12" t="s">
        <v>29</v>
      </c>
      <c r="E2134" s="12" t="s">
        <v>82</v>
      </c>
      <c r="F2134" s="12" t="s">
        <v>83</v>
      </c>
      <c r="G2134" s="12" t="s">
        <v>22</v>
      </c>
      <c r="H2134" s="33">
        <v>0.60000000000000009</v>
      </c>
      <c r="I2134" s="21">
        <v>5000</v>
      </c>
      <c r="J2134" s="33">
        <f t="shared" si="80"/>
        <v>3000.0000000000005</v>
      </c>
      <c r="K2134" s="34">
        <f t="shared" si="81"/>
        <v>900.00000000000011</v>
      </c>
      <c r="L2134" s="24">
        <v>0.3</v>
      </c>
      <c r="M2134" s="42">
        <f t="shared" si="84"/>
        <v>0.18000000000000002</v>
      </c>
      <c r="N2134" s="29">
        <f t="shared" si="85"/>
        <v>900.00000000000011</v>
      </c>
      <c r="O2134" s="3"/>
      <c r="P2134" s="4"/>
      <c r="Q2134" s="5"/>
      <c r="R2134" s="6"/>
    </row>
    <row r="2135" spans="1:18" ht="15.75" customHeight="1">
      <c r="A2135" s="12" t="s">
        <v>28</v>
      </c>
      <c r="B2135" s="15">
        <v>1128299</v>
      </c>
      <c r="C2135" s="3">
        <v>44402</v>
      </c>
      <c r="D2135" s="12" t="s">
        <v>29</v>
      </c>
      <c r="E2135" s="12" t="s">
        <v>82</v>
      </c>
      <c r="F2135" s="12" t="s">
        <v>83</v>
      </c>
      <c r="G2135" s="12" t="s">
        <v>23</v>
      </c>
      <c r="H2135" s="33">
        <v>0.75000000000000011</v>
      </c>
      <c r="I2135" s="21">
        <v>5000</v>
      </c>
      <c r="J2135" s="33">
        <f t="shared" si="80"/>
        <v>3750.0000000000005</v>
      </c>
      <c r="K2135" s="34">
        <f t="shared" si="81"/>
        <v>937.50000000000011</v>
      </c>
      <c r="L2135" s="24">
        <v>0.25</v>
      </c>
      <c r="M2135" s="42">
        <f t="shared" si="84"/>
        <v>0.18750000000000003</v>
      </c>
      <c r="N2135" s="29">
        <f t="shared" si="85"/>
        <v>937.50000000000011</v>
      </c>
      <c r="O2135" s="3"/>
      <c r="P2135" s="4"/>
      <c r="Q2135" s="5"/>
      <c r="R2135" s="6"/>
    </row>
    <row r="2136" spans="1:18" ht="15.75" customHeight="1">
      <c r="A2136" s="12" t="s">
        <v>28</v>
      </c>
      <c r="B2136" s="15">
        <v>1128299</v>
      </c>
      <c r="C2136" s="3">
        <v>44434</v>
      </c>
      <c r="D2136" s="12" t="s">
        <v>29</v>
      </c>
      <c r="E2136" s="12" t="s">
        <v>82</v>
      </c>
      <c r="F2136" s="12" t="s">
        <v>83</v>
      </c>
      <c r="G2136" s="12" t="s">
        <v>18</v>
      </c>
      <c r="H2136" s="33">
        <v>0.60000000000000009</v>
      </c>
      <c r="I2136" s="21">
        <v>7000</v>
      </c>
      <c r="J2136" s="33">
        <f t="shared" si="80"/>
        <v>4200.0000000000009</v>
      </c>
      <c r="K2136" s="34">
        <f t="shared" si="81"/>
        <v>1470.0000000000002</v>
      </c>
      <c r="L2136" s="24">
        <v>0.35</v>
      </c>
      <c r="M2136" s="42">
        <f t="shared" si="84"/>
        <v>0.21000000000000002</v>
      </c>
      <c r="N2136" s="29">
        <f t="shared" si="85"/>
        <v>1470.0000000000002</v>
      </c>
      <c r="O2136" s="3"/>
      <c r="P2136" s="4"/>
      <c r="Q2136" s="5"/>
      <c r="R2136" s="6"/>
    </row>
    <row r="2137" spans="1:18" ht="15.75" customHeight="1">
      <c r="A2137" s="12" t="s">
        <v>28</v>
      </c>
      <c r="B2137" s="15">
        <v>1128299</v>
      </c>
      <c r="C2137" s="3">
        <v>44434</v>
      </c>
      <c r="D2137" s="12" t="s">
        <v>29</v>
      </c>
      <c r="E2137" s="12" t="s">
        <v>82</v>
      </c>
      <c r="F2137" s="12" t="s">
        <v>83</v>
      </c>
      <c r="G2137" s="12" t="s">
        <v>19</v>
      </c>
      <c r="H2137" s="33">
        <v>0.65000000000000013</v>
      </c>
      <c r="I2137" s="21">
        <v>6500</v>
      </c>
      <c r="J2137" s="33">
        <f t="shared" si="80"/>
        <v>4225.0000000000009</v>
      </c>
      <c r="K2137" s="34">
        <f t="shared" si="81"/>
        <v>1690.0000000000005</v>
      </c>
      <c r="L2137" s="24">
        <v>0.4</v>
      </c>
      <c r="M2137" s="42">
        <f t="shared" si="84"/>
        <v>0.26000000000000006</v>
      </c>
      <c r="N2137" s="29">
        <f t="shared" si="85"/>
        <v>1690.0000000000005</v>
      </c>
      <c r="O2137" s="3"/>
      <c r="P2137" s="4"/>
      <c r="Q2137" s="5"/>
      <c r="R2137" s="6"/>
    </row>
    <row r="2138" spans="1:18" ht="15.75" customHeight="1">
      <c r="A2138" s="12" t="s">
        <v>28</v>
      </c>
      <c r="B2138" s="15">
        <v>1128299</v>
      </c>
      <c r="C2138" s="3">
        <v>44434</v>
      </c>
      <c r="D2138" s="12" t="s">
        <v>29</v>
      </c>
      <c r="E2138" s="12" t="s">
        <v>82</v>
      </c>
      <c r="F2138" s="12" t="s">
        <v>83</v>
      </c>
      <c r="G2138" s="12" t="s">
        <v>20</v>
      </c>
      <c r="H2138" s="33">
        <v>0.60000000000000009</v>
      </c>
      <c r="I2138" s="21">
        <v>5250</v>
      </c>
      <c r="J2138" s="33">
        <f t="shared" si="80"/>
        <v>3150.0000000000005</v>
      </c>
      <c r="K2138" s="34">
        <f t="shared" si="81"/>
        <v>1102.5</v>
      </c>
      <c r="L2138" s="24">
        <v>0.35</v>
      </c>
      <c r="M2138" s="42">
        <f t="shared" si="84"/>
        <v>0.21</v>
      </c>
      <c r="N2138" s="29">
        <f t="shared" si="85"/>
        <v>1102.5</v>
      </c>
      <c r="O2138" s="3"/>
      <c r="P2138" s="4"/>
      <c r="Q2138" s="5"/>
      <c r="R2138" s="6"/>
    </row>
    <row r="2139" spans="1:18" ht="15.75" customHeight="1">
      <c r="A2139" s="12" t="s">
        <v>28</v>
      </c>
      <c r="B2139" s="15">
        <v>1128299</v>
      </c>
      <c r="C2139" s="3">
        <v>44434</v>
      </c>
      <c r="D2139" s="12" t="s">
        <v>29</v>
      </c>
      <c r="E2139" s="12" t="s">
        <v>82</v>
      </c>
      <c r="F2139" s="12" t="s">
        <v>83</v>
      </c>
      <c r="G2139" s="12" t="s">
        <v>21</v>
      </c>
      <c r="H2139" s="33">
        <v>0.60000000000000009</v>
      </c>
      <c r="I2139" s="21">
        <v>4750</v>
      </c>
      <c r="J2139" s="33">
        <f t="shared" si="80"/>
        <v>2850.0000000000005</v>
      </c>
      <c r="K2139" s="34">
        <f t="shared" si="81"/>
        <v>997.50000000000011</v>
      </c>
      <c r="L2139" s="24">
        <v>0.35</v>
      </c>
      <c r="M2139" s="42">
        <f t="shared" si="84"/>
        <v>0.21000000000000002</v>
      </c>
      <c r="N2139" s="29">
        <f t="shared" si="85"/>
        <v>997.50000000000011</v>
      </c>
      <c r="O2139" s="3"/>
      <c r="P2139" s="4"/>
      <c r="Q2139" s="5"/>
      <c r="R2139" s="6"/>
    </row>
    <row r="2140" spans="1:18" ht="15.75" customHeight="1">
      <c r="A2140" s="12" t="s">
        <v>28</v>
      </c>
      <c r="B2140" s="15">
        <v>1128299</v>
      </c>
      <c r="C2140" s="3">
        <v>44434</v>
      </c>
      <c r="D2140" s="12" t="s">
        <v>29</v>
      </c>
      <c r="E2140" s="12" t="s">
        <v>82</v>
      </c>
      <c r="F2140" s="12" t="s">
        <v>83</v>
      </c>
      <c r="G2140" s="12" t="s">
        <v>22</v>
      </c>
      <c r="H2140" s="33">
        <v>0.70000000000000007</v>
      </c>
      <c r="I2140" s="21">
        <v>4750</v>
      </c>
      <c r="J2140" s="33">
        <f t="shared" si="80"/>
        <v>3325.0000000000005</v>
      </c>
      <c r="K2140" s="34">
        <f t="shared" si="81"/>
        <v>997.50000000000011</v>
      </c>
      <c r="L2140" s="24">
        <v>0.3</v>
      </c>
      <c r="M2140" s="42">
        <f t="shared" si="84"/>
        <v>0.21000000000000002</v>
      </c>
      <c r="N2140" s="29">
        <f t="shared" si="85"/>
        <v>997.50000000000011</v>
      </c>
      <c r="O2140" s="3"/>
      <c r="P2140" s="4"/>
      <c r="Q2140" s="5"/>
      <c r="R2140" s="6"/>
    </row>
    <row r="2141" spans="1:18" ht="15.75" customHeight="1">
      <c r="A2141" s="12" t="s">
        <v>28</v>
      </c>
      <c r="B2141" s="15">
        <v>1128299</v>
      </c>
      <c r="C2141" s="3">
        <v>44434</v>
      </c>
      <c r="D2141" s="12" t="s">
        <v>29</v>
      </c>
      <c r="E2141" s="12" t="s">
        <v>82</v>
      </c>
      <c r="F2141" s="12" t="s">
        <v>83</v>
      </c>
      <c r="G2141" s="12" t="s">
        <v>23</v>
      </c>
      <c r="H2141" s="33">
        <v>0.75000000000000011</v>
      </c>
      <c r="I2141" s="21">
        <v>4500</v>
      </c>
      <c r="J2141" s="33">
        <f t="shared" si="80"/>
        <v>3375.0000000000005</v>
      </c>
      <c r="K2141" s="34">
        <f t="shared" si="81"/>
        <v>843.75000000000011</v>
      </c>
      <c r="L2141" s="24">
        <v>0.25</v>
      </c>
      <c r="M2141" s="42">
        <f t="shared" si="84"/>
        <v>0.18750000000000003</v>
      </c>
      <c r="N2141" s="29">
        <f t="shared" si="85"/>
        <v>843.75000000000011</v>
      </c>
      <c r="O2141" s="3"/>
      <c r="P2141" s="4"/>
      <c r="Q2141" s="5"/>
      <c r="R2141" s="6"/>
    </row>
    <row r="2142" spans="1:18" ht="15.75" customHeight="1">
      <c r="A2142" s="12" t="s">
        <v>28</v>
      </c>
      <c r="B2142" s="15">
        <v>1128299</v>
      </c>
      <c r="C2142" s="3">
        <v>44466</v>
      </c>
      <c r="D2142" s="12" t="s">
        <v>29</v>
      </c>
      <c r="E2142" s="12" t="s">
        <v>82</v>
      </c>
      <c r="F2142" s="12" t="s">
        <v>83</v>
      </c>
      <c r="G2142" s="12" t="s">
        <v>18</v>
      </c>
      <c r="H2142" s="33">
        <v>0.50000000000000011</v>
      </c>
      <c r="I2142" s="21">
        <v>6250</v>
      </c>
      <c r="J2142" s="33">
        <f t="shared" si="80"/>
        <v>3125.0000000000009</v>
      </c>
      <c r="K2142" s="34">
        <f t="shared" si="81"/>
        <v>1093.7500000000002</v>
      </c>
      <c r="L2142" s="24">
        <v>0.35</v>
      </c>
      <c r="M2142" s="42">
        <f t="shared" si="84"/>
        <v>0.17500000000000004</v>
      </c>
      <c r="N2142" s="29">
        <f t="shared" si="85"/>
        <v>1093.7500000000002</v>
      </c>
      <c r="O2142" s="3"/>
      <c r="P2142" s="4"/>
      <c r="Q2142" s="5"/>
      <c r="R2142" s="6"/>
    </row>
    <row r="2143" spans="1:18" ht="15.75" customHeight="1">
      <c r="A2143" s="12" t="s">
        <v>28</v>
      </c>
      <c r="B2143" s="15">
        <v>1128299</v>
      </c>
      <c r="C2143" s="3">
        <v>44466</v>
      </c>
      <c r="D2143" s="12" t="s">
        <v>29</v>
      </c>
      <c r="E2143" s="12" t="s">
        <v>82</v>
      </c>
      <c r="F2143" s="12" t="s">
        <v>83</v>
      </c>
      <c r="G2143" s="12" t="s">
        <v>19</v>
      </c>
      <c r="H2143" s="33">
        <v>0.55000000000000016</v>
      </c>
      <c r="I2143" s="21">
        <v>6250</v>
      </c>
      <c r="J2143" s="33">
        <f t="shared" si="80"/>
        <v>3437.5000000000009</v>
      </c>
      <c r="K2143" s="34">
        <f t="shared" si="81"/>
        <v>1375.0000000000005</v>
      </c>
      <c r="L2143" s="24">
        <v>0.4</v>
      </c>
      <c r="M2143" s="42">
        <f t="shared" si="84"/>
        <v>0.22000000000000008</v>
      </c>
      <c r="N2143" s="29">
        <f t="shared" si="85"/>
        <v>1375.0000000000005</v>
      </c>
      <c r="O2143" s="3"/>
      <c r="P2143" s="4"/>
      <c r="Q2143" s="5"/>
      <c r="R2143" s="6"/>
    </row>
    <row r="2144" spans="1:18" ht="15.75" customHeight="1">
      <c r="A2144" s="12" t="s">
        <v>28</v>
      </c>
      <c r="B2144" s="15">
        <v>1128299</v>
      </c>
      <c r="C2144" s="3">
        <v>44466</v>
      </c>
      <c r="D2144" s="12" t="s">
        <v>29</v>
      </c>
      <c r="E2144" s="12" t="s">
        <v>82</v>
      </c>
      <c r="F2144" s="12" t="s">
        <v>83</v>
      </c>
      <c r="G2144" s="12" t="s">
        <v>20</v>
      </c>
      <c r="H2144" s="33">
        <v>0.50000000000000011</v>
      </c>
      <c r="I2144" s="21">
        <v>4750</v>
      </c>
      <c r="J2144" s="33">
        <f t="shared" si="80"/>
        <v>2375.0000000000005</v>
      </c>
      <c r="K2144" s="34">
        <f t="shared" si="81"/>
        <v>831.25000000000011</v>
      </c>
      <c r="L2144" s="24">
        <v>0.35</v>
      </c>
      <c r="M2144" s="42">
        <f t="shared" si="84"/>
        <v>0.17500000000000002</v>
      </c>
      <c r="N2144" s="29">
        <f t="shared" si="85"/>
        <v>831.25000000000011</v>
      </c>
      <c r="O2144" s="3"/>
      <c r="P2144" s="4"/>
      <c r="Q2144" s="5"/>
      <c r="R2144" s="6"/>
    </row>
    <row r="2145" spans="1:18" ht="15.75" customHeight="1">
      <c r="A2145" s="12" t="s">
        <v>28</v>
      </c>
      <c r="B2145" s="15">
        <v>1128299</v>
      </c>
      <c r="C2145" s="3">
        <v>44466</v>
      </c>
      <c r="D2145" s="12" t="s">
        <v>29</v>
      </c>
      <c r="E2145" s="12" t="s">
        <v>82</v>
      </c>
      <c r="F2145" s="12" t="s">
        <v>83</v>
      </c>
      <c r="G2145" s="12" t="s">
        <v>21</v>
      </c>
      <c r="H2145" s="33">
        <v>0.50000000000000011</v>
      </c>
      <c r="I2145" s="21">
        <v>4250</v>
      </c>
      <c r="J2145" s="33">
        <f t="shared" si="80"/>
        <v>2125.0000000000005</v>
      </c>
      <c r="K2145" s="34">
        <f t="shared" si="81"/>
        <v>743.75000000000011</v>
      </c>
      <c r="L2145" s="24">
        <v>0.35</v>
      </c>
      <c r="M2145" s="42">
        <f t="shared" si="84"/>
        <v>0.17500000000000002</v>
      </c>
      <c r="N2145" s="29">
        <f t="shared" si="85"/>
        <v>743.75000000000011</v>
      </c>
      <c r="O2145" s="3"/>
      <c r="P2145" s="4"/>
      <c r="Q2145" s="5"/>
      <c r="R2145" s="6"/>
    </row>
    <row r="2146" spans="1:18" ht="15.75" customHeight="1">
      <c r="A2146" s="12" t="s">
        <v>28</v>
      </c>
      <c r="B2146" s="15">
        <v>1128299</v>
      </c>
      <c r="C2146" s="3">
        <v>44466</v>
      </c>
      <c r="D2146" s="12" t="s">
        <v>29</v>
      </c>
      <c r="E2146" s="12" t="s">
        <v>82</v>
      </c>
      <c r="F2146" s="12" t="s">
        <v>83</v>
      </c>
      <c r="G2146" s="12" t="s">
        <v>22</v>
      </c>
      <c r="H2146" s="33">
        <v>0.60000000000000009</v>
      </c>
      <c r="I2146" s="21">
        <v>4250</v>
      </c>
      <c r="J2146" s="33">
        <f t="shared" si="80"/>
        <v>2550.0000000000005</v>
      </c>
      <c r="K2146" s="34">
        <f t="shared" si="81"/>
        <v>765.00000000000011</v>
      </c>
      <c r="L2146" s="24">
        <v>0.3</v>
      </c>
      <c r="M2146" s="42">
        <f t="shared" si="84"/>
        <v>0.18000000000000002</v>
      </c>
      <c r="N2146" s="29">
        <f t="shared" si="85"/>
        <v>765.00000000000011</v>
      </c>
      <c r="O2146" s="3"/>
      <c r="P2146" s="4"/>
      <c r="Q2146" s="5"/>
      <c r="R2146" s="6"/>
    </row>
    <row r="2147" spans="1:18" ht="15.75" customHeight="1">
      <c r="A2147" s="12" t="s">
        <v>28</v>
      </c>
      <c r="B2147" s="15">
        <v>1128299</v>
      </c>
      <c r="C2147" s="3">
        <v>44466</v>
      </c>
      <c r="D2147" s="12" t="s">
        <v>29</v>
      </c>
      <c r="E2147" s="12" t="s">
        <v>82</v>
      </c>
      <c r="F2147" s="12" t="s">
        <v>83</v>
      </c>
      <c r="G2147" s="12" t="s">
        <v>23</v>
      </c>
      <c r="H2147" s="33">
        <v>0.65000000000000013</v>
      </c>
      <c r="I2147" s="21">
        <v>4750</v>
      </c>
      <c r="J2147" s="33">
        <f t="shared" si="80"/>
        <v>3087.5000000000005</v>
      </c>
      <c r="K2147" s="34">
        <f t="shared" si="81"/>
        <v>771.87500000000011</v>
      </c>
      <c r="L2147" s="24">
        <v>0.25</v>
      </c>
      <c r="M2147" s="42">
        <f t="shared" si="84"/>
        <v>0.16250000000000003</v>
      </c>
      <c r="N2147" s="29">
        <f t="shared" si="85"/>
        <v>771.87500000000011</v>
      </c>
      <c r="O2147" s="3"/>
      <c r="P2147" s="4"/>
      <c r="Q2147" s="5"/>
      <c r="R2147" s="6"/>
    </row>
    <row r="2148" spans="1:18" ht="15.75" customHeight="1">
      <c r="A2148" s="12" t="s">
        <v>28</v>
      </c>
      <c r="B2148" s="15">
        <v>1128299</v>
      </c>
      <c r="C2148" s="3">
        <v>44495</v>
      </c>
      <c r="D2148" s="12" t="s">
        <v>29</v>
      </c>
      <c r="E2148" s="12" t="s">
        <v>82</v>
      </c>
      <c r="F2148" s="12" t="s">
        <v>83</v>
      </c>
      <c r="G2148" s="12" t="s">
        <v>18</v>
      </c>
      <c r="H2148" s="33">
        <v>0.50000000000000011</v>
      </c>
      <c r="I2148" s="21">
        <v>5500</v>
      </c>
      <c r="J2148" s="33">
        <f t="shared" si="80"/>
        <v>2750.0000000000005</v>
      </c>
      <c r="K2148" s="34">
        <f t="shared" si="81"/>
        <v>962.50000000000011</v>
      </c>
      <c r="L2148" s="24">
        <v>0.35</v>
      </c>
      <c r="M2148" s="42">
        <f t="shared" si="84"/>
        <v>0.17500000000000002</v>
      </c>
      <c r="N2148" s="29">
        <f t="shared" si="85"/>
        <v>962.50000000000011</v>
      </c>
      <c r="O2148" s="3"/>
      <c r="P2148" s="4"/>
      <c r="Q2148" s="5"/>
      <c r="R2148" s="6"/>
    </row>
    <row r="2149" spans="1:18" ht="15.75" customHeight="1">
      <c r="A2149" s="12" t="s">
        <v>28</v>
      </c>
      <c r="B2149" s="15">
        <v>1128299</v>
      </c>
      <c r="C2149" s="3">
        <v>44495</v>
      </c>
      <c r="D2149" s="12" t="s">
        <v>29</v>
      </c>
      <c r="E2149" s="12" t="s">
        <v>82</v>
      </c>
      <c r="F2149" s="12" t="s">
        <v>83</v>
      </c>
      <c r="G2149" s="12" t="s">
        <v>19</v>
      </c>
      <c r="H2149" s="33">
        <v>0.55000000000000016</v>
      </c>
      <c r="I2149" s="21">
        <v>5500</v>
      </c>
      <c r="J2149" s="33">
        <f t="shared" si="80"/>
        <v>3025.0000000000009</v>
      </c>
      <c r="K2149" s="34">
        <f t="shared" si="81"/>
        <v>1210.0000000000005</v>
      </c>
      <c r="L2149" s="24">
        <v>0.4</v>
      </c>
      <c r="M2149" s="42">
        <f t="shared" si="84"/>
        <v>0.22000000000000008</v>
      </c>
      <c r="N2149" s="29">
        <f t="shared" si="85"/>
        <v>1210.0000000000005</v>
      </c>
      <c r="O2149" s="3"/>
      <c r="P2149" s="4"/>
      <c r="Q2149" s="5"/>
      <c r="R2149" s="6"/>
    </row>
    <row r="2150" spans="1:18" ht="15.75" customHeight="1">
      <c r="A2150" s="12" t="s">
        <v>28</v>
      </c>
      <c r="B2150" s="15">
        <v>1128299</v>
      </c>
      <c r="C2150" s="3">
        <v>44495</v>
      </c>
      <c r="D2150" s="12" t="s">
        <v>29</v>
      </c>
      <c r="E2150" s="12" t="s">
        <v>82</v>
      </c>
      <c r="F2150" s="12" t="s">
        <v>83</v>
      </c>
      <c r="G2150" s="12" t="s">
        <v>20</v>
      </c>
      <c r="H2150" s="33">
        <v>0.50000000000000011</v>
      </c>
      <c r="I2150" s="21">
        <v>3750</v>
      </c>
      <c r="J2150" s="33">
        <f t="shared" si="80"/>
        <v>1875.0000000000005</v>
      </c>
      <c r="K2150" s="34">
        <f t="shared" si="81"/>
        <v>656.25000000000011</v>
      </c>
      <c r="L2150" s="24">
        <v>0.35</v>
      </c>
      <c r="M2150" s="42">
        <f t="shared" si="84"/>
        <v>0.17500000000000002</v>
      </c>
      <c r="N2150" s="29">
        <f t="shared" si="85"/>
        <v>656.25000000000011</v>
      </c>
      <c r="O2150" s="3"/>
      <c r="P2150" s="4"/>
      <c r="Q2150" s="5"/>
      <c r="R2150" s="6"/>
    </row>
    <row r="2151" spans="1:18" ht="15.75" customHeight="1">
      <c r="A2151" s="12" t="s">
        <v>28</v>
      </c>
      <c r="B2151" s="15">
        <v>1128299</v>
      </c>
      <c r="C2151" s="3">
        <v>44495</v>
      </c>
      <c r="D2151" s="12" t="s">
        <v>29</v>
      </c>
      <c r="E2151" s="12" t="s">
        <v>82</v>
      </c>
      <c r="F2151" s="12" t="s">
        <v>83</v>
      </c>
      <c r="G2151" s="12" t="s">
        <v>21</v>
      </c>
      <c r="H2151" s="33">
        <v>0.50000000000000011</v>
      </c>
      <c r="I2151" s="21">
        <v>3500</v>
      </c>
      <c r="J2151" s="33">
        <f t="shared" si="80"/>
        <v>1750.0000000000005</v>
      </c>
      <c r="K2151" s="34">
        <f t="shared" si="81"/>
        <v>612.50000000000011</v>
      </c>
      <c r="L2151" s="24">
        <v>0.35</v>
      </c>
      <c r="M2151" s="42">
        <f t="shared" si="84"/>
        <v>0.17500000000000004</v>
      </c>
      <c r="N2151" s="29">
        <f t="shared" si="85"/>
        <v>612.50000000000011</v>
      </c>
      <c r="O2151" s="3"/>
      <c r="P2151" s="4"/>
      <c r="Q2151" s="5"/>
      <c r="R2151" s="6"/>
    </row>
    <row r="2152" spans="1:18" ht="15.75" customHeight="1">
      <c r="A2152" s="12" t="s">
        <v>28</v>
      </c>
      <c r="B2152" s="15">
        <v>1128299</v>
      </c>
      <c r="C2152" s="3">
        <v>44495</v>
      </c>
      <c r="D2152" s="12" t="s">
        <v>29</v>
      </c>
      <c r="E2152" s="12" t="s">
        <v>82</v>
      </c>
      <c r="F2152" s="12" t="s">
        <v>83</v>
      </c>
      <c r="G2152" s="12" t="s">
        <v>22</v>
      </c>
      <c r="H2152" s="33">
        <v>0.60000000000000009</v>
      </c>
      <c r="I2152" s="21">
        <v>3250</v>
      </c>
      <c r="J2152" s="33">
        <f t="shared" si="80"/>
        <v>1950.0000000000002</v>
      </c>
      <c r="K2152" s="34">
        <f t="shared" si="81"/>
        <v>585</v>
      </c>
      <c r="L2152" s="24">
        <v>0.3</v>
      </c>
      <c r="M2152" s="42">
        <f t="shared" si="84"/>
        <v>0.18</v>
      </c>
      <c r="N2152" s="29">
        <f t="shared" si="85"/>
        <v>585</v>
      </c>
      <c r="O2152" s="3"/>
      <c r="P2152" s="4"/>
      <c r="Q2152" s="5"/>
      <c r="R2152" s="6"/>
    </row>
    <row r="2153" spans="1:18" ht="15.75" customHeight="1">
      <c r="A2153" s="12" t="s">
        <v>28</v>
      </c>
      <c r="B2153" s="15">
        <v>1128299</v>
      </c>
      <c r="C2153" s="3">
        <v>44495</v>
      </c>
      <c r="D2153" s="12" t="s">
        <v>29</v>
      </c>
      <c r="E2153" s="12" t="s">
        <v>82</v>
      </c>
      <c r="F2153" s="12" t="s">
        <v>83</v>
      </c>
      <c r="G2153" s="12" t="s">
        <v>23</v>
      </c>
      <c r="H2153" s="33">
        <v>0.75000000000000011</v>
      </c>
      <c r="I2153" s="21">
        <v>3750</v>
      </c>
      <c r="J2153" s="33">
        <f t="shared" si="80"/>
        <v>2812.5000000000005</v>
      </c>
      <c r="K2153" s="34">
        <f t="shared" si="81"/>
        <v>703.12500000000011</v>
      </c>
      <c r="L2153" s="24">
        <v>0.25</v>
      </c>
      <c r="M2153" s="42">
        <f t="shared" si="84"/>
        <v>0.18750000000000003</v>
      </c>
      <c r="N2153" s="29">
        <f t="shared" si="85"/>
        <v>703.12500000000011</v>
      </c>
      <c r="O2153" s="3"/>
      <c r="P2153" s="4"/>
      <c r="Q2153" s="5"/>
      <c r="R2153" s="6"/>
    </row>
    <row r="2154" spans="1:18" ht="15.75" customHeight="1">
      <c r="A2154" s="12" t="s">
        <v>28</v>
      </c>
      <c r="B2154" s="15">
        <v>1128299</v>
      </c>
      <c r="C2154" s="3">
        <v>44526</v>
      </c>
      <c r="D2154" s="12" t="s">
        <v>29</v>
      </c>
      <c r="E2154" s="12" t="s">
        <v>82</v>
      </c>
      <c r="F2154" s="12" t="s">
        <v>83</v>
      </c>
      <c r="G2154" s="12" t="s">
        <v>18</v>
      </c>
      <c r="H2154" s="33">
        <v>0.60000000000000009</v>
      </c>
      <c r="I2154" s="21">
        <v>5500</v>
      </c>
      <c r="J2154" s="33">
        <f t="shared" si="80"/>
        <v>3300.0000000000005</v>
      </c>
      <c r="K2154" s="34">
        <f t="shared" si="81"/>
        <v>1155</v>
      </c>
      <c r="L2154" s="24">
        <v>0.35</v>
      </c>
      <c r="M2154" s="42">
        <f t="shared" si="84"/>
        <v>0.21</v>
      </c>
      <c r="N2154" s="29">
        <f t="shared" si="85"/>
        <v>1155</v>
      </c>
      <c r="O2154" s="3"/>
      <c r="P2154" s="4"/>
      <c r="Q2154" s="5"/>
      <c r="R2154" s="6"/>
    </row>
    <row r="2155" spans="1:18" ht="15.75" customHeight="1">
      <c r="A2155" s="12" t="s">
        <v>28</v>
      </c>
      <c r="B2155" s="15">
        <v>1128299</v>
      </c>
      <c r="C2155" s="3">
        <v>44526</v>
      </c>
      <c r="D2155" s="12" t="s">
        <v>29</v>
      </c>
      <c r="E2155" s="12" t="s">
        <v>82</v>
      </c>
      <c r="F2155" s="12" t="s">
        <v>83</v>
      </c>
      <c r="G2155" s="12" t="s">
        <v>19</v>
      </c>
      <c r="H2155" s="33">
        <v>0.65000000000000013</v>
      </c>
      <c r="I2155" s="21">
        <v>6000</v>
      </c>
      <c r="J2155" s="33">
        <f t="shared" si="80"/>
        <v>3900.0000000000009</v>
      </c>
      <c r="K2155" s="34">
        <f t="shared" si="81"/>
        <v>1560.0000000000005</v>
      </c>
      <c r="L2155" s="24">
        <v>0.4</v>
      </c>
      <c r="M2155" s="42">
        <f t="shared" si="84"/>
        <v>0.26000000000000006</v>
      </c>
      <c r="N2155" s="29">
        <f t="shared" si="85"/>
        <v>1560.0000000000005</v>
      </c>
      <c r="O2155" s="3"/>
      <c r="P2155" s="4"/>
      <c r="Q2155" s="5"/>
      <c r="R2155" s="6"/>
    </row>
    <row r="2156" spans="1:18" ht="15.75" customHeight="1">
      <c r="A2156" s="12" t="s">
        <v>28</v>
      </c>
      <c r="B2156" s="15">
        <v>1128299</v>
      </c>
      <c r="C2156" s="3">
        <v>44526</v>
      </c>
      <c r="D2156" s="12" t="s">
        <v>29</v>
      </c>
      <c r="E2156" s="12" t="s">
        <v>82</v>
      </c>
      <c r="F2156" s="12" t="s">
        <v>83</v>
      </c>
      <c r="G2156" s="12" t="s">
        <v>20</v>
      </c>
      <c r="H2156" s="33">
        <v>0.60000000000000009</v>
      </c>
      <c r="I2156" s="21">
        <v>4500</v>
      </c>
      <c r="J2156" s="33">
        <f t="shared" si="80"/>
        <v>2700.0000000000005</v>
      </c>
      <c r="K2156" s="34">
        <f t="shared" si="81"/>
        <v>945.00000000000011</v>
      </c>
      <c r="L2156" s="24">
        <v>0.35</v>
      </c>
      <c r="M2156" s="42">
        <f t="shared" si="84"/>
        <v>0.21000000000000002</v>
      </c>
      <c r="N2156" s="29">
        <f t="shared" si="85"/>
        <v>945.00000000000011</v>
      </c>
      <c r="O2156" s="3"/>
      <c r="P2156" s="4"/>
      <c r="Q2156" s="5"/>
      <c r="R2156" s="6"/>
    </row>
    <row r="2157" spans="1:18" ht="15.75" customHeight="1">
      <c r="A2157" s="12" t="s">
        <v>28</v>
      </c>
      <c r="B2157" s="15">
        <v>1128299</v>
      </c>
      <c r="C2157" s="3">
        <v>44526</v>
      </c>
      <c r="D2157" s="12" t="s">
        <v>29</v>
      </c>
      <c r="E2157" s="12" t="s">
        <v>82</v>
      </c>
      <c r="F2157" s="12" t="s">
        <v>83</v>
      </c>
      <c r="G2157" s="12" t="s">
        <v>21</v>
      </c>
      <c r="H2157" s="33">
        <v>0.60000000000000009</v>
      </c>
      <c r="I2157" s="21">
        <v>4250</v>
      </c>
      <c r="J2157" s="33">
        <f t="shared" si="80"/>
        <v>2550.0000000000005</v>
      </c>
      <c r="K2157" s="34">
        <f t="shared" si="81"/>
        <v>892.50000000000011</v>
      </c>
      <c r="L2157" s="24">
        <v>0.35</v>
      </c>
      <c r="M2157" s="42">
        <f t="shared" si="84"/>
        <v>0.21000000000000002</v>
      </c>
      <c r="N2157" s="29">
        <f t="shared" si="85"/>
        <v>892.50000000000011</v>
      </c>
      <c r="O2157" s="3"/>
      <c r="P2157" s="4"/>
      <c r="Q2157" s="5"/>
      <c r="R2157" s="6"/>
    </row>
    <row r="2158" spans="1:18" ht="15.75" customHeight="1">
      <c r="A2158" s="12" t="s">
        <v>28</v>
      </c>
      <c r="B2158" s="15">
        <v>1128299</v>
      </c>
      <c r="C2158" s="3">
        <v>44526</v>
      </c>
      <c r="D2158" s="12" t="s">
        <v>29</v>
      </c>
      <c r="E2158" s="12" t="s">
        <v>82</v>
      </c>
      <c r="F2158" s="12" t="s">
        <v>83</v>
      </c>
      <c r="G2158" s="12" t="s">
        <v>22</v>
      </c>
      <c r="H2158" s="33">
        <v>0.70000000000000007</v>
      </c>
      <c r="I2158" s="21">
        <v>3750</v>
      </c>
      <c r="J2158" s="33">
        <f t="shared" si="80"/>
        <v>2625.0000000000005</v>
      </c>
      <c r="K2158" s="34">
        <f t="shared" si="81"/>
        <v>787.50000000000011</v>
      </c>
      <c r="L2158" s="24">
        <v>0.3</v>
      </c>
      <c r="M2158" s="42">
        <f t="shared" si="84"/>
        <v>0.21000000000000002</v>
      </c>
      <c r="N2158" s="29">
        <f t="shared" si="85"/>
        <v>787.50000000000011</v>
      </c>
      <c r="O2158" s="3"/>
      <c r="P2158" s="4"/>
      <c r="Q2158" s="5"/>
      <c r="R2158" s="6"/>
    </row>
    <row r="2159" spans="1:18" ht="15.75" customHeight="1">
      <c r="A2159" s="12" t="s">
        <v>28</v>
      </c>
      <c r="B2159" s="15">
        <v>1128299</v>
      </c>
      <c r="C2159" s="3">
        <v>44526</v>
      </c>
      <c r="D2159" s="12" t="s">
        <v>29</v>
      </c>
      <c r="E2159" s="12" t="s">
        <v>82</v>
      </c>
      <c r="F2159" s="12" t="s">
        <v>83</v>
      </c>
      <c r="G2159" s="12" t="s">
        <v>23</v>
      </c>
      <c r="H2159" s="33">
        <v>0.75000000000000011</v>
      </c>
      <c r="I2159" s="21">
        <v>5000</v>
      </c>
      <c r="J2159" s="33">
        <f t="shared" si="80"/>
        <v>3750.0000000000005</v>
      </c>
      <c r="K2159" s="34">
        <f t="shared" si="81"/>
        <v>937.50000000000011</v>
      </c>
      <c r="L2159" s="24">
        <v>0.25</v>
      </c>
      <c r="M2159" s="42">
        <f t="shared" si="84"/>
        <v>0.18750000000000003</v>
      </c>
      <c r="N2159" s="29">
        <f t="shared" si="85"/>
        <v>937.50000000000011</v>
      </c>
      <c r="O2159" s="3"/>
      <c r="P2159" s="4"/>
      <c r="Q2159" s="5"/>
      <c r="R2159" s="6"/>
    </row>
    <row r="2160" spans="1:18" ht="15.75" customHeight="1">
      <c r="A2160" s="12" t="s">
        <v>28</v>
      </c>
      <c r="B2160" s="15">
        <v>1128299</v>
      </c>
      <c r="C2160" s="3">
        <v>44555</v>
      </c>
      <c r="D2160" s="12" t="s">
        <v>29</v>
      </c>
      <c r="E2160" s="12" t="s">
        <v>82</v>
      </c>
      <c r="F2160" s="12" t="s">
        <v>83</v>
      </c>
      <c r="G2160" s="12" t="s">
        <v>18</v>
      </c>
      <c r="H2160" s="33">
        <v>0.60000000000000009</v>
      </c>
      <c r="I2160" s="21">
        <v>7000</v>
      </c>
      <c r="J2160" s="33">
        <f t="shared" si="80"/>
        <v>4200.0000000000009</v>
      </c>
      <c r="K2160" s="34">
        <f t="shared" si="81"/>
        <v>1470.0000000000002</v>
      </c>
      <c r="L2160" s="24">
        <v>0.35</v>
      </c>
      <c r="M2160" s="42">
        <f t="shared" si="84"/>
        <v>0.21000000000000002</v>
      </c>
      <c r="N2160" s="29">
        <f t="shared" si="85"/>
        <v>1470.0000000000002</v>
      </c>
      <c r="O2160" s="3"/>
      <c r="P2160" s="4"/>
      <c r="Q2160" s="5"/>
      <c r="R2160" s="6"/>
    </row>
    <row r="2161" spans="1:18" ht="15.75" customHeight="1">
      <c r="A2161" s="12" t="s">
        <v>28</v>
      </c>
      <c r="B2161" s="15">
        <v>1128299</v>
      </c>
      <c r="C2161" s="3">
        <v>44555</v>
      </c>
      <c r="D2161" s="12" t="s">
        <v>29</v>
      </c>
      <c r="E2161" s="12" t="s">
        <v>82</v>
      </c>
      <c r="F2161" s="12" t="s">
        <v>83</v>
      </c>
      <c r="G2161" s="12" t="s">
        <v>19</v>
      </c>
      <c r="H2161" s="33">
        <v>0.65000000000000013</v>
      </c>
      <c r="I2161" s="21">
        <v>7000</v>
      </c>
      <c r="J2161" s="33">
        <f t="shared" si="80"/>
        <v>4550.0000000000009</v>
      </c>
      <c r="K2161" s="34">
        <f t="shared" si="81"/>
        <v>1820.0000000000005</v>
      </c>
      <c r="L2161" s="24">
        <v>0.4</v>
      </c>
      <c r="M2161" s="42">
        <f t="shared" si="84"/>
        <v>0.26000000000000006</v>
      </c>
      <c r="N2161" s="29">
        <f t="shared" si="85"/>
        <v>1820.0000000000005</v>
      </c>
      <c r="O2161" s="3"/>
      <c r="P2161" s="4"/>
      <c r="Q2161" s="5"/>
      <c r="R2161" s="6"/>
    </row>
    <row r="2162" spans="1:18" ht="15.75" customHeight="1">
      <c r="A2162" s="12" t="s">
        <v>28</v>
      </c>
      <c r="B2162" s="15">
        <v>1128299</v>
      </c>
      <c r="C2162" s="3">
        <v>44555</v>
      </c>
      <c r="D2162" s="12" t="s">
        <v>29</v>
      </c>
      <c r="E2162" s="12" t="s">
        <v>82</v>
      </c>
      <c r="F2162" s="12" t="s">
        <v>83</v>
      </c>
      <c r="G2162" s="12" t="s">
        <v>20</v>
      </c>
      <c r="H2162" s="33">
        <v>0.60000000000000009</v>
      </c>
      <c r="I2162" s="21">
        <v>5000</v>
      </c>
      <c r="J2162" s="33">
        <f t="shared" si="80"/>
        <v>3000.0000000000005</v>
      </c>
      <c r="K2162" s="34">
        <f t="shared" si="81"/>
        <v>1050</v>
      </c>
      <c r="L2162" s="24">
        <v>0.35</v>
      </c>
      <c r="M2162" s="42">
        <f t="shared" si="84"/>
        <v>0.21</v>
      </c>
      <c r="N2162" s="29">
        <f t="shared" si="85"/>
        <v>1050</v>
      </c>
      <c r="O2162" s="3"/>
      <c r="P2162" s="4"/>
      <c r="Q2162" s="5"/>
      <c r="R2162" s="6"/>
    </row>
    <row r="2163" spans="1:18" ht="15.75" customHeight="1">
      <c r="A2163" s="12" t="s">
        <v>28</v>
      </c>
      <c r="B2163" s="15">
        <v>1128299</v>
      </c>
      <c r="C2163" s="3">
        <v>44555</v>
      </c>
      <c r="D2163" s="12" t="s">
        <v>29</v>
      </c>
      <c r="E2163" s="12" t="s">
        <v>82</v>
      </c>
      <c r="F2163" s="12" t="s">
        <v>83</v>
      </c>
      <c r="G2163" s="12" t="s">
        <v>21</v>
      </c>
      <c r="H2163" s="33">
        <v>0.60000000000000009</v>
      </c>
      <c r="I2163" s="21">
        <v>5000</v>
      </c>
      <c r="J2163" s="33">
        <f t="shared" si="80"/>
        <v>3000.0000000000005</v>
      </c>
      <c r="K2163" s="34">
        <f t="shared" si="81"/>
        <v>1050</v>
      </c>
      <c r="L2163" s="24">
        <v>0.35</v>
      </c>
      <c r="M2163" s="42">
        <f t="shared" si="84"/>
        <v>0.21</v>
      </c>
      <c r="N2163" s="29">
        <f t="shared" si="85"/>
        <v>1050</v>
      </c>
      <c r="O2163" s="3"/>
      <c r="P2163" s="4"/>
      <c r="Q2163" s="5"/>
      <c r="R2163" s="6"/>
    </row>
    <row r="2164" spans="1:18" ht="15.75" customHeight="1">
      <c r="A2164" s="12" t="s">
        <v>28</v>
      </c>
      <c r="B2164" s="15">
        <v>1128299</v>
      </c>
      <c r="C2164" s="3">
        <v>44555</v>
      </c>
      <c r="D2164" s="12" t="s">
        <v>29</v>
      </c>
      <c r="E2164" s="12" t="s">
        <v>82</v>
      </c>
      <c r="F2164" s="12" t="s">
        <v>83</v>
      </c>
      <c r="G2164" s="12" t="s">
        <v>22</v>
      </c>
      <c r="H2164" s="33">
        <v>0.70000000000000007</v>
      </c>
      <c r="I2164" s="21">
        <v>4250</v>
      </c>
      <c r="J2164" s="33">
        <f t="shared" si="80"/>
        <v>2975.0000000000005</v>
      </c>
      <c r="K2164" s="34">
        <f t="shared" si="81"/>
        <v>892.50000000000011</v>
      </c>
      <c r="L2164" s="24">
        <v>0.3</v>
      </c>
      <c r="M2164" s="42">
        <f t="shared" si="84"/>
        <v>0.21000000000000002</v>
      </c>
      <c r="N2164" s="29">
        <f t="shared" si="85"/>
        <v>892.50000000000011</v>
      </c>
      <c r="O2164" s="3"/>
      <c r="P2164" s="4"/>
      <c r="Q2164" s="5"/>
      <c r="R2164" s="6"/>
    </row>
    <row r="2165" spans="1:18" ht="15.75" customHeight="1">
      <c r="A2165" s="12" t="s">
        <v>28</v>
      </c>
      <c r="B2165" s="15">
        <v>1128299</v>
      </c>
      <c r="C2165" s="3">
        <v>44555</v>
      </c>
      <c r="D2165" s="12" t="s">
        <v>29</v>
      </c>
      <c r="E2165" s="12" t="s">
        <v>82</v>
      </c>
      <c r="F2165" s="12" t="s">
        <v>83</v>
      </c>
      <c r="G2165" s="12" t="s">
        <v>23</v>
      </c>
      <c r="H2165" s="33">
        <v>0.75000000000000011</v>
      </c>
      <c r="I2165" s="21">
        <v>5250</v>
      </c>
      <c r="J2165" s="33">
        <f t="shared" si="80"/>
        <v>3937.5000000000005</v>
      </c>
      <c r="K2165" s="34">
        <f t="shared" si="81"/>
        <v>984.37500000000011</v>
      </c>
      <c r="L2165" s="24">
        <v>0.25</v>
      </c>
      <c r="M2165" s="42">
        <f t="shared" si="84"/>
        <v>0.18750000000000003</v>
      </c>
      <c r="N2165" s="29">
        <f t="shared" si="85"/>
        <v>984.37500000000011</v>
      </c>
      <c r="O2165" s="3"/>
      <c r="P2165" s="4"/>
      <c r="Q2165" s="5"/>
      <c r="R2165" s="6"/>
    </row>
    <row r="2166" spans="1:18" ht="15.75" customHeight="1">
      <c r="A2166" s="12" t="s">
        <v>28</v>
      </c>
      <c r="B2166" s="15">
        <v>1128299</v>
      </c>
      <c r="C2166" s="3">
        <v>44209</v>
      </c>
      <c r="D2166" s="12" t="s">
        <v>29</v>
      </c>
      <c r="E2166" s="12" t="s">
        <v>84</v>
      </c>
      <c r="F2166" s="12" t="s">
        <v>85</v>
      </c>
      <c r="G2166" s="12" t="s">
        <v>18</v>
      </c>
      <c r="H2166" s="33">
        <v>0.29999999999999993</v>
      </c>
      <c r="I2166" s="21">
        <v>4500</v>
      </c>
      <c r="J2166" s="33">
        <f t="shared" si="80"/>
        <v>1349.9999999999998</v>
      </c>
      <c r="K2166" s="34">
        <f t="shared" si="81"/>
        <v>539.99999999999989</v>
      </c>
      <c r="L2166" s="24">
        <v>0.4</v>
      </c>
      <c r="M2166" s="42">
        <f t="shared" si="84"/>
        <v>0.11999999999999997</v>
      </c>
      <c r="N2166" s="29">
        <f t="shared" si="85"/>
        <v>539.99999999999989</v>
      </c>
      <c r="O2166" s="3"/>
      <c r="P2166" s="4"/>
      <c r="Q2166" s="5"/>
      <c r="R2166" s="6"/>
    </row>
    <row r="2167" spans="1:18" ht="15.75" customHeight="1">
      <c r="A2167" s="12" t="s">
        <v>28</v>
      </c>
      <c r="B2167" s="15">
        <v>1128299</v>
      </c>
      <c r="C2167" s="3">
        <v>44209</v>
      </c>
      <c r="D2167" s="12" t="s">
        <v>29</v>
      </c>
      <c r="E2167" s="12" t="s">
        <v>84</v>
      </c>
      <c r="F2167" s="12" t="s">
        <v>85</v>
      </c>
      <c r="G2167" s="12" t="s">
        <v>19</v>
      </c>
      <c r="H2167" s="33">
        <v>0.4</v>
      </c>
      <c r="I2167" s="21">
        <v>4500</v>
      </c>
      <c r="J2167" s="33">
        <f t="shared" si="80"/>
        <v>1800</v>
      </c>
      <c r="K2167" s="34">
        <f t="shared" si="81"/>
        <v>720</v>
      </c>
      <c r="L2167" s="24">
        <v>0.4</v>
      </c>
      <c r="M2167" s="42">
        <f t="shared" si="84"/>
        <v>0.16</v>
      </c>
      <c r="N2167" s="29">
        <f t="shared" si="85"/>
        <v>720</v>
      </c>
      <c r="O2167" s="3"/>
      <c r="P2167" s="4"/>
      <c r="Q2167" s="5"/>
      <c r="R2167" s="6"/>
    </row>
    <row r="2168" spans="1:18" ht="15.75" customHeight="1">
      <c r="A2168" s="12" t="s">
        <v>28</v>
      </c>
      <c r="B2168" s="15">
        <v>1128299</v>
      </c>
      <c r="C2168" s="3">
        <v>44209</v>
      </c>
      <c r="D2168" s="12" t="s">
        <v>29</v>
      </c>
      <c r="E2168" s="12" t="s">
        <v>84</v>
      </c>
      <c r="F2168" s="12" t="s">
        <v>85</v>
      </c>
      <c r="G2168" s="12" t="s">
        <v>20</v>
      </c>
      <c r="H2168" s="33">
        <v>0.4</v>
      </c>
      <c r="I2168" s="21">
        <v>4500</v>
      </c>
      <c r="J2168" s="33">
        <f t="shared" si="80"/>
        <v>1800</v>
      </c>
      <c r="K2168" s="34">
        <f t="shared" si="81"/>
        <v>630</v>
      </c>
      <c r="L2168" s="24">
        <v>0.35</v>
      </c>
      <c r="M2168" s="42">
        <f t="shared" si="84"/>
        <v>0.14000000000000001</v>
      </c>
      <c r="N2168" s="29">
        <f t="shared" si="85"/>
        <v>630</v>
      </c>
      <c r="O2168" s="3"/>
      <c r="P2168" s="4"/>
      <c r="Q2168" s="5"/>
      <c r="R2168" s="6"/>
    </row>
    <row r="2169" spans="1:18" ht="15.75" customHeight="1">
      <c r="A2169" s="12" t="s">
        <v>28</v>
      </c>
      <c r="B2169" s="15">
        <v>1128299</v>
      </c>
      <c r="C2169" s="3">
        <v>44209</v>
      </c>
      <c r="D2169" s="12" t="s">
        <v>29</v>
      </c>
      <c r="E2169" s="12" t="s">
        <v>84</v>
      </c>
      <c r="F2169" s="12" t="s">
        <v>85</v>
      </c>
      <c r="G2169" s="12" t="s">
        <v>21</v>
      </c>
      <c r="H2169" s="33">
        <v>0.4</v>
      </c>
      <c r="I2169" s="21">
        <v>3000</v>
      </c>
      <c r="J2169" s="33">
        <f t="shared" si="80"/>
        <v>1200</v>
      </c>
      <c r="K2169" s="34">
        <f t="shared" si="81"/>
        <v>480</v>
      </c>
      <c r="L2169" s="24">
        <v>0.4</v>
      </c>
      <c r="M2169" s="42">
        <f t="shared" si="84"/>
        <v>0.16</v>
      </c>
      <c r="N2169" s="29">
        <f t="shared" si="85"/>
        <v>480</v>
      </c>
      <c r="O2169" s="3"/>
      <c r="P2169" s="4"/>
      <c r="Q2169" s="5"/>
      <c r="R2169" s="6"/>
    </row>
    <row r="2170" spans="1:18" ht="15.75" customHeight="1">
      <c r="A2170" s="12" t="s">
        <v>28</v>
      </c>
      <c r="B2170" s="15">
        <v>1128299</v>
      </c>
      <c r="C2170" s="3">
        <v>44209</v>
      </c>
      <c r="D2170" s="12" t="s">
        <v>29</v>
      </c>
      <c r="E2170" s="12" t="s">
        <v>84</v>
      </c>
      <c r="F2170" s="12" t="s">
        <v>85</v>
      </c>
      <c r="G2170" s="12" t="s">
        <v>22</v>
      </c>
      <c r="H2170" s="33">
        <v>0.45000000000000012</v>
      </c>
      <c r="I2170" s="21">
        <v>2500</v>
      </c>
      <c r="J2170" s="33">
        <f t="shared" si="80"/>
        <v>1125.0000000000002</v>
      </c>
      <c r="K2170" s="34">
        <f t="shared" si="81"/>
        <v>393.75000000000006</v>
      </c>
      <c r="L2170" s="24">
        <v>0.35</v>
      </c>
      <c r="M2170" s="42">
        <f t="shared" si="84"/>
        <v>0.15750000000000003</v>
      </c>
      <c r="N2170" s="29">
        <f t="shared" si="85"/>
        <v>393.75000000000006</v>
      </c>
      <c r="O2170" s="3"/>
      <c r="P2170" s="4"/>
      <c r="Q2170" s="5"/>
      <c r="R2170" s="6"/>
    </row>
    <row r="2171" spans="1:18" ht="15.75" customHeight="1">
      <c r="A2171" s="12" t="s">
        <v>28</v>
      </c>
      <c r="B2171" s="15">
        <v>1128299</v>
      </c>
      <c r="C2171" s="3">
        <v>44209</v>
      </c>
      <c r="D2171" s="12" t="s">
        <v>29</v>
      </c>
      <c r="E2171" s="12" t="s">
        <v>84</v>
      </c>
      <c r="F2171" s="12" t="s">
        <v>85</v>
      </c>
      <c r="G2171" s="12" t="s">
        <v>23</v>
      </c>
      <c r="H2171" s="33">
        <v>0.4</v>
      </c>
      <c r="I2171" s="21">
        <v>4500</v>
      </c>
      <c r="J2171" s="33">
        <f t="shared" si="80"/>
        <v>1800</v>
      </c>
      <c r="K2171" s="34">
        <f t="shared" si="81"/>
        <v>450</v>
      </c>
      <c r="L2171" s="24">
        <v>0.25</v>
      </c>
      <c r="M2171" s="42">
        <f t="shared" si="84"/>
        <v>0.1</v>
      </c>
      <c r="N2171" s="29">
        <f t="shared" si="85"/>
        <v>450</v>
      </c>
      <c r="O2171" s="3"/>
      <c r="P2171" s="4"/>
      <c r="Q2171" s="5"/>
      <c r="R2171" s="6"/>
    </row>
    <row r="2172" spans="1:18" ht="15.75" customHeight="1">
      <c r="A2172" s="12" t="s">
        <v>28</v>
      </c>
      <c r="B2172" s="15">
        <v>1128299</v>
      </c>
      <c r="C2172" s="3">
        <v>44240</v>
      </c>
      <c r="D2172" s="12" t="s">
        <v>29</v>
      </c>
      <c r="E2172" s="12" t="s">
        <v>84</v>
      </c>
      <c r="F2172" s="12" t="s">
        <v>85</v>
      </c>
      <c r="G2172" s="12" t="s">
        <v>18</v>
      </c>
      <c r="H2172" s="33">
        <v>0.29999999999999993</v>
      </c>
      <c r="I2172" s="21">
        <v>5000</v>
      </c>
      <c r="J2172" s="33">
        <f t="shared" si="80"/>
        <v>1499.9999999999998</v>
      </c>
      <c r="K2172" s="34">
        <f t="shared" si="81"/>
        <v>599.99999999999989</v>
      </c>
      <c r="L2172" s="24">
        <v>0.4</v>
      </c>
      <c r="M2172" s="42">
        <f t="shared" si="84"/>
        <v>0.11999999999999998</v>
      </c>
      <c r="N2172" s="29">
        <f t="shared" si="85"/>
        <v>599.99999999999989</v>
      </c>
      <c r="O2172" s="3"/>
      <c r="P2172" s="4"/>
      <c r="Q2172" s="5"/>
      <c r="R2172" s="6"/>
    </row>
    <row r="2173" spans="1:18" ht="15.75" customHeight="1">
      <c r="A2173" s="12" t="s">
        <v>28</v>
      </c>
      <c r="B2173" s="15">
        <v>1128299</v>
      </c>
      <c r="C2173" s="3">
        <v>44240</v>
      </c>
      <c r="D2173" s="12" t="s">
        <v>29</v>
      </c>
      <c r="E2173" s="12" t="s">
        <v>84</v>
      </c>
      <c r="F2173" s="12" t="s">
        <v>85</v>
      </c>
      <c r="G2173" s="12" t="s">
        <v>19</v>
      </c>
      <c r="H2173" s="33">
        <v>0.4</v>
      </c>
      <c r="I2173" s="21">
        <v>4000</v>
      </c>
      <c r="J2173" s="33">
        <f t="shared" si="80"/>
        <v>1600</v>
      </c>
      <c r="K2173" s="34">
        <f t="shared" si="81"/>
        <v>640</v>
      </c>
      <c r="L2173" s="24">
        <v>0.4</v>
      </c>
      <c r="M2173" s="42">
        <f t="shared" si="84"/>
        <v>0.16</v>
      </c>
      <c r="N2173" s="29">
        <f t="shared" si="85"/>
        <v>640</v>
      </c>
      <c r="O2173" s="3"/>
      <c r="P2173" s="4"/>
      <c r="Q2173" s="5"/>
      <c r="R2173" s="6"/>
    </row>
    <row r="2174" spans="1:18" ht="15.75" customHeight="1">
      <c r="A2174" s="12" t="s">
        <v>28</v>
      </c>
      <c r="B2174" s="15">
        <v>1128299</v>
      </c>
      <c r="C2174" s="3">
        <v>44240</v>
      </c>
      <c r="D2174" s="12" t="s">
        <v>29</v>
      </c>
      <c r="E2174" s="12" t="s">
        <v>84</v>
      </c>
      <c r="F2174" s="12" t="s">
        <v>85</v>
      </c>
      <c r="G2174" s="12" t="s">
        <v>20</v>
      </c>
      <c r="H2174" s="33">
        <v>0.4</v>
      </c>
      <c r="I2174" s="21">
        <v>4000</v>
      </c>
      <c r="J2174" s="33">
        <f t="shared" si="80"/>
        <v>1600</v>
      </c>
      <c r="K2174" s="34">
        <f t="shared" si="81"/>
        <v>560</v>
      </c>
      <c r="L2174" s="24">
        <v>0.35</v>
      </c>
      <c r="M2174" s="42">
        <f t="shared" si="84"/>
        <v>0.14000000000000001</v>
      </c>
      <c r="N2174" s="29">
        <f t="shared" si="85"/>
        <v>560</v>
      </c>
      <c r="O2174" s="3"/>
      <c r="P2174" s="4"/>
      <c r="Q2174" s="5"/>
      <c r="R2174" s="6"/>
    </row>
    <row r="2175" spans="1:18" ht="15.75" customHeight="1">
      <c r="A2175" s="12" t="s">
        <v>28</v>
      </c>
      <c r="B2175" s="15">
        <v>1128299</v>
      </c>
      <c r="C2175" s="3">
        <v>44240</v>
      </c>
      <c r="D2175" s="12" t="s">
        <v>29</v>
      </c>
      <c r="E2175" s="12" t="s">
        <v>84</v>
      </c>
      <c r="F2175" s="12" t="s">
        <v>85</v>
      </c>
      <c r="G2175" s="12" t="s">
        <v>21</v>
      </c>
      <c r="H2175" s="33">
        <v>0.4</v>
      </c>
      <c r="I2175" s="21">
        <v>2500</v>
      </c>
      <c r="J2175" s="33">
        <f t="shared" si="80"/>
        <v>1000</v>
      </c>
      <c r="K2175" s="34">
        <f t="shared" si="81"/>
        <v>400</v>
      </c>
      <c r="L2175" s="24">
        <v>0.4</v>
      </c>
      <c r="M2175" s="42">
        <f t="shared" si="84"/>
        <v>0.16</v>
      </c>
      <c r="N2175" s="29">
        <f t="shared" si="85"/>
        <v>400</v>
      </c>
      <c r="O2175" s="3"/>
      <c r="P2175" s="4"/>
      <c r="Q2175" s="5"/>
      <c r="R2175" s="6"/>
    </row>
    <row r="2176" spans="1:18" ht="15.75" customHeight="1">
      <c r="A2176" s="12" t="s">
        <v>28</v>
      </c>
      <c r="B2176" s="15">
        <v>1128299</v>
      </c>
      <c r="C2176" s="3">
        <v>44240</v>
      </c>
      <c r="D2176" s="12" t="s">
        <v>29</v>
      </c>
      <c r="E2176" s="12" t="s">
        <v>84</v>
      </c>
      <c r="F2176" s="12" t="s">
        <v>85</v>
      </c>
      <c r="G2176" s="12" t="s">
        <v>22</v>
      </c>
      <c r="H2176" s="33">
        <v>0.45000000000000012</v>
      </c>
      <c r="I2176" s="21">
        <v>1750</v>
      </c>
      <c r="J2176" s="33">
        <f t="shared" si="80"/>
        <v>787.50000000000023</v>
      </c>
      <c r="K2176" s="34">
        <f t="shared" si="81"/>
        <v>275.62500000000006</v>
      </c>
      <c r="L2176" s="24">
        <v>0.35</v>
      </c>
      <c r="M2176" s="42">
        <f t="shared" si="84"/>
        <v>0.15750000000000003</v>
      </c>
      <c r="N2176" s="29">
        <f t="shared" si="85"/>
        <v>275.62500000000006</v>
      </c>
      <c r="O2176" s="3"/>
      <c r="P2176" s="4"/>
      <c r="Q2176" s="5"/>
      <c r="R2176" s="6"/>
    </row>
    <row r="2177" spans="1:18" ht="15.75" customHeight="1">
      <c r="A2177" s="12" t="s">
        <v>28</v>
      </c>
      <c r="B2177" s="15">
        <v>1128299</v>
      </c>
      <c r="C2177" s="3">
        <v>44240</v>
      </c>
      <c r="D2177" s="12" t="s">
        <v>29</v>
      </c>
      <c r="E2177" s="12" t="s">
        <v>84</v>
      </c>
      <c r="F2177" s="12" t="s">
        <v>85</v>
      </c>
      <c r="G2177" s="12" t="s">
        <v>23</v>
      </c>
      <c r="H2177" s="33">
        <v>0.4</v>
      </c>
      <c r="I2177" s="21">
        <v>3750</v>
      </c>
      <c r="J2177" s="33">
        <f t="shared" si="80"/>
        <v>1500</v>
      </c>
      <c r="K2177" s="34">
        <f t="shared" si="81"/>
        <v>375</v>
      </c>
      <c r="L2177" s="24">
        <v>0.25</v>
      </c>
      <c r="M2177" s="42">
        <f t="shared" si="84"/>
        <v>0.1</v>
      </c>
      <c r="N2177" s="29">
        <f t="shared" si="85"/>
        <v>375</v>
      </c>
      <c r="O2177" s="3"/>
      <c r="P2177" s="4"/>
      <c r="Q2177" s="5"/>
      <c r="R2177" s="6"/>
    </row>
    <row r="2178" spans="1:18" ht="15.75" customHeight="1">
      <c r="A2178" s="12" t="s">
        <v>28</v>
      </c>
      <c r="B2178" s="15">
        <v>1128299</v>
      </c>
      <c r="C2178" s="3">
        <v>44267</v>
      </c>
      <c r="D2178" s="12" t="s">
        <v>29</v>
      </c>
      <c r="E2178" s="12" t="s">
        <v>84</v>
      </c>
      <c r="F2178" s="12" t="s">
        <v>85</v>
      </c>
      <c r="G2178" s="12" t="s">
        <v>18</v>
      </c>
      <c r="H2178" s="33">
        <v>0.4</v>
      </c>
      <c r="I2178" s="21">
        <v>5250</v>
      </c>
      <c r="J2178" s="33">
        <f t="shared" si="80"/>
        <v>2100</v>
      </c>
      <c r="K2178" s="34">
        <f t="shared" si="81"/>
        <v>840</v>
      </c>
      <c r="L2178" s="24">
        <v>0.4</v>
      </c>
      <c r="M2178" s="42">
        <f t="shared" si="84"/>
        <v>0.16</v>
      </c>
      <c r="N2178" s="29">
        <f t="shared" si="85"/>
        <v>840</v>
      </c>
      <c r="O2178" s="3"/>
      <c r="P2178" s="4"/>
      <c r="Q2178" s="5"/>
      <c r="R2178" s="6"/>
    </row>
    <row r="2179" spans="1:18" ht="15.75" customHeight="1">
      <c r="A2179" s="12" t="s">
        <v>28</v>
      </c>
      <c r="B2179" s="15">
        <v>1128299</v>
      </c>
      <c r="C2179" s="3">
        <v>44267</v>
      </c>
      <c r="D2179" s="12" t="s">
        <v>29</v>
      </c>
      <c r="E2179" s="12" t="s">
        <v>84</v>
      </c>
      <c r="F2179" s="12" t="s">
        <v>85</v>
      </c>
      <c r="G2179" s="12" t="s">
        <v>19</v>
      </c>
      <c r="H2179" s="33">
        <v>0.5</v>
      </c>
      <c r="I2179" s="21">
        <v>3750</v>
      </c>
      <c r="J2179" s="33">
        <f t="shared" si="80"/>
        <v>1875</v>
      </c>
      <c r="K2179" s="34">
        <f t="shared" si="81"/>
        <v>750</v>
      </c>
      <c r="L2179" s="24">
        <v>0.4</v>
      </c>
      <c r="M2179" s="42">
        <f t="shared" si="84"/>
        <v>0.2</v>
      </c>
      <c r="N2179" s="29">
        <f t="shared" si="85"/>
        <v>750</v>
      </c>
      <c r="O2179" s="3"/>
      <c r="P2179" s="4"/>
      <c r="Q2179" s="5"/>
      <c r="R2179" s="6"/>
    </row>
    <row r="2180" spans="1:18" ht="15.75" customHeight="1">
      <c r="A2180" s="12" t="s">
        <v>28</v>
      </c>
      <c r="B2180" s="15">
        <v>1128299</v>
      </c>
      <c r="C2180" s="3">
        <v>44267</v>
      </c>
      <c r="D2180" s="12" t="s">
        <v>29</v>
      </c>
      <c r="E2180" s="12" t="s">
        <v>84</v>
      </c>
      <c r="F2180" s="12" t="s">
        <v>85</v>
      </c>
      <c r="G2180" s="12" t="s">
        <v>20</v>
      </c>
      <c r="H2180" s="33">
        <v>0.5</v>
      </c>
      <c r="I2180" s="21">
        <v>3750</v>
      </c>
      <c r="J2180" s="33">
        <f t="shared" si="80"/>
        <v>1875</v>
      </c>
      <c r="K2180" s="34">
        <f t="shared" si="81"/>
        <v>656.25</v>
      </c>
      <c r="L2180" s="24">
        <v>0.35</v>
      </c>
      <c r="M2180" s="42">
        <f t="shared" si="84"/>
        <v>0.17499999999999999</v>
      </c>
      <c r="N2180" s="29">
        <f t="shared" si="85"/>
        <v>656.25</v>
      </c>
      <c r="O2180" s="3"/>
      <c r="P2180" s="4"/>
      <c r="Q2180" s="5"/>
      <c r="R2180" s="6"/>
    </row>
    <row r="2181" spans="1:18" ht="15.75" customHeight="1">
      <c r="A2181" s="12" t="s">
        <v>28</v>
      </c>
      <c r="B2181" s="15">
        <v>1128299</v>
      </c>
      <c r="C2181" s="3">
        <v>44267</v>
      </c>
      <c r="D2181" s="12" t="s">
        <v>29</v>
      </c>
      <c r="E2181" s="12" t="s">
        <v>84</v>
      </c>
      <c r="F2181" s="12" t="s">
        <v>85</v>
      </c>
      <c r="G2181" s="12" t="s">
        <v>21</v>
      </c>
      <c r="H2181" s="33">
        <v>0.5</v>
      </c>
      <c r="I2181" s="21">
        <v>2500</v>
      </c>
      <c r="J2181" s="33">
        <f t="shared" si="80"/>
        <v>1250</v>
      </c>
      <c r="K2181" s="34">
        <f t="shared" si="81"/>
        <v>500</v>
      </c>
      <c r="L2181" s="24">
        <v>0.4</v>
      </c>
      <c r="M2181" s="42">
        <f t="shared" si="84"/>
        <v>0.2</v>
      </c>
      <c r="N2181" s="29">
        <f t="shared" si="85"/>
        <v>500</v>
      </c>
      <c r="O2181" s="3"/>
      <c r="P2181" s="4"/>
      <c r="Q2181" s="5"/>
      <c r="R2181" s="6"/>
    </row>
    <row r="2182" spans="1:18" ht="15.75" customHeight="1">
      <c r="A2182" s="12" t="s">
        <v>28</v>
      </c>
      <c r="B2182" s="15">
        <v>1128299</v>
      </c>
      <c r="C2182" s="3">
        <v>44267</v>
      </c>
      <c r="D2182" s="12" t="s">
        <v>29</v>
      </c>
      <c r="E2182" s="12" t="s">
        <v>84</v>
      </c>
      <c r="F2182" s="12" t="s">
        <v>85</v>
      </c>
      <c r="G2182" s="12" t="s">
        <v>22</v>
      </c>
      <c r="H2182" s="33">
        <v>0.55000000000000004</v>
      </c>
      <c r="I2182" s="21">
        <v>1500</v>
      </c>
      <c r="J2182" s="33">
        <f t="shared" si="80"/>
        <v>825.00000000000011</v>
      </c>
      <c r="K2182" s="34">
        <f t="shared" si="81"/>
        <v>288.75</v>
      </c>
      <c r="L2182" s="24">
        <v>0.35</v>
      </c>
      <c r="M2182" s="42">
        <f t="shared" si="84"/>
        <v>0.1925</v>
      </c>
      <c r="N2182" s="29">
        <f t="shared" si="85"/>
        <v>288.75</v>
      </c>
      <c r="O2182" s="3"/>
      <c r="P2182" s="4"/>
      <c r="Q2182" s="5"/>
      <c r="R2182" s="6"/>
    </row>
    <row r="2183" spans="1:18" ht="15.75" customHeight="1">
      <c r="A2183" s="12" t="s">
        <v>28</v>
      </c>
      <c r="B2183" s="15">
        <v>1128299</v>
      </c>
      <c r="C2183" s="3">
        <v>44267</v>
      </c>
      <c r="D2183" s="12" t="s">
        <v>29</v>
      </c>
      <c r="E2183" s="12" t="s">
        <v>84</v>
      </c>
      <c r="F2183" s="12" t="s">
        <v>85</v>
      </c>
      <c r="G2183" s="12" t="s">
        <v>23</v>
      </c>
      <c r="H2183" s="33">
        <v>0.5</v>
      </c>
      <c r="I2183" s="21">
        <v>3500</v>
      </c>
      <c r="J2183" s="33">
        <f t="shared" si="80"/>
        <v>1750</v>
      </c>
      <c r="K2183" s="34">
        <f t="shared" si="81"/>
        <v>437.5</v>
      </c>
      <c r="L2183" s="24">
        <v>0.25</v>
      </c>
      <c r="M2183" s="42">
        <f t="shared" ref="M2183:M2246" si="86">IFERROR(K2183/I2183,0)</f>
        <v>0.125</v>
      </c>
      <c r="N2183" s="29">
        <f t="shared" ref="N2183:N2246" si="87">L2183*J2183</f>
        <v>437.5</v>
      </c>
      <c r="O2183" s="3"/>
      <c r="P2183" s="4"/>
      <c r="Q2183" s="5"/>
      <c r="R2183" s="6"/>
    </row>
    <row r="2184" spans="1:18" ht="15.75" customHeight="1">
      <c r="A2184" s="12" t="s">
        <v>28</v>
      </c>
      <c r="B2184" s="15">
        <v>1128299</v>
      </c>
      <c r="C2184" s="3">
        <v>44299</v>
      </c>
      <c r="D2184" s="12" t="s">
        <v>29</v>
      </c>
      <c r="E2184" s="12" t="s">
        <v>84</v>
      </c>
      <c r="F2184" s="12" t="s">
        <v>85</v>
      </c>
      <c r="G2184" s="12" t="s">
        <v>18</v>
      </c>
      <c r="H2184" s="33">
        <v>0.5</v>
      </c>
      <c r="I2184" s="21">
        <v>5250</v>
      </c>
      <c r="J2184" s="33">
        <f t="shared" si="80"/>
        <v>2625</v>
      </c>
      <c r="K2184" s="34">
        <f t="shared" si="81"/>
        <v>1050</v>
      </c>
      <c r="L2184" s="24">
        <v>0.4</v>
      </c>
      <c r="M2184" s="42">
        <f t="shared" si="86"/>
        <v>0.2</v>
      </c>
      <c r="N2184" s="29">
        <f t="shared" si="87"/>
        <v>1050</v>
      </c>
      <c r="O2184" s="3"/>
      <c r="P2184" s="4"/>
      <c r="Q2184" s="5"/>
      <c r="R2184" s="6"/>
    </row>
    <row r="2185" spans="1:18" ht="15.75" customHeight="1">
      <c r="A2185" s="12" t="s">
        <v>28</v>
      </c>
      <c r="B2185" s="15">
        <v>1128299</v>
      </c>
      <c r="C2185" s="3">
        <v>44299</v>
      </c>
      <c r="D2185" s="12" t="s">
        <v>29</v>
      </c>
      <c r="E2185" s="12" t="s">
        <v>84</v>
      </c>
      <c r="F2185" s="12" t="s">
        <v>85</v>
      </c>
      <c r="G2185" s="12" t="s">
        <v>19</v>
      </c>
      <c r="H2185" s="33">
        <v>0.55000000000000004</v>
      </c>
      <c r="I2185" s="21">
        <v>3250</v>
      </c>
      <c r="J2185" s="33">
        <f t="shared" si="80"/>
        <v>1787.5000000000002</v>
      </c>
      <c r="K2185" s="34">
        <f t="shared" si="81"/>
        <v>715.00000000000011</v>
      </c>
      <c r="L2185" s="24">
        <v>0.4</v>
      </c>
      <c r="M2185" s="42">
        <f t="shared" si="86"/>
        <v>0.22000000000000003</v>
      </c>
      <c r="N2185" s="29">
        <f t="shared" si="87"/>
        <v>715.00000000000011</v>
      </c>
      <c r="O2185" s="3"/>
      <c r="P2185" s="4"/>
      <c r="Q2185" s="5"/>
      <c r="R2185" s="6"/>
    </row>
    <row r="2186" spans="1:18" ht="15.75" customHeight="1">
      <c r="A2186" s="12" t="s">
        <v>28</v>
      </c>
      <c r="B2186" s="15">
        <v>1128299</v>
      </c>
      <c r="C2186" s="3">
        <v>44299</v>
      </c>
      <c r="D2186" s="12" t="s">
        <v>29</v>
      </c>
      <c r="E2186" s="12" t="s">
        <v>84</v>
      </c>
      <c r="F2186" s="12" t="s">
        <v>85</v>
      </c>
      <c r="G2186" s="12" t="s">
        <v>20</v>
      </c>
      <c r="H2186" s="33">
        <v>0.55000000000000004</v>
      </c>
      <c r="I2186" s="21">
        <v>3750</v>
      </c>
      <c r="J2186" s="33">
        <f t="shared" si="80"/>
        <v>2062.5</v>
      </c>
      <c r="K2186" s="34">
        <f t="shared" si="81"/>
        <v>721.875</v>
      </c>
      <c r="L2186" s="24">
        <v>0.35</v>
      </c>
      <c r="M2186" s="42">
        <f t="shared" si="86"/>
        <v>0.1925</v>
      </c>
      <c r="N2186" s="29">
        <f t="shared" si="87"/>
        <v>721.875</v>
      </c>
      <c r="O2186" s="3"/>
      <c r="P2186" s="4"/>
      <c r="Q2186" s="5"/>
      <c r="R2186" s="6"/>
    </row>
    <row r="2187" spans="1:18" ht="15.75" customHeight="1">
      <c r="A2187" s="12" t="s">
        <v>28</v>
      </c>
      <c r="B2187" s="15">
        <v>1128299</v>
      </c>
      <c r="C2187" s="3">
        <v>44299</v>
      </c>
      <c r="D2187" s="12" t="s">
        <v>29</v>
      </c>
      <c r="E2187" s="12" t="s">
        <v>84</v>
      </c>
      <c r="F2187" s="12" t="s">
        <v>85</v>
      </c>
      <c r="G2187" s="12" t="s">
        <v>21</v>
      </c>
      <c r="H2187" s="33">
        <v>0.5</v>
      </c>
      <c r="I2187" s="21">
        <v>2750</v>
      </c>
      <c r="J2187" s="33">
        <f t="shared" si="80"/>
        <v>1375</v>
      </c>
      <c r="K2187" s="34">
        <f t="shared" si="81"/>
        <v>550</v>
      </c>
      <c r="L2187" s="24">
        <v>0.4</v>
      </c>
      <c r="M2187" s="42">
        <f t="shared" si="86"/>
        <v>0.2</v>
      </c>
      <c r="N2187" s="29">
        <f t="shared" si="87"/>
        <v>550</v>
      </c>
      <c r="O2187" s="3"/>
      <c r="P2187" s="4"/>
      <c r="Q2187" s="5"/>
      <c r="R2187" s="6"/>
    </row>
    <row r="2188" spans="1:18" ht="15.75" customHeight="1">
      <c r="A2188" s="12" t="s">
        <v>28</v>
      </c>
      <c r="B2188" s="15">
        <v>1128299</v>
      </c>
      <c r="C2188" s="3">
        <v>44299</v>
      </c>
      <c r="D2188" s="12" t="s">
        <v>29</v>
      </c>
      <c r="E2188" s="12" t="s">
        <v>84</v>
      </c>
      <c r="F2188" s="12" t="s">
        <v>85</v>
      </c>
      <c r="G2188" s="12" t="s">
        <v>22</v>
      </c>
      <c r="H2188" s="33">
        <v>0.55000000000000004</v>
      </c>
      <c r="I2188" s="21">
        <v>1750</v>
      </c>
      <c r="J2188" s="33">
        <f t="shared" si="80"/>
        <v>962.50000000000011</v>
      </c>
      <c r="K2188" s="34">
        <f t="shared" si="81"/>
        <v>336.875</v>
      </c>
      <c r="L2188" s="24">
        <v>0.35</v>
      </c>
      <c r="M2188" s="42">
        <f t="shared" si="86"/>
        <v>0.1925</v>
      </c>
      <c r="N2188" s="29">
        <f t="shared" si="87"/>
        <v>336.875</v>
      </c>
      <c r="O2188" s="3"/>
      <c r="P2188" s="4"/>
      <c r="Q2188" s="5"/>
      <c r="R2188" s="6"/>
    </row>
    <row r="2189" spans="1:18" ht="15.75" customHeight="1">
      <c r="A2189" s="12" t="s">
        <v>28</v>
      </c>
      <c r="B2189" s="15">
        <v>1128299</v>
      </c>
      <c r="C2189" s="3">
        <v>44299</v>
      </c>
      <c r="D2189" s="12" t="s">
        <v>29</v>
      </c>
      <c r="E2189" s="12" t="s">
        <v>84</v>
      </c>
      <c r="F2189" s="12" t="s">
        <v>85</v>
      </c>
      <c r="G2189" s="12" t="s">
        <v>23</v>
      </c>
      <c r="H2189" s="33">
        <v>0.70000000000000007</v>
      </c>
      <c r="I2189" s="21">
        <v>3500</v>
      </c>
      <c r="J2189" s="33">
        <f t="shared" si="80"/>
        <v>2450.0000000000005</v>
      </c>
      <c r="K2189" s="34">
        <f t="shared" si="81"/>
        <v>612.50000000000011</v>
      </c>
      <c r="L2189" s="24">
        <v>0.25</v>
      </c>
      <c r="M2189" s="42">
        <f t="shared" si="86"/>
        <v>0.17500000000000004</v>
      </c>
      <c r="N2189" s="29">
        <f t="shared" si="87"/>
        <v>612.50000000000011</v>
      </c>
      <c r="O2189" s="3"/>
      <c r="P2189" s="4"/>
      <c r="Q2189" s="5"/>
      <c r="R2189" s="6"/>
    </row>
    <row r="2190" spans="1:18" ht="15.75" customHeight="1">
      <c r="A2190" s="12" t="s">
        <v>28</v>
      </c>
      <c r="B2190" s="15">
        <v>1128299</v>
      </c>
      <c r="C2190" s="3">
        <v>44330</v>
      </c>
      <c r="D2190" s="12" t="s">
        <v>29</v>
      </c>
      <c r="E2190" s="12" t="s">
        <v>84</v>
      </c>
      <c r="F2190" s="12" t="s">
        <v>85</v>
      </c>
      <c r="G2190" s="12" t="s">
        <v>18</v>
      </c>
      <c r="H2190" s="33">
        <v>0.5</v>
      </c>
      <c r="I2190" s="21">
        <v>5500</v>
      </c>
      <c r="J2190" s="33">
        <f t="shared" si="80"/>
        <v>2750</v>
      </c>
      <c r="K2190" s="34">
        <f t="shared" si="81"/>
        <v>1100</v>
      </c>
      <c r="L2190" s="24">
        <v>0.4</v>
      </c>
      <c r="M2190" s="42">
        <f t="shared" si="86"/>
        <v>0.2</v>
      </c>
      <c r="N2190" s="29">
        <f t="shared" si="87"/>
        <v>1100</v>
      </c>
      <c r="O2190" s="3"/>
      <c r="P2190" s="4"/>
      <c r="Q2190" s="5"/>
      <c r="R2190" s="6"/>
    </row>
    <row r="2191" spans="1:18" ht="15.75" customHeight="1">
      <c r="A2191" s="12" t="s">
        <v>28</v>
      </c>
      <c r="B2191" s="15">
        <v>1128299</v>
      </c>
      <c r="C2191" s="3">
        <v>44330</v>
      </c>
      <c r="D2191" s="12" t="s">
        <v>29</v>
      </c>
      <c r="E2191" s="12" t="s">
        <v>84</v>
      </c>
      <c r="F2191" s="12" t="s">
        <v>85</v>
      </c>
      <c r="G2191" s="12" t="s">
        <v>19</v>
      </c>
      <c r="H2191" s="33">
        <v>0.55000000000000004</v>
      </c>
      <c r="I2191" s="21">
        <v>4000</v>
      </c>
      <c r="J2191" s="33">
        <f t="shared" si="80"/>
        <v>2200</v>
      </c>
      <c r="K2191" s="34">
        <f t="shared" si="81"/>
        <v>880</v>
      </c>
      <c r="L2191" s="24">
        <v>0.4</v>
      </c>
      <c r="M2191" s="42">
        <f t="shared" si="86"/>
        <v>0.22</v>
      </c>
      <c r="N2191" s="29">
        <f t="shared" si="87"/>
        <v>880</v>
      </c>
      <c r="O2191" s="3"/>
      <c r="P2191" s="4"/>
      <c r="Q2191" s="5"/>
      <c r="R2191" s="6"/>
    </row>
    <row r="2192" spans="1:18" ht="15.75" customHeight="1">
      <c r="A2192" s="12" t="s">
        <v>28</v>
      </c>
      <c r="B2192" s="15">
        <v>1128299</v>
      </c>
      <c r="C2192" s="3">
        <v>44330</v>
      </c>
      <c r="D2192" s="12" t="s">
        <v>29</v>
      </c>
      <c r="E2192" s="12" t="s">
        <v>84</v>
      </c>
      <c r="F2192" s="12" t="s">
        <v>85</v>
      </c>
      <c r="G2192" s="12" t="s">
        <v>20</v>
      </c>
      <c r="H2192" s="33">
        <v>0.55000000000000004</v>
      </c>
      <c r="I2192" s="21">
        <v>4250</v>
      </c>
      <c r="J2192" s="33">
        <f t="shared" si="80"/>
        <v>2337.5</v>
      </c>
      <c r="K2192" s="34">
        <f t="shared" si="81"/>
        <v>818.125</v>
      </c>
      <c r="L2192" s="24">
        <v>0.35</v>
      </c>
      <c r="M2192" s="42">
        <f t="shared" si="86"/>
        <v>0.1925</v>
      </c>
      <c r="N2192" s="29">
        <f t="shared" si="87"/>
        <v>818.125</v>
      </c>
      <c r="O2192" s="3"/>
      <c r="P2192" s="4"/>
      <c r="Q2192" s="5"/>
      <c r="R2192" s="6"/>
    </row>
    <row r="2193" spans="1:18" ht="15.75" customHeight="1">
      <c r="A2193" s="12" t="s">
        <v>28</v>
      </c>
      <c r="B2193" s="15">
        <v>1128299</v>
      </c>
      <c r="C2193" s="3">
        <v>44330</v>
      </c>
      <c r="D2193" s="12" t="s">
        <v>29</v>
      </c>
      <c r="E2193" s="12" t="s">
        <v>84</v>
      </c>
      <c r="F2193" s="12" t="s">
        <v>85</v>
      </c>
      <c r="G2193" s="12" t="s">
        <v>21</v>
      </c>
      <c r="H2193" s="33">
        <v>0.5</v>
      </c>
      <c r="I2193" s="21">
        <v>3250</v>
      </c>
      <c r="J2193" s="33">
        <f t="shared" si="80"/>
        <v>1625</v>
      </c>
      <c r="K2193" s="34">
        <f t="shared" si="81"/>
        <v>650</v>
      </c>
      <c r="L2193" s="24">
        <v>0.4</v>
      </c>
      <c r="M2193" s="42">
        <f t="shared" si="86"/>
        <v>0.2</v>
      </c>
      <c r="N2193" s="29">
        <f t="shared" si="87"/>
        <v>650</v>
      </c>
      <c r="O2193" s="3"/>
      <c r="P2193" s="4"/>
      <c r="Q2193" s="5"/>
      <c r="R2193" s="6"/>
    </row>
    <row r="2194" spans="1:18" ht="15.75" customHeight="1">
      <c r="A2194" s="12" t="s">
        <v>28</v>
      </c>
      <c r="B2194" s="15">
        <v>1128299</v>
      </c>
      <c r="C2194" s="3">
        <v>44330</v>
      </c>
      <c r="D2194" s="12" t="s">
        <v>29</v>
      </c>
      <c r="E2194" s="12" t="s">
        <v>84</v>
      </c>
      <c r="F2194" s="12" t="s">
        <v>85</v>
      </c>
      <c r="G2194" s="12" t="s">
        <v>22</v>
      </c>
      <c r="H2194" s="33">
        <v>0.55000000000000004</v>
      </c>
      <c r="I2194" s="21">
        <v>2250</v>
      </c>
      <c r="J2194" s="33">
        <f t="shared" si="80"/>
        <v>1237.5</v>
      </c>
      <c r="K2194" s="34">
        <f t="shared" si="81"/>
        <v>433.125</v>
      </c>
      <c r="L2194" s="24">
        <v>0.35</v>
      </c>
      <c r="M2194" s="42">
        <f t="shared" si="86"/>
        <v>0.1925</v>
      </c>
      <c r="N2194" s="29">
        <f t="shared" si="87"/>
        <v>433.125</v>
      </c>
      <c r="O2194" s="3"/>
      <c r="P2194" s="4"/>
      <c r="Q2194" s="5"/>
      <c r="R2194" s="6"/>
    </row>
    <row r="2195" spans="1:18" ht="15.75" customHeight="1">
      <c r="A2195" s="12" t="s">
        <v>28</v>
      </c>
      <c r="B2195" s="15">
        <v>1128299</v>
      </c>
      <c r="C2195" s="3">
        <v>44330</v>
      </c>
      <c r="D2195" s="12" t="s">
        <v>29</v>
      </c>
      <c r="E2195" s="12" t="s">
        <v>84</v>
      </c>
      <c r="F2195" s="12" t="s">
        <v>85</v>
      </c>
      <c r="G2195" s="12" t="s">
        <v>23</v>
      </c>
      <c r="H2195" s="33">
        <v>0.70000000000000007</v>
      </c>
      <c r="I2195" s="21">
        <v>4000</v>
      </c>
      <c r="J2195" s="33">
        <f t="shared" si="80"/>
        <v>2800.0000000000005</v>
      </c>
      <c r="K2195" s="34">
        <f t="shared" si="81"/>
        <v>700.00000000000011</v>
      </c>
      <c r="L2195" s="24">
        <v>0.25</v>
      </c>
      <c r="M2195" s="42">
        <f t="shared" si="86"/>
        <v>0.17500000000000002</v>
      </c>
      <c r="N2195" s="29">
        <f t="shared" si="87"/>
        <v>700.00000000000011</v>
      </c>
      <c r="O2195" s="3"/>
      <c r="P2195" s="4"/>
      <c r="Q2195" s="5"/>
      <c r="R2195" s="6"/>
    </row>
    <row r="2196" spans="1:18" ht="15.75" customHeight="1">
      <c r="A2196" s="12" t="s">
        <v>28</v>
      </c>
      <c r="B2196" s="15">
        <v>1128299</v>
      </c>
      <c r="C2196" s="3">
        <v>44360</v>
      </c>
      <c r="D2196" s="12" t="s">
        <v>29</v>
      </c>
      <c r="E2196" s="12" t="s">
        <v>84</v>
      </c>
      <c r="F2196" s="12" t="s">
        <v>85</v>
      </c>
      <c r="G2196" s="12" t="s">
        <v>18</v>
      </c>
      <c r="H2196" s="33">
        <v>0.5</v>
      </c>
      <c r="I2196" s="21">
        <v>6750</v>
      </c>
      <c r="J2196" s="33">
        <f t="shared" si="80"/>
        <v>3375</v>
      </c>
      <c r="K2196" s="34">
        <f t="shared" si="81"/>
        <v>1350</v>
      </c>
      <c r="L2196" s="24">
        <v>0.4</v>
      </c>
      <c r="M2196" s="42">
        <f t="shared" si="86"/>
        <v>0.2</v>
      </c>
      <c r="N2196" s="29">
        <f t="shared" si="87"/>
        <v>1350</v>
      </c>
      <c r="O2196" s="3"/>
      <c r="P2196" s="4"/>
      <c r="Q2196" s="5"/>
      <c r="R2196" s="6"/>
    </row>
    <row r="2197" spans="1:18" ht="15.75" customHeight="1">
      <c r="A2197" s="12" t="s">
        <v>28</v>
      </c>
      <c r="B2197" s="15">
        <v>1128299</v>
      </c>
      <c r="C2197" s="3">
        <v>44360</v>
      </c>
      <c r="D2197" s="12" t="s">
        <v>29</v>
      </c>
      <c r="E2197" s="12" t="s">
        <v>84</v>
      </c>
      <c r="F2197" s="12" t="s">
        <v>85</v>
      </c>
      <c r="G2197" s="12" t="s">
        <v>19</v>
      </c>
      <c r="H2197" s="33">
        <v>0.55000000000000004</v>
      </c>
      <c r="I2197" s="21">
        <v>5250</v>
      </c>
      <c r="J2197" s="33">
        <f t="shared" si="80"/>
        <v>2887.5000000000005</v>
      </c>
      <c r="K2197" s="34">
        <f t="shared" si="81"/>
        <v>1155.0000000000002</v>
      </c>
      <c r="L2197" s="24">
        <v>0.4</v>
      </c>
      <c r="M2197" s="42">
        <f t="shared" si="86"/>
        <v>0.22000000000000006</v>
      </c>
      <c r="N2197" s="29">
        <f t="shared" si="87"/>
        <v>1155.0000000000002</v>
      </c>
      <c r="O2197" s="3"/>
      <c r="P2197" s="4"/>
      <c r="Q2197" s="5"/>
      <c r="R2197" s="6"/>
    </row>
    <row r="2198" spans="1:18" ht="15.75" customHeight="1">
      <c r="A2198" s="12" t="s">
        <v>28</v>
      </c>
      <c r="B2198" s="15">
        <v>1128299</v>
      </c>
      <c r="C2198" s="3">
        <v>44360</v>
      </c>
      <c r="D2198" s="12" t="s">
        <v>29</v>
      </c>
      <c r="E2198" s="12" t="s">
        <v>84</v>
      </c>
      <c r="F2198" s="12" t="s">
        <v>85</v>
      </c>
      <c r="G2198" s="12" t="s">
        <v>20</v>
      </c>
      <c r="H2198" s="33">
        <v>0.55000000000000004</v>
      </c>
      <c r="I2198" s="21">
        <v>5250</v>
      </c>
      <c r="J2198" s="33">
        <f t="shared" si="80"/>
        <v>2887.5000000000005</v>
      </c>
      <c r="K2198" s="34">
        <f t="shared" si="81"/>
        <v>1010.6250000000001</v>
      </c>
      <c r="L2198" s="24">
        <v>0.35</v>
      </c>
      <c r="M2198" s="42">
        <f t="shared" si="86"/>
        <v>0.19250000000000003</v>
      </c>
      <c r="N2198" s="29">
        <f t="shared" si="87"/>
        <v>1010.6250000000001</v>
      </c>
      <c r="O2198" s="3"/>
      <c r="P2198" s="4"/>
      <c r="Q2198" s="5"/>
      <c r="R2198" s="6"/>
    </row>
    <row r="2199" spans="1:18" ht="15.75" customHeight="1">
      <c r="A2199" s="12" t="s">
        <v>28</v>
      </c>
      <c r="B2199" s="15">
        <v>1128299</v>
      </c>
      <c r="C2199" s="3">
        <v>44360</v>
      </c>
      <c r="D2199" s="12" t="s">
        <v>29</v>
      </c>
      <c r="E2199" s="12" t="s">
        <v>84</v>
      </c>
      <c r="F2199" s="12" t="s">
        <v>85</v>
      </c>
      <c r="G2199" s="12" t="s">
        <v>21</v>
      </c>
      <c r="H2199" s="33">
        <v>0.5</v>
      </c>
      <c r="I2199" s="21">
        <v>4000</v>
      </c>
      <c r="J2199" s="33">
        <f t="shared" si="80"/>
        <v>2000</v>
      </c>
      <c r="K2199" s="34">
        <f t="shared" si="81"/>
        <v>800</v>
      </c>
      <c r="L2199" s="24">
        <v>0.4</v>
      </c>
      <c r="M2199" s="42">
        <f t="shared" si="86"/>
        <v>0.2</v>
      </c>
      <c r="N2199" s="29">
        <f t="shared" si="87"/>
        <v>800</v>
      </c>
      <c r="O2199" s="3"/>
      <c r="P2199" s="4"/>
      <c r="Q2199" s="5"/>
      <c r="R2199" s="6"/>
    </row>
    <row r="2200" spans="1:18" ht="15.75" customHeight="1">
      <c r="A2200" s="12" t="s">
        <v>28</v>
      </c>
      <c r="B2200" s="15">
        <v>1128299</v>
      </c>
      <c r="C2200" s="3">
        <v>44360</v>
      </c>
      <c r="D2200" s="12" t="s">
        <v>29</v>
      </c>
      <c r="E2200" s="12" t="s">
        <v>84</v>
      </c>
      <c r="F2200" s="12" t="s">
        <v>85</v>
      </c>
      <c r="G2200" s="12" t="s">
        <v>22</v>
      </c>
      <c r="H2200" s="33">
        <v>0.55000000000000004</v>
      </c>
      <c r="I2200" s="21">
        <v>2750</v>
      </c>
      <c r="J2200" s="33">
        <f t="shared" si="80"/>
        <v>1512.5000000000002</v>
      </c>
      <c r="K2200" s="34">
        <f t="shared" si="81"/>
        <v>529.375</v>
      </c>
      <c r="L2200" s="24">
        <v>0.35</v>
      </c>
      <c r="M2200" s="42">
        <f t="shared" si="86"/>
        <v>0.1925</v>
      </c>
      <c r="N2200" s="29">
        <f t="shared" si="87"/>
        <v>529.375</v>
      </c>
      <c r="O2200" s="3"/>
      <c r="P2200" s="4"/>
      <c r="Q2200" s="5"/>
      <c r="R2200" s="6"/>
    </row>
    <row r="2201" spans="1:18" ht="15.75" customHeight="1">
      <c r="A2201" s="12" t="s">
        <v>28</v>
      </c>
      <c r="B2201" s="15">
        <v>1128299</v>
      </c>
      <c r="C2201" s="3">
        <v>44360</v>
      </c>
      <c r="D2201" s="12" t="s">
        <v>29</v>
      </c>
      <c r="E2201" s="12" t="s">
        <v>84</v>
      </c>
      <c r="F2201" s="12" t="s">
        <v>85</v>
      </c>
      <c r="G2201" s="12" t="s">
        <v>23</v>
      </c>
      <c r="H2201" s="33">
        <v>0.70000000000000007</v>
      </c>
      <c r="I2201" s="21">
        <v>5750</v>
      </c>
      <c r="J2201" s="33">
        <f t="shared" si="80"/>
        <v>4025.0000000000005</v>
      </c>
      <c r="K2201" s="34">
        <f t="shared" si="81"/>
        <v>1006.2500000000001</v>
      </c>
      <c r="L2201" s="24">
        <v>0.25</v>
      </c>
      <c r="M2201" s="42">
        <f t="shared" si="86"/>
        <v>0.17500000000000002</v>
      </c>
      <c r="N2201" s="29">
        <f t="shared" si="87"/>
        <v>1006.2500000000001</v>
      </c>
      <c r="O2201" s="3"/>
      <c r="P2201" s="4"/>
      <c r="Q2201" s="5"/>
      <c r="R2201" s="6"/>
    </row>
    <row r="2202" spans="1:18" ht="15.75" customHeight="1">
      <c r="A2202" s="12" t="s">
        <v>28</v>
      </c>
      <c r="B2202" s="15">
        <v>1128299</v>
      </c>
      <c r="C2202" s="3">
        <v>44389</v>
      </c>
      <c r="D2202" s="12" t="s">
        <v>29</v>
      </c>
      <c r="E2202" s="12" t="s">
        <v>84</v>
      </c>
      <c r="F2202" s="12" t="s">
        <v>85</v>
      </c>
      <c r="G2202" s="12" t="s">
        <v>18</v>
      </c>
      <c r="H2202" s="33">
        <v>0.5</v>
      </c>
      <c r="I2202" s="21">
        <v>7250</v>
      </c>
      <c r="J2202" s="33">
        <f t="shared" si="80"/>
        <v>3625</v>
      </c>
      <c r="K2202" s="34">
        <f t="shared" si="81"/>
        <v>1450</v>
      </c>
      <c r="L2202" s="24">
        <v>0.4</v>
      </c>
      <c r="M2202" s="42">
        <f t="shared" si="86"/>
        <v>0.2</v>
      </c>
      <c r="N2202" s="29">
        <f t="shared" si="87"/>
        <v>1450</v>
      </c>
      <c r="O2202" s="3"/>
      <c r="P2202" s="4"/>
      <c r="Q2202" s="5"/>
      <c r="R2202" s="6"/>
    </row>
    <row r="2203" spans="1:18" ht="15.75" customHeight="1">
      <c r="A2203" s="12" t="s">
        <v>28</v>
      </c>
      <c r="B2203" s="15">
        <v>1128299</v>
      </c>
      <c r="C2203" s="3">
        <v>44389</v>
      </c>
      <c r="D2203" s="12" t="s">
        <v>29</v>
      </c>
      <c r="E2203" s="12" t="s">
        <v>84</v>
      </c>
      <c r="F2203" s="12" t="s">
        <v>85</v>
      </c>
      <c r="G2203" s="12" t="s">
        <v>19</v>
      </c>
      <c r="H2203" s="33">
        <v>0.55000000000000004</v>
      </c>
      <c r="I2203" s="21">
        <v>5750</v>
      </c>
      <c r="J2203" s="33">
        <f t="shared" si="80"/>
        <v>3162.5000000000005</v>
      </c>
      <c r="K2203" s="34">
        <f t="shared" si="81"/>
        <v>1265.0000000000002</v>
      </c>
      <c r="L2203" s="24">
        <v>0.4</v>
      </c>
      <c r="M2203" s="42">
        <f t="shared" si="86"/>
        <v>0.22000000000000003</v>
      </c>
      <c r="N2203" s="29">
        <f t="shared" si="87"/>
        <v>1265.0000000000002</v>
      </c>
      <c r="O2203" s="3"/>
      <c r="P2203" s="4"/>
      <c r="Q2203" s="5"/>
      <c r="R2203" s="6"/>
    </row>
    <row r="2204" spans="1:18" ht="15.75" customHeight="1">
      <c r="A2204" s="12" t="s">
        <v>28</v>
      </c>
      <c r="B2204" s="15">
        <v>1128299</v>
      </c>
      <c r="C2204" s="3">
        <v>44389</v>
      </c>
      <c r="D2204" s="12" t="s">
        <v>29</v>
      </c>
      <c r="E2204" s="12" t="s">
        <v>84</v>
      </c>
      <c r="F2204" s="12" t="s">
        <v>85</v>
      </c>
      <c r="G2204" s="12" t="s">
        <v>20</v>
      </c>
      <c r="H2204" s="33">
        <v>0.55000000000000004</v>
      </c>
      <c r="I2204" s="21">
        <v>5250</v>
      </c>
      <c r="J2204" s="33">
        <f t="shared" si="80"/>
        <v>2887.5000000000005</v>
      </c>
      <c r="K2204" s="34">
        <f t="shared" si="81"/>
        <v>1010.6250000000001</v>
      </c>
      <c r="L2204" s="24">
        <v>0.35</v>
      </c>
      <c r="M2204" s="42">
        <f t="shared" si="86"/>
        <v>0.19250000000000003</v>
      </c>
      <c r="N2204" s="29">
        <f t="shared" si="87"/>
        <v>1010.6250000000001</v>
      </c>
      <c r="O2204" s="3"/>
      <c r="P2204" s="4"/>
      <c r="Q2204" s="5"/>
      <c r="R2204" s="6"/>
    </row>
    <row r="2205" spans="1:18" ht="15.75" customHeight="1">
      <c r="A2205" s="12" t="s">
        <v>28</v>
      </c>
      <c r="B2205" s="15">
        <v>1128299</v>
      </c>
      <c r="C2205" s="3">
        <v>44389</v>
      </c>
      <c r="D2205" s="12" t="s">
        <v>29</v>
      </c>
      <c r="E2205" s="12" t="s">
        <v>84</v>
      </c>
      <c r="F2205" s="12" t="s">
        <v>85</v>
      </c>
      <c r="G2205" s="12" t="s">
        <v>21</v>
      </c>
      <c r="H2205" s="33">
        <v>0.5</v>
      </c>
      <c r="I2205" s="21">
        <v>4250</v>
      </c>
      <c r="J2205" s="33">
        <f t="shared" si="80"/>
        <v>2125</v>
      </c>
      <c r="K2205" s="34">
        <f t="shared" si="81"/>
        <v>850</v>
      </c>
      <c r="L2205" s="24">
        <v>0.4</v>
      </c>
      <c r="M2205" s="42">
        <f t="shared" si="86"/>
        <v>0.2</v>
      </c>
      <c r="N2205" s="29">
        <f t="shared" si="87"/>
        <v>850</v>
      </c>
      <c r="O2205" s="3"/>
      <c r="P2205" s="4"/>
      <c r="Q2205" s="5"/>
      <c r="R2205" s="6"/>
    </row>
    <row r="2206" spans="1:18" ht="15.75" customHeight="1">
      <c r="A2206" s="12" t="s">
        <v>28</v>
      </c>
      <c r="B2206" s="15">
        <v>1128299</v>
      </c>
      <c r="C2206" s="3">
        <v>44389</v>
      </c>
      <c r="D2206" s="12" t="s">
        <v>29</v>
      </c>
      <c r="E2206" s="12" t="s">
        <v>84</v>
      </c>
      <c r="F2206" s="12" t="s">
        <v>85</v>
      </c>
      <c r="G2206" s="12" t="s">
        <v>22</v>
      </c>
      <c r="H2206" s="33">
        <v>0.55000000000000004</v>
      </c>
      <c r="I2206" s="21">
        <v>4750</v>
      </c>
      <c r="J2206" s="33">
        <f t="shared" si="80"/>
        <v>2612.5</v>
      </c>
      <c r="K2206" s="34">
        <f t="shared" si="81"/>
        <v>914.37499999999989</v>
      </c>
      <c r="L2206" s="24">
        <v>0.35</v>
      </c>
      <c r="M2206" s="42">
        <f t="shared" si="86"/>
        <v>0.19249999999999998</v>
      </c>
      <c r="N2206" s="29">
        <f t="shared" si="87"/>
        <v>914.37499999999989</v>
      </c>
      <c r="O2206" s="3"/>
      <c r="P2206" s="4"/>
      <c r="Q2206" s="5"/>
      <c r="R2206" s="6"/>
    </row>
    <row r="2207" spans="1:18" ht="15.75" customHeight="1">
      <c r="A2207" s="12" t="s">
        <v>28</v>
      </c>
      <c r="B2207" s="15">
        <v>1128299</v>
      </c>
      <c r="C2207" s="3">
        <v>44389</v>
      </c>
      <c r="D2207" s="12" t="s">
        <v>29</v>
      </c>
      <c r="E2207" s="12" t="s">
        <v>84</v>
      </c>
      <c r="F2207" s="12" t="s">
        <v>85</v>
      </c>
      <c r="G2207" s="12" t="s">
        <v>23</v>
      </c>
      <c r="H2207" s="33">
        <v>0.70000000000000007</v>
      </c>
      <c r="I2207" s="21">
        <v>4750</v>
      </c>
      <c r="J2207" s="33">
        <f t="shared" si="80"/>
        <v>3325.0000000000005</v>
      </c>
      <c r="K2207" s="34">
        <f t="shared" si="81"/>
        <v>831.25000000000011</v>
      </c>
      <c r="L2207" s="24">
        <v>0.25</v>
      </c>
      <c r="M2207" s="42">
        <f t="shared" si="86"/>
        <v>0.17500000000000002</v>
      </c>
      <c r="N2207" s="29">
        <f t="shared" si="87"/>
        <v>831.25000000000011</v>
      </c>
      <c r="O2207" s="3"/>
      <c r="P2207" s="4"/>
      <c r="Q2207" s="5"/>
      <c r="R2207" s="6"/>
    </row>
    <row r="2208" spans="1:18" ht="15.75" customHeight="1">
      <c r="A2208" s="12" t="s">
        <v>28</v>
      </c>
      <c r="B2208" s="15">
        <v>1128299</v>
      </c>
      <c r="C2208" s="3">
        <v>44421</v>
      </c>
      <c r="D2208" s="12" t="s">
        <v>29</v>
      </c>
      <c r="E2208" s="12" t="s">
        <v>84</v>
      </c>
      <c r="F2208" s="12" t="s">
        <v>85</v>
      </c>
      <c r="G2208" s="12" t="s">
        <v>18</v>
      </c>
      <c r="H2208" s="33">
        <v>0.55000000000000004</v>
      </c>
      <c r="I2208" s="21">
        <v>6750</v>
      </c>
      <c r="J2208" s="33">
        <f t="shared" si="80"/>
        <v>3712.5000000000005</v>
      </c>
      <c r="K2208" s="34">
        <f t="shared" si="81"/>
        <v>1485.0000000000002</v>
      </c>
      <c r="L2208" s="24">
        <v>0.4</v>
      </c>
      <c r="M2208" s="42">
        <f t="shared" si="86"/>
        <v>0.22000000000000003</v>
      </c>
      <c r="N2208" s="29">
        <f t="shared" si="87"/>
        <v>1485.0000000000002</v>
      </c>
      <c r="O2208" s="3"/>
      <c r="P2208" s="4"/>
      <c r="Q2208" s="5"/>
      <c r="R2208" s="6"/>
    </row>
    <row r="2209" spans="1:18" ht="15.75" customHeight="1">
      <c r="A2209" s="12" t="s">
        <v>28</v>
      </c>
      <c r="B2209" s="15">
        <v>1128299</v>
      </c>
      <c r="C2209" s="3">
        <v>44421</v>
      </c>
      <c r="D2209" s="12" t="s">
        <v>29</v>
      </c>
      <c r="E2209" s="12" t="s">
        <v>84</v>
      </c>
      <c r="F2209" s="12" t="s">
        <v>85</v>
      </c>
      <c r="G2209" s="12" t="s">
        <v>19</v>
      </c>
      <c r="H2209" s="33">
        <v>0.60000000000000009</v>
      </c>
      <c r="I2209" s="21">
        <v>6250</v>
      </c>
      <c r="J2209" s="33">
        <f t="shared" si="80"/>
        <v>3750.0000000000005</v>
      </c>
      <c r="K2209" s="34">
        <f t="shared" si="81"/>
        <v>1500.0000000000002</v>
      </c>
      <c r="L2209" s="24">
        <v>0.4</v>
      </c>
      <c r="M2209" s="42">
        <f t="shared" si="86"/>
        <v>0.24000000000000005</v>
      </c>
      <c r="N2209" s="29">
        <f t="shared" si="87"/>
        <v>1500.0000000000002</v>
      </c>
      <c r="O2209" s="3"/>
      <c r="P2209" s="4"/>
      <c r="Q2209" s="5"/>
      <c r="R2209" s="6"/>
    </row>
    <row r="2210" spans="1:18" ht="15.75" customHeight="1">
      <c r="A2210" s="12" t="s">
        <v>28</v>
      </c>
      <c r="B2210" s="15">
        <v>1128299</v>
      </c>
      <c r="C2210" s="3">
        <v>44421</v>
      </c>
      <c r="D2210" s="12" t="s">
        <v>29</v>
      </c>
      <c r="E2210" s="12" t="s">
        <v>84</v>
      </c>
      <c r="F2210" s="12" t="s">
        <v>85</v>
      </c>
      <c r="G2210" s="12" t="s">
        <v>20</v>
      </c>
      <c r="H2210" s="33">
        <v>0.55000000000000004</v>
      </c>
      <c r="I2210" s="21">
        <v>5000</v>
      </c>
      <c r="J2210" s="33">
        <f t="shared" si="80"/>
        <v>2750</v>
      </c>
      <c r="K2210" s="34">
        <f t="shared" si="81"/>
        <v>962.49999999999989</v>
      </c>
      <c r="L2210" s="24">
        <v>0.35</v>
      </c>
      <c r="M2210" s="42">
        <f t="shared" si="86"/>
        <v>0.19249999999999998</v>
      </c>
      <c r="N2210" s="29">
        <f t="shared" si="87"/>
        <v>962.49999999999989</v>
      </c>
      <c r="O2210" s="3"/>
      <c r="P2210" s="4"/>
      <c r="Q2210" s="5"/>
      <c r="R2210" s="6"/>
    </row>
    <row r="2211" spans="1:18" ht="15.75" customHeight="1">
      <c r="A2211" s="12" t="s">
        <v>28</v>
      </c>
      <c r="B2211" s="15">
        <v>1128299</v>
      </c>
      <c r="C2211" s="3">
        <v>44421</v>
      </c>
      <c r="D2211" s="12" t="s">
        <v>29</v>
      </c>
      <c r="E2211" s="12" t="s">
        <v>84</v>
      </c>
      <c r="F2211" s="12" t="s">
        <v>85</v>
      </c>
      <c r="G2211" s="12" t="s">
        <v>21</v>
      </c>
      <c r="H2211" s="33">
        <v>0.55000000000000004</v>
      </c>
      <c r="I2211" s="21">
        <v>4500</v>
      </c>
      <c r="J2211" s="33">
        <f t="shared" si="80"/>
        <v>2475</v>
      </c>
      <c r="K2211" s="34">
        <f t="shared" si="81"/>
        <v>990</v>
      </c>
      <c r="L2211" s="24">
        <v>0.4</v>
      </c>
      <c r="M2211" s="42">
        <f t="shared" si="86"/>
        <v>0.22</v>
      </c>
      <c r="N2211" s="29">
        <f t="shared" si="87"/>
        <v>990</v>
      </c>
      <c r="O2211" s="3"/>
      <c r="P2211" s="4"/>
      <c r="Q2211" s="5"/>
      <c r="R2211" s="6"/>
    </row>
    <row r="2212" spans="1:18" ht="15.75" customHeight="1">
      <c r="A2212" s="12" t="s">
        <v>28</v>
      </c>
      <c r="B2212" s="15">
        <v>1128299</v>
      </c>
      <c r="C2212" s="3">
        <v>44421</v>
      </c>
      <c r="D2212" s="12" t="s">
        <v>29</v>
      </c>
      <c r="E2212" s="12" t="s">
        <v>84</v>
      </c>
      <c r="F2212" s="12" t="s">
        <v>85</v>
      </c>
      <c r="G2212" s="12" t="s">
        <v>22</v>
      </c>
      <c r="H2212" s="33">
        <v>0.65</v>
      </c>
      <c r="I2212" s="21">
        <v>4500</v>
      </c>
      <c r="J2212" s="33">
        <f t="shared" si="80"/>
        <v>2925</v>
      </c>
      <c r="K2212" s="34">
        <f t="shared" si="81"/>
        <v>1023.7499999999999</v>
      </c>
      <c r="L2212" s="24">
        <v>0.35</v>
      </c>
      <c r="M2212" s="42">
        <f t="shared" si="86"/>
        <v>0.22749999999999998</v>
      </c>
      <c r="N2212" s="29">
        <f t="shared" si="87"/>
        <v>1023.7499999999999</v>
      </c>
      <c r="O2212" s="3"/>
      <c r="P2212" s="4"/>
      <c r="Q2212" s="5"/>
      <c r="R2212" s="6"/>
    </row>
    <row r="2213" spans="1:18" ht="15.75" customHeight="1">
      <c r="A2213" s="12" t="s">
        <v>28</v>
      </c>
      <c r="B2213" s="15">
        <v>1128299</v>
      </c>
      <c r="C2213" s="3">
        <v>44421</v>
      </c>
      <c r="D2213" s="12" t="s">
        <v>29</v>
      </c>
      <c r="E2213" s="12" t="s">
        <v>84</v>
      </c>
      <c r="F2213" s="12" t="s">
        <v>85</v>
      </c>
      <c r="G2213" s="12" t="s">
        <v>23</v>
      </c>
      <c r="H2213" s="33">
        <v>0.70000000000000007</v>
      </c>
      <c r="I2213" s="21">
        <v>4250</v>
      </c>
      <c r="J2213" s="33">
        <f t="shared" si="80"/>
        <v>2975.0000000000005</v>
      </c>
      <c r="K2213" s="34">
        <f t="shared" si="81"/>
        <v>743.75000000000011</v>
      </c>
      <c r="L2213" s="24">
        <v>0.25</v>
      </c>
      <c r="M2213" s="42">
        <f t="shared" si="86"/>
        <v>0.17500000000000002</v>
      </c>
      <c r="N2213" s="29">
        <f t="shared" si="87"/>
        <v>743.75000000000011</v>
      </c>
      <c r="O2213" s="3"/>
      <c r="P2213" s="4"/>
      <c r="Q2213" s="5"/>
      <c r="R2213" s="6"/>
    </row>
    <row r="2214" spans="1:18" ht="15.75" customHeight="1">
      <c r="A2214" s="12" t="s">
        <v>28</v>
      </c>
      <c r="B2214" s="15">
        <v>1128299</v>
      </c>
      <c r="C2214" s="3">
        <v>44453</v>
      </c>
      <c r="D2214" s="12" t="s">
        <v>29</v>
      </c>
      <c r="E2214" s="12" t="s">
        <v>84</v>
      </c>
      <c r="F2214" s="12" t="s">
        <v>85</v>
      </c>
      <c r="G2214" s="12" t="s">
        <v>18</v>
      </c>
      <c r="H2214" s="33">
        <v>0.45000000000000012</v>
      </c>
      <c r="I2214" s="21">
        <v>6000</v>
      </c>
      <c r="J2214" s="33">
        <f t="shared" si="80"/>
        <v>2700.0000000000009</v>
      </c>
      <c r="K2214" s="34">
        <f t="shared" si="81"/>
        <v>1080.0000000000005</v>
      </c>
      <c r="L2214" s="24">
        <v>0.4</v>
      </c>
      <c r="M2214" s="42">
        <f t="shared" si="86"/>
        <v>0.18000000000000008</v>
      </c>
      <c r="N2214" s="29">
        <f t="shared" si="87"/>
        <v>1080.0000000000005</v>
      </c>
      <c r="O2214" s="3"/>
      <c r="P2214" s="4"/>
      <c r="Q2214" s="5"/>
      <c r="R2214" s="6"/>
    </row>
    <row r="2215" spans="1:18" ht="15.75" customHeight="1">
      <c r="A2215" s="12" t="s">
        <v>28</v>
      </c>
      <c r="B2215" s="15">
        <v>1128299</v>
      </c>
      <c r="C2215" s="3">
        <v>44453</v>
      </c>
      <c r="D2215" s="12" t="s">
        <v>29</v>
      </c>
      <c r="E2215" s="12" t="s">
        <v>84</v>
      </c>
      <c r="F2215" s="12" t="s">
        <v>85</v>
      </c>
      <c r="G2215" s="12" t="s">
        <v>19</v>
      </c>
      <c r="H2215" s="33">
        <v>0.50000000000000011</v>
      </c>
      <c r="I2215" s="21">
        <v>6000</v>
      </c>
      <c r="J2215" s="33">
        <f t="shared" si="80"/>
        <v>3000.0000000000005</v>
      </c>
      <c r="K2215" s="34">
        <f t="shared" si="81"/>
        <v>1200.0000000000002</v>
      </c>
      <c r="L2215" s="24">
        <v>0.4</v>
      </c>
      <c r="M2215" s="42">
        <f t="shared" si="86"/>
        <v>0.20000000000000004</v>
      </c>
      <c r="N2215" s="29">
        <f t="shared" si="87"/>
        <v>1200.0000000000002</v>
      </c>
      <c r="O2215" s="3"/>
      <c r="P2215" s="4"/>
      <c r="Q2215" s="5"/>
      <c r="R2215" s="6"/>
    </row>
    <row r="2216" spans="1:18" ht="15.75" customHeight="1">
      <c r="A2216" s="12" t="s">
        <v>28</v>
      </c>
      <c r="B2216" s="15">
        <v>1128299</v>
      </c>
      <c r="C2216" s="3">
        <v>44453</v>
      </c>
      <c r="D2216" s="12" t="s">
        <v>29</v>
      </c>
      <c r="E2216" s="12" t="s">
        <v>84</v>
      </c>
      <c r="F2216" s="12" t="s">
        <v>85</v>
      </c>
      <c r="G2216" s="12" t="s">
        <v>20</v>
      </c>
      <c r="H2216" s="33">
        <v>0.45000000000000012</v>
      </c>
      <c r="I2216" s="21">
        <v>4500</v>
      </c>
      <c r="J2216" s="33">
        <f t="shared" si="80"/>
        <v>2025.0000000000005</v>
      </c>
      <c r="K2216" s="34">
        <f t="shared" si="81"/>
        <v>708.75000000000011</v>
      </c>
      <c r="L2216" s="24">
        <v>0.35</v>
      </c>
      <c r="M2216" s="42">
        <f t="shared" si="86"/>
        <v>0.15750000000000003</v>
      </c>
      <c r="N2216" s="29">
        <f t="shared" si="87"/>
        <v>708.75000000000011</v>
      </c>
      <c r="O2216" s="3"/>
      <c r="P2216" s="4"/>
      <c r="Q2216" s="5"/>
      <c r="R2216" s="6"/>
    </row>
    <row r="2217" spans="1:18" ht="15.75" customHeight="1">
      <c r="A2217" s="12" t="s">
        <v>28</v>
      </c>
      <c r="B2217" s="15">
        <v>1128299</v>
      </c>
      <c r="C2217" s="3">
        <v>44453</v>
      </c>
      <c r="D2217" s="12" t="s">
        <v>29</v>
      </c>
      <c r="E2217" s="12" t="s">
        <v>84</v>
      </c>
      <c r="F2217" s="12" t="s">
        <v>85</v>
      </c>
      <c r="G2217" s="12" t="s">
        <v>21</v>
      </c>
      <c r="H2217" s="33">
        <v>0.45000000000000012</v>
      </c>
      <c r="I2217" s="21">
        <v>4000</v>
      </c>
      <c r="J2217" s="33">
        <f t="shared" si="80"/>
        <v>1800.0000000000005</v>
      </c>
      <c r="K2217" s="34">
        <f t="shared" si="81"/>
        <v>720.00000000000023</v>
      </c>
      <c r="L2217" s="24">
        <v>0.4</v>
      </c>
      <c r="M2217" s="42">
        <f t="shared" si="86"/>
        <v>0.18000000000000005</v>
      </c>
      <c r="N2217" s="29">
        <f t="shared" si="87"/>
        <v>720.00000000000023</v>
      </c>
      <c r="O2217" s="3"/>
      <c r="P2217" s="4"/>
      <c r="Q2217" s="5"/>
      <c r="R2217" s="6"/>
    </row>
    <row r="2218" spans="1:18" ht="15.75" customHeight="1">
      <c r="A2218" s="12" t="s">
        <v>28</v>
      </c>
      <c r="B2218" s="15">
        <v>1128299</v>
      </c>
      <c r="C2218" s="3">
        <v>44453</v>
      </c>
      <c r="D2218" s="12" t="s">
        <v>29</v>
      </c>
      <c r="E2218" s="12" t="s">
        <v>84</v>
      </c>
      <c r="F2218" s="12" t="s">
        <v>85</v>
      </c>
      <c r="G2218" s="12" t="s">
        <v>22</v>
      </c>
      <c r="H2218" s="33">
        <v>0.55000000000000004</v>
      </c>
      <c r="I2218" s="21">
        <v>4000</v>
      </c>
      <c r="J2218" s="33">
        <f t="shared" si="80"/>
        <v>2200</v>
      </c>
      <c r="K2218" s="34">
        <f t="shared" si="81"/>
        <v>770</v>
      </c>
      <c r="L2218" s="24">
        <v>0.35</v>
      </c>
      <c r="M2218" s="42">
        <f t="shared" si="86"/>
        <v>0.1925</v>
      </c>
      <c r="N2218" s="29">
        <f t="shared" si="87"/>
        <v>770</v>
      </c>
      <c r="O2218" s="3"/>
      <c r="P2218" s="4"/>
      <c r="Q2218" s="5"/>
      <c r="R2218" s="6"/>
    </row>
    <row r="2219" spans="1:18" ht="15.75" customHeight="1">
      <c r="A2219" s="12" t="s">
        <v>28</v>
      </c>
      <c r="B2219" s="15">
        <v>1128299</v>
      </c>
      <c r="C2219" s="3">
        <v>44453</v>
      </c>
      <c r="D2219" s="12" t="s">
        <v>29</v>
      </c>
      <c r="E2219" s="12" t="s">
        <v>84</v>
      </c>
      <c r="F2219" s="12" t="s">
        <v>85</v>
      </c>
      <c r="G2219" s="12" t="s">
        <v>23</v>
      </c>
      <c r="H2219" s="33">
        <v>0.60000000000000009</v>
      </c>
      <c r="I2219" s="21">
        <v>4500</v>
      </c>
      <c r="J2219" s="33">
        <f t="shared" si="80"/>
        <v>2700.0000000000005</v>
      </c>
      <c r="K2219" s="34">
        <f t="shared" si="81"/>
        <v>675.00000000000011</v>
      </c>
      <c r="L2219" s="24">
        <v>0.25</v>
      </c>
      <c r="M2219" s="42">
        <f t="shared" si="86"/>
        <v>0.15000000000000002</v>
      </c>
      <c r="N2219" s="29">
        <f t="shared" si="87"/>
        <v>675.00000000000011</v>
      </c>
      <c r="O2219" s="3"/>
      <c r="P2219" s="4"/>
      <c r="Q2219" s="5"/>
      <c r="R2219" s="6"/>
    </row>
    <row r="2220" spans="1:18" ht="15.75" customHeight="1">
      <c r="A2220" s="12" t="s">
        <v>28</v>
      </c>
      <c r="B2220" s="15">
        <v>1128299</v>
      </c>
      <c r="C2220" s="3">
        <v>44482</v>
      </c>
      <c r="D2220" s="12" t="s">
        <v>29</v>
      </c>
      <c r="E2220" s="12" t="s">
        <v>84</v>
      </c>
      <c r="F2220" s="12" t="s">
        <v>85</v>
      </c>
      <c r="G2220" s="12" t="s">
        <v>18</v>
      </c>
      <c r="H2220" s="33">
        <v>0.45000000000000012</v>
      </c>
      <c r="I2220" s="21">
        <v>5250</v>
      </c>
      <c r="J2220" s="33">
        <f t="shared" si="80"/>
        <v>2362.5000000000005</v>
      </c>
      <c r="K2220" s="34">
        <f t="shared" si="81"/>
        <v>945.00000000000023</v>
      </c>
      <c r="L2220" s="24">
        <v>0.4</v>
      </c>
      <c r="M2220" s="42">
        <f t="shared" si="86"/>
        <v>0.18000000000000005</v>
      </c>
      <c r="N2220" s="29">
        <f t="shared" si="87"/>
        <v>945.00000000000023</v>
      </c>
      <c r="O2220" s="3"/>
      <c r="P2220" s="4"/>
      <c r="Q2220" s="5"/>
      <c r="R2220" s="6"/>
    </row>
    <row r="2221" spans="1:18" ht="15.75" customHeight="1">
      <c r="A2221" s="12" t="s">
        <v>28</v>
      </c>
      <c r="B2221" s="15">
        <v>1128299</v>
      </c>
      <c r="C2221" s="3">
        <v>44482</v>
      </c>
      <c r="D2221" s="12" t="s">
        <v>29</v>
      </c>
      <c r="E2221" s="12" t="s">
        <v>84</v>
      </c>
      <c r="F2221" s="12" t="s">
        <v>85</v>
      </c>
      <c r="G2221" s="12" t="s">
        <v>19</v>
      </c>
      <c r="H2221" s="33">
        <v>0.50000000000000011</v>
      </c>
      <c r="I2221" s="21">
        <v>5250</v>
      </c>
      <c r="J2221" s="33">
        <f t="shared" si="80"/>
        <v>2625.0000000000005</v>
      </c>
      <c r="K2221" s="34">
        <f t="shared" si="81"/>
        <v>1050.0000000000002</v>
      </c>
      <c r="L2221" s="24">
        <v>0.4</v>
      </c>
      <c r="M2221" s="42">
        <f t="shared" si="86"/>
        <v>0.20000000000000004</v>
      </c>
      <c r="N2221" s="29">
        <f t="shared" si="87"/>
        <v>1050.0000000000002</v>
      </c>
      <c r="O2221" s="3"/>
      <c r="P2221" s="4"/>
      <c r="Q2221" s="5"/>
      <c r="R2221" s="6"/>
    </row>
    <row r="2222" spans="1:18" ht="15.75" customHeight="1">
      <c r="A2222" s="12" t="s">
        <v>28</v>
      </c>
      <c r="B2222" s="15">
        <v>1128299</v>
      </c>
      <c r="C2222" s="3">
        <v>44482</v>
      </c>
      <c r="D2222" s="12" t="s">
        <v>29</v>
      </c>
      <c r="E2222" s="12" t="s">
        <v>84</v>
      </c>
      <c r="F2222" s="12" t="s">
        <v>85</v>
      </c>
      <c r="G2222" s="12" t="s">
        <v>20</v>
      </c>
      <c r="H2222" s="33">
        <v>0.45000000000000012</v>
      </c>
      <c r="I2222" s="21">
        <v>3500</v>
      </c>
      <c r="J2222" s="33">
        <f t="shared" si="80"/>
        <v>1575.0000000000005</v>
      </c>
      <c r="K2222" s="34">
        <f t="shared" si="81"/>
        <v>551.25000000000011</v>
      </c>
      <c r="L2222" s="24">
        <v>0.35</v>
      </c>
      <c r="M2222" s="42">
        <f t="shared" si="86"/>
        <v>0.15750000000000003</v>
      </c>
      <c r="N2222" s="29">
        <f t="shared" si="87"/>
        <v>551.25000000000011</v>
      </c>
      <c r="O2222" s="3"/>
      <c r="P2222" s="4"/>
      <c r="Q2222" s="5"/>
      <c r="R2222" s="6"/>
    </row>
    <row r="2223" spans="1:18" ht="15.75" customHeight="1">
      <c r="A2223" s="12" t="s">
        <v>28</v>
      </c>
      <c r="B2223" s="15">
        <v>1128299</v>
      </c>
      <c r="C2223" s="3">
        <v>44482</v>
      </c>
      <c r="D2223" s="12" t="s">
        <v>29</v>
      </c>
      <c r="E2223" s="12" t="s">
        <v>84</v>
      </c>
      <c r="F2223" s="12" t="s">
        <v>85</v>
      </c>
      <c r="G2223" s="12" t="s">
        <v>21</v>
      </c>
      <c r="H2223" s="33">
        <v>0.45000000000000012</v>
      </c>
      <c r="I2223" s="21">
        <v>3250</v>
      </c>
      <c r="J2223" s="33">
        <f t="shared" si="80"/>
        <v>1462.5000000000005</v>
      </c>
      <c r="K2223" s="34">
        <f t="shared" si="81"/>
        <v>585.00000000000023</v>
      </c>
      <c r="L2223" s="24">
        <v>0.4</v>
      </c>
      <c r="M2223" s="42">
        <f t="shared" si="86"/>
        <v>0.18000000000000008</v>
      </c>
      <c r="N2223" s="29">
        <f t="shared" si="87"/>
        <v>585.00000000000023</v>
      </c>
      <c r="O2223" s="3"/>
      <c r="P2223" s="4"/>
      <c r="Q2223" s="5"/>
      <c r="R2223" s="6"/>
    </row>
    <row r="2224" spans="1:18" ht="15.75" customHeight="1">
      <c r="A2224" s="12" t="s">
        <v>28</v>
      </c>
      <c r="B2224" s="15">
        <v>1128299</v>
      </c>
      <c r="C2224" s="3">
        <v>44482</v>
      </c>
      <c r="D2224" s="12" t="s">
        <v>29</v>
      </c>
      <c r="E2224" s="12" t="s">
        <v>84</v>
      </c>
      <c r="F2224" s="12" t="s">
        <v>85</v>
      </c>
      <c r="G2224" s="12" t="s">
        <v>22</v>
      </c>
      <c r="H2224" s="33">
        <v>0.55000000000000004</v>
      </c>
      <c r="I2224" s="21">
        <v>3000</v>
      </c>
      <c r="J2224" s="33">
        <f t="shared" si="80"/>
        <v>1650.0000000000002</v>
      </c>
      <c r="K2224" s="34">
        <f t="shared" si="81"/>
        <v>577.5</v>
      </c>
      <c r="L2224" s="24">
        <v>0.35</v>
      </c>
      <c r="M2224" s="42">
        <f t="shared" si="86"/>
        <v>0.1925</v>
      </c>
      <c r="N2224" s="29">
        <f t="shared" si="87"/>
        <v>577.5</v>
      </c>
      <c r="O2224" s="3"/>
      <c r="P2224" s="4"/>
      <c r="Q2224" s="5"/>
      <c r="R2224" s="6"/>
    </row>
    <row r="2225" spans="1:18" ht="15.75" customHeight="1">
      <c r="A2225" s="12" t="s">
        <v>28</v>
      </c>
      <c r="B2225" s="15">
        <v>1128299</v>
      </c>
      <c r="C2225" s="3">
        <v>44482</v>
      </c>
      <c r="D2225" s="12" t="s">
        <v>29</v>
      </c>
      <c r="E2225" s="12" t="s">
        <v>84</v>
      </c>
      <c r="F2225" s="12" t="s">
        <v>85</v>
      </c>
      <c r="G2225" s="12" t="s">
        <v>23</v>
      </c>
      <c r="H2225" s="33">
        <v>0.70000000000000007</v>
      </c>
      <c r="I2225" s="21">
        <v>3500</v>
      </c>
      <c r="J2225" s="33">
        <f t="shared" si="80"/>
        <v>2450.0000000000005</v>
      </c>
      <c r="K2225" s="34">
        <f t="shared" si="81"/>
        <v>612.50000000000011</v>
      </c>
      <c r="L2225" s="24">
        <v>0.25</v>
      </c>
      <c r="M2225" s="42">
        <f t="shared" si="86"/>
        <v>0.17500000000000004</v>
      </c>
      <c r="N2225" s="29">
        <f t="shared" si="87"/>
        <v>612.50000000000011</v>
      </c>
      <c r="O2225" s="3"/>
      <c r="P2225" s="4"/>
      <c r="Q2225" s="5"/>
      <c r="R2225" s="6"/>
    </row>
    <row r="2226" spans="1:18" ht="15.75" customHeight="1">
      <c r="A2226" s="12" t="s">
        <v>28</v>
      </c>
      <c r="B2226" s="15">
        <v>1128299</v>
      </c>
      <c r="C2226" s="3">
        <v>44513</v>
      </c>
      <c r="D2226" s="12" t="s">
        <v>29</v>
      </c>
      <c r="E2226" s="12" t="s">
        <v>84</v>
      </c>
      <c r="F2226" s="12" t="s">
        <v>85</v>
      </c>
      <c r="G2226" s="12" t="s">
        <v>18</v>
      </c>
      <c r="H2226" s="33">
        <v>0.55000000000000004</v>
      </c>
      <c r="I2226" s="21">
        <v>5250</v>
      </c>
      <c r="J2226" s="33">
        <f t="shared" si="80"/>
        <v>2887.5000000000005</v>
      </c>
      <c r="K2226" s="34">
        <f t="shared" si="81"/>
        <v>1155.0000000000002</v>
      </c>
      <c r="L2226" s="24">
        <v>0.4</v>
      </c>
      <c r="M2226" s="42">
        <f t="shared" si="86"/>
        <v>0.22000000000000006</v>
      </c>
      <c r="N2226" s="29">
        <f t="shared" si="87"/>
        <v>1155.0000000000002</v>
      </c>
      <c r="O2226" s="3"/>
      <c r="P2226" s="4"/>
      <c r="Q2226" s="5"/>
      <c r="R2226" s="6"/>
    </row>
    <row r="2227" spans="1:18" ht="15.75" customHeight="1">
      <c r="A2227" s="12" t="s">
        <v>28</v>
      </c>
      <c r="B2227" s="15">
        <v>1128299</v>
      </c>
      <c r="C2227" s="3">
        <v>44513</v>
      </c>
      <c r="D2227" s="12" t="s">
        <v>29</v>
      </c>
      <c r="E2227" s="12" t="s">
        <v>84</v>
      </c>
      <c r="F2227" s="12" t="s">
        <v>85</v>
      </c>
      <c r="G2227" s="12" t="s">
        <v>19</v>
      </c>
      <c r="H2227" s="33">
        <v>0.60000000000000009</v>
      </c>
      <c r="I2227" s="21">
        <v>5750</v>
      </c>
      <c r="J2227" s="33">
        <f t="shared" si="80"/>
        <v>3450.0000000000005</v>
      </c>
      <c r="K2227" s="34">
        <f t="shared" si="81"/>
        <v>1380.0000000000002</v>
      </c>
      <c r="L2227" s="24">
        <v>0.4</v>
      </c>
      <c r="M2227" s="42">
        <f t="shared" si="86"/>
        <v>0.24000000000000005</v>
      </c>
      <c r="N2227" s="29">
        <f t="shared" si="87"/>
        <v>1380.0000000000002</v>
      </c>
      <c r="O2227" s="3"/>
      <c r="P2227" s="4"/>
      <c r="Q2227" s="5"/>
      <c r="R2227" s="6"/>
    </row>
    <row r="2228" spans="1:18" ht="15.75" customHeight="1">
      <c r="A2228" s="12" t="s">
        <v>28</v>
      </c>
      <c r="B2228" s="15">
        <v>1128299</v>
      </c>
      <c r="C2228" s="3">
        <v>44513</v>
      </c>
      <c r="D2228" s="12" t="s">
        <v>29</v>
      </c>
      <c r="E2228" s="12" t="s">
        <v>84</v>
      </c>
      <c r="F2228" s="12" t="s">
        <v>85</v>
      </c>
      <c r="G2228" s="12" t="s">
        <v>20</v>
      </c>
      <c r="H2228" s="33">
        <v>0.55000000000000004</v>
      </c>
      <c r="I2228" s="21">
        <v>4250</v>
      </c>
      <c r="J2228" s="33">
        <f t="shared" si="80"/>
        <v>2337.5</v>
      </c>
      <c r="K2228" s="34">
        <f t="shared" si="81"/>
        <v>818.125</v>
      </c>
      <c r="L2228" s="24">
        <v>0.35</v>
      </c>
      <c r="M2228" s="42">
        <f t="shared" si="86"/>
        <v>0.1925</v>
      </c>
      <c r="N2228" s="29">
        <f t="shared" si="87"/>
        <v>818.125</v>
      </c>
      <c r="O2228" s="3"/>
      <c r="P2228" s="4"/>
      <c r="Q2228" s="5"/>
      <c r="R2228" s="6"/>
    </row>
    <row r="2229" spans="1:18" ht="15.75" customHeight="1">
      <c r="A2229" s="12" t="s">
        <v>28</v>
      </c>
      <c r="B2229" s="15">
        <v>1128299</v>
      </c>
      <c r="C2229" s="3">
        <v>44513</v>
      </c>
      <c r="D2229" s="12" t="s">
        <v>29</v>
      </c>
      <c r="E2229" s="12" t="s">
        <v>84</v>
      </c>
      <c r="F2229" s="12" t="s">
        <v>85</v>
      </c>
      <c r="G2229" s="12" t="s">
        <v>21</v>
      </c>
      <c r="H2229" s="33">
        <v>0.55000000000000004</v>
      </c>
      <c r="I2229" s="21">
        <v>4000</v>
      </c>
      <c r="J2229" s="33">
        <f t="shared" si="80"/>
        <v>2200</v>
      </c>
      <c r="K2229" s="34">
        <f t="shared" si="81"/>
        <v>880</v>
      </c>
      <c r="L2229" s="24">
        <v>0.4</v>
      </c>
      <c r="M2229" s="42">
        <f t="shared" si="86"/>
        <v>0.22</v>
      </c>
      <c r="N2229" s="29">
        <f t="shared" si="87"/>
        <v>880</v>
      </c>
      <c r="O2229" s="3"/>
      <c r="P2229" s="4"/>
      <c r="Q2229" s="5"/>
      <c r="R2229" s="6"/>
    </row>
    <row r="2230" spans="1:18" ht="15.75" customHeight="1">
      <c r="A2230" s="12" t="s">
        <v>28</v>
      </c>
      <c r="B2230" s="15">
        <v>1128299</v>
      </c>
      <c r="C2230" s="3">
        <v>44513</v>
      </c>
      <c r="D2230" s="12" t="s">
        <v>29</v>
      </c>
      <c r="E2230" s="12" t="s">
        <v>84</v>
      </c>
      <c r="F2230" s="12" t="s">
        <v>85</v>
      </c>
      <c r="G2230" s="12" t="s">
        <v>22</v>
      </c>
      <c r="H2230" s="33">
        <v>0.65</v>
      </c>
      <c r="I2230" s="21">
        <v>3500</v>
      </c>
      <c r="J2230" s="33">
        <f t="shared" si="80"/>
        <v>2275</v>
      </c>
      <c r="K2230" s="34">
        <f t="shared" si="81"/>
        <v>796.25</v>
      </c>
      <c r="L2230" s="24">
        <v>0.35</v>
      </c>
      <c r="M2230" s="42">
        <f t="shared" si="86"/>
        <v>0.22750000000000001</v>
      </c>
      <c r="N2230" s="29">
        <f t="shared" si="87"/>
        <v>796.25</v>
      </c>
      <c r="O2230" s="3"/>
      <c r="P2230" s="4"/>
      <c r="Q2230" s="5"/>
      <c r="R2230" s="6"/>
    </row>
    <row r="2231" spans="1:18" ht="15.75" customHeight="1">
      <c r="A2231" s="12" t="s">
        <v>28</v>
      </c>
      <c r="B2231" s="15">
        <v>1128299</v>
      </c>
      <c r="C2231" s="3">
        <v>44513</v>
      </c>
      <c r="D2231" s="12" t="s">
        <v>29</v>
      </c>
      <c r="E2231" s="12" t="s">
        <v>84</v>
      </c>
      <c r="F2231" s="12" t="s">
        <v>85</v>
      </c>
      <c r="G2231" s="12" t="s">
        <v>23</v>
      </c>
      <c r="H2231" s="33">
        <v>0.70000000000000007</v>
      </c>
      <c r="I2231" s="21">
        <v>4750</v>
      </c>
      <c r="J2231" s="33">
        <f t="shared" si="80"/>
        <v>3325.0000000000005</v>
      </c>
      <c r="K2231" s="34">
        <f t="shared" si="81"/>
        <v>831.25000000000011</v>
      </c>
      <c r="L2231" s="24">
        <v>0.25</v>
      </c>
      <c r="M2231" s="42">
        <f t="shared" si="86"/>
        <v>0.17500000000000002</v>
      </c>
      <c r="N2231" s="29">
        <f t="shared" si="87"/>
        <v>831.25000000000011</v>
      </c>
      <c r="O2231" s="3"/>
      <c r="P2231" s="4"/>
      <c r="Q2231" s="5"/>
      <c r="R2231" s="6"/>
    </row>
    <row r="2232" spans="1:18" ht="15.75" customHeight="1">
      <c r="A2232" s="12" t="s">
        <v>28</v>
      </c>
      <c r="B2232" s="15">
        <v>1128299</v>
      </c>
      <c r="C2232" s="3">
        <v>44542</v>
      </c>
      <c r="D2232" s="12" t="s">
        <v>29</v>
      </c>
      <c r="E2232" s="12" t="s">
        <v>84</v>
      </c>
      <c r="F2232" s="12" t="s">
        <v>85</v>
      </c>
      <c r="G2232" s="12" t="s">
        <v>18</v>
      </c>
      <c r="H2232" s="33">
        <v>0.55000000000000004</v>
      </c>
      <c r="I2232" s="21">
        <v>6750</v>
      </c>
      <c r="J2232" s="33">
        <f t="shared" si="80"/>
        <v>3712.5000000000005</v>
      </c>
      <c r="K2232" s="34">
        <f t="shared" si="81"/>
        <v>1485.0000000000002</v>
      </c>
      <c r="L2232" s="24">
        <v>0.4</v>
      </c>
      <c r="M2232" s="42">
        <f t="shared" si="86"/>
        <v>0.22000000000000003</v>
      </c>
      <c r="N2232" s="29">
        <f t="shared" si="87"/>
        <v>1485.0000000000002</v>
      </c>
      <c r="O2232" s="3"/>
      <c r="P2232" s="4"/>
      <c r="Q2232" s="5"/>
      <c r="R2232" s="6"/>
    </row>
    <row r="2233" spans="1:18" ht="15.75" customHeight="1">
      <c r="A2233" s="12" t="s">
        <v>28</v>
      </c>
      <c r="B2233" s="15">
        <v>1128299</v>
      </c>
      <c r="C2233" s="3">
        <v>44542</v>
      </c>
      <c r="D2233" s="12" t="s">
        <v>29</v>
      </c>
      <c r="E2233" s="12" t="s">
        <v>84</v>
      </c>
      <c r="F2233" s="12" t="s">
        <v>85</v>
      </c>
      <c r="G2233" s="12" t="s">
        <v>19</v>
      </c>
      <c r="H2233" s="33">
        <v>0.60000000000000009</v>
      </c>
      <c r="I2233" s="21">
        <v>6750</v>
      </c>
      <c r="J2233" s="33">
        <f t="shared" si="80"/>
        <v>4050.0000000000005</v>
      </c>
      <c r="K2233" s="34">
        <f t="shared" si="81"/>
        <v>1620.0000000000002</v>
      </c>
      <c r="L2233" s="24">
        <v>0.4</v>
      </c>
      <c r="M2233" s="42">
        <f t="shared" si="86"/>
        <v>0.24000000000000005</v>
      </c>
      <c r="N2233" s="29">
        <f t="shared" si="87"/>
        <v>1620.0000000000002</v>
      </c>
      <c r="O2233" s="3"/>
      <c r="P2233" s="4"/>
      <c r="Q2233" s="5"/>
      <c r="R2233" s="6"/>
    </row>
    <row r="2234" spans="1:18" ht="15.75" customHeight="1">
      <c r="A2234" s="12" t="s">
        <v>28</v>
      </c>
      <c r="B2234" s="15">
        <v>1128299</v>
      </c>
      <c r="C2234" s="3">
        <v>44542</v>
      </c>
      <c r="D2234" s="12" t="s">
        <v>29</v>
      </c>
      <c r="E2234" s="12" t="s">
        <v>84</v>
      </c>
      <c r="F2234" s="12" t="s">
        <v>85</v>
      </c>
      <c r="G2234" s="12" t="s">
        <v>20</v>
      </c>
      <c r="H2234" s="33">
        <v>0.55000000000000004</v>
      </c>
      <c r="I2234" s="21">
        <v>4750</v>
      </c>
      <c r="J2234" s="33">
        <f t="shared" si="80"/>
        <v>2612.5</v>
      </c>
      <c r="K2234" s="34">
        <f t="shared" si="81"/>
        <v>914.37499999999989</v>
      </c>
      <c r="L2234" s="24">
        <v>0.35</v>
      </c>
      <c r="M2234" s="42">
        <f t="shared" si="86"/>
        <v>0.19249999999999998</v>
      </c>
      <c r="N2234" s="29">
        <f t="shared" si="87"/>
        <v>914.37499999999989</v>
      </c>
      <c r="O2234" s="3"/>
      <c r="P2234" s="4"/>
      <c r="Q2234" s="5"/>
      <c r="R2234" s="6"/>
    </row>
    <row r="2235" spans="1:18" ht="15.75" customHeight="1">
      <c r="A2235" s="12" t="s">
        <v>28</v>
      </c>
      <c r="B2235" s="15">
        <v>1128299</v>
      </c>
      <c r="C2235" s="3">
        <v>44542</v>
      </c>
      <c r="D2235" s="12" t="s">
        <v>29</v>
      </c>
      <c r="E2235" s="12" t="s">
        <v>84</v>
      </c>
      <c r="F2235" s="12" t="s">
        <v>85</v>
      </c>
      <c r="G2235" s="12" t="s">
        <v>21</v>
      </c>
      <c r="H2235" s="33">
        <v>0.55000000000000004</v>
      </c>
      <c r="I2235" s="21">
        <v>4750</v>
      </c>
      <c r="J2235" s="33">
        <f t="shared" si="80"/>
        <v>2612.5</v>
      </c>
      <c r="K2235" s="34">
        <f t="shared" si="81"/>
        <v>1045</v>
      </c>
      <c r="L2235" s="24">
        <v>0.4</v>
      </c>
      <c r="M2235" s="42">
        <f t="shared" si="86"/>
        <v>0.22</v>
      </c>
      <c r="N2235" s="29">
        <f t="shared" si="87"/>
        <v>1045</v>
      </c>
      <c r="O2235" s="3"/>
      <c r="P2235" s="4"/>
      <c r="Q2235" s="5"/>
      <c r="R2235" s="6"/>
    </row>
    <row r="2236" spans="1:18" ht="15.75" customHeight="1">
      <c r="A2236" s="12" t="s">
        <v>28</v>
      </c>
      <c r="B2236" s="15">
        <v>1128299</v>
      </c>
      <c r="C2236" s="3">
        <v>44542</v>
      </c>
      <c r="D2236" s="12" t="s">
        <v>29</v>
      </c>
      <c r="E2236" s="12" t="s">
        <v>84</v>
      </c>
      <c r="F2236" s="12" t="s">
        <v>85</v>
      </c>
      <c r="G2236" s="12" t="s">
        <v>22</v>
      </c>
      <c r="H2236" s="33">
        <v>0.65</v>
      </c>
      <c r="I2236" s="21">
        <v>4000</v>
      </c>
      <c r="J2236" s="33">
        <f t="shared" si="80"/>
        <v>2600</v>
      </c>
      <c r="K2236" s="34">
        <f t="shared" si="81"/>
        <v>909.99999999999989</v>
      </c>
      <c r="L2236" s="24">
        <v>0.35</v>
      </c>
      <c r="M2236" s="42">
        <f t="shared" si="86"/>
        <v>0.22749999999999998</v>
      </c>
      <c r="N2236" s="29">
        <f t="shared" si="87"/>
        <v>909.99999999999989</v>
      </c>
      <c r="O2236" s="3"/>
      <c r="P2236" s="4"/>
      <c r="Q2236" s="5"/>
      <c r="R2236" s="6"/>
    </row>
    <row r="2237" spans="1:18" ht="15.75" customHeight="1">
      <c r="A2237" s="12" t="s">
        <v>28</v>
      </c>
      <c r="B2237" s="15">
        <v>1128299</v>
      </c>
      <c r="C2237" s="3">
        <v>44542</v>
      </c>
      <c r="D2237" s="12" t="s">
        <v>29</v>
      </c>
      <c r="E2237" s="12" t="s">
        <v>84</v>
      </c>
      <c r="F2237" s="12" t="s">
        <v>85</v>
      </c>
      <c r="G2237" s="12" t="s">
        <v>23</v>
      </c>
      <c r="H2237" s="33">
        <v>0.70000000000000007</v>
      </c>
      <c r="I2237" s="21">
        <v>5000</v>
      </c>
      <c r="J2237" s="33">
        <f t="shared" si="80"/>
        <v>3500.0000000000005</v>
      </c>
      <c r="K2237" s="34">
        <f t="shared" si="81"/>
        <v>875.00000000000011</v>
      </c>
      <c r="L2237" s="24">
        <v>0.25</v>
      </c>
      <c r="M2237" s="42">
        <f t="shared" si="86"/>
        <v>0.17500000000000002</v>
      </c>
      <c r="N2237" s="29">
        <f t="shared" si="87"/>
        <v>875.00000000000011</v>
      </c>
      <c r="O2237" s="3"/>
      <c r="P2237" s="4"/>
      <c r="Q2237" s="5"/>
      <c r="R2237" s="6"/>
    </row>
    <row r="2238" spans="1:18" ht="15.75" customHeight="1">
      <c r="A2238" s="12" t="s">
        <v>15</v>
      </c>
      <c r="B2238" s="15">
        <v>1185732</v>
      </c>
      <c r="C2238" s="3">
        <v>44205</v>
      </c>
      <c r="D2238" s="12" t="s">
        <v>46</v>
      </c>
      <c r="E2238" s="12" t="s">
        <v>86</v>
      </c>
      <c r="F2238" s="12" t="s">
        <v>87</v>
      </c>
      <c r="G2238" s="12" t="s">
        <v>18</v>
      </c>
      <c r="H2238" s="33">
        <v>0.4</v>
      </c>
      <c r="I2238" s="21">
        <v>10250</v>
      </c>
      <c r="J2238" s="33">
        <f t="shared" si="80"/>
        <v>4100</v>
      </c>
      <c r="K2238" s="34">
        <f t="shared" si="81"/>
        <v>1845</v>
      </c>
      <c r="L2238" s="24">
        <v>0.45</v>
      </c>
      <c r="M2238" s="42">
        <f t="shared" si="86"/>
        <v>0.18</v>
      </c>
      <c r="N2238" s="29">
        <f t="shared" si="87"/>
        <v>1845</v>
      </c>
      <c r="O2238" s="3"/>
      <c r="P2238" s="4"/>
      <c r="Q2238" s="5"/>
      <c r="R2238" s="6"/>
    </row>
    <row r="2239" spans="1:18" ht="15.75" customHeight="1">
      <c r="A2239" s="12" t="s">
        <v>15</v>
      </c>
      <c r="B2239" s="15">
        <v>1185732</v>
      </c>
      <c r="C2239" s="3">
        <v>44205</v>
      </c>
      <c r="D2239" s="12" t="s">
        <v>46</v>
      </c>
      <c r="E2239" s="12" t="s">
        <v>86</v>
      </c>
      <c r="F2239" s="12" t="s">
        <v>87</v>
      </c>
      <c r="G2239" s="12" t="s">
        <v>19</v>
      </c>
      <c r="H2239" s="33">
        <v>0.4</v>
      </c>
      <c r="I2239" s="21">
        <v>8250</v>
      </c>
      <c r="J2239" s="33">
        <f t="shared" si="80"/>
        <v>3300</v>
      </c>
      <c r="K2239" s="34">
        <f t="shared" si="81"/>
        <v>1155</v>
      </c>
      <c r="L2239" s="24">
        <v>0.35</v>
      </c>
      <c r="M2239" s="42">
        <f t="shared" si="86"/>
        <v>0.14000000000000001</v>
      </c>
      <c r="N2239" s="29">
        <f t="shared" si="87"/>
        <v>1155</v>
      </c>
      <c r="O2239" s="3"/>
      <c r="P2239" s="4"/>
      <c r="Q2239" s="5"/>
      <c r="R2239" s="6"/>
    </row>
    <row r="2240" spans="1:18" ht="15.75" customHeight="1">
      <c r="A2240" s="12" t="s">
        <v>15</v>
      </c>
      <c r="B2240" s="15">
        <v>1185732</v>
      </c>
      <c r="C2240" s="3">
        <v>44205</v>
      </c>
      <c r="D2240" s="12" t="s">
        <v>46</v>
      </c>
      <c r="E2240" s="12" t="s">
        <v>86</v>
      </c>
      <c r="F2240" s="12" t="s">
        <v>87</v>
      </c>
      <c r="G2240" s="12" t="s">
        <v>20</v>
      </c>
      <c r="H2240" s="33">
        <v>0.30000000000000004</v>
      </c>
      <c r="I2240" s="21">
        <v>8250</v>
      </c>
      <c r="J2240" s="33">
        <f t="shared" si="80"/>
        <v>2475.0000000000005</v>
      </c>
      <c r="K2240" s="34">
        <f t="shared" si="81"/>
        <v>618.75000000000011</v>
      </c>
      <c r="L2240" s="24">
        <v>0.25</v>
      </c>
      <c r="M2240" s="42">
        <f t="shared" si="86"/>
        <v>7.5000000000000011E-2</v>
      </c>
      <c r="N2240" s="29">
        <f t="shared" si="87"/>
        <v>618.75000000000011</v>
      </c>
      <c r="O2240" s="3"/>
      <c r="P2240" s="4"/>
      <c r="Q2240" s="5"/>
      <c r="R2240" s="6"/>
    </row>
    <row r="2241" spans="1:18" ht="15.75" customHeight="1">
      <c r="A2241" s="12" t="s">
        <v>15</v>
      </c>
      <c r="B2241" s="15">
        <v>1185732</v>
      </c>
      <c r="C2241" s="3">
        <v>44205</v>
      </c>
      <c r="D2241" s="12" t="s">
        <v>46</v>
      </c>
      <c r="E2241" s="12" t="s">
        <v>86</v>
      </c>
      <c r="F2241" s="12" t="s">
        <v>87</v>
      </c>
      <c r="G2241" s="12" t="s">
        <v>21</v>
      </c>
      <c r="H2241" s="33">
        <v>0.35</v>
      </c>
      <c r="I2241" s="21">
        <v>6750</v>
      </c>
      <c r="J2241" s="33">
        <f t="shared" si="80"/>
        <v>2362.5</v>
      </c>
      <c r="K2241" s="34">
        <f t="shared" si="81"/>
        <v>708.75</v>
      </c>
      <c r="L2241" s="24">
        <v>0.3</v>
      </c>
      <c r="M2241" s="42">
        <f t="shared" si="86"/>
        <v>0.105</v>
      </c>
      <c r="N2241" s="29">
        <f t="shared" si="87"/>
        <v>708.75</v>
      </c>
      <c r="O2241" s="3"/>
      <c r="P2241" s="4"/>
      <c r="Q2241" s="5"/>
      <c r="R2241" s="6"/>
    </row>
    <row r="2242" spans="1:18" ht="15.75" customHeight="1">
      <c r="A2242" s="12" t="s">
        <v>15</v>
      </c>
      <c r="B2242" s="15">
        <v>1185732</v>
      </c>
      <c r="C2242" s="3">
        <v>44205</v>
      </c>
      <c r="D2242" s="12" t="s">
        <v>46</v>
      </c>
      <c r="E2242" s="12" t="s">
        <v>86</v>
      </c>
      <c r="F2242" s="12" t="s">
        <v>87</v>
      </c>
      <c r="G2242" s="12" t="s">
        <v>22</v>
      </c>
      <c r="H2242" s="33">
        <v>0.5</v>
      </c>
      <c r="I2242" s="21">
        <v>7250</v>
      </c>
      <c r="J2242" s="33">
        <f t="shared" si="80"/>
        <v>3625</v>
      </c>
      <c r="K2242" s="34">
        <f t="shared" si="81"/>
        <v>1268.75</v>
      </c>
      <c r="L2242" s="24">
        <v>0.35</v>
      </c>
      <c r="M2242" s="42">
        <f t="shared" si="86"/>
        <v>0.17499999999999999</v>
      </c>
      <c r="N2242" s="29">
        <f t="shared" si="87"/>
        <v>1268.75</v>
      </c>
      <c r="O2242" s="3"/>
      <c r="P2242" s="4"/>
      <c r="Q2242" s="5"/>
      <c r="R2242" s="6"/>
    </row>
    <row r="2243" spans="1:18" ht="15.75" customHeight="1">
      <c r="A2243" s="12" t="s">
        <v>15</v>
      </c>
      <c r="B2243" s="15">
        <v>1185732</v>
      </c>
      <c r="C2243" s="3">
        <v>44205</v>
      </c>
      <c r="D2243" s="12" t="s">
        <v>46</v>
      </c>
      <c r="E2243" s="12" t="s">
        <v>86</v>
      </c>
      <c r="F2243" s="12" t="s">
        <v>87</v>
      </c>
      <c r="G2243" s="12" t="s">
        <v>23</v>
      </c>
      <c r="H2243" s="33">
        <v>0.4</v>
      </c>
      <c r="I2243" s="21">
        <v>8250</v>
      </c>
      <c r="J2243" s="33">
        <f t="shared" si="80"/>
        <v>3300</v>
      </c>
      <c r="K2243" s="34">
        <f t="shared" si="81"/>
        <v>1650</v>
      </c>
      <c r="L2243" s="24">
        <v>0.5</v>
      </c>
      <c r="M2243" s="42">
        <f t="shared" si="86"/>
        <v>0.2</v>
      </c>
      <c r="N2243" s="29">
        <f t="shared" si="87"/>
        <v>1650</v>
      </c>
      <c r="O2243" s="3"/>
      <c r="P2243" s="4"/>
      <c r="Q2243" s="5"/>
      <c r="R2243" s="6"/>
    </row>
    <row r="2244" spans="1:18" ht="15.75" customHeight="1">
      <c r="A2244" s="12" t="s">
        <v>15</v>
      </c>
      <c r="B2244" s="15">
        <v>1185732</v>
      </c>
      <c r="C2244" s="3">
        <v>44234</v>
      </c>
      <c r="D2244" s="12" t="s">
        <v>46</v>
      </c>
      <c r="E2244" s="12" t="s">
        <v>86</v>
      </c>
      <c r="F2244" s="12" t="s">
        <v>87</v>
      </c>
      <c r="G2244" s="12" t="s">
        <v>18</v>
      </c>
      <c r="H2244" s="33">
        <v>0.4</v>
      </c>
      <c r="I2244" s="21">
        <v>10750</v>
      </c>
      <c r="J2244" s="33">
        <f t="shared" si="80"/>
        <v>4300</v>
      </c>
      <c r="K2244" s="34">
        <f t="shared" si="81"/>
        <v>1935</v>
      </c>
      <c r="L2244" s="24">
        <v>0.45</v>
      </c>
      <c r="M2244" s="42">
        <f t="shared" si="86"/>
        <v>0.18</v>
      </c>
      <c r="N2244" s="29">
        <f t="shared" si="87"/>
        <v>1935</v>
      </c>
      <c r="O2244" s="3"/>
      <c r="P2244" s="4"/>
      <c r="Q2244" s="5"/>
      <c r="R2244" s="6"/>
    </row>
    <row r="2245" spans="1:18" ht="15.75" customHeight="1">
      <c r="A2245" s="12" t="s">
        <v>15</v>
      </c>
      <c r="B2245" s="15">
        <v>1185732</v>
      </c>
      <c r="C2245" s="3">
        <v>44234</v>
      </c>
      <c r="D2245" s="12" t="s">
        <v>46</v>
      </c>
      <c r="E2245" s="12" t="s">
        <v>86</v>
      </c>
      <c r="F2245" s="12" t="s">
        <v>87</v>
      </c>
      <c r="G2245" s="12" t="s">
        <v>19</v>
      </c>
      <c r="H2245" s="33">
        <v>0.4</v>
      </c>
      <c r="I2245" s="21">
        <v>7250</v>
      </c>
      <c r="J2245" s="33">
        <f t="shared" si="80"/>
        <v>2900</v>
      </c>
      <c r="K2245" s="34">
        <f t="shared" si="81"/>
        <v>1014.9999999999999</v>
      </c>
      <c r="L2245" s="24">
        <v>0.35</v>
      </c>
      <c r="M2245" s="42">
        <f t="shared" si="86"/>
        <v>0.13999999999999999</v>
      </c>
      <c r="N2245" s="29">
        <f t="shared" si="87"/>
        <v>1014.9999999999999</v>
      </c>
      <c r="O2245" s="3"/>
      <c r="P2245" s="4"/>
      <c r="Q2245" s="5"/>
      <c r="R2245" s="6"/>
    </row>
    <row r="2246" spans="1:18" ht="15.75" customHeight="1">
      <c r="A2246" s="12" t="s">
        <v>15</v>
      </c>
      <c r="B2246" s="15">
        <v>1185732</v>
      </c>
      <c r="C2246" s="3">
        <v>44234</v>
      </c>
      <c r="D2246" s="12" t="s">
        <v>46</v>
      </c>
      <c r="E2246" s="12" t="s">
        <v>86</v>
      </c>
      <c r="F2246" s="12" t="s">
        <v>87</v>
      </c>
      <c r="G2246" s="12" t="s">
        <v>20</v>
      </c>
      <c r="H2246" s="33">
        <v>0.30000000000000004</v>
      </c>
      <c r="I2246" s="21">
        <v>7750</v>
      </c>
      <c r="J2246" s="33">
        <f t="shared" si="80"/>
        <v>2325.0000000000005</v>
      </c>
      <c r="K2246" s="34">
        <f t="shared" si="81"/>
        <v>581.25000000000011</v>
      </c>
      <c r="L2246" s="24">
        <v>0.25</v>
      </c>
      <c r="M2246" s="42">
        <f t="shared" si="86"/>
        <v>7.5000000000000011E-2</v>
      </c>
      <c r="N2246" s="29">
        <f t="shared" si="87"/>
        <v>581.25000000000011</v>
      </c>
      <c r="O2246" s="3"/>
      <c r="P2246" s="4"/>
      <c r="Q2246" s="5"/>
      <c r="R2246" s="6"/>
    </row>
    <row r="2247" spans="1:18" ht="15.75" customHeight="1">
      <c r="A2247" s="12" t="s">
        <v>15</v>
      </c>
      <c r="B2247" s="15">
        <v>1185732</v>
      </c>
      <c r="C2247" s="3">
        <v>44234</v>
      </c>
      <c r="D2247" s="12" t="s">
        <v>46</v>
      </c>
      <c r="E2247" s="12" t="s">
        <v>86</v>
      </c>
      <c r="F2247" s="12" t="s">
        <v>87</v>
      </c>
      <c r="G2247" s="12" t="s">
        <v>21</v>
      </c>
      <c r="H2247" s="33">
        <v>0.35</v>
      </c>
      <c r="I2247" s="21">
        <v>6250</v>
      </c>
      <c r="J2247" s="33">
        <f t="shared" si="80"/>
        <v>2187.5</v>
      </c>
      <c r="K2247" s="34">
        <f t="shared" si="81"/>
        <v>656.25</v>
      </c>
      <c r="L2247" s="24">
        <v>0.3</v>
      </c>
      <c r="M2247" s="42">
        <f t="shared" ref="M2247:M2310" si="88">IFERROR(K2247/I2247,0)</f>
        <v>0.105</v>
      </c>
      <c r="N2247" s="29">
        <f t="shared" ref="N2247:N2310" si="89">L2247*J2247</f>
        <v>656.25</v>
      </c>
      <c r="O2247" s="3"/>
      <c r="P2247" s="4"/>
      <c r="Q2247" s="5"/>
      <c r="R2247" s="6"/>
    </row>
    <row r="2248" spans="1:18" ht="15.75" customHeight="1">
      <c r="A2248" s="12" t="s">
        <v>15</v>
      </c>
      <c r="B2248" s="15">
        <v>1185732</v>
      </c>
      <c r="C2248" s="3">
        <v>44234</v>
      </c>
      <c r="D2248" s="12" t="s">
        <v>46</v>
      </c>
      <c r="E2248" s="12" t="s">
        <v>86</v>
      </c>
      <c r="F2248" s="12" t="s">
        <v>87</v>
      </c>
      <c r="G2248" s="12" t="s">
        <v>22</v>
      </c>
      <c r="H2248" s="33">
        <v>0.5</v>
      </c>
      <c r="I2248" s="21">
        <v>7000</v>
      </c>
      <c r="J2248" s="33">
        <f t="shared" si="80"/>
        <v>3500</v>
      </c>
      <c r="K2248" s="34">
        <f t="shared" si="81"/>
        <v>1225</v>
      </c>
      <c r="L2248" s="24">
        <v>0.35</v>
      </c>
      <c r="M2248" s="42">
        <f t="shared" si="88"/>
        <v>0.17499999999999999</v>
      </c>
      <c r="N2248" s="29">
        <f t="shared" si="89"/>
        <v>1225</v>
      </c>
      <c r="O2248" s="3"/>
      <c r="P2248" s="4"/>
      <c r="Q2248" s="5"/>
      <c r="R2248" s="6"/>
    </row>
    <row r="2249" spans="1:18" ht="15.75" customHeight="1">
      <c r="A2249" s="12" t="s">
        <v>15</v>
      </c>
      <c r="B2249" s="15">
        <v>1185732</v>
      </c>
      <c r="C2249" s="3">
        <v>44234</v>
      </c>
      <c r="D2249" s="12" t="s">
        <v>46</v>
      </c>
      <c r="E2249" s="12" t="s">
        <v>86</v>
      </c>
      <c r="F2249" s="12" t="s">
        <v>87</v>
      </c>
      <c r="G2249" s="12" t="s">
        <v>23</v>
      </c>
      <c r="H2249" s="33">
        <v>0.35</v>
      </c>
      <c r="I2249" s="21">
        <v>8000</v>
      </c>
      <c r="J2249" s="33">
        <f t="shared" si="80"/>
        <v>2800</v>
      </c>
      <c r="K2249" s="34">
        <f t="shared" si="81"/>
        <v>1400</v>
      </c>
      <c r="L2249" s="24">
        <v>0.5</v>
      </c>
      <c r="M2249" s="42">
        <f t="shared" si="88"/>
        <v>0.17499999999999999</v>
      </c>
      <c r="N2249" s="29">
        <f t="shared" si="89"/>
        <v>1400</v>
      </c>
      <c r="O2249" s="3"/>
      <c r="P2249" s="4"/>
      <c r="Q2249" s="5"/>
      <c r="R2249" s="6"/>
    </row>
    <row r="2250" spans="1:18" ht="15.75" customHeight="1">
      <c r="A2250" s="12" t="s">
        <v>15</v>
      </c>
      <c r="B2250" s="15">
        <v>1185732</v>
      </c>
      <c r="C2250" s="3">
        <v>44260</v>
      </c>
      <c r="D2250" s="12" t="s">
        <v>46</v>
      </c>
      <c r="E2250" s="12" t="s">
        <v>86</v>
      </c>
      <c r="F2250" s="12" t="s">
        <v>87</v>
      </c>
      <c r="G2250" s="12" t="s">
        <v>18</v>
      </c>
      <c r="H2250" s="33">
        <v>0.35</v>
      </c>
      <c r="I2250" s="21">
        <v>10200</v>
      </c>
      <c r="J2250" s="33">
        <f t="shared" si="80"/>
        <v>3570</v>
      </c>
      <c r="K2250" s="34">
        <f t="shared" si="81"/>
        <v>1606.5</v>
      </c>
      <c r="L2250" s="24">
        <v>0.45</v>
      </c>
      <c r="M2250" s="42">
        <f t="shared" si="88"/>
        <v>0.1575</v>
      </c>
      <c r="N2250" s="29">
        <f t="shared" si="89"/>
        <v>1606.5</v>
      </c>
      <c r="O2250" s="3"/>
      <c r="P2250" s="4"/>
      <c r="Q2250" s="5"/>
      <c r="R2250" s="6"/>
    </row>
    <row r="2251" spans="1:18" ht="15.75" customHeight="1">
      <c r="A2251" s="12" t="s">
        <v>15</v>
      </c>
      <c r="B2251" s="15">
        <v>1185732</v>
      </c>
      <c r="C2251" s="3">
        <v>44260</v>
      </c>
      <c r="D2251" s="12" t="s">
        <v>46</v>
      </c>
      <c r="E2251" s="12" t="s">
        <v>86</v>
      </c>
      <c r="F2251" s="12" t="s">
        <v>87</v>
      </c>
      <c r="G2251" s="12" t="s">
        <v>19</v>
      </c>
      <c r="H2251" s="33">
        <v>0.35</v>
      </c>
      <c r="I2251" s="21">
        <v>7000</v>
      </c>
      <c r="J2251" s="33">
        <f t="shared" si="80"/>
        <v>2450</v>
      </c>
      <c r="K2251" s="34">
        <f t="shared" si="81"/>
        <v>857.5</v>
      </c>
      <c r="L2251" s="24">
        <v>0.35</v>
      </c>
      <c r="M2251" s="42">
        <f t="shared" si="88"/>
        <v>0.1225</v>
      </c>
      <c r="N2251" s="29">
        <f t="shared" si="89"/>
        <v>857.5</v>
      </c>
      <c r="O2251" s="3"/>
      <c r="P2251" s="4"/>
      <c r="Q2251" s="5"/>
      <c r="R2251" s="6"/>
    </row>
    <row r="2252" spans="1:18" ht="15.75" customHeight="1">
      <c r="A2252" s="12" t="s">
        <v>15</v>
      </c>
      <c r="B2252" s="15">
        <v>1185732</v>
      </c>
      <c r="C2252" s="3">
        <v>44260</v>
      </c>
      <c r="D2252" s="12" t="s">
        <v>46</v>
      </c>
      <c r="E2252" s="12" t="s">
        <v>86</v>
      </c>
      <c r="F2252" s="12" t="s">
        <v>87</v>
      </c>
      <c r="G2252" s="12" t="s">
        <v>20</v>
      </c>
      <c r="H2252" s="33">
        <v>0.25</v>
      </c>
      <c r="I2252" s="21">
        <v>7250</v>
      </c>
      <c r="J2252" s="33">
        <f t="shared" si="80"/>
        <v>1812.5</v>
      </c>
      <c r="K2252" s="34">
        <f t="shared" si="81"/>
        <v>453.125</v>
      </c>
      <c r="L2252" s="24">
        <v>0.25</v>
      </c>
      <c r="M2252" s="42">
        <f t="shared" si="88"/>
        <v>6.25E-2</v>
      </c>
      <c r="N2252" s="29">
        <f t="shared" si="89"/>
        <v>453.125</v>
      </c>
      <c r="O2252" s="3"/>
      <c r="P2252" s="4"/>
      <c r="Q2252" s="5"/>
      <c r="R2252" s="6"/>
    </row>
    <row r="2253" spans="1:18" ht="15.75" customHeight="1">
      <c r="A2253" s="12" t="s">
        <v>15</v>
      </c>
      <c r="B2253" s="15">
        <v>1185732</v>
      </c>
      <c r="C2253" s="3">
        <v>44260</v>
      </c>
      <c r="D2253" s="12" t="s">
        <v>46</v>
      </c>
      <c r="E2253" s="12" t="s">
        <v>86</v>
      </c>
      <c r="F2253" s="12" t="s">
        <v>87</v>
      </c>
      <c r="G2253" s="12" t="s">
        <v>21</v>
      </c>
      <c r="H2253" s="33">
        <v>0.29999999999999993</v>
      </c>
      <c r="I2253" s="21">
        <v>5750</v>
      </c>
      <c r="J2253" s="33">
        <f t="shared" si="80"/>
        <v>1724.9999999999995</v>
      </c>
      <c r="K2253" s="34">
        <f t="shared" si="81"/>
        <v>517.49999999999989</v>
      </c>
      <c r="L2253" s="24">
        <v>0.3</v>
      </c>
      <c r="M2253" s="42">
        <f t="shared" si="88"/>
        <v>8.9999999999999983E-2</v>
      </c>
      <c r="N2253" s="29">
        <f t="shared" si="89"/>
        <v>517.49999999999989</v>
      </c>
      <c r="O2253" s="3"/>
      <c r="P2253" s="4"/>
      <c r="Q2253" s="5"/>
      <c r="R2253" s="6"/>
    </row>
    <row r="2254" spans="1:18" ht="15.75" customHeight="1">
      <c r="A2254" s="12" t="s">
        <v>15</v>
      </c>
      <c r="B2254" s="15">
        <v>1185732</v>
      </c>
      <c r="C2254" s="3">
        <v>44260</v>
      </c>
      <c r="D2254" s="12" t="s">
        <v>46</v>
      </c>
      <c r="E2254" s="12" t="s">
        <v>86</v>
      </c>
      <c r="F2254" s="12" t="s">
        <v>87</v>
      </c>
      <c r="G2254" s="12" t="s">
        <v>22</v>
      </c>
      <c r="H2254" s="33">
        <v>0.45000000000000007</v>
      </c>
      <c r="I2254" s="21">
        <v>6250</v>
      </c>
      <c r="J2254" s="33">
        <f t="shared" si="80"/>
        <v>2812.5000000000005</v>
      </c>
      <c r="K2254" s="34">
        <f t="shared" si="81"/>
        <v>984.37500000000011</v>
      </c>
      <c r="L2254" s="24">
        <v>0.35</v>
      </c>
      <c r="M2254" s="42">
        <f t="shared" si="88"/>
        <v>0.15750000000000003</v>
      </c>
      <c r="N2254" s="29">
        <f t="shared" si="89"/>
        <v>984.37500000000011</v>
      </c>
      <c r="O2254" s="3"/>
      <c r="P2254" s="4"/>
      <c r="Q2254" s="5"/>
      <c r="R2254" s="6"/>
    </row>
    <row r="2255" spans="1:18" ht="15.75" customHeight="1">
      <c r="A2255" s="12" t="s">
        <v>15</v>
      </c>
      <c r="B2255" s="15">
        <v>1185732</v>
      </c>
      <c r="C2255" s="3">
        <v>44260</v>
      </c>
      <c r="D2255" s="12" t="s">
        <v>46</v>
      </c>
      <c r="E2255" s="12" t="s">
        <v>86</v>
      </c>
      <c r="F2255" s="12" t="s">
        <v>87</v>
      </c>
      <c r="G2255" s="12" t="s">
        <v>23</v>
      </c>
      <c r="H2255" s="33">
        <v>0.35</v>
      </c>
      <c r="I2255" s="21">
        <v>7250</v>
      </c>
      <c r="J2255" s="33">
        <f t="shared" si="80"/>
        <v>2537.5</v>
      </c>
      <c r="K2255" s="34">
        <f t="shared" si="81"/>
        <v>1268.75</v>
      </c>
      <c r="L2255" s="24">
        <v>0.5</v>
      </c>
      <c r="M2255" s="42">
        <f t="shared" si="88"/>
        <v>0.17499999999999999</v>
      </c>
      <c r="N2255" s="29">
        <f t="shared" si="89"/>
        <v>1268.75</v>
      </c>
      <c r="O2255" s="3"/>
      <c r="P2255" s="4"/>
      <c r="Q2255" s="5"/>
      <c r="R2255" s="6"/>
    </row>
    <row r="2256" spans="1:18" ht="15.75" customHeight="1">
      <c r="A2256" s="12" t="s">
        <v>15</v>
      </c>
      <c r="B2256" s="15">
        <v>1185732</v>
      </c>
      <c r="C2256" s="3">
        <v>44292</v>
      </c>
      <c r="D2256" s="12" t="s">
        <v>46</v>
      </c>
      <c r="E2256" s="12" t="s">
        <v>86</v>
      </c>
      <c r="F2256" s="12" t="s">
        <v>87</v>
      </c>
      <c r="G2256" s="12" t="s">
        <v>18</v>
      </c>
      <c r="H2256" s="33">
        <v>0.35</v>
      </c>
      <c r="I2256" s="21">
        <v>9750</v>
      </c>
      <c r="J2256" s="33">
        <f t="shared" si="80"/>
        <v>3412.5</v>
      </c>
      <c r="K2256" s="34">
        <f t="shared" si="81"/>
        <v>1535.625</v>
      </c>
      <c r="L2256" s="24">
        <v>0.45</v>
      </c>
      <c r="M2256" s="42">
        <f t="shared" si="88"/>
        <v>0.1575</v>
      </c>
      <c r="N2256" s="29">
        <f t="shared" si="89"/>
        <v>1535.625</v>
      </c>
      <c r="O2256" s="3"/>
      <c r="P2256" s="4"/>
      <c r="Q2256" s="5"/>
      <c r="R2256" s="6"/>
    </row>
    <row r="2257" spans="1:18" ht="15.75" customHeight="1">
      <c r="A2257" s="12" t="s">
        <v>15</v>
      </c>
      <c r="B2257" s="15">
        <v>1185732</v>
      </c>
      <c r="C2257" s="3">
        <v>44292</v>
      </c>
      <c r="D2257" s="12" t="s">
        <v>46</v>
      </c>
      <c r="E2257" s="12" t="s">
        <v>86</v>
      </c>
      <c r="F2257" s="12" t="s">
        <v>87</v>
      </c>
      <c r="G2257" s="12" t="s">
        <v>19</v>
      </c>
      <c r="H2257" s="33">
        <v>0.35</v>
      </c>
      <c r="I2257" s="21">
        <v>6750</v>
      </c>
      <c r="J2257" s="33">
        <f t="shared" si="80"/>
        <v>2362.5</v>
      </c>
      <c r="K2257" s="34">
        <f t="shared" si="81"/>
        <v>826.875</v>
      </c>
      <c r="L2257" s="24">
        <v>0.35</v>
      </c>
      <c r="M2257" s="42">
        <f t="shared" si="88"/>
        <v>0.1225</v>
      </c>
      <c r="N2257" s="29">
        <f t="shared" si="89"/>
        <v>826.875</v>
      </c>
      <c r="O2257" s="3"/>
      <c r="P2257" s="4"/>
      <c r="Q2257" s="5"/>
      <c r="R2257" s="6"/>
    </row>
    <row r="2258" spans="1:18" ht="15.75" customHeight="1">
      <c r="A2258" s="12" t="s">
        <v>15</v>
      </c>
      <c r="B2258" s="15">
        <v>1185732</v>
      </c>
      <c r="C2258" s="3">
        <v>44292</v>
      </c>
      <c r="D2258" s="12" t="s">
        <v>46</v>
      </c>
      <c r="E2258" s="12" t="s">
        <v>86</v>
      </c>
      <c r="F2258" s="12" t="s">
        <v>87</v>
      </c>
      <c r="G2258" s="12" t="s">
        <v>20</v>
      </c>
      <c r="H2258" s="33">
        <v>0.25</v>
      </c>
      <c r="I2258" s="21">
        <v>6750</v>
      </c>
      <c r="J2258" s="33">
        <f t="shared" si="80"/>
        <v>1687.5</v>
      </c>
      <c r="K2258" s="34">
        <f t="shared" si="81"/>
        <v>421.875</v>
      </c>
      <c r="L2258" s="24">
        <v>0.25</v>
      </c>
      <c r="M2258" s="42">
        <f t="shared" si="88"/>
        <v>6.25E-2</v>
      </c>
      <c r="N2258" s="29">
        <f t="shared" si="89"/>
        <v>421.875</v>
      </c>
      <c r="O2258" s="3"/>
      <c r="P2258" s="4"/>
      <c r="Q2258" s="5"/>
      <c r="R2258" s="6"/>
    </row>
    <row r="2259" spans="1:18" ht="15.75" customHeight="1">
      <c r="A2259" s="12" t="s">
        <v>15</v>
      </c>
      <c r="B2259" s="15">
        <v>1185732</v>
      </c>
      <c r="C2259" s="3">
        <v>44292</v>
      </c>
      <c r="D2259" s="12" t="s">
        <v>46</v>
      </c>
      <c r="E2259" s="12" t="s">
        <v>86</v>
      </c>
      <c r="F2259" s="12" t="s">
        <v>87</v>
      </c>
      <c r="G2259" s="12" t="s">
        <v>21</v>
      </c>
      <c r="H2259" s="33">
        <v>0.29999999999999993</v>
      </c>
      <c r="I2259" s="21">
        <v>6000</v>
      </c>
      <c r="J2259" s="33">
        <f t="shared" si="80"/>
        <v>1799.9999999999995</v>
      </c>
      <c r="K2259" s="34">
        <f t="shared" si="81"/>
        <v>539.99999999999989</v>
      </c>
      <c r="L2259" s="24">
        <v>0.3</v>
      </c>
      <c r="M2259" s="42">
        <f t="shared" si="88"/>
        <v>8.9999999999999983E-2</v>
      </c>
      <c r="N2259" s="29">
        <f t="shared" si="89"/>
        <v>539.99999999999989</v>
      </c>
      <c r="O2259" s="3"/>
      <c r="P2259" s="4"/>
      <c r="Q2259" s="5"/>
      <c r="R2259" s="6"/>
    </row>
    <row r="2260" spans="1:18" ht="15.75" customHeight="1">
      <c r="A2260" s="12" t="s">
        <v>15</v>
      </c>
      <c r="B2260" s="15">
        <v>1185732</v>
      </c>
      <c r="C2260" s="3">
        <v>44292</v>
      </c>
      <c r="D2260" s="12" t="s">
        <v>46</v>
      </c>
      <c r="E2260" s="12" t="s">
        <v>86</v>
      </c>
      <c r="F2260" s="12" t="s">
        <v>87</v>
      </c>
      <c r="G2260" s="12" t="s">
        <v>22</v>
      </c>
      <c r="H2260" s="33">
        <v>0.5</v>
      </c>
      <c r="I2260" s="21">
        <v>6250</v>
      </c>
      <c r="J2260" s="33">
        <f t="shared" si="80"/>
        <v>3125</v>
      </c>
      <c r="K2260" s="34">
        <f t="shared" si="81"/>
        <v>1093.75</v>
      </c>
      <c r="L2260" s="24">
        <v>0.35</v>
      </c>
      <c r="M2260" s="42">
        <f t="shared" si="88"/>
        <v>0.17499999999999999</v>
      </c>
      <c r="N2260" s="29">
        <f t="shared" si="89"/>
        <v>1093.75</v>
      </c>
      <c r="O2260" s="3"/>
      <c r="P2260" s="4"/>
      <c r="Q2260" s="5"/>
      <c r="R2260" s="6"/>
    </row>
    <row r="2261" spans="1:18" ht="15.75" customHeight="1">
      <c r="A2261" s="12" t="s">
        <v>15</v>
      </c>
      <c r="B2261" s="15">
        <v>1185732</v>
      </c>
      <c r="C2261" s="3">
        <v>44292</v>
      </c>
      <c r="D2261" s="12" t="s">
        <v>46</v>
      </c>
      <c r="E2261" s="12" t="s">
        <v>86</v>
      </c>
      <c r="F2261" s="12" t="s">
        <v>87</v>
      </c>
      <c r="G2261" s="12" t="s">
        <v>23</v>
      </c>
      <c r="H2261" s="33">
        <v>0.4</v>
      </c>
      <c r="I2261" s="21">
        <v>7750</v>
      </c>
      <c r="J2261" s="33">
        <f t="shared" si="80"/>
        <v>3100</v>
      </c>
      <c r="K2261" s="34">
        <f t="shared" si="81"/>
        <v>1550</v>
      </c>
      <c r="L2261" s="24">
        <v>0.5</v>
      </c>
      <c r="M2261" s="42">
        <f t="shared" si="88"/>
        <v>0.2</v>
      </c>
      <c r="N2261" s="29">
        <f t="shared" si="89"/>
        <v>1550</v>
      </c>
      <c r="O2261" s="3"/>
      <c r="P2261" s="4"/>
      <c r="Q2261" s="5"/>
      <c r="R2261" s="6"/>
    </row>
    <row r="2262" spans="1:18" ht="15.75" customHeight="1">
      <c r="A2262" s="12" t="s">
        <v>15</v>
      </c>
      <c r="B2262" s="15">
        <v>1185732</v>
      </c>
      <c r="C2262" s="3">
        <v>44321</v>
      </c>
      <c r="D2262" s="12" t="s">
        <v>46</v>
      </c>
      <c r="E2262" s="12" t="s">
        <v>86</v>
      </c>
      <c r="F2262" s="12" t="s">
        <v>87</v>
      </c>
      <c r="G2262" s="12" t="s">
        <v>18</v>
      </c>
      <c r="H2262" s="33">
        <v>0.5</v>
      </c>
      <c r="I2262" s="21">
        <v>10450</v>
      </c>
      <c r="J2262" s="33">
        <f t="shared" si="80"/>
        <v>5225</v>
      </c>
      <c r="K2262" s="34">
        <f t="shared" si="81"/>
        <v>2351.25</v>
      </c>
      <c r="L2262" s="24">
        <v>0.45</v>
      </c>
      <c r="M2262" s="42">
        <f t="shared" si="88"/>
        <v>0.22500000000000001</v>
      </c>
      <c r="N2262" s="29">
        <f t="shared" si="89"/>
        <v>2351.25</v>
      </c>
      <c r="O2262" s="3"/>
      <c r="P2262" s="4"/>
      <c r="Q2262" s="5"/>
      <c r="R2262" s="6"/>
    </row>
    <row r="2263" spans="1:18" ht="15.75" customHeight="1">
      <c r="A2263" s="12" t="s">
        <v>15</v>
      </c>
      <c r="B2263" s="15">
        <v>1185732</v>
      </c>
      <c r="C2263" s="3">
        <v>44321</v>
      </c>
      <c r="D2263" s="12" t="s">
        <v>46</v>
      </c>
      <c r="E2263" s="12" t="s">
        <v>86</v>
      </c>
      <c r="F2263" s="12" t="s">
        <v>87</v>
      </c>
      <c r="G2263" s="12" t="s">
        <v>19</v>
      </c>
      <c r="H2263" s="33">
        <v>0.5</v>
      </c>
      <c r="I2263" s="21">
        <v>7500</v>
      </c>
      <c r="J2263" s="33">
        <f t="shared" si="80"/>
        <v>3750</v>
      </c>
      <c r="K2263" s="34">
        <f t="shared" si="81"/>
        <v>1312.5</v>
      </c>
      <c r="L2263" s="24">
        <v>0.35</v>
      </c>
      <c r="M2263" s="42">
        <f t="shared" si="88"/>
        <v>0.17499999999999999</v>
      </c>
      <c r="N2263" s="29">
        <f t="shared" si="89"/>
        <v>1312.5</v>
      </c>
      <c r="O2263" s="3"/>
      <c r="P2263" s="4"/>
      <c r="Q2263" s="5"/>
      <c r="R2263" s="6"/>
    </row>
    <row r="2264" spans="1:18" ht="15.75" customHeight="1">
      <c r="A2264" s="12" t="s">
        <v>15</v>
      </c>
      <c r="B2264" s="15">
        <v>1185732</v>
      </c>
      <c r="C2264" s="3">
        <v>44321</v>
      </c>
      <c r="D2264" s="12" t="s">
        <v>46</v>
      </c>
      <c r="E2264" s="12" t="s">
        <v>86</v>
      </c>
      <c r="F2264" s="12" t="s">
        <v>87</v>
      </c>
      <c r="G2264" s="12" t="s">
        <v>20</v>
      </c>
      <c r="H2264" s="33">
        <v>0.45</v>
      </c>
      <c r="I2264" s="21">
        <v>7250</v>
      </c>
      <c r="J2264" s="33">
        <f t="shared" si="80"/>
        <v>3262.5</v>
      </c>
      <c r="K2264" s="34">
        <f t="shared" si="81"/>
        <v>815.625</v>
      </c>
      <c r="L2264" s="24">
        <v>0.25</v>
      </c>
      <c r="M2264" s="42">
        <f t="shared" si="88"/>
        <v>0.1125</v>
      </c>
      <c r="N2264" s="29">
        <f t="shared" si="89"/>
        <v>815.625</v>
      </c>
      <c r="O2264" s="3"/>
      <c r="P2264" s="4"/>
      <c r="Q2264" s="5"/>
      <c r="R2264" s="6"/>
    </row>
    <row r="2265" spans="1:18" ht="15.75" customHeight="1">
      <c r="A2265" s="12" t="s">
        <v>15</v>
      </c>
      <c r="B2265" s="15">
        <v>1185732</v>
      </c>
      <c r="C2265" s="3">
        <v>44321</v>
      </c>
      <c r="D2265" s="12" t="s">
        <v>46</v>
      </c>
      <c r="E2265" s="12" t="s">
        <v>86</v>
      </c>
      <c r="F2265" s="12" t="s">
        <v>87</v>
      </c>
      <c r="G2265" s="12" t="s">
        <v>21</v>
      </c>
      <c r="H2265" s="33">
        <v>0.45</v>
      </c>
      <c r="I2265" s="21">
        <v>6750</v>
      </c>
      <c r="J2265" s="33">
        <f t="shared" si="80"/>
        <v>3037.5</v>
      </c>
      <c r="K2265" s="34">
        <f t="shared" si="81"/>
        <v>911.25</v>
      </c>
      <c r="L2265" s="24">
        <v>0.3</v>
      </c>
      <c r="M2265" s="42">
        <f t="shared" si="88"/>
        <v>0.13500000000000001</v>
      </c>
      <c r="N2265" s="29">
        <f t="shared" si="89"/>
        <v>911.25</v>
      </c>
      <c r="O2265" s="3"/>
      <c r="P2265" s="4"/>
      <c r="Q2265" s="5"/>
      <c r="R2265" s="6"/>
    </row>
    <row r="2266" spans="1:18" ht="15.75" customHeight="1">
      <c r="A2266" s="12" t="s">
        <v>15</v>
      </c>
      <c r="B2266" s="15">
        <v>1185732</v>
      </c>
      <c r="C2266" s="3">
        <v>44321</v>
      </c>
      <c r="D2266" s="12" t="s">
        <v>46</v>
      </c>
      <c r="E2266" s="12" t="s">
        <v>86</v>
      </c>
      <c r="F2266" s="12" t="s">
        <v>87</v>
      </c>
      <c r="G2266" s="12" t="s">
        <v>22</v>
      </c>
      <c r="H2266" s="33">
        <v>0.54999999999999993</v>
      </c>
      <c r="I2266" s="21">
        <v>7000</v>
      </c>
      <c r="J2266" s="33">
        <f t="shared" si="80"/>
        <v>3849.9999999999995</v>
      </c>
      <c r="K2266" s="34">
        <f t="shared" si="81"/>
        <v>1347.4999999999998</v>
      </c>
      <c r="L2266" s="24">
        <v>0.35</v>
      </c>
      <c r="M2266" s="42">
        <f t="shared" si="88"/>
        <v>0.19249999999999998</v>
      </c>
      <c r="N2266" s="29">
        <f t="shared" si="89"/>
        <v>1347.4999999999998</v>
      </c>
      <c r="O2266" s="3"/>
      <c r="P2266" s="4"/>
      <c r="Q2266" s="5"/>
      <c r="R2266" s="6"/>
    </row>
    <row r="2267" spans="1:18" ht="15.75" customHeight="1">
      <c r="A2267" s="12" t="s">
        <v>15</v>
      </c>
      <c r="B2267" s="15">
        <v>1185732</v>
      </c>
      <c r="C2267" s="3">
        <v>44321</v>
      </c>
      <c r="D2267" s="12" t="s">
        <v>46</v>
      </c>
      <c r="E2267" s="12" t="s">
        <v>86</v>
      </c>
      <c r="F2267" s="12" t="s">
        <v>87</v>
      </c>
      <c r="G2267" s="12" t="s">
        <v>23</v>
      </c>
      <c r="H2267" s="33">
        <v>0.6</v>
      </c>
      <c r="I2267" s="21">
        <v>8000</v>
      </c>
      <c r="J2267" s="33">
        <f t="shared" si="80"/>
        <v>4800</v>
      </c>
      <c r="K2267" s="34">
        <f t="shared" si="81"/>
        <v>2400</v>
      </c>
      <c r="L2267" s="24">
        <v>0.5</v>
      </c>
      <c r="M2267" s="42">
        <f t="shared" si="88"/>
        <v>0.3</v>
      </c>
      <c r="N2267" s="29">
        <f t="shared" si="89"/>
        <v>2400</v>
      </c>
      <c r="O2267" s="3"/>
      <c r="P2267" s="4"/>
      <c r="Q2267" s="5"/>
      <c r="R2267" s="6"/>
    </row>
    <row r="2268" spans="1:18" ht="15.75" customHeight="1">
      <c r="A2268" s="12" t="s">
        <v>15</v>
      </c>
      <c r="B2268" s="15">
        <v>1185732</v>
      </c>
      <c r="C2268" s="3">
        <v>44354</v>
      </c>
      <c r="D2268" s="12" t="s">
        <v>46</v>
      </c>
      <c r="E2268" s="12" t="s">
        <v>86</v>
      </c>
      <c r="F2268" s="12" t="s">
        <v>87</v>
      </c>
      <c r="G2268" s="12" t="s">
        <v>18</v>
      </c>
      <c r="H2268" s="33">
        <v>0.54999999999999993</v>
      </c>
      <c r="I2268" s="21">
        <v>10500</v>
      </c>
      <c r="J2268" s="33">
        <f t="shared" si="80"/>
        <v>5774.9999999999991</v>
      </c>
      <c r="K2268" s="34">
        <f t="shared" si="81"/>
        <v>2598.7499999999995</v>
      </c>
      <c r="L2268" s="24">
        <v>0.45</v>
      </c>
      <c r="M2268" s="42">
        <f t="shared" si="88"/>
        <v>0.24749999999999997</v>
      </c>
      <c r="N2268" s="29">
        <f t="shared" si="89"/>
        <v>2598.7499999999995</v>
      </c>
      <c r="O2268" s="3"/>
      <c r="P2268" s="4"/>
      <c r="Q2268" s="5"/>
      <c r="R2268" s="6"/>
    </row>
    <row r="2269" spans="1:18" ht="15.75" customHeight="1">
      <c r="A2269" s="12" t="s">
        <v>15</v>
      </c>
      <c r="B2269" s="15">
        <v>1185732</v>
      </c>
      <c r="C2269" s="3">
        <v>44354</v>
      </c>
      <c r="D2269" s="12" t="s">
        <v>46</v>
      </c>
      <c r="E2269" s="12" t="s">
        <v>86</v>
      </c>
      <c r="F2269" s="12" t="s">
        <v>87</v>
      </c>
      <c r="G2269" s="12" t="s">
        <v>19</v>
      </c>
      <c r="H2269" s="33">
        <v>0.5</v>
      </c>
      <c r="I2269" s="21">
        <v>8000</v>
      </c>
      <c r="J2269" s="33">
        <f t="shared" si="80"/>
        <v>4000</v>
      </c>
      <c r="K2269" s="34">
        <f t="shared" si="81"/>
        <v>1400</v>
      </c>
      <c r="L2269" s="24">
        <v>0.35</v>
      </c>
      <c r="M2269" s="42">
        <f t="shared" si="88"/>
        <v>0.17499999999999999</v>
      </c>
      <c r="N2269" s="29">
        <f t="shared" si="89"/>
        <v>1400</v>
      </c>
      <c r="O2269" s="3"/>
      <c r="P2269" s="4"/>
      <c r="Q2269" s="5"/>
      <c r="R2269" s="6"/>
    </row>
    <row r="2270" spans="1:18" ht="15.75" customHeight="1">
      <c r="A2270" s="12" t="s">
        <v>15</v>
      </c>
      <c r="B2270" s="15">
        <v>1185732</v>
      </c>
      <c r="C2270" s="3">
        <v>44354</v>
      </c>
      <c r="D2270" s="12" t="s">
        <v>46</v>
      </c>
      <c r="E2270" s="12" t="s">
        <v>86</v>
      </c>
      <c r="F2270" s="12" t="s">
        <v>87</v>
      </c>
      <c r="G2270" s="12" t="s">
        <v>20</v>
      </c>
      <c r="H2270" s="33">
        <v>0.5</v>
      </c>
      <c r="I2270" s="21">
        <v>7750</v>
      </c>
      <c r="J2270" s="33">
        <f t="shared" si="80"/>
        <v>3875</v>
      </c>
      <c r="K2270" s="34">
        <f t="shared" si="81"/>
        <v>968.75</v>
      </c>
      <c r="L2270" s="24">
        <v>0.25</v>
      </c>
      <c r="M2270" s="42">
        <f t="shared" si="88"/>
        <v>0.125</v>
      </c>
      <c r="N2270" s="29">
        <f t="shared" si="89"/>
        <v>968.75</v>
      </c>
      <c r="O2270" s="3"/>
      <c r="P2270" s="4"/>
      <c r="Q2270" s="5"/>
      <c r="R2270" s="6"/>
    </row>
    <row r="2271" spans="1:18" ht="15.75" customHeight="1">
      <c r="A2271" s="12" t="s">
        <v>15</v>
      </c>
      <c r="B2271" s="15">
        <v>1185732</v>
      </c>
      <c r="C2271" s="3">
        <v>44354</v>
      </c>
      <c r="D2271" s="12" t="s">
        <v>46</v>
      </c>
      <c r="E2271" s="12" t="s">
        <v>86</v>
      </c>
      <c r="F2271" s="12" t="s">
        <v>87</v>
      </c>
      <c r="G2271" s="12" t="s">
        <v>21</v>
      </c>
      <c r="H2271" s="33">
        <v>0.5</v>
      </c>
      <c r="I2271" s="21">
        <v>7500</v>
      </c>
      <c r="J2271" s="33">
        <f t="shared" si="80"/>
        <v>3750</v>
      </c>
      <c r="K2271" s="34">
        <f t="shared" si="81"/>
        <v>1125</v>
      </c>
      <c r="L2271" s="24">
        <v>0.3</v>
      </c>
      <c r="M2271" s="42">
        <f t="shared" si="88"/>
        <v>0.15</v>
      </c>
      <c r="N2271" s="29">
        <f t="shared" si="89"/>
        <v>1125</v>
      </c>
      <c r="O2271" s="3"/>
      <c r="P2271" s="4"/>
      <c r="Q2271" s="5"/>
      <c r="R2271" s="6"/>
    </row>
    <row r="2272" spans="1:18" ht="15.75" customHeight="1">
      <c r="A2272" s="12" t="s">
        <v>15</v>
      </c>
      <c r="B2272" s="15">
        <v>1185732</v>
      </c>
      <c r="C2272" s="3">
        <v>44354</v>
      </c>
      <c r="D2272" s="12" t="s">
        <v>46</v>
      </c>
      <c r="E2272" s="12" t="s">
        <v>86</v>
      </c>
      <c r="F2272" s="12" t="s">
        <v>87</v>
      </c>
      <c r="G2272" s="12" t="s">
        <v>22</v>
      </c>
      <c r="H2272" s="33">
        <v>0.65</v>
      </c>
      <c r="I2272" s="21">
        <v>7500</v>
      </c>
      <c r="J2272" s="33">
        <f t="shared" si="80"/>
        <v>4875</v>
      </c>
      <c r="K2272" s="34">
        <f t="shared" si="81"/>
        <v>1706.25</v>
      </c>
      <c r="L2272" s="24">
        <v>0.35</v>
      </c>
      <c r="M2272" s="42">
        <f t="shared" si="88"/>
        <v>0.22750000000000001</v>
      </c>
      <c r="N2272" s="29">
        <f t="shared" si="89"/>
        <v>1706.25</v>
      </c>
      <c r="O2272" s="3"/>
      <c r="P2272" s="4"/>
      <c r="Q2272" s="5"/>
      <c r="R2272" s="6"/>
    </row>
    <row r="2273" spans="1:18" ht="15.75" customHeight="1">
      <c r="A2273" s="12" t="s">
        <v>15</v>
      </c>
      <c r="B2273" s="15">
        <v>1185732</v>
      </c>
      <c r="C2273" s="3">
        <v>44354</v>
      </c>
      <c r="D2273" s="12" t="s">
        <v>46</v>
      </c>
      <c r="E2273" s="12" t="s">
        <v>86</v>
      </c>
      <c r="F2273" s="12" t="s">
        <v>87</v>
      </c>
      <c r="G2273" s="12" t="s">
        <v>23</v>
      </c>
      <c r="H2273" s="33">
        <v>0.70000000000000007</v>
      </c>
      <c r="I2273" s="21">
        <v>9250</v>
      </c>
      <c r="J2273" s="33">
        <f t="shared" si="80"/>
        <v>6475.0000000000009</v>
      </c>
      <c r="K2273" s="34">
        <f t="shared" si="81"/>
        <v>3237.5000000000005</v>
      </c>
      <c r="L2273" s="24">
        <v>0.5</v>
      </c>
      <c r="M2273" s="42">
        <f t="shared" si="88"/>
        <v>0.35000000000000003</v>
      </c>
      <c r="N2273" s="29">
        <f t="shared" si="89"/>
        <v>3237.5000000000005</v>
      </c>
      <c r="O2273" s="3"/>
      <c r="P2273" s="4"/>
      <c r="Q2273" s="5"/>
      <c r="R2273" s="6"/>
    </row>
    <row r="2274" spans="1:18" ht="15.75" customHeight="1">
      <c r="A2274" s="12" t="s">
        <v>15</v>
      </c>
      <c r="B2274" s="15">
        <v>1185732</v>
      </c>
      <c r="C2274" s="3">
        <v>44382</v>
      </c>
      <c r="D2274" s="12" t="s">
        <v>46</v>
      </c>
      <c r="E2274" s="12" t="s">
        <v>86</v>
      </c>
      <c r="F2274" s="12" t="s">
        <v>87</v>
      </c>
      <c r="G2274" s="12" t="s">
        <v>18</v>
      </c>
      <c r="H2274" s="33">
        <v>0.65</v>
      </c>
      <c r="I2274" s="21">
        <v>11500</v>
      </c>
      <c r="J2274" s="33">
        <f t="shared" si="80"/>
        <v>7475</v>
      </c>
      <c r="K2274" s="34">
        <f t="shared" si="81"/>
        <v>3363.75</v>
      </c>
      <c r="L2274" s="24">
        <v>0.45</v>
      </c>
      <c r="M2274" s="42">
        <f t="shared" si="88"/>
        <v>0.29249999999999998</v>
      </c>
      <c r="N2274" s="29">
        <f t="shared" si="89"/>
        <v>3363.75</v>
      </c>
      <c r="O2274" s="3"/>
      <c r="P2274" s="4"/>
      <c r="Q2274" s="5"/>
      <c r="R2274" s="6"/>
    </row>
    <row r="2275" spans="1:18" ht="15.75" customHeight="1">
      <c r="A2275" s="12" t="s">
        <v>15</v>
      </c>
      <c r="B2275" s="15">
        <v>1185732</v>
      </c>
      <c r="C2275" s="3">
        <v>44382</v>
      </c>
      <c r="D2275" s="12" t="s">
        <v>46</v>
      </c>
      <c r="E2275" s="12" t="s">
        <v>86</v>
      </c>
      <c r="F2275" s="12" t="s">
        <v>87</v>
      </c>
      <c r="G2275" s="12" t="s">
        <v>19</v>
      </c>
      <c r="H2275" s="33">
        <v>0.60000000000000009</v>
      </c>
      <c r="I2275" s="21">
        <v>9000</v>
      </c>
      <c r="J2275" s="33">
        <f t="shared" si="80"/>
        <v>5400.0000000000009</v>
      </c>
      <c r="K2275" s="34">
        <f t="shared" si="81"/>
        <v>1890.0000000000002</v>
      </c>
      <c r="L2275" s="24">
        <v>0.35</v>
      </c>
      <c r="M2275" s="42">
        <f t="shared" si="88"/>
        <v>0.21000000000000002</v>
      </c>
      <c r="N2275" s="29">
        <f t="shared" si="89"/>
        <v>1890.0000000000002</v>
      </c>
      <c r="O2275" s="3"/>
      <c r="P2275" s="4"/>
      <c r="Q2275" s="5"/>
      <c r="R2275" s="6"/>
    </row>
    <row r="2276" spans="1:18" ht="15.75" customHeight="1">
      <c r="A2276" s="12" t="s">
        <v>15</v>
      </c>
      <c r="B2276" s="15">
        <v>1185732</v>
      </c>
      <c r="C2276" s="3">
        <v>44382</v>
      </c>
      <c r="D2276" s="12" t="s">
        <v>46</v>
      </c>
      <c r="E2276" s="12" t="s">
        <v>86</v>
      </c>
      <c r="F2276" s="12" t="s">
        <v>87</v>
      </c>
      <c r="G2276" s="12" t="s">
        <v>20</v>
      </c>
      <c r="H2276" s="33">
        <v>0.55000000000000004</v>
      </c>
      <c r="I2276" s="21">
        <v>8250</v>
      </c>
      <c r="J2276" s="33">
        <f t="shared" si="80"/>
        <v>4537.5</v>
      </c>
      <c r="K2276" s="34">
        <f t="shared" si="81"/>
        <v>1134.375</v>
      </c>
      <c r="L2276" s="24">
        <v>0.25</v>
      </c>
      <c r="M2276" s="42">
        <f t="shared" si="88"/>
        <v>0.13750000000000001</v>
      </c>
      <c r="N2276" s="29">
        <f t="shared" si="89"/>
        <v>1134.375</v>
      </c>
      <c r="O2276" s="3"/>
      <c r="P2276" s="4"/>
      <c r="Q2276" s="5"/>
      <c r="R2276" s="6"/>
    </row>
    <row r="2277" spans="1:18" ht="15.75" customHeight="1">
      <c r="A2277" s="12" t="s">
        <v>15</v>
      </c>
      <c r="B2277" s="15">
        <v>1185732</v>
      </c>
      <c r="C2277" s="3">
        <v>44382</v>
      </c>
      <c r="D2277" s="12" t="s">
        <v>46</v>
      </c>
      <c r="E2277" s="12" t="s">
        <v>86</v>
      </c>
      <c r="F2277" s="12" t="s">
        <v>87</v>
      </c>
      <c r="G2277" s="12" t="s">
        <v>21</v>
      </c>
      <c r="H2277" s="33">
        <v>0.55000000000000004</v>
      </c>
      <c r="I2277" s="21">
        <v>7750</v>
      </c>
      <c r="J2277" s="33">
        <f t="shared" si="80"/>
        <v>4262.5</v>
      </c>
      <c r="K2277" s="34">
        <f t="shared" si="81"/>
        <v>1278.75</v>
      </c>
      <c r="L2277" s="24">
        <v>0.3</v>
      </c>
      <c r="M2277" s="42">
        <f t="shared" si="88"/>
        <v>0.16500000000000001</v>
      </c>
      <c r="N2277" s="29">
        <f t="shared" si="89"/>
        <v>1278.75</v>
      </c>
      <c r="O2277" s="3"/>
      <c r="P2277" s="4"/>
      <c r="Q2277" s="5"/>
      <c r="R2277" s="6"/>
    </row>
    <row r="2278" spans="1:18" ht="15.75" customHeight="1">
      <c r="A2278" s="12" t="s">
        <v>15</v>
      </c>
      <c r="B2278" s="15">
        <v>1185732</v>
      </c>
      <c r="C2278" s="3">
        <v>44382</v>
      </c>
      <c r="D2278" s="12" t="s">
        <v>46</v>
      </c>
      <c r="E2278" s="12" t="s">
        <v>86</v>
      </c>
      <c r="F2278" s="12" t="s">
        <v>87</v>
      </c>
      <c r="G2278" s="12" t="s">
        <v>22</v>
      </c>
      <c r="H2278" s="33">
        <v>0.65</v>
      </c>
      <c r="I2278" s="21">
        <v>8000</v>
      </c>
      <c r="J2278" s="33">
        <f t="shared" si="80"/>
        <v>5200</v>
      </c>
      <c r="K2278" s="34">
        <f t="shared" si="81"/>
        <v>1819.9999999999998</v>
      </c>
      <c r="L2278" s="24">
        <v>0.35</v>
      </c>
      <c r="M2278" s="42">
        <f t="shared" si="88"/>
        <v>0.22749999999999998</v>
      </c>
      <c r="N2278" s="29">
        <f t="shared" si="89"/>
        <v>1819.9999999999998</v>
      </c>
      <c r="O2278" s="3"/>
      <c r="P2278" s="4"/>
      <c r="Q2278" s="5"/>
      <c r="R2278" s="6"/>
    </row>
    <row r="2279" spans="1:18" ht="15.75" customHeight="1">
      <c r="A2279" s="12" t="s">
        <v>15</v>
      </c>
      <c r="B2279" s="15">
        <v>1185732</v>
      </c>
      <c r="C2279" s="3">
        <v>44382</v>
      </c>
      <c r="D2279" s="12" t="s">
        <v>46</v>
      </c>
      <c r="E2279" s="12" t="s">
        <v>86</v>
      </c>
      <c r="F2279" s="12" t="s">
        <v>87</v>
      </c>
      <c r="G2279" s="12" t="s">
        <v>23</v>
      </c>
      <c r="H2279" s="33">
        <v>0.70000000000000007</v>
      </c>
      <c r="I2279" s="21">
        <v>9750</v>
      </c>
      <c r="J2279" s="33">
        <f t="shared" si="80"/>
        <v>6825.0000000000009</v>
      </c>
      <c r="K2279" s="34">
        <f t="shared" si="81"/>
        <v>3412.5000000000005</v>
      </c>
      <c r="L2279" s="24">
        <v>0.5</v>
      </c>
      <c r="M2279" s="42">
        <f t="shared" si="88"/>
        <v>0.35000000000000003</v>
      </c>
      <c r="N2279" s="29">
        <f t="shared" si="89"/>
        <v>3412.5000000000005</v>
      </c>
      <c r="O2279" s="3"/>
      <c r="P2279" s="4"/>
      <c r="Q2279" s="5"/>
      <c r="R2279" s="6"/>
    </row>
    <row r="2280" spans="1:18" ht="15.75" customHeight="1">
      <c r="A2280" s="12" t="s">
        <v>15</v>
      </c>
      <c r="B2280" s="15">
        <v>1185732</v>
      </c>
      <c r="C2280" s="3">
        <v>44414</v>
      </c>
      <c r="D2280" s="12" t="s">
        <v>46</v>
      </c>
      <c r="E2280" s="12" t="s">
        <v>86</v>
      </c>
      <c r="F2280" s="12" t="s">
        <v>87</v>
      </c>
      <c r="G2280" s="12" t="s">
        <v>18</v>
      </c>
      <c r="H2280" s="33">
        <v>0.65</v>
      </c>
      <c r="I2280" s="21">
        <v>11250</v>
      </c>
      <c r="J2280" s="33">
        <f t="shared" si="80"/>
        <v>7312.5</v>
      </c>
      <c r="K2280" s="34">
        <f t="shared" si="81"/>
        <v>3290.625</v>
      </c>
      <c r="L2280" s="24">
        <v>0.45</v>
      </c>
      <c r="M2280" s="42">
        <f t="shared" si="88"/>
        <v>0.29249999999999998</v>
      </c>
      <c r="N2280" s="29">
        <f t="shared" si="89"/>
        <v>3290.625</v>
      </c>
      <c r="O2280" s="3"/>
      <c r="P2280" s="4"/>
      <c r="Q2280" s="5"/>
      <c r="R2280" s="6"/>
    </row>
    <row r="2281" spans="1:18" ht="15.75" customHeight="1">
      <c r="A2281" s="12" t="s">
        <v>15</v>
      </c>
      <c r="B2281" s="15">
        <v>1185732</v>
      </c>
      <c r="C2281" s="3">
        <v>44414</v>
      </c>
      <c r="D2281" s="12" t="s">
        <v>46</v>
      </c>
      <c r="E2281" s="12" t="s">
        <v>86</v>
      </c>
      <c r="F2281" s="12" t="s">
        <v>87</v>
      </c>
      <c r="G2281" s="12" t="s">
        <v>19</v>
      </c>
      <c r="H2281" s="33">
        <v>0.60000000000000009</v>
      </c>
      <c r="I2281" s="21">
        <v>9000</v>
      </c>
      <c r="J2281" s="33">
        <f t="shared" si="80"/>
        <v>5400.0000000000009</v>
      </c>
      <c r="K2281" s="34">
        <f t="shared" si="81"/>
        <v>1890.0000000000002</v>
      </c>
      <c r="L2281" s="24">
        <v>0.35</v>
      </c>
      <c r="M2281" s="42">
        <f t="shared" si="88"/>
        <v>0.21000000000000002</v>
      </c>
      <c r="N2281" s="29">
        <f t="shared" si="89"/>
        <v>1890.0000000000002</v>
      </c>
      <c r="O2281" s="3"/>
      <c r="P2281" s="4"/>
      <c r="Q2281" s="5"/>
      <c r="R2281" s="6"/>
    </row>
    <row r="2282" spans="1:18" ht="15.75" customHeight="1">
      <c r="A2282" s="12" t="s">
        <v>15</v>
      </c>
      <c r="B2282" s="15">
        <v>1185732</v>
      </c>
      <c r="C2282" s="3">
        <v>44414</v>
      </c>
      <c r="D2282" s="12" t="s">
        <v>46</v>
      </c>
      <c r="E2282" s="12" t="s">
        <v>86</v>
      </c>
      <c r="F2282" s="12" t="s">
        <v>87</v>
      </c>
      <c r="G2282" s="12" t="s">
        <v>20</v>
      </c>
      <c r="H2282" s="33">
        <v>0.55000000000000004</v>
      </c>
      <c r="I2282" s="21">
        <v>8250</v>
      </c>
      <c r="J2282" s="33">
        <f t="shared" si="80"/>
        <v>4537.5</v>
      </c>
      <c r="K2282" s="34">
        <f t="shared" si="81"/>
        <v>1134.375</v>
      </c>
      <c r="L2282" s="24">
        <v>0.25</v>
      </c>
      <c r="M2282" s="42">
        <f t="shared" si="88"/>
        <v>0.13750000000000001</v>
      </c>
      <c r="N2282" s="29">
        <f t="shared" si="89"/>
        <v>1134.375</v>
      </c>
      <c r="O2282" s="3"/>
      <c r="P2282" s="4"/>
      <c r="Q2282" s="5"/>
      <c r="R2282" s="6"/>
    </row>
    <row r="2283" spans="1:18" ht="15.75" customHeight="1">
      <c r="A2283" s="12" t="s">
        <v>15</v>
      </c>
      <c r="B2283" s="15">
        <v>1185732</v>
      </c>
      <c r="C2283" s="3">
        <v>44414</v>
      </c>
      <c r="D2283" s="12" t="s">
        <v>46</v>
      </c>
      <c r="E2283" s="12" t="s">
        <v>86</v>
      </c>
      <c r="F2283" s="12" t="s">
        <v>87</v>
      </c>
      <c r="G2283" s="12" t="s">
        <v>21</v>
      </c>
      <c r="H2283" s="33">
        <v>0.45</v>
      </c>
      <c r="I2283" s="21">
        <v>7750</v>
      </c>
      <c r="J2283" s="33">
        <f t="shared" si="80"/>
        <v>3487.5</v>
      </c>
      <c r="K2283" s="34">
        <f t="shared" si="81"/>
        <v>1046.25</v>
      </c>
      <c r="L2283" s="24">
        <v>0.3</v>
      </c>
      <c r="M2283" s="42">
        <f t="shared" si="88"/>
        <v>0.13500000000000001</v>
      </c>
      <c r="N2283" s="29">
        <f t="shared" si="89"/>
        <v>1046.25</v>
      </c>
      <c r="O2283" s="3"/>
      <c r="P2283" s="4"/>
      <c r="Q2283" s="5"/>
      <c r="R2283" s="6"/>
    </row>
    <row r="2284" spans="1:18" ht="15.75" customHeight="1">
      <c r="A2284" s="12" t="s">
        <v>15</v>
      </c>
      <c r="B2284" s="15">
        <v>1185732</v>
      </c>
      <c r="C2284" s="3">
        <v>44414</v>
      </c>
      <c r="D2284" s="12" t="s">
        <v>46</v>
      </c>
      <c r="E2284" s="12" t="s">
        <v>86</v>
      </c>
      <c r="F2284" s="12" t="s">
        <v>87</v>
      </c>
      <c r="G2284" s="12" t="s">
        <v>22</v>
      </c>
      <c r="H2284" s="33">
        <v>0.55000000000000004</v>
      </c>
      <c r="I2284" s="21">
        <v>7500</v>
      </c>
      <c r="J2284" s="33">
        <f t="shared" si="80"/>
        <v>4125</v>
      </c>
      <c r="K2284" s="34">
        <f t="shared" si="81"/>
        <v>1443.75</v>
      </c>
      <c r="L2284" s="24">
        <v>0.35</v>
      </c>
      <c r="M2284" s="42">
        <f t="shared" si="88"/>
        <v>0.1925</v>
      </c>
      <c r="N2284" s="29">
        <f t="shared" si="89"/>
        <v>1443.75</v>
      </c>
      <c r="O2284" s="3"/>
      <c r="P2284" s="4"/>
      <c r="Q2284" s="5"/>
      <c r="R2284" s="6"/>
    </row>
    <row r="2285" spans="1:18" ht="15.75" customHeight="1">
      <c r="A2285" s="12" t="s">
        <v>15</v>
      </c>
      <c r="B2285" s="15">
        <v>1185732</v>
      </c>
      <c r="C2285" s="3">
        <v>44414</v>
      </c>
      <c r="D2285" s="12" t="s">
        <v>46</v>
      </c>
      <c r="E2285" s="12" t="s">
        <v>86</v>
      </c>
      <c r="F2285" s="12" t="s">
        <v>87</v>
      </c>
      <c r="G2285" s="12" t="s">
        <v>23</v>
      </c>
      <c r="H2285" s="33">
        <v>0.60000000000000009</v>
      </c>
      <c r="I2285" s="21">
        <v>9250</v>
      </c>
      <c r="J2285" s="33">
        <f t="shared" si="80"/>
        <v>5550.0000000000009</v>
      </c>
      <c r="K2285" s="34">
        <f t="shared" si="81"/>
        <v>2775.0000000000005</v>
      </c>
      <c r="L2285" s="24">
        <v>0.5</v>
      </c>
      <c r="M2285" s="42">
        <f t="shared" si="88"/>
        <v>0.30000000000000004</v>
      </c>
      <c r="N2285" s="29">
        <f t="shared" si="89"/>
        <v>2775.0000000000005</v>
      </c>
      <c r="O2285" s="3"/>
      <c r="P2285" s="4"/>
      <c r="Q2285" s="5"/>
      <c r="R2285" s="6"/>
    </row>
    <row r="2286" spans="1:18" ht="15.75" customHeight="1">
      <c r="A2286" s="12" t="s">
        <v>15</v>
      </c>
      <c r="B2286" s="15">
        <v>1185732</v>
      </c>
      <c r="C2286" s="3">
        <v>44444</v>
      </c>
      <c r="D2286" s="12" t="s">
        <v>46</v>
      </c>
      <c r="E2286" s="12" t="s">
        <v>86</v>
      </c>
      <c r="F2286" s="12" t="s">
        <v>87</v>
      </c>
      <c r="G2286" s="12" t="s">
        <v>18</v>
      </c>
      <c r="H2286" s="33">
        <v>0.55000000000000004</v>
      </c>
      <c r="I2286" s="21">
        <v>10250</v>
      </c>
      <c r="J2286" s="33">
        <f t="shared" si="80"/>
        <v>5637.5000000000009</v>
      </c>
      <c r="K2286" s="34">
        <f t="shared" si="81"/>
        <v>2536.8750000000005</v>
      </c>
      <c r="L2286" s="24">
        <v>0.45</v>
      </c>
      <c r="M2286" s="42">
        <f t="shared" si="88"/>
        <v>0.24750000000000005</v>
      </c>
      <c r="N2286" s="29">
        <f t="shared" si="89"/>
        <v>2536.8750000000005</v>
      </c>
      <c r="O2286" s="3"/>
      <c r="P2286" s="4"/>
      <c r="Q2286" s="5"/>
      <c r="R2286" s="6"/>
    </row>
    <row r="2287" spans="1:18" ht="15.75" customHeight="1">
      <c r="A2287" s="12" t="s">
        <v>15</v>
      </c>
      <c r="B2287" s="15">
        <v>1185732</v>
      </c>
      <c r="C2287" s="3">
        <v>44444</v>
      </c>
      <c r="D2287" s="12" t="s">
        <v>46</v>
      </c>
      <c r="E2287" s="12" t="s">
        <v>86</v>
      </c>
      <c r="F2287" s="12" t="s">
        <v>87</v>
      </c>
      <c r="G2287" s="12" t="s">
        <v>19</v>
      </c>
      <c r="H2287" s="33">
        <v>0.50000000000000011</v>
      </c>
      <c r="I2287" s="21">
        <v>8250</v>
      </c>
      <c r="J2287" s="33">
        <f t="shared" si="80"/>
        <v>4125.0000000000009</v>
      </c>
      <c r="K2287" s="34">
        <f t="shared" si="81"/>
        <v>1443.7500000000002</v>
      </c>
      <c r="L2287" s="24">
        <v>0.35</v>
      </c>
      <c r="M2287" s="42">
        <f t="shared" si="88"/>
        <v>0.17500000000000002</v>
      </c>
      <c r="N2287" s="29">
        <f t="shared" si="89"/>
        <v>1443.7500000000002</v>
      </c>
      <c r="O2287" s="3"/>
      <c r="P2287" s="4"/>
      <c r="Q2287" s="5"/>
      <c r="R2287" s="6"/>
    </row>
    <row r="2288" spans="1:18" ht="15.75" customHeight="1">
      <c r="A2288" s="12" t="s">
        <v>15</v>
      </c>
      <c r="B2288" s="15">
        <v>1185732</v>
      </c>
      <c r="C2288" s="3">
        <v>44444</v>
      </c>
      <c r="D2288" s="12" t="s">
        <v>46</v>
      </c>
      <c r="E2288" s="12" t="s">
        <v>86</v>
      </c>
      <c r="F2288" s="12" t="s">
        <v>87</v>
      </c>
      <c r="G2288" s="12" t="s">
        <v>20</v>
      </c>
      <c r="H2288" s="33">
        <v>0.4</v>
      </c>
      <c r="I2288" s="21">
        <v>7250</v>
      </c>
      <c r="J2288" s="33">
        <f t="shared" si="80"/>
        <v>2900</v>
      </c>
      <c r="K2288" s="34">
        <f t="shared" si="81"/>
        <v>725</v>
      </c>
      <c r="L2288" s="24">
        <v>0.25</v>
      </c>
      <c r="M2288" s="42">
        <f t="shared" si="88"/>
        <v>0.1</v>
      </c>
      <c r="N2288" s="29">
        <f t="shared" si="89"/>
        <v>725</v>
      </c>
      <c r="O2288" s="3"/>
      <c r="P2288" s="4"/>
      <c r="Q2288" s="5"/>
      <c r="R2288" s="6"/>
    </row>
    <row r="2289" spans="1:18" ht="15.75" customHeight="1">
      <c r="A2289" s="12" t="s">
        <v>15</v>
      </c>
      <c r="B2289" s="15">
        <v>1185732</v>
      </c>
      <c r="C2289" s="3">
        <v>44444</v>
      </c>
      <c r="D2289" s="12" t="s">
        <v>46</v>
      </c>
      <c r="E2289" s="12" t="s">
        <v>86</v>
      </c>
      <c r="F2289" s="12" t="s">
        <v>87</v>
      </c>
      <c r="G2289" s="12" t="s">
        <v>21</v>
      </c>
      <c r="H2289" s="33">
        <v>0.4</v>
      </c>
      <c r="I2289" s="21">
        <v>7000</v>
      </c>
      <c r="J2289" s="33">
        <f t="shared" si="80"/>
        <v>2800</v>
      </c>
      <c r="K2289" s="34">
        <f t="shared" si="81"/>
        <v>840</v>
      </c>
      <c r="L2289" s="24">
        <v>0.3</v>
      </c>
      <c r="M2289" s="42">
        <f t="shared" si="88"/>
        <v>0.12</v>
      </c>
      <c r="N2289" s="29">
        <f t="shared" si="89"/>
        <v>840</v>
      </c>
      <c r="O2289" s="3"/>
      <c r="P2289" s="4"/>
      <c r="Q2289" s="5"/>
      <c r="R2289" s="6"/>
    </row>
    <row r="2290" spans="1:18" ht="15.75" customHeight="1">
      <c r="A2290" s="12" t="s">
        <v>15</v>
      </c>
      <c r="B2290" s="15">
        <v>1185732</v>
      </c>
      <c r="C2290" s="3">
        <v>44444</v>
      </c>
      <c r="D2290" s="12" t="s">
        <v>46</v>
      </c>
      <c r="E2290" s="12" t="s">
        <v>86</v>
      </c>
      <c r="F2290" s="12" t="s">
        <v>87</v>
      </c>
      <c r="G2290" s="12" t="s">
        <v>22</v>
      </c>
      <c r="H2290" s="33">
        <v>0.5</v>
      </c>
      <c r="I2290" s="21">
        <v>7000</v>
      </c>
      <c r="J2290" s="33">
        <f t="shared" si="80"/>
        <v>3500</v>
      </c>
      <c r="K2290" s="34">
        <f t="shared" si="81"/>
        <v>1225</v>
      </c>
      <c r="L2290" s="24">
        <v>0.35</v>
      </c>
      <c r="M2290" s="42">
        <f t="shared" si="88"/>
        <v>0.17499999999999999</v>
      </c>
      <c r="N2290" s="29">
        <f t="shared" si="89"/>
        <v>1225</v>
      </c>
      <c r="O2290" s="3"/>
      <c r="P2290" s="4"/>
      <c r="Q2290" s="5"/>
      <c r="R2290" s="6"/>
    </row>
    <row r="2291" spans="1:18" ht="15.75" customHeight="1">
      <c r="A2291" s="12" t="s">
        <v>15</v>
      </c>
      <c r="B2291" s="15">
        <v>1185732</v>
      </c>
      <c r="C2291" s="3">
        <v>44444</v>
      </c>
      <c r="D2291" s="12" t="s">
        <v>46</v>
      </c>
      <c r="E2291" s="12" t="s">
        <v>86</v>
      </c>
      <c r="F2291" s="12" t="s">
        <v>87</v>
      </c>
      <c r="G2291" s="12" t="s">
        <v>23</v>
      </c>
      <c r="H2291" s="33">
        <v>0.55000000000000004</v>
      </c>
      <c r="I2291" s="21">
        <v>8000</v>
      </c>
      <c r="J2291" s="33">
        <f t="shared" si="80"/>
        <v>4400</v>
      </c>
      <c r="K2291" s="34">
        <f t="shared" si="81"/>
        <v>2200</v>
      </c>
      <c r="L2291" s="24">
        <v>0.5</v>
      </c>
      <c r="M2291" s="42">
        <f t="shared" si="88"/>
        <v>0.27500000000000002</v>
      </c>
      <c r="N2291" s="29">
        <f t="shared" si="89"/>
        <v>2200</v>
      </c>
      <c r="O2291" s="3"/>
      <c r="P2291" s="4"/>
      <c r="Q2291" s="5"/>
      <c r="R2291" s="6"/>
    </row>
    <row r="2292" spans="1:18" ht="15.75" customHeight="1">
      <c r="A2292" s="12" t="s">
        <v>15</v>
      </c>
      <c r="B2292" s="15">
        <v>1185732</v>
      </c>
      <c r="C2292" s="3">
        <v>44476</v>
      </c>
      <c r="D2292" s="12" t="s">
        <v>46</v>
      </c>
      <c r="E2292" s="12" t="s">
        <v>86</v>
      </c>
      <c r="F2292" s="12" t="s">
        <v>87</v>
      </c>
      <c r="G2292" s="12" t="s">
        <v>18</v>
      </c>
      <c r="H2292" s="33">
        <v>0.55000000000000004</v>
      </c>
      <c r="I2292" s="21">
        <v>9750</v>
      </c>
      <c r="J2292" s="33">
        <f t="shared" si="80"/>
        <v>5362.5</v>
      </c>
      <c r="K2292" s="34">
        <f t="shared" si="81"/>
        <v>2413.125</v>
      </c>
      <c r="L2292" s="24">
        <v>0.45</v>
      </c>
      <c r="M2292" s="42">
        <f t="shared" si="88"/>
        <v>0.2475</v>
      </c>
      <c r="N2292" s="29">
        <f t="shared" si="89"/>
        <v>2413.125</v>
      </c>
      <c r="O2292" s="3"/>
      <c r="P2292" s="4"/>
      <c r="Q2292" s="5"/>
      <c r="R2292" s="6"/>
    </row>
    <row r="2293" spans="1:18" ht="15.75" customHeight="1">
      <c r="A2293" s="12" t="s">
        <v>15</v>
      </c>
      <c r="B2293" s="15">
        <v>1185732</v>
      </c>
      <c r="C2293" s="3">
        <v>44476</v>
      </c>
      <c r="D2293" s="12" t="s">
        <v>46</v>
      </c>
      <c r="E2293" s="12" t="s">
        <v>86</v>
      </c>
      <c r="F2293" s="12" t="s">
        <v>87</v>
      </c>
      <c r="G2293" s="12" t="s">
        <v>19</v>
      </c>
      <c r="H2293" s="33">
        <v>0.45000000000000012</v>
      </c>
      <c r="I2293" s="21">
        <v>8000</v>
      </c>
      <c r="J2293" s="33">
        <f t="shared" si="80"/>
        <v>3600.0000000000009</v>
      </c>
      <c r="K2293" s="34">
        <f t="shared" si="81"/>
        <v>1260.0000000000002</v>
      </c>
      <c r="L2293" s="24">
        <v>0.35</v>
      </c>
      <c r="M2293" s="42">
        <f t="shared" si="88"/>
        <v>0.15750000000000003</v>
      </c>
      <c r="N2293" s="29">
        <f t="shared" si="89"/>
        <v>1260.0000000000002</v>
      </c>
      <c r="O2293" s="3"/>
      <c r="P2293" s="4"/>
      <c r="Q2293" s="5"/>
      <c r="R2293" s="6"/>
    </row>
    <row r="2294" spans="1:18" ht="15.75" customHeight="1">
      <c r="A2294" s="12" t="s">
        <v>15</v>
      </c>
      <c r="B2294" s="15">
        <v>1185732</v>
      </c>
      <c r="C2294" s="3">
        <v>44476</v>
      </c>
      <c r="D2294" s="12" t="s">
        <v>46</v>
      </c>
      <c r="E2294" s="12" t="s">
        <v>86</v>
      </c>
      <c r="F2294" s="12" t="s">
        <v>87</v>
      </c>
      <c r="G2294" s="12" t="s">
        <v>20</v>
      </c>
      <c r="H2294" s="33">
        <v>0.45000000000000012</v>
      </c>
      <c r="I2294" s="21">
        <v>6750</v>
      </c>
      <c r="J2294" s="33">
        <f t="shared" si="80"/>
        <v>3037.5000000000009</v>
      </c>
      <c r="K2294" s="34">
        <f t="shared" si="81"/>
        <v>759.37500000000023</v>
      </c>
      <c r="L2294" s="24">
        <v>0.25</v>
      </c>
      <c r="M2294" s="42">
        <f t="shared" si="88"/>
        <v>0.11250000000000003</v>
      </c>
      <c r="N2294" s="29">
        <f t="shared" si="89"/>
        <v>759.37500000000023</v>
      </c>
      <c r="O2294" s="3"/>
      <c r="P2294" s="4"/>
      <c r="Q2294" s="5"/>
      <c r="R2294" s="6"/>
    </row>
    <row r="2295" spans="1:18" ht="15.75" customHeight="1">
      <c r="A2295" s="12" t="s">
        <v>15</v>
      </c>
      <c r="B2295" s="15">
        <v>1185732</v>
      </c>
      <c r="C2295" s="3">
        <v>44476</v>
      </c>
      <c r="D2295" s="12" t="s">
        <v>46</v>
      </c>
      <c r="E2295" s="12" t="s">
        <v>86</v>
      </c>
      <c r="F2295" s="12" t="s">
        <v>87</v>
      </c>
      <c r="G2295" s="12" t="s">
        <v>21</v>
      </c>
      <c r="H2295" s="33">
        <v>0.45000000000000012</v>
      </c>
      <c r="I2295" s="21">
        <v>6500</v>
      </c>
      <c r="J2295" s="33">
        <f t="shared" si="80"/>
        <v>2925.0000000000009</v>
      </c>
      <c r="K2295" s="34">
        <f t="shared" si="81"/>
        <v>877.50000000000023</v>
      </c>
      <c r="L2295" s="24">
        <v>0.3</v>
      </c>
      <c r="M2295" s="42">
        <f t="shared" si="88"/>
        <v>0.13500000000000004</v>
      </c>
      <c r="N2295" s="29">
        <f t="shared" si="89"/>
        <v>877.50000000000023</v>
      </c>
      <c r="O2295" s="3"/>
      <c r="P2295" s="4"/>
      <c r="Q2295" s="5"/>
      <c r="R2295" s="6"/>
    </row>
    <row r="2296" spans="1:18" ht="15.75" customHeight="1">
      <c r="A2296" s="12" t="s">
        <v>15</v>
      </c>
      <c r="B2296" s="15">
        <v>1185732</v>
      </c>
      <c r="C2296" s="3">
        <v>44476</v>
      </c>
      <c r="D2296" s="12" t="s">
        <v>46</v>
      </c>
      <c r="E2296" s="12" t="s">
        <v>86</v>
      </c>
      <c r="F2296" s="12" t="s">
        <v>87</v>
      </c>
      <c r="G2296" s="12" t="s">
        <v>22</v>
      </c>
      <c r="H2296" s="33">
        <v>0.55000000000000004</v>
      </c>
      <c r="I2296" s="21">
        <v>6500</v>
      </c>
      <c r="J2296" s="33">
        <f t="shared" si="80"/>
        <v>3575.0000000000005</v>
      </c>
      <c r="K2296" s="34">
        <f t="shared" si="81"/>
        <v>1251.25</v>
      </c>
      <c r="L2296" s="24">
        <v>0.35</v>
      </c>
      <c r="M2296" s="42">
        <f t="shared" si="88"/>
        <v>0.1925</v>
      </c>
      <c r="N2296" s="29">
        <f t="shared" si="89"/>
        <v>1251.25</v>
      </c>
      <c r="O2296" s="3"/>
      <c r="P2296" s="4"/>
      <c r="Q2296" s="5"/>
      <c r="R2296" s="6"/>
    </row>
    <row r="2297" spans="1:18" ht="15.75" customHeight="1">
      <c r="A2297" s="12" t="s">
        <v>15</v>
      </c>
      <c r="B2297" s="15">
        <v>1185732</v>
      </c>
      <c r="C2297" s="3">
        <v>44476</v>
      </c>
      <c r="D2297" s="12" t="s">
        <v>46</v>
      </c>
      <c r="E2297" s="12" t="s">
        <v>86</v>
      </c>
      <c r="F2297" s="12" t="s">
        <v>87</v>
      </c>
      <c r="G2297" s="12" t="s">
        <v>23</v>
      </c>
      <c r="H2297" s="33">
        <v>0.6</v>
      </c>
      <c r="I2297" s="21">
        <v>7750</v>
      </c>
      <c r="J2297" s="33">
        <f t="shared" si="80"/>
        <v>4650</v>
      </c>
      <c r="K2297" s="34">
        <f t="shared" si="81"/>
        <v>2325</v>
      </c>
      <c r="L2297" s="24">
        <v>0.5</v>
      </c>
      <c r="M2297" s="42">
        <f t="shared" si="88"/>
        <v>0.3</v>
      </c>
      <c r="N2297" s="29">
        <f t="shared" si="89"/>
        <v>2325</v>
      </c>
      <c r="O2297" s="3"/>
      <c r="P2297" s="4"/>
      <c r="Q2297" s="5"/>
      <c r="R2297" s="6"/>
    </row>
    <row r="2298" spans="1:18" ht="15.75" customHeight="1">
      <c r="A2298" s="12" t="s">
        <v>15</v>
      </c>
      <c r="B2298" s="15">
        <v>1185732</v>
      </c>
      <c r="C2298" s="3">
        <v>44506</v>
      </c>
      <c r="D2298" s="12" t="s">
        <v>46</v>
      </c>
      <c r="E2298" s="12" t="s">
        <v>86</v>
      </c>
      <c r="F2298" s="12" t="s">
        <v>87</v>
      </c>
      <c r="G2298" s="12" t="s">
        <v>18</v>
      </c>
      <c r="H2298" s="33">
        <v>0.55000000000000004</v>
      </c>
      <c r="I2298" s="21">
        <v>9250</v>
      </c>
      <c r="J2298" s="33">
        <f t="shared" si="80"/>
        <v>5087.5</v>
      </c>
      <c r="K2298" s="34">
        <f t="shared" si="81"/>
        <v>2289.375</v>
      </c>
      <c r="L2298" s="24">
        <v>0.45</v>
      </c>
      <c r="M2298" s="42">
        <f t="shared" si="88"/>
        <v>0.2475</v>
      </c>
      <c r="N2298" s="29">
        <f t="shared" si="89"/>
        <v>2289.375</v>
      </c>
      <c r="O2298" s="3"/>
      <c r="P2298" s="4"/>
      <c r="Q2298" s="5"/>
      <c r="R2298" s="6"/>
    </row>
    <row r="2299" spans="1:18" ht="15.75" customHeight="1">
      <c r="A2299" s="12" t="s">
        <v>15</v>
      </c>
      <c r="B2299" s="15">
        <v>1185732</v>
      </c>
      <c r="C2299" s="3">
        <v>44506</v>
      </c>
      <c r="D2299" s="12" t="s">
        <v>46</v>
      </c>
      <c r="E2299" s="12" t="s">
        <v>86</v>
      </c>
      <c r="F2299" s="12" t="s">
        <v>87</v>
      </c>
      <c r="G2299" s="12" t="s">
        <v>19</v>
      </c>
      <c r="H2299" s="33">
        <v>0.45000000000000012</v>
      </c>
      <c r="I2299" s="21">
        <v>7500</v>
      </c>
      <c r="J2299" s="33">
        <f t="shared" si="80"/>
        <v>3375.0000000000009</v>
      </c>
      <c r="K2299" s="34">
        <f t="shared" si="81"/>
        <v>1181.2500000000002</v>
      </c>
      <c r="L2299" s="24">
        <v>0.35</v>
      </c>
      <c r="M2299" s="42">
        <f t="shared" si="88"/>
        <v>0.15750000000000003</v>
      </c>
      <c r="N2299" s="29">
        <f t="shared" si="89"/>
        <v>1181.2500000000002</v>
      </c>
      <c r="O2299" s="3"/>
      <c r="P2299" s="4"/>
      <c r="Q2299" s="5"/>
      <c r="R2299" s="6"/>
    </row>
    <row r="2300" spans="1:18" ht="15.75" customHeight="1">
      <c r="A2300" s="12" t="s">
        <v>15</v>
      </c>
      <c r="B2300" s="15">
        <v>1185732</v>
      </c>
      <c r="C2300" s="3">
        <v>44506</v>
      </c>
      <c r="D2300" s="12" t="s">
        <v>46</v>
      </c>
      <c r="E2300" s="12" t="s">
        <v>86</v>
      </c>
      <c r="F2300" s="12" t="s">
        <v>87</v>
      </c>
      <c r="G2300" s="12" t="s">
        <v>20</v>
      </c>
      <c r="H2300" s="33">
        <v>0.45000000000000012</v>
      </c>
      <c r="I2300" s="21">
        <v>6950</v>
      </c>
      <c r="J2300" s="33">
        <f t="shared" si="80"/>
        <v>3127.5000000000009</v>
      </c>
      <c r="K2300" s="34">
        <f t="shared" si="81"/>
        <v>781.87500000000023</v>
      </c>
      <c r="L2300" s="24">
        <v>0.25</v>
      </c>
      <c r="M2300" s="42">
        <f t="shared" si="88"/>
        <v>0.11250000000000003</v>
      </c>
      <c r="N2300" s="29">
        <f t="shared" si="89"/>
        <v>781.87500000000023</v>
      </c>
      <c r="O2300" s="3"/>
      <c r="P2300" s="4"/>
      <c r="Q2300" s="5"/>
      <c r="R2300" s="6"/>
    </row>
    <row r="2301" spans="1:18" ht="15.75" customHeight="1">
      <c r="A2301" s="12" t="s">
        <v>15</v>
      </c>
      <c r="B2301" s="15">
        <v>1185732</v>
      </c>
      <c r="C2301" s="3">
        <v>44506</v>
      </c>
      <c r="D2301" s="12" t="s">
        <v>46</v>
      </c>
      <c r="E2301" s="12" t="s">
        <v>86</v>
      </c>
      <c r="F2301" s="12" t="s">
        <v>87</v>
      </c>
      <c r="G2301" s="12" t="s">
        <v>21</v>
      </c>
      <c r="H2301" s="33">
        <v>0.55000000000000016</v>
      </c>
      <c r="I2301" s="21">
        <v>7500</v>
      </c>
      <c r="J2301" s="33">
        <f t="shared" ref="J2301:J2555" si="90">H2301*I2301</f>
        <v>4125.0000000000009</v>
      </c>
      <c r="K2301" s="34">
        <f t="shared" ref="K2301:K2555" si="91">J2301*L2301</f>
        <v>1237.5000000000002</v>
      </c>
      <c r="L2301" s="24">
        <v>0.3</v>
      </c>
      <c r="M2301" s="42">
        <f t="shared" si="88"/>
        <v>0.16500000000000004</v>
      </c>
      <c r="N2301" s="29">
        <f t="shared" si="89"/>
        <v>1237.5000000000002</v>
      </c>
      <c r="O2301" s="3"/>
      <c r="P2301" s="4"/>
      <c r="Q2301" s="5"/>
      <c r="R2301" s="6"/>
    </row>
    <row r="2302" spans="1:18" ht="15.75" customHeight="1">
      <c r="A2302" s="12" t="s">
        <v>15</v>
      </c>
      <c r="B2302" s="15">
        <v>1185732</v>
      </c>
      <c r="C2302" s="3">
        <v>44506</v>
      </c>
      <c r="D2302" s="12" t="s">
        <v>46</v>
      </c>
      <c r="E2302" s="12" t="s">
        <v>86</v>
      </c>
      <c r="F2302" s="12" t="s">
        <v>87</v>
      </c>
      <c r="G2302" s="12" t="s">
        <v>22</v>
      </c>
      <c r="H2302" s="33">
        <v>0.70000000000000007</v>
      </c>
      <c r="I2302" s="21">
        <v>7250</v>
      </c>
      <c r="J2302" s="33">
        <f t="shared" si="90"/>
        <v>5075.0000000000009</v>
      </c>
      <c r="K2302" s="34">
        <f t="shared" si="91"/>
        <v>1776.2500000000002</v>
      </c>
      <c r="L2302" s="24">
        <v>0.35</v>
      </c>
      <c r="M2302" s="42">
        <f t="shared" si="88"/>
        <v>0.24500000000000002</v>
      </c>
      <c r="N2302" s="29">
        <f t="shared" si="89"/>
        <v>1776.2500000000002</v>
      </c>
      <c r="O2302" s="3"/>
      <c r="P2302" s="4"/>
      <c r="Q2302" s="5"/>
      <c r="R2302" s="6"/>
    </row>
    <row r="2303" spans="1:18" ht="15.75" customHeight="1">
      <c r="A2303" s="12" t="s">
        <v>15</v>
      </c>
      <c r="B2303" s="15">
        <v>1185732</v>
      </c>
      <c r="C2303" s="3">
        <v>44506</v>
      </c>
      <c r="D2303" s="12" t="s">
        <v>46</v>
      </c>
      <c r="E2303" s="12" t="s">
        <v>86</v>
      </c>
      <c r="F2303" s="12" t="s">
        <v>87</v>
      </c>
      <c r="G2303" s="12" t="s">
        <v>23</v>
      </c>
      <c r="H2303" s="33">
        <v>0.75</v>
      </c>
      <c r="I2303" s="21">
        <v>8250</v>
      </c>
      <c r="J2303" s="33">
        <f t="shared" si="90"/>
        <v>6187.5</v>
      </c>
      <c r="K2303" s="34">
        <f t="shared" si="91"/>
        <v>3093.75</v>
      </c>
      <c r="L2303" s="24">
        <v>0.5</v>
      </c>
      <c r="M2303" s="42">
        <f t="shared" si="88"/>
        <v>0.375</v>
      </c>
      <c r="N2303" s="29">
        <f t="shared" si="89"/>
        <v>3093.75</v>
      </c>
      <c r="O2303" s="3"/>
      <c r="P2303" s="4"/>
      <c r="Q2303" s="5"/>
      <c r="R2303" s="6"/>
    </row>
    <row r="2304" spans="1:18" ht="15.75" customHeight="1">
      <c r="A2304" s="12" t="s">
        <v>15</v>
      </c>
      <c r="B2304" s="15">
        <v>1185732</v>
      </c>
      <c r="C2304" s="3">
        <v>44535</v>
      </c>
      <c r="D2304" s="12" t="s">
        <v>46</v>
      </c>
      <c r="E2304" s="12" t="s">
        <v>86</v>
      </c>
      <c r="F2304" s="12" t="s">
        <v>87</v>
      </c>
      <c r="G2304" s="12" t="s">
        <v>18</v>
      </c>
      <c r="H2304" s="33">
        <v>0.70000000000000007</v>
      </c>
      <c r="I2304" s="21">
        <v>10750</v>
      </c>
      <c r="J2304" s="33">
        <f t="shared" si="90"/>
        <v>7525.0000000000009</v>
      </c>
      <c r="K2304" s="34">
        <f t="shared" si="91"/>
        <v>3386.2500000000005</v>
      </c>
      <c r="L2304" s="24">
        <v>0.45</v>
      </c>
      <c r="M2304" s="42">
        <f t="shared" si="88"/>
        <v>0.31500000000000006</v>
      </c>
      <c r="N2304" s="29">
        <f t="shared" si="89"/>
        <v>3386.2500000000005</v>
      </c>
      <c r="O2304" s="3"/>
      <c r="P2304" s="4"/>
      <c r="Q2304" s="5"/>
      <c r="R2304" s="6"/>
    </row>
    <row r="2305" spans="1:18" ht="15.75" customHeight="1">
      <c r="A2305" s="12" t="s">
        <v>15</v>
      </c>
      <c r="B2305" s="15">
        <v>1185732</v>
      </c>
      <c r="C2305" s="3">
        <v>44535</v>
      </c>
      <c r="D2305" s="12" t="s">
        <v>46</v>
      </c>
      <c r="E2305" s="12" t="s">
        <v>86</v>
      </c>
      <c r="F2305" s="12" t="s">
        <v>87</v>
      </c>
      <c r="G2305" s="12" t="s">
        <v>19</v>
      </c>
      <c r="H2305" s="33">
        <v>0.60000000000000009</v>
      </c>
      <c r="I2305" s="21">
        <v>8750</v>
      </c>
      <c r="J2305" s="33">
        <f t="shared" si="90"/>
        <v>5250.0000000000009</v>
      </c>
      <c r="K2305" s="34">
        <f t="shared" si="91"/>
        <v>1837.5000000000002</v>
      </c>
      <c r="L2305" s="24">
        <v>0.35</v>
      </c>
      <c r="M2305" s="42">
        <f t="shared" si="88"/>
        <v>0.21000000000000002</v>
      </c>
      <c r="N2305" s="29">
        <f t="shared" si="89"/>
        <v>1837.5000000000002</v>
      </c>
      <c r="O2305" s="3"/>
      <c r="P2305" s="4"/>
      <c r="Q2305" s="5"/>
      <c r="R2305" s="6"/>
    </row>
    <row r="2306" spans="1:18" ht="15.75" customHeight="1">
      <c r="A2306" s="12" t="s">
        <v>15</v>
      </c>
      <c r="B2306" s="15">
        <v>1185732</v>
      </c>
      <c r="C2306" s="3">
        <v>44535</v>
      </c>
      <c r="D2306" s="12" t="s">
        <v>46</v>
      </c>
      <c r="E2306" s="12" t="s">
        <v>86</v>
      </c>
      <c r="F2306" s="12" t="s">
        <v>87</v>
      </c>
      <c r="G2306" s="12" t="s">
        <v>20</v>
      </c>
      <c r="H2306" s="33">
        <v>0.60000000000000009</v>
      </c>
      <c r="I2306" s="21">
        <v>8250</v>
      </c>
      <c r="J2306" s="33">
        <f t="shared" si="90"/>
        <v>4950.0000000000009</v>
      </c>
      <c r="K2306" s="34">
        <f t="shared" si="91"/>
        <v>1237.5000000000002</v>
      </c>
      <c r="L2306" s="24">
        <v>0.25</v>
      </c>
      <c r="M2306" s="42">
        <f t="shared" si="88"/>
        <v>0.15000000000000002</v>
      </c>
      <c r="N2306" s="29">
        <f t="shared" si="89"/>
        <v>1237.5000000000002</v>
      </c>
      <c r="O2306" s="3"/>
      <c r="P2306" s="4"/>
      <c r="Q2306" s="5"/>
      <c r="R2306" s="6"/>
    </row>
    <row r="2307" spans="1:18" ht="15.75" customHeight="1">
      <c r="A2307" s="12" t="s">
        <v>15</v>
      </c>
      <c r="B2307" s="15">
        <v>1185732</v>
      </c>
      <c r="C2307" s="3">
        <v>44535</v>
      </c>
      <c r="D2307" s="12" t="s">
        <v>46</v>
      </c>
      <c r="E2307" s="12" t="s">
        <v>86</v>
      </c>
      <c r="F2307" s="12" t="s">
        <v>87</v>
      </c>
      <c r="G2307" s="12" t="s">
        <v>21</v>
      </c>
      <c r="H2307" s="33">
        <v>0.60000000000000009</v>
      </c>
      <c r="I2307" s="21">
        <v>7750</v>
      </c>
      <c r="J2307" s="33">
        <f t="shared" si="90"/>
        <v>4650.0000000000009</v>
      </c>
      <c r="K2307" s="34">
        <f t="shared" si="91"/>
        <v>1395.0000000000002</v>
      </c>
      <c r="L2307" s="24">
        <v>0.3</v>
      </c>
      <c r="M2307" s="42">
        <f t="shared" si="88"/>
        <v>0.18000000000000002</v>
      </c>
      <c r="N2307" s="29">
        <f t="shared" si="89"/>
        <v>1395.0000000000002</v>
      </c>
      <c r="O2307" s="3"/>
      <c r="P2307" s="4"/>
      <c r="Q2307" s="5"/>
      <c r="R2307" s="6"/>
    </row>
    <row r="2308" spans="1:18" ht="15.75" customHeight="1">
      <c r="A2308" s="12" t="s">
        <v>15</v>
      </c>
      <c r="B2308" s="15">
        <v>1185732</v>
      </c>
      <c r="C2308" s="3">
        <v>44535</v>
      </c>
      <c r="D2308" s="12" t="s">
        <v>46</v>
      </c>
      <c r="E2308" s="12" t="s">
        <v>86</v>
      </c>
      <c r="F2308" s="12" t="s">
        <v>87</v>
      </c>
      <c r="G2308" s="12" t="s">
        <v>22</v>
      </c>
      <c r="H2308" s="33">
        <v>0.70000000000000007</v>
      </c>
      <c r="I2308" s="21">
        <v>7750</v>
      </c>
      <c r="J2308" s="33">
        <f t="shared" si="90"/>
        <v>5425.0000000000009</v>
      </c>
      <c r="K2308" s="34">
        <f t="shared" si="91"/>
        <v>1898.7500000000002</v>
      </c>
      <c r="L2308" s="24">
        <v>0.35</v>
      </c>
      <c r="M2308" s="42">
        <f t="shared" si="88"/>
        <v>0.24500000000000002</v>
      </c>
      <c r="N2308" s="29">
        <f t="shared" si="89"/>
        <v>1898.7500000000002</v>
      </c>
      <c r="O2308" s="3"/>
      <c r="P2308" s="4"/>
      <c r="Q2308" s="5"/>
      <c r="R2308" s="6"/>
    </row>
    <row r="2309" spans="1:18" ht="15.75" customHeight="1">
      <c r="A2309" s="12" t="s">
        <v>15</v>
      </c>
      <c r="B2309" s="15">
        <v>1185732</v>
      </c>
      <c r="C2309" s="3">
        <v>44535</v>
      </c>
      <c r="D2309" s="12" t="s">
        <v>46</v>
      </c>
      <c r="E2309" s="12" t="s">
        <v>86</v>
      </c>
      <c r="F2309" s="12" t="s">
        <v>87</v>
      </c>
      <c r="G2309" s="12" t="s">
        <v>23</v>
      </c>
      <c r="H2309" s="33">
        <v>0.75</v>
      </c>
      <c r="I2309" s="21">
        <v>8750</v>
      </c>
      <c r="J2309" s="33">
        <f t="shared" si="90"/>
        <v>6562.5</v>
      </c>
      <c r="K2309" s="34">
        <f t="shared" si="91"/>
        <v>3281.25</v>
      </c>
      <c r="L2309" s="24">
        <v>0.5</v>
      </c>
      <c r="M2309" s="42">
        <f t="shared" si="88"/>
        <v>0.375</v>
      </c>
      <c r="N2309" s="29">
        <f t="shared" si="89"/>
        <v>3281.25</v>
      </c>
      <c r="O2309" s="3"/>
      <c r="P2309" s="4"/>
      <c r="Q2309" s="5"/>
      <c r="R2309" s="6"/>
    </row>
    <row r="2310" spans="1:18" ht="15.75" customHeight="1">
      <c r="A2310" s="12" t="s">
        <v>15</v>
      </c>
      <c r="B2310" s="15">
        <v>1185732</v>
      </c>
      <c r="C2310" s="3">
        <v>44202</v>
      </c>
      <c r="D2310" s="12" t="s">
        <v>46</v>
      </c>
      <c r="E2310" s="12" t="s">
        <v>88</v>
      </c>
      <c r="F2310" s="12" t="s">
        <v>89</v>
      </c>
      <c r="G2310" s="12" t="s">
        <v>18</v>
      </c>
      <c r="H2310" s="33">
        <v>0.35000000000000003</v>
      </c>
      <c r="I2310" s="21">
        <v>9250</v>
      </c>
      <c r="J2310" s="33">
        <f t="shared" si="90"/>
        <v>3237.5000000000005</v>
      </c>
      <c r="K2310" s="34">
        <f t="shared" si="91"/>
        <v>1295.0000000000002</v>
      </c>
      <c r="L2310" s="24">
        <v>0.4</v>
      </c>
      <c r="M2310" s="42">
        <f t="shared" si="88"/>
        <v>0.14000000000000001</v>
      </c>
      <c r="N2310" s="29">
        <f t="shared" si="89"/>
        <v>1295.0000000000002</v>
      </c>
      <c r="O2310" s="3"/>
      <c r="P2310" s="4"/>
      <c r="Q2310" s="5"/>
      <c r="R2310" s="6"/>
    </row>
    <row r="2311" spans="1:18" ht="15.75" customHeight="1">
      <c r="A2311" s="12" t="s">
        <v>15</v>
      </c>
      <c r="B2311" s="15">
        <v>1185732</v>
      </c>
      <c r="C2311" s="3">
        <v>44202</v>
      </c>
      <c r="D2311" s="12" t="s">
        <v>46</v>
      </c>
      <c r="E2311" s="12" t="s">
        <v>88</v>
      </c>
      <c r="F2311" s="12" t="s">
        <v>89</v>
      </c>
      <c r="G2311" s="12" t="s">
        <v>19</v>
      </c>
      <c r="H2311" s="33">
        <v>0.35000000000000003</v>
      </c>
      <c r="I2311" s="21">
        <v>7250</v>
      </c>
      <c r="J2311" s="33">
        <f t="shared" si="90"/>
        <v>2537.5000000000005</v>
      </c>
      <c r="K2311" s="34">
        <f t="shared" si="91"/>
        <v>888.12500000000011</v>
      </c>
      <c r="L2311" s="24">
        <v>0.35</v>
      </c>
      <c r="M2311" s="42">
        <f t="shared" ref="M2311:M2374" si="92">IFERROR(K2311/I2311,0)</f>
        <v>0.12250000000000001</v>
      </c>
      <c r="N2311" s="29">
        <f t="shared" ref="N2311:N2374" si="93">L2311*J2311</f>
        <v>888.12500000000011</v>
      </c>
      <c r="O2311" s="3"/>
      <c r="P2311" s="4"/>
      <c r="Q2311" s="5"/>
      <c r="R2311" s="6"/>
    </row>
    <row r="2312" spans="1:18" ht="15.75" customHeight="1">
      <c r="A2312" s="12" t="s">
        <v>15</v>
      </c>
      <c r="B2312" s="15">
        <v>1185732</v>
      </c>
      <c r="C2312" s="3">
        <v>44202</v>
      </c>
      <c r="D2312" s="12" t="s">
        <v>46</v>
      </c>
      <c r="E2312" s="12" t="s">
        <v>88</v>
      </c>
      <c r="F2312" s="12" t="s">
        <v>89</v>
      </c>
      <c r="G2312" s="12" t="s">
        <v>20</v>
      </c>
      <c r="H2312" s="33">
        <v>0.25000000000000006</v>
      </c>
      <c r="I2312" s="21">
        <v>7250</v>
      </c>
      <c r="J2312" s="33">
        <f t="shared" si="90"/>
        <v>1812.5000000000005</v>
      </c>
      <c r="K2312" s="34">
        <f t="shared" si="91"/>
        <v>725.00000000000023</v>
      </c>
      <c r="L2312" s="24">
        <v>0.4</v>
      </c>
      <c r="M2312" s="42">
        <f t="shared" si="92"/>
        <v>0.10000000000000003</v>
      </c>
      <c r="N2312" s="29">
        <f t="shared" si="93"/>
        <v>725.00000000000023</v>
      </c>
      <c r="O2312" s="3"/>
      <c r="P2312" s="4"/>
      <c r="Q2312" s="5"/>
      <c r="R2312" s="6"/>
    </row>
    <row r="2313" spans="1:18" ht="15.75" customHeight="1">
      <c r="A2313" s="12" t="s">
        <v>15</v>
      </c>
      <c r="B2313" s="15">
        <v>1185732</v>
      </c>
      <c r="C2313" s="3">
        <v>44202</v>
      </c>
      <c r="D2313" s="12" t="s">
        <v>46</v>
      </c>
      <c r="E2313" s="12" t="s">
        <v>88</v>
      </c>
      <c r="F2313" s="12" t="s">
        <v>89</v>
      </c>
      <c r="G2313" s="12" t="s">
        <v>21</v>
      </c>
      <c r="H2313" s="33">
        <v>0.3</v>
      </c>
      <c r="I2313" s="21">
        <v>5750</v>
      </c>
      <c r="J2313" s="33">
        <f t="shared" si="90"/>
        <v>1725</v>
      </c>
      <c r="K2313" s="34">
        <f t="shared" si="91"/>
        <v>690</v>
      </c>
      <c r="L2313" s="24">
        <v>0.4</v>
      </c>
      <c r="M2313" s="42">
        <f t="shared" si="92"/>
        <v>0.12</v>
      </c>
      <c r="N2313" s="29">
        <f t="shared" si="93"/>
        <v>690</v>
      </c>
      <c r="O2313" s="3"/>
      <c r="P2313" s="4"/>
      <c r="Q2313" s="5"/>
      <c r="R2313" s="6"/>
    </row>
    <row r="2314" spans="1:18" ht="15.75" customHeight="1">
      <c r="A2314" s="12" t="s">
        <v>15</v>
      </c>
      <c r="B2314" s="15">
        <v>1185732</v>
      </c>
      <c r="C2314" s="3">
        <v>44202</v>
      </c>
      <c r="D2314" s="12" t="s">
        <v>46</v>
      </c>
      <c r="E2314" s="12" t="s">
        <v>88</v>
      </c>
      <c r="F2314" s="12" t="s">
        <v>89</v>
      </c>
      <c r="G2314" s="12" t="s">
        <v>22</v>
      </c>
      <c r="H2314" s="33">
        <v>0.45</v>
      </c>
      <c r="I2314" s="21">
        <v>6250</v>
      </c>
      <c r="J2314" s="33">
        <f t="shared" si="90"/>
        <v>2812.5</v>
      </c>
      <c r="K2314" s="34">
        <f t="shared" si="91"/>
        <v>984.37499999999989</v>
      </c>
      <c r="L2314" s="24">
        <v>0.35</v>
      </c>
      <c r="M2314" s="42">
        <f t="shared" si="92"/>
        <v>0.15749999999999997</v>
      </c>
      <c r="N2314" s="29">
        <f t="shared" si="93"/>
        <v>984.37499999999989</v>
      </c>
      <c r="O2314" s="3"/>
      <c r="P2314" s="4"/>
      <c r="Q2314" s="5"/>
      <c r="R2314" s="6"/>
    </row>
    <row r="2315" spans="1:18" ht="15.75" customHeight="1">
      <c r="A2315" s="12" t="s">
        <v>15</v>
      </c>
      <c r="B2315" s="15">
        <v>1185732</v>
      </c>
      <c r="C2315" s="3">
        <v>44202</v>
      </c>
      <c r="D2315" s="12" t="s">
        <v>46</v>
      </c>
      <c r="E2315" s="12" t="s">
        <v>88</v>
      </c>
      <c r="F2315" s="12" t="s">
        <v>89</v>
      </c>
      <c r="G2315" s="12" t="s">
        <v>23</v>
      </c>
      <c r="H2315" s="33">
        <v>0.35000000000000003</v>
      </c>
      <c r="I2315" s="21">
        <v>7250</v>
      </c>
      <c r="J2315" s="33">
        <f t="shared" si="90"/>
        <v>2537.5000000000005</v>
      </c>
      <c r="K2315" s="34">
        <f t="shared" si="91"/>
        <v>1268.7500000000002</v>
      </c>
      <c r="L2315" s="24">
        <v>0.5</v>
      </c>
      <c r="M2315" s="42">
        <f t="shared" si="92"/>
        <v>0.17500000000000004</v>
      </c>
      <c r="N2315" s="29">
        <f t="shared" si="93"/>
        <v>1268.7500000000002</v>
      </c>
      <c r="O2315" s="3"/>
      <c r="P2315" s="4"/>
      <c r="Q2315" s="5"/>
      <c r="R2315" s="6"/>
    </row>
    <row r="2316" spans="1:18" ht="15.75" customHeight="1">
      <c r="A2316" s="12" t="s">
        <v>15</v>
      </c>
      <c r="B2316" s="15">
        <v>1185732</v>
      </c>
      <c r="C2316" s="3">
        <v>44231</v>
      </c>
      <c r="D2316" s="12" t="s">
        <v>46</v>
      </c>
      <c r="E2316" s="12" t="s">
        <v>88</v>
      </c>
      <c r="F2316" s="12" t="s">
        <v>89</v>
      </c>
      <c r="G2316" s="12" t="s">
        <v>18</v>
      </c>
      <c r="H2316" s="33">
        <v>0.35000000000000003</v>
      </c>
      <c r="I2316" s="21">
        <v>9750</v>
      </c>
      <c r="J2316" s="33">
        <f t="shared" si="90"/>
        <v>3412.5000000000005</v>
      </c>
      <c r="K2316" s="34">
        <f t="shared" si="91"/>
        <v>1365.0000000000002</v>
      </c>
      <c r="L2316" s="24">
        <v>0.4</v>
      </c>
      <c r="M2316" s="42">
        <f t="shared" si="92"/>
        <v>0.14000000000000001</v>
      </c>
      <c r="N2316" s="29">
        <f t="shared" si="93"/>
        <v>1365.0000000000002</v>
      </c>
      <c r="O2316" s="3"/>
      <c r="P2316" s="4"/>
      <c r="Q2316" s="5"/>
      <c r="R2316" s="6"/>
    </row>
    <row r="2317" spans="1:18" ht="15.75" customHeight="1">
      <c r="A2317" s="12" t="s">
        <v>15</v>
      </c>
      <c r="B2317" s="15">
        <v>1185732</v>
      </c>
      <c r="C2317" s="3">
        <v>44231</v>
      </c>
      <c r="D2317" s="12" t="s">
        <v>46</v>
      </c>
      <c r="E2317" s="12" t="s">
        <v>88</v>
      </c>
      <c r="F2317" s="12" t="s">
        <v>89</v>
      </c>
      <c r="G2317" s="12" t="s">
        <v>19</v>
      </c>
      <c r="H2317" s="33">
        <v>0.35000000000000003</v>
      </c>
      <c r="I2317" s="21">
        <v>6250</v>
      </c>
      <c r="J2317" s="33">
        <f t="shared" si="90"/>
        <v>2187.5</v>
      </c>
      <c r="K2317" s="34">
        <f t="shared" si="91"/>
        <v>765.625</v>
      </c>
      <c r="L2317" s="24">
        <v>0.35</v>
      </c>
      <c r="M2317" s="42">
        <f t="shared" si="92"/>
        <v>0.1225</v>
      </c>
      <c r="N2317" s="29">
        <f t="shared" si="93"/>
        <v>765.625</v>
      </c>
      <c r="O2317" s="3"/>
      <c r="P2317" s="4"/>
      <c r="Q2317" s="5"/>
      <c r="R2317" s="6"/>
    </row>
    <row r="2318" spans="1:18" ht="15.75" customHeight="1">
      <c r="A2318" s="12" t="s">
        <v>15</v>
      </c>
      <c r="B2318" s="15">
        <v>1185732</v>
      </c>
      <c r="C2318" s="3">
        <v>44231</v>
      </c>
      <c r="D2318" s="12" t="s">
        <v>46</v>
      </c>
      <c r="E2318" s="12" t="s">
        <v>88</v>
      </c>
      <c r="F2318" s="12" t="s">
        <v>89</v>
      </c>
      <c r="G2318" s="12" t="s">
        <v>20</v>
      </c>
      <c r="H2318" s="33">
        <v>0.25000000000000006</v>
      </c>
      <c r="I2318" s="21">
        <v>6750</v>
      </c>
      <c r="J2318" s="33">
        <f t="shared" si="90"/>
        <v>1687.5000000000005</v>
      </c>
      <c r="K2318" s="34">
        <f t="shared" si="91"/>
        <v>675.00000000000023</v>
      </c>
      <c r="L2318" s="24">
        <v>0.4</v>
      </c>
      <c r="M2318" s="42">
        <f t="shared" si="92"/>
        <v>0.10000000000000003</v>
      </c>
      <c r="N2318" s="29">
        <f t="shared" si="93"/>
        <v>675.00000000000023</v>
      </c>
      <c r="O2318" s="3"/>
      <c r="P2318" s="4"/>
      <c r="Q2318" s="5"/>
      <c r="R2318" s="6"/>
    </row>
    <row r="2319" spans="1:18" ht="15.75" customHeight="1">
      <c r="A2319" s="12" t="s">
        <v>15</v>
      </c>
      <c r="B2319" s="15">
        <v>1185732</v>
      </c>
      <c r="C2319" s="3">
        <v>44231</v>
      </c>
      <c r="D2319" s="12" t="s">
        <v>46</v>
      </c>
      <c r="E2319" s="12" t="s">
        <v>88</v>
      </c>
      <c r="F2319" s="12" t="s">
        <v>89</v>
      </c>
      <c r="G2319" s="12" t="s">
        <v>21</v>
      </c>
      <c r="H2319" s="33">
        <v>0.3</v>
      </c>
      <c r="I2319" s="21">
        <v>5250</v>
      </c>
      <c r="J2319" s="33">
        <f t="shared" si="90"/>
        <v>1575</v>
      </c>
      <c r="K2319" s="34">
        <f t="shared" si="91"/>
        <v>630</v>
      </c>
      <c r="L2319" s="24">
        <v>0.4</v>
      </c>
      <c r="M2319" s="42">
        <f t="shared" si="92"/>
        <v>0.12</v>
      </c>
      <c r="N2319" s="29">
        <f t="shared" si="93"/>
        <v>630</v>
      </c>
      <c r="O2319" s="3"/>
      <c r="P2319" s="4"/>
      <c r="Q2319" s="5"/>
      <c r="R2319" s="6"/>
    </row>
    <row r="2320" spans="1:18" ht="15.75" customHeight="1">
      <c r="A2320" s="12" t="s">
        <v>15</v>
      </c>
      <c r="B2320" s="15">
        <v>1185732</v>
      </c>
      <c r="C2320" s="3">
        <v>44231</v>
      </c>
      <c r="D2320" s="12" t="s">
        <v>46</v>
      </c>
      <c r="E2320" s="12" t="s">
        <v>88</v>
      </c>
      <c r="F2320" s="12" t="s">
        <v>89</v>
      </c>
      <c r="G2320" s="12" t="s">
        <v>22</v>
      </c>
      <c r="H2320" s="33">
        <v>0.45</v>
      </c>
      <c r="I2320" s="21">
        <v>6000</v>
      </c>
      <c r="J2320" s="33">
        <f t="shared" si="90"/>
        <v>2700</v>
      </c>
      <c r="K2320" s="34">
        <f t="shared" si="91"/>
        <v>944.99999999999989</v>
      </c>
      <c r="L2320" s="24">
        <v>0.35</v>
      </c>
      <c r="M2320" s="42">
        <f t="shared" si="92"/>
        <v>0.15749999999999997</v>
      </c>
      <c r="N2320" s="29">
        <f t="shared" si="93"/>
        <v>944.99999999999989</v>
      </c>
      <c r="O2320" s="3"/>
      <c r="P2320" s="4"/>
      <c r="Q2320" s="5"/>
      <c r="R2320" s="6"/>
    </row>
    <row r="2321" spans="1:18" ht="15.75" customHeight="1">
      <c r="A2321" s="12" t="s">
        <v>15</v>
      </c>
      <c r="B2321" s="15">
        <v>1185732</v>
      </c>
      <c r="C2321" s="3">
        <v>44231</v>
      </c>
      <c r="D2321" s="12" t="s">
        <v>46</v>
      </c>
      <c r="E2321" s="12" t="s">
        <v>88</v>
      </c>
      <c r="F2321" s="12" t="s">
        <v>89</v>
      </c>
      <c r="G2321" s="12" t="s">
        <v>23</v>
      </c>
      <c r="H2321" s="33">
        <v>0.3</v>
      </c>
      <c r="I2321" s="21">
        <v>7000</v>
      </c>
      <c r="J2321" s="33">
        <f t="shared" si="90"/>
        <v>2100</v>
      </c>
      <c r="K2321" s="34">
        <f t="shared" si="91"/>
        <v>1050</v>
      </c>
      <c r="L2321" s="24">
        <v>0.5</v>
      </c>
      <c r="M2321" s="42">
        <f t="shared" si="92"/>
        <v>0.15</v>
      </c>
      <c r="N2321" s="29">
        <f t="shared" si="93"/>
        <v>1050</v>
      </c>
      <c r="O2321" s="3"/>
      <c r="P2321" s="4"/>
      <c r="Q2321" s="5"/>
      <c r="R2321" s="6"/>
    </row>
    <row r="2322" spans="1:18" ht="15.75" customHeight="1">
      <c r="A2322" s="12" t="s">
        <v>15</v>
      </c>
      <c r="B2322" s="15">
        <v>1185732</v>
      </c>
      <c r="C2322" s="3">
        <v>44257</v>
      </c>
      <c r="D2322" s="12" t="s">
        <v>46</v>
      </c>
      <c r="E2322" s="12" t="s">
        <v>88</v>
      </c>
      <c r="F2322" s="12" t="s">
        <v>89</v>
      </c>
      <c r="G2322" s="12" t="s">
        <v>18</v>
      </c>
      <c r="H2322" s="33">
        <v>0.3</v>
      </c>
      <c r="I2322" s="21">
        <v>9200</v>
      </c>
      <c r="J2322" s="33">
        <f t="shared" si="90"/>
        <v>2760</v>
      </c>
      <c r="K2322" s="34">
        <f t="shared" si="91"/>
        <v>1104</v>
      </c>
      <c r="L2322" s="24">
        <v>0.4</v>
      </c>
      <c r="M2322" s="42">
        <f t="shared" si="92"/>
        <v>0.12</v>
      </c>
      <c r="N2322" s="29">
        <f t="shared" si="93"/>
        <v>1104</v>
      </c>
      <c r="O2322" s="3"/>
      <c r="P2322" s="4"/>
      <c r="Q2322" s="5"/>
      <c r="R2322" s="6"/>
    </row>
    <row r="2323" spans="1:18" ht="15.75" customHeight="1">
      <c r="A2323" s="12" t="s">
        <v>15</v>
      </c>
      <c r="B2323" s="15">
        <v>1185732</v>
      </c>
      <c r="C2323" s="3">
        <v>44257</v>
      </c>
      <c r="D2323" s="12" t="s">
        <v>46</v>
      </c>
      <c r="E2323" s="12" t="s">
        <v>88</v>
      </c>
      <c r="F2323" s="12" t="s">
        <v>89</v>
      </c>
      <c r="G2323" s="12" t="s">
        <v>19</v>
      </c>
      <c r="H2323" s="33">
        <v>0.3</v>
      </c>
      <c r="I2323" s="21">
        <v>6000</v>
      </c>
      <c r="J2323" s="33">
        <f t="shared" si="90"/>
        <v>1800</v>
      </c>
      <c r="K2323" s="34">
        <f t="shared" si="91"/>
        <v>630</v>
      </c>
      <c r="L2323" s="24">
        <v>0.35</v>
      </c>
      <c r="M2323" s="42">
        <f t="shared" si="92"/>
        <v>0.105</v>
      </c>
      <c r="N2323" s="29">
        <f t="shared" si="93"/>
        <v>630</v>
      </c>
      <c r="O2323" s="3"/>
      <c r="P2323" s="4"/>
      <c r="Q2323" s="5"/>
      <c r="R2323" s="6"/>
    </row>
    <row r="2324" spans="1:18" ht="15.75" customHeight="1">
      <c r="A2324" s="12" t="s">
        <v>15</v>
      </c>
      <c r="B2324" s="15">
        <v>1185732</v>
      </c>
      <c r="C2324" s="3">
        <v>44257</v>
      </c>
      <c r="D2324" s="12" t="s">
        <v>46</v>
      </c>
      <c r="E2324" s="12" t="s">
        <v>88</v>
      </c>
      <c r="F2324" s="12" t="s">
        <v>89</v>
      </c>
      <c r="G2324" s="12" t="s">
        <v>20</v>
      </c>
      <c r="H2324" s="33">
        <v>0.2</v>
      </c>
      <c r="I2324" s="21">
        <v>6250</v>
      </c>
      <c r="J2324" s="33">
        <f t="shared" si="90"/>
        <v>1250</v>
      </c>
      <c r="K2324" s="34">
        <f t="shared" si="91"/>
        <v>500</v>
      </c>
      <c r="L2324" s="24">
        <v>0.4</v>
      </c>
      <c r="M2324" s="42">
        <f t="shared" si="92"/>
        <v>0.08</v>
      </c>
      <c r="N2324" s="29">
        <f t="shared" si="93"/>
        <v>500</v>
      </c>
      <c r="O2324" s="3"/>
      <c r="P2324" s="4"/>
      <c r="Q2324" s="5"/>
      <c r="R2324" s="6"/>
    </row>
    <row r="2325" spans="1:18" ht="15.75" customHeight="1">
      <c r="A2325" s="12" t="s">
        <v>15</v>
      </c>
      <c r="B2325" s="15">
        <v>1185732</v>
      </c>
      <c r="C2325" s="3">
        <v>44257</v>
      </c>
      <c r="D2325" s="12" t="s">
        <v>46</v>
      </c>
      <c r="E2325" s="12" t="s">
        <v>88</v>
      </c>
      <c r="F2325" s="12" t="s">
        <v>89</v>
      </c>
      <c r="G2325" s="12" t="s">
        <v>21</v>
      </c>
      <c r="H2325" s="33">
        <v>0.24999999999999994</v>
      </c>
      <c r="I2325" s="21">
        <v>4750</v>
      </c>
      <c r="J2325" s="33">
        <f t="shared" si="90"/>
        <v>1187.4999999999998</v>
      </c>
      <c r="K2325" s="34">
        <f t="shared" si="91"/>
        <v>474.99999999999994</v>
      </c>
      <c r="L2325" s="24">
        <v>0.4</v>
      </c>
      <c r="M2325" s="42">
        <f t="shared" si="92"/>
        <v>9.9999999999999992E-2</v>
      </c>
      <c r="N2325" s="29">
        <f t="shared" si="93"/>
        <v>474.99999999999994</v>
      </c>
      <c r="O2325" s="3"/>
      <c r="P2325" s="4"/>
      <c r="Q2325" s="5"/>
      <c r="R2325" s="6"/>
    </row>
    <row r="2326" spans="1:18" ht="15.75" customHeight="1">
      <c r="A2326" s="12" t="s">
        <v>15</v>
      </c>
      <c r="B2326" s="15">
        <v>1185732</v>
      </c>
      <c r="C2326" s="3">
        <v>44257</v>
      </c>
      <c r="D2326" s="12" t="s">
        <v>46</v>
      </c>
      <c r="E2326" s="12" t="s">
        <v>88</v>
      </c>
      <c r="F2326" s="12" t="s">
        <v>89</v>
      </c>
      <c r="G2326" s="12" t="s">
        <v>22</v>
      </c>
      <c r="H2326" s="33">
        <v>0.40000000000000008</v>
      </c>
      <c r="I2326" s="21">
        <v>5250</v>
      </c>
      <c r="J2326" s="33">
        <f t="shared" si="90"/>
        <v>2100.0000000000005</v>
      </c>
      <c r="K2326" s="34">
        <f t="shared" si="91"/>
        <v>735.00000000000011</v>
      </c>
      <c r="L2326" s="24">
        <v>0.35</v>
      </c>
      <c r="M2326" s="42">
        <f t="shared" si="92"/>
        <v>0.14000000000000001</v>
      </c>
      <c r="N2326" s="29">
        <f t="shared" si="93"/>
        <v>735.00000000000011</v>
      </c>
      <c r="O2326" s="3"/>
      <c r="P2326" s="4"/>
      <c r="Q2326" s="5"/>
      <c r="R2326" s="6"/>
    </row>
    <row r="2327" spans="1:18" ht="15.75" customHeight="1">
      <c r="A2327" s="12" t="s">
        <v>15</v>
      </c>
      <c r="B2327" s="15">
        <v>1185732</v>
      </c>
      <c r="C2327" s="3">
        <v>44257</v>
      </c>
      <c r="D2327" s="12" t="s">
        <v>46</v>
      </c>
      <c r="E2327" s="12" t="s">
        <v>88</v>
      </c>
      <c r="F2327" s="12" t="s">
        <v>89</v>
      </c>
      <c r="G2327" s="12" t="s">
        <v>23</v>
      </c>
      <c r="H2327" s="33">
        <v>0.3</v>
      </c>
      <c r="I2327" s="21">
        <v>6250</v>
      </c>
      <c r="J2327" s="33">
        <f t="shared" si="90"/>
        <v>1875</v>
      </c>
      <c r="K2327" s="34">
        <f t="shared" si="91"/>
        <v>937.5</v>
      </c>
      <c r="L2327" s="24">
        <v>0.5</v>
      </c>
      <c r="M2327" s="42">
        <f t="shared" si="92"/>
        <v>0.15</v>
      </c>
      <c r="N2327" s="29">
        <f t="shared" si="93"/>
        <v>937.5</v>
      </c>
      <c r="O2327" s="3"/>
      <c r="P2327" s="4"/>
      <c r="Q2327" s="5"/>
      <c r="R2327" s="6"/>
    </row>
    <row r="2328" spans="1:18" ht="15.75" customHeight="1">
      <c r="A2328" s="12" t="s">
        <v>15</v>
      </c>
      <c r="B2328" s="15">
        <v>1185732</v>
      </c>
      <c r="C2328" s="3">
        <v>44289</v>
      </c>
      <c r="D2328" s="12" t="s">
        <v>46</v>
      </c>
      <c r="E2328" s="12" t="s">
        <v>88</v>
      </c>
      <c r="F2328" s="12" t="s">
        <v>89</v>
      </c>
      <c r="G2328" s="12" t="s">
        <v>18</v>
      </c>
      <c r="H2328" s="33">
        <v>0.3</v>
      </c>
      <c r="I2328" s="21">
        <v>8750</v>
      </c>
      <c r="J2328" s="33">
        <f t="shared" si="90"/>
        <v>2625</v>
      </c>
      <c r="K2328" s="34">
        <f t="shared" si="91"/>
        <v>1050</v>
      </c>
      <c r="L2328" s="24">
        <v>0.4</v>
      </c>
      <c r="M2328" s="42">
        <f t="shared" si="92"/>
        <v>0.12</v>
      </c>
      <c r="N2328" s="29">
        <f t="shared" si="93"/>
        <v>1050</v>
      </c>
      <c r="O2328" s="3"/>
      <c r="P2328" s="4"/>
      <c r="Q2328" s="5"/>
      <c r="R2328" s="6"/>
    </row>
    <row r="2329" spans="1:18" ht="15.75" customHeight="1">
      <c r="A2329" s="12" t="s">
        <v>15</v>
      </c>
      <c r="B2329" s="15">
        <v>1185732</v>
      </c>
      <c r="C2329" s="3">
        <v>44289</v>
      </c>
      <c r="D2329" s="12" t="s">
        <v>46</v>
      </c>
      <c r="E2329" s="12" t="s">
        <v>88</v>
      </c>
      <c r="F2329" s="12" t="s">
        <v>89</v>
      </c>
      <c r="G2329" s="12" t="s">
        <v>19</v>
      </c>
      <c r="H2329" s="33">
        <v>0.3</v>
      </c>
      <c r="I2329" s="21">
        <v>5750</v>
      </c>
      <c r="J2329" s="33">
        <f t="shared" si="90"/>
        <v>1725</v>
      </c>
      <c r="K2329" s="34">
        <f t="shared" si="91"/>
        <v>603.75</v>
      </c>
      <c r="L2329" s="24">
        <v>0.35</v>
      </c>
      <c r="M2329" s="42">
        <f t="shared" si="92"/>
        <v>0.105</v>
      </c>
      <c r="N2329" s="29">
        <f t="shared" si="93"/>
        <v>603.75</v>
      </c>
      <c r="O2329" s="3"/>
      <c r="P2329" s="4"/>
      <c r="Q2329" s="5"/>
      <c r="R2329" s="6"/>
    </row>
    <row r="2330" spans="1:18" ht="15.75" customHeight="1">
      <c r="A2330" s="12" t="s">
        <v>15</v>
      </c>
      <c r="B2330" s="15">
        <v>1185732</v>
      </c>
      <c r="C2330" s="3">
        <v>44289</v>
      </c>
      <c r="D2330" s="12" t="s">
        <v>46</v>
      </c>
      <c r="E2330" s="12" t="s">
        <v>88</v>
      </c>
      <c r="F2330" s="12" t="s">
        <v>89</v>
      </c>
      <c r="G2330" s="12" t="s">
        <v>20</v>
      </c>
      <c r="H2330" s="33">
        <v>0.2</v>
      </c>
      <c r="I2330" s="21">
        <v>5750</v>
      </c>
      <c r="J2330" s="33">
        <f t="shared" si="90"/>
        <v>1150</v>
      </c>
      <c r="K2330" s="34">
        <f t="shared" si="91"/>
        <v>460</v>
      </c>
      <c r="L2330" s="24">
        <v>0.4</v>
      </c>
      <c r="M2330" s="42">
        <f t="shared" si="92"/>
        <v>0.08</v>
      </c>
      <c r="N2330" s="29">
        <f t="shared" si="93"/>
        <v>460</v>
      </c>
      <c r="O2330" s="3"/>
      <c r="P2330" s="4"/>
      <c r="Q2330" s="5"/>
      <c r="R2330" s="6"/>
    </row>
    <row r="2331" spans="1:18" ht="15.75" customHeight="1">
      <c r="A2331" s="12" t="s">
        <v>15</v>
      </c>
      <c r="B2331" s="15">
        <v>1185732</v>
      </c>
      <c r="C2331" s="3">
        <v>44289</v>
      </c>
      <c r="D2331" s="12" t="s">
        <v>46</v>
      </c>
      <c r="E2331" s="12" t="s">
        <v>88</v>
      </c>
      <c r="F2331" s="12" t="s">
        <v>89</v>
      </c>
      <c r="G2331" s="12" t="s">
        <v>21</v>
      </c>
      <c r="H2331" s="33">
        <v>0.24999999999999994</v>
      </c>
      <c r="I2331" s="21">
        <v>5000</v>
      </c>
      <c r="J2331" s="33">
        <f t="shared" si="90"/>
        <v>1249.9999999999998</v>
      </c>
      <c r="K2331" s="34">
        <f t="shared" si="91"/>
        <v>499.99999999999994</v>
      </c>
      <c r="L2331" s="24">
        <v>0.4</v>
      </c>
      <c r="M2331" s="42">
        <f t="shared" si="92"/>
        <v>9.9999999999999992E-2</v>
      </c>
      <c r="N2331" s="29">
        <f t="shared" si="93"/>
        <v>499.99999999999994</v>
      </c>
      <c r="O2331" s="3"/>
      <c r="P2331" s="4"/>
      <c r="Q2331" s="5"/>
      <c r="R2331" s="6"/>
    </row>
    <row r="2332" spans="1:18" ht="15.75" customHeight="1">
      <c r="A2332" s="12" t="s">
        <v>15</v>
      </c>
      <c r="B2332" s="15">
        <v>1185732</v>
      </c>
      <c r="C2332" s="3">
        <v>44289</v>
      </c>
      <c r="D2332" s="12" t="s">
        <v>46</v>
      </c>
      <c r="E2332" s="12" t="s">
        <v>88</v>
      </c>
      <c r="F2332" s="12" t="s">
        <v>89</v>
      </c>
      <c r="G2332" s="12" t="s">
        <v>22</v>
      </c>
      <c r="H2332" s="33">
        <v>0.45</v>
      </c>
      <c r="I2332" s="21">
        <v>5250</v>
      </c>
      <c r="J2332" s="33">
        <f t="shared" si="90"/>
        <v>2362.5</v>
      </c>
      <c r="K2332" s="34">
        <f t="shared" si="91"/>
        <v>826.875</v>
      </c>
      <c r="L2332" s="24">
        <v>0.35</v>
      </c>
      <c r="M2332" s="42">
        <f t="shared" si="92"/>
        <v>0.1575</v>
      </c>
      <c r="N2332" s="29">
        <f t="shared" si="93"/>
        <v>826.875</v>
      </c>
      <c r="O2332" s="3"/>
      <c r="P2332" s="4"/>
      <c r="Q2332" s="5"/>
      <c r="R2332" s="6"/>
    </row>
    <row r="2333" spans="1:18" ht="15.75" customHeight="1">
      <c r="A2333" s="12" t="s">
        <v>15</v>
      </c>
      <c r="B2333" s="15">
        <v>1185732</v>
      </c>
      <c r="C2333" s="3">
        <v>44289</v>
      </c>
      <c r="D2333" s="12" t="s">
        <v>46</v>
      </c>
      <c r="E2333" s="12" t="s">
        <v>88</v>
      </c>
      <c r="F2333" s="12" t="s">
        <v>89</v>
      </c>
      <c r="G2333" s="12" t="s">
        <v>23</v>
      </c>
      <c r="H2333" s="33">
        <v>0.35000000000000003</v>
      </c>
      <c r="I2333" s="21">
        <v>6750</v>
      </c>
      <c r="J2333" s="33">
        <f t="shared" si="90"/>
        <v>2362.5</v>
      </c>
      <c r="K2333" s="34">
        <f t="shared" si="91"/>
        <v>1181.25</v>
      </c>
      <c r="L2333" s="24">
        <v>0.5</v>
      </c>
      <c r="M2333" s="42">
        <f t="shared" si="92"/>
        <v>0.17499999999999999</v>
      </c>
      <c r="N2333" s="29">
        <f t="shared" si="93"/>
        <v>1181.25</v>
      </c>
      <c r="O2333" s="3"/>
      <c r="P2333" s="4"/>
      <c r="Q2333" s="5"/>
      <c r="R2333" s="6"/>
    </row>
    <row r="2334" spans="1:18" ht="15.75" customHeight="1">
      <c r="A2334" s="12" t="s">
        <v>15</v>
      </c>
      <c r="B2334" s="15">
        <v>1185732</v>
      </c>
      <c r="C2334" s="3">
        <v>44318</v>
      </c>
      <c r="D2334" s="12" t="s">
        <v>46</v>
      </c>
      <c r="E2334" s="12" t="s">
        <v>88</v>
      </c>
      <c r="F2334" s="12" t="s">
        <v>89</v>
      </c>
      <c r="G2334" s="12" t="s">
        <v>18</v>
      </c>
      <c r="H2334" s="33">
        <v>0.45</v>
      </c>
      <c r="I2334" s="21">
        <v>9450</v>
      </c>
      <c r="J2334" s="33">
        <f t="shared" si="90"/>
        <v>4252.5</v>
      </c>
      <c r="K2334" s="34">
        <f t="shared" si="91"/>
        <v>1701</v>
      </c>
      <c r="L2334" s="24">
        <v>0.4</v>
      </c>
      <c r="M2334" s="42">
        <f t="shared" si="92"/>
        <v>0.18</v>
      </c>
      <c r="N2334" s="29">
        <f t="shared" si="93"/>
        <v>1701</v>
      </c>
      <c r="O2334" s="3"/>
      <c r="P2334" s="4"/>
      <c r="Q2334" s="5"/>
      <c r="R2334" s="6"/>
    </row>
    <row r="2335" spans="1:18" ht="15.75" customHeight="1">
      <c r="A2335" s="12" t="s">
        <v>15</v>
      </c>
      <c r="B2335" s="15">
        <v>1185732</v>
      </c>
      <c r="C2335" s="3">
        <v>44318</v>
      </c>
      <c r="D2335" s="12" t="s">
        <v>46</v>
      </c>
      <c r="E2335" s="12" t="s">
        <v>88</v>
      </c>
      <c r="F2335" s="12" t="s">
        <v>89</v>
      </c>
      <c r="G2335" s="12" t="s">
        <v>19</v>
      </c>
      <c r="H2335" s="33">
        <v>0.45</v>
      </c>
      <c r="I2335" s="21">
        <v>6500</v>
      </c>
      <c r="J2335" s="33">
        <f t="shared" si="90"/>
        <v>2925</v>
      </c>
      <c r="K2335" s="34">
        <f t="shared" si="91"/>
        <v>1023.7499999999999</v>
      </c>
      <c r="L2335" s="24">
        <v>0.35</v>
      </c>
      <c r="M2335" s="42">
        <f t="shared" si="92"/>
        <v>0.15749999999999997</v>
      </c>
      <c r="N2335" s="29">
        <f t="shared" si="93"/>
        <v>1023.7499999999999</v>
      </c>
      <c r="O2335" s="3"/>
      <c r="P2335" s="4"/>
      <c r="Q2335" s="5"/>
      <c r="R2335" s="6"/>
    </row>
    <row r="2336" spans="1:18" ht="15.75" customHeight="1">
      <c r="A2336" s="12" t="s">
        <v>15</v>
      </c>
      <c r="B2336" s="15">
        <v>1185732</v>
      </c>
      <c r="C2336" s="3">
        <v>44318</v>
      </c>
      <c r="D2336" s="12" t="s">
        <v>46</v>
      </c>
      <c r="E2336" s="12" t="s">
        <v>88</v>
      </c>
      <c r="F2336" s="12" t="s">
        <v>89</v>
      </c>
      <c r="G2336" s="12" t="s">
        <v>20</v>
      </c>
      <c r="H2336" s="33">
        <v>0.4</v>
      </c>
      <c r="I2336" s="21">
        <v>6250</v>
      </c>
      <c r="J2336" s="33">
        <f t="shared" si="90"/>
        <v>2500</v>
      </c>
      <c r="K2336" s="34">
        <f t="shared" si="91"/>
        <v>1000</v>
      </c>
      <c r="L2336" s="24">
        <v>0.4</v>
      </c>
      <c r="M2336" s="42">
        <f t="shared" si="92"/>
        <v>0.16</v>
      </c>
      <c r="N2336" s="29">
        <f t="shared" si="93"/>
        <v>1000</v>
      </c>
      <c r="O2336" s="3"/>
      <c r="P2336" s="4"/>
      <c r="Q2336" s="5"/>
      <c r="R2336" s="6"/>
    </row>
    <row r="2337" spans="1:18" ht="15.75" customHeight="1">
      <c r="A2337" s="12" t="s">
        <v>15</v>
      </c>
      <c r="B2337" s="15">
        <v>1185732</v>
      </c>
      <c r="C2337" s="3">
        <v>44318</v>
      </c>
      <c r="D2337" s="12" t="s">
        <v>46</v>
      </c>
      <c r="E2337" s="12" t="s">
        <v>88</v>
      </c>
      <c r="F2337" s="12" t="s">
        <v>89</v>
      </c>
      <c r="G2337" s="12" t="s">
        <v>21</v>
      </c>
      <c r="H2337" s="33">
        <v>0.4</v>
      </c>
      <c r="I2337" s="21">
        <v>5750</v>
      </c>
      <c r="J2337" s="33">
        <f t="shared" si="90"/>
        <v>2300</v>
      </c>
      <c r="K2337" s="34">
        <f t="shared" si="91"/>
        <v>920</v>
      </c>
      <c r="L2337" s="24">
        <v>0.4</v>
      </c>
      <c r="M2337" s="42">
        <f t="shared" si="92"/>
        <v>0.16</v>
      </c>
      <c r="N2337" s="29">
        <f t="shared" si="93"/>
        <v>920</v>
      </c>
      <c r="O2337" s="3"/>
      <c r="P2337" s="4"/>
      <c r="Q2337" s="5"/>
      <c r="R2337" s="6"/>
    </row>
    <row r="2338" spans="1:18" ht="15.75" customHeight="1">
      <c r="A2338" s="12" t="s">
        <v>15</v>
      </c>
      <c r="B2338" s="15">
        <v>1185732</v>
      </c>
      <c r="C2338" s="3">
        <v>44318</v>
      </c>
      <c r="D2338" s="12" t="s">
        <v>46</v>
      </c>
      <c r="E2338" s="12" t="s">
        <v>88</v>
      </c>
      <c r="F2338" s="12" t="s">
        <v>89</v>
      </c>
      <c r="G2338" s="12" t="s">
        <v>22</v>
      </c>
      <c r="H2338" s="33">
        <v>0.49999999999999994</v>
      </c>
      <c r="I2338" s="21">
        <v>6000</v>
      </c>
      <c r="J2338" s="33">
        <f t="shared" si="90"/>
        <v>2999.9999999999995</v>
      </c>
      <c r="K2338" s="34">
        <f t="shared" si="91"/>
        <v>1049.9999999999998</v>
      </c>
      <c r="L2338" s="24">
        <v>0.35</v>
      </c>
      <c r="M2338" s="42">
        <f t="shared" si="92"/>
        <v>0.17499999999999996</v>
      </c>
      <c r="N2338" s="29">
        <f t="shared" si="93"/>
        <v>1049.9999999999998</v>
      </c>
      <c r="O2338" s="3"/>
      <c r="P2338" s="4"/>
      <c r="Q2338" s="5"/>
      <c r="R2338" s="6"/>
    </row>
    <row r="2339" spans="1:18" ht="15.75" customHeight="1">
      <c r="A2339" s="12" t="s">
        <v>15</v>
      </c>
      <c r="B2339" s="15">
        <v>1185732</v>
      </c>
      <c r="C2339" s="3">
        <v>44318</v>
      </c>
      <c r="D2339" s="12" t="s">
        <v>46</v>
      </c>
      <c r="E2339" s="12" t="s">
        <v>88</v>
      </c>
      <c r="F2339" s="12" t="s">
        <v>89</v>
      </c>
      <c r="G2339" s="12" t="s">
        <v>23</v>
      </c>
      <c r="H2339" s="33">
        <v>0.54999999999999993</v>
      </c>
      <c r="I2339" s="21">
        <v>7000</v>
      </c>
      <c r="J2339" s="33">
        <f t="shared" si="90"/>
        <v>3849.9999999999995</v>
      </c>
      <c r="K2339" s="34">
        <f t="shared" si="91"/>
        <v>1924.9999999999998</v>
      </c>
      <c r="L2339" s="24">
        <v>0.5</v>
      </c>
      <c r="M2339" s="42">
        <f t="shared" si="92"/>
        <v>0.27499999999999997</v>
      </c>
      <c r="N2339" s="29">
        <f t="shared" si="93"/>
        <v>1924.9999999999998</v>
      </c>
      <c r="O2339" s="3"/>
      <c r="P2339" s="4"/>
      <c r="Q2339" s="5"/>
      <c r="R2339" s="6"/>
    </row>
    <row r="2340" spans="1:18" ht="15.75" customHeight="1">
      <c r="A2340" s="12" t="s">
        <v>15</v>
      </c>
      <c r="B2340" s="15">
        <v>1185732</v>
      </c>
      <c r="C2340" s="3">
        <v>44351</v>
      </c>
      <c r="D2340" s="12" t="s">
        <v>46</v>
      </c>
      <c r="E2340" s="12" t="s">
        <v>88</v>
      </c>
      <c r="F2340" s="12" t="s">
        <v>89</v>
      </c>
      <c r="G2340" s="12" t="s">
        <v>18</v>
      </c>
      <c r="H2340" s="33">
        <v>0.49999999999999994</v>
      </c>
      <c r="I2340" s="21">
        <v>9500</v>
      </c>
      <c r="J2340" s="33">
        <f t="shared" si="90"/>
        <v>4749.9999999999991</v>
      </c>
      <c r="K2340" s="34">
        <f t="shared" si="91"/>
        <v>1899.9999999999998</v>
      </c>
      <c r="L2340" s="24">
        <v>0.4</v>
      </c>
      <c r="M2340" s="42">
        <f t="shared" si="92"/>
        <v>0.19999999999999998</v>
      </c>
      <c r="N2340" s="29">
        <f t="shared" si="93"/>
        <v>1899.9999999999998</v>
      </c>
      <c r="O2340" s="3"/>
      <c r="P2340" s="4"/>
      <c r="Q2340" s="5"/>
      <c r="R2340" s="6"/>
    </row>
    <row r="2341" spans="1:18" ht="15.75" customHeight="1">
      <c r="A2341" s="12" t="s">
        <v>15</v>
      </c>
      <c r="B2341" s="15">
        <v>1185732</v>
      </c>
      <c r="C2341" s="3">
        <v>44351</v>
      </c>
      <c r="D2341" s="12" t="s">
        <v>46</v>
      </c>
      <c r="E2341" s="12" t="s">
        <v>88</v>
      </c>
      <c r="F2341" s="12" t="s">
        <v>89</v>
      </c>
      <c r="G2341" s="12" t="s">
        <v>19</v>
      </c>
      <c r="H2341" s="33">
        <v>0.45</v>
      </c>
      <c r="I2341" s="21">
        <v>7000</v>
      </c>
      <c r="J2341" s="33">
        <f t="shared" si="90"/>
        <v>3150</v>
      </c>
      <c r="K2341" s="34">
        <f t="shared" si="91"/>
        <v>1102.5</v>
      </c>
      <c r="L2341" s="24">
        <v>0.35</v>
      </c>
      <c r="M2341" s="42">
        <f t="shared" si="92"/>
        <v>0.1575</v>
      </c>
      <c r="N2341" s="29">
        <f t="shared" si="93"/>
        <v>1102.5</v>
      </c>
      <c r="O2341" s="3"/>
      <c r="P2341" s="4"/>
      <c r="Q2341" s="5"/>
      <c r="R2341" s="6"/>
    </row>
    <row r="2342" spans="1:18" ht="15.75" customHeight="1">
      <c r="A2342" s="12" t="s">
        <v>15</v>
      </c>
      <c r="B2342" s="15">
        <v>1185732</v>
      </c>
      <c r="C2342" s="3">
        <v>44351</v>
      </c>
      <c r="D2342" s="12" t="s">
        <v>46</v>
      </c>
      <c r="E2342" s="12" t="s">
        <v>88</v>
      </c>
      <c r="F2342" s="12" t="s">
        <v>89</v>
      </c>
      <c r="G2342" s="12" t="s">
        <v>20</v>
      </c>
      <c r="H2342" s="33">
        <v>0.5</v>
      </c>
      <c r="I2342" s="21">
        <v>6750</v>
      </c>
      <c r="J2342" s="33">
        <f t="shared" si="90"/>
        <v>3375</v>
      </c>
      <c r="K2342" s="34">
        <f t="shared" si="91"/>
        <v>1350</v>
      </c>
      <c r="L2342" s="24">
        <v>0.4</v>
      </c>
      <c r="M2342" s="42">
        <f t="shared" si="92"/>
        <v>0.2</v>
      </c>
      <c r="N2342" s="29">
        <f t="shared" si="93"/>
        <v>1350</v>
      </c>
      <c r="O2342" s="3"/>
      <c r="P2342" s="4"/>
      <c r="Q2342" s="5"/>
      <c r="R2342" s="6"/>
    </row>
    <row r="2343" spans="1:18" ht="15.75" customHeight="1">
      <c r="A2343" s="12" t="s">
        <v>15</v>
      </c>
      <c r="B2343" s="15">
        <v>1185732</v>
      </c>
      <c r="C2343" s="3">
        <v>44351</v>
      </c>
      <c r="D2343" s="12" t="s">
        <v>46</v>
      </c>
      <c r="E2343" s="12" t="s">
        <v>88</v>
      </c>
      <c r="F2343" s="12" t="s">
        <v>89</v>
      </c>
      <c r="G2343" s="12" t="s">
        <v>21</v>
      </c>
      <c r="H2343" s="33">
        <v>0.5</v>
      </c>
      <c r="I2343" s="21">
        <v>6500</v>
      </c>
      <c r="J2343" s="33">
        <f t="shared" si="90"/>
        <v>3250</v>
      </c>
      <c r="K2343" s="34">
        <f t="shared" si="91"/>
        <v>1300</v>
      </c>
      <c r="L2343" s="24">
        <v>0.4</v>
      </c>
      <c r="M2343" s="42">
        <f t="shared" si="92"/>
        <v>0.2</v>
      </c>
      <c r="N2343" s="29">
        <f t="shared" si="93"/>
        <v>1300</v>
      </c>
      <c r="O2343" s="3"/>
      <c r="P2343" s="4"/>
      <c r="Q2343" s="5"/>
      <c r="R2343" s="6"/>
    </row>
    <row r="2344" spans="1:18" ht="15.75" customHeight="1">
      <c r="A2344" s="12" t="s">
        <v>15</v>
      </c>
      <c r="B2344" s="15">
        <v>1185732</v>
      </c>
      <c r="C2344" s="3">
        <v>44351</v>
      </c>
      <c r="D2344" s="12" t="s">
        <v>46</v>
      </c>
      <c r="E2344" s="12" t="s">
        <v>88</v>
      </c>
      <c r="F2344" s="12" t="s">
        <v>89</v>
      </c>
      <c r="G2344" s="12" t="s">
        <v>22</v>
      </c>
      <c r="H2344" s="33">
        <v>0.65</v>
      </c>
      <c r="I2344" s="21">
        <v>6500</v>
      </c>
      <c r="J2344" s="33">
        <f t="shared" si="90"/>
        <v>4225</v>
      </c>
      <c r="K2344" s="34">
        <f t="shared" si="91"/>
        <v>1478.75</v>
      </c>
      <c r="L2344" s="24">
        <v>0.35</v>
      </c>
      <c r="M2344" s="42">
        <f t="shared" si="92"/>
        <v>0.22750000000000001</v>
      </c>
      <c r="N2344" s="29">
        <f t="shared" si="93"/>
        <v>1478.75</v>
      </c>
      <c r="O2344" s="3"/>
      <c r="P2344" s="4"/>
      <c r="Q2344" s="5"/>
      <c r="R2344" s="6"/>
    </row>
    <row r="2345" spans="1:18" ht="15.75" customHeight="1">
      <c r="A2345" s="12" t="s">
        <v>15</v>
      </c>
      <c r="B2345" s="15">
        <v>1185732</v>
      </c>
      <c r="C2345" s="3">
        <v>44351</v>
      </c>
      <c r="D2345" s="12" t="s">
        <v>46</v>
      </c>
      <c r="E2345" s="12" t="s">
        <v>88</v>
      </c>
      <c r="F2345" s="12" t="s">
        <v>89</v>
      </c>
      <c r="G2345" s="12" t="s">
        <v>23</v>
      </c>
      <c r="H2345" s="33">
        <v>0.70000000000000007</v>
      </c>
      <c r="I2345" s="21">
        <v>8250</v>
      </c>
      <c r="J2345" s="33">
        <f t="shared" si="90"/>
        <v>5775.0000000000009</v>
      </c>
      <c r="K2345" s="34">
        <f t="shared" si="91"/>
        <v>2887.5000000000005</v>
      </c>
      <c r="L2345" s="24">
        <v>0.5</v>
      </c>
      <c r="M2345" s="42">
        <f t="shared" si="92"/>
        <v>0.35000000000000003</v>
      </c>
      <c r="N2345" s="29">
        <f t="shared" si="93"/>
        <v>2887.5000000000005</v>
      </c>
      <c r="O2345" s="3"/>
      <c r="P2345" s="4"/>
      <c r="Q2345" s="5"/>
      <c r="R2345" s="6"/>
    </row>
    <row r="2346" spans="1:18" ht="15.75" customHeight="1">
      <c r="A2346" s="12" t="s">
        <v>15</v>
      </c>
      <c r="B2346" s="15">
        <v>1185732</v>
      </c>
      <c r="C2346" s="3">
        <v>44379</v>
      </c>
      <c r="D2346" s="12" t="s">
        <v>46</v>
      </c>
      <c r="E2346" s="12" t="s">
        <v>88</v>
      </c>
      <c r="F2346" s="12" t="s">
        <v>89</v>
      </c>
      <c r="G2346" s="12" t="s">
        <v>18</v>
      </c>
      <c r="H2346" s="33">
        <v>0.65</v>
      </c>
      <c r="I2346" s="21">
        <v>10500</v>
      </c>
      <c r="J2346" s="33">
        <f t="shared" si="90"/>
        <v>6825</v>
      </c>
      <c r="K2346" s="34">
        <f t="shared" si="91"/>
        <v>2730</v>
      </c>
      <c r="L2346" s="24">
        <v>0.4</v>
      </c>
      <c r="M2346" s="42">
        <f t="shared" si="92"/>
        <v>0.26</v>
      </c>
      <c r="N2346" s="29">
        <f t="shared" si="93"/>
        <v>2730</v>
      </c>
      <c r="O2346" s="3"/>
      <c r="P2346" s="4"/>
      <c r="Q2346" s="5"/>
      <c r="R2346" s="6"/>
    </row>
    <row r="2347" spans="1:18" ht="15.75" customHeight="1">
      <c r="A2347" s="12" t="s">
        <v>15</v>
      </c>
      <c r="B2347" s="15">
        <v>1185732</v>
      </c>
      <c r="C2347" s="3">
        <v>44379</v>
      </c>
      <c r="D2347" s="12" t="s">
        <v>46</v>
      </c>
      <c r="E2347" s="12" t="s">
        <v>88</v>
      </c>
      <c r="F2347" s="12" t="s">
        <v>89</v>
      </c>
      <c r="G2347" s="12" t="s">
        <v>19</v>
      </c>
      <c r="H2347" s="33">
        <v>0.60000000000000009</v>
      </c>
      <c r="I2347" s="21">
        <v>8000</v>
      </c>
      <c r="J2347" s="33">
        <f t="shared" si="90"/>
        <v>4800.0000000000009</v>
      </c>
      <c r="K2347" s="34">
        <f t="shared" si="91"/>
        <v>1680.0000000000002</v>
      </c>
      <c r="L2347" s="24">
        <v>0.35</v>
      </c>
      <c r="M2347" s="42">
        <f t="shared" si="92"/>
        <v>0.21000000000000002</v>
      </c>
      <c r="N2347" s="29">
        <f t="shared" si="93"/>
        <v>1680.0000000000002</v>
      </c>
      <c r="O2347" s="3"/>
      <c r="P2347" s="4"/>
      <c r="Q2347" s="5"/>
      <c r="R2347" s="6"/>
    </row>
    <row r="2348" spans="1:18" ht="15.75" customHeight="1">
      <c r="A2348" s="12" t="s">
        <v>15</v>
      </c>
      <c r="B2348" s="15">
        <v>1185732</v>
      </c>
      <c r="C2348" s="3">
        <v>44379</v>
      </c>
      <c r="D2348" s="12" t="s">
        <v>46</v>
      </c>
      <c r="E2348" s="12" t="s">
        <v>88</v>
      </c>
      <c r="F2348" s="12" t="s">
        <v>89</v>
      </c>
      <c r="G2348" s="12" t="s">
        <v>20</v>
      </c>
      <c r="H2348" s="33">
        <v>0.55000000000000004</v>
      </c>
      <c r="I2348" s="21">
        <v>7250</v>
      </c>
      <c r="J2348" s="33">
        <f t="shared" si="90"/>
        <v>3987.5000000000005</v>
      </c>
      <c r="K2348" s="34">
        <f t="shared" si="91"/>
        <v>1595.0000000000002</v>
      </c>
      <c r="L2348" s="24">
        <v>0.4</v>
      </c>
      <c r="M2348" s="42">
        <f t="shared" si="92"/>
        <v>0.22000000000000003</v>
      </c>
      <c r="N2348" s="29">
        <f t="shared" si="93"/>
        <v>1595.0000000000002</v>
      </c>
      <c r="O2348" s="3"/>
      <c r="P2348" s="4"/>
      <c r="Q2348" s="5"/>
      <c r="R2348" s="6"/>
    </row>
    <row r="2349" spans="1:18" ht="15.75" customHeight="1">
      <c r="A2349" s="12" t="s">
        <v>15</v>
      </c>
      <c r="B2349" s="15">
        <v>1185732</v>
      </c>
      <c r="C2349" s="3">
        <v>44379</v>
      </c>
      <c r="D2349" s="12" t="s">
        <v>46</v>
      </c>
      <c r="E2349" s="12" t="s">
        <v>88</v>
      </c>
      <c r="F2349" s="12" t="s">
        <v>89</v>
      </c>
      <c r="G2349" s="12" t="s">
        <v>21</v>
      </c>
      <c r="H2349" s="33">
        <v>0.55000000000000004</v>
      </c>
      <c r="I2349" s="21">
        <v>6750</v>
      </c>
      <c r="J2349" s="33">
        <f t="shared" si="90"/>
        <v>3712.5000000000005</v>
      </c>
      <c r="K2349" s="34">
        <f t="shared" si="91"/>
        <v>1485.0000000000002</v>
      </c>
      <c r="L2349" s="24">
        <v>0.4</v>
      </c>
      <c r="M2349" s="42">
        <f t="shared" si="92"/>
        <v>0.22000000000000003</v>
      </c>
      <c r="N2349" s="29">
        <f t="shared" si="93"/>
        <v>1485.0000000000002</v>
      </c>
      <c r="O2349" s="3"/>
      <c r="P2349" s="4"/>
      <c r="Q2349" s="5"/>
      <c r="R2349" s="6"/>
    </row>
    <row r="2350" spans="1:18" ht="15.75" customHeight="1">
      <c r="A2350" s="12" t="s">
        <v>15</v>
      </c>
      <c r="B2350" s="15">
        <v>1185732</v>
      </c>
      <c r="C2350" s="3">
        <v>44379</v>
      </c>
      <c r="D2350" s="12" t="s">
        <v>46</v>
      </c>
      <c r="E2350" s="12" t="s">
        <v>88</v>
      </c>
      <c r="F2350" s="12" t="s">
        <v>89</v>
      </c>
      <c r="G2350" s="12" t="s">
        <v>22</v>
      </c>
      <c r="H2350" s="33">
        <v>0.65</v>
      </c>
      <c r="I2350" s="21">
        <v>7000</v>
      </c>
      <c r="J2350" s="33">
        <f t="shared" si="90"/>
        <v>4550</v>
      </c>
      <c r="K2350" s="34">
        <f t="shared" si="91"/>
        <v>1592.5</v>
      </c>
      <c r="L2350" s="24">
        <v>0.35</v>
      </c>
      <c r="M2350" s="42">
        <f t="shared" si="92"/>
        <v>0.22750000000000001</v>
      </c>
      <c r="N2350" s="29">
        <f t="shared" si="93"/>
        <v>1592.5</v>
      </c>
      <c r="O2350" s="3"/>
      <c r="P2350" s="4"/>
      <c r="Q2350" s="5"/>
      <c r="R2350" s="6"/>
    </row>
    <row r="2351" spans="1:18" ht="15.75" customHeight="1">
      <c r="A2351" s="12" t="s">
        <v>15</v>
      </c>
      <c r="B2351" s="15">
        <v>1185732</v>
      </c>
      <c r="C2351" s="3">
        <v>44379</v>
      </c>
      <c r="D2351" s="12" t="s">
        <v>46</v>
      </c>
      <c r="E2351" s="12" t="s">
        <v>88</v>
      </c>
      <c r="F2351" s="12" t="s">
        <v>89</v>
      </c>
      <c r="G2351" s="12" t="s">
        <v>23</v>
      </c>
      <c r="H2351" s="33">
        <v>0.70000000000000007</v>
      </c>
      <c r="I2351" s="21">
        <v>8750</v>
      </c>
      <c r="J2351" s="33">
        <f t="shared" si="90"/>
        <v>6125.0000000000009</v>
      </c>
      <c r="K2351" s="34">
        <f t="shared" si="91"/>
        <v>3062.5000000000005</v>
      </c>
      <c r="L2351" s="24">
        <v>0.5</v>
      </c>
      <c r="M2351" s="42">
        <f t="shared" si="92"/>
        <v>0.35000000000000003</v>
      </c>
      <c r="N2351" s="29">
        <f t="shared" si="93"/>
        <v>3062.5000000000005</v>
      </c>
      <c r="O2351" s="3"/>
      <c r="P2351" s="4"/>
      <c r="Q2351" s="5"/>
      <c r="R2351" s="6"/>
    </row>
    <row r="2352" spans="1:18" ht="15.75" customHeight="1">
      <c r="A2352" s="12" t="s">
        <v>15</v>
      </c>
      <c r="B2352" s="15">
        <v>1185732</v>
      </c>
      <c r="C2352" s="3">
        <v>44411</v>
      </c>
      <c r="D2352" s="12" t="s">
        <v>46</v>
      </c>
      <c r="E2352" s="12" t="s">
        <v>88</v>
      </c>
      <c r="F2352" s="12" t="s">
        <v>89</v>
      </c>
      <c r="G2352" s="12" t="s">
        <v>18</v>
      </c>
      <c r="H2352" s="33">
        <v>0.65</v>
      </c>
      <c r="I2352" s="21">
        <v>10250</v>
      </c>
      <c r="J2352" s="33">
        <f t="shared" si="90"/>
        <v>6662.5</v>
      </c>
      <c r="K2352" s="34">
        <f t="shared" si="91"/>
        <v>2665</v>
      </c>
      <c r="L2352" s="24">
        <v>0.4</v>
      </c>
      <c r="M2352" s="42">
        <f t="shared" si="92"/>
        <v>0.26</v>
      </c>
      <c r="N2352" s="29">
        <f t="shared" si="93"/>
        <v>2665</v>
      </c>
      <c r="O2352" s="3"/>
      <c r="P2352" s="4"/>
      <c r="Q2352" s="5"/>
      <c r="R2352" s="6"/>
    </row>
    <row r="2353" spans="1:18" ht="15.75" customHeight="1">
      <c r="A2353" s="12" t="s">
        <v>15</v>
      </c>
      <c r="B2353" s="15">
        <v>1185732</v>
      </c>
      <c r="C2353" s="3">
        <v>44411</v>
      </c>
      <c r="D2353" s="12" t="s">
        <v>46</v>
      </c>
      <c r="E2353" s="12" t="s">
        <v>88</v>
      </c>
      <c r="F2353" s="12" t="s">
        <v>89</v>
      </c>
      <c r="G2353" s="12" t="s">
        <v>19</v>
      </c>
      <c r="H2353" s="33">
        <v>0.60000000000000009</v>
      </c>
      <c r="I2353" s="21">
        <v>8000</v>
      </c>
      <c r="J2353" s="33">
        <f t="shared" si="90"/>
        <v>4800.0000000000009</v>
      </c>
      <c r="K2353" s="34">
        <f t="shared" si="91"/>
        <v>1680.0000000000002</v>
      </c>
      <c r="L2353" s="24">
        <v>0.35</v>
      </c>
      <c r="M2353" s="42">
        <f t="shared" si="92"/>
        <v>0.21000000000000002</v>
      </c>
      <c r="N2353" s="29">
        <f t="shared" si="93"/>
        <v>1680.0000000000002</v>
      </c>
      <c r="O2353" s="3"/>
      <c r="P2353" s="4"/>
      <c r="Q2353" s="5"/>
      <c r="R2353" s="6"/>
    </row>
    <row r="2354" spans="1:18" ht="15.75" customHeight="1">
      <c r="A2354" s="12" t="s">
        <v>15</v>
      </c>
      <c r="B2354" s="15">
        <v>1185732</v>
      </c>
      <c r="C2354" s="3">
        <v>44411</v>
      </c>
      <c r="D2354" s="12" t="s">
        <v>46</v>
      </c>
      <c r="E2354" s="12" t="s">
        <v>88</v>
      </c>
      <c r="F2354" s="12" t="s">
        <v>89</v>
      </c>
      <c r="G2354" s="12" t="s">
        <v>20</v>
      </c>
      <c r="H2354" s="33">
        <v>0.55000000000000004</v>
      </c>
      <c r="I2354" s="21">
        <v>7250</v>
      </c>
      <c r="J2354" s="33">
        <f t="shared" si="90"/>
        <v>3987.5000000000005</v>
      </c>
      <c r="K2354" s="34">
        <f t="shared" si="91"/>
        <v>1595.0000000000002</v>
      </c>
      <c r="L2354" s="24">
        <v>0.4</v>
      </c>
      <c r="M2354" s="42">
        <f t="shared" si="92"/>
        <v>0.22000000000000003</v>
      </c>
      <c r="N2354" s="29">
        <f t="shared" si="93"/>
        <v>1595.0000000000002</v>
      </c>
      <c r="O2354" s="3"/>
      <c r="P2354" s="4"/>
      <c r="Q2354" s="5"/>
      <c r="R2354" s="6"/>
    </row>
    <row r="2355" spans="1:18" ht="15.75" customHeight="1">
      <c r="A2355" s="12" t="s">
        <v>15</v>
      </c>
      <c r="B2355" s="15">
        <v>1185732</v>
      </c>
      <c r="C2355" s="3">
        <v>44411</v>
      </c>
      <c r="D2355" s="12" t="s">
        <v>46</v>
      </c>
      <c r="E2355" s="12" t="s">
        <v>88</v>
      </c>
      <c r="F2355" s="12" t="s">
        <v>89</v>
      </c>
      <c r="G2355" s="12" t="s">
        <v>21</v>
      </c>
      <c r="H2355" s="33">
        <v>0.45</v>
      </c>
      <c r="I2355" s="21">
        <v>6750</v>
      </c>
      <c r="J2355" s="33">
        <f t="shared" si="90"/>
        <v>3037.5</v>
      </c>
      <c r="K2355" s="34">
        <f t="shared" si="91"/>
        <v>1215</v>
      </c>
      <c r="L2355" s="24">
        <v>0.4</v>
      </c>
      <c r="M2355" s="42">
        <f t="shared" si="92"/>
        <v>0.18</v>
      </c>
      <c r="N2355" s="29">
        <f t="shared" si="93"/>
        <v>1215</v>
      </c>
      <c r="O2355" s="3"/>
      <c r="P2355" s="4"/>
      <c r="Q2355" s="5"/>
      <c r="R2355" s="6"/>
    </row>
    <row r="2356" spans="1:18" ht="15.75" customHeight="1">
      <c r="A2356" s="12" t="s">
        <v>15</v>
      </c>
      <c r="B2356" s="15">
        <v>1185732</v>
      </c>
      <c r="C2356" s="3">
        <v>44411</v>
      </c>
      <c r="D2356" s="12" t="s">
        <v>46</v>
      </c>
      <c r="E2356" s="12" t="s">
        <v>88</v>
      </c>
      <c r="F2356" s="12" t="s">
        <v>89</v>
      </c>
      <c r="G2356" s="12" t="s">
        <v>22</v>
      </c>
      <c r="H2356" s="33">
        <v>0.55000000000000004</v>
      </c>
      <c r="I2356" s="21">
        <v>6500</v>
      </c>
      <c r="J2356" s="33">
        <f t="shared" si="90"/>
        <v>3575.0000000000005</v>
      </c>
      <c r="K2356" s="34">
        <f t="shared" si="91"/>
        <v>1251.25</v>
      </c>
      <c r="L2356" s="24">
        <v>0.35</v>
      </c>
      <c r="M2356" s="42">
        <f t="shared" si="92"/>
        <v>0.1925</v>
      </c>
      <c r="N2356" s="29">
        <f t="shared" si="93"/>
        <v>1251.25</v>
      </c>
      <c r="O2356" s="3"/>
      <c r="P2356" s="4"/>
      <c r="Q2356" s="5"/>
      <c r="R2356" s="6"/>
    </row>
    <row r="2357" spans="1:18" ht="15.75" customHeight="1">
      <c r="A2357" s="12" t="s">
        <v>15</v>
      </c>
      <c r="B2357" s="15">
        <v>1185732</v>
      </c>
      <c r="C2357" s="3">
        <v>44411</v>
      </c>
      <c r="D2357" s="12" t="s">
        <v>46</v>
      </c>
      <c r="E2357" s="12" t="s">
        <v>88</v>
      </c>
      <c r="F2357" s="12" t="s">
        <v>89</v>
      </c>
      <c r="G2357" s="12" t="s">
        <v>23</v>
      </c>
      <c r="H2357" s="33">
        <v>0.60000000000000009</v>
      </c>
      <c r="I2357" s="21">
        <v>8250</v>
      </c>
      <c r="J2357" s="33">
        <f t="shared" si="90"/>
        <v>4950.0000000000009</v>
      </c>
      <c r="K2357" s="34">
        <f t="shared" si="91"/>
        <v>2475.0000000000005</v>
      </c>
      <c r="L2357" s="24">
        <v>0.5</v>
      </c>
      <c r="M2357" s="42">
        <f t="shared" si="92"/>
        <v>0.30000000000000004</v>
      </c>
      <c r="N2357" s="29">
        <f t="shared" si="93"/>
        <v>2475.0000000000005</v>
      </c>
      <c r="O2357" s="3"/>
      <c r="P2357" s="4"/>
      <c r="Q2357" s="5"/>
      <c r="R2357" s="6"/>
    </row>
    <row r="2358" spans="1:18" ht="15.75" customHeight="1">
      <c r="A2358" s="12" t="s">
        <v>15</v>
      </c>
      <c r="B2358" s="15">
        <v>1185732</v>
      </c>
      <c r="C2358" s="3">
        <v>44441</v>
      </c>
      <c r="D2358" s="12" t="s">
        <v>46</v>
      </c>
      <c r="E2358" s="12" t="s">
        <v>88</v>
      </c>
      <c r="F2358" s="12" t="s">
        <v>89</v>
      </c>
      <c r="G2358" s="12" t="s">
        <v>18</v>
      </c>
      <c r="H2358" s="33">
        <v>0.55000000000000004</v>
      </c>
      <c r="I2358" s="21">
        <v>9250</v>
      </c>
      <c r="J2358" s="33">
        <f t="shared" si="90"/>
        <v>5087.5</v>
      </c>
      <c r="K2358" s="34">
        <f t="shared" si="91"/>
        <v>2035</v>
      </c>
      <c r="L2358" s="24">
        <v>0.4</v>
      </c>
      <c r="M2358" s="42">
        <f t="shared" si="92"/>
        <v>0.22</v>
      </c>
      <c r="N2358" s="29">
        <f t="shared" si="93"/>
        <v>2035</v>
      </c>
      <c r="O2358" s="3"/>
      <c r="P2358" s="4"/>
      <c r="Q2358" s="5"/>
      <c r="R2358" s="6"/>
    </row>
    <row r="2359" spans="1:18" ht="15.75" customHeight="1">
      <c r="A2359" s="12" t="s">
        <v>15</v>
      </c>
      <c r="B2359" s="15">
        <v>1185732</v>
      </c>
      <c r="C2359" s="3">
        <v>44441</v>
      </c>
      <c r="D2359" s="12" t="s">
        <v>46</v>
      </c>
      <c r="E2359" s="12" t="s">
        <v>88</v>
      </c>
      <c r="F2359" s="12" t="s">
        <v>89</v>
      </c>
      <c r="G2359" s="12" t="s">
        <v>19</v>
      </c>
      <c r="H2359" s="33">
        <v>0.50000000000000011</v>
      </c>
      <c r="I2359" s="21">
        <v>7250</v>
      </c>
      <c r="J2359" s="33">
        <f t="shared" si="90"/>
        <v>3625.0000000000009</v>
      </c>
      <c r="K2359" s="34">
        <f t="shared" si="91"/>
        <v>1268.7500000000002</v>
      </c>
      <c r="L2359" s="24">
        <v>0.35</v>
      </c>
      <c r="M2359" s="42">
        <f t="shared" si="92"/>
        <v>0.17500000000000004</v>
      </c>
      <c r="N2359" s="29">
        <f t="shared" si="93"/>
        <v>1268.7500000000002</v>
      </c>
      <c r="O2359" s="3"/>
      <c r="P2359" s="4"/>
      <c r="Q2359" s="5"/>
      <c r="R2359" s="6"/>
    </row>
    <row r="2360" spans="1:18" ht="15.75" customHeight="1">
      <c r="A2360" s="12" t="s">
        <v>15</v>
      </c>
      <c r="B2360" s="15">
        <v>1185732</v>
      </c>
      <c r="C2360" s="3">
        <v>44441</v>
      </c>
      <c r="D2360" s="12" t="s">
        <v>46</v>
      </c>
      <c r="E2360" s="12" t="s">
        <v>88</v>
      </c>
      <c r="F2360" s="12" t="s">
        <v>89</v>
      </c>
      <c r="G2360" s="12" t="s">
        <v>20</v>
      </c>
      <c r="H2360" s="33">
        <v>0.30000000000000004</v>
      </c>
      <c r="I2360" s="21">
        <v>6250</v>
      </c>
      <c r="J2360" s="33">
        <f t="shared" si="90"/>
        <v>1875.0000000000002</v>
      </c>
      <c r="K2360" s="34">
        <f t="shared" si="91"/>
        <v>750.00000000000011</v>
      </c>
      <c r="L2360" s="24">
        <v>0.4</v>
      </c>
      <c r="M2360" s="42">
        <f t="shared" si="92"/>
        <v>0.12000000000000002</v>
      </c>
      <c r="N2360" s="29">
        <f t="shared" si="93"/>
        <v>750.00000000000011</v>
      </c>
      <c r="O2360" s="3"/>
      <c r="P2360" s="4"/>
      <c r="Q2360" s="5"/>
      <c r="R2360" s="6"/>
    </row>
    <row r="2361" spans="1:18" ht="15.75" customHeight="1">
      <c r="A2361" s="12" t="s">
        <v>15</v>
      </c>
      <c r="B2361" s="15">
        <v>1185732</v>
      </c>
      <c r="C2361" s="3">
        <v>44441</v>
      </c>
      <c r="D2361" s="12" t="s">
        <v>46</v>
      </c>
      <c r="E2361" s="12" t="s">
        <v>88</v>
      </c>
      <c r="F2361" s="12" t="s">
        <v>89</v>
      </c>
      <c r="G2361" s="12" t="s">
        <v>21</v>
      </c>
      <c r="H2361" s="33">
        <v>0.30000000000000004</v>
      </c>
      <c r="I2361" s="21">
        <v>6000</v>
      </c>
      <c r="J2361" s="33">
        <f t="shared" si="90"/>
        <v>1800.0000000000002</v>
      </c>
      <c r="K2361" s="34">
        <f t="shared" si="91"/>
        <v>720.00000000000011</v>
      </c>
      <c r="L2361" s="24">
        <v>0.4</v>
      </c>
      <c r="M2361" s="42">
        <f t="shared" si="92"/>
        <v>0.12000000000000002</v>
      </c>
      <c r="N2361" s="29">
        <f t="shared" si="93"/>
        <v>720.00000000000011</v>
      </c>
      <c r="O2361" s="3"/>
      <c r="P2361" s="4"/>
      <c r="Q2361" s="5"/>
      <c r="R2361" s="6"/>
    </row>
    <row r="2362" spans="1:18" ht="15.75" customHeight="1">
      <c r="A2362" s="12" t="s">
        <v>15</v>
      </c>
      <c r="B2362" s="15">
        <v>1185732</v>
      </c>
      <c r="C2362" s="3">
        <v>44441</v>
      </c>
      <c r="D2362" s="12" t="s">
        <v>46</v>
      </c>
      <c r="E2362" s="12" t="s">
        <v>88</v>
      </c>
      <c r="F2362" s="12" t="s">
        <v>89</v>
      </c>
      <c r="G2362" s="12" t="s">
        <v>22</v>
      </c>
      <c r="H2362" s="33">
        <v>0.4</v>
      </c>
      <c r="I2362" s="21">
        <v>6000</v>
      </c>
      <c r="J2362" s="33">
        <f t="shared" si="90"/>
        <v>2400</v>
      </c>
      <c r="K2362" s="34">
        <f t="shared" si="91"/>
        <v>840</v>
      </c>
      <c r="L2362" s="24">
        <v>0.35</v>
      </c>
      <c r="M2362" s="42">
        <f t="shared" si="92"/>
        <v>0.14000000000000001</v>
      </c>
      <c r="N2362" s="29">
        <f t="shared" si="93"/>
        <v>840</v>
      </c>
      <c r="O2362" s="3"/>
      <c r="P2362" s="4"/>
      <c r="Q2362" s="5"/>
      <c r="R2362" s="6"/>
    </row>
    <row r="2363" spans="1:18" ht="15.75" customHeight="1">
      <c r="A2363" s="12" t="s">
        <v>15</v>
      </c>
      <c r="B2363" s="15">
        <v>1185732</v>
      </c>
      <c r="C2363" s="3">
        <v>44441</v>
      </c>
      <c r="D2363" s="12" t="s">
        <v>46</v>
      </c>
      <c r="E2363" s="12" t="s">
        <v>88</v>
      </c>
      <c r="F2363" s="12" t="s">
        <v>89</v>
      </c>
      <c r="G2363" s="12" t="s">
        <v>23</v>
      </c>
      <c r="H2363" s="33">
        <v>0.45000000000000007</v>
      </c>
      <c r="I2363" s="21">
        <v>7000</v>
      </c>
      <c r="J2363" s="33">
        <f t="shared" si="90"/>
        <v>3150.0000000000005</v>
      </c>
      <c r="K2363" s="34">
        <f t="shared" si="91"/>
        <v>1575.0000000000002</v>
      </c>
      <c r="L2363" s="24">
        <v>0.5</v>
      </c>
      <c r="M2363" s="42">
        <f t="shared" si="92"/>
        <v>0.22500000000000003</v>
      </c>
      <c r="N2363" s="29">
        <f t="shared" si="93"/>
        <v>1575.0000000000002</v>
      </c>
      <c r="O2363" s="3"/>
      <c r="P2363" s="4"/>
      <c r="Q2363" s="5"/>
      <c r="R2363" s="6"/>
    </row>
    <row r="2364" spans="1:18" ht="15.75" customHeight="1">
      <c r="A2364" s="12" t="s">
        <v>15</v>
      </c>
      <c r="B2364" s="15">
        <v>1185732</v>
      </c>
      <c r="C2364" s="3">
        <v>44473</v>
      </c>
      <c r="D2364" s="12" t="s">
        <v>46</v>
      </c>
      <c r="E2364" s="12" t="s">
        <v>88</v>
      </c>
      <c r="F2364" s="12" t="s">
        <v>89</v>
      </c>
      <c r="G2364" s="12" t="s">
        <v>18</v>
      </c>
      <c r="H2364" s="33">
        <v>0.45000000000000007</v>
      </c>
      <c r="I2364" s="21">
        <v>8750</v>
      </c>
      <c r="J2364" s="33">
        <f t="shared" si="90"/>
        <v>3937.5000000000005</v>
      </c>
      <c r="K2364" s="34">
        <f t="shared" si="91"/>
        <v>1575.0000000000002</v>
      </c>
      <c r="L2364" s="24">
        <v>0.4</v>
      </c>
      <c r="M2364" s="42">
        <f t="shared" si="92"/>
        <v>0.18000000000000002</v>
      </c>
      <c r="N2364" s="29">
        <f t="shared" si="93"/>
        <v>1575.0000000000002</v>
      </c>
      <c r="O2364" s="3"/>
      <c r="P2364" s="4"/>
      <c r="Q2364" s="5"/>
      <c r="R2364" s="6"/>
    </row>
    <row r="2365" spans="1:18" ht="15.75" customHeight="1">
      <c r="A2365" s="12" t="s">
        <v>15</v>
      </c>
      <c r="B2365" s="15">
        <v>1185732</v>
      </c>
      <c r="C2365" s="3">
        <v>44473</v>
      </c>
      <c r="D2365" s="12" t="s">
        <v>46</v>
      </c>
      <c r="E2365" s="12" t="s">
        <v>88</v>
      </c>
      <c r="F2365" s="12" t="s">
        <v>89</v>
      </c>
      <c r="G2365" s="12" t="s">
        <v>19</v>
      </c>
      <c r="H2365" s="33">
        <v>0.35000000000000009</v>
      </c>
      <c r="I2365" s="21">
        <v>7000</v>
      </c>
      <c r="J2365" s="33">
        <f t="shared" si="90"/>
        <v>2450.0000000000005</v>
      </c>
      <c r="K2365" s="34">
        <f t="shared" si="91"/>
        <v>857.50000000000011</v>
      </c>
      <c r="L2365" s="24">
        <v>0.35</v>
      </c>
      <c r="M2365" s="42">
        <f t="shared" si="92"/>
        <v>0.12250000000000001</v>
      </c>
      <c r="N2365" s="29">
        <f t="shared" si="93"/>
        <v>857.50000000000011</v>
      </c>
      <c r="O2365" s="3"/>
      <c r="P2365" s="4"/>
      <c r="Q2365" s="5"/>
      <c r="R2365" s="6"/>
    </row>
    <row r="2366" spans="1:18" ht="15.75" customHeight="1">
      <c r="A2366" s="12" t="s">
        <v>15</v>
      </c>
      <c r="B2366" s="15">
        <v>1185732</v>
      </c>
      <c r="C2366" s="3">
        <v>44473</v>
      </c>
      <c r="D2366" s="12" t="s">
        <v>46</v>
      </c>
      <c r="E2366" s="12" t="s">
        <v>88</v>
      </c>
      <c r="F2366" s="12" t="s">
        <v>89</v>
      </c>
      <c r="G2366" s="12" t="s">
        <v>20</v>
      </c>
      <c r="H2366" s="33">
        <v>0.35000000000000009</v>
      </c>
      <c r="I2366" s="21">
        <v>5750</v>
      </c>
      <c r="J2366" s="33">
        <f t="shared" si="90"/>
        <v>2012.5000000000005</v>
      </c>
      <c r="K2366" s="34">
        <f t="shared" si="91"/>
        <v>805.00000000000023</v>
      </c>
      <c r="L2366" s="24">
        <v>0.4</v>
      </c>
      <c r="M2366" s="42">
        <f t="shared" si="92"/>
        <v>0.14000000000000004</v>
      </c>
      <c r="N2366" s="29">
        <f t="shared" si="93"/>
        <v>805.00000000000023</v>
      </c>
      <c r="O2366" s="3"/>
      <c r="P2366" s="4"/>
      <c r="Q2366" s="5"/>
      <c r="R2366" s="6"/>
    </row>
    <row r="2367" spans="1:18" ht="15.75" customHeight="1">
      <c r="A2367" s="12" t="s">
        <v>15</v>
      </c>
      <c r="B2367" s="15">
        <v>1185732</v>
      </c>
      <c r="C2367" s="3">
        <v>44473</v>
      </c>
      <c r="D2367" s="12" t="s">
        <v>46</v>
      </c>
      <c r="E2367" s="12" t="s">
        <v>88</v>
      </c>
      <c r="F2367" s="12" t="s">
        <v>89</v>
      </c>
      <c r="G2367" s="12" t="s">
        <v>21</v>
      </c>
      <c r="H2367" s="33">
        <v>0.35000000000000009</v>
      </c>
      <c r="I2367" s="21">
        <v>5500</v>
      </c>
      <c r="J2367" s="33">
        <f t="shared" si="90"/>
        <v>1925.0000000000005</v>
      </c>
      <c r="K2367" s="34">
        <f t="shared" si="91"/>
        <v>770.00000000000023</v>
      </c>
      <c r="L2367" s="24">
        <v>0.4</v>
      </c>
      <c r="M2367" s="42">
        <f t="shared" si="92"/>
        <v>0.14000000000000004</v>
      </c>
      <c r="N2367" s="29">
        <f t="shared" si="93"/>
        <v>770.00000000000023</v>
      </c>
      <c r="O2367" s="3"/>
      <c r="P2367" s="4"/>
      <c r="Q2367" s="5"/>
      <c r="R2367" s="6"/>
    </row>
    <row r="2368" spans="1:18" ht="15.75" customHeight="1">
      <c r="A2368" s="12" t="s">
        <v>15</v>
      </c>
      <c r="B2368" s="15">
        <v>1185732</v>
      </c>
      <c r="C2368" s="3">
        <v>44473</v>
      </c>
      <c r="D2368" s="12" t="s">
        <v>46</v>
      </c>
      <c r="E2368" s="12" t="s">
        <v>88</v>
      </c>
      <c r="F2368" s="12" t="s">
        <v>89</v>
      </c>
      <c r="G2368" s="12" t="s">
        <v>22</v>
      </c>
      <c r="H2368" s="33">
        <v>0.45000000000000007</v>
      </c>
      <c r="I2368" s="21">
        <v>5500</v>
      </c>
      <c r="J2368" s="33">
        <f t="shared" si="90"/>
        <v>2475.0000000000005</v>
      </c>
      <c r="K2368" s="34">
        <f t="shared" si="91"/>
        <v>866.25000000000011</v>
      </c>
      <c r="L2368" s="24">
        <v>0.35</v>
      </c>
      <c r="M2368" s="42">
        <f t="shared" si="92"/>
        <v>0.15750000000000003</v>
      </c>
      <c r="N2368" s="29">
        <f t="shared" si="93"/>
        <v>866.25000000000011</v>
      </c>
      <c r="O2368" s="3"/>
      <c r="P2368" s="4"/>
      <c r="Q2368" s="5"/>
      <c r="R2368" s="6"/>
    </row>
    <row r="2369" spans="1:18" ht="15.75" customHeight="1">
      <c r="A2369" s="12" t="s">
        <v>15</v>
      </c>
      <c r="B2369" s="15">
        <v>1185732</v>
      </c>
      <c r="C2369" s="3">
        <v>44473</v>
      </c>
      <c r="D2369" s="12" t="s">
        <v>46</v>
      </c>
      <c r="E2369" s="12" t="s">
        <v>88</v>
      </c>
      <c r="F2369" s="12" t="s">
        <v>89</v>
      </c>
      <c r="G2369" s="12" t="s">
        <v>23</v>
      </c>
      <c r="H2369" s="33">
        <v>0.5</v>
      </c>
      <c r="I2369" s="21">
        <v>6750</v>
      </c>
      <c r="J2369" s="33">
        <f t="shared" si="90"/>
        <v>3375</v>
      </c>
      <c r="K2369" s="34">
        <f t="shared" si="91"/>
        <v>1687.5</v>
      </c>
      <c r="L2369" s="24">
        <v>0.5</v>
      </c>
      <c r="M2369" s="42">
        <f t="shared" si="92"/>
        <v>0.25</v>
      </c>
      <c r="N2369" s="29">
        <f t="shared" si="93"/>
        <v>1687.5</v>
      </c>
      <c r="O2369" s="3"/>
      <c r="P2369" s="4"/>
      <c r="Q2369" s="5"/>
      <c r="R2369" s="6"/>
    </row>
    <row r="2370" spans="1:18" ht="15.75" customHeight="1">
      <c r="A2370" s="12" t="s">
        <v>15</v>
      </c>
      <c r="B2370" s="15">
        <v>1185732</v>
      </c>
      <c r="C2370" s="3">
        <v>44503</v>
      </c>
      <c r="D2370" s="12" t="s">
        <v>46</v>
      </c>
      <c r="E2370" s="12" t="s">
        <v>88</v>
      </c>
      <c r="F2370" s="12" t="s">
        <v>89</v>
      </c>
      <c r="G2370" s="12" t="s">
        <v>18</v>
      </c>
      <c r="H2370" s="33">
        <v>0.45000000000000007</v>
      </c>
      <c r="I2370" s="21">
        <v>8250</v>
      </c>
      <c r="J2370" s="33">
        <f t="shared" si="90"/>
        <v>3712.5000000000005</v>
      </c>
      <c r="K2370" s="34">
        <f t="shared" si="91"/>
        <v>1485.0000000000002</v>
      </c>
      <c r="L2370" s="24">
        <v>0.4</v>
      </c>
      <c r="M2370" s="42">
        <f t="shared" si="92"/>
        <v>0.18000000000000002</v>
      </c>
      <c r="N2370" s="29">
        <f t="shared" si="93"/>
        <v>1485.0000000000002</v>
      </c>
      <c r="O2370" s="3"/>
      <c r="P2370" s="4"/>
      <c r="Q2370" s="5"/>
      <c r="R2370" s="6"/>
    </row>
    <row r="2371" spans="1:18" ht="15.75" customHeight="1">
      <c r="A2371" s="12" t="s">
        <v>15</v>
      </c>
      <c r="B2371" s="15">
        <v>1185732</v>
      </c>
      <c r="C2371" s="3">
        <v>44503</v>
      </c>
      <c r="D2371" s="12" t="s">
        <v>46</v>
      </c>
      <c r="E2371" s="12" t="s">
        <v>88</v>
      </c>
      <c r="F2371" s="12" t="s">
        <v>89</v>
      </c>
      <c r="G2371" s="12" t="s">
        <v>19</v>
      </c>
      <c r="H2371" s="33">
        <v>0.35000000000000009</v>
      </c>
      <c r="I2371" s="21">
        <v>6500</v>
      </c>
      <c r="J2371" s="33">
        <f t="shared" si="90"/>
        <v>2275.0000000000005</v>
      </c>
      <c r="K2371" s="34">
        <f t="shared" si="91"/>
        <v>796.25000000000011</v>
      </c>
      <c r="L2371" s="24">
        <v>0.35</v>
      </c>
      <c r="M2371" s="42">
        <f t="shared" si="92"/>
        <v>0.12250000000000001</v>
      </c>
      <c r="N2371" s="29">
        <f t="shared" si="93"/>
        <v>796.25000000000011</v>
      </c>
      <c r="O2371" s="3"/>
      <c r="P2371" s="4"/>
      <c r="Q2371" s="5"/>
      <c r="R2371" s="6"/>
    </row>
    <row r="2372" spans="1:18" ht="15.75" customHeight="1">
      <c r="A2372" s="12" t="s">
        <v>15</v>
      </c>
      <c r="B2372" s="15">
        <v>1185732</v>
      </c>
      <c r="C2372" s="3">
        <v>44503</v>
      </c>
      <c r="D2372" s="12" t="s">
        <v>46</v>
      </c>
      <c r="E2372" s="12" t="s">
        <v>88</v>
      </c>
      <c r="F2372" s="12" t="s">
        <v>89</v>
      </c>
      <c r="G2372" s="12" t="s">
        <v>20</v>
      </c>
      <c r="H2372" s="33">
        <v>0.40000000000000013</v>
      </c>
      <c r="I2372" s="21">
        <v>5950</v>
      </c>
      <c r="J2372" s="33">
        <f t="shared" si="90"/>
        <v>2380.0000000000009</v>
      </c>
      <c r="K2372" s="34">
        <f t="shared" si="91"/>
        <v>952.00000000000045</v>
      </c>
      <c r="L2372" s="24">
        <v>0.4</v>
      </c>
      <c r="M2372" s="42">
        <f t="shared" si="92"/>
        <v>0.16000000000000009</v>
      </c>
      <c r="N2372" s="29">
        <f t="shared" si="93"/>
        <v>952.00000000000045</v>
      </c>
      <c r="O2372" s="3"/>
      <c r="P2372" s="4"/>
      <c r="Q2372" s="5"/>
      <c r="R2372" s="6"/>
    </row>
    <row r="2373" spans="1:18" ht="15.75" customHeight="1">
      <c r="A2373" s="12" t="s">
        <v>15</v>
      </c>
      <c r="B2373" s="15">
        <v>1185732</v>
      </c>
      <c r="C2373" s="3">
        <v>44503</v>
      </c>
      <c r="D2373" s="12" t="s">
        <v>46</v>
      </c>
      <c r="E2373" s="12" t="s">
        <v>88</v>
      </c>
      <c r="F2373" s="12" t="s">
        <v>89</v>
      </c>
      <c r="G2373" s="12" t="s">
        <v>21</v>
      </c>
      <c r="H2373" s="33">
        <v>0.6000000000000002</v>
      </c>
      <c r="I2373" s="21">
        <v>6500</v>
      </c>
      <c r="J2373" s="33">
        <f t="shared" si="90"/>
        <v>3900.0000000000014</v>
      </c>
      <c r="K2373" s="34">
        <f t="shared" si="91"/>
        <v>1560.0000000000007</v>
      </c>
      <c r="L2373" s="24">
        <v>0.4</v>
      </c>
      <c r="M2373" s="42">
        <f t="shared" si="92"/>
        <v>0.2400000000000001</v>
      </c>
      <c r="N2373" s="29">
        <f t="shared" si="93"/>
        <v>1560.0000000000007</v>
      </c>
      <c r="O2373" s="3"/>
      <c r="P2373" s="4"/>
      <c r="Q2373" s="5"/>
      <c r="R2373" s="6"/>
    </row>
    <row r="2374" spans="1:18" ht="15.75" customHeight="1">
      <c r="A2374" s="12" t="s">
        <v>15</v>
      </c>
      <c r="B2374" s="15">
        <v>1185732</v>
      </c>
      <c r="C2374" s="3">
        <v>44503</v>
      </c>
      <c r="D2374" s="12" t="s">
        <v>46</v>
      </c>
      <c r="E2374" s="12" t="s">
        <v>88</v>
      </c>
      <c r="F2374" s="12" t="s">
        <v>89</v>
      </c>
      <c r="G2374" s="12" t="s">
        <v>22</v>
      </c>
      <c r="H2374" s="33">
        <v>0.75000000000000011</v>
      </c>
      <c r="I2374" s="21">
        <v>6250</v>
      </c>
      <c r="J2374" s="33">
        <f t="shared" si="90"/>
        <v>4687.5000000000009</v>
      </c>
      <c r="K2374" s="34">
        <f t="shared" si="91"/>
        <v>1640.6250000000002</v>
      </c>
      <c r="L2374" s="24">
        <v>0.35</v>
      </c>
      <c r="M2374" s="42">
        <f t="shared" si="92"/>
        <v>0.26250000000000001</v>
      </c>
      <c r="N2374" s="29">
        <f t="shared" si="93"/>
        <v>1640.6250000000002</v>
      </c>
      <c r="O2374" s="3"/>
      <c r="P2374" s="4"/>
      <c r="Q2374" s="5"/>
      <c r="R2374" s="6"/>
    </row>
    <row r="2375" spans="1:18" ht="15.75" customHeight="1">
      <c r="A2375" s="12" t="s">
        <v>15</v>
      </c>
      <c r="B2375" s="15">
        <v>1185732</v>
      </c>
      <c r="C2375" s="3">
        <v>44503</v>
      </c>
      <c r="D2375" s="12" t="s">
        <v>46</v>
      </c>
      <c r="E2375" s="12" t="s">
        <v>88</v>
      </c>
      <c r="F2375" s="12" t="s">
        <v>89</v>
      </c>
      <c r="G2375" s="12" t="s">
        <v>23</v>
      </c>
      <c r="H2375" s="33">
        <v>0.75</v>
      </c>
      <c r="I2375" s="21">
        <v>7250</v>
      </c>
      <c r="J2375" s="33">
        <f t="shared" si="90"/>
        <v>5437.5</v>
      </c>
      <c r="K2375" s="34">
        <f t="shared" si="91"/>
        <v>2718.75</v>
      </c>
      <c r="L2375" s="24">
        <v>0.5</v>
      </c>
      <c r="M2375" s="42">
        <f t="shared" ref="M2375:M2438" si="94">IFERROR(K2375/I2375,0)</f>
        <v>0.375</v>
      </c>
      <c r="N2375" s="29">
        <f t="shared" ref="N2375:N2438" si="95">L2375*J2375</f>
        <v>2718.75</v>
      </c>
      <c r="O2375" s="3"/>
      <c r="P2375" s="4"/>
      <c r="Q2375" s="5"/>
      <c r="R2375" s="6"/>
    </row>
    <row r="2376" spans="1:18" ht="15.75" customHeight="1">
      <c r="A2376" s="12" t="s">
        <v>15</v>
      </c>
      <c r="B2376" s="15">
        <v>1185732</v>
      </c>
      <c r="C2376" s="3">
        <v>44532</v>
      </c>
      <c r="D2376" s="12" t="s">
        <v>46</v>
      </c>
      <c r="E2376" s="12" t="s">
        <v>88</v>
      </c>
      <c r="F2376" s="12" t="s">
        <v>89</v>
      </c>
      <c r="G2376" s="12" t="s">
        <v>18</v>
      </c>
      <c r="H2376" s="33">
        <v>0.70000000000000007</v>
      </c>
      <c r="I2376" s="21">
        <v>9750</v>
      </c>
      <c r="J2376" s="33">
        <f t="shared" si="90"/>
        <v>6825.0000000000009</v>
      </c>
      <c r="K2376" s="34">
        <f t="shared" si="91"/>
        <v>2730.0000000000005</v>
      </c>
      <c r="L2376" s="24">
        <v>0.4</v>
      </c>
      <c r="M2376" s="42">
        <f t="shared" si="94"/>
        <v>0.28000000000000003</v>
      </c>
      <c r="N2376" s="29">
        <f t="shared" si="95"/>
        <v>2730.0000000000005</v>
      </c>
      <c r="O2376" s="3"/>
      <c r="P2376" s="4"/>
      <c r="Q2376" s="5"/>
      <c r="R2376" s="6"/>
    </row>
    <row r="2377" spans="1:18" ht="15.75" customHeight="1">
      <c r="A2377" s="12" t="s">
        <v>15</v>
      </c>
      <c r="B2377" s="15">
        <v>1185732</v>
      </c>
      <c r="C2377" s="3">
        <v>44532</v>
      </c>
      <c r="D2377" s="12" t="s">
        <v>46</v>
      </c>
      <c r="E2377" s="12" t="s">
        <v>88</v>
      </c>
      <c r="F2377" s="12" t="s">
        <v>89</v>
      </c>
      <c r="G2377" s="12" t="s">
        <v>19</v>
      </c>
      <c r="H2377" s="33">
        <v>0.60000000000000009</v>
      </c>
      <c r="I2377" s="21">
        <v>7750</v>
      </c>
      <c r="J2377" s="33">
        <f t="shared" si="90"/>
        <v>4650.0000000000009</v>
      </c>
      <c r="K2377" s="34">
        <f t="shared" si="91"/>
        <v>1627.5000000000002</v>
      </c>
      <c r="L2377" s="24">
        <v>0.35</v>
      </c>
      <c r="M2377" s="42">
        <f t="shared" si="94"/>
        <v>0.21000000000000002</v>
      </c>
      <c r="N2377" s="29">
        <f t="shared" si="95"/>
        <v>1627.5000000000002</v>
      </c>
      <c r="O2377" s="3"/>
      <c r="P2377" s="4"/>
      <c r="Q2377" s="5"/>
      <c r="R2377" s="6"/>
    </row>
    <row r="2378" spans="1:18" ht="15.75" customHeight="1">
      <c r="A2378" s="12" t="s">
        <v>15</v>
      </c>
      <c r="B2378" s="15">
        <v>1185732</v>
      </c>
      <c r="C2378" s="3">
        <v>44532</v>
      </c>
      <c r="D2378" s="12" t="s">
        <v>46</v>
      </c>
      <c r="E2378" s="12" t="s">
        <v>88</v>
      </c>
      <c r="F2378" s="12" t="s">
        <v>89</v>
      </c>
      <c r="G2378" s="12" t="s">
        <v>20</v>
      </c>
      <c r="H2378" s="33">
        <v>0.60000000000000009</v>
      </c>
      <c r="I2378" s="21">
        <v>7250</v>
      </c>
      <c r="J2378" s="33">
        <f t="shared" si="90"/>
        <v>4350.0000000000009</v>
      </c>
      <c r="K2378" s="34">
        <f t="shared" si="91"/>
        <v>1740.0000000000005</v>
      </c>
      <c r="L2378" s="24">
        <v>0.4</v>
      </c>
      <c r="M2378" s="42">
        <f t="shared" si="94"/>
        <v>0.24000000000000007</v>
      </c>
      <c r="N2378" s="29">
        <f t="shared" si="95"/>
        <v>1740.0000000000005</v>
      </c>
      <c r="O2378" s="3"/>
      <c r="P2378" s="4"/>
      <c r="Q2378" s="5"/>
      <c r="R2378" s="6"/>
    </row>
    <row r="2379" spans="1:18" ht="15.75" customHeight="1">
      <c r="A2379" s="12" t="s">
        <v>15</v>
      </c>
      <c r="B2379" s="15">
        <v>1185732</v>
      </c>
      <c r="C2379" s="3">
        <v>44532</v>
      </c>
      <c r="D2379" s="12" t="s">
        <v>46</v>
      </c>
      <c r="E2379" s="12" t="s">
        <v>88</v>
      </c>
      <c r="F2379" s="12" t="s">
        <v>89</v>
      </c>
      <c r="G2379" s="12" t="s">
        <v>21</v>
      </c>
      <c r="H2379" s="33">
        <v>0.60000000000000009</v>
      </c>
      <c r="I2379" s="21">
        <v>6750</v>
      </c>
      <c r="J2379" s="33">
        <f t="shared" si="90"/>
        <v>4050.0000000000005</v>
      </c>
      <c r="K2379" s="34">
        <f t="shared" si="91"/>
        <v>1620.0000000000002</v>
      </c>
      <c r="L2379" s="24">
        <v>0.4</v>
      </c>
      <c r="M2379" s="42">
        <f t="shared" si="94"/>
        <v>0.24000000000000005</v>
      </c>
      <c r="N2379" s="29">
        <f t="shared" si="95"/>
        <v>1620.0000000000002</v>
      </c>
      <c r="O2379" s="3"/>
      <c r="P2379" s="4"/>
      <c r="Q2379" s="5"/>
      <c r="R2379" s="6"/>
    </row>
    <row r="2380" spans="1:18" ht="15.75" customHeight="1">
      <c r="A2380" s="12" t="s">
        <v>15</v>
      </c>
      <c r="B2380" s="15">
        <v>1185732</v>
      </c>
      <c r="C2380" s="3">
        <v>44532</v>
      </c>
      <c r="D2380" s="12" t="s">
        <v>46</v>
      </c>
      <c r="E2380" s="12" t="s">
        <v>88</v>
      </c>
      <c r="F2380" s="12" t="s">
        <v>89</v>
      </c>
      <c r="G2380" s="12" t="s">
        <v>22</v>
      </c>
      <c r="H2380" s="33">
        <v>0.70000000000000007</v>
      </c>
      <c r="I2380" s="21">
        <v>6750</v>
      </c>
      <c r="J2380" s="33">
        <f t="shared" si="90"/>
        <v>4725</v>
      </c>
      <c r="K2380" s="34">
        <f t="shared" si="91"/>
        <v>1653.75</v>
      </c>
      <c r="L2380" s="24">
        <v>0.35</v>
      </c>
      <c r="M2380" s="42">
        <f t="shared" si="94"/>
        <v>0.245</v>
      </c>
      <c r="N2380" s="29">
        <f t="shared" si="95"/>
        <v>1653.75</v>
      </c>
      <c r="O2380" s="3"/>
      <c r="P2380" s="4"/>
      <c r="Q2380" s="5"/>
      <c r="R2380" s="6"/>
    </row>
    <row r="2381" spans="1:18" ht="15.75" customHeight="1">
      <c r="A2381" s="12" t="s">
        <v>15</v>
      </c>
      <c r="B2381" s="15">
        <v>1185732</v>
      </c>
      <c r="C2381" s="3">
        <v>44532</v>
      </c>
      <c r="D2381" s="12" t="s">
        <v>46</v>
      </c>
      <c r="E2381" s="12" t="s">
        <v>88</v>
      </c>
      <c r="F2381" s="12" t="s">
        <v>89</v>
      </c>
      <c r="G2381" s="12" t="s">
        <v>23</v>
      </c>
      <c r="H2381" s="33">
        <v>0.75</v>
      </c>
      <c r="I2381" s="21">
        <v>7750</v>
      </c>
      <c r="J2381" s="33">
        <f t="shared" si="90"/>
        <v>5812.5</v>
      </c>
      <c r="K2381" s="34">
        <f t="shared" si="91"/>
        <v>2906.25</v>
      </c>
      <c r="L2381" s="24">
        <v>0.5</v>
      </c>
      <c r="M2381" s="42">
        <f t="shared" si="94"/>
        <v>0.375</v>
      </c>
      <c r="N2381" s="29">
        <f t="shared" si="95"/>
        <v>2906.25</v>
      </c>
      <c r="O2381" s="3"/>
      <c r="P2381" s="4"/>
      <c r="Q2381" s="5"/>
      <c r="R2381" s="6"/>
    </row>
    <row r="2382" spans="1:18" ht="15.75" customHeight="1">
      <c r="A2382" s="12" t="s">
        <v>15</v>
      </c>
      <c r="B2382" s="15">
        <v>1185732</v>
      </c>
      <c r="C2382" s="3">
        <v>44209</v>
      </c>
      <c r="D2382" s="12" t="s">
        <v>46</v>
      </c>
      <c r="E2382" s="12" t="s">
        <v>90</v>
      </c>
      <c r="F2382" s="12" t="s">
        <v>91</v>
      </c>
      <c r="G2382" s="12" t="s">
        <v>18</v>
      </c>
      <c r="H2382" s="33">
        <v>0.35000000000000003</v>
      </c>
      <c r="I2382" s="21">
        <v>7750</v>
      </c>
      <c r="J2382" s="33">
        <f t="shared" si="90"/>
        <v>2712.5000000000005</v>
      </c>
      <c r="K2382" s="34">
        <f t="shared" si="91"/>
        <v>1085.0000000000002</v>
      </c>
      <c r="L2382" s="24">
        <v>0.4</v>
      </c>
      <c r="M2382" s="42">
        <f t="shared" si="94"/>
        <v>0.14000000000000004</v>
      </c>
      <c r="N2382" s="29">
        <f t="shared" si="95"/>
        <v>1085.0000000000002</v>
      </c>
      <c r="O2382" s="3"/>
      <c r="P2382" s="4"/>
      <c r="Q2382" s="5"/>
      <c r="R2382" s="6"/>
    </row>
    <row r="2383" spans="1:18" ht="15.75" customHeight="1">
      <c r="A2383" s="12" t="s">
        <v>15</v>
      </c>
      <c r="B2383" s="15">
        <v>1185732</v>
      </c>
      <c r="C2383" s="3">
        <v>44209</v>
      </c>
      <c r="D2383" s="12" t="s">
        <v>46</v>
      </c>
      <c r="E2383" s="12" t="s">
        <v>90</v>
      </c>
      <c r="F2383" s="12" t="s">
        <v>91</v>
      </c>
      <c r="G2383" s="12" t="s">
        <v>19</v>
      </c>
      <c r="H2383" s="33">
        <v>0.35000000000000003</v>
      </c>
      <c r="I2383" s="21">
        <v>5750</v>
      </c>
      <c r="J2383" s="33">
        <f t="shared" si="90"/>
        <v>2012.5000000000002</v>
      </c>
      <c r="K2383" s="34">
        <f t="shared" si="91"/>
        <v>704.375</v>
      </c>
      <c r="L2383" s="24">
        <v>0.35</v>
      </c>
      <c r="M2383" s="42">
        <f t="shared" si="94"/>
        <v>0.1225</v>
      </c>
      <c r="N2383" s="29">
        <f t="shared" si="95"/>
        <v>704.375</v>
      </c>
      <c r="O2383" s="3"/>
      <c r="P2383" s="4"/>
      <c r="Q2383" s="5"/>
      <c r="R2383" s="6"/>
    </row>
    <row r="2384" spans="1:18" ht="15.75" customHeight="1">
      <c r="A2384" s="12" t="s">
        <v>15</v>
      </c>
      <c r="B2384" s="15">
        <v>1185732</v>
      </c>
      <c r="C2384" s="3">
        <v>44209</v>
      </c>
      <c r="D2384" s="12" t="s">
        <v>46</v>
      </c>
      <c r="E2384" s="12" t="s">
        <v>90</v>
      </c>
      <c r="F2384" s="12" t="s">
        <v>91</v>
      </c>
      <c r="G2384" s="12" t="s">
        <v>20</v>
      </c>
      <c r="H2384" s="33">
        <v>0.25000000000000006</v>
      </c>
      <c r="I2384" s="21">
        <v>5750</v>
      </c>
      <c r="J2384" s="33">
        <f t="shared" si="90"/>
        <v>1437.5000000000002</v>
      </c>
      <c r="K2384" s="34">
        <f t="shared" si="91"/>
        <v>575.00000000000011</v>
      </c>
      <c r="L2384" s="24">
        <v>0.4</v>
      </c>
      <c r="M2384" s="42">
        <f t="shared" si="94"/>
        <v>0.10000000000000002</v>
      </c>
      <c r="N2384" s="29">
        <f t="shared" si="95"/>
        <v>575.00000000000011</v>
      </c>
      <c r="O2384" s="3"/>
      <c r="P2384" s="4"/>
      <c r="Q2384" s="5"/>
      <c r="R2384" s="6"/>
    </row>
    <row r="2385" spans="1:18" ht="15.75" customHeight="1">
      <c r="A2385" s="12" t="s">
        <v>15</v>
      </c>
      <c r="B2385" s="15">
        <v>1185732</v>
      </c>
      <c r="C2385" s="3">
        <v>44209</v>
      </c>
      <c r="D2385" s="12" t="s">
        <v>46</v>
      </c>
      <c r="E2385" s="12" t="s">
        <v>90</v>
      </c>
      <c r="F2385" s="12" t="s">
        <v>91</v>
      </c>
      <c r="G2385" s="12" t="s">
        <v>21</v>
      </c>
      <c r="H2385" s="33">
        <v>0.3</v>
      </c>
      <c r="I2385" s="21">
        <v>4250</v>
      </c>
      <c r="J2385" s="33">
        <f t="shared" si="90"/>
        <v>1275</v>
      </c>
      <c r="K2385" s="34">
        <f t="shared" si="91"/>
        <v>510</v>
      </c>
      <c r="L2385" s="24">
        <v>0.4</v>
      </c>
      <c r="M2385" s="42">
        <f t="shared" si="94"/>
        <v>0.12</v>
      </c>
      <c r="N2385" s="29">
        <f t="shared" si="95"/>
        <v>510</v>
      </c>
      <c r="O2385" s="3"/>
      <c r="P2385" s="4"/>
      <c r="Q2385" s="5"/>
      <c r="R2385" s="6"/>
    </row>
    <row r="2386" spans="1:18" ht="15.75" customHeight="1">
      <c r="A2386" s="12" t="s">
        <v>15</v>
      </c>
      <c r="B2386" s="15">
        <v>1185732</v>
      </c>
      <c r="C2386" s="3">
        <v>44209</v>
      </c>
      <c r="D2386" s="12" t="s">
        <v>46</v>
      </c>
      <c r="E2386" s="12" t="s">
        <v>90</v>
      </c>
      <c r="F2386" s="12" t="s">
        <v>91</v>
      </c>
      <c r="G2386" s="12" t="s">
        <v>22</v>
      </c>
      <c r="H2386" s="33">
        <v>0.45</v>
      </c>
      <c r="I2386" s="21">
        <v>4750</v>
      </c>
      <c r="J2386" s="33">
        <f t="shared" si="90"/>
        <v>2137.5</v>
      </c>
      <c r="K2386" s="34">
        <f t="shared" si="91"/>
        <v>748.125</v>
      </c>
      <c r="L2386" s="24">
        <v>0.35</v>
      </c>
      <c r="M2386" s="42">
        <f t="shared" si="94"/>
        <v>0.1575</v>
      </c>
      <c r="N2386" s="29">
        <f t="shared" si="95"/>
        <v>748.125</v>
      </c>
      <c r="O2386" s="3"/>
      <c r="P2386" s="4"/>
      <c r="Q2386" s="5"/>
      <c r="R2386" s="6"/>
    </row>
    <row r="2387" spans="1:18" ht="15.75" customHeight="1">
      <c r="A2387" s="12" t="s">
        <v>15</v>
      </c>
      <c r="B2387" s="15">
        <v>1185732</v>
      </c>
      <c r="C2387" s="3">
        <v>44209</v>
      </c>
      <c r="D2387" s="12" t="s">
        <v>46</v>
      </c>
      <c r="E2387" s="12" t="s">
        <v>90</v>
      </c>
      <c r="F2387" s="12" t="s">
        <v>91</v>
      </c>
      <c r="G2387" s="12" t="s">
        <v>23</v>
      </c>
      <c r="H2387" s="33">
        <v>0.35000000000000003</v>
      </c>
      <c r="I2387" s="21">
        <v>5750</v>
      </c>
      <c r="J2387" s="33">
        <f t="shared" si="90"/>
        <v>2012.5000000000002</v>
      </c>
      <c r="K2387" s="34">
        <f t="shared" si="91"/>
        <v>1006.2500000000001</v>
      </c>
      <c r="L2387" s="24">
        <v>0.5</v>
      </c>
      <c r="M2387" s="42">
        <f t="shared" si="94"/>
        <v>0.17500000000000002</v>
      </c>
      <c r="N2387" s="29">
        <f t="shared" si="95"/>
        <v>1006.2500000000001</v>
      </c>
      <c r="O2387" s="3"/>
      <c r="P2387" s="4"/>
      <c r="Q2387" s="5"/>
      <c r="R2387" s="6"/>
    </row>
    <row r="2388" spans="1:18" ht="15.75" customHeight="1">
      <c r="A2388" s="12" t="s">
        <v>15</v>
      </c>
      <c r="B2388" s="15">
        <v>1185732</v>
      </c>
      <c r="C2388" s="3">
        <v>44238</v>
      </c>
      <c r="D2388" s="12" t="s">
        <v>46</v>
      </c>
      <c r="E2388" s="12" t="s">
        <v>90</v>
      </c>
      <c r="F2388" s="12" t="s">
        <v>91</v>
      </c>
      <c r="G2388" s="12" t="s">
        <v>18</v>
      </c>
      <c r="H2388" s="33">
        <v>0.35000000000000003</v>
      </c>
      <c r="I2388" s="21">
        <v>8250</v>
      </c>
      <c r="J2388" s="33">
        <f t="shared" si="90"/>
        <v>2887.5000000000005</v>
      </c>
      <c r="K2388" s="34">
        <f t="shared" si="91"/>
        <v>1155.0000000000002</v>
      </c>
      <c r="L2388" s="24">
        <v>0.4</v>
      </c>
      <c r="M2388" s="42">
        <f t="shared" si="94"/>
        <v>0.14000000000000004</v>
      </c>
      <c r="N2388" s="29">
        <f t="shared" si="95"/>
        <v>1155.0000000000002</v>
      </c>
      <c r="O2388" s="3"/>
      <c r="P2388" s="4"/>
      <c r="Q2388" s="5"/>
      <c r="R2388" s="6"/>
    </row>
    <row r="2389" spans="1:18" ht="15.75" customHeight="1">
      <c r="A2389" s="12" t="s">
        <v>15</v>
      </c>
      <c r="B2389" s="15">
        <v>1185732</v>
      </c>
      <c r="C2389" s="3">
        <v>44238</v>
      </c>
      <c r="D2389" s="12" t="s">
        <v>46</v>
      </c>
      <c r="E2389" s="12" t="s">
        <v>90</v>
      </c>
      <c r="F2389" s="12" t="s">
        <v>91</v>
      </c>
      <c r="G2389" s="12" t="s">
        <v>19</v>
      </c>
      <c r="H2389" s="33">
        <v>0.35000000000000003</v>
      </c>
      <c r="I2389" s="21">
        <v>4750</v>
      </c>
      <c r="J2389" s="33">
        <f t="shared" si="90"/>
        <v>1662.5000000000002</v>
      </c>
      <c r="K2389" s="34">
        <f t="shared" si="91"/>
        <v>581.875</v>
      </c>
      <c r="L2389" s="24">
        <v>0.35</v>
      </c>
      <c r="M2389" s="42">
        <f t="shared" si="94"/>
        <v>0.1225</v>
      </c>
      <c r="N2389" s="29">
        <f t="shared" si="95"/>
        <v>581.875</v>
      </c>
      <c r="O2389" s="3"/>
      <c r="P2389" s="4"/>
      <c r="Q2389" s="5"/>
      <c r="R2389" s="6"/>
    </row>
    <row r="2390" spans="1:18" ht="15.75" customHeight="1">
      <c r="A2390" s="12" t="s">
        <v>15</v>
      </c>
      <c r="B2390" s="15">
        <v>1185732</v>
      </c>
      <c r="C2390" s="3">
        <v>44238</v>
      </c>
      <c r="D2390" s="12" t="s">
        <v>46</v>
      </c>
      <c r="E2390" s="12" t="s">
        <v>90</v>
      </c>
      <c r="F2390" s="12" t="s">
        <v>91</v>
      </c>
      <c r="G2390" s="12" t="s">
        <v>20</v>
      </c>
      <c r="H2390" s="33">
        <v>0.25000000000000006</v>
      </c>
      <c r="I2390" s="21">
        <v>5250</v>
      </c>
      <c r="J2390" s="33">
        <f t="shared" si="90"/>
        <v>1312.5000000000002</v>
      </c>
      <c r="K2390" s="34">
        <f t="shared" si="91"/>
        <v>525.00000000000011</v>
      </c>
      <c r="L2390" s="24">
        <v>0.4</v>
      </c>
      <c r="M2390" s="42">
        <f t="shared" si="94"/>
        <v>0.10000000000000002</v>
      </c>
      <c r="N2390" s="29">
        <f t="shared" si="95"/>
        <v>525.00000000000011</v>
      </c>
      <c r="O2390" s="3"/>
      <c r="P2390" s="4"/>
      <c r="Q2390" s="5"/>
      <c r="R2390" s="6"/>
    </row>
    <row r="2391" spans="1:18" ht="15.75" customHeight="1">
      <c r="A2391" s="12" t="s">
        <v>15</v>
      </c>
      <c r="B2391" s="15">
        <v>1185732</v>
      </c>
      <c r="C2391" s="3">
        <v>44238</v>
      </c>
      <c r="D2391" s="12" t="s">
        <v>46</v>
      </c>
      <c r="E2391" s="12" t="s">
        <v>90</v>
      </c>
      <c r="F2391" s="12" t="s">
        <v>91</v>
      </c>
      <c r="G2391" s="12" t="s">
        <v>21</v>
      </c>
      <c r="H2391" s="33">
        <v>0.3</v>
      </c>
      <c r="I2391" s="21">
        <v>3750</v>
      </c>
      <c r="J2391" s="33">
        <f t="shared" si="90"/>
        <v>1125</v>
      </c>
      <c r="K2391" s="34">
        <f t="shared" si="91"/>
        <v>450</v>
      </c>
      <c r="L2391" s="24">
        <v>0.4</v>
      </c>
      <c r="M2391" s="42">
        <f t="shared" si="94"/>
        <v>0.12</v>
      </c>
      <c r="N2391" s="29">
        <f t="shared" si="95"/>
        <v>450</v>
      </c>
      <c r="O2391" s="3"/>
      <c r="P2391" s="4"/>
      <c r="Q2391" s="5"/>
      <c r="R2391" s="6"/>
    </row>
    <row r="2392" spans="1:18" ht="15.75" customHeight="1">
      <c r="A2392" s="12" t="s">
        <v>15</v>
      </c>
      <c r="B2392" s="15">
        <v>1185732</v>
      </c>
      <c r="C2392" s="3">
        <v>44238</v>
      </c>
      <c r="D2392" s="12" t="s">
        <v>46</v>
      </c>
      <c r="E2392" s="12" t="s">
        <v>90</v>
      </c>
      <c r="F2392" s="12" t="s">
        <v>91</v>
      </c>
      <c r="G2392" s="12" t="s">
        <v>22</v>
      </c>
      <c r="H2392" s="33">
        <v>0.45</v>
      </c>
      <c r="I2392" s="21">
        <v>4500</v>
      </c>
      <c r="J2392" s="33">
        <f t="shared" si="90"/>
        <v>2025</v>
      </c>
      <c r="K2392" s="34">
        <f t="shared" si="91"/>
        <v>708.75</v>
      </c>
      <c r="L2392" s="24">
        <v>0.35</v>
      </c>
      <c r="M2392" s="42">
        <f t="shared" si="94"/>
        <v>0.1575</v>
      </c>
      <c r="N2392" s="29">
        <f t="shared" si="95"/>
        <v>708.75</v>
      </c>
      <c r="O2392" s="3"/>
      <c r="P2392" s="4"/>
      <c r="Q2392" s="5"/>
      <c r="R2392" s="6"/>
    </row>
    <row r="2393" spans="1:18" ht="15.75" customHeight="1">
      <c r="A2393" s="12" t="s">
        <v>15</v>
      </c>
      <c r="B2393" s="15">
        <v>1185732</v>
      </c>
      <c r="C2393" s="3">
        <v>44238</v>
      </c>
      <c r="D2393" s="12" t="s">
        <v>46</v>
      </c>
      <c r="E2393" s="12" t="s">
        <v>90</v>
      </c>
      <c r="F2393" s="12" t="s">
        <v>91</v>
      </c>
      <c r="G2393" s="12" t="s">
        <v>23</v>
      </c>
      <c r="H2393" s="33">
        <v>0.3</v>
      </c>
      <c r="I2393" s="21">
        <v>5500</v>
      </c>
      <c r="J2393" s="33">
        <f t="shared" si="90"/>
        <v>1650</v>
      </c>
      <c r="K2393" s="34">
        <f t="shared" si="91"/>
        <v>825</v>
      </c>
      <c r="L2393" s="24">
        <v>0.5</v>
      </c>
      <c r="M2393" s="42">
        <f t="shared" si="94"/>
        <v>0.15</v>
      </c>
      <c r="N2393" s="29">
        <f t="shared" si="95"/>
        <v>825</v>
      </c>
      <c r="O2393" s="3"/>
      <c r="P2393" s="4"/>
      <c r="Q2393" s="5"/>
      <c r="R2393" s="6"/>
    </row>
    <row r="2394" spans="1:18" ht="15.75" customHeight="1">
      <c r="A2394" s="12" t="s">
        <v>15</v>
      </c>
      <c r="B2394" s="15">
        <v>1185732</v>
      </c>
      <c r="C2394" s="3">
        <v>44264</v>
      </c>
      <c r="D2394" s="12" t="s">
        <v>46</v>
      </c>
      <c r="E2394" s="12" t="s">
        <v>90</v>
      </c>
      <c r="F2394" s="12" t="s">
        <v>91</v>
      </c>
      <c r="G2394" s="12" t="s">
        <v>18</v>
      </c>
      <c r="H2394" s="33">
        <v>0.3</v>
      </c>
      <c r="I2394" s="21">
        <v>7700</v>
      </c>
      <c r="J2394" s="33">
        <f t="shared" si="90"/>
        <v>2310</v>
      </c>
      <c r="K2394" s="34">
        <f t="shared" si="91"/>
        <v>924</v>
      </c>
      <c r="L2394" s="24">
        <v>0.4</v>
      </c>
      <c r="M2394" s="42">
        <f t="shared" si="94"/>
        <v>0.12</v>
      </c>
      <c r="N2394" s="29">
        <f t="shared" si="95"/>
        <v>924</v>
      </c>
      <c r="O2394" s="3"/>
      <c r="P2394" s="4"/>
      <c r="Q2394" s="5"/>
      <c r="R2394" s="6"/>
    </row>
    <row r="2395" spans="1:18" ht="15.75" customHeight="1">
      <c r="A2395" s="12" t="s">
        <v>15</v>
      </c>
      <c r="B2395" s="15">
        <v>1185732</v>
      </c>
      <c r="C2395" s="3">
        <v>44264</v>
      </c>
      <c r="D2395" s="12" t="s">
        <v>46</v>
      </c>
      <c r="E2395" s="12" t="s">
        <v>90</v>
      </c>
      <c r="F2395" s="12" t="s">
        <v>91</v>
      </c>
      <c r="G2395" s="12" t="s">
        <v>19</v>
      </c>
      <c r="H2395" s="33">
        <v>0.3</v>
      </c>
      <c r="I2395" s="21">
        <v>4500</v>
      </c>
      <c r="J2395" s="33">
        <f t="shared" si="90"/>
        <v>1350</v>
      </c>
      <c r="K2395" s="34">
        <f t="shared" si="91"/>
        <v>472.49999999999994</v>
      </c>
      <c r="L2395" s="24">
        <v>0.35</v>
      </c>
      <c r="M2395" s="42">
        <f t="shared" si="94"/>
        <v>0.10499999999999998</v>
      </c>
      <c r="N2395" s="29">
        <f t="shared" si="95"/>
        <v>472.49999999999994</v>
      </c>
      <c r="O2395" s="3"/>
      <c r="P2395" s="4"/>
      <c r="Q2395" s="5"/>
      <c r="R2395" s="6"/>
    </row>
    <row r="2396" spans="1:18" ht="15.75" customHeight="1">
      <c r="A2396" s="12" t="s">
        <v>15</v>
      </c>
      <c r="B2396" s="15">
        <v>1185732</v>
      </c>
      <c r="C2396" s="3">
        <v>44264</v>
      </c>
      <c r="D2396" s="12" t="s">
        <v>46</v>
      </c>
      <c r="E2396" s="12" t="s">
        <v>90</v>
      </c>
      <c r="F2396" s="12" t="s">
        <v>91</v>
      </c>
      <c r="G2396" s="12" t="s">
        <v>20</v>
      </c>
      <c r="H2396" s="33">
        <v>0.2</v>
      </c>
      <c r="I2396" s="21">
        <v>4750</v>
      </c>
      <c r="J2396" s="33">
        <f t="shared" si="90"/>
        <v>950</v>
      </c>
      <c r="K2396" s="34">
        <f t="shared" si="91"/>
        <v>380</v>
      </c>
      <c r="L2396" s="24">
        <v>0.4</v>
      </c>
      <c r="M2396" s="42">
        <f t="shared" si="94"/>
        <v>0.08</v>
      </c>
      <c r="N2396" s="29">
        <f t="shared" si="95"/>
        <v>380</v>
      </c>
      <c r="O2396" s="3"/>
      <c r="P2396" s="4"/>
      <c r="Q2396" s="5"/>
      <c r="R2396" s="6"/>
    </row>
    <row r="2397" spans="1:18" ht="15.75" customHeight="1">
      <c r="A2397" s="12" t="s">
        <v>15</v>
      </c>
      <c r="B2397" s="15">
        <v>1185732</v>
      </c>
      <c r="C2397" s="3">
        <v>44264</v>
      </c>
      <c r="D2397" s="12" t="s">
        <v>46</v>
      </c>
      <c r="E2397" s="12" t="s">
        <v>90</v>
      </c>
      <c r="F2397" s="12" t="s">
        <v>91</v>
      </c>
      <c r="G2397" s="12" t="s">
        <v>21</v>
      </c>
      <c r="H2397" s="33">
        <v>0.24999999999999994</v>
      </c>
      <c r="I2397" s="21">
        <v>3250</v>
      </c>
      <c r="J2397" s="33">
        <f t="shared" si="90"/>
        <v>812.49999999999977</v>
      </c>
      <c r="K2397" s="34">
        <f t="shared" si="91"/>
        <v>324.99999999999994</v>
      </c>
      <c r="L2397" s="24">
        <v>0.4</v>
      </c>
      <c r="M2397" s="42">
        <f t="shared" si="94"/>
        <v>9.9999999999999978E-2</v>
      </c>
      <c r="N2397" s="29">
        <f t="shared" si="95"/>
        <v>324.99999999999994</v>
      </c>
      <c r="O2397" s="3"/>
      <c r="P2397" s="4"/>
      <c r="Q2397" s="5"/>
      <c r="R2397" s="6"/>
    </row>
    <row r="2398" spans="1:18" ht="15.75" customHeight="1">
      <c r="A2398" s="12" t="s">
        <v>15</v>
      </c>
      <c r="B2398" s="15">
        <v>1185732</v>
      </c>
      <c r="C2398" s="3">
        <v>44264</v>
      </c>
      <c r="D2398" s="12" t="s">
        <v>46</v>
      </c>
      <c r="E2398" s="12" t="s">
        <v>90</v>
      </c>
      <c r="F2398" s="12" t="s">
        <v>91</v>
      </c>
      <c r="G2398" s="12" t="s">
        <v>22</v>
      </c>
      <c r="H2398" s="33">
        <v>0.40000000000000008</v>
      </c>
      <c r="I2398" s="21">
        <v>3750</v>
      </c>
      <c r="J2398" s="33">
        <f t="shared" si="90"/>
        <v>1500.0000000000002</v>
      </c>
      <c r="K2398" s="34">
        <f t="shared" si="91"/>
        <v>525</v>
      </c>
      <c r="L2398" s="24">
        <v>0.35</v>
      </c>
      <c r="M2398" s="42">
        <f t="shared" si="94"/>
        <v>0.14000000000000001</v>
      </c>
      <c r="N2398" s="29">
        <f t="shared" si="95"/>
        <v>525</v>
      </c>
      <c r="O2398" s="3"/>
      <c r="P2398" s="4"/>
      <c r="Q2398" s="5"/>
      <c r="R2398" s="6"/>
    </row>
    <row r="2399" spans="1:18" ht="15.75" customHeight="1">
      <c r="A2399" s="12" t="s">
        <v>15</v>
      </c>
      <c r="B2399" s="15">
        <v>1185732</v>
      </c>
      <c r="C2399" s="3">
        <v>44264</v>
      </c>
      <c r="D2399" s="12" t="s">
        <v>46</v>
      </c>
      <c r="E2399" s="12" t="s">
        <v>90</v>
      </c>
      <c r="F2399" s="12" t="s">
        <v>91</v>
      </c>
      <c r="G2399" s="12" t="s">
        <v>23</v>
      </c>
      <c r="H2399" s="33">
        <v>0.3</v>
      </c>
      <c r="I2399" s="21">
        <v>4750</v>
      </c>
      <c r="J2399" s="33">
        <f t="shared" si="90"/>
        <v>1425</v>
      </c>
      <c r="K2399" s="34">
        <f t="shared" si="91"/>
        <v>712.5</v>
      </c>
      <c r="L2399" s="24">
        <v>0.5</v>
      </c>
      <c r="M2399" s="42">
        <f t="shared" si="94"/>
        <v>0.15</v>
      </c>
      <c r="N2399" s="29">
        <f t="shared" si="95"/>
        <v>712.5</v>
      </c>
      <c r="O2399" s="3"/>
      <c r="P2399" s="4"/>
      <c r="Q2399" s="5"/>
      <c r="R2399" s="6"/>
    </row>
    <row r="2400" spans="1:18" ht="15.75" customHeight="1">
      <c r="A2400" s="12" t="s">
        <v>15</v>
      </c>
      <c r="B2400" s="15">
        <v>1185732</v>
      </c>
      <c r="C2400" s="3">
        <v>44296</v>
      </c>
      <c r="D2400" s="12" t="s">
        <v>46</v>
      </c>
      <c r="E2400" s="12" t="s">
        <v>90</v>
      </c>
      <c r="F2400" s="12" t="s">
        <v>91</v>
      </c>
      <c r="G2400" s="12" t="s">
        <v>18</v>
      </c>
      <c r="H2400" s="33">
        <v>0.3</v>
      </c>
      <c r="I2400" s="21">
        <v>7250</v>
      </c>
      <c r="J2400" s="33">
        <f t="shared" si="90"/>
        <v>2175</v>
      </c>
      <c r="K2400" s="34">
        <f t="shared" si="91"/>
        <v>870</v>
      </c>
      <c r="L2400" s="24">
        <v>0.4</v>
      </c>
      <c r="M2400" s="42">
        <f t="shared" si="94"/>
        <v>0.12</v>
      </c>
      <c r="N2400" s="29">
        <f t="shared" si="95"/>
        <v>870</v>
      </c>
      <c r="O2400" s="3"/>
      <c r="P2400" s="4"/>
      <c r="Q2400" s="5"/>
      <c r="R2400" s="6"/>
    </row>
    <row r="2401" spans="1:18" ht="15.75" customHeight="1">
      <c r="A2401" s="12" t="s">
        <v>15</v>
      </c>
      <c r="B2401" s="15">
        <v>1185732</v>
      </c>
      <c r="C2401" s="3">
        <v>44296</v>
      </c>
      <c r="D2401" s="12" t="s">
        <v>46</v>
      </c>
      <c r="E2401" s="12" t="s">
        <v>90</v>
      </c>
      <c r="F2401" s="12" t="s">
        <v>91</v>
      </c>
      <c r="G2401" s="12" t="s">
        <v>19</v>
      </c>
      <c r="H2401" s="33">
        <v>0.3</v>
      </c>
      <c r="I2401" s="21">
        <v>4250</v>
      </c>
      <c r="J2401" s="33">
        <f t="shared" si="90"/>
        <v>1275</v>
      </c>
      <c r="K2401" s="34">
        <f t="shared" si="91"/>
        <v>446.25</v>
      </c>
      <c r="L2401" s="24">
        <v>0.35</v>
      </c>
      <c r="M2401" s="42">
        <f t="shared" si="94"/>
        <v>0.105</v>
      </c>
      <c r="N2401" s="29">
        <f t="shared" si="95"/>
        <v>446.25</v>
      </c>
      <c r="O2401" s="3"/>
      <c r="P2401" s="4"/>
      <c r="Q2401" s="5"/>
      <c r="R2401" s="6"/>
    </row>
    <row r="2402" spans="1:18" ht="15.75" customHeight="1">
      <c r="A2402" s="12" t="s">
        <v>15</v>
      </c>
      <c r="B2402" s="15">
        <v>1185732</v>
      </c>
      <c r="C2402" s="3">
        <v>44296</v>
      </c>
      <c r="D2402" s="12" t="s">
        <v>46</v>
      </c>
      <c r="E2402" s="12" t="s">
        <v>90</v>
      </c>
      <c r="F2402" s="12" t="s">
        <v>91</v>
      </c>
      <c r="G2402" s="12" t="s">
        <v>20</v>
      </c>
      <c r="H2402" s="33">
        <v>0.2</v>
      </c>
      <c r="I2402" s="21">
        <v>4250</v>
      </c>
      <c r="J2402" s="33">
        <f t="shared" si="90"/>
        <v>850</v>
      </c>
      <c r="K2402" s="34">
        <f t="shared" si="91"/>
        <v>340</v>
      </c>
      <c r="L2402" s="24">
        <v>0.4</v>
      </c>
      <c r="M2402" s="42">
        <f t="shared" si="94"/>
        <v>0.08</v>
      </c>
      <c r="N2402" s="29">
        <f t="shared" si="95"/>
        <v>340</v>
      </c>
      <c r="O2402" s="3"/>
      <c r="P2402" s="4"/>
      <c r="Q2402" s="5"/>
      <c r="R2402" s="6"/>
    </row>
    <row r="2403" spans="1:18" ht="15.75" customHeight="1">
      <c r="A2403" s="12" t="s">
        <v>15</v>
      </c>
      <c r="B2403" s="15">
        <v>1185732</v>
      </c>
      <c r="C2403" s="3">
        <v>44296</v>
      </c>
      <c r="D2403" s="12" t="s">
        <v>46</v>
      </c>
      <c r="E2403" s="12" t="s">
        <v>90</v>
      </c>
      <c r="F2403" s="12" t="s">
        <v>91</v>
      </c>
      <c r="G2403" s="12" t="s">
        <v>21</v>
      </c>
      <c r="H2403" s="33">
        <v>0.24999999999999994</v>
      </c>
      <c r="I2403" s="21">
        <v>3500</v>
      </c>
      <c r="J2403" s="33">
        <f t="shared" si="90"/>
        <v>874.99999999999977</v>
      </c>
      <c r="K2403" s="34">
        <f t="shared" si="91"/>
        <v>349.99999999999994</v>
      </c>
      <c r="L2403" s="24">
        <v>0.4</v>
      </c>
      <c r="M2403" s="42">
        <f t="shared" si="94"/>
        <v>9.9999999999999978E-2</v>
      </c>
      <c r="N2403" s="29">
        <f t="shared" si="95"/>
        <v>349.99999999999994</v>
      </c>
      <c r="O2403" s="3"/>
      <c r="P2403" s="4"/>
      <c r="Q2403" s="5"/>
      <c r="R2403" s="6"/>
    </row>
    <row r="2404" spans="1:18" ht="15.75" customHeight="1">
      <c r="A2404" s="12" t="s">
        <v>15</v>
      </c>
      <c r="B2404" s="15">
        <v>1185732</v>
      </c>
      <c r="C2404" s="3">
        <v>44296</v>
      </c>
      <c r="D2404" s="12" t="s">
        <v>46</v>
      </c>
      <c r="E2404" s="12" t="s">
        <v>90</v>
      </c>
      <c r="F2404" s="12" t="s">
        <v>91</v>
      </c>
      <c r="G2404" s="12" t="s">
        <v>22</v>
      </c>
      <c r="H2404" s="33">
        <v>0.45</v>
      </c>
      <c r="I2404" s="21">
        <v>3750</v>
      </c>
      <c r="J2404" s="33">
        <f t="shared" si="90"/>
        <v>1687.5</v>
      </c>
      <c r="K2404" s="34">
        <f t="shared" si="91"/>
        <v>590.625</v>
      </c>
      <c r="L2404" s="24">
        <v>0.35</v>
      </c>
      <c r="M2404" s="42">
        <f t="shared" si="94"/>
        <v>0.1575</v>
      </c>
      <c r="N2404" s="29">
        <f t="shared" si="95"/>
        <v>590.625</v>
      </c>
      <c r="O2404" s="3"/>
      <c r="P2404" s="4"/>
      <c r="Q2404" s="5"/>
      <c r="R2404" s="6"/>
    </row>
    <row r="2405" spans="1:18" ht="15.75" customHeight="1">
      <c r="A2405" s="12" t="s">
        <v>15</v>
      </c>
      <c r="B2405" s="15">
        <v>1185732</v>
      </c>
      <c r="C2405" s="3">
        <v>44296</v>
      </c>
      <c r="D2405" s="12" t="s">
        <v>46</v>
      </c>
      <c r="E2405" s="12" t="s">
        <v>90</v>
      </c>
      <c r="F2405" s="12" t="s">
        <v>91</v>
      </c>
      <c r="G2405" s="12" t="s">
        <v>23</v>
      </c>
      <c r="H2405" s="33">
        <v>0.35000000000000003</v>
      </c>
      <c r="I2405" s="21">
        <v>5250</v>
      </c>
      <c r="J2405" s="33">
        <f t="shared" si="90"/>
        <v>1837.5000000000002</v>
      </c>
      <c r="K2405" s="34">
        <f t="shared" si="91"/>
        <v>918.75000000000011</v>
      </c>
      <c r="L2405" s="24">
        <v>0.5</v>
      </c>
      <c r="M2405" s="42">
        <f t="shared" si="94"/>
        <v>0.17500000000000002</v>
      </c>
      <c r="N2405" s="29">
        <f t="shared" si="95"/>
        <v>918.75000000000011</v>
      </c>
      <c r="O2405" s="3"/>
      <c r="P2405" s="4"/>
      <c r="Q2405" s="5"/>
      <c r="R2405" s="6"/>
    </row>
    <row r="2406" spans="1:18" ht="15.75" customHeight="1">
      <c r="A2406" s="12" t="s">
        <v>15</v>
      </c>
      <c r="B2406" s="15">
        <v>1185732</v>
      </c>
      <c r="C2406" s="3">
        <v>44325</v>
      </c>
      <c r="D2406" s="12" t="s">
        <v>46</v>
      </c>
      <c r="E2406" s="12" t="s">
        <v>90</v>
      </c>
      <c r="F2406" s="12" t="s">
        <v>91</v>
      </c>
      <c r="G2406" s="12" t="s">
        <v>18</v>
      </c>
      <c r="H2406" s="33">
        <v>0.45</v>
      </c>
      <c r="I2406" s="21">
        <v>7950</v>
      </c>
      <c r="J2406" s="33">
        <f t="shared" si="90"/>
        <v>3577.5</v>
      </c>
      <c r="K2406" s="34">
        <f t="shared" si="91"/>
        <v>1431</v>
      </c>
      <c r="L2406" s="24">
        <v>0.4</v>
      </c>
      <c r="M2406" s="42">
        <f t="shared" si="94"/>
        <v>0.18</v>
      </c>
      <c r="N2406" s="29">
        <f t="shared" si="95"/>
        <v>1431</v>
      </c>
      <c r="O2406" s="3"/>
      <c r="P2406" s="4"/>
      <c r="Q2406" s="5"/>
      <c r="R2406" s="6"/>
    </row>
    <row r="2407" spans="1:18" ht="15.75" customHeight="1">
      <c r="A2407" s="12" t="s">
        <v>15</v>
      </c>
      <c r="B2407" s="15">
        <v>1185732</v>
      </c>
      <c r="C2407" s="3">
        <v>44325</v>
      </c>
      <c r="D2407" s="12" t="s">
        <v>46</v>
      </c>
      <c r="E2407" s="12" t="s">
        <v>90</v>
      </c>
      <c r="F2407" s="12" t="s">
        <v>91</v>
      </c>
      <c r="G2407" s="12" t="s">
        <v>19</v>
      </c>
      <c r="H2407" s="33">
        <v>0.45</v>
      </c>
      <c r="I2407" s="21">
        <v>5000</v>
      </c>
      <c r="J2407" s="33">
        <f t="shared" si="90"/>
        <v>2250</v>
      </c>
      <c r="K2407" s="34">
        <f t="shared" si="91"/>
        <v>787.5</v>
      </c>
      <c r="L2407" s="24">
        <v>0.35</v>
      </c>
      <c r="M2407" s="42">
        <f t="shared" si="94"/>
        <v>0.1575</v>
      </c>
      <c r="N2407" s="29">
        <f t="shared" si="95"/>
        <v>787.5</v>
      </c>
      <c r="O2407" s="3"/>
      <c r="P2407" s="4"/>
      <c r="Q2407" s="5"/>
      <c r="R2407" s="6"/>
    </row>
    <row r="2408" spans="1:18" ht="15.75" customHeight="1">
      <c r="A2408" s="12" t="s">
        <v>15</v>
      </c>
      <c r="B2408" s="15">
        <v>1185732</v>
      </c>
      <c r="C2408" s="3">
        <v>44325</v>
      </c>
      <c r="D2408" s="12" t="s">
        <v>46</v>
      </c>
      <c r="E2408" s="12" t="s">
        <v>90</v>
      </c>
      <c r="F2408" s="12" t="s">
        <v>91</v>
      </c>
      <c r="G2408" s="12" t="s">
        <v>20</v>
      </c>
      <c r="H2408" s="33">
        <v>0.4</v>
      </c>
      <c r="I2408" s="21">
        <v>4750</v>
      </c>
      <c r="J2408" s="33">
        <f t="shared" si="90"/>
        <v>1900</v>
      </c>
      <c r="K2408" s="34">
        <f t="shared" si="91"/>
        <v>760</v>
      </c>
      <c r="L2408" s="24">
        <v>0.4</v>
      </c>
      <c r="M2408" s="42">
        <f t="shared" si="94"/>
        <v>0.16</v>
      </c>
      <c r="N2408" s="29">
        <f t="shared" si="95"/>
        <v>760</v>
      </c>
      <c r="O2408" s="3"/>
      <c r="P2408" s="4"/>
      <c r="Q2408" s="5"/>
      <c r="R2408" s="6"/>
    </row>
    <row r="2409" spans="1:18" ht="15.75" customHeight="1">
      <c r="A2409" s="12" t="s">
        <v>15</v>
      </c>
      <c r="B2409" s="15">
        <v>1185732</v>
      </c>
      <c r="C2409" s="3">
        <v>44325</v>
      </c>
      <c r="D2409" s="12" t="s">
        <v>46</v>
      </c>
      <c r="E2409" s="12" t="s">
        <v>90</v>
      </c>
      <c r="F2409" s="12" t="s">
        <v>91</v>
      </c>
      <c r="G2409" s="12" t="s">
        <v>21</v>
      </c>
      <c r="H2409" s="33">
        <v>0.4</v>
      </c>
      <c r="I2409" s="21">
        <v>4250</v>
      </c>
      <c r="J2409" s="33">
        <f t="shared" si="90"/>
        <v>1700</v>
      </c>
      <c r="K2409" s="34">
        <f t="shared" si="91"/>
        <v>680</v>
      </c>
      <c r="L2409" s="24">
        <v>0.4</v>
      </c>
      <c r="M2409" s="42">
        <f t="shared" si="94"/>
        <v>0.16</v>
      </c>
      <c r="N2409" s="29">
        <f t="shared" si="95"/>
        <v>680</v>
      </c>
      <c r="O2409" s="3"/>
      <c r="P2409" s="4"/>
      <c r="Q2409" s="5"/>
      <c r="R2409" s="6"/>
    </row>
    <row r="2410" spans="1:18" ht="15.75" customHeight="1">
      <c r="A2410" s="12" t="s">
        <v>15</v>
      </c>
      <c r="B2410" s="15">
        <v>1185732</v>
      </c>
      <c r="C2410" s="3">
        <v>44325</v>
      </c>
      <c r="D2410" s="12" t="s">
        <v>46</v>
      </c>
      <c r="E2410" s="12" t="s">
        <v>90</v>
      </c>
      <c r="F2410" s="12" t="s">
        <v>91</v>
      </c>
      <c r="G2410" s="12" t="s">
        <v>22</v>
      </c>
      <c r="H2410" s="33">
        <v>0.49999999999999994</v>
      </c>
      <c r="I2410" s="21">
        <v>4500</v>
      </c>
      <c r="J2410" s="33">
        <f t="shared" si="90"/>
        <v>2249.9999999999995</v>
      </c>
      <c r="K2410" s="34">
        <f t="shared" si="91"/>
        <v>787.49999999999977</v>
      </c>
      <c r="L2410" s="24">
        <v>0.35</v>
      </c>
      <c r="M2410" s="42">
        <f t="shared" si="94"/>
        <v>0.17499999999999996</v>
      </c>
      <c r="N2410" s="29">
        <f t="shared" si="95"/>
        <v>787.49999999999977</v>
      </c>
      <c r="O2410" s="3"/>
      <c r="P2410" s="4"/>
      <c r="Q2410" s="5"/>
      <c r="R2410" s="6"/>
    </row>
    <row r="2411" spans="1:18" ht="15.75" customHeight="1">
      <c r="A2411" s="12" t="s">
        <v>15</v>
      </c>
      <c r="B2411" s="15">
        <v>1185732</v>
      </c>
      <c r="C2411" s="3">
        <v>44325</v>
      </c>
      <c r="D2411" s="12" t="s">
        <v>46</v>
      </c>
      <c r="E2411" s="12" t="s">
        <v>90</v>
      </c>
      <c r="F2411" s="12" t="s">
        <v>91</v>
      </c>
      <c r="G2411" s="12" t="s">
        <v>23</v>
      </c>
      <c r="H2411" s="33">
        <v>0.54999999999999993</v>
      </c>
      <c r="I2411" s="21">
        <v>5500</v>
      </c>
      <c r="J2411" s="33">
        <f t="shared" si="90"/>
        <v>3024.9999999999995</v>
      </c>
      <c r="K2411" s="34">
        <f t="shared" si="91"/>
        <v>1512.4999999999998</v>
      </c>
      <c r="L2411" s="24">
        <v>0.5</v>
      </c>
      <c r="M2411" s="42">
        <f t="shared" si="94"/>
        <v>0.27499999999999997</v>
      </c>
      <c r="N2411" s="29">
        <f t="shared" si="95"/>
        <v>1512.4999999999998</v>
      </c>
      <c r="O2411" s="3"/>
      <c r="P2411" s="4"/>
      <c r="Q2411" s="5"/>
      <c r="R2411" s="6"/>
    </row>
    <row r="2412" spans="1:18" ht="15.75" customHeight="1">
      <c r="A2412" s="12" t="s">
        <v>15</v>
      </c>
      <c r="B2412" s="15">
        <v>1185732</v>
      </c>
      <c r="C2412" s="3">
        <v>44358</v>
      </c>
      <c r="D2412" s="12" t="s">
        <v>46</v>
      </c>
      <c r="E2412" s="12" t="s">
        <v>90</v>
      </c>
      <c r="F2412" s="12" t="s">
        <v>91</v>
      </c>
      <c r="G2412" s="12" t="s">
        <v>18</v>
      </c>
      <c r="H2412" s="33">
        <v>0.49999999999999994</v>
      </c>
      <c r="I2412" s="21">
        <v>8000</v>
      </c>
      <c r="J2412" s="33">
        <f t="shared" si="90"/>
        <v>3999.9999999999995</v>
      </c>
      <c r="K2412" s="34">
        <f t="shared" si="91"/>
        <v>1600</v>
      </c>
      <c r="L2412" s="24">
        <v>0.4</v>
      </c>
      <c r="M2412" s="42">
        <f t="shared" si="94"/>
        <v>0.2</v>
      </c>
      <c r="N2412" s="29">
        <f t="shared" si="95"/>
        <v>1600</v>
      </c>
      <c r="O2412" s="3"/>
      <c r="P2412" s="4"/>
      <c r="Q2412" s="5"/>
      <c r="R2412" s="6"/>
    </row>
    <row r="2413" spans="1:18" ht="15.75" customHeight="1">
      <c r="A2413" s="12" t="s">
        <v>15</v>
      </c>
      <c r="B2413" s="15">
        <v>1185732</v>
      </c>
      <c r="C2413" s="3">
        <v>44358</v>
      </c>
      <c r="D2413" s="12" t="s">
        <v>46</v>
      </c>
      <c r="E2413" s="12" t="s">
        <v>90</v>
      </c>
      <c r="F2413" s="12" t="s">
        <v>91</v>
      </c>
      <c r="G2413" s="12" t="s">
        <v>19</v>
      </c>
      <c r="H2413" s="33">
        <v>0.45</v>
      </c>
      <c r="I2413" s="21">
        <v>5500</v>
      </c>
      <c r="J2413" s="33">
        <f t="shared" si="90"/>
        <v>2475</v>
      </c>
      <c r="K2413" s="34">
        <f t="shared" si="91"/>
        <v>866.25</v>
      </c>
      <c r="L2413" s="24">
        <v>0.35</v>
      </c>
      <c r="M2413" s="42">
        <f t="shared" si="94"/>
        <v>0.1575</v>
      </c>
      <c r="N2413" s="29">
        <f t="shared" si="95"/>
        <v>866.25</v>
      </c>
      <c r="O2413" s="3"/>
      <c r="P2413" s="4"/>
      <c r="Q2413" s="5"/>
      <c r="R2413" s="6"/>
    </row>
    <row r="2414" spans="1:18" ht="15.75" customHeight="1">
      <c r="A2414" s="12" t="s">
        <v>15</v>
      </c>
      <c r="B2414" s="15">
        <v>1185732</v>
      </c>
      <c r="C2414" s="3">
        <v>44358</v>
      </c>
      <c r="D2414" s="12" t="s">
        <v>46</v>
      </c>
      <c r="E2414" s="12" t="s">
        <v>90</v>
      </c>
      <c r="F2414" s="12" t="s">
        <v>91</v>
      </c>
      <c r="G2414" s="12" t="s">
        <v>20</v>
      </c>
      <c r="H2414" s="33">
        <v>0.5</v>
      </c>
      <c r="I2414" s="21">
        <v>5250</v>
      </c>
      <c r="J2414" s="33">
        <f t="shared" si="90"/>
        <v>2625</v>
      </c>
      <c r="K2414" s="34">
        <f t="shared" si="91"/>
        <v>1050</v>
      </c>
      <c r="L2414" s="24">
        <v>0.4</v>
      </c>
      <c r="M2414" s="42">
        <f t="shared" si="94"/>
        <v>0.2</v>
      </c>
      <c r="N2414" s="29">
        <f t="shared" si="95"/>
        <v>1050</v>
      </c>
      <c r="O2414" s="3"/>
      <c r="P2414" s="4"/>
      <c r="Q2414" s="5"/>
      <c r="R2414" s="6"/>
    </row>
    <row r="2415" spans="1:18" ht="15.75" customHeight="1">
      <c r="A2415" s="12" t="s">
        <v>15</v>
      </c>
      <c r="B2415" s="15">
        <v>1185732</v>
      </c>
      <c r="C2415" s="3">
        <v>44358</v>
      </c>
      <c r="D2415" s="12" t="s">
        <v>46</v>
      </c>
      <c r="E2415" s="12" t="s">
        <v>90</v>
      </c>
      <c r="F2415" s="12" t="s">
        <v>91</v>
      </c>
      <c r="G2415" s="12" t="s">
        <v>21</v>
      </c>
      <c r="H2415" s="33">
        <v>0.5</v>
      </c>
      <c r="I2415" s="21">
        <v>5000</v>
      </c>
      <c r="J2415" s="33">
        <f t="shared" si="90"/>
        <v>2500</v>
      </c>
      <c r="K2415" s="34">
        <f t="shared" si="91"/>
        <v>1000</v>
      </c>
      <c r="L2415" s="24">
        <v>0.4</v>
      </c>
      <c r="M2415" s="42">
        <f t="shared" si="94"/>
        <v>0.2</v>
      </c>
      <c r="N2415" s="29">
        <f t="shared" si="95"/>
        <v>1000</v>
      </c>
      <c r="O2415" s="3"/>
      <c r="P2415" s="4"/>
      <c r="Q2415" s="5"/>
      <c r="R2415" s="6"/>
    </row>
    <row r="2416" spans="1:18" ht="15.75" customHeight="1">
      <c r="A2416" s="12" t="s">
        <v>15</v>
      </c>
      <c r="B2416" s="15">
        <v>1185732</v>
      </c>
      <c r="C2416" s="3">
        <v>44358</v>
      </c>
      <c r="D2416" s="12" t="s">
        <v>46</v>
      </c>
      <c r="E2416" s="12" t="s">
        <v>90</v>
      </c>
      <c r="F2416" s="12" t="s">
        <v>91</v>
      </c>
      <c r="G2416" s="12" t="s">
        <v>22</v>
      </c>
      <c r="H2416" s="33">
        <v>0.65</v>
      </c>
      <c r="I2416" s="21">
        <v>5000</v>
      </c>
      <c r="J2416" s="33">
        <f t="shared" si="90"/>
        <v>3250</v>
      </c>
      <c r="K2416" s="34">
        <f t="shared" si="91"/>
        <v>1137.5</v>
      </c>
      <c r="L2416" s="24">
        <v>0.35</v>
      </c>
      <c r="M2416" s="42">
        <f t="shared" si="94"/>
        <v>0.22750000000000001</v>
      </c>
      <c r="N2416" s="29">
        <f t="shared" si="95"/>
        <v>1137.5</v>
      </c>
      <c r="O2416" s="3"/>
      <c r="P2416" s="4"/>
      <c r="Q2416" s="5"/>
      <c r="R2416" s="6"/>
    </row>
    <row r="2417" spans="1:18" ht="15.75" customHeight="1">
      <c r="A2417" s="12" t="s">
        <v>15</v>
      </c>
      <c r="B2417" s="15">
        <v>1185732</v>
      </c>
      <c r="C2417" s="3">
        <v>44358</v>
      </c>
      <c r="D2417" s="12" t="s">
        <v>46</v>
      </c>
      <c r="E2417" s="12" t="s">
        <v>90</v>
      </c>
      <c r="F2417" s="12" t="s">
        <v>91</v>
      </c>
      <c r="G2417" s="12" t="s">
        <v>23</v>
      </c>
      <c r="H2417" s="33">
        <v>0.70000000000000007</v>
      </c>
      <c r="I2417" s="21">
        <v>6750</v>
      </c>
      <c r="J2417" s="33">
        <f t="shared" si="90"/>
        <v>4725</v>
      </c>
      <c r="K2417" s="34">
        <f t="shared" si="91"/>
        <v>2362.5</v>
      </c>
      <c r="L2417" s="24">
        <v>0.5</v>
      </c>
      <c r="M2417" s="42">
        <f t="shared" si="94"/>
        <v>0.35</v>
      </c>
      <c r="N2417" s="29">
        <f t="shared" si="95"/>
        <v>2362.5</v>
      </c>
      <c r="O2417" s="3"/>
      <c r="P2417" s="4"/>
      <c r="Q2417" s="5"/>
      <c r="R2417" s="6"/>
    </row>
    <row r="2418" spans="1:18" ht="15.75" customHeight="1">
      <c r="A2418" s="12" t="s">
        <v>15</v>
      </c>
      <c r="B2418" s="15">
        <v>1185732</v>
      </c>
      <c r="C2418" s="3">
        <v>44386</v>
      </c>
      <c r="D2418" s="12" t="s">
        <v>46</v>
      </c>
      <c r="E2418" s="12" t="s">
        <v>90</v>
      </c>
      <c r="F2418" s="12" t="s">
        <v>91</v>
      </c>
      <c r="G2418" s="12" t="s">
        <v>18</v>
      </c>
      <c r="H2418" s="33">
        <v>0.65</v>
      </c>
      <c r="I2418" s="21">
        <v>9000</v>
      </c>
      <c r="J2418" s="33">
        <f t="shared" si="90"/>
        <v>5850</v>
      </c>
      <c r="K2418" s="34">
        <f t="shared" si="91"/>
        <v>2340</v>
      </c>
      <c r="L2418" s="24">
        <v>0.4</v>
      </c>
      <c r="M2418" s="42">
        <f t="shared" si="94"/>
        <v>0.26</v>
      </c>
      <c r="N2418" s="29">
        <f t="shared" si="95"/>
        <v>2340</v>
      </c>
      <c r="O2418" s="3"/>
      <c r="P2418" s="4"/>
      <c r="Q2418" s="5"/>
      <c r="R2418" s="6"/>
    </row>
    <row r="2419" spans="1:18" ht="15.75" customHeight="1">
      <c r="A2419" s="12" t="s">
        <v>15</v>
      </c>
      <c r="B2419" s="15">
        <v>1185732</v>
      </c>
      <c r="C2419" s="3">
        <v>44386</v>
      </c>
      <c r="D2419" s="12" t="s">
        <v>46</v>
      </c>
      <c r="E2419" s="12" t="s">
        <v>90</v>
      </c>
      <c r="F2419" s="12" t="s">
        <v>91</v>
      </c>
      <c r="G2419" s="12" t="s">
        <v>19</v>
      </c>
      <c r="H2419" s="33">
        <v>0.60000000000000009</v>
      </c>
      <c r="I2419" s="21">
        <v>6500</v>
      </c>
      <c r="J2419" s="33">
        <f t="shared" si="90"/>
        <v>3900.0000000000005</v>
      </c>
      <c r="K2419" s="34">
        <f t="shared" si="91"/>
        <v>1365</v>
      </c>
      <c r="L2419" s="24">
        <v>0.35</v>
      </c>
      <c r="M2419" s="42">
        <f t="shared" si="94"/>
        <v>0.21</v>
      </c>
      <c r="N2419" s="29">
        <f t="shared" si="95"/>
        <v>1365</v>
      </c>
      <c r="O2419" s="3"/>
      <c r="P2419" s="4"/>
      <c r="Q2419" s="5"/>
      <c r="R2419" s="6"/>
    </row>
    <row r="2420" spans="1:18" ht="15.75" customHeight="1">
      <c r="A2420" s="12" t="s">
        <v>15</v>
      </c>
      <c r="B2420" s="15">
        <v>1185732</v>
      </c>
      <c r="C2420" s="3">
        <v>44386</v>
      </c>
      <c r="D2420" s="12" t="s">
        <v>46</v>
      </c>
      <c r="E2420" s="12" t="s">
        <v>90</v>
      </c>
      <c r="F2420" s="12" t="s">
        <v>91</v>
      </c>
      <c r="G2420" s="12" t="s">
        <v>20</v>
      </c>
      <c r="H2420" s="33">
        <v>0.55000000000000004</v>
      </c>
      <c r="I2420" s="21">
        <v>5750</v>
      </c>
      <c r="J2420" s="33">
        <f t="shared" si="90"/>
        <v>3162.5000000000005</v>
      </c>
      <c r="K2420" s="34">
        <f t="shared" si="91"/>
        <v>1265.0000000000002</v>
      </c>
      <c r="L2420" s="24">
        <v>0.4</v>
      </c>
      <c r="M2420" s="42">
        <f t="shared" si="94"/>
        <v>0.22000000000000003</v>
      </c>
      <c r="N2420" s="29">
        <f t="shared" si="95"/>
        <v>1265.0000000000002</v>
      </c>
      <c r="O2420" s="3"/>
      <c r="P2420" s="4"/>
      <c r="Q2420" s="5"/>
      <c r="R2420" s="6"/>
    </row>
    <row r="2421" spans="1:18" ht="15.75" customHeight="1">
      <c r="A2421" s="12" t="s">
        <v>15</v>
      </c>
      <c r="B2421" s="15">
        <v>1185732</v>
      </c>
      <c r="C2421" s="3">
        <v>44386</v>
      </c>
      <c r="D2421" s="12" t="s">
        <v>46</v>
      </c>
      <c r="E2421" s="12" t="s">
        <v>90</v>
      </c>
      <c r="F2421" s="12" t="s">
        <v>91</v>
      </c>
      <c r="G2421" s="12" t="s">
        <v>21</v>
      </c>
      <c r="H2421" s="33">
        <v>0.55000000000000004</v>
      </c>
      <c r="I2421" s="21">
        <v>5250</v>
      </c>
      <c r="J2421" s="33">
        <f t="shared" si="90"/>
        <v>2887.5000000000005</v>
      </c>
      <c r="K2421" s="34">
        <f t="shared" si="91"/>
        <v>1155.0000000000002</v>
      </c>
      <c r="L2421" s="24">
        <v>0.4</v>
      </c>
      <c r="M2421" s="42">
        <f t="shared" si="94"/>
        <v>0.22000000000000006</v>
      </c>
      <c r="N2421" s="29">
        <f t="shared" si="95"/>
        <v>1155.0000000000002</v>
      </c>
      <c r="O2421" s="3"/>
      <c r="P2421" s="4"/>
      <c r="Q2421" s="5"/>
      <c r="R2421" s="6"/>
    </row>
    <row r="2422" spans="1:18" ht="15.75" customHeight="1">
      <c r="A2422" s="12" t="s">
        <v>15</v>
      </c>
      <c r="B2422" s="15">
        <v>1185732</v>
      </c>
      <c r="C2422" s="3">
        <v>44386</v>
      </c>
      <c r="D2422" s="12" t="s">
        <v>46</v>
      </c>
      <c r="E2422" s="12" t="s">
        <v>90</v>
      </c>
      <c r="F2422" s="12" t="s">
        <v>91</v>
      </c>
      <c r="G2422" s="12" t="s">
        <v>22</v>
      </c>
      <c r="H2422" s="33">
        <v>0.65</v>
      </c>
      <c r="I2422" s="21">
        <v>5500</v>
      </c>
      <c r="J2422" s="33">
        <f t="shared" si="90"/>
        <v>3575</v>
      </c>
      <c r="K2422" s="34">
        <f t="shared" si="91"/>
        <v>1251.25</v>
      </c>
      <c r="L2422" s="24">
        <v>0.35</v>
      </c>
      <c r="M2422" s="42">
        <f t="shared" si="94"/>
        <v>0.22750000000000001</v>
      </c>
      <c r="N2422" s="29">
        <f t="shared" si="95"/>
        <v>1251.25</v>
      </c>
      <c r="O2422" s="3"/>
      <c r="P2422" s="4"/>
      <c r="Q2422" s="5"/>
      <c r="R2422" s="6"/>
    </row>
    <row r="2423" spans="1:18" ht="15.75" customHeight="1">
      <c r="A2423" s="12" t="s">
        <v>15</v>
      </c>
      <c r="B2423" s="15">
        <v>1185732</v>
      </c>
      <c r="C2423" s="3">
        <v>44386</v>
      </c>
      <c r="D2423" s="12" t="s">
        <v>46</v>
      </c>
      <c r="E2423" s="12" t="s">
        <v>90</v>
      </c>
      <c r="F2423" s="12" t="s">
        <v>91</v>
      </c>
      <c r="G2423" s="12" t="s">
        <v>23</v>
      </c>
      <c r="H2423" s="33">
        <v>0.70000000000000007</v>
      </c>
      <c r="I2423" s="21">
        <v>7250</v>
      </c>
      <c r="J2423" s="33">
        <f t="shared" si="90"/>
        <v>5075.0000000000009</v>
      </c>
      <c r="K2423" s="34">
        <f t="shared" si="91"/>
        <v>2537.5000000000005</v>
      </c>
      <c r="L2423" s="24">
        <v>0.5</v>
      </c>
      <c r="M2423" s="42">
        <f t="shared" si="94"/>
        <v>0.35000000000000009</v>
      </c>
      <c r="N2423" s="29">
        <f t="shared" si="95"/>
        <v>2537.5000000000005</v>
      </c>
      <c r="O2423" s="3"/>
      <c r="P2423" s="4"/>
      <c r="Q2423" s="5"/>
      <c r="R2423" s="6"/>
    </row>
    <row r="2424" spans="1:18" ht="15.75" customHeight="1">
      <c r="A2424" s="12" t="s">
        <v>15</v>
      </c>
      <c r="B2424" s="15">
        <v>1185732</v>
      </c>
      <c r="C2424" s="3">
        <v>44418</v>
      </c>
      <c r="D2424" s="12" t="s">
        <v>46</v>
      </c>
      <c r="E2424" s="12" t="s">
        <v>90</v>
      </c>
      <c r="F2424" s="12" t="s">
        <v>91</v>
      </c>
      <c r="G2424" s="12" t="s">
        <v>18</v>
      </c>
      <c r="H2424" s="33">
        <v>0.65</v>
      </c>
      <c r="I2424" s="21">
        <v>8750</v>
      </c>
      <c r="J2424" s="33">
        <f t="shared" si="90"/>
        <v>5687.5</v>
      </c>
      <c r="K2424" s="34">
        <f t="shared" si="91"/>
        <v>2275</v>
      </c>
      <c r="L2424" s="24">
        <v>0.4</v>
      </c>
      <c r="M2424" s="42">
        <f t="shared" si="94"/>
        <v>0.26</v>
      </c>
      <c r="N2424" s="29">
        <f t="shared" si="95"/>
        <v>2275</v>
      </c>
      <c r="O2424" s="3"/>
      <c r="P2424" s="4"/>
      <c r="Q2424" s="5"/>
      <c r="R2424" s="6"/>
    </row>
    <row r="2425" spans="1:18" ht="15.75" customHeight="1">
      <c r="A2425" s="12" t="s">
        <v>15</v>
      </c>
      <c r="B2425" s="15">
        <v>1185732</v>
      </c>
      <c r="C2425" s="3">
        <v>44418</v>
      </c>
      <c r="D2425" s="12" t="s">
        <v>46</v>
      </c>
      <c r="E2425" s="12" t="s">
        <v>90</v>
      </c>
      <c r="F2425" s="12" t="s">
        <v>91</v>
      </c>
      <c r="G2425" s="12" t="s">
        <v>19</v>
      </c>
      <c r="H2425" s="33">
        <v>0.60000000000000009</v>
      </c>
      <c r="I2425" s="21">
        <v>6500</v>
      </c>
      <c r="J2425" s="33">
        <f t="shared" si="90"/>
        <v>3900.0000000000005</v>
      </c>
      <c r="K2425" s="34">
        <f t="shared" si="91"/>
        <v>1365</v>
      </c>
      <c r="L2425" s="24">
        <v>0.35</v>
      </c>
      <c r="M2425" s="42">
        <f t="shared" si="94"/>
        <v>0.21</v>
      </c>
      <c r="N2425" s="29">
        <f t="shared" si="95"/>
        <v>1365</v>
      </c>
      <c r="O2425" s="3"/>
      <c r="P2425" s="4"/>
      <c r="Q2425" s="5"/>
      <c r="R2425" s="6"/>
    </row>
    <row r="2426" spans="1:18" ht="15.75" customHeight="1">
      <c r="A2426" s="12" t="s">
        <v>15</v>
      </c>
      <c r="B2426" s="15">
        <v>1185732</v>
      </c>
      <c r="C2426" s="3">
        <v>44418</v>
      </c>
      <c r="D2426" s="12" t="s">
        <v>46</v>
      </c>
      <c r="E2426" s="12" t="s">
        <v>90</v>
      </c>
      <c r="F2426" s="12" t="s">
        <v>91</v>
      </c>
      <c r="G2426" s="12" t="s">
        <v>20</v>
      </c>
      <c r="H2426" s="33">
        <v>0.55000000000000004</v>
      </c>
      <c r="I2426" s="21">
        <v>5750</v>
      </c>
      <c r="J2426" s="33">
        <f t="shared" si="90"/>
        <v>3162.5000000000005</v>
      </c>
      <c r="K2426" s="34">
        <f t="shared" si="91"/>
        <v>1265.0000000000002</v>
      </c>
      <c r="L2426" s="24">
        <v>0.4</v>
      </c>
      <c r="M2426" s="42">
        <f t="shared" si="94"/>
        <v>0.22000000000000003</v>
      </c>
      <c r="N2426" s="29">
        <f t="shared" si="95"/>
        <v>1265.0000000000002</v>
      </c>
      <c r="O2426" s="3"/>
      <c r="P2426" s="4"/>
      <c r="Q2426" s="5"/>
      <c r="R2426" s="6"/>
    </row>
    <row r="2427" spans="1:18" ht="15.75" customHeight="1">
      <c r="A2427" s="12" t="s">
        <v>15</v>
      </c>
      <c r="B2427" s="15">
        <v>1185732</v>
      </c>
      <c r="C2427" s="3">
        <v>44418</v>
      </c>
      <c r="D2427" s="12" t="s">
        <v>46</v>
      </c>
      <c r="E2427" s="12" t="s">
        <v>90</v>
      </c>
      <c r="F2427" s="12" t="s">
        <v>91</v>
      </c>
      <c r="G2427" s="12" t="s">
        <v>21</v>
      </c>
      <c r="H2427" s="33">
        <v>0.45</v>
      </c>
      <c r="I2427" s="21">
        <v>5250</v>
      </c>
      <c r="J2427" s="33">
        <f t="shared" si="90"/>
        <v>2362.5</v>
      </c>
      <c r="K2427" s="34">
        <f t="shared" si="91"/>
        <v>945</v>
      </c>
      <c r="L2427" s="24">
        <v>0.4</v>
      </c>
      <c r="M2427" s="42">
        <f t="shared" si="94"/>
        <v>0.18</v>
      </c>
      <c r="N2427" s="29">
        <f t="shared" si="95"/>
        <v>945</v>
      </c>
      <c r="O2427" s="3"/>
      <c r="P2427" s="4"/>
      <c r="Q2427" s="5"/>
      <c r="R2427" s="6"/>
    </row>
    <row r="2428" spans="1:18" ht="15.75" customHeight="1">
      <c r="A2428" s="12" t="s">
        <v>15</v>
      </c>
      <c r="B2428" s="15">
        <v>1185732</v>
      </c>
      <c r="C2428" s="3">
        <v>44418</v>
      </c>
      <c r="D2428" s="12" t="s">
        <v>46</v>
      </c>
      <c r="E2428" s="12" t="s">
        <v>90</v>
      </c>
      <c r="F2428" s="12" t="s">
        <v>91</v>
      </c>
      <c r="G2428" s="12" t="s">
        <v>22</v>
      </c>
      <c r="H2428" s="33">
        <v>0.55000000000000004</v>
      </c>
      <c r="I2428" s="21">
        <v>5000</v>
      </c>
      <c r="J2428" s="33">
        <f t="shared" si="90"/>
        <v>2750</v>
      </c>
      <c r="K2428" s="34">
        <f t="shared" si="91"/>
        <v>962.49999999999989</v>
      </c>
      <c r="L2428" s="24">
        <v>0.35</v>
      </c>
      <c r="M2428" s="42">
        <f t="shared" si="94"/>
        <v>0.19249999999999998</v>
      </c>
      <c r="N2428" s="29">
        <f t="shared" si="95"/>
        <v>962.49999999999989</v>
      </c>
      <c r="O2428" s="3"/>
      <c r="P2428" s="4"/>
      <c r="Q2428" s="5"/>
      <c r="R2428" s="6"/>
    </row>
    <row r="2429" spans="1:18" ht="15.75" customHeight="1">
      <c r="A2429" s="12" t="s">
        <v>15</v>
      </c>
      <c r="B2429" s="15">
        <v>1185732</v>
      </c>
      <c r="C2429" s="3">
        <v>44418</v>
      </c>
      <c r="D2429" s="12" t="s">
        <v>46</v>
      </c>
      <c r="E2429" s="12" t="s">
        <v>90</v>
      </c>
      <c r="F2429" s="12" t="s">
        <v>91</v>
      </c>
      <c r="G2429" s="12" t="s">
        <v>23</v>
      </c>
      <c r="H2429" s="33">
        <v>0.60000000000000009</v>
      </c>
      <c r="I2429" s="21">
        <v>6750</v>
      </c>
      <c r="J2429" s="33">
        <f t="shared" si="90"/>
        <v>4050.0000000000005</v>
      </c>
      <c r="K2429" s="34">
        <f t="shared" si="91"/>
        <v>2025.0000000000002</v>
      </c>
      <c r="L2429" s="24">
        <v>0.5</v>
      </c>
      <c r="M2429" s="42">
        <f t="shared" si="94"/>
        <v>0.30000000000000004</v>
      </c>
      <c r="N2429" s="29">
        <f t="shared" si="95"/>
        <v>2025.0000000000002</v>
      </c>
      <c r="O2429" s="3"/>
      <c r="P2429" s="4"/>
      <c r="Q2429" s="5"/>
      <c r="R2429" s="6"/>
    </row>
    <row r="2430" spans="1:18" ht="15.75" customHeight="1">
      <c r="A2430" s="12" t="s">
        <v>15</v>
      </c>
      <c r="B2430" s="15">
        <v>1185732</v>
      </c>
      <c r="C2430" s="3">
        <v>44448</v>
      </c>
      <c r="D2430" s="12" t="s">
        <v>46</v>
      </c>
      <c r="E2430" s="12" t="s">
        <v>90</v>
      </c>
      <c r="F2430" s="12" t="s">
        <v>91</v>
      </c>
      <c r="G2430" s="12" t="s">
        <v>18</v>
      </c>
      <c r="H2430" s="33">
        <v>0.55000000000000004</v>
      </c>
      <c r="I2430" s="21">
        <v>7750</v>
      </c>
      <c r="J2430" s="33">
        <f t="shared" si="90"/>
        <v>4262.5</v>
      </c>
      <c r="K2430" s="34">
        <f t="shared" si="91"/>
        <v>1705</v>
      </c>
      <c r="L2430" s="24">
        <v>0.4</v>
      </c>
      <c r="M2430" s="42">
        <f t="shared" si="94"/>
        <v>0.22</v>
      </c>
      <c r="N2430" s="29">
        <f t="shared" si="95"/>
        <v>1705</v>
      </c>
      <c r="O2430" s="3"/>
      <c r="P2430" s="4"/>
      <c r="Q2430" s="5"/>
      <c r="R2430" s="6"/>
    </row>
    <row r="2431" spans="1:18" ht="15.75" customHeight="1">
      <c r="A2431" s="12" t="s">
        <v>15</v>
      </c>
      <c r="B2431" s="15">
        <v>1185732</v>
      </c>
      <c r="C2431" s="3">
        <v>44448</v>
      </c>
      <c r="D2431" s="12" t="s">
        <v>46</v>
      </c>
      <c r="E2431" s="12" t="s">
        <v>90</v>
      </c>
      <c r="F2431" s="12" t="s">
        <v>91</v>
      </c>
      <c r="G2431" s="12" t="s">
        <v>19</v>
      </c>
      <c r="H2431" s="33">
        <v>0.50000000000000011</v>
      </c>
      <c r="I2431" s="21">
        <v>5750</v>
      </c>
      <c r="J2431" s="33">
        <f t="shared" si="90"/>
        <v>2875.0000000000005</v>
      </c>
      <c r="K2431" s="34">
        <f t="shared" si="91"/>
        <v>1006.2500000000001</v>
      </c>
      <c r="L2431" s="24">
        <v>0.35</v>
      </c>
      <c r="M2431" s="42">
        <f t="shared" si="94"/>
        <v>0.17500000000000002</v>
      </c>
      <c r="N2431" s="29">
        <f t="shared" si="95"/>
        <v>1006.2500000000001</v>
      </c>
      <c r="O2431" s="3"/>
      <c r="P2431" s="4"/>
      <c r="Q2431" s="5"/>
      <c r="R2431" s="6"/>
    </row>
    <row r="2432" spans="1:18" ht="15.75" customHeight="1">
      <c r="A2432" s="12" t="s">
        <v>15</v>
      </c>
      <c r="B2432" s="15">
        <v>1185732</v>
      </c>
      <c r="C2432" s="3">
        <v>44448</v>
      </c>
      <c r="D2432" s="12" t="s">
        <v>46</v>
      </c>
      <c r="E2432" s="12" t="s">
        <v>90</v>
      </c>
      <c r="F2432" s="12" t="s">
        <v>91</v>
      </c>
      <c r="G2432" s="12" t="s">
        <v>20</v>
      </c>
      <c r="H2432" s="33">
        <v>0.25000000000000006</v>
      </c>
      <c r="I2432" s="21">
        <v>4750</v>
      </c>
      <c r="J2432" s="33">
        <f t="shared" si="90"/>
        <v>1187.5000000000002</v>
      </c>
      <c r="K2432" s="34">
        <f t="shared" si="91"/>
        <v>475.00000000000011</v>
      </c>
      <c r="L2432" s="24">
        <v>0.4</v>
      </c>
      <c r="M2432" s="42">
        <f t="shared" si="94"/>
        <v>0.10000000000000002</v>
      </c>
      <c r="N2432" s="29">
        <f t="shared" si="95"/>
        <v>475.00000000000011</v>
      </c>
      <c r="O2432" s="3"/>
      <c r="P2432" s="4"/>
      <c r="Q2432" s="5"/>
      <c r="R2432" s="6"/>
    </row>
    <row r="2433" spans="1:18" ht="15.75" customHeight="1">
      <c r="A2433" s="12" t="s">
        <v>15</v>
      </c>
      <c r="B2433" s="15">
        <v>1185732</v>
      </c>
      <c r="C2433" s="3">
        <v>44448</v>
      </c>
      <c r="D2433" s="12" t="s">
        <v>46</v>
      </c>
      <c r="E2433" s="12" t="s">
        <v>90</v>
      </c>
      <c r="F2433" s="12" t="s">
        <v>91</v>
      </c>
      <c r="G2433" s="12" t="s">
        <v>21</v>
      </c>
      <c r="H2433" s="33">
        <v>0.25000000000000006</v>
      </c>
      <c r="I2433" s="21">
        <v>4500</v>
      </c>
      <c r="J2433" s="33">
        <f t="shared" si="90"/>
        <v>1125.0000000000002</v>
      </c>
      <c r="K2433" s="34">
        <f t="shared" si="91"/>
        <v>450.00000000000011</v>
      </c>
      <c r="L2433" s="24">
        <v>0.4</v>
      </c>
      <c r="M2433" s="42">
        <f t="shared" si="94"/>
        <v>0.10000000000000002</v>
      </c>
      <c r="N2433" s="29">
        <f t="shared" si="95"/>
        <v>450.00000000000011</v>
      </c>
      <c r="O2433" s="3"/>
      <c r="P2433" s="4"/>
      <c r="Q2433" s="5"/>
      <c r="R2433" s="6"/>
    </row>
    <row r="2434" spans="1:18" ht="15.75" customHeight="1">
      <c r="A2434" s="12" t="s">
        <v>15</v>
      </c>
      <c r="B2434" s="15">
        <v>1185732</v>
      </c>
      <c r="C2434" s="3">
        <v>44448</v>
      </c>
      <c r="D2434" s="12" t="s">
        <v>46</v>
      </c>
      <c r="E2434" s="12" t="s">
        <v>90</v>
      </c>
      <c r="F2434" s="12" t="s">
        <v>91</v>
      </c>
      <c r="G2434" s="12" t="s">
        <v>22</v>
      </c>
      <c r="H2434" s="33">
        <v>0.35000000000000003</v>
      </c>
      <c r="I2434" s="21">
        <v>4500</v>
      </c>
      <c r="J2434" s="33">
        <f t="shared" si="90"/>
        <v>1575.0000000000002</v>
      </c>
      <c r="K2434" s="34">
        <f t="shared" si="91"/>
        <v>551.25</v>
      </c>
      <c r="L2434" s="24">
        <v>0.35</v>
      </c>
      <c r="M2434" s="42">
        <f t="shared" si="94"/>
        <v>0.1225</v>
      </c>
      <c r="N2434" s="29">
        <f t="shared" si="95"/>
        <v>551.25</v>
      </c>
      <c r="O2434" s="3"/>
      <c r="P2434" s="4"/>
      <c r="Q2434" s="5"/>
      <c r="R2434" s="6"/>
    </row>
    <row r="2435" spans="1:18" ht="15.75" customHeight="1">
      <c r="A2435" s="12" t="s">
        <v>15</v>
      </c>
      <c r="B2435" s="15">
        <v>1185732</v>
      </c>
      <c r="C2435" s="3">
        <v>44448</v>
      </c>
      <c r="D2435" s="12" t="s">
        <v>46</v>
      </c>
      <c r="E2435" s="12" t="s">
        <v>90</v>
      </c>
      <c r="F2435" s="12" t="s">
        <v>91</v>
      </c>
      <c r="G2435" s="12" t="s">
        <v>23</v>
      </c>
      <c r="H2435" s="33">
        <v>0.40000000000000008</v>
      </c>
      <c r="I2435" s="21">
        <v>5500</v>
      </c>
      <c r="J2435" s="33">
        <f t="shared" si="90"/>
        <v>2200.0000000000005</v>
      </c>
      <c r="K2435" s="34">
        <f t="shared" si="91"/>
        <v>1100.0000000000002</v>
      </c>
      <c r="L2435" s="24">
        <v>0.5</v>
      </c>
      <c r="M2435" s="42">
        <f t="shared" si="94"/>
        <v>0.20000000000000004</v>
      </c>
      <c r="N2435" s="29">
        <f t="shared" si="95"/>
        <v>1100.0000000000002</v>
      </c>
      <c r="O2435" s="3"/>
      <c r="P2435" s="4"/>
      <c r="Q2435" s="5"/>
      <c r="R2435" s="6"/>
    </row>
    <row r="2436" spans="1:18" ht="15.75" customHeight="1">
      <c r="A2436" s="12" t="s">
        <v>15</v>
      </c>
      <c r="B2436" s="15">
        <v>1185732</v>
      </c>
      <c r="C2436" s="3">
        <v>44480</v>
      </c>
      <c r="D2436" s="12" t="s">
        <v>46</v>
      </c>
      <c r="E2436" s="12" t="s">
        <v>90</v>
      </c>
      <c r="F2436" s="12" t="s">
        <v>91</v>
      </c>
      <c r="G2436" s="12" t="s">
        <v>18</v>
      </c>
      <c r="H2436" s="33">
        <v>0.40000000000000008</v>
      </c>
      <c r="I2436" s="21">
        <v>7250</v>
      </c>
      <c r="J2436" s="33">
        <f t="shared" si="90"/>
        <v>2900.0000000000005</v>
      </c>
      <c r="K2436" s="34">
        <f t="shared" si="91"/>
        <v>1160.0000000000002</v>
      </c>
      <c r="L2436" s="24">
        <v>0.4</v>
      </c>
      <c r="M2436" s="42">
        <f t="shared" si="94"/>
        <v>0.16000000000000003</v>
      </c>
      <c r="N2436" s="29">
        <f t="shared" si="95"/>
        <v>1160.0000000000002</v>
      </c>
      <c r="O2436" s="3"/>
      <c r="P2436" s="4"/>
      <c r="Q2436" s="5"/>
      <c r="R2436" s="6"/>
    </row>
    <row r="2437" spans="1:18" ht="15.75" customHeight="1">
      <c r="A2437" s="12" t="s">
        <v>15</v>
      </c>
      <c r="B2437" s="15">
        <v>1185732</v>
      </c>
      <c r="C2437" s="3">
        <v>44480</v>
      </c>
      <c r="D2437" s="12" t="s">
        <v>46</v>
      </c>
      <c r="E2437" s="12" t="s">
        <v>90</v>
      </c>
      <c r="F2437" s="12" t="s">
        <v>91</v>
      </c>
      <c r="G2437" s="12" t="s">
        <v>19</v>
      </c>
      <c r="H2437" s="33">
        <v>0.3000000000000001</v>
      </c>
      <c r="I2437" s="21">
        <v>5500</v>
      </c>
      <c r="J2437" s="33">
        <f t="shared" si="90"/>
        <v>1650.0000000000005</v>
      </c>
      <c r="K2437" s="34">
        <f t="shared" si="91"/>
        <v>577.50000000000011</v>
      </c>
      <c r="L2437" s="24">
        <v>0.35</v>
      </c>
      <c r="M2437" s="42">
        <f t="shared" si="94"/>
        <v>0.10500000000000002</v>
      </c>
      <c r="N2437" s="29">
        <f t="shared" si="95"/>
        <v>577.50000000000011</v>
      </c>
      <c r="O2437" s="3"/>
      <c r="P2437" s="4"/>
      <c r="Q2437" s="5"/>
      <c r="R2437" s="6"/>
    </row>
    <row r="2438" spans="1:18" ht="15.75" customHeight="1">
      <c r="A2438" s="12" t="s">
        <v>15</v>
      </c>
      <c r="B2438" s="15">
        <v>1185732</v>
      </c>
      <c r="C2438" s="3">
        <v>44480</v>
      </c>
      <c r="D2438" s="12" t="s">
        <v>46</v>
      </c>
      <c r="E2438" s="12" t="s">
        <v>90</v>
      </c>
      <c r="F2438" s="12" t="s">
        <v>91</v>
      </c>
      <c r="G2438" s="12" t="s">
        <v>20</v>
      </c>
      <c r="H2438" s="33">
        <v>0.3000000000000001</v>
      </c>
      <c r="I2438" s="21">
        <v>4250</v>
      </c>
      <c r="J2438" s="33">
        <f t="shared" si="90"/>
        <v>1275.0000000000005</v>
      </c>
      <c r="K2438" s="34">
        <f t="shared" si="91"/>
        <v>510.00000000000023</v>
      </c>
      <c r="L2438" s="24">
        <v>0.4</v>
      </c>
      <c r="M2438" s="42">
        <f t="shared" si="94"/>
        <v>0.12000000000000005</v>
      </c>
      <c r="N2438" s="29">
        <f t="shared" si="95"/>
        <v>510.00000000000023</v>
      </c>
      <c r="O2438" s="3"/>
      <c r="P2438" s="4"/>
      <c r="Q2438" s="5"/>
      <c r="R2438" s="6"/>
    </row>
    <row r="2439" spans="1:18" ht="15.75" customHeight="1">
      <c r="A2439" s="12" t="s">
        <v>15</v>
      </c>
      <c r="B2439" s="15">
        <v>1185732</v>
      </c>
      <c r="C2439" s="3">
        <v>44480</v>
      </c>
      <c r="D2439" s="12" t="s">
        <v>46</v>
      </c>
      <c r="E2439" s="12" t="s">
        <v>90</v>
      </c>
      <c r="F2439" s="12" t="s">
        <v>91</v>
      </c>
      <c r="G2439" s="12" t="s">
        <v>21</v>
      </c>
      <c r="H2439" s="33">
        <v>0.3000000000000001</v>
      </c>
      <c r="I2439" s="21">
        <v>4000</v>
      </c>
      <c r="J2439" s="33">
        <f t="shared" si="90"/>
        <v>1200.0000000000005</v>
      </c>
      <c r="K2439" s="34">
        <f t="shared" si="91"/>
        <v>480.00000000000023</v>
      </c>
      <c r="L2439" s="24">
        <v>0.4</v>
      </c>
      <c r="M2439" s="42">
        <f t="shared" ref="M2439:M2502" si="96">IFERROR(K2439/I2439,0)</f>
        <v>0.12000000000000005</v>
      </c>
      <c r="N2439" s="29">
        <f t="shared" ref="N2439:N2502" si="97">L2439*J2439</f>
        <v>480.00000000000023</v>
      </c>
      <c r="O2439" s="3"/>
      <c r="P2439" s="4"/>
      <c r="Q2439" s="5"/>
      <c r="R2439" s="6"/>
    </row>
    <row r="2440" spans="1:18" ht="15.75" customHeight="1">
      <c r="A2440" s="12" t="s">
        <v>15</v>
      </c>
      <c r="B2440" s="15">
        <v>1185732</v>
      </c>
      <c r="C2440" s="3">
        <v>44480</v>
      </c>
      <c r="D2440" s="12" t="s">
        <v>46</v>
      </c>
      <c r="E2440" s="12" t="s">
        <v>90</v>
      </c>
      <c r="F2440" s="12" t="s">
        <v>91</v>
      </c>
      <c r="G2440" s="12" t="s">
        <v>22</v>
      </c>
      <c r="H2440" s="33">
        <v>0.40000000000000008</v>
      </c>
      <c r="I2440" s="21">
        <v>4000</v>
      </c>
      <c r="J2440" s="33">
        <f t="shared" si="90"/>
        <v>1600.0000000000002</v>
      </c>
      <c r="K2440" s="34">
        <f t="shared" si="91"/>
        <v>560</v>
      </c>
      <c r="L2440" s="24">
        <v>0.35</v>
      </c>
      <c r="M2440" s="42">
        <f t="shared" si="96"/>
        <v>0.14000000000000001</v>
      </c>
      <c r="N2440" s="29">
        <f t="shared" si="97"/>
        <v>560</v>
      </c>
      <c r="O2440" s="3"/>
      <c r="P2440" s="4"/>
      <c r="Q2440" s="5"/>
      <c r="R2440" s="6"/>
    </row>
    <row r="2441" spans="1:18" ht="15.75" customHeight="1">
      <c r="A2441" s="12" t="s">
        <v>15</v>
      </c>
      <c r="B2441" s="15">
        <v>1185732</v>
      </c>
      <c r="C2441" s="3">
        <v>44480</v>
      </c>
      <c r="D2441" s="12" t="s">
        <v>46</v>
      </c>
      <c r="E2441" s="12" t="s">
        <v>90</v>
      </c>
      <c r="F2441" s="12" t="s">
        <v>91</v>
      </c>
      <c r="G2441" s="12" t="s">
        <v>23</v>
      </c>
      <c r="H2441" s="33">
        <v>0.4</v>
      </c>
      <c r="I2441" s="21">
        <v>5250</v>
      </c>
      <c r="J2441" s="33">
        <f t="shared" si="90"/>
        <v>2100</v>
      </c>
      <c r="K2441" s="34">
        <f t="shared" si="91"/>
        <v>1050</v>
      </c>
      <c r="L2441" s="24">
        <v>0.5</v>
      </c>
      <c r="M2441" s="42">
        <f t="shared" si="96"/>
        <v>0.2</v>
      </c>
      <c r="N2441" s="29">
        <f t="shared" si="97"/>
        <v>1050</v>
      </c>
      <c r="O2441" s="3"/>
      <c r="P2441" s="4"/>
      <c r="Q2441" s="5"/>
      <c r="R2441" s="6"/>
    </row>
    <row r="2442" spans="1:18" ht="15.75" customHeight="1">
      <c r="A2442" s="12" t="s">
        <v>15</v>
      </c>
      <c r="B2442" s="15">
        <v>1185732</v>
      </c>
      <c r="C2442" s="3">
        <v>44510</v>
      </c>
      <c r="D2442" s="12" t="s">
        <v>46</v>
      </c>
      <c r="E2442" s="12" t="s">
        <v>90</v>
      </c>
      <c r="F2442" s="12" t="s">
        <v>91</v>
      </c>
      <c r="G2442" s="12" t="s">
        <v>18</v>
      </c>
      <c r="H2442" s="33">
        <v>0.35000000000000009</v>
      </c>
      <c r="I2442" s="21">
        <v>6750</v>
      </c>
      <c r="J2442" s="33">
        <f t="shared" si="90"/>
        <v>2362.5000000000005</v>
      </c>
      <c r="K2442" s="34">
        <f t="shared" si="91"/>
        <v>945.00000000000023</v>
      </c>
      <c r="L2442" s="24">
        <v>0.4</v>
      </c>
      <c r="M2442" s="42">
        <f t="shared" si="96"/>
        <v>0.14000000000000004</v>
      </c>
      <c r="N2442" s="29">
        <f t="shared" si="97"/>
        <v>945.00000000000023</v>
      </c>
      <c r="O2442" s="3"/>
      <c r="P2442" s="4"/>
      <c r="Q2442" s="5"/>
      <c r="R2442" s="6"/>
    </row>
    <row r="2443" spans="1:18" ht="15.75" customHeight="1">
      <c r="A2443" s="12" t="s">
        <v>15</v>
      </c>
      <c r="B2443" s="15">
        <v>1185732</v>
      </c>
      <c r="C2443" s="3">
        <v>44510</v>
      </c>
      <c r="D2443" s="12" t="s">
        <v>46</v>
      </c>
      <c r="E2443" s="12" t="s">
        <v>90</v>
      </c>
      <c r="F2443" s="12" t="s">
        <v>91</v>
      </c>
      <c r="G2443" s="12" t="s">
        <v>19</v>
      </c>
      <c r="H2443" s="33">
        <v>0.25000000000000011</v>
      </c>
      <c r="I2443" s="21">
        <v>5000</v>
      </c>
      <c r="J2443" s="33">
        <f t="shared" si="90"/>
        <v>1250.0000000000005</v>
      </c>
      <c r="K2443" s="34">
        <f t="shared" si="91"/>
        <v>437.50000000000011</v>
      </c>
      <c r="L2443" s="24">
        <v>0.35</v>
      </c>
      <c r="M2443" s="42">
        <f t="shared" si="96"/>
        <v>8.7500000000000022E-2</v>
      </c>
      <c r="N2443" s="29">
        <f t="shared" si="97"/>
        <v>437.50000000000011</v>
      </c>
      <c r="O2443" s="3"/>
      <c r="P2443" s="4"/>
      <c r="Q2443" s="5"/>
      <c r="R2443" s="6"/>
    </row>
    <row r="2444" spans="1:18" ht="15.75" customHeight="1">
      <c r="A2444" s="12" t="s">
        <v>15</v>
      </c>
      <c r="B2444" s="15">
        <v>1185732</v>
      </c>
      <c r="C2444" s="3">
        <v>44510</v>
      </c>
      <c r="D2444" s="12" t="s">
        <v>46</v>
      </c>
      <c r="E2444" s="12" t="s">
        <v>90</v>
      </c>
      <c r="F2444" s="12" t="s">
        <v>91</v>
      </c>
      <c r="G2444" s="12" t="s">
        <v>20</v>
      </c>
      <c r="H2444" s="33">
        <v>0.35000000000000014</v>
      </c>
      <c r="I2444" s="21">
        <v>4450</v>
      </c>
      <c r="J2444" s="33">
        <f t="shared" si="90"/>
        <v>1557.5000000000007</v>
      </c>
      <c r="K2444" s="34">
        <f t="shared" si="91"/>
        <v>623.00000000000034</v>
      </c>
      <c r="L2444" s="24">
        <v>0.4</v>
      </c>
      <c r="M2444" s="42">
        <f t="shared" si="96"/>
        <v>0.14000000000000007</v>
      </c>
      <c r="N2444" s="29">
        <f t="shared" si="97"/>
        <v>623.00000000000034</v>
      </c>
      <c r="O2444" s="3"/>
      <c r="P2444" s="4"/>
      <c r="Q2444" s="5"/>
      <c r="R2444" s="6"/>
    </row>
    <row r="2445" spans="1:18" ht="15.75" customHeight="1">
      <c r="A2445" s="12" t="s">
        <v>15</v>
      </c>
      <c r="B2445" s="15">
        <v>1185732</v>
      </c>
      <c r="C2445" s="3">
        <v>44510</v>
      </c>
      <c r="D2445" s="12" t="s">
        <v>46</v>
      </c>
      <c r="E2445" s="12" t="s">
        <v>90</v>
      </c>
      <c r="F2445" s="12" t="s">
        <v>91</v>
      </c>
      <c r="G2445" s="12" t="s">
        <v>21</v>
      </c>
      <c r="H2445" s="33">
        <v>0.65000000000000024</v>
      </c>
      <c r="I2445" s="21">
        <v>5000</v>
      </c>
      <c r="J2445" s="33">
        <f t="shared" si="90"/>
        <v>3250.0000000000014</v>
      </c>
      <c r="K2445" s="34">
        <f t="shared" si="91"/>
        <v>1300.0000000000007</v>
      </c>
      <c r="L2445" s="24">
        <v>0.4</v>
      </c>
      <c r="M2445" s="42">
        <f t="shared" si="96"/>
        <v>0.26000000000000012</v>
      </c>
      <c r="N2445" s="29">
        <f t="shared" si="97"/>
        <v>1300.0000000000007</v>
      </c>
      <c r="O2445" s="3"/>
      <c r="P2445" s="4"/>
      <c r="Q2445" s="5"/>
      <c r="R2445" s="6"/>
    </row>
    <row r="2446" spans="1:18" ht="15.75" customHeight="1">
      <c r="A2446" s="12" t="s">
        <v>15</v>
      </c>
      <c r="B2446" s="15">
        <v>1185732</v>
      </c>
      <c r="C2446" s="3">
        <v>44510</v>
      </c>
      <c r="D2446" s="12" t="s">
        <v>46</v>
      </c>
      <c r="E2446" s="12" t="s">
        <v>90</v>
      </c>
      <c r="F2446" s="12" t="s">
        <v>91</v>
      </c>
      <c r="G2446" s="12" t="s">
        <v>22</v>
      </c>
      <c r="H2446" s="33">
        <v>0.80000000000000016</v>
      </c>
      <c r="I2446" s="21">
        <v>4750</v>
      </c>
      <c r="J2446" s="33">
        <f t="shared" si="90"/>
        <v>3800.0000000000009</v>
      </c>
      <c r="K2446" s="34">
        <f t="shared" si="91"/>
        <v>1330.0000000000002</v>
      </c>
      <c r="L2446" s="24">
        <v>0.35</v>
      </c>
      <c r="M2446" s="42">
        <f t="shared" si="96"/>
        <v>0.28000000000000003</v>
      </c>
      <c r="N2446" s="29">
        <f t="shared" si="97"/>
        <v>1330.0000000000002</v>
      </c>
      <c r="O2446" s="3"/>
      <c r="P2446" s="4"/>
      <c r="Q2446" s="5"/>
      <c r="R2446" s="6"/>
    </row>
    <row r="2447" spans="1:18" ht="15.75" customHeight="1">
      <c r="A2447" s="12" t="s">
        <v>15</v>
      </c>
      <c r="B2447" s="15">
        <v>1185732</v>
      </c>
      <c r="C2447" s="3">
        <v>44510</v>
      </c>
      <c r="D2447" s="12" t="s">
        <v>46</v>
      </c>
      <c r="E2447" s="12" t="s">
        <v>90</v>
      </c>
      <c r="F2447" s="12" t="s">
        <v>91</v>
      </c>
      <c r="G2447" s="12" t="s">
        <v>23</v>
      </c>
      <c r="H2447" s="33">
        <v>0.8</v>
      </c>
      <c r="I2447" s="21">
        <v>5750</v>
      </c>
      <c r="J2447" s="33">
        <f t="shared" si="90"/>
        <v>4600</v>
      </c>
      <c r="K2447" s="34">
        <f t="shared" si="91"/>
        <v>2300</v>
      </c>
      <c r="L2447" s="24">
        <v>0.5</v>
      </c>
      <c r="M2447" s="42">
        <f t="shared" si="96"/>
        <v>0.4</v>
      </c>
      <c r="N2447" s="29">
        <f t="shared" si="97"/>
        <v>2300</v>
      </c>
      <c r="O2447" s="3"/>
      <c r="P2447" s="4"/>
      <c r="Q2447" s="5"/>
      <c r="R2447" s="6"/>
    </row>
    <row r="2448" spans="1:18" ht="15.75" customHeight="1">
      <c r="A2448" s="12" t="s">
        <v>15</v>
      </c>
      <c r="B2448" s="15">
        <v>1185732</v>
      </c>
      <c r="C2448" s="3">
        <v>44539</v>
      </c>
      <c r="D2448" s="12" t="s">
        <v>46</v>
      </c>
      <c r="E2448" s="12" t="s">
        <v>90</v>
      </c>
      <c r="F2448" s="12" t="s">
        <v>91</v>
      </c>
      <c r="G2448" s="12" t="s">
        <v>18</v>
      </c>
      <c r="H2448" s="33">
        <v>0.75000000000000011</v>
      </c>
      <c r="I2448" s="21">
        <v>8250</v>
      </c>
      <c r="J2448" s="33">
        <f t="shared" si="90"/>
        <v>6187.5000000000009</v>
      </c>
      <c r="K2448" s="34">
        <f t="shared" si="91"/>
        <v>2475.0000000000005</v>
      </c>
      <c r="L2448" s="24">
        <v>0.4</v>
      </c>
      <c r="M2448" s="42">
        <f t="shared" si="96"/>
        <v>0.30000000000000004</v>
      </c>
      <c r="N2448" s="29">
        <f t="shared" si="97"/>
        <v>2475.0000000000005</v>
      </c>
      <c r="O2448" s="3"/>
      <c r="P2448" s="4"/>
      <c r="Q2448" s="5"/>
      <c r="R2448" s="6"/>
    </row>
    <row r="2449" spans="1:18" ht="15.75" customHeight="1">
      <c r="A2449" s="12" t="s">
        <v>15</v>
      </c>
      <c r="B2449" s="15">
        <v>1185732</v>
      </c>
      <c r="C2449" s="3">
        <v>44539</v>
      </c>
      <c r="D2449" s="12" t="s">
        <v>46</v>
      </c>
      <c r="E2449" s="12" t="s">
        <v>90</v>
      </c>
      <c r="F2449" s="12" t="s">
        <v>91</v>
      </c>
      <c r="G2449" s="12" t="s">
        <v>19</v>
      </c>
      <c r="H2449" s="33">
        <v>0.65000000000000013</v>
      </c>
      <c r="I2449" s="21">
        <v>6250</v>
      </c>
      <c r="J2449" s="33">
        <f t="shared" si="90"/>
        <v>4062.5000000000009</v>
      </c>
      <c r="K2449" s="34">
        <f t="shared" si="91"/>
        <v>1421.8750000000002</v>
      </c>
      <c r="L2449" s="24">
        <v>0.35</v>
      </c>
      <c r="M2449" s="42">
        <f t="shared" si="96"/>
        <v>0.22750000000000004</v>
      </c>
      <c r="N2449" s="29">
        <f t="shared" si="97"/>
        <v>1421.8750000000002</v>
      </c>
      <c r="O2449" s="3"/>
      <c r="P2449" s="4"/>
      <c r="Q2449" s="5"/>
      <c r="R2449" s="6"/>
    </row>
    <row r="2450" spans="1:18" ht="15.75" customHeight="1">
      <c r="A2450" s="12" t="s">
        <v>15</v>
      </c>
      <c r="B2450" s="15">
        <v>1185732</v>
      </c>
      <c r="C2450" s="3">
        <v>44539</v>
      </c>
      <c r="D2450" s="12" t="s">
        <v>46</v>
      </c>
      <c r="E2450" s="12" t="s">
        <v>90</v>
      </c>
      <c r="F2450" s="12" t="s">
        <v>91</v>
      </c>
      <c r="G2450" s="12" t="s">
        <v>20</v>
      </c>
      <c r="H2450" s="33">
        <v>0.65000000000000013</v>
      </c>
      <c r="I2450" s="21">
        <v>5750</v>
      </c>
      <c r="J2450" s="33">
        <f t="shared" si="90"/>
        <v>3737.5000000000009</v>
      </c>
      <c r="K2450" s="34">
        <f t="shared" si="91"/>
        <v>1495.0000000000005</v>
      </c>
      <c r="L2450" s="24">
        <v>0.4</v>
      </c>
      <c r="M2450" s="42">
        <f t="shared" si="96"/>
        <v>0.26000000000000006</v>
      </c>
      <c r="N2450" s="29">
        <f t="shared" si="97"/>
        <v>1495.0000000000005</v>
      </c>
      <c r="O2450" s="3"/>
      <c r="P2450" s="4"/>
      <c r="Q2450" s="5"/>
      <c r="R2450" s="6"/>
    </row>
    <row r="2451" spans="1:18" ht="15.75" customHeight="1">
      <c r="A2451" s="12" t="s">
        <v>15</v>
      </c>
      <c r="B2451" s="15">
        <v>1185732</v>
      </c>
      <c r="C2451" s="3">
        <v>44539</v>
      </c>
      <c r="D2451" s="12" t="s">
        <v>46</v>
      </c>
      <c r="E2451" s="12" t="s">
        <v>90</v>
      </c>
      <c r="F2451" s="12" t="s">
        <v>91</v>
      </c>
      <c r="G2451" s="12" t="s">
        <v>21</v>
      </c>
      <c r="H2451" s="33">
        <v>0.65000000000000013</v>
      </c>
      <c r="I2451" s="21">
        <v>5250</v>
      </c>
      <c r="J2451" s="33">
        <f t="shared" si="90"/>
        <v>3412.5000000000009</v>
      </c>
      <c r="K2451" s="34">
        <f t="shared" si="91"/>
        <v>1365.0000000000005</v>
      </c>
      <c r="L2451" s="24">
        <v>0.4</v>
      </c>
      <c r="M2451" s="42">
        <f t="shared" si="96"/>
        <v>0.26000000000000006</v>
      </c>
      <c r="N2451" s="29">
        <f t="shared" si="97"/>
        <v>1365.0000000000005</v>
      </c>
      <c r="O2451" s="3"/>
      <c r="P2451" s="4"/>
      <c r="Q2451" s="5"/>
      <c r="R2451" s="6"/>
    </row>
    <row r="2452" spans="1:18" ht="15.75" customHeight="1">
      <c r="A2452" s="12" t="s">
        <v>15</v>
      </c>
      <c r="B2452" s="15">
        <v>1185732</v>
      </c>
      <c r="C2452" s="3">
        <v>44539</v>
      </c>
      <c r="D2452" s="12" t="s">
        <v>46</v>
      </c>
      <c r="E2452" s="12" t="s">
        <v>90</v>
      </c>
      <c r="F2452" s="12" t="s">
        <v>91</v>
      </c>
      <c r="G2452" s="12" t="s">
        <v>22</v>
      </c>
      <c r="H2452" s="33">
        <v>0.75000000000000011</v>
      </c>
      <c r="I2452" s="21">
        <v>5250</v>
      </c>
      <c r="J2452" s="33">
        <f t="shared" si="90"/>
        <v>3937.5000000000005</v>
      </c>
      <c r="K2452" s="34">
        <f t="shared" si="91"/>
        <v>1378.125</v>
      </c>
      <c r="L2452" s="24">
        <v>0.35</v>
      </c>
      <c r="M2452" s="42">
        <f t="shared" si="96"/>
        <v>0.26250000000000001</v>
      </c>
      <c r="N2452" s="29">
        <f t="shared" si="97"/>
        <v>1378.125</v>
      </c>
      <c r="O2452" s="3"/>
      <c r="P2452" s="4"/>
      <c r="Q2452" s="5"/>
      <c r="R2452" s="6"/>
    </row>
    <row r="2453" spans="1:18" ht="15.75" customHeight="1">
      <c r="A2453" s="12" t="s">
        <v>15</v>
      </c>
      <c r="B2453" s="15">
        <v>1185732</v>
      </c>
      <c r="C2453" s="3">
        <v>44539</v>
      </c>
      <c r="D2453" s="12" t="s">
        <v>46</v>
      </c>
      <c r="E2453" s="12" t="s">
        <v>90</v>
      </c>
      <c r="F2453" s="12" t="s">
        <v>91</v>
      </c>
      <c r="G2453" s="12" t="s">
        <v>23</v>
      </c>
      <c r="H2453" s="33">
        <v>0.8</v>
      </c>
      <c r="I2453" s="21">
        <v>6250</v>
      </c>
      <c r="J2453" s="33">
        <f t="shared" si="90"/>
        <v>5000</v>
      </c>
      <c r="K2453" s="34">
        <f t="shared" si="91"/>
        <v>2500</v>
      </c>
      <c r="L2453" s="24">
        <v>0.5</v>
      </c>
      <c r="M2453" s="42">
        <f t="shared" si="96"/>
        <v>0.4</v>
      </c>
      <c r="N2453" s="29">
        <f t="shared" si="97"/>
        <v>2500</v>
      </c>
      <c r="O2453" s="3"/>
      <c r="P2453" s="4"/>
      <c r="Q2453" s="5"/>
      <c r="R2453" s="6"/>
    </row>
    <row r="2454" spans="1:18" ht="15.75" customHeight="1">
      <c r="A2454" s="12" t="s">
        <v>15</v>
      </c>
      <c r="B2454" s="15">
        <v>1185732</v>
      </c>
      <c r="C2454" s="3">
        <v>44218</v>
      </c>
      <c r="D2454" s="12" t="s">
        <v>34</v>
      </c>
      <c r="E2454" s="12" t="s">
        <v>92</v>
      </c>
      <c r="F2454" s="12" t="s">
        <v>93</v>
      </c>
      <c r="G2454" s="12" t="s">
        <v>18</v>
      </c>
      <c r="H2454" s="33">
        <v>0.4</v>
      </c>
      <c r="I2454" s="21">
        <v>5000</v>
      </c>
      <c r="J2454" s="33">
        <f t="shared" si="90"/>
        <v>2000</v>
      </c>
      <c r="K2454" s="34">
        <f t="shared" si="91"/>
        <v>800</v>
      </c>
      <c r="L2454" s="24">
        <v>0.4</v>
      </c>
      <c r="M2454" s="42">
        <f t="shared" si="96"/>
        <v>0.16</v>
      </c>
      <c r="N2454" s="29">
        <f t="shared" si="97"/>
        <v>800</v>
      </c>
      <c r="O2454" s="3"/>
      <c r="P2454" s="4"/>
      <c r="Q2454" s="5"/>
      <c r="R2454" s="6"/>
    </row>
    <row r="2455" spans="1:18" ht="15.75" customHeight="1">
      <c r="A2455" s="12" t="s">
        <v>15</v>
      </c>
      <c r="B2455" s="15">
        <v>1185732</v>
      </c>
      <c r="C2455" s="3">
        <v>44218</v>
      </c>
      <c r="D2455" s="12" t="s">
        <v>34</v>
      </c>
      <c r="E2455" s="12" t="s">
        <v>92</v>
      </c>
      <c r="F2455" s="12" t="s">
        <v>93</v>
      </c>
      <c r="G2455" s="12" t="s">
        <v>19</v>
      </c>
      <c r="H2455" s="33">
        <v>0.4</v>
      </c>
      <c r="I2455" s="21">
        <v>3000</v>
      </c>
      <c r="J2455" s="33">
        <f t="shared" si="90"/>
        <v>1200</v>
      </c>
      <c r="K2455" s="34">
        <f t="shared" si="91"/>
        <v>420</v>
      </c>
      <c r="L2455" s="24">
        <v>0.35</v>
      </c>
      <c r="M2455" s="42">
        <f t="shared" si="96"/>
        <v>0.14000000000000001</v>
      </c>
      <c r="N2455" s="29">
        <f t="shared" si="97"/>
        <v>420</v>
      </c>
      <c r="O2455" s="3"/>
      <c r="P2455" s="4"/>
      <c r="Q2455" s="5"/>
      <c r="R2455" s="6"/>
    </row>
    <row r="2456" spans="1:18" ht="15.75" customHeight="1">
      <c r="A2456" s="12" t="s">
        <v>15</v>
      </c>
      <c r="B2456" s="15">
        <v>1185732</v>
      </c>
      <c r="C2456" s="3">
        <v>44218</v>
      </c>
      <c r="D2456" s="12" t="s">
        <v>34</v>
      </c>
      <c r="E2456" s="12" t="s">
        <v>92</v>
      </c>
      <c r="F2456" s="12" t="s">
        <v>93</v>
      </c>
      <c r="G2456" s="12" t="s">
        <v>20</v>
      </c>
      <c r="H2456" s="33">
        <v>0.30000000000000004</v>
      </c>
      <c r="I2456" s="21">
        <v>3000</v>
      </c>
      <c r="J2456" s="33">
        <f t="shared" si="90"/>
        <v>900.00000000000011</v>
      </c>
      <c r="K2456" s="34">
        <f t="shared" si="91"/>
        <v>360.00000000000006</v>
      </c>
      <c r="L2456" s="24">
        <v>0.4</v>
      </c>
      <c r="M2456" s="42">
        <f t="shared" si="96"/>
        <v>0.12000000000000002</v>
      </c>
      <c r="N2456" s="29">
        <f t="shared" si="97"/>
        <v>360.00000000000006</v>
      </c>
      <c r="O2456" s="3"/>
      <c r="P2456" s="4"/>
      <c r="Q2456" s="5"/>
      <c r="R2456" s="6"/>
    </row>
    <row r="2457" spans="1:18" ht="15.75" customHeight="1">
      <c r="A2457" s="12" t="s">
        <v>15</v>
      </c>
      <c r="B2457" s="15">
        <v>1185732</v>
      </c>
      <c r="C2457" s="3">
        <v>44218</v>
      </c>
      <c r="D2457" s="12" t="s">
        <v>34</v>
      </c>
      <c r="E2457" s="12" t="s">
        <v>92</v>
      </c>
      <c r="F2457" s="12" t="s">
        <v>93</v>
      </c>
      <c r="G2457" s="12" t="s">
        <v>21</v>
      </c>
      <c r="H2457" s="33">
        <v>0.35000000000000003</v>
      </c>
      <c r="I2457" s="21">
        <v>1500</v>
      </c>
      <c r="J2457" s="33">
        <f t="shared" si="90"/>
        <v>525</v>
      </c>
      <c r="K2457" s="34">
        <f t="shared" si="91"/>
        <v>210</v>
      </c>
      <c r="L2457" s="24">
        <v>0.4</v>
      </c>
      <c r="M2457" s="42">
        <f t="shared" si="96"/>
        <v>0.14000000000000001</v>
      </c>
      <c r="N2457" s="29">
        <f t="shared" si="97"/>
        <v>210</v>
      </c>
      <c r="O2457" s="3"/>
      <c r="P2457" s="4"/>
      <c r="Q2457" s="5"/>
      <c r="R2457" s="6"/>
    </row>
    <row r="2458" spans="1:18" ht="15.75" customHeight="1">
      <c r="A2458" s="12" t="s">
        <v>15</v>
      </c>
      <c r="B2458" s="15">
        <v>1185732</v>
      </c>
      <c r="C2458" s="3">
        <v>44218</v>
      </c>
      <c r="D2458" s="12" t="s">
        <v>34</v>
      </c>
      <c r="E2458" s="12" t="s">
        <v>92</v>
      </c>
      <c r="F2458" s="12" t="s">
        <v>93</v>
      </c>
      <c r="G2458" s="12" t="s">
        <v>22</v>
      </c>
      <c r="H2458" s="33">
        <v>0.49999999999999994</v>
      </c>
      <c r="I2458" s="21">
        <v>2000</v>
      </c>
      <c r="J2458" s="33">
        <f t="shared" si="90"/>
        <v>999.99999999999989</v>
      </c>
      <c r="K2458" s="34">
        <f t="shared" si="91"/>
        <v>349.99999999999994</v>
      </c>
      <c r="L2458" s="24">
        <v>0.35</v>
      </c>
      <c r="M2458" s="42">
        <f t="shared" si="96"/>
        <v>0.17499999999999996</v>
      </c>
      <c r="N2458" s="29">
        <f t="shared" si="97"/>
        <v>349.99999999999994</v>
      </c>
      <c r="O2458" s="3"/>
      <c r="P2458" s="4"/>
      <c r="Q2458" s="5"/>
      <c r="R2458" s="6"/>
    </row>
    <row r="2459" spans="1:18" ht="15.75" customHeight="1">
      <c r="A2459" s="12" t="s">
        <v>15</v>
      </c>
      <c r="B2459" s="15">
        <v>1185732</v>
      </c>
      <c r="C2459" s="3">
        <v>44218</v>
      </c>
      <c r="D2459" s="12" t="s">
        <v>34</v>
      </c>
      <c r="E2459" s="12" t="s">
        <v>92</v>
      </c>
      <c r="F2459" s="12" t="s">
        <v>93</v>
      </c>
      <c r="G2459" s="12" t="s">
        <v>23</v>
      </c>
      <c r="H2459" s="33">
        <v>0.4</v>
      </c>
      <c r="I2459" s="21">
        <v>3000</v>
      </c>
      <c r="J2459" s="33">
        <f t="shared" si="90"/>
        <v>1200</v>
      </c>
      <c r="K2459" s="34">
        <f t="shared" si="91"/>
        <v>480</v>
      </c>
      <c r="L2459" s="24">
        <v>0.4</v>
      </c>
      <c r="M2459" s="42">
        <f t="shared" si="96"/>
        <v>0.16</v>
      </c>
      <c r="N2459" s="29">
        <f t="shared" si="97"/>
        <v>480</v>
      </c>
      <c r="O2459" s="3"/>
      <c r="P2459" s="4"/>
      <c r="Q2459" s="5"/>
      <c r="R2459" s="6"/>
    </row>
    <row r="2460" spans="1:18" ht="15.75" customHeight="1">
      <c r="A2460" s="12" t="s">
        <v>15</v>
      </c>
      <c r="B2460" s="15">
        <v>1185732</v>
      </c>
      <c r="C2460" s="3">
        <v>44249</v>
      </c>
      <c r="D2460" s="12" t="s">
        <v>34</v>
      </c>
      <c r="E2460" s="12" t="s">
        <v>92</v>
      </c>
      <c r="F2460" s="12" t="s">
        <v>93</v>
      </c>
      <c r="G2460" s="12" t="s">
        <v>18</v>
      </c>
      <c r="H2460" s="33">
        <v>0.4</v>
      </c>
      <c r="I2460" s="21">
        <v>5500</v>
      </c>
      <c r="J2460" s="33">
        <f t="shared" si="90"/>
        <v>2200</v>
      </c>
      <c r="K2460" s="34">
        <f t="shared" si="91"/>
        <v>880</v>
      </c>
      <c r="L2460" s="24">
        <v>0.4</v>
      </c>
      <c r="M2460" s="42">
        <f t="shared" si="96"/>
        <v>0.16</v>
      </c>
      <c r="N2460" s="29">
        <f t="shared" si="97"/>
        <v>880</v>
      </c>
      <c r="O2460" s="3"/>
      <c r="P2460" s="4"/>
      <c r="Q2460" s="5"/>
      <c r="R2460" s="6"/>
    </row>
    <row r="2461" spans="1:18" ht="15.75" customHeight="1">
      <c r="A2461" s="12" t="s">
        <v>15</v>
      </c>
      <c r="B2461" s="15">
        <v>1185732</v>
      </c>
      <c r="C2461" s="3">
        <v>44249</v>
      </c>
      <c r="D2461" s="12" t="s">
        <v>34</v>
      </c>
      <c r="E2461" s="12" t="s">
        <v>92</v>
      </c>
      <c r="F2461" s="12" t="s">
        <v>93</v>
      </c>
      <c r="G2461" s="12" t="s">
        <v>19</v>
      </c>
      <c r="H2461" s="33">
        <v>0.4</v>
      </c>
      <c r="I2461" s="21">
        <v>2000</v>
      </c>
      <c r="J2461" s="33">
        <f t="shared" si="90"/>
        <v>800</v>
      </c>
      <c r="K2461" s="34">
        <f t="shared" si="91"/>
        <v>280</v>
      </c>
      <c r="L2461" s="24">
        <v>0.35</v>
      </c>
      <c r="M2461" s="42">
        <f t="shared" si="96"/>
        <v>0.14000000000000001</v>
      </c>
      <c r="N2461" s="29">
        <f t="shared" si="97"/>
        <v>280</v>
      </c>
      <c r="O2461" s="3"/>
      <c r="P2461" s="4"/>
      <c r="Q2461" s="5"/>
      <c r="R2461" s="6"/>
    </row>
    <row r="2462" spans="1:18" ht="15.75" customHeight="1">
      <c r="A2462" s="12" t="s">
        <v>15</v>
      </c>
      <c r="B2462" s="15">
        <v>1185732</v>
      </c>
      <c r="C2462" s="3">
        <v>44249</v>
      </c>
      <c r="D2462" s="12" t="s">
        <v>34</v>
      </c>
      <c r="E2462" s="12" t="s">
        <v>92</v>
      </c>
      <c r="F2462" s="12" t="s">
        <v>93</v>
      </c>
      <c r="G2462" s="12" t="s">
        <v>20</v>
      </c>
      <c r="H2462" s="33">
        <v>0.30000000000000004</v>
      </c>
      <c r="I2462" s="21">
        <v>2500</v>
      </c>
      <c r="J2462" s="33">
        <f t="shared" si="90"/>
        <v>750.00000000000011</v>
      </c>
      <c r="K2462" s="34">
        <f t="shared" si="91"/>
        <v>300.00000000000006</v>
      </c>
      <c r="L2462" s="24">
        <v>0.4</v>
      </c>
      <c r="M2462" s="42">
        <f t="shared" si="96"/>
        <v>0.12000000000000002</v>
      </c>
      <c r="N2462" s="29">
        <f t="shared" si="97"/>
        <v>300.00000000000006</v>
      </c>
      <c r="O2462" s="3"/>
      <c r="P2462" s="4"/>
      <c r="Q2462" s="5"/>
      <c r="R2462" s="6"/>
    </row>
    <row r="2463" spans="1:18" ht="15.75" customHeight="1">
      <c r="A2463" s="12" t="s">
        <v>15</v>
      </c>
      <c r="B2463" s="15">
        <v>1185732</v>
      </c>
      <c r="C2463" s="3">
        <v>44249</v>
      </c>
      <c r="D2463" s="12" t="s">
        <v>34</v>
      </c>
      <c r="E2463" s="12" t="s">
        <v>92</v>
      </c>
      <c r="F2463" s="12" t="s">
        <v>93</v>
      </c>
      <c r="G2463" s="12" t="s">
        <v>21</v>
      </c>
      <c r="H2463" s="33">
        <v>0.35000000000000003</v>
      </c>
      <c r="I2463" s="21">
        <v>1250</v>
      </c>
      <c r="J2463" s="33">
        <f t="shared" si="90"/>
        <v>437.50000000000006</v>
      </c>
      <c r="K2463" s="34">
        <f t="shared" si="91"/>
        <v>175.00000000000003</v>
      </c>
      <c r="L2463" s="24">
        <v>0.4</v>
      </c>
      <c r="M2463" s="42">
        <f t="shared" si="96"/>
        <v>0.14000000000000001</v>
      </c>
      <c r="N2463" s="29">
        <f t="shared" si="97"/>
        <v>175.00000000000003</v>
      </c>
      <c r="O2463" s="3"/>
      <c r="P2463" s="4"/>
      <c r="Q2463" s="5"/>
      <c r="R2463" s="6"/>
    </row>
    <row r="2464" spans="1:18" ht="15.75" customHeight="1">
      <c r="A2464" s="12" t="s">
        <v>15</v>
      </c>
      <c r="B2464" s="15">
        <v>1185732</v>
      </c>
      <c r="C2464" s="3">
        <v>44249</v>
      </c>
      <c r="D2464" s="12" t="s">
        <v>34</v>
      </c>
      <c r="E2464" s="12" t="s">
        <v>92</v>
      </c>
      <c r="F2464" s="12" t="s">
        <v>93</v>
      </c>
      <c r="G2464" s="12" t="s">
        <v>22</v>
      </c>
      <c r="H2464" s="33">
        <v>0.49999999999999994</v>
      </c>
      <c r="I2464" s="21">
        <v>2000</v>
      </c>
      <c r="J2464" s="33">
        <f t="shared" si="90"/>
        <v>999.99999999999989</v>
      </c>
      <c r="K2464" s="34">
        <f t="shared" si="91"/>
        <v>349.99999999999994</v>
      </c>
      <c r="L2464" s="24">
        <v>0.35</v>
      </c>
      <c r="M2464" s="42">
        <f t="shared" si="96"/>
        <v>0.17499999999999996</v>
      </c>
      <c r="N2464" s="29">
        <f t="shared" si="97"/>
        <v>349.99999999999994</v>
      </c>
      <c r="O2464" s="3"/>
      <c r="P2464" s="4"/>
      <c r="Q2464" s="5"/>
      <c r="R2464" s="6"/>
    </row>
    <row r="2465" spans="1:18" ht="15.75" customHeight="1">
      <c r="A2465" s="12" t="s">
        <v>15</v>
      </c>
      <c r="B2465" s="15">
        <v>1185732</v>
      </c>
      <c r="C2465" s="3">
        <v>44249</v>
      </c>
      <c r="D2465" s="12" t="s">
        <v>34</v>
      </c>
      <c r="E2465" s="12" t="s">
        <v>92</v>
      </c>
      <c r="F2465" s="12" t="s">
        <v>93</v>
      </c>
      <c r="G2465" s="12" t="s">
        <v>23</v>
      </c>
      <c r="H2465" s="33">
        <v>0.4</v>
      </c>
      <c r="I2465" s="21">
        <v>3000</v>
      </c>
      <c r="J2465" s="33">
        <f t="shared" si="90"/>
        <v>1200</v>
      </c>
      <c r="K2465" s="34">
        <f t="shared" si="91"/>
        <v>480</v>
      </c>
      <c r="L2465" s="24">
        <v>0.4</v>
      </c>
      <c r="M2465" s="42">
        <f t="shared" si="96"/>
        <v>0.16</v>
      </c>
      <c r="N2465" s="29">
        <f t="shared" si="97"/>
        <v>480</v>
      </c>
      <c r="O2465" s="3"/>
      <c r="P2465" s="4"/>
      <c r="Q2465" s="5"/>
      <c r="R2465" s="6"/>
    </row>
    <row r="2466" spans="1:18" ht="15.75" customHeight="1">
      <c r="A2466" s="12" t="s">
        <v>15</v>
      </c>
      <c r="B2466" s="15">
        <v>1185732</v>
      </c>
      <c r="C2466" s="3">
        <v>44276</v>
      </c>
      <c r="D2466" s="12" t="s">
        <v>34</v>
      </c>
      <c r="E2466" s="12" t="s">
        <v>92</v>
      </c>
      <c r="F2466" s="12" t="s">
        <v>93</v>
      </c>
      <c r="G2466" s="12" t="s">
        <v>18</v>
      </c>
      <c r="H2466" s="33">
        <v>0.45</v>
      </c>
      <c r="I2466" s="21">
        <v>5200</v>
      </c>
      <c r="J2466" s="33">
        <f t="shared" si="90"/>
        <v>2340</v>
      </c>
      <c r="K2466" s="34">
        <f t="shared" si="91"/>
        <v>936</v>
      </c>
      <c r="L2466" s="24">
        <v>0.4</v>
      </c>
      <c r="M2466" s="42">
        <f t="shared" si="96"/>
        <v>0.18</v>
      </c>
      <c r="N2466" s="29">
        <f t="shared" si="97"/>
        <v>936</v>
      </c>
      <c r="O2466" s="3"/>
      <c r="P2466" s="4"/>
      <c r="Q2466" s="5"/>
      <c r="R2466" s="6"/>
    </row>
    <row r="2467" spans="1:18" ht="15.75" customHeight="1">
      <c r="A2467" s="12" t="s">
        <v>15</v>
      </c>
      <c r="B2467" s="15">
        <v>1185732</v>
      </c>
      <c r="C2467" s="3">
        <v>44276</v>
      </c>
      <c r="D2467" s="12" t="s">
        <v>34</v>
      </c>
      <c r="E2467" s="12" t="s">
        <v>92</v>
      </c>
      <c r="F2467" s="12" t="s">
        <v>93</v>
      </c>
      <c r="G2467" s="12" t="s">
        <v>19</v>
      </c>
      <c r="H2467" s="33">
        <v>0.45</v>
      </c>
      <c r="I2467" s="21">
        <v>2250</v>
      </c>
      <c r="J2467" s="33">
        <f t="shared" si="90"/>
        <v>1012.5</v>
      </c>
      <c r="K2467" s="34">
        <f t="shared" si="91"/>
        <v>354.375</v>
      </c>
      <c r="L2467" s="24">
        <v>0.35</v>
      </c>
      <c r="M2467" s="42">
        <f t="shared" si="96"/>
        <v>0.1575</v>
      </c>
      <c r="N2467" s="29">
        <f t="shared" si="97"/>
        <v>354.375</v>
      </c>
      <c r="O2467" s="3"/>
      <c r="P2467" s="4"/>
      <c r="Q2467" s="5"/>
      <c r="R2467" s="6"/>
    </row>
    <row r="2468" spans="1:18" ht="15.75" customHeight="1">
      <c r="A2468" s="12" t="s">
        <v>15</v>
      </c>
      <c r="B2468" s="15">
        <v>1185732</v>
      </c>
      <c r="C2468" s="3">
        <v>44276</v>
      </c>
      <c r="D2468" s="12" t="s">
        <v>34</v>
      </c>
      <c r="E2468" s="12" t="s">
        <v>92</v>
      </c>
      <c r="F2468" s="12" t="s">
        <v>93</v>
      </c>
      <c r="G2468" s="12" t="s">
        <v>20</v>
      </c>
      <c r="H2468" s="33">
        <v>0.35000000000000003</v>
      </c>
      <c r="I2468" s="21">
        <v>2500</v>
      </c>
      <c r="J2468" s="33">
        <f t="shared" si="90"/>
        <v>875.00000000000011</v>
      </c>
      <c r="K2468" s="34">
        <f t="shared" si="91"/>
        <v>350.00000000000006</v>
      </c>
      <c r="L2468" s="24">
        <v>0.4</v>
      </c>
      <c r="M2468" s="42">
        <f t="shared" si="96"/>
        <v>0.14000000000000001</v>
      </c>
      <c r="N2468" s="29">
        <f t="shared" si="97"/>
        <v>350.00000000000006</v>
      </c>
      <c r="O2468" s="3"/>
      <c r="P2468" s="4"/>
      <c r="Q2468" s="5"/>
      <c r="R2468" s="6"/>
    </row>
    <row r="2469" spans="1:18" ht="15.75" customHeight="1">
      <c r="A2469" s="12" t="s">
        <v>15</v>
      </c>
      <c r="B2469" s="15">
        <v>1185732</v>
      </c>
      <c r="C2469" s="3">
        <v>44276</v>
      </c>
      <c r="D2469" s="12" t="s">
        <v>34</v>
      </c>
      <c r="E2469" s="12" t="s">
        <v>92</v>
      </c>
      <c r="F2469" s="12" t="s">
        <v>93</v>
      </c>
      <c r="G2469" s="12" t="s">
        <v>21</v>
      </c>
      <c r="H2469" s="33">
        <v>0.4</v>
      </c>
      <c r="I2469" s="21">
        <v>1000</v>
      </c>
      <c r="J2469" s="33">
        <f t="shared" si="90"/>
        <v>400</v>
      </c>
      <c r="K2469" s="34">
        <f t="shared" si="91"/>
        <v>160</v>
      </c>
      <c r="L2469" s="24">
        <v>0.4</v>
      </c>
      <c r="M2469" s="42">
        <f t="shared" si="96"/>
        <v>0.16</v>
      </c>
      <c r="N2469" s="29">
        <f t="shared" si="97"/>
        <v>160</v>
      </c>
      <c r="O2469" s="3"/>
      <c r="P2469" s="4"/>
      <c r="Q2469" s="5"/>
      <c r="R2469" s="6"/>
    </row>
    <row r="2470" spans="1:18" ht="15.75" customHeight="1">
      <c r="A2470" s="12" t="s">
        <v>15</v>
      </c>
      <c r="B2470" s="15">
        <v>1185732</v>
      </c>
      <c r="C2470" s="3">
        <v>44276</v>
      </c>
      <c r="D2470" s="12" t="s">
        <v>34</v>
      </c>
      <c r="E2470" s="12" t="s">
        <v>92</v>
      </c>
      <c r="F2470" s="12" t="s">
        <v>93</v>
      </c>
      <c r="G2470" s="12" t="s">
        <v>22</v>
      </c>
      <c r="H2470" s="33">
        <v>0.54999999999999993</v>
      </c>
      <c r="I2470" s="21">
        <v>1500</v>
      </c>
      <c r="J2470" s="33">
        <f t="shared" si="90"/>
        <v>824.99999999999989</v>
      </c>
      <c r="K2470" s="34">
        <f t="shared" si="91"/>
        <v>288.74999999999994</v>
      </c>
      <c r="L2470" s="24">
        <v>0.35</v>
      </c>
      <c r="M2470" s="42">
        <f t="shared" si="96"/>
        <v>0.19249999999999995</v>
      </c>
      <c r="N2470" s="29">
        <f t="shared" si="97"/>
        <v>288.74999999999994</v>
      </c>
      <c r="O2470" s="3"/>
      <c r="P2470" s="4"/>
      <c r="Q2470" s="5"/>
      <c r="R2470" s="6"/>
    </row>
    <row r="2471" spans="1:18" ht="15.75" customHeight="1">
      <c r="A2471" s="12" t="s">
        <v>15</v>
      </c>
      <c r="B2471" s="15">
        <v>1185732</v>
      </c>
      <c r="C2471" s="3">
        <v>44276</v>
      </c>
      <c r="D2471" s="12" t="s">
        <v>34</v>
      </c>
      <c r="E2471" s="12" t="s">
        <v>92</v>
      </c>
      <c r="F2471" s="12" t="s">
        <v>93</v>
      </c>
      <c r="G2471" s="12" t="s">
        <v>23</v>
      </c>
      <c r="H2471" s="33">
        <v>0.45</v>
      </c>
      <c r="I2471" s="21">
        <v>2500</v>
      </c>
      <c r="J2471" s="33">
        <f t="shared" si="90"/>
        <v>1125</v>
      </c>
      <c r="K2471" s="34">
        <f t="shared" si="91"/>
        <v>450</v>
      </c>
      <c r="L2471" s="24">
        <v>0.4</v>
      </c>
      <c r="M2471" s="42">
        <f t="shared" si="96"/>
        <v>0.18</v>
      </c>
      <c r="N2471" s="29">
        <f t="shared" si="97"/>
        <v>450</v>
      </c>
      <c r="O2471" s="3"/>
      <c r="P2471" s="4"/>
      <c r="Q2471" s="5"/>
      <c r="R2471" s="6"/>
    </row>
    <row r="2472" spans="1:18" ht="15.75" customHeight="1">
      <c r="A2472" s="12" t="s">
        <v>15</v>
      </c>
      <c r="B2472" s="15">
        <v>1185732</v>
      </c>
      <c r="C2472" s="3">
        <v>44308</v>
      </c>
      <c r="D2472" s="12" t="s">
        <v>34</v>
      </c>
      <c r="E2472" s="12" t="s">
        <v>92</v>
      </c>
      <c r="F2472" s="12" t="s">
        <v>93</v>
      </c>
      <c r="G2472" s="12" t="s">
        <v>18</v>
      </c>
      <c r="H2472" s="33">
        <v>0.45</v>
      </c>
      <c r="I2472" s="21">
        <v>4750</v>
      </c>
      <c r="J2472" s="33">
        <f t="shared" si="90"/>
        <v>2137.5</v>
      </c>
      <c r="K2472" s="34">
        <f t="shared" si="91"/>
        <v>855</v>
      </c>
      <c r="L2472" s="24">
        <v>0.4</v>
      </c>
      <c r="M2472" s="42">
        <f t="shared" si="96"/>
        <v>0.18</v>
      </c>
      <c r="N2472" s="29">
        <f t="shared" si="97"/>
        <v>855</v>
      </c>
      <c r="O2472" s="3"/>
      <c r="P2472" s="4"/>
      <c r="Q2472" s="5"/>
      <c r="R2472" s="6"/>
    </row>
    <row r="2473" spans="1:18" ht="15.75" customHeight="1">
      <c r="A2473" s="12" t="s">
        <v>15</v>
      </c>
      <c r="B2473" s="15">
        <v>1185732</v>
      </c>
      <c r="C2473" s="3">
        <v>44308</v>
      </c>
      <c r="D2473" s="12" t="s">
        <v>34</v>
      </c>
      <c r="E2473" s="12" t="s">
        <v>92</v>
      </c>
      <c r="F2473" s="12" t="s">
        <v>93</v>
      </c>
      <c r="G2473" s="12" t="s">
        <v>19</v>
      </c>
      <c r="H2473" s="33">
        <v>0.45</v>
      </c>
      <c r="I2473" s="21">
        <v>1750</v>
      </c>
      <c r="J2473" s="33">
        <f t="shared" si="90"/>
        <v>787.5</v>
      </c>
      <c r="K2473" s="34">
        <f t="shared" si="91"/>
        <v>275.625</v>
      </c>
      <c r="L2473" s="24">
        <v>0.35</v>
      </c>
      <c r="M2473" s="42">
        <f t="shared" si="96"/>
        <v>0.1575</v>
      </c>
      <c r="N2473" s="29">
        <f t="shared" si="97"/>
        <v>275.625</v>
      </c>
      <c r="O2473" s="3"/>
      <c r="P2473" s="4"/>
      <c r="Q2473" s="5"/>
      <c r="R2473" s="6"/>
    </row>
    <row r="2474" spans="1:18" ht="15.75" customHeight="1">
      <c r="A2474" s="12" t="s">
        <v>15</v>
      </c>
      <c r="B2474" s="15">
        <v>1185732</v>
      </c>
      <c r="C2474" s="3">
        <v>44308</v>
      </c>
      <c r="D2474" s="12" t="s">
        <v>34</v>
      </c>
      <c r="E2474" s="12" t="s">
        <v>92</v>
      </c>
      <c r="F2474" s="12" t="s">
        <v>93</v>
      </c>
      <c r="G2474" s="12" t="s">
        <v>20</v>
      </c>
      <c r="H2474" s="33">
        <v>0.4</v>
      </c>
      <c r="I2474" s="21">
        <v>1750</v>
      </c>
      <c r="J2474" s="33">
        <f t="shared" si="90"/>
        <v>700</v>
      </c>
      <c r="K2474" s="34">
        <f t="shared" si="91"/>
        <v>280</v>
      </c>
      <c r="L2474" s="24">
        <v>0.4</v>
      </c>
      <c r="M2474" s="42">
        <f t="shared" si="96"/>
        <v>0.16</v>
      </c>
      <c r="N2474" s="29">
        <f t="shared" si="97"/>
        <v>280</v>
      </c>
      <c r="O2474" s="3"/>
      <c r="P2474" s="4"/>
      <c r="Q2474" s="5"/>
      <c r="R2474" s="6"/>
    </row>
    <row r="2475" spans="1:18" ht="15.75" customHeight="1">
      <c r="A2475" s="12" t="s">
        <v>15</v>
      </c>
      <c r="B2475" s="15">
        <v>1185732</v>
      </c>
      <c r="C2475" s="3">
        <v>44308</v>
      </c>
      <c r="D2475" s="12" t="s">
        <v>34</v>
      </c>
      <c r="E2475" s="12" t="s">
        <v>92</v>
      </c>
      <c r="F2475" s="12" t="s">
        <v>93</v>
      </c>
      <c r="G2475" s="12" t="s">
        <v>21</v>
      </c>
      <c r="H2475" s="33">
        <v>0.45</v>
      </c>
      <c r="I2475" s="21">
        <v>1000</v>
      </c>
      <c r="J2475" s="33">
        <f t="shared" si="90"/>
        <v>450</v>
      </c>
      <c r="K2475" s="34">
        <f t="shared" si="91"/>
        <v>180</v>
      </c>
      <c r="L2475" s="24">
        <v>0.4</v>
      </c>
      <c r="M2475" s="42">
        <f t="shared" si="96"/>
        <v>0.18</v>
      </c>
      <c r="N2475" s="29">
        <f t="shared" si="97"/>
        <v>180</v>
      </c>
      <c r="O2475" s="3"/>
      <c r="P2475" s="4"/>
      <c r="Q2475" s="5"/>
      <c r="R2475" s="6"/>
    </row>
    <row r="2476" spans="1:18" ht="15.75" customHeight="1">
      <c r="A2476" s="12" t="s">
        <v>15</v>
      </c>
      <c r="B2476" s="15">
        <v>1185732</v>
      </c>
      <c r="C2476" s="3">
        <v>44308</v>
      </c>
      <c r="D2476" s="12" t="s">
        <v>34</v>
      </c>
      <c r="E2476" s="12" t="s">
        <v>92</v>
      </c>
      <c r="F2476" s="12" t="s">
        <v>93</v>
      </c>
      <c r="G2476" s="12" t="s">
        <v>22</v>
      </c>
      <c r="H2476" s="33">
        <v>0.5</v>
      </c>
      <c r="I2476" s="21">
        <v>1250</v>
      </c>
      <c r="J2476" s="33">
        <f t="shared" si="90"/>
        <v>625</v>
      </c>
      <c r="K2476" s="34">
        <f t="shared" si="91"/>
        <v>218.75</v>
      </c>
      <c r="L2476" s="24">
        <v>0.35</v>
      </c>
      <c r="M2476" s="42">
        <f t="shared" si="96"/>
        <v>0.17499999999999999</v>
      </c>
      <c r="N2476" s="29">
        <f t="shared" si="97"/>
        <v>218.75</v>
      </c>
      <c r="O2476" s="3"/>
      <c r="P2476" s="4"/>
      <c r="Q2476" s="5"/>
      <c r="R2476" s="6"/>
    </row>
    <row r="2477" spans="1:18" ht="15.75" customHeight="1">
      <c r="A2477" s="12" t="s">
        <v>15</v>
      </c>
      <c r="B2477" s="15">
        <v>1185732</v>
      </c>
      <c r="C2477" s="3">
        <v>44308</v>
      </c>
      <c r="D2477" s="12" t="s">
        <v>34</v>
      </c>
      <c r="E2477" s="12" t="s">
        <v>92</v>
      </c>
      <c r="F2477" s="12" t="s">
        <v>93</v>
      </c>
      <c r="G2477" s="12" t="s">
        <v>23</v>
      </c>
      <c r="H2477" s="33">
        <v>0.4</v>
      </c>
      <c r="I2477" s="21">
        <v>2500</v>
      </c>
      <c r="J2477" s="33">
        <f t="shared" si="90"/>
        <v>1000</v>
      </c>
      <c r="K2477" s="34">
        <f t="shared" si="91"/>
        <v>400</v>
      </c>
      <c r="L2477" s="24">
        <v>0.4</v>
      </c>
      <c r="M2477" s="42">
        <f t="shared" si="96"/>
        <v>0.16</v>
      </c>
      <c r="N2477" s="29">
        <f t="shared" si="97"/>
        <v>400</v>
      </c>
      <c r="O2477" s="3"/>
      <c r="P2477" s="4"/>
      <c r="Q2477" s="5"/>
      <c r="R2477" s="6"/>
    </row>
    <row r="2478" spans="1:18" ht="15.75" customHeight="1">
      <c r="A2478" s="12" t="s">
        <v>15</v>
      </c>
      <c r="B2478" s="15">
        <v>1185732</v>
      </c>
      <c r="C2478" s="3">
        <v>44339</v>
      </c>
      <c r="D2478" s="12" t="s">
        <v>34</v>
      </c>
      <c r="E2478" s="12" t="s">
        <v>92</v>
      </c>
      <c r="F2478" s="12" t="s">
        <v>93</v>
      </c>
      <c r="G2478" s="12" t="s">
        <v>18</v>
      </c>
      <c r="H2478" s="33">
        <v>0.5</v>
      </c>
      <c r="I2478" s="21">
        <v>5200</v>
      </c>
      <c r="J2478" s="33">
        <f t="shared" si="90"/>
        <v>2600</v>
      </c>
      <c r="K2478" s="34">
        <f t="shared" si="91"/>
        <v>1040</v>
      </c>
      <c r="L2478" s="24">
        <v>0.4</v>
      </c>
      <c r="M2478" s="42">
        <f t="shared" si="96"/>
        <v>0.2</v>
      </c>
      <c r="N2478" s="29">
        <f t="shared" si="97"/>
        <v>1040</v>
      </c>
      <c r="O2478" s="3"/>
      <c r="P2478" s="4"/>
      <c r="Q2478" s="5"/>
      <c r="R2478" s="6"/>
    </row>
    <row r="2479" spans="1:18" ht="15.75" customHeight="1">
      <c r="A2479" s="12" t="s">
        <v>15</v>
      </c>
      <c r="B2479" s="15">
        <v>1185732</v>
      </c>
      <c r="C2479" s="3">
        <v>44339</v>
      </c>
      <c r="D2479" s="12" t="s">
        <v>34</v>
      </c>
      <c r="E2479" s="12" t="s">
        <v>92</v>
      </c>
      <c r="F2479" s="12" t="s">
        <v>93</v>
      </c>
      <c r="G2479" s="12" t="s">
        <v>19</v>
      </c>
      <c r="H2479" s="33">
        <v>0.45000000000000007</v>
      </c>
      <c r="I2479" s="21">
        <v>2250</v>
      </c>
      <c r="J2479" s="33">
        <f t="shared" si="90"/>
        <v>1012.5000000000001</v>
      </c>
      <c r="K2479" s="34">
        <f t="shared" si="91"/>
        <v>354.375</v>
      </c>
      <c r="L2479" s="24">
        <v>0.35</v>
      </c>
      <c r="M2479" s="42">
        <f t="shared" si="96"/>
        <v>0.1575</v>
      </c>
      <c r="N2479" s="29">
        <f t="shared" si="97"/>
        <v>354.375</v>
      </c>
      <c r="O2479" s="3"/>
      <c r="P2479" s="4"/>
      <c r="Q2479" s="5"/>
      <c r="R2479" s="6"/>
    </row>
    <row r="2480" spans="1:18" ht="15.75" customHeight="1">
      <c r="A2480" s="12" t="s">
        <v>15</v>
      </c>
      <c r="B2480" s="15">
        <v>1185732</v>
      </c>
      <c r="C2480" s="3">
        <v>44339</v>
      </c>
      <c r="D2480" s="12" t="s">
        <v>34</v>
      </c>
      <c r="E2480" s="12" t="s">
        <v>92</v>
      </c>
      <c r="F2480" s="12" t="s">
        <v>93</v>
      </c>
      <c r="G2480" s="12" t="s">
        <v>20</v>
      </c>
      <c r="H2480" s="33">
        <v>0.4</v>
      </c>
      <c r="I2480" s="21">
        <v>2000</v>
      </c>
      <c r="J2480" s="33">
        <f t="shared" si="90"/>
        <v>800</v>
      </c>
      <c r="K2480" s="34">
        <f t="shared" si="91"/>
        <v>320</v>
      </c>
      <c r="L2480" s="24">
        <v>0.4</v>
      </c>
      <c r="M2480" s="42">
        <f t="shared" si="96"/>
        <v>0.16</v>
      </c>
      <c r="N2480" s="29">
        <f t="shared" si="97"/>
        <v>320</v>
      </c>
      <c r="O2480" s="3"/>
      <c r="P2480" s="4"/>
      <c r="Q2480" s="5"/>
      <c r="R2480" s="6"/>
    </row>
    <row r="2481" spans="1:18" ht="15.75" customHeight="1">
      <c r="A2481" s="12" t="s">
        <v>15</v>
      </c>
      <c r="B2481" s="15">
        <v>1185732</v>
      </c>
      <c r="C2481" s="3">
        <v>44339</v>
      </c>
      <c r="D2481" s="12" t="s">
        <v>34</v>
      </c>
      <c r="E2481" s="12" t="s">
        <v>92</v>
      </c>
      <c r="F2481" s="12" t="s">
        <v>93</v>
      </c>
      <c r="G2481" s="12" t="s">
        <v>21</v>
      </c>
      <c r="H2481" s="33">
        <v>0.4</v>
      </c>
      <c r="I2481" s="21">
        <v>1250</v>
      </c>
      <c r="J2481" s="33">
        <f t="shared" si="90"/>
        <v>500</v>
      </c>
      <c r="K2481" s="34">
        <f t="shared" si="91"/>
        <v>200</v>
      </c>
      <c r="L2481" s="24">
        <v>0.4</v>
      </c>
      <c r="M2481" s="42">
        <f t="shared" si="96"/>
        <v>0.16</v>
      </c>
      <c r="N2481" s="29">
        <f t="shared" si="97"/>
        <v>200</v>
      </c>
      <c r="O2481" s="3"/>
      <c r="P2481" s="4"/>
      <c r="Q2481" s="5"/>
      <c r="R2481" s="6"/>
    </row>
    <row r="2482" spans="1:18" ht="15.75" customHeight="1">
      <c r="A2482" s="12" t="s">
        <v>15</v>
      </c>
      <c r="B2482" s="15">
        <v>1185732</v>
      </c>
      <c r="C2482" s="3">
        <v>44339</v>
      </c>
      <c r="D2482" s="12" t="s">
        <v>34</v>
      </c>
      <c r="E2482" s="12" t="s">
        <v>92</v>
      </c>
      <c r="F2482" s="12" t="s">
        <v>93</v>
      </c>
      <c r="G2482" s="12" t="s">
        <v>22</v>
      </c>
      <c r="H2482" s="33">
        <v>0.5</v>
      </c>
      <c r="I2482" s="21">
        <v>1500</v>
      </c>
      <c r="J2482" s="33">
        <f t="shared" si="90"/>
        <v>750</v>
      </c>
      <c r="K2482" s="34">
        <f t="shared" si="91"/>
        <v>262.5</v>
      </c>
      <c r="L2482" s="24">
        <v>0.35</v>
      </c>
      <c r="M2482" s="42">
        <f t="shared" si="96"/>
        <v>0.17499999999999999</v>
      </c>
      <c r="N2482" s="29">
        <f t="shared" si="97"/>
        <v>262.5</v>
      </c>
      <c r="O2482" s="3"/>
      <c r="P2482" s="4"/>
      <c r="Q2482" s="5"/>
      <c r="R2482" s="6"/>
    </row>
    <row r="2483" spans="1:18" ht="15.75" customHeight="1">
      <c r="A2483" s="12" t="s">
        <v>15</v>
      </c>
      <c r="B2483" s="15">
        <v>1185732</v>
      </c>
      <c r="C2483" s="3">
        <v>44339</v>
      </c>
      <c r="D2483" s="12" t="s">
        <v>34</v>
      </c>
      <c r="E2483" s="12" t="s">
        <v>92</v>
      </c>
      <c r="F2483" s="12" t="s">
        <v>93</v>
      </c>
      <c r="G2483" s="12" t="s">
        <v>23</v>
      </c>
      <c r="H2483" s="33">
        <v>0.55000000000000004</v>
      </c>
      <c r="I2483" s="21">
        <v>2750</v>
      </c>
      <c r="J2483" s="33">
        <f t="shared" si="90"/>
        <v>1512.5000000000002</v>
      </c>
      <c r="K2483" s="34">
        <f t="shared" si="91"/>
        <v>605.00000000000011</v>
      </c>
      <c r="L2483" s="24">
        <v>0.4</v>
      </c>
      <c r="M2483" s="42">
        <f t="shared" si="96"/>
        <v>0.22000000000000003</v>
      </c>
      <c r="N2483" s="29">
        <f t="shared" si="97"/>
        <v>605.00000000000011</v>
      </c>
      <c r="O2483" s="3"/>
      <c r="P2483" s="4"/>
      <c r="Q2483" s="5"/>
      <c r="R2483" s="6"/>
    </row>
    <row r="2484" spans="1:18" ht="15.75" customHeight="1">
      <c r="A2484" s="12" t="s">
        <v>15</v>
      </c>
      <c r="B2484" s="15">
        <v>1185732</v>
      </c>
      <c r="C2484" s="3">
        <v>44369</v>
      </c>
      <c r="D2484" s="12" t="s">
        <v>34</v>
      </c>
      <c r="E2484" s="12" t="s">
        <v>92</v>
      </c>
      <c r="F2484" s="12" t="s">
        <v>93</v>
      </c>
      <c r="G2484" s="12" t="s">
        <v>18</v>
      </c>
      <c r="H2484" s="33">
        <v>0.4</v>
      </c>
      <c r="I2484" s="21">
        <v>5250</v>
      </c>
      <c r="J2484" s="33">
        <f t="shared" si="90"/>
        <v>2100</v>
      </c>
      <c r="K2484" s="34">
        <f t="shared" si="91"/>
        <v>840</v>
      </c>
      <c r="L2484" s="24">
        <v>0.4</v>
      </c>
      <c r="M2484" s="42">
        <f t="shared" si="96"/>
        <v>0.16</v>
      </c>
      <c r="N2484" s="29">
        <f t="shared" si="97"/>
        <v>840</v>
      </c>
      <c r="O2484" s="3"/>
      <c r="P2484" s="4"/>
      <c r="Q2484" s="5"/>
      <c r="R2484" s="6"/>
    </row>
    <row r="2485" spans="1:18" ht="15.75" customHeight="1">
      <c r="A2485" s="12" t="s">
        <v>15</v>
      </c>
      <c r="B2485" s="15">
        <v>1185732</v>
      </c>
      <c r="C2485" s="3">
        <v>44369</v>
      </c>
      <c r="D2485" s="12" t="s">
        <v>34</v>
      </c>
      <c r="E2485" s="12" t="s">
        <v>92</v>
      </c>
      <c r="F2485" s="12" t="s">
        <v>93</v>
      </c>
      <c r="G2485" s="12" t="s">
        <v>19</v>
      </c>
      <c r="H2485" s="33">
        <v>0.35000000000000009</v>
      </c>
      <c r="I2485" s="21">
        <v>2750</v>
      </c>
      <c r="J2485" s="33">
        <f t="shared" si="90"/>
        <v>962.50000000000023</v>
      </c>
      <c r="K2485" s="34">
        <f t="shared" si="91"/>
        <v>336.87500000000006</v>
      </c>
      <c r="L2485" s="24">
        <v>0.35</v>
      </c>
      <c r="M2485" s="42">
        <f t="shared" si="96"/>
        <v>0.12250000000000003</v>
      </c>
      <c r="N2485" s="29">
        <f t="shared" si="97"/>
        <v>336.87500000000006</v>
      </c>
      <c r="O2485" s="3"/>
      <c r="P2485" s="4"/>
      <c r="Q2485" s="5"/>
      <c r="R2485" s="6"/>
    </row>
    <row r="2486" spans="1:18" ht="15.75" customHeight="1">
      <c r="A2486" s="12" t="s">
        <v>15</v>
      </c>
      <c r="B2486" s="15">
        <v>1185732</v>
      </c>
      <c r="C2486" s="3">
        <v>44369</v>
      </c>
      <c r="D2486" s="12" t="s">
        <v>34</v>
      </c>
      <c r="E2486" s="12" t="s">
        <v>92</v>
      </c>
      <c r="F2486" s="12" t="s">
        <v>93</v>
      </c>
      <c r="G2486" s="12" t="s">
        <v>20</v>
      </c>
      <c r="H2486" s="33">
        <v>0.30000000000000004</v>
      </c>
      <c r="I2486" s="21">
        <v>2250</v>
      </c>
      <c r="J2486" s="33">
        <f t="shared" si="90"/>
        <v>675.00000000000011</v>
      </c>
      <c r="K2486" s="34">
        <f t="shared" si="91"/>
        <v>270.00000000000006</v>
      </c>
      <c r="L2486" s="24">
        <v>0.4</v>
      </c>
      <c r="M2486" s="42">
        <f t="shared" si="96"/>
        <v>0.12000000000000002</v>
      </c>
      <c r="N2486" s="29">
        <f t="shared" si="97"/>
        <v>270.00000000000006</v>
      </c>
      <c r="O2486" s="3"/>
      <c r="P2486" s="4"/>
      <c r="Q2486" s="5"/>
      <c r="R2486" s="6"/>
    </row>
    <row r="2487" spans="1:18" ht="15.75" customHeight="1">
      <c r="A2487" s="12" t="s">
        <v>15</v>
      </c>
      <c r="B2487" s="15">
        <v>1185732</v>
      </c>
      <c r="C2487" s="3">
        <v>44369</v>
      </c>
      <c r="D2487" s="12" t="s">
        <v>34</v>
      </c>
      <c r="E2487" s="12" t="s">
        <v>92</v>
      </c>
      <c r="F2487" s="12" t="s">
        <v>93</v>
      </c>
      <c r="G2487" s="12" t="s">
        <v>21</v>
      </c>
      <c r="H2487" s="33">
        <v>0.30000000000000004</v>
      </c>
      <c r="I2487" s="21">
        <v>2000</v>
      </c>
      <c r="J2487" s="33">
        <f t="shared" si="90"/>
        <v>600.00000000000011</v>
      </c>
      <c r="K2487" s="34">
        <f t="shared" si="91"/>
        <v>240.00000000000006</v>
      </c>
      <c r="L2487" s="24">
        <v>0.4</v>
      </c>
      <c r="M2487" s="42">
        <f t="shared" si="96"/>
        <v>0.12000000000000002</v>
      </c>
      <c r="N2487" s="29">
        <f t="shared" si="97"/>
        <v>240.00000000000006</v>
      </c>
      <c r="O2487" s="3"/>
      <c r="P2487" s="4"/>
      <c r="Q2487" s="5"/>
      <c r="R2487" s="6"/>
    </row>
    <row r="2488" spans="1:18" ht="15.75" customHeight="1">
      <c r="A2488" s="12" t="s">
        <v>15</v>
      </c>
      <c r="B2488" s="15">
        <v>1185732</v>
      </c>
      <c r="C2488" s="3">
        <v>44369</v>
      </c>
      <c r="D2488" s="12" t="s">
        <v>34</v>
      </c>
      <c r="E2488" s="12" t="s">
        <v>92</v>
      </c>
      <c r="F2488" s="12" t="s">
        <v>93</v>
      </c>
      <c r="G2488" s="12" t="s">
        <v>22</v>
      </c>
      <c r="H2488" s="33">
        <v>0.5</v>
      </c>
      <c r="I2488" s="21">
        <v>2000</v>
      </c>
      <c r="J2488" s="33">
        <f t="shared" si="90"/>
        <v>1000</v>
      </c>
      <c r="K2488" s="34">
        <f t="shared" si="91"/>
        <v>350</v>
      </c>
      <c r="L2488" s="24">
        <v>0.35</v>
      </c>
      <c r="M2488" s="42">
        <f t="shared" si="96"/>
        <v>0.17499999999999999</v>
      </c>
      <c r="N2488" s="29">
        <f t="shared" si="97"/>
        <v>350</v>
      </c>
      <c r="O2488" s="3"/>
      <c r="P2488" s="4"/>
      <c r="Q2488" s="5"/>
      <c r="R2488" s="6"/>
    </row>
    <row r="2489" spans="1:18" ht="15.75" customHeight="1">
      <c r="A2489" s="12" t="s">
        <v>15</v>
      </c>
      <c r="B2489" s="15">
        <v>1185732</v>
      </c>
      <c r="C2489" s="3">
        <v>44369</v>
      </c>
      <c r="D2489" s="12" t="s">
        <v>34</v>
      </c>
      <c r="E2489" s="12" t="s">
        <v>92</v>
      </c>
      <c r="F2489" s="12" t="s">
        <v>93</v>
      </c>
      <c r="G2489" s="12" t="s">
        <v>23</v>
      </c>
      <c r="H2489" s="33">
        <v>0.55000000000000004</v>
      </c>
      <c r="I2489" s="21">
        <v>3750</v>
      </c>
      <c r="J2489" s="33">
        <f t="shared" si="90"/>
        <v>2062.5</v>
      </c>
      <c r="K2489" s="34">
        <f t="shared" si="91"/>
        <v>825</v>
      </c>
      <c r="L2489" s="24">
        <v>0.4</v>
      </c>
      <c r="M2489" s="42">
        <f t="shared" si="96"/>
        <v>0.22</v>
      </c>
      <c r="N2489" s="29">
        <f t="shared" si="97"/>
        <v>825</v>
      </c>
      <c r="O2489" s="3"/>
      <c r="P2489" s="4"/>
      <c r="Q2489" s="5"/>
      <c r="R2489" s="6"/>
    </row>
    <row r="2490" spans="1:18" ht="15.75" customHeight="1">
      <c r="A2490" s="12" t="s">
        <v>15</v>
      </c>
      <c r="B2490" s="15">
        <v>1185732</v>
      </c>
      <c r="C2490" s="3">
        <v>44398</v>
      </c>
      <c r="D2490" s="12" t="s">
        <v>34</v>
      </c>
      <c r="E2490" s="12" t="s">
        <v>92</v>
      </c>
      <c r="F2490" s="12" t="s">
        <v>93</v>
      </c>
      <c r="G2490" s="12" t="s">
        <v>18</v>
      </c>
      <c r="H2490" s="33">
        <v>0.5</v>
      </c>
      <c r="I2490" s="21">
        <v>6000</v>
      </c>
      <c r="J2490" s="33">
        <f t="shared" si="90"/>
        <v>3000</v>
      </c>
      <c r="K2490" s="34">
        <f t="shared" si="91"/>
        <v>1200</v>
      </c>
      <c r="L2490" s="24">
        <v>0.4</v>
      </c>
      <c r="M2490" s="42">
        <f t="shared" si="96"/>
        <v>0.2</v>
      </c>
      <c r="N2490" s="29">
        <f t="shared" si="97"/>
        <v>1200</v>
      </c>
      <c r="O2490" s="3"/>
      <c r="P2490" s="4"/>
      <c r="Q2490" s="5"/>
      <c r="R2490" s="6"/>
    </row>
    <row r="2491" spans="1:18" ht="15.75" customHeight="1">
      <c r="A2491" s="12" t="s">
        <v>15</v>
      </c>
      <c r="B2491" s="15">
        <v>1185732</v>
      </c>
      <c r="C2491" s="3">
        <v>44398</v>
      </c>
      <c r="D2491" s="12" t="s">
        <v>34</v>
      </c>
      <c r="E2491" s="12" t="s">
        <v>92</v>
      </c>
      <c r="F2491" s="12" t="s">
        <v>93</v>
      </c>
      <c r="G2491" s="12" t="s">
        <v>19</v>
      </c>
      <c r="H2491" s="33">
        <v>0.45000000000000007</v>
      </c>
      <c r="I2491" s="21">
        <v>3500</v>
      </c>
      <c r="J2491" s="33">
        <f t="shared" si="90"/>
        <v>1575.0000000000002</v>
      </c>
      <c r="K2491" s="34">
        <f t="shared" si="91"/>
        <v>551.25</v>
      </c>
      <c r="L2491" s="24">
        <v>0.35</v>
      </c>
      <c r="M2491" s="42">
        <f t="shared" si="96"/>
        <v>0.1575</v>
      </c>
      <c r="N2491" s="29">
        <f t="shared" si="97"/>
        <v>551.25</v>
      </c>
      <c r="O2491" s="3"/>
      <c r="P2491" s="4"/>
      <c r="Q2491" s="5"/>
      <c r="R2491" s="6"/>
    </row>
    <row r="2492" spans="1:18" ht="15.75" customHeight="1">
      <c r="A2492" s="12" t="s">
        <v>15</v>
      </c>
      <c r="B2492" s="15">
        <v>1185732</v>
      </c>
      <c r="C2492" s="3">
        <v>44398</v>
      </c>
      <c r="D2492" s="12" t="s">
        <v>34</v>
      </c>
      <c r="E2492" s="12" t="s">
        <v>92</v>
      </c>
      <c r="F2492" s="12" t="s">
        <v>93</v>
      </c>
      <c r="G2492" s="12" t="s">
        <v>20</v>
      </c>
      <c r="H2492" s="33">
        <v>0.4</v>
      </c>
      <c r="I2492" s="21">
        <v>2750</v>
      </c>
      <c r="J2492" s="33">
        <f t="shared" si="90"/>
        <v>1100</v>
      </c>
      <c r="K2492" s="34">
        <f t="shared" si="91"/>
        <v>440</v>
      </c>
      <c r="L2492" s="24">
        <v>0.4</v>
      </c>
      <c r="M2492" s="42">
        <f t="shared" si="96"/>
        <v>0.16</v>
      </c>
      <c r="N2492" s="29">
        <f t="shared" si="97"/>
        <v>440</v>
      </c>
      <c r="O2492" s="3"/>
      <c r="P2492" s="4"/>
      <c r="Q2492" s="5"/>
      <c r="R2492" s="6"/>
    </row>
    <row r="2493" spans="1:18" ht="15.75" customHeight="1">
      <c r="A2493" s="12" t="s">
        <v>15</v>
      </c>
      <c r="B2493" s="15">
        <v>1185732</v>
      </c>
      <c r="C2493" s="3">
        <v>44398</v>
      </c>
      <c r="D2493" s="12" t="s">
        <v>34</v>
      </c>
      <c r="E2493" s="12" t="s">
        <v>92</v>
      </c>
      <c r="F2493" s="12" t="s">
        <v>93</v>
      </c>
      <c r="G2493" s="12" t="s">
        <v>21</v>
      </c>
      <c r="H2493" s="33">
        <v>0.4</v>
      </c>
      <c r="I2493" s="21">
        <v>2250</v>
      </c>
      <c r="J2493" s="33">
        <f t="shared" si="90"/>
        <v>900</v>
      </c>
      <c r="K2493" s="34">
        <f t="shared" si="91"/>
        <v>360</v>
      </c>
      <c r="L2493" s="24">
        <v>0.4</v>
      </c>
      <c r="M2493" s="42">
        <f t="shared" si="96"/>
        <v>0.16</v>
      </c>
      <c r="N2493" s="29">
        <f t="shared" si="97"/>
        <v>360</v>
      </c>
      <c r="O2493" s="3"/>
      <c r="P2493" s="4"/>
      <c r="Q2493" s="5"/>
      <c r="R2493" s="6"/>
    </row>
    <row r="2494" spans="1:18" ht="15.75" customHeight="1">
      <c r="A2494" s="12" t="s">
        <v>15</v>
      </c>
      <c r="B2494" s="15">
        <v>1185732</v>
      </c>
      <c r="C2494" s="3">
        <v>44398</v>
      </c>
      <c r="D2494" s="12" t="s">
        <v>34</v>
      </c>
      <c r="E2494" s="12" t="s">
        <v>92</v>
      </c>
      <c r="F2494" s="12" t="s">
        <v>93</v>
      </c>
      <c r="G2494" s="12" t="s">
        <v>22</v>
      </c>
      <c r="H2494" s="33">
        <v>0.5</v>
      </c>
      <c r="I2494" s="21">
        <v>2500</v>
      </c>
      <c r="J2494" s="33">
        <f t="shared" si="90"/>
        <v>1250</v>
      </c>
      <c r="K2494" s="34">
        <f t="shared" si="91"/>
        <v>437.5</v>
      </c>
      <c r="L2494" s="24">
        <v>0.35</v>
      </c>
      <c r="M2494" s="42">
        <f t="shared" si="96"/>
        <v>0.17499999999999999</v>
      </c>
      <c r="N2494" s="29">
        <f t="shared" si="97"/>
        <v>437.5</v>
      </c>
      <c r="O2494" s="3"/>
      <c r="P2494" s="4"/>
      <c r="Q2494" s="5"/>
      <c r="R2494" s="6"/>
    </row>
    <row r="2495" spans="1:18" ht="15.75" customHeight="1">
      <c r="A2495" s="12" t="s">
        <v>15</v>
      </c>
      <c r="B2495" s="15">
        <v>1185732</v>
      </c>
      <c r="C2495" s="3">
        <v>44398</v>
      </c>
      <c r="D2495" s="12" t="s">
        <v>34</v>
      </c>
      <c r="E2495" s="12" t="s">
        <v>92</v>
      </c>
      <c r="F2495" s="12" t="s">
        <v>93</v>
      </c>
      <c r="G2495" s="12" t="s">
        <v>23</v>
      </c>
      <c r="H2495" s="33">
        <v>0.55000000000000004</v>
      </c>
      <c r="I2495" s="21">
        <v>4250</v>
      </c>
      <c r="J2495" s="33">
        <f t="shared" si="90"/>
        <v>2337.5</v>
      </c>
      <c r="K2495" s="34">
        <f t="shared" si="91"/>
        <v>935</v>
      </c>
      <c r="L2495" s="24">
        <v>0.4</v>
      </c>
      <c r="M2495" s="42">
        <f t="shared" si="96"/>
        <v>0.22</v>
      </c>
      <c r="N2495" s="29">
        <f t="shared" si="97"/>
        <v>935</v>
      </c>
      <c r="O2495" s="3"/>
      <c r="P2495" s="4"/>
      <c r="Q2495" s="5"/>
      <c r="R2495" s="6"/>
    </row>
    <row r="2496" spans="1:18" ht="15.75" customHeight="1">
      <c r="A2496" s="12" t="s">
        <v>15</v>
      </c>
      <c r="B2496" s="15">
        <v>1185732</v>
      </c>
      <c r="C2496" s="3">
        <v>44430</v>
      </c>
      <c r="D2496" s="12" t="s">
        <v>34</v>
      </c>
      <c r="E2496" s="12" t="s">
        <v>92</v>
      </c>
      <c r="F2496" s="12" t="s">
        <v>93</v>
      </c>
      <c r="G2496" s="12" t="s">
        <v>18</v>
      </c>
      <c r="H2496" s="33">
        <v>0.5</v>
      </c>
      <c r="I2496" s="21">
        <v>5750</v>
      </c>
      <c r="J2496" s="33">
        <f t="shared" si="90"/>
        <v>2875</v>
      </c>
      <c r="K2496" s="34">
        <f t="shared" si="91"/>
        <v>1150</v>
      </c>
      <c r="L2496" s="24">
        <v>0.4</v>
      </c>
      <c r="M2496" s="42">
        <f t="shared" si="96"/>
        <v>0.2</v>
      </c>
      <c r="N2496" s="29">
        <f t="shared" si="97"/>
        <v>1150</v>
      </c>
      <c r="O2496" s="3"/>
      <c r="P2496" s="4"/>
      <c r="Q2496" s="5"/>
      <c r="R2496" s="6"/>
    </row>
    <row r="2497" spans="1:18" ht="15.75" customHeight="1">
      <c r="A2497" s="12" t="s">
        <v>15</v>
      </c>
      <c r="B2497" s="15">
        <v>1185732</v>
      </c>
      <c r="C2497" s="3">
        <v>44430</v>
      </c>
      <c r="D2497" s="12" t="s">
        <v>34</v>
      </c>
      <c r="E2497" s="12" t="s">
        <v>92</v>
      </c>
      <c r="F2497" s="12" t="s">
        <v>93</v>
      </c>
      <c r="G2497" s="12" t="s">
        <v>19</v>
      </c>
      <c r="H2497" s="33">
        <v>0.45000000000000007</v>
      </c>
      <c r="I2497" s="21">
        <v>3500</v>
      </c>
      <c r="J2497" s="33">
        <f t="shared" si="90"/>
        <v>1575.0000000000002</v>
      </c>
      <c r="K2497" s="34">
        <f t="shared" si="91"/>
        <v>551.25</v>
      </c>
      <c r="L2497" s="24">
        <v>0.35</v>
      </c>
      <c r="M2497" s="42">
        <f t="shared" si="96"/>
        <v>0.1575</v>
      </c>
      <c r="N2497" s="29">
        <f t="shared" si="97"/>
        <v>551.25</v>
      </c>
      <c r="O2497" s="3"/>
      <c r="P2497" s="4"/>
      <c r="Q2497" s="5"/>
      <c r="R2497" s="6"/>
    </row>
    <row r="2498" spans="1:18" ht="15.75" customHeight="1">
      <c r="A2498" s="12" t="s">
        <v>15</v>
      </c>
      <c r="B2498" s="15">
        <v>1185732</v>
      </c>
      <c r="C2498" s="3">
        <v>44430</v>
      </c>
      <c r="D2498" s="12" t="s">
        <v>34</v>
      </c>
      <c r="E2498" s="12" t="s">
        <v>92</v>
      </c>
      <c r="F2498" s="12" t="s">
        <v>93</v>
      </c>
      <c r="G2498" s="12" t="s">
        <v>20</v>
      </c>
      <c r="H2498" s="33">
        <v>0.4</v>
      </c>
      <c r="I2498" s="21">
        <v>2750</v>
      </c>
      <c r="J2498" s="33">
        <f t="shared" si="90"/>
        <v>1100</v>
      </c>
      <c r="K2498" s="34">
        <f t="shared" si="91"/>
        <v>440</v>
      </c>
      <c r="L2498" s="24">
        <v>0.4</v>
      </c>
      <c r="M2498" s="42">
        <f t="shared" si="96"/>
        <v>0.16</v>
      </c>
      <c r="N2498" s="29">
        <f t="shared" si="97"/>
        <v>440</v>
      </c>
      <c r="O2498" s="3"/>
      <c r="P2498" s="4"/>
      <c r="Q2498" s="5"/>
      <c r="R2498" s="6"/>
    </row>
    <row r="2499" spans="1:18" ht="15.75" customHeight="1">
      <c r="A2499" s="12" t="s">
        <v>15</v>
      </c>
      <c r="B2499" s="15">
        <v>1185732</v>
      </c>
      <c r="C2499" s="3">
        <v>44430</v>
      </c>
      <c r="D2499" s="12" t="s">
        <v>34</v>
      </c>
      <c r="E2499" s="12" t="s">
        <v>92</v>
      </c>
      <c r="F2499" s="12" t="s">
        <v>93</v>
      </c>
      <c r="G2499" s="12" t="s">
        <v>21</v>
      </c>
      <c r="H2499" s="33">
        <v>0.4</v>
      </c>
      <c r="I2499" s="21">
        <v>2500</v>
      </c>
      <c r="J2499" s="33">
        <f t="shared" si="90"/>
        <v>1000</v>
      </c>
      <c r="K2499" s="34">
        <f t="shared" si="91"/>
        <v>400</v>
      </c>
      <c r="L2499" s="24">
        <v>0.4</v>
      </c>
      <c r="M2499" s="42">
        <f t="shared" si="96"/>
        <v>0.16</v>
      </c>
      <c r="N2499" s="29">
        <f t="shared" si="97"/>
        <v>400</v>
      </c>
      <c r="O2499" s="3"/>
      <c r="P2499" s="4"/>
      <c r="Q2499" s="5"/>
      <c r="R2499" s="6"/>
    </row>
    <row r="2500" spans="1:18" ht="15.75" customHeight="1">
      <c r="A2500" s="12" t="s">
        <v>15</v>
      </c>
      <c r="B2500" s="15">
        <v>1185732</v>
      </c>
      <c r="C2500" s="3">
        <v>44430</v>
      </c>
      <c r="D2500" s="12" t="s">
        <v>34</v>
      </c>
      <c r="E2500" s="12" t="s">
        <v>92</v>
      </c>
      <c r="F2500" s="12" t="s">
        <v>93</v>
      </c>
      <c r="G2500" s="12" t="s">
        <v>22</v>
      </c>
      <c r="H2500" s="33">
        <v>0.5</v>
      </c>
      <c r="I2500" s="21">
        <v>2250</v>
      </c>
      <c r="J2500" s="33">
        <f t="shared" si="90"/>
        <v>1125</v>
      </c>
      <c r="K2500" s="34">
        <f t="shared" si="91"/>
        <v>393.75</v>
      </c>
      <c r="L2500" s="24">
        <v>0.35</v>
      </c>
      <c r="M2500" s="42">
        <f t="shared" si="96"/>
        <v>0.17499999999999999</v>
      </c>
      <c r="N2500" s="29">
        <f t="shared" si="97"/>
        <v>393.75</v>
      </c>
      <c r="O2500" s="3"/>
      <c r="P2500" s="4"/>
      <c r="Q2500" s="5"/>
      <c r="R2500" s="6"/>
    </row>
    <row r="2501" spans="1:18" ht="15.75" customHeight="1">
      <c r="A2501" s="12" t="s">
        <v>15</v>
      </c>
      <c r="B2501" s="15">
        <v>1185732</v>
      </c>
      <c r="C2501" s="3">
        <v>44430</v>
      </c>
      <c r="D2501" s="12" t="s">
        <v>34</v>
      </c>
      <c r="E2501" s="12" t="s">
        <v>92</v>
      </c>
      <c r="F2501" s="12" t="s">
        <v>93</v>
      </c>
      <c r="G2501" s="12" t="s">
        <v>23</v>
      </c>
      <c r="H2501" s="33">
        <v>0.55000000000000004</v>
      </c>
      <c r="I2501" s="21">
        <v>4000</v>
      </c>
      <c r="J2501" s="33">
        <f t="shared" si="90"/>
        <v>2200</v>
      </c>
      <c r="K2501" s="34">
        <f t="shared" si="91"/>
        <v>880</v>
      </c>
      <c r="L2501" s="24">
        <v>0.4</v>
      </c>
      <c r="M2501" s="42">
        <f t="shared" si="96"/>
        <v>0.22</v>
      </c>
      <c r="N2501" s="29">
        <f t="shared" si="97"/>
        <v>880</v>
      </c>
      <c r="O2501" s="3"/>
      <c r="P2501" s="4"/>
      <c r="Q2501" s="5"/>
      <c r="R2501" s="6"/>
    </row>
    <row r="2502" spans="1:18" ht="15.75" customHeight="1">
      <c r="A2502" s="12" t="s">
        <v>15</v>
      </c>
      <c r="B2502" s="15">
        <v>1185732</v>
      </c>
      <c r="C2502" s="3">
        <v>44462</v>
      </c>
      <c r="D2502" s="12" t="s">
        <v>34</v>
      </c>
      <c r="E2502" s="12" t="s">
        <v>92</v>
      </c>
      <c r="F2502" s="12" t="s">
        <v>93</v>
      </c>
      <c r="G2502" s="12" t="s">
        <v>18</v>
      </c>
      <c r="H2502" s="33">
        <v>0.5</v>
      </c>
      <c r="I2502" s="21">
        <v>5250</v>
      </c>
      <c r="J2502" s="33">
        <f t="shared" si="90"/>
        <v>2625</v>
      </c>
      <c r="K2502" s="34">
        <f t="shared" si="91"/>
        <v>1050</v>
      </c>
      <c r="L2502" s="24">
        <v>0.4</v>
      </c>
      <c r="M2502" s="42">
        <f t="shared" si="96"/>
        <v>0.2</v>
      </c>
      <c r="N2502" s="29">
        <f t="shared" si="97"/>
        <v>1050</v>
      </c>
      <c r="O2502" s="3"/>
      <c r="P2502" s="4"/>
      <c r="Q2502" s="5"/>
      <c r="R2502" s="6"/>
    </row>
    <row r="2503" spans="1:18" ht="15.75" customHeight="1">
      <c r="A2503" s="12" t="s">
        <v>15</v>
      </c>
      <c r="B2503" s="15">
        <v>1185732</v>
      </c>
      <c r="C2503" s="3">
        <v>44462</v>
      </c>
      <c r="D2503" s="12" t="s">
        <v>34</v>
      </c>
      <c r="E2503" s="12" t="s">
        <v>92</v>
      </c>
      <c r="F2503" s="12" t="s">
        <v>93</v>
      </c>
      <c r="G2503" s="12" t="s">
        <v>19</v>
      </c>
      <c r="H2503" s="33">
        <v>0.45000000000000007</v>
      </c>
      <c r="I2503" s="21">
        <v>3250</v>
      </c>
      <c r="J2503" s="33">
        <f t="shared" si="90"/>
        <v>1462.5000000000002</v>
      </c>
      <c r="K2503" s="34">
        <f t="shared" si="91"/>
        <v>511.87500000000006</v>
      </c>
      <c r="L2503" s="24">
        <v>0.35</v>
      </c>
      <c r="M2503" s="42">
        <f t="shared" ref="M2503:M2566" si="98">IFERROR(K2503/I2503,0)</f>
        <v>0.15750000000000003</v>
      </c>
      <c r="N2503" s="29">
        <f t="shared" ref="N2503:N2566" si="99">L2503*J2503</f>
        <v>511.87500000000006</v>
      </c>
      <c r="O2503" s="3"/>
      <c r="P2503" s="4"/>
      <c r="Q2503" s="5"/>
      <c r="R2503" s="6"/>
    </row>
    <row r="2504" spans="1:18" ht="15.75" customHeight="1">
      <c r="A2504" s="12" t="s">
        <v>15</v>
      </c>
      <c r="B2504" s="15">
        <v>1185732</v>
      </c>
      <c r="C2504" s="3">
        <v>44462</v>
      </c>
      <c r="D2504" s="12" t="s">
        <v>34</v>
      </c>
      <c r="E2504" s="12" t="s">
        <v>92</v>
      </c>
      <c r="F2504" s="12" t="s">
        <v>93</v>
      </c>
      <c r="G2504" s="12" t="s">
        <v>20</v>
      </c>
      <c r="H2504" s="33">
        <v>0.35000000000000003</v>
      </c>
      <c r="I2504" s="21">
        <v>2250</v>
      </c>
      <c r="J2504" s="33">
        <f t="shared" si="90"/>
        <v>787.50000000000011</v>
      </c>
      <c r="K2504" s="34">
        <f t="shared" si="91"/>
        <v>315.00000000000006</v>
      </c>
      <c r="L2504" s="24">
        <v>0.4</v>
      </c>
      <c r="M2504" s="42">
        <f t="shared" si="98"/>
        <v>0.14000000000000001</v>
      </c>
      <c r="N2504" s="29">
        <f t="shared" si="99"/>
        <v>315.00000000000006</v>
      </c>
      <c r="O2504" s="3"/>
      <c r="P2504" s="4"/>
      <c r="Q2504" s="5"/>
      <c r="R2504" s="6"/>
    </row>
    <row r="2505" spans="1:18" ht="15.75" customHeight="1">
      <c r="A2505" s="12" t="s">
        <v>15</v>
      </c>
      <c r="B2505" s="15">
        <v>1185732</v>
      </c>
      <c r="C2505" s="3">
        <v>44462</v>
      </c>
      <c r="D2505" s="12" t="s">
        <v>34</v>
      </c>
      <c r="E2505" s="12" t="s">
        <v>92</v>
      </c>
      <c r="F2505" s="12" t="s">
        <v>93</v>
      </c>
      <c r="G2505" s="12" t="s">
        <v>21</v>
      </c>
      <c r="H2505" s="33">
        <v>0.35000000000000003</v>
      </c>
      <c r="I2505" s="21">
        <v>2000</v>
      </c>
      <c r="J2505" s="33">
        <f t="shared" si="90"/>
        <v>700.00000000000011</v>
      </c>
      <c r="K2505" s="34">
        <f t="shared" si="91"/>
        <v>280.00000000000006</v>
      </c>
      <c r="L2505" s="24">
        <v>0.4</v>
      </c>
      <c r="M2505" s="42">
        <f t="shared" si="98"/>
        <v>0.14000000000000004</v>
      </c>
      <c r="N2505" s="29">
        <f t="shared" si="99"/>
        <v>280.00000000000006</v>
      </c>
      <c r="O2505" s="3"/>
      <c r="P2505" s="4"/>
      <c r="Q2505" s="5"/>
      <c r="R2505" s="6"/>
    </row>
    <row r="2506" spans="1:18" ht="15.75" customHeight="1">
      <c r="A2506" s="12" t="s">
        <v>15</v>
      </c>
      <c r="B2506" s="15">
        <v>1185732</v>
      </c>
      <c r="C2506" s="3">
        <v>44462</v>
      </c>
      <c r="D2506" s="12" t="s">
        <v>34</v>
      </c>
      <c r="E2506" s="12" t="s">
        <v>92</v>
      </c>
      <c r="F2506" s="12" t="s">
        <v>93</v>
      </c>
      <c r="G2506" s="12" t="s">
        <v>22</v>
      </c>
      <c r="H2506" s="33">
        <v>0.45</v>
      </c>
      <c r="I2506" s="21">
        <v>2000</v>
      </c>
      <c r="J2506" s="33">
        <f t="shared" si="90"/>
        <v>900</v>
      </c>
      <c r="K2506" s="34">
        <f t="shared" si="91"/>
        <v>315</v>
      </c>
      <c r="L2506" s="24">
        <v>0.35</v>
      </c>
      <c r="M2506" s="42">
        <f t="shared" si="98"/>
        <v>0.1575</v>
      </c>
      <c r="N2506" s="29">
        <f t="shared" si="99"/>
        <v>315</v>
      </c>
      <c r="O2506" s="3"/>
      <c r="P2506" s="4"/>
      <c r="Q2506" s="5"/>
      <c r="R2506" s="6"/>
    </row>
    <row r="2507" spans="1:18" ht="15.75" customHeight="1">
      <c r="A2507" s="12" t="s">
        <v>15</v>
      </c>
      <c r="B2507" s="15">
        <v>1185732</v>
      </c>
      <c r="C2507" s="3">
        <v>44462</v>
      </c>
      <c r="D2507" s="12" t="s">
        <v>34</v>
      </c>
      <c r="E2507" s="12" t="s">
        <v>92</v>
      </c>
      <c r="F2507" s="12" t="s">
        <v>93</v>
      </c>
      <c r="G2507" s="12" t="s">
        <v>23</v>
      </c>
      <c r="H2507" s="33">
        <v>0.5</v>
      </c>
      <c r="I2507" s="21">
        <v>2750</v>
      </c>
      <c r="J2507" s="33">
        <f t="shared" si="90"/>
        <v>1375</v>
      </c>
      <c r="K2507" s="34">
        <f t="shared" si="91"/>
        <v>550</v>
      </c>
      <c r="L2507" s="24">
        <v>0.4</v>
      </c>
      <c r="M2507" s="42">
        <f t="shared" si="98"/>
        <v>0.2</v>
      </c>
      <c r="N2507" s="29">
        <f t="shared" si="99"/>
        <v>550</v>
      </c>
      <c r="O2507" s="3"/>
      <c r="P2507" s="4"/>
      <c r="Q2507" s="5"/>
      <c r="R2507" s="6"/>
    </row>
    <row r="2508" spans="1:18" ht="15.75" customHeight="1">
      <c r="A2508" s="12" t="s">
        <v>15</v>
      </c>
      <c r="B2508" s="15">
        <v>1185732</v>
      </c>
      <c r="C2508" s="3">
        <v>44491</v>
      </c>
      <c r="D2508" s="12" t="s">
        <v>34</v>
      </c>
      <c r="E2508" s="12" t="s">
        <v>92</v>
      </c>
      <c r="F2508" s="12" t="s">
        <v>93</v>
      </c>
      <c r="G2508" s="12" t="s">
        <v>18</v>
      </c>
      <c r="H2508" s="33">
        <v>0.54999999999999993</v>
      </c>
      <c r="I2508" s="21">
        <v>4500</v>
      </c>
      <c r="J2508" s="33">
        <f t="shared" si="90"/>
        <v>2474.9999999999995</v>
      </c>
      <c r="K2508" s="34">
        <f t="shared" si="91"/>
        <v>989.99999999999989</v>
      </c>
      <c r="L2508" s="24">
        <v>0.4</v>
      </c>
      <c r="M2508" s="42">
        <f t="shared" si="98"/>
        <v>0.21999999999999997</v>
      </c>
      <c r="N2508" s="29">
        <f t="shared" si="99"/>
        <v>989.99999999999989</v>
      </c>
      <c r="O2508" s="3"/>
      <c r="P2508" s="4"/>
      <c r="Q2508" s="5"/>
      <c r="R2508" s="6"/>
    </row>
    <row r="2509" spans="1:18" ht="15.75" customHeight="1">
      <c r="A2509" s="12" t="s">
        <v>15</v>
      </c>
      <c r="B2509" s="15">
        <v>1185732</v>
      </c>
      <c r="C2509" s="3">
        <v>44491</v>
      </c>
      <c r="D2509" s="12" t="s">
        <v>34</v>
      </c>
      <c r="E2509" s="12" t="s">
        <v>92</v>
      </c>
      <c r="F2509" s="12" t="s">
        <v>93</v>
      </c>
      <c r="G2509" s="12" t="s">
        <v>19</v>
      </c>
      <c r="H2509" s="33">
        <v>0.45</v>
      </c>
      <c r="I2509" s="21">
        <v>2750</v>
      </c>
      <c r="J2509" s="33">
        <f t="shared" si="90"/>
        <v>1237.5</v>
      </c>
      <c r="K2509" s="34">
        <f t="shared" si="91"/>
        <v>433.125</v>
      </c>
      <c r="L2509" s="24">
        <v>0.35</v>
      </c>
      <c r="M2509" s="42">
        <f t="shared" si="98"/>
        <v>0.1575</v>
      </c>
      <c r="N2509" s="29">
        <f t="shared" si="99"/>
        <v>433.125</v>
      </c>
      <c r="O2509" s="3"/>
      <c r="P2509" s="4"/>
      <c r="Q2509" s="5"/>
      <c r="R2509" s="6"/>
    </row>
    <row r="2510" spans="1:18" ht="15.75" customHeight="1">
      <c r="A2510" s="12" t="s">
        <v>15</v>
      </c>
      <c r="B2510" s="15">
        <v>1185732</v>
      </c>
      <c r="C2510" s="3">
        <v>44491</v>
      </c>
      <c r="D2510" s="12" t="s">
        <v>34</v>
      </c>
      <c r="E2510" s="12" t="s">
        <v>92</v>
      </c>
      <c r="F2510" s="12" t="s">
        <v>93</v>
      </c>
      <c r="G2510" s="12" t="s">
        <v>20</v>
      </c>
      <c r="H2510" s="33">
        <v>0.45</v>
      </c>
      <c r="I2510" s="21">
        <v>1750</v>
      </c>
      <c r="J2510" s="33">
        <f t="shared" si="90"/>
        <v>787.5</v>
      </c>
      <c r="K2510" s="34">
        <f t="shared" si="91"/>
        <v>315</v>
      </c>
      <c r="L2510" s="24">
        <v>0.4</v>
      </c>
      <c r="M2510" s="42">
        <f t="shared" si="98"/>
        <v>0.18</v>
      </c>
      <c r="N2510" s="29">
        <f t="shared" si="99"/>
        <v>315</v>
      </c>
      <c r="O2510" s="3"/>
      <c r="P2510" s="4"/>
      <c r="Q2510" s="5"/>
      <c r="R2510" s="6"/>
    </row>
    <row r="2511" spans="1:18" ht="15.75" customHeight="1">
      <c r="A2511" s="12" t="s">
        <v>15</v>
      </c>
      <c r="B2511" s="15">
        <v>1185732</v>
      </c>
      <c r="C2511" s="3">
        <v>44491</v>
      </c>
      <c r="D2511" s="12" t="s">
        <v>34</v>
      </c>
      <c r="E2511" s="12" t="s">
        <v>92</v>
      </c>
      <c r="F2511" s="12" t="s">
        <v>93</v>
      </c>
      <c r="G2511" s="12" t="s">
        <v>21</v>
      </c>
      <c r="H2511" s="33">
        <v>0.45</v>
      </c>
      <c r="I2511" s="21">
        <v>1500</v>
      </c>
      <c r="J2511" s="33">
        <f t="shared" si="90"/>
        <v>675</v>
      </c>
      <c r="K2511" s="34">
        <f t="shared" si="91"/>
        <v>270</v>
      </c>
      <c r="L2511" s="24">
        <v>0.4</v>
      </c>
      <c r="M2511" s="42">
        <f t="shared" si="98"/>
        <v>0.18</v>
      </c>
      <c r="N2511" s="29">
        <f t="shared" si="99"/>
        <v>270</v>
      </c>
      <c r="O2511" s="3"/>
      <c r="P2511" s="4"/>
      <c r="Q2511" s="5"/>
      <c r="R2511" s="6"/>
    </row>
    <row r="2512" spans="1:18" ht="15.75" customHeight="1">
      <c r="A2512" s="12" t="s">
        <v>15</v>
      </c>
      <c r="B2512" s="15">
        <v>1185732</v>
      </c>
      <c r="C2512" s="3">
        <v>44491</v>
      </c>
      <c r="D2512" s="12" t="s">
        <v>34</v>
      </c>
      <c r="E2512" s="12" t="s">
        <v>92</v>
      </c>
      <c r="F2512" s="12" t="s">
        <v>93</v>
      </c>
      <c r="G2512" s="12" t="s">
        <v>22</v>
      </c>
      <c r="H2512" s="33">
        <v>0.54999999999999993</v>
      </c>
      <c r="I2512" s="21">
        <v>1500</v>
      </c>
      <c r="J2512" s="33">
        <f t="shared" si="90"/>
        <v>824.99999999999989</v>
      </c>
      <c r="K2512" s="34">
        <f t="shared" si="91"/>
        <v>288.74999999999994</v>
      </c>
      <c r="L2512" s="24">
        <v>0.35</v>
      </c>
      <c r="M2512" s="42">
        <f t="shared" si="98"/>
        <v>0.19249999999999995</v>
      </c>
      <c r="N2512" s="29">
        <f t="shared" si="99"/>
        <v>288.74999999999994</v>
      </c>
      <c r="O2512" s="3"/>
      <c r="P2512" s="4"/>
      <c r="Q2512" s="5"/>
      <c r="R2512" s="6"/>
    </row>
    <row r="2513" spans="1:18" ht="15.75" customHeight="1">
      <c r="A2513" s="12" t="s">
        <v>15</v>
      </c>
      <c r="B2513" s="15">
        <v>1185732</v>
      </c>
      <c r="C2513" s="3">
        <v>44491</v>
      </c>
      <c r="D2513" s="12" t="s">
        <v>34</v>
      </c>
      <c r="E2513" s="12" t="s">
        <v>92</v>
      </c>
      <c r="F2513" s="12" t="s">
        <v>93</v>
      </c>
      <c r="G2513" s="12" t="s">
        <v>23</v>
      </c>
      <c r="H2513" s="33">
        <v>0.54999999999999993</v>
      </c>
      <c r="I2513" s="21">
        <v>2750</v>
      </c>
      <c r="J2513" s="33">
        <f t="shared" si="90"/>
        <v>1512.4999999999998</v>
      </c>
      <c r="K2513" s="34">
        <f t="shared" si="91"/>
        <v>604.99999999999989</v>
      </c>
      <c r="L2513" s="24">
        <v>0.4</v>
      </c>
      <c r="M2513" s="42">
        <f t="shared" si="98"/>
        <v>0.21999999999999995</v>
      </c>
      <c r="N2513" s="29">
        <f t="shared" si="99"/>
        <v>604.99999999999989</v>
      </c>
      <c r="O2513" s="3"/>
      <c r="P2513" s="4"/>
      <c r="Q2513" s="5"/>
      <c r="R2513" s="6"/>
    </row>
    <row r="2514" spans="1:18" ht="15.75" customHeight="1">
      <c r="A2514" s="12" t="s">
        <v>15</v>
      </c>
      <c r="B2514" s="15">
        <v>1185732</v>
      </c>
      <c r="C2514" s="3">
        <v>44522</v>
      </c>
      <c r="D2514" s="12" t="s">
        <v>34</v>
      </c>
      <c r="E2514" s="12" t="s">
        <v>92</v>
      </c>
      <c r="F2514" s="12" t="s">
        <v>93</v>
      </c>
      <c r="G2514" s="12" t="s">
        <v>18</v>
      </c>
      <c r="H2514" s="33">
        <v>0.5</v>
      </c>
      <c r="I2514" s="21">
        <v>4250</v>
      </c>
      <c r="J2514" s="33">
        <f t="shared" si="90"/>
        <v>2125</v>
      </c>
      <c r="K2514" s="34">
        <f t="shared" si="91"/>
        <v>850</v>
      </c>
      <c r="L2514" s="24">
        <v>0.4</v>
      </c>
      <c r="M2514" s="42">
        <f t="shared" si="98"/>
        <v>0.2</v>
      </c>
      <c r="N2514" s="29">
        <f t="shared" si="99"/>
        <v>850</v>
      </c>
      <c r="O2514" s="3"/>
      <c r="P2514" s="4"/>
      <c r="Q2514" s="5"/>
      <c r="R2514" s="6"/>
    </row>
    <row r="2515" spans="1:18" ht="15.75" customHeight="1">
      <c r="A2515" s="12" t="s">
        <v>15</v>
      </c>
      <c r="B2515" s="15">
        <v>1185732</v>
      </c>
      <c r="C2515" s="3">
        <v>44522</v>
      </c>
      <c r="D2515" s="12" t="s">
        <v>34</v>
      </c>
      <c r="E2515" s="12" t="s">
        <v>92</v>
      </c>
      <c r="F2515" s="12" t="s">
        <v>93</v>
      </c>
      <c r="G2515" s="12" t="s">
        <v>19</v>
      </c>
      <c r="H2515" s="33">
        <v>0.4</v>
      </c>
      <c r="I2515" s="21">
        <v>2750</v>
      </c>
      <c r="J2515" s="33">
        <f t="shared" si="90"/>
        <v>1100</v>
      </c>
      <c r="K2515" s="34">
        <f t="shared" si="91"/>
        <v>385</v>
      </c>
      <c r="L2515" s="24">
        <v>0.35</v>
      </c>
      <c r="M2515" s="42">
        <f t="shared" si="98"/>
        <v>0.14000000000000001</v>
      </c>
      <c r="N2515" s="29">
        <f t="shared" si="99"/>
        <v>385</v>
      </c>
      <c r="O2515" s="3"/>
      <c r="P2515" s="4"/>
      <c r="Q2515" s="5"/>
      <c r="R2515" s="6"/>
    </row>
    <row r="2516" spans="1:18" ht="15.75" customHeight="1">
      <c r="A2516" s="12" t="s">
        <v>15</v>
      </c>
      <c r="B2516" s="15">
        <v>1185732</v>
      </c>
      <c r="C2516" s="3">
        <v>44522</v>
      </c>
      <c r="D2516" s="12" t="s">
        <v>34</v>
      </c>
      <c r="E2516" s="12" t="s">
        <v>92</v>
      </c>
      <c r="F2516" s="12" t="s">
        <v>93</v>
      </c>
      <c r="G2516" s="12" t="s">
        <v>20</v>
      </c>
      <c r="H2516" s="33">
        <v>0.45</v>
      </c>
      <c r="I2516" s="21">
        <v>2200</v>
      </c>
      <c r="J2516" s="33">
        <f t="shared" si="90"/>
        <v>990</v>
      </c>
      <c r="K2516" s="34">
        <f t="shared" si="91"/>
        <v>396</v>
      </c>
      <c r="L2516" s="24">
        <v>0.4</v>
      </c>
      <c r="M2516" s="42">
        <f t="shared" si="98"/>
        <v>0.18</v>
      </c>
      <c r="N2516" s="29">
        <f t="shared" si="99"/>
        <v>396</v>
      </c>
      <c r="O2516" s="3"/>
      <c r="P2516" s="4"/>
      <c r="Q2516" s="5"/>
      <c r="R2516" s="6"/>
    </row>
    <row r="2517" spans="1:18" ht="15.75" customHeight="1">
      <c r="A2517" s="12" t="s">
        <v>15</v>
      </c>
      <c r="B2517" s="15">
        <v>1185732</v>
      </c>
      <c r="C2517" s="3">
        <v>44522</v>
      </c>
      <c r="D2517" s="12" t="s">
        <v>34</v>
      </c>
      <c r="E2517" s="12" t="s">
        <v>92</v>
      </c>
      <c r="F2517" s="12" t="s">
        <v>93</v>
      </c>
      <c r="G2517" s="12" t="s">
        <v>21</v>
      </c>
      <c r="H2517" s="33">
        <v>0.55000000000000004</v>
      </c>
      <c r="I2517" s="21">
        <v>2000</v>
      </c>
      <c r="J2517" s="33">
        <f t="shared" si="90"/>
        <v>1100</v>
      </c>
      <c r="K2517" s="34">
        <f t="shared" si="91"/>
        <v>440</v>
      </c>
      <c r="L2517" s="24">
        <v>0.4</v>
      </c>
      <c r="M2517" s="42">
        <f t="shared" si="98"/>
        <v>0.22</v>
      </c>
      <c r="N2517" s="29">
        <f t="shared" si="99"/>
        <v>440</v>
      </c>
      <c r="O2517" s="3"/>
      <c r="P2517" s="4"/>
      <c r="Q2517" s="5"/>
      <c r="R2517" s="6"/>
    </row>
    <row r="2518" spans="1:18" ht="15.75" customHeight="1">
      <c r="A2518" s="12" t="s">
        <v>15</v>
      </c>
      <c r="B2518" s="15">
        <v>1185732</v>
      </c>
      <c r="C2518" s="3">
        <v>44522</v>
      </c>
      <c r="D2518" s="12" t="s">
        <v>34</v>
      </c>
      <c r="E2518" s="12" t="s">
        <v>92</v>
      </c>
      <c r="F2518" s="12" t="s">
        <v>93</v>
      </c>
      <c r="G2518" s="12" t="s">
        <v>22</v>
      </c>
      <c r="H2518" s="33">
        <v>0.65</v>
      </c>
      <c r="I2518" s="21">
        <v>1750</v>
      </c>
      <c r="J2518" s="33">
        <f t="shared" si="90"/>
        <v>1137.5</v>
      </c>
      <c r="K2518" s="34">
        <f t="shared" si="91"/>
        <v>398.125</v>
      </c>
      <c r="L2518" s="24">
        <v>0.35</v>
      </c>
      <c r="M2518" s="42">
        <f t="shared" si="98"/>
        <v>0.22750000000000001</v>
      </c>
      <c r="N2518" s="29">
        <f t="shared" si="99"/>
        <v>398.125</v>
      </c>
      <c r="O2518" s="3"/>
      <c r="P2518" s="4"/>
      <c r="Q2518" s="5"/>
      <c r="R2518" s="6"/>
    </row>
    <row r="2519" spans="1:18" ht="15.75" customHeight="1">
      <c r="A2519" s="12" t="s">
        <v>15</v>
      </c>
      <c r="B2519" s="15">
        <v>1185732</v>
      </c>
      <c r="C2519" s="3">
        <v>44522</v>
      </c>
      <c r="D2519" s="12" t="s">
        <v>34</v>
      </c>
      <c r="E2519" s="12" t="s">
        <v>92</v>
      </c>
      <c r="F2519" s="12" t="s">
        <v>93</v>
      </c>
      <c r="G2519" s="12" t="s">
        <v>23</v>
      </c>
      <c r="H2519" s="33">
        <v>0.7</v>
      </c>
      <c r="I2519" s="21">
        <v>2750</v>
      </c>
      <c r="J2519" s="33">
        <f t="shared" si="90"/>
        <v>1924.9999999999998</v>
      </c>
      <c r="K2519" s="34">
        <f t="shared" si="91"/>
        <v>770</v>
      </c>
      <c r="L2519" s="24">
        <v>0.4</v>
      </c>
      <c r="M2519" s="42">
        <f t="shared" si="98"/>
        <v>0.28000000000000003</v>
      </c>
      <c r="N2519" s="29">
        <f t="shared" si="99"/>
        <v>770</v>
      </c>
      <c r="O2519" s="3"/>
      <c r="P2519" s="4"/>
      <c r="Q2519" s="5"/>
      <c r="R2519" s="6"/>
    </row>
    <row r="2520" spans="1:18" ht="15.75" customHeight="1">
      <c r="A2520" s="12" t="s">
        <v>15</v>
      </c>
      <c r="B2520" s="15">
        <v>1185732</v>
      </c>
      <c r="C2520" s="3">
        <v>44551</v>
      </c>
      <c r="D2520" s="12" t="s">
        <v>34</v>
      </c>
      <c r="E2520" s="12" t="s">
        <v>92</v>
      </c>
      <c r="F2520" s="12" t="s">
        <v>93</v>
      </c>
      <c r="G2520" s="12" t="s">
        <v>18</v>
      </c>
      <c r="H2520" s="33">
        <v>0.65</v>
      </c>
      <c r="I2520" s="21">
        <v>5250</v>
      </c>
      <c r="J2520" s="33">
        <f t="shared" si="90"/>
        <v>3412.5</v>
      </c>
      <c r="K2520" s="34">
        <f t="shared" si="91"/>
        <v>1365</v>
      </c>
      <c r="L2520" s="24">
        <v>0.4</v>
      </c>
      <c r="M2520" s="42">
        <f t="shared" si="98"/>
        <v>0.26</v>
      </c>
      <c r="N2520" s="29">
        <f t="shared" si="99"/>
        <v>1365</v>
      </c>
      <c r="O2520" s="3"/>
      <c r="P2520" s="4"/>
      <c r="Q2520" s="5"/>
      <c r="R2520" s="6"/>
    </row>
    <row r="2521" spans="1:18" ht="15.75" customHeight="1">
      <c r="A2521" s="12" t="s">
        <v>15</v>
      </c>
      <c r="B2521" s="15">
        <v>1185732</v>
      </c>
      <c r="C2521" s="3">
        <v>44551</v>
      </c>
      <c r="D2521" s="12" t="s">
        <v>34</v>
      </c>
      <c r="E2521" s="12" t="s">
        <v>92</v>
      </c>
      <c r="F2521" s="12" t="s">
        <v>93</v>
      </c>
      <c r="G2521" s="12" t="s">
        <v>19</v>
      </c>
      <c r="H2521" s="33">
        <v>0.55000000000000004</v>
      </c>
      <c r="I2521" s="21">
        <v>3250</v>
      </c>
      <c r="J2521" s="33">
        <f t="shared" si="90"/>
        <v>1787.5000000000002</v>
      </c>
      <c r="K2521" s="34">
        <f t="shared" si="91"/>
        <v>625.625</v>
      </c>
      <c r="L2521" s="24">
        <v>0.35</v>
      </c>
      <c r="M2521" s="42">
        <f t="shared" si="98"/>
        <v>0.1925</v>
      </c>
      <c r="N2521" s="29">
        <f t="shared" si="99"/>
        <v>625.625</v>
      </c>
      <c r="O2521" s="3"/>
      <c r="P2521" s="4"/>
      <c r="Q2521" s="5"/>
      <c r="R2521" s="6"/>
    </row>
    <row r="2522" spans="1:18" ht="15.75" customHeight="1">
      <c r="A2522" s="12" t="s">
        <v>15</v>
      </c>
      <c r="B2522" s="15">
        <v>1185732</v>
      </c>
      <c r="C2522" s="3">
        <v>44551</v>
      </c>
      <c r="D2522" s="12" t="s">
        <v>34</v>
      </c>
      <c r="E2522" s="12" t="s">
        <v>92</v>
      </c>
      <c r="F2522" s="12" t="s">
        <v>93</v>
      </c>
      <c r="G2522" s="12" t="s">
        <v>20</v>
      </c>
      <c r="H2522" s="33">
        <v>0.55000000000000004</v>
      </c>
      <c r="I2522" s="21">
        <v>2750</v>
      </c>
      <c r="J2522" s="33">
        <f t="shared" si="90"/>
        <v>1512.5000000000002</v>
      </c>
      <c r="K2522" s="34">
        <f t="shared" si="91"/>
        <v>605.00000000000011</v>
      </c>
      <c r="L2522" s="24">
        <v>0.4</v>
      </c>
      <c r="M2522" s="42">
        <f t="shared" si="98"/>
        <v>0.22000000000000003</v>
      </c>
      <c r="N2522" s="29">
        <f t="shared" si="99"/>
        <v>605.00000000000011</v>
      </c>
      <c r="O2522" s="3"/>
      <c r="P2522" s="4"/>
      <c r="Q2522" s="5"/>
      <c r="R2522" s="6"/>
    </row>
    <row r="2523" spans="1:18" ht="15.75" customHeight="1">
      <c r="A2523" s="12" t="s">
        <v>15</v>
      </c>
      <c r="B2523" s="15">
        <v>1185732</v>
      </c>
      <c r="C2523" s="3">
        <v>44551</v>
      </c>
      <c r="D2523" s="12" t="s">
        <v>34</v>
      </c>
      <c r="E2523" s="12" t="s">
        <v>92</v>
      </c>
      <c r="F2523" s="12" t="s">
        <v>93</v>
      </c>
      <c r="G2523" s="12" t="s">
        <v>21</v>
      </c>
      <c r="H2523" s="33">
        <v>0.5</v>
      </c>
      <c r="I2523" s="21">
        <v>2250</v>
      </c>
      <c r="J2523" s="33">
        <f t="shared" si="90"/>
        <v>1125</v>
      </c>
      <c r="K2523" s="34">
        <f t="shared" si="91"/>
        <v>450</v>
      </c>
      <c r="L2523" s="24">
        <v>0.4</v>
      </c>
      <c r="M2523" s="42">
        <f t="shared" si="98"/>
        <v>0.2</v>
      </c>
      <c r="N2523" s="29">
        <f t="shared" si="99"/>
        <v>450</v>
      </c>
      <c r="O2523" s="3"/>
      <c r="P2523" s="4"/>
      <c r="Q2523" s="5"/>
      <c r="R2523" s="6"/>
    </row>
    <row r="2524" spans="1:18" ht="15.75" customHeight="1">
      <c r="A2524" s="12" t="s">
        <v>15</v>
      </c>
      <c r="B2524" s="15">
        <v>1185732</v>
      </c>
      <c r="C2524" s="3">
        <v>44551</v>
      </c>
      <c r="D2524" s="12" t="s">
        <v>34</v>
      </c>
      <c r="E2524" s="12" t="s">
        <v>92</v>
      </c>
      <c r="F2524" s="12" t="s">
        <v>93</v>
      </c>
      <c r="G2524" s="12" t="s">
        <v>22</v>
      </c>
      <c r="H2524" s="33">
        <v>0.6</v>
      </c>
      <c r="I2524" s="21">
        <v>2250</v>
      </c>
      <c r="J2524" s="33">
        <f t="shared" si="90"/>
        <v>1350</v>
      </c>
      <c r="K2524" s="34">
        <f t="shared" si="91"/>
        <v>472.49999999999994</v>
      </c>
      <c r="L2524" s="24">
        <v>0.35</v>
      </c>
      <c r="M2524" s="42">
        <f t="shared" si="98"/>
        <v>0.20999999999999996</v>
      </c>
      <c r="N2524" s="29">
        <f t="shared" si="99"/>
        <v>472.49999999999994</v>
      </c>
      <c r="O2524" s="3"/>
      <c r="P2524" s="4"/>
      <c r="Q2524" s="5"/>
      <c r="R2524" s="6"/>
    </row>
    <row r="2525" spans="1:18" ht="15.75" customHeight="1">
      <c r="A2525" s="12" t="s">
        <v>15</v>
      </c>
      <c r="B2525" s="15">
        <v>1185732</v>
      </c>
      <c r="C2525" s="3">
        <v>44551</v>
      </c>
      <c r="D2525" s="12" t="s">
        <v>34</v>
      </c>
      <c r="E2525" s="12" t="s">
        <v>92</v>
      </c>
      <c r="F2525" s="12" t="s">
        <v>93</v>
      </c>
      <c r="G2525" s="12" t="s">
        <v>23</v>
      </c>
      <c r="H2525" s="33">
        <v>0.64999999999999991</v>
      </c>
      <c r="I2525" s="21">
        <v>3250</v>
      </c>
      <c r="J2525" s="33">
        <f t="shared" si="90"/>
        <v>2112.4999999999995</v>
      </c>
      <c r="K2525" s="34">
        <f t="shared" si="91"/>
        <v>844.99999999999989</v>
      </c>
      <c r="L2525" s="24">
        <v>0.4</v>
      </c>
      <c r="M2525" s="42">
        <f t="shared" si="98"/>
        <v>0.25999999999999995</v>
      </c>
      <c r="N2525" s="29">
        <f t="shared" si="99"/>
        <v>844.99999999999989</v>
      </c>
      <c r="O2525" s="3"/>
      <c r="P2525" s="4"/>
      <c r="Q2525" s="5"/>
      <c r="R2525" s="6"/>
    </row>
    <row r="2526" spans="1:18" ht="15.75" customHeight="1">
      <c r="A2526" s="12" t="s">
        <v>15</v>
      </c>
      <c r="B2526" s="15">
        <v>1185732</v>
      </c>
      <c r="C2526" s="3">
        <v>44216</v>
      </c>
      <c r="D2526" s="12" t="s">
        <v>46</v>
      </c>
      <c r="E2526" s="12" t="s">
        <v>94</v>
      </c>
      <c r="F2526" s="12" t="s">
        <v>95</v>
      </c>
      <c r="G2526" s="12" t="s">
        <v>18</v>
      </c>
      <c r="H2526" s="33">
        <v>0.30000000000000004</v>
      </c>
      <c r="I2526" s="21">
        <v>7250</v>
      </c>
      <c r="J2526" s="33">
        <f t="shared" si="90"/>
        <v>2175.0000000000005</v>
      </c>
      <c r="K2526" s="34">
        <f t="shared" si="91"/>
        <v>870.00000000000023</v>
      </c>
      <c r="L2526" s="24">
        <v>0.4</v>
      </c>
      <c r="M2526" s="42">
        <f t="shared" si="98"/>
        <v>0.12000000000000004</v>
      </c>
      <c r="N2526" s="29">
        <f t="shared" si="99"/>
        <v>870.00000000000023</v>
      </c>
      <c r="O2526" s="3"/>
      <c r="P2526" s="4"/>
      <c r="Q2526" s="5"/>
      <c r="R2526" s="6"/>
    </row>
    <row r="2527" spans="1:18" ht="15.75" customHeight="1">
      <c r="A2527" s="12" t="s">
        <v>15</v>
      </c>
      <c r="B2527" s="15">
        <v>1185732</v>
      </c>
      <c r="C2527" s="3">
        <v>44216</v>
      </c>
      <c r="D2527" s="12" t="s">
        <v>46</v>
      </c>
      <c r="E2527" s="12" t="s">
        <v>94</v>
      </c>
      <c r="F2527" s="12" t="s">
        <v>95</v>
      </c>
      <c r="G2527" s="12" t="s">
        <v>19</v>
      </c>
      <c r="H2527" s="33">
        <v>0.30000000000000004</v>
      </c>
      <c r="I2527" s="21">
        <v>5250</v>
      </c>
      <c r="J2527" s="33">
        <f t="shared" si="90"/>
        <v>1575.0000000000002</v>
      </c>
      <c r="K2527" s="34">
        <f t="shared" si="91"/>
        <v>551.25</v>
      </c>
      <c r="L2527" s="24">
        <v>0.35</v>
      </c>
      <c r="M2527" s="42">
        <f t="shared" si="98"/>
        <v>0.105</v>
      </c>
      <c r="N2527" s="29">
        <f t="shared" si="99"/>
        <v>551.25</v>
      </c>
      <c r="O2527" s="3"/>
      <c r="P2527" s="4"/>
      <c r="Q2527" s="5"/>
      <c r="R2527" s="6"/>
    </row>
    <row r="2528" spans="1:18" ht="15.75" customHeight="1">
      <c r="A2528" s="12" t="s">
        <v>15</v>
      </c>
      <c r="B2528" s="15">
        <v>1185732</v>
      </c>
      <c r="C2528" s="3">
        <v>44216</v>
      </c>
      <c r="D2528" s="12" t="s">
        <v>46</v>
      </c>
      <c r="E2528" s="12" t="s">
        <v>94</v>
      </c>
      <c r="F2528" s="12" t="s">
        <v>95</v>
      </c>
      <c r="G2528" s="12" t="s">
        <v>20</v>
      </c>
      <c r="H2528" s="33">
        <v>0.20000000000000007</v>
      </c>
      <c r="I2528" s="21">
        <v>5250</v>
      </c>
      <c r="J2528" s="33">
        <f t="shared" si="90"/>
        <v>1050.0000000000005</v>
      </c>
      <c r="K2528" s="34">
        <f t="shared" si="91"/>
        <v>420.00000000000023</v>
      </c>
      <c r="L2528" s="24">
        <v>0.4</v>
      </c>
      <c r="M2528" s="42">
        <f t="shared" si="98"/>
        <v>8.0000000000000043E-2</v>
      </c>
      <c r="N2528" s="29">
        <f t="shared" si="99"/>
        <v>420.00000000000023</v>
      </c>
      <c r="O2528" s="3"/>
      <c r="P2528" s="4"/>
      <c r="Q2528" s="5"/>
      <c r="R2528" s="6"/>
    </row>
    <row r="2529" spans="1:18" ht="15.75" customHeight="1">
      <c r="A2529" s="12" t="s">
        <v>15</v>
      </c>
      <c r="B2529" s="15">
        <v>1185732</v>
      </c>
      <c r="C2529" s="3">
        <v>44216</v>
      </c>
      <c r="D2529" s="12" t="s">
        <v>46</v>
      </c>
      <c r="E2529" s="12" t="s">
        <v>94</v>
      </c>
      <c r="F2529" s="12" t="s">
        <v>95</v>
      </c>
      <c r="G2529" s="12" t="s">
        <v>21</v>
      </c>
      <c r="H2529" s="33">
        <v>0.25</v>
      </c>
      <c r="I2529" s="21">
        <v>3750</v>
      </c>
      <c r="J2529" s="33">
        <f t="shared" si="90"/>
        <v>937.5</v>
      </c>
      <c r="K2529" s="34">
        <f t="shared" si="91"/>
        <v>375</v>
      </c>
      <c r="L2529" s="24">
        <v>0.4</v>
      </c>
      <c r="M2529" s="42">
        <f t="shared" si="98"/>
        <v>0.1</v>
      </c>
      <c r="N2529" s="29">
        <f t="shared" si="99"/>
        <v>375</v>
      </c>
      <c r="O2529" s="3"/>
      <c r="P2529" s="4"/>
      <c r="Q2529" s="5"/>
      <c r="R2529" s="6"/>
    </row>
    <row r="2530" spans="1:18" ht="15.75" customHeight="1">
      <c r="A2530" s="12" t="s">
        <v>15</v>
      </c>
      <c r="B2530" s="15">
        <v>1185732</v>
      </c>
      <c r="C2530" s="3">
        <v>44216</v>
      </c>
      <c r="D2530" s="12" t="s">
        <v>46</v>
      </c>
      <c r="E2530" s="12" t="s">
        <v>94</v>
      </c>
      <c r="F2530" s="12" t="s">
        <v>95</v>
      </c>
      <c r="G2530" s="12" t="s">
        <v>22</v>
      </c>
      <c r="H2530" s="33">
        <v>0.4</v>
      </c>
      <c r="I2530" s="21">
        <v>4250</v>
      </c>
      <c r="J2530" s="33">
        <f t="shared" si="90"/>
        <v>1700</v>
      </c>
      <c r="K2530" s="34">
        <f t="shared" si="91"/>
        <v>595</v>
      </c>
      <c r="L2530" s="24">
        <v>0.35</v>
      </c>
      <c r="M2530" s="42">
        <f t="shared" si="98"/>
        <v>0.14000000000000001</v>
      </c>
      <c r="N2530" s="29">
        <f t="shared" si="99"/>
        <v>595</v>
      </c>
      <c r="O2530" s="3"/>
      <c r="P2530" s="4"/>
      <c r="Q2530" s="5"/>
      <c r="R2530" s="6"/>
    </row>
    <row r="2531" spans="1:18" ht="15.75" customHeight="1">
      <c r="A2531" s="12" t="s">
        <v>15</v>
      </c>
      <c r="B2531" s="15">
        <v>1185732</v>
      </c>
      <c r="C2531" s="3">
        <v>44216</v>
      </c>
      <c r="D2531" s="12" t="s">
        <v>46</v>
      </c>
      <c r="E2531" s="12" t="s">
        <v>94</v>
      </c>
      <c r="F2531" s="12" t="s">
        <v>95</v>
      </c>
      <c r="G2531" s="12" t="s">
        <v>23</v>
      </c>
      <c r="H2531" s="33">
        <v>0.30000000000000004</v>
      </c>
      <c r="I2531" s="21">
        <v>5250</v>
      </c>
      <c r="J2531" s="33">
        <f t="shared" si="90"/>
        <v>1575.0000000000002</v>
      </c>
      <c r="K2531" s="34">
        <f t="shared" si="91"/>
        <v>787.50000000000011</v>
      </c>
      <c r="L2531" s="24">
        <v>0.5</v>
      </c>
      <c r="M2531" s="42">
        <f t="shared" si="98"/>
        <v>0.15000000000000002</v>
      </c>
      <c r="N2531" s="29">
        <f t="shared" si="99"/>
        <v>787.50000000000011</v>
      </c>
      <c r="O2531" s="3"/>
      <c r="P2531" s="4"/>
      <c r="Q2531" s="5"/>
      <c r="R2531" s="6"/>
    </row>
    <row r="2532" spans="1:18" ht="15.75" customHeight="1">
      <c r="A2532" s="12" t="s">
        <v>15</v>
      </c>
      <c r="B2532" s="15">
        <v>1185732</v>
      </c>
      <c r="C2532" s="3">
        <v>44245</v>
      </c>
      <c r="D2532" s="12" t="s">
        <v>46</v>
      </c>
      <c r="E2532" s="12" t="s">
        <v>94</v>
      </c>
      <c r="F2532" s="12" t="s">
        <v>95</v>
      </c>
      <c r="G2532" s="12" t="s">
        <v>18</v>
      </c>
      <c r="H2532" s="33">
        <v>0.30000000000000004</v>
      </c>
      <c r="I2532" s="21">
        <v>7750</v>
      </c>
      <c r="J2532" s="33">
        <f t="shared" si="90"/>
        <v>2325.0000000000005</v>
      </c>
      <c r="K2532" s="34">
        <f t="shared" si="91"/>
        <v>930.00000000000023</v>
      </c>
      <c r="L2532" s="24">
        <v>0.4</v>
      </c>
      <c r="M2532" s="42">
        <f t="shared" si="98"/>
        <v>0.12000000000000002</v>
      </c>
      <c r="N2532" s="29">
        <f t="shared" si="99"/>
        <v>930.00000000000023</v>
      </c>
      <c r="O2532" s="3"/>
      <c r="P2532" s="4"/>
      <c r="Q2532" s="5"/>
      <c r="R2532" s="6"/>
    </row>
    <row r="2533" spans="1:18" ht="15.75" customHeight="1">
      <c r="A2533" s="12" t="s">
        <v>15</v>
      </c>
      <c r="B2533" s="15">
        <v>1185732</v>
      </c>
      <c r="C2533" s="3">
        <v>44245</v>
      </c>
      <c r="D2533" s="12" t="s">
        <v>46</v>
      </c>
      <c r="E2533" s="12" t="s">
        <v>94</v>
      </c>
      <c r="F2533" s="12" t="s">
        <v>95</v>
      </c>
      <c r="G2533" s="12" t="s">
        <v>19</v>
      </c>
      <c r="H2533" s="33">
        <v>0.30000000000000004</v>
      </c>
      <c r="I2533" s="21">
        <v>4250</v>
      </c>
      <c r="J2533" s="33">
        <f t="shared" si="90"/>
        <v>1275.0000000000002</v>
      </c>
      <c r="K2533" s="34">
        <f t="shared" si="91"/>
        <v>446.25000000000006</v>
      </c>
      <c r="L2533" s="24">
        <v>0.35</v>
      </c>
      <c r="M2533" s="42">
        <f t="shared" si="98"/>
        <v>0.10500000000000001</v>
      </c>
      <c r="N2533" s="29">
        <f t="shared" si="99"/>
        <v>446.25000000000006</v>
      </c>
      <c r="O2533" s="3"/>
      <c r="P2533" s="4"/>
      <c r="Q2533" s="5"/>
      <c r="R2533" s="6"/>
    </row>
    <row r="2534" spans="1:18" ht="15.75" customHeight="1">
      <c r="A2534" s="12" t="s">
        <v>15</v>
      </c>
      <c r="B2534" s="15">
        <v>1185732</v>
      </c>
      <c r="C2534" s="3">
        <v>44245</v>
      </c>
      <c r="D2534" s="12" t="s">
        <v>46</v>
      </c>
      <c r="E2534" s="12" t="s">
        <v>94</v>
      </c>
      <c r="F2534" s="12" t="s">
        <v>95</v>
      </c>
      <c r="G2534" s="12" t="s">
        <v>20</v>
      </c>
      <c r="H2534" s="33">
        <v>0.20000000000000007</v>
      </c>
      <c r="I2534" s="21">
        <v>4750</v>
      </c>
      <c r="J2534" s="33">
        <f t="shared" si="90"/>
        <v>950.00000000000034</v>
      </c>
      <c r="K2534" s="34">
        <f t="shared" si="91"/>
        <v>380.00000000000017</v>
      </c>
      <c r="L2534" s="24">
        <v>0.4</v>
      </c>
      <c r="M2534" s="42">
        <f t="shared" si="98"/>
        <v>8.0000000000000029E-2</v>
      </c>
      <c r="N2534" s="29">
        <f t="shared" si="99"/>
        <v>380.00000000000017</v>
      </c>
      <c r="O2534" s="3"/>
      <c r="P2534" s="4"/>
      <c r="Q2534" s="5"/>
      <c r="R2534" s="6"/>
    </row>
    <row r="2535" spans="1:18" ht="15.75" customHeight="1">
      <c r="A2535" s="12" t="s">
        <v>15</v>
      </c>
      <c r="B2535" s="15">
        <v>1185732</v>
      </c>
      <c r="C2535" s="3">
        <v>44245</v>
      </c>
      <c r="D2535" s="12" t="s">
        <v>46</v>
      </c>
      <c r="E2535" s="12" t="s">
        <v>94</v>
      </c>
      <c r="F2535" s="12" t="s">
        <v>95</v>
      </c>
      <c r="G2535" s="12" t="s">
        <v>21</v>
      </c>
      <c r="H2535" s="33">
        <v>0.25</v>
      </c>
      <c r="I2535" s="21">
        <v>3250</v>
      </c>
      <c r="J2535" s="33">
        <f t="shared" si="90"/>
        <v>812.5</v>
      </c>
      <c r="K2535" s="34">
        <f t="shared" si="91"/>
        <v>325</v>
      </c>
      <c r="L2535" s="24">
        <v>0.4</v>
      </c>
      <c r="M2535" s="42">
        <f t="shared" si="98"/>
        <v>0.1</v>
      </c>
      <c r="N2535" s="29">
        <f t="shared" si="99"/>
        <v>325</v>
      </c>
      <c r="O2535" s="3"/>
      <c r="P2535" s="4"/>
      <c r="Q2535" s="5"/>
      <c r="R2535" s="6"/>
    </row>
    <row r="2536" spans="1:18" ht="15.75" customHeight="1">
      <c r="A2536" s="12" t="s">
        <v>15</v>
      </c>
      <c r="B2536" s="15">
        <v>1185732</v>
      </c>
      <c r="C2536" s="3">
        <v>44245</v>
      </c>
      <c r="D2536" s="12" t="s">
        <v>46</v>
      </c>
      <c r="E2536" s="12" t="s">
        <v>94</v>
      </c>
      <c r="F2536" s="12" t="s">
        <v>95</v>
      </c>
      <c r="G2536" s="12" t="s">
        <v>22</v>
      </c>
      <c r="H2536" s="33">
        <v>0.4</v>
      </c>
      <c r="I2536" s="21">
        <v>4000</v>
      </c>
      <c r="J2536" s="33">
        <f t="shared" si="90"/>
        <v>1600</v>
      </c>
      <c r="K2536" s="34">
        <f t="shared" si="91"/>
        <v>560</v>
      </c>
      <c r="L2536" s="24">
        <v>0.35</v>
      </c>
      <c r="M2536" s="42">
        <f t="shared" si="98"/>
        <v>0.14000000000000001</v>
      </c>
      <c r="N2536" s="29">
        <f t="shared" si="99"/>
        <v>560</v>
      </c>
      <c r="O2536" s="3"/>
      <c r="P2536" s="4"/>
      <c r="Q2536" s="5"/>
      <c r="R2536" s="6"/>
    </row>
    <row r="2537" spans="1:18" ht="15.75" customHeight="1">
      <c r="A2537" s="12" t="s">
        <v>15</v>
      </c>
      <c r="B2537" s="15">
        <v>1185732</v>
      </c>
      <c r="C2537" s="3">
        <v>44245</v>
      </c>
      <c r="D2537" s="12" t="s">
        <v>46</v>
      </c>
      <c r="E2537" s="12" t="s">
        <v>94</v>
      </c>
      <c r="F2537" s="12" t="s">
        <v>95</v>
      </c>
      <c r="G2537" s="12" t="s">
        <v>23</v>
      </c>
      <c r="H2537" s="33">
        <v>0.25</v>
      </c>
      <c r="I2537" s="21">
        <v>5000</v>
      </c>
      <c r="J2537" s="33">
        <f t="shared" si="90"/>
        <v>1250</v>
      </c>
      <c r="K2537" s="34">
        <f t="shared" si="91"/>
        <v>625</v>
      </c>
      <c r="L2537" s="24">
        <v>0.5</v>
      </c>
      <c r="M2537" s="42">
        <f t="shared" si="98"/>
        <v>0.125</v>
      </c>
      <c r="N2537" s="29">
        <f t="shared" si="99"/>
        <v>625</v>
      </c>
      <c r="O2537" s="3"/>
      <c r="P2537" s="4"/>
      <c r="Q2537" s="5"/>
      <c r="R2537" s="6"/>
    </row>
    <row r="2538" spans="1:18" ht="15.75" customHeight="1">
      <c r="A2538" s="12" t="s">
        <v>15</v>
      </c>
      <c r="B2538" s="15">
        <v>1185732</v>
      </c>
      <c r="C2538" s="3">
        <v>44271</v>
      </c>
      <c r="D2538" s="12" t="s">
        <v>46</v>
      </c>
      <c r="E2538" s="12" t="s">
        <v>94</v>
      </c>
      <c r="F2538" s="12" t="s">
        <v>95</v>
      </c>
      <c r="G2538" s="12" t="s">
        <v>18</v>
      </c>
      <c r="H2538" s="33">
        <v>0.25</v>
      </c>
      <c r="I2538" s="21">
        <v>7200</v>
      </c>
      <c r="J2538" s="33">
        <f t="shared" si="90"/>
        <v>1800</v>
      </c>
      <c r="K2538" s="34">
        <f t="shared" si="91"/>
        <v>720</v>
      </c>
      <c r="L2538" s="24">
        <v>0.4</v>
      </c>
      <c r="M2538" s="42">
        <f t="shared" si="98"/>
        <v>0.1</v>
      </c>
      <c r="N2538" s="29">
        <f t="shared" si="99"/>
        <v>720</v>
      </c>
      <c r="O2538" s="3"/>
      <c r="P2538" s="4"/>
      <c r="Q2538" s="5"/>
      <c r="R2538" s="6"/>
    </row>
    <row r="2539" spans="1:18" ht="15.75" customHeight="1">
      <c r="A2539" s="12" t="s">
        <v>15</v>
      </c>
      <c r="B2539" s="15">
        <v>1185732</v>
      </c>
      <c r="C2539" s="3">
        <v>44271</v>
      </c>
      <c r="D2539" s="12" t="s">
        <v>46</v>
      </c>
      <c r="E2539" s="12" t="s">
        <v>94</v>
      </c>
      <c r="F2539" s="12" t="s">
        <v>95</v>
      </c>
      <c r="G2539" s="12" t="s">
        <v>19</v>
      </c>
      <c r="H2539" s="33">
        <v>0.25</v>
      </c>
      <c r="I2539" s="21">
        <v>4000</v>
      </c>
      <c r="J2539" s="33">
        <f t="shared" si="90"/>
        <v>1000</v>
      </c>
      <c r="K2539" s="34">
        <f t="shared" si="91"/>
        <v>350</v>
      </c>
      <c r="L2539" s="24">
        <v>0.35</v>
      </c>
      <c r="M2539" s="42">
        <f t="shared" si="98"/>
        <v>8.7499999999999994E-2</v>
      </c>
      <c r="N2539" s="29">
        <f t="shared" si="99"/>
        <v>350</v>
      </c>
      <c r="O2539" s="3"/>
      <c r="P2539" s="4"/>
      <c r="Q2539" s="5"/>
      <c r="R2539" s="6"/>
    </row>
    <row r="2540" spans="1:18" ht="15.75" customHeight="1">
      <c r="A2540" s="12" t="s">
        <v>15</v>
      </c>
      <c r="B2540" s="15">
        <v>1185732</v>
      </c>
      <c r="C2540" s="3">
        <v>44271</v>
      </c>
      <c r="D2540" s="12" t="s">
        <v>46</v>
      </c>
      <c r="E2540" s="12" t="s">
        <v>94</v>
      </c>
      <c r="F2540" s="12" t="s">
        <v>95</v>
      </c>
      <c r="G2540" s="12" t="s">
        <v>20</v>
      </c>
      <c r="H2540" s="33">
        <v>0.15000000000000002</v>
      </c>
      <c r="I2540" s="21">
        <v>4250</v>
      </c>
      <c r="J2540" s="33">
        <f t="shared" si="90"/>
        <v>637.50000000000011</v>
      </c>
      <c r="K2540" s="34">
        <f t="shared" si="91"/>
        <v>255.00000000000006</v>
      </c>
      <c r="L2540" s="24">
        <v>0.4</v>
      </c>
      <c r="M2540" s="42">
        <f t="shared" si="98"/>
        <v>6.0000000000000012E-2</v>
      </c>
      <c r="N2540" s="29">
        <f t="shared" si="99"/>
        <v>255.00000000000006</v>
      </c>
      <c r="O2540" s="3"/>
      <c r="P2540" s="4"/>
      <c r="Q2540" s="5"/>
      <c r="R2540" s="6"/>
    </row>
    <row r="2541" spans="1:18" ht="15.75" customHeight="1">
      <c r="A2541" s="12" t="s">
        <v>15</v>
      </c>
      <c r="B2541" s="15">
        <v>1185732</v>
      </c>
      <c r="C2541" s="3">
        <v>44271</v>
      </c>
      <c r="D2541" s="12" t="s">
        <v>46</v>
      </c>
      <c r="E2541" s="12" t="s">
        <v>94</v>
      </c>
      <c r="F2541" s="12" t="s">
        <v>95</v>
      </c>
      <c r="G2541" s="12" t="s">
        <v>21</v>
      </c>
      <c r="H2541" s="33">
        <v>0.19999999999999996</v>
      </c>
      <c r="I2541" s="21">
        <v>2750</v>
      </c>
      <c r="J2541" s="33">
        <f t="shared" si="90"/>
        <v>549.99999999999989</v>
      </c>
      <c r="K2541" s="34">
        <f t="shared" si="91"/>
        <v>219.99999999999997</v>
      </c>
      <c r="L2541" s="24">
        <v>0.4</v>
      </c>
      <c r="M2541" s="42">
        <f t="shared" si="98"/>
        <v>7.9999999999999988E-2</v>
      </c>
      <c r="N2541" s="29">
        <f t="shared" si="99"/>
        <v>219.99999999999997</v>
      </c>
      <c r="O2541" s="3"/>
      <c r="P2541" s="4"/>
      <c r="Q2541" s="5"/>
      <c r="R2541" s="6"/>
    </row>
    <row r="2542" spans="1:18" ht="15.75" customHeight="1">
      <c r="A2542" s="12" t="s">
        <v>15</v>
      </c>
      <c r="B2542" s="15">
        <v>1185732</v>
      </c>
      <c r="C2542" s="3">
        <v>44271</v>
      </c>
      <c r="D2542" s="12" t="s">
        <v>46</v>
      </c>
      <c r="E2542" s="12" t="s">
        <v>94</v>
      </c>
      <c r="F2542" s="12" t="s">
        <v>95</v>
      </c>
      <c r="G2542" s="12" t="s">
        <v>22</v>
      </c>
      <c r="H2542" s="33">
        <v>0.35000000000000009</v>
      </c>
      <c r="I2542" s="21">
        <v>3250</v>
      </c>
      <c r="J2542" s="33">
        <f t="shared" si="90"/>
        <v>1137.5000000000002</v>
      </c>
      <c r="K2542" s="34">
        <f t="shared" si="91"/>
        <v>398.12500000000006</v>
      </c>
      <c r="L2542" s="24">
        <v>0.35</v>
      </c>
      <c r="M2542" s="42">
        <f t="shared" si="98"/>
        <v>0.12250000000000001</v>
      </c>
      <c r="N2542" s="29">
        <f t="shared" si="99"/>
        <v>398.12500000000006</v>
      </c>
      <c r="O2542" s="3"/>
      <c r="P2542" s="4"/>
      <c r="Q2542" s="5"/>
      <c r="R2542" s="6"/>
    </row>
    <row r="2543" spans="1:18" ht="15.75" customHeight="1">
      <c r="A2543" s="12" t="s">
        <v>15</v>
      </c>
      <c r="B2543" s="15">
        <v>1185732</v>
      </c>
      <c r="C2543" s="3">
        <v>44271</v>
      </c>
      <c r="D2543" s="12" t="s">
        <v>46</v>
      </c>
      <c r="E2543" s="12" t="s">
        <v>94</v>
      </c>
      <c r="F2543" s="12" t="s">
        <v>95</v>
      </c>
      <c r="G2543" s="12" t="s">
        <v>23</v>
      </c>
      <c r="H2543" s="33">
        <v>0.25</v>
      </c>
      <c r="I2543" s="21">
        <v>4250</v>
      </c>
      <c r="J2543" s="33">
        <f t="shared" si="90"/>
        <v>1062.5</v>
      </c>
      <c r="K2543" s="34">
        <f t="shared" si="91"/>
        <v>531.25</v>
      </c>
      <c r="L2543" s="24">
        <v>0.5</v>
      </c>
      <c r="M2543" s="42">
        <f t="shared" si="98"/>
        <v>0.125</v>
      </c>
      <c r="N2543" s="29">
        <f t="shared" si="99"/>
        <v>531.25</v>
      </c>
      <c r="O2543" s="3"/>
      <c r="P2543" s="4"/>
      <c r="Q2543" s="5"/>
      <c r="R2543" s="6"/>
    </row>
    <row r="2544" spans="1:18" ht="15.75" customHeight="1">
      <c r="A2544" s="12" t="s">
        <v>15</v>
      </c>
      <c r="B2544" s="15">
        <v>1185732</v>
      </c>
      <c r="C2544" s="3">
        <v>44303</v>
      </c>
      <c r="D2544" s="12" t="s">
        <v>46</v>
      </c>
      <c r="E2544" s="12" t="s">
        <v>94</v>
      </c>
      <c r="F2544" s="12" t="s">
        <v>95</v>
      </c>
      <c r="G2544" s="12" t="s">
        <v>18</v>
      </c>
      <c r="H2544" s="33">
        <v>0.25</v>
      </c>
      <c r="I2544" s="21">
        <v>6750</v>
      </c>
      <c r="J2544" s="33">
        <f t="shared" si="90"/>
        <v>1687.5</v>
      </c>
      <c r="K2544" s="34">
        <f t="shared" si="91"/>
        <v>675</v>
      </c>
      <c r="L2544" s="24">
        <v>0.4</v>
      </c>
      <c r="M2544" s="42">
        <f t="shared" si="98"/>
        <v>0.1</v>
      </c>
      <c r="N2544" s="29">
        <f t="shared" si="99"/>
        <v>675</v>
      </c>
      <c r="O2544" s="3"/>
      <c r="P2544" s="4"/>
      <c r="Q2544" s="5"/>
      <c r="R2544" s="6"/>
    </row>
    <row r="2545" spans="1:18" ht="15.75" customHeight="1">
      <c r="A2545" s="12" t="s">
        <v>15</v>
      </c>
      <c r="B2545" s="15">
        <v>1185732</v>
      </c>
      <c r="C2545" s="3">
        <v>44303</v>
      </c>
      <c r="D2545" s="12" t="s">
        <v>46</v>
      </c>
      <c r="E2545" s="12" t="s">
        <v>94</v>
      </c>
      <c r="F2545" s="12" t="s">
        <v>95</v>
      </c>
      <c r="G2545" s="12" t="s">
        <v>19</v>
      </c>
      <c r="H2545" s="33">
        <v>0.25</v>
      </c>
      <c r="I2545" s="21">
        <v>3750</v>
      </c>
      <c r="J2545" s="33">
        <f t="shared" si="90"/>
        <v>937.5</v>
      </c>
      <c r="K2545" s="34">
        <f t="shared" si="91"/>
        <v>328.125</v>
      </c>
      <c r="L2545" s="24">
        <v>0.35</v>
      </c>
      <c r="M2545" s="42">
        <f t="shared" si="98"/>
        <v>8.7499999999999994E-2</v>
      </c>
      <c r="N2545" s="29">
        <f t="shared" si="99"/>
        <v>328.125</v>
      </c>
      <c r="O2545" s="3"/>
      <c r="P2545" s="4"/>
      <c r="Q2545" s="5"/>
      <c r="R2545" s="6"/>
    </row>
    <row r="2546" spans="1:18" ht="15.75" customHeight="1">
      <c r="A2546" s="12" t="s">
        <v>15</v>
      </c>
      <c r="B2546" s="15">
        <v>1185732</v>
      </c>
      <c r="C2546" s="3">
        <v>44303</v>
      </c>
      <c r="D2546" s="12" t="s">
        <v>46</v>
      </c>
      <c r="E2546" s="12" t="s">
        <v>94</v>
      </c>
      <c r="F2546" s="12" t="s">
        <v>95</v>
      </c>
      <c r="G2546" s="12" t="s">
        <v>20</v>
      </c>
      <c r="H2546" s="33">
        <v>0.15000000000000002</v>
      </c>
      <c r="I2546" s="21">
        <v>3750</v>
      </c>
      <c r="J2546" s="33">
        <f t="shared" si="90"/>
        <v>562.50000000000011</v>
      </c>
      <c r="K2546" s="34">
        <f t="shared" si="91"/>
        <v>225.00000000000006</v>
      </c>
      <c r="L2546" s="24">
        <v>0.4</v>
      </c>
      <c r="M2546" s="42">
        <f t="shared" si="98"/>
        <v>6.0000000000000019E-2</v>
      </c>
      <c r="N2546" s="29">
        <f t="shared" si="99"/>
        <v>225.00000000000006</v>
      </c>
      <c r="O2546" s="3"/>
      <c r="P2546" s="4"/>
      <c r="Q2546" s="5"/>
      <c r="R2546" s="6"/>
    </row>
    <row r="2547" spans="1:18" ht="15.75" customHeight="1">
      <c r="A2547" s="12" t="s">
        <v>15</v>
      </c>
      <c r="B2547" s="15">
        <v>1185732</v>
      </c>
      <c r="C2547" s="3">
        <v>44303</v>
      </c>
      <c r="D2547" s="12" t="s">
        <v>46</v>
      </c>
      <c r="E2547" s="12" t="s">
        <v>94</v>
      </c>
      <c r="F2547" s="12" t="s">
        <v>95</v>
      </c>
      <c r="G2547" s="12" t="s">
        <v>21</v>
      </c>
      <c r="H2547" s="33">
        <v>0.19999999999999996</v>
      </c>
      <c r="I2547" s="21">
        <v>3000</v>
      </c>
      <c r="J2547" s="33">
        <f t="shared" si="90"/>
        <v>599.99999999999989</v>
      </c>
      <c r="K2547" s="34">
        <f t="shared" si="91"/>
        <v>239.99999999999997</v>
      </c>
      <c r="L2547" s="24">
        <v>0.4</v>
      </c>
      <c r="M2547" s="42">
        <f t="shared" si="98"/>
        <v>7.9999999999999988E-2</v>
      </c>
      <c r="N2547" s="29">
        <f t="shared" si="99"/>
        <v>239.99999999999997</v>
      </c>
      <c r="O2547" s="3"/>
      <c r="P2547" s="4"/>
      <c r="Q2547" s="5"/>
      <c r="R2547" s="6"/>
    </row>
    <row r="2548" spans="1:18" ht="15.75" customHeight="1">
      <c r="A2548" s="12" t="s">
        <v>15</v>
      </c>
      <c r="B2548" s="15">
        <v>1185732</v>
      </c>
      <c r="C2548" s="3">
        <v>44303</v>
      </c>
      <c r="D2548" s="12" t="s">
        <v>46</v>
      </c>
      <c r="E2548" s="12" t="s">
        <v>94</v>
      </c>
      <c r="F2548" s="12" t="s">
        <v>95</v>
      </c>
      <c r="G2548" s="12" t="s">
        <v>22</v>
      </c>
      <c r="H2548" s="33">
        <v>0.4</v>
      </c>
      <c r="I2548" s="21">
        <v>3250</v>
      </c>
      <c r="J2548" s="33">
        <f t="shared" si="90"/>
        <v>1300</v>
      </c>
      <c r="K2548" s="34">
        <f t="shared" si="91"/>
        <v>454.99999999999994</v>
      </c>
      <c r="L2548" s="24">
        <v>0.35</v>
      </c>
      <c r="M2548" s="42">
        <f t="shared" si="98"/>
        <v>0.13999999999999999</v>
      </c>
      <c r="N2548" s="29">
        <f t="shared" si="99"/>
        <v>454.99999999999994</v>
      </c>
      <c r="O2548" s="3"/>
      <c r="P2548" s="4"/>
      <c r="Q2548" s="5"/>
      <c r="R2548" s="6"/>
    </row>
    <row r="2549" spans="1:18" ht="15.75" customHeight="1">
      <c r="A2549" s="12" t="s">
        <v>15</v>
      </c>
      <c r="B2549" s="15">
        <v>1185732</v>
      </c>
      <c r="C2549" s="3">
        <v>44303</v>
      </c>
      <c r="D2549" s="12" t="s">
        <v>46</v>
      </c>
      <c r="E2549" s="12" t="s">
        <v>94</v>
      </c>
      <c r="F2549" s="12" t="s">
        <v>95</v>
      </c>
      <c r="G2549" s="12" t="s">
        <v>23</v>
      </c>
      <c r="H2549" s="33">
        <v>0.30000000000000004</v>
      </c>
      <c r="I2549" s="21">
        <v>4750</v>
      </c>
      <c r="J2549" s="33">
        <f t="shared" si="90"/>
        <v>1425.0000000000002</v>
      </c>
      <c r="K2549" s="34">
        <f t="shared" si="91"/>
        <v>712.50000000000011</v>
      </c>
      <c r="L2549" s="24">
        <v>0.5</v>
      </c>
      <c r="M2549" s="42">
        <f t="shared" si="98"/>
        <v>0.15000000000000002</v>
      </c>
      <c r="N2549" s="29">
        <f t="shared" si="99"/>
        <v>712.50000000000011</v>
      </c>
      <c r="O2549" s="3"/>
      <c r="P2549" s="4"/>
      <c r="Q2549" s="5"/>
      <c r="R2549" s="6"/>
    </row>
    <row r="2550" spans="1:18" ht="15.75" customHeight="1">
      <c r="A2550" s="12" t="s">
        <v>15</v>
      </c>
      <c r="B2550" s="15">
        <v>1185732</v>
      </c>
      <c r="C2550" s="3">
        <v>44332</v>
      </c>
      <c r="D2550" s="12" t="s">
        <v>46</v>
      </c>
      <c r="E2550" s="12" t="s">
        <v>94</v>
      </c>
      <c r="F2550" s="12" t="s">
        <v>95</v>
      </c>
      <c r="G2550" s="12" t="s">
        <v>18</v>
      </c>
      <c r="H2550" s="33">
        <v>0.4</v>
      </c>
      <c r="I2550" s="21">
        <v>7450</v>
      </c>
      <c r="J2550" s="33">
        <f t="shared" si="90"/>
        <v>2980</v>
      </c>
      <c r="K2550" s="34">
        <f t="shared" si="91"/>
        <v>1192</v>
      </c>
      <c r="L2550" s="24">
        <v>0.4</v>
      </c>
      <c r="M2550" s="42">
        <f t="shared" si="98"/>
        <v>0.16</v>
      </c>
      <c r="N2550" s="29">
        <f t="shared" si="99"/>
        <v>1192</v>
      </c>
      <c r="O2550" s="3"/>
      <c r="P2550" s="4"/>
      <c r="Q2550" s="5"/>
      <c r="R2550" s="6"/>
    </row>
    <row r="2551" spans="1:18" ht="15.75" customHeight="1">
      <c r="A2551" s="12" t="s">
        <v>15</v>
      </c>
      <c r="B2551" s="15">
        <v>1185732</v>
      </c>
      <c r="C2551" s="3">
        <v>44332</v>
      </c>
      <c r="D2551" s="12" t="s">
        <v>46</v>
      </c>
      <c r="E2551" s="12" t="s">
        <v>94</v>
      </c>
      <c r="F2551" s="12" t="s">
        <v>95</v>
      </c>
      <c r="G2551" s="12" t="s">
        <v>19</v>
      </c>
      <c r="H2551" s="33">
        <v>0.4</v>
      </c>
      <c r="I2551" s="21">
        <v>4500</v>
      </c>
      <c r="J2551" s="33">
        <f t="shared" si="90"/>
        <v>1800</v>
      </c>
      <c r="K2551" s="34">
        <f t="shared" si="91"/>
        <v>630</v>
      </c>
      <c r="L2551" s="24">
        <v>0.35</v>
      </c>
      <c r="M2551" s="42">
        <f t="shared" si="98"/>
        <v>0.14000000000000001</v>
      </c>
      <c r="N2551" s="29">
        <f t="shared" si="99"/>
        <v>630</v>
      </c>
      <c r="O2551" s="3"/>
      <c r="P2551" s="4"/>
      <c r="Q2551" s="5"/>
      <c r="R2551" s="6"/>
    </row>
    <row r="2552" spans="1:18" ht="15.75" customHeight="1">
      <c r="A2552" s="12" t="s">
        <v>15</v>
      </c>
      <c r="B2552" s="15">
        <v>1185732</v>
      </c>
      <c r="C2552" s="3">
        <v>44332</v>
      </c>
      <c r="D2552" s="12" t="s">
        <v>46</v>
      </c>
      <c r="E2552" s="12" t="s">
        <v>94</v>
      </c>
      <c r="F2552" s="12" t="s">
        <v>95</v>
      </c>
      <c r="G2552" s="12" t="s">
        <v>20</v>
      </c>
      <c r="H2552" s="33">
        <v>0.35000000000000003</v>
      </c>
      <c r="I2552" s="21">
        <v>4250</v>
      </c>
      <c r="J2552" s="33">
        <f t="shared" si="90"/>
        <v>1487.5000000000002</v>
      </c>
      <c r="K2552" s="34">
        <f t="shared" si="91"/>
        <v>595.00000000000011</v>
      </c>
      <c r="L2552" s="24">
        <v>0.4</v>
      </c>
      <c r="M2552" s="42">
        <f t="shared" si="98"/>
        <v>0.14000000000000001</v>
      </c>
      <c r="N2552" s="29">
        <f t="shared" si="99"/>
        <v>595.00000000000011</v>
      </c>
      <c r="O2552" s="3"/>
      <c r="P2552" s="4"/>
      <c r="Q2552" s="5"/>
      <c r="R2552" s="6"/>
    </row>
    <row r="2553" spans="1:18" ht="15.75" customHeight="1">
      <c r="A2553" s="12" t="s">
        <v>15</v>
      </c>
      <c r="B2553" s="15">
        <v>1185732</v>
      </c>
      <c r="C2553" s="3">
        <v>44332</v>
      </c>
      <c r="D2553" s="12" t="s">
        <v>46</v>
      </c>
      <c r="E2553" s="12" t="s">
        <v>94</v>
      </c>
      <c r="F2553" s="12" t="s">
        <v>95</v>
      </c>
      <c r="G2553" s="12" t="s">
        <v>21</v>
      </c>
      <c r="H2553" s="33">
        <v>0.35000000000000003</v>
      </c>
      <c r="I2553" s="21">
        <v>3750</v>
      </c>
      <c r="J2553" s="33">
        <f t="shared" si="90"/>
        <v>1312.5000000000002</v>
      </c>
      <c r="K2553" s="34">
        <f t="shared" si="91"/>
        <v>525.00000000000011</v>
      </c>
      <c r="L2553" s="24">
        <v>0.4</v>
      </c>
      <c r="M2553" s="42">
        <f t="shared" si="98"/>
        <v>0.14000000000000004</v>
      </c>
      <c r="N2553" s="29">
        <f t="shared" si="99"/>
        <v>525.00000000000011</v>
      </c>
      <c r="O2553" s="3"/>
      <c r="P2553" s="4"/>
      <c r="Q2553" s="5"/>
      <c r="R2553" s="6"/>
    </row>
    <row r="2554" spans="1:18" ht="15.75" customHeight="1">
      <c r="A2554" s="12" t="s">
        <v>15</v>
      </c>
      <c r="B2554" s="15">
        <v>1185732</v>
      </c>
      <c r="C2554" s="3">
        <v>44332</v>
      </c>
      <c r="D2554" s="12" t="s">
        <v>46</v>
      </c>
      <c r="E2554" s="12" t="s">
        <v>94</v>
      </c>
      <c r="F2554" s="12" t="s">
        <v>95</v>
      </c>
      <c r="G2554" s="12" t="s">
        <v>22</v>
      </c>
      <c r="H2554" s="33">
        <v>0.44999999999999996</v>
      </c>
      <c r="I2554" s="21">
        <v>4000</v>
      </c>
      <c r="J2554" s="33">
        <f t="shared" si="90"/>
        <v>1799.9999999999998</v>
      </c>
      <c r="K2554" s="34">
        <f t="shared" si="91"/>
        <v>629.99999999999989</v>
      </c>
      <c r="L2554" s="24">
        <v>0.35</v>
      </c>
      <c r="M2554" s="42">
        <f t="shared" si="98"/>
        <v>0.15749999999999997</v>
      </c>
      <c r="N2554" s="29">
        <f t="shared" si="99"/>
        <v>629.99999999999989</v>
      </c>
      <c r="O2554" s="3"/>
      <c r="P2554" s="4"/>
      <c r="Q2554" s="5"/>
      <c r="R2554" s="6"/>
    </row>
    <row r="2555" spans="1:18" ht="15.75" customHeight="1">
      <c r="A2555" s="12" t="s">
        <v>15</v>
      </c>
      <c r="B2555" s="15">
        <v>1185732</v>
      </c>
      <c r="C2555" s="3">
        <v>44332</v>
      </c>
      <c r="D2555" s="12" t="s">
        <v>46</v>
      </c>
      <c r="E2555" s="12" t="s">
        <v>94</v>
      </c>
      <c r="F2555" s="12" t="s">
        <v>95</v>
      </c>
      <c r="G2555" s="12" t="s">
        <v>23</v>
      </c>
      <c r="H2555" s="33">
        <v>0.49999999999999994</v>
      </c>
      <c r="I2555" s="21">
        <v>5000</v>
      </c>
      <c r="J2555" s="33">
        <f t="shared" si="90"/>
        <v>2499.9999999999995</v>
      </c>
      <c r="K2555" s="34">
        <f t="shared" si="91"/>
        <v>1249.9999999999998</v>
      </c>
      <c r="L2555" s="24">
        <v>0.5</v>
      </c>
      <c r="M2555" s="42">
        <f t="shared" si="98"/>
        <v>0.24999999999999994</v>
      </c>
      <c r="N2555" s="29">
        <f t="shared" si="99"/>
        <v>1249.9999999999998</v>
      </c>
      <c r="O2555" s="3"/>
      <c r="P2555" s="4"/>
      <c r="Q2555" s="5"/>
      <c r="R2555" s="6"/>
    </row>
    <row r="2556" spans="1:18" ht="15.75" customHeight="1">
      <c r="A2556" s="12" t="s">
        <v>15</v>
      </c>
      <c r="B2556" s="15">
        <v>1185732</v>
      </c>
      <c r="C2556" s="3">
        <v>44365</v>
      </c>
      <c r="D2556" s="12" t="s">
        <v>46</v>
      </c>
      <c r="E2556" s="12" t="s">
        <v>94</v>
      </c>
      <c r="F2556" s="12" t="s">
        <v>95</v>
      </c>
      <c r="G2556" s="12" t="s">
        <v>18</v>
      </c>
      <c r="H2556" s="33">
        <v>0.44999999999999996</v>
      </c>
      <c r="I2556" s="21">
        <v>7500</v>
      </c>
      <c r="J2556" s="33">
        <f t="shared" ref="J2556:J2810" si="100">H2556*I2556</f>
        <v>3374.9999999999995</v>
      </c>
      <c r="K2556" s="34">
        <f t="shared" ref="K2556:K2810" si="101">J2556*L2556</f>
        <v>1350</v>
      </c>
      <c r="L2556" s="24">
        <v>0.4</v>
      </c>
      <c r="M2556" s="42">
        <f t="shared" si="98"/>
        <v>0.18</v>
      </c>
      <c r="N2556" s="29">
        <f t="shared" si="99"/>
        <v>1350</v>
      </c>
      <c r="O2556" s="3"/>
      <c r="P2556" s="4"/>
      <c r="Q2556" s="5"/>
      <c r="R2556" s="6"/>
    </row>
    <row r="2557" spans="1:18" ht="15.75" customHeight="1">
      <c r="A2557" s="12" t="s">
        <v>15</v>
      </c>
      <c r="B2557" s="15">
        <v>1185732</v>
      </c>
      <c r="C2557" s="3">
        <v>44365</v>
      </c>
      <c r="D2557" s="12" t="s">
        <v>46</v>
      </c>
      <c r="E2557" s="12" t="s">
        <v>94</v>
      </c>
      <c r="F2557" s="12" t="s">
        <v>95</v>
      </c>
      <c r="G2557" s="12" t="s">
        <v>19</v>
      </c>
      <c r="H2557" s="33">
        <v>0.4</v>
      </c>
      <c r="I2557" s="21">
        <v>5000</v>
      </c>
      <c r="J2557" s="33">
        <f t="shared" si="100"/>
        <v>2000</v>
      </c>
      <c r="K2557" s="34">
        <f t="shared" si="101"/>
        <v>700</v>
      </c>
      <c r="L2557" s="24">
        <v>0.35</v>
      </c>
      <c r="M2557" s="42">
        <f t="shared" si="98"/>
        <v>0.14000000000000001</v>
      </c>
      <c r="N2557" s="29">
        <f t="shared" si="99"/>
        <v>700</v>
      </c>
      <c r="O2557" s="3"/>
      <c r="P2557" s="4"/>
      <c r="Q2557" s="5"/>
      <c r="R2557" s="6"/>
    </row>
    <row r="2558" spans="1:18" ht="15.75" customHeight="1">
      <c r="A2558" s="12" t="s">
        <v>15</v>
      </c>
      <c r="B2558" s="15">
        <v>1185732</v>
      </c>
      <c r="C2558" s="3">
        <v>44365</v>
      </c>
      <c r="D2558" s="12" t="s">
        <v>46</v>
      </c>
      <c r="E2558" s="12" t="s">
        <v>94</v>
      </c>
      <c r="F2558" s="12" t="s">
        <v>95</v>
      </c>
      <c r="G2558" s="12" t="s">
        <v>20</v>
      </c>
      <c r="H2558" s="33">
        <v>0.45</v>
      </c>
      <c r="I2558" s="21">
        <v>4750</v>
      </c>
      <c r="J2558" s="33">
        <f t="shared" si="100"/>
        <v>2137.5</v>
      </c>
      <c r="K2558" s="34">
        <f t="shared" si="101"/>
        <v>855</v>
      </c>
      <c r="L2558" s="24">
        <v>0.4</v>
      </c>
      <c r="M2558" s="42">
        <f t="shared" si="98"/>
        <v>0.18</v>
      </c>
      <c r="N2558" s="29">
        <f t="shared" si="99"/>
        <v>855</v>
      </c>
      <c r="O2558" s="3"/>
      <c r="P2558" s="4"/>
      <c r="Q2558" s="5"/>
      <c r="R2558" s="6"/>
    </row>
    <row r="2559" spans="1:18" ht="15.75" customHeight="1">
      <c r="A2559" s="12" t="s">
        <v>15</v>
      </c>
      <c r="B2559" s="15">
        <v>1185732</v>
      </c>
      <c r="C2559" s="3">
        <v>44365</v>
      </c>
      <c r="D2559" s="12" t="s">
        <v>46</v>
      </c>
      <c r="E2559" s="12" t="s">
        <v>94</v>
      </c>
      <c r="F2559" s="12" t="s">
        <v>95</v>
      </c>
      <c r="G2559" s="12" t="s">
        <v>21</v>
      </c>
      <c r="H2559" s="33">
        <v>0.45</v>
      </c>
      <c r="I2559" s="21">
        <v>4500</v>
      </c>
      <c r="J2559" s="33">
        <f t="shared" si="100"/>
        <v>2025</v>
      </c>
      <c r="K2559" s="34">
        <f t="shared" si="101"/>
        <v>810</v>
      </c>
      <c r="L2559" s="24">
        <v>0.4</v>
      </c>
      <c r="M2559" s="42">
        <f t="shared" si="98"/>
        <v>0.18</v>
      </c>
      <c r="N2559" s="29">
        <f t="shared" si="99"/>
        <v>810</v>
      </c>
      <c r="O2559" s="3"/>
      <c r="P2559" s="4"/>
      <c r="Q2559" s="5"/>
      <c r="R2559" s="6"/>
    </row>
    <row r="2560" spans="1:18" ht="15.75" customHeight="1">
      <c r="A2560" s="12" t="s">
        <v>15</v>
      </c>
      <c r="B2560" s="15">
        <v>1185732</v>
      </c>
      <c r="C2560" s="3">
        <v>44365</v>
      </c>
      <c r="D2560" s="12" t="s">
        <v>46</v>
      </c>
      <c r="E2560" s="12" t="s">
        <v>94</v>
      </c>
      <c r="F2560" s="12" t="s">
        <v>95</v>
      </c>
      <c r="G2560" s="12" t="s">
        <v>22</v>
      </c>
      <c r="H2560" s="33">
        <v>0.6</v>
      </c>
      <c r="I2560" s="21">
        <v>4500</v>
      </c>
      <c r="J2560" s="33">
        <f t="shared" si="100"/>
        <v>2700</v>
      </c>
      <c r="K2560" s="34">
        <f t="shared" si="101"/>
        <v>944.99999999999989</v>
      </c>
      <c r="L2560" s="24">
        <v>0.35</v>
      </c>
      <c r="M2560" s="42">
        <f t="shared" si="98"/>
        <v>0.20999999999999996</v>
      </c>
      <c r="N2560" s="29">
        <f t="shared" si="99"/>
        <v>944.99999999999989</v>
      </c>
      <c r="O2560" s="3"/>
      <c r="P2560" s="4"/>
      <c r="Q2560" s="5"/>
      <c r="R2560" s="6"/>
    </row>
    <row r="2561" spans="1:18" ht="15.75" customHeight="1">
      <c r="A2561" s="12" t="s">
        <v>15</v>
      </c>
      <c r="B2561" s="15">
        <v>1185732</v>
      </c>
      <c r="C2561" s="3">
        <v>44365</v>
      </c>
      <c r="D2561" s="12" t="s">
        <v>46</v>
      </c>
      <c r="E2561" s="12" t="s">
        <v>94</v>
      </c>
      <c r="F2561" s="12" t="s">
        <v>95</v>
      </c>
      <c r="G2561" s="12" t="s">
        <v>23</v>
      </c>
      <c r="H2561" s="33">
        <v>0.65</v>
      </c>
      <c r="I2561" s="21">
        <v>6250</v>
      </c>
      <c r="J2561" s="33">
        <f t="shared" si="100"/>
        <v>4062.5</v>
      </c>
      <c r="K2561" s="34">
        <f t="shared" si="101"/>
        <v>2031.25</v>
      </c>
      <c r="L2561" s="24">
        <v>0.5</v>
      </c>
      <c r="M2561" s="42">
        <f t="shared" si="98"/>
        <v>0.32500000000000001</v>
      </c>
      <c r="N2561" s="29">
        <f t="shared" si="99"/>
        <v>2031.25</v>
      </c>
      <c r="O2561" s="3"/>
      <c r="P2561" s="4"/>
      <c r="Q2561" s="5"/>
      <c r="R2561" s="6"/>
    </row>
    <row r="2562" spans="1:18" ht="15.75" customHeight="1">
      <c r="A2562" s="12" t="s">
        <v>15</v>
      </c>
      <c r="B2562" s="15">
        <v>1185732</v>
      </c>
      <c r="C2562" s="3">
        <v>44393</v>
      </c>
      <c r="D2562" s="12" t="s">
        <v>46</v>
      </c>
      <c r="E2562" s="12" t="s">
        <v>94</v>
      </c>
      <c r="F2562" s="12" t="s">
        <v>95</v>
      </c>
      <c r="G2562" s="12" t="s">
        <v>18</v>
      </c>
      <c r="H2562" s="33">
        <v>0.6</v>
      </c>
      <c r="I2562" s="21">
        <v>8500</v>
      </c>
      <c r="J2562" s="33">
        <f t="shared" si="100"/>
        <v>5100</v>
      </c>
      <c r="K2562" s="34">
        <f t="shared" si="101"/>
        <v>2040</v>
      </c>
      <c r="L2562" s="24">
        <v>0.4</v>
      </c>
      <c r="M2562" s="42">
        <f t="shared" si="98"/>
        <v>0.24</v>
      </c>
      <c r="N2562" s="29">
        <f t="shared" si="99"/>
        <v>2040</v>
      </c>
      <c r="O2562" s="3"/>
      <c r="P2562" s="4"/>
      <c r="Q2562" s="5"/>
      <c r="R2562" s="6"/>
    </row>
    <row r="2563" spans="1:18" ht="15.75" customHeight="1">
      <c r="A2563" s="12" t="s">
        <v>15</v>
      </c>
      <c r="B2563" s="15">
        <v>1185732</v>
      </c>
      <c r="C2563" s="3">
        <v>44393</v>
      </c>
      <c r="D2563" s="12" t="s">
        <v>46</v>
      </c>
      <c r="E2563" s="12" t="s">
        <v>94</v>
      </c>
      <c r="F2563" s="12" t="s">
        <v>95</v>
      </c>
      <c r="G2563" s="12" t="s">
        <v>19</v>
      </c>
      <c r="H2563" s="33">
        <v>0.55000000000000004</v>
      </c>
      <c r="I2563" s="21">
        <v>6000</v>
      </c>
      <c r="J2563" s="33">
        <f t="shared" si="100"/>
        <v>3300.0000000000005</v>
      </c>
      <c r="K2563" s="34">
        <f t="shared" si="101"/>
        <v>1155</v>
      </c>
      <c r="L2563" s="24">
        <v>0.35</v>
      </c>
      <c r="M2563" s="42">
        <f t="shared" si="98"/>
        <v>0.1925</v>
      </c>
      <c r="N2563" s="29">
        <f t="shared" si="99"/>
        <v>1155</v>
      </c>
      <c r="O2563" s="3"/>
      <c r="P2563" s="4"/>
      <c r="Q2563" s="5"/>
      <c r="R2563" s="6"/>
    </row>
    <row r="2564" spans="1:18" ht="15.75" customHeight="1">
      <c r="A2564" s="12" t="s">
        <v>15</v>
      </c>
      <c r="B2564" s="15">
        <v>1185732</v>
      </c>
      <c r="C2564" s="3">
        <v>44393</v>
      </c>
      <c r="D2564" s="12" t="s">
        <v>46</v>
      </c>
      <c r="E2564" s="12" t="s">
        <v>94</v>
      </c>
      <c r="F2564" s="12" t="s">
        <v>95</v>
      </c>
      <c r="G2564" s="12" t="s">
        <v>20</v>
      </c>
      <c r="H2564" s="33">
        <v>0.5</v>
      </c>
      <c r="I2564" s="21">
        <v>5250</v>
      </c>
      <c r="J2564" s="33">
        <f t="shared" si="100"/>
        <v>2625</v>
      </c>
      <c r="K2564" s="34">
        <f t="shared" si="101"/>
        <v>1050</v>
      </c>
      <c r="L2564" s="24">
        <v>0.4</v>
      </c>
      <c r="M2564" s="42">
        <f t="shared" si="98"/>
        <v>0.2</v>
      </c>
      <c r="N2564" s="29">
        <f t="shared" si="99"/>
        <v>1050</v>
      </c>
      <c r="O2564" s="3"/>
      <c r="P2564" s="4"/>
      <c r="Q2564" s="5"/>
      <c r="R2564" s="6"/>
    </row>
    <row r="2565" spans="1:18" ht="15.75" customHeight="1">
      <c r="A2565" s="12" t="s">
        <v>15</v>
      </c>
      <c r="B2565" s="15">
        <v>1185732</v>
      </c>
      <c r="C2565" s="3">
        <v>44393</v>
      </c>
      <c r="D2565" s="12" t="s">
        <v>46</v>
      </c>
      <c r="E2565" s="12" t="s">
        <v>94</v>
      </c>
      <c r="F2565" s="12" t="s">
        <v>95</v>
      </c>
      <c r="G2565" s="12" t="s">
        <v>21</v>
      </c>
      <c r="H2565" s="33">
        <v>0.5</v>
      </c>
      <c r="I2565" s="21">
        <v>4750</v>
      </c>
      <c r="J2565" s="33">
        <f t="shared" si="100"/>
        <v>2375</v>
      </c>
      <c r="K2565" s="34">
        <f t="shared" si="101"/>
        <v>950</v>
      </c>
      <c r="L2565" s="24">
        <v>0.4</v>
      </c>
      <c r="M2565" s="42">
        <f t="shared" si="98"/>
        <v>0.2</v>
      </c>
      <c r="N2565" s="29">
        <f t="shared" si="99"/>
        <v>950</v>
      </c>
      <c r="O2565" s="3"/>
      <c r="P2565" s="4"/>
      <c r="Q2565" s="5"/>
      <c r="R2565" s="6"/>
    </row>
    <row r="2566" spans="1:18" ht="15.75" customHeight="1">
      <c r="A2566" s="12" t="s">
        <v>15</v>
      </c>
      <c r="B2566" s="15">
        <v>1185732</v>
      </c>
      <c r="C2566" s="3">
        <v>44393</v>
      </c>
      <c r="D2566" s="12" t="s">
        <v>46</v>
      </c>
      <c r="E2566" s="12" t="s">
        <v>94</v>
      </c>
      <c r="F2566" s="12" t="s">
        <v>95</v>
      </c>
      <c r="G2566" s="12" t="s">
        <v>22</v>
      </c>
      <c r="H2566" s="33">
        <v>0.6</v>
      </c>
      <c r="I2566" s="21">
        <v>5000</v>
      </c>
      <c r="J2566" s="33">
        <f t="shared" si="100"/>
        <v>3000</v>
      </c>
      <c r="K2566" s="34">
        <f t="shared" si="101"/>
        <v>1050</v>
      </c>
      <c r="L2566" s="24">
        <v>0.35</v>
      </c>
      <c r="M2566" s="42">
        <f t="shared" si="98"/>
        <v>0.21</v>
      </c>
      <c r="N2566" s="29">
        <f t="shared" si="99"/>
        <v>1050</v>
      </c>
      <c r="O2566" s="3"/>
      <c r="P2566" s="4"/>
      <c r="Q2566" s="5"/>
      <c r="R2566" s="6"/>
    </row>
    <row r="2567" spans="1:18" ht="15.75" customHeight="1">
      <c r="A2567" s="12" t="s">
        <v>15</v>
      </c>
      <c r="B2567" s="15">
        <v>1185732</v>
      </c>
      <c r="C2567" s="3">
        <v>44393</v>
      </c>
      <c r="D2567" s="12" t="s">
        <v>46</v>
      </c>
      <c r="E2567" s="12" t="s">
        <v>94</v>
      </c>
      <c r="F2567" s="12" t="s">
        <v>95</v>
      </c>
      <c r="G2567" s="12" t="s">
        <v>23</v>
      </c>
      <c r="H2567" s="33">
        <v>0.65</v>
      </c>
      <c r="I2567" s="21">
        <v>6750</v>
      </c>
      <c r="J2567" s="33">
        <f t="shared" si="100"/>
        <v>4387.5</v>
      </c>
      <c r="K2567" s="34">
        <f t="shared" si="101"/>
        <v>2193.75</v>
      </c>
      <c r="L2567" s="24">
        <v>0.5</v>
      </c>
      <c r="M2567" s="42">
        <f t="shared" ref="M2567:M2630" si="102">IFERROR(K2567/I2567,0)</f>
        <v>0.32500000000000001</v>
      </c>
      <c r="N2567" s="29">
        <f t="shared" ref="N2567:N2630" si="103">L2567*J2567</f>
        <v>2193.75</v>
      </c>
      <c r="O2567" s="3"/>
      <c r="P2567" s="4"/>
      <c r="Q2567" s="5"/>
      <c r="R2567" s="6"/>
    </row>
    <row r="2568" spans="1:18" ht="15.75" customHeight="1">
      <c r="A2568" s="12" t="s">
        <v>15</v>
      </c>
      <c r="B2568" s="15">
        <v>1185732</v>
      </c>
      <c r="C2568" s="3">
        <v>44425</v>
      </c>
      <c r="D2568" s="12" t="s">
        <v>46</v>
      </c>
      <c r="E2568" s="12" t="s">
        <v>94</v>
      </c>
      <c r="F2568" s="12" t="s">
        <v>95</v>
      </c>
      <c r="G2568" s="12" t="s">
        <v>18</v>
      </c>
      <c r="H2568" s="33">
        <v>0.6</v>
      </c>
      <c r="I2568" s="21">
        <v>8250</v>
      </c>
      <c r="J2568" s="33">
        <f t="shared" si="100"/>
        <v>4950</v>
      </c>
      <c r="K2568" s="34">
        <f t="shared" si="101"/>
        <v>1980</v>
      </c>
      <c r="L2568" s="24">
        <v>0.4</v>
      </c>
      <c r="M2568" s="42">
        <f t="shared" si="102"/>
        <v>0.24</v>
      </c>
      <c r="N2568" s="29">
        <f t="shared" si="103"/>
        <v>1980</v>
      </c>
      <c r="O2568" s="3"/>
      <c r="P2568" s="4"/>
      <c r="Q2568" s="5"/>
      <c r="R2568" s="6"/>
    </row>
    <row r="2569" spans="1:18" ht="15.75" customHeight="1">
      <c r="A2569" s="12" t="s">
        <v>15</v>
      </c>
      <c r="B2569" s="15">
        <v>1185732</v>
      </c>
      <c r="C2569" s="3">
        <v>44425</v>
      </c>
      <c r="D2569" s="12" t="s">
        <v>46</v>
      </c>
      <c r="E2569" s="12" t="s">
        <v>94</v>
      </c>
      <c r="F2569" s="12" t="s">
        <v>95</v>
      </c>
      <c r="G2569" s="12" t="s">
        <v>19</v>
      </c>
      <c r="H2569" s="33">
        <v>0.55000000000000004</v>
      </c>
      <c r="I2569" s="21">
        <v>6000</v>
      </c>
      <c r="J2569" s="33">
        <f t="shared" si="100"/>
        <v>3300.0000000000005</v>
      </c>
      <c r="K2569" s="34">
        <f t="shared" si="101"/>
        <v>1155</v>
      </c>
      <c r="L2569" s="24">
        <v>0.35</v>
      </c>
      <c r="M2569" s="42">
        <f t="shared" si="102"/>
        <v>0.1925</v>
      </c>
      <c r="N2569" s="29">
        <f t="shared" si="103"/>
        <v>1155</v>
      </c>
      <c r="O2569" s="3"/>
      <c r="P2569" s="4"/>
      <c r="Q2569" s="5"/>
      <c r="R2569" s="6"/>
    </row>
    <row r="2570" spans="1:18" ht="15.75" customHeight="1">
      <c r="A2570" s="12" t="s">
        <v>15</v>
      </c>
      <c r="B2570" s="15">
        <v>1185732</v>
      </c>
      <c r="C2570" s="3">
        <v>44425</v>
      </c>
      <c r="D2570" s="12" t="s">
        <v>46</v>
      </c>
      <c r="E2570" s="12" t="s">
        <v>94</v>
      </c>
      <c r="F2570" s="12" t="s">
        <v>95</v>
      </c>
      <c r="G2570" s="12" t="s">
        <v>20</v>
      </c>
      <c r="H2570" s="33">
        <v>0.5</v>
      </c>
      <c r="I2570" s="21">
        <v>5250</v>
      </c>
      <c r="J2570" s="33">
        <f t="shared" si="100"/>
        <v>2625</v>
      </c>
      <c r="K2570" s="34">
        <f t="shared" si="101"/>
        <v>1050</v>
      </c>
      <c r="L2570" s="24">
        <v>0.4</v>
      </c>
      <c r="M2570" s="42">
        <f t="shared" si="102"/>
        <v>0.2</v>
      </c>
      <c r="N2570" s="29">
        <f t="shared" si="103"/>
        <v>1050</v>
      </c>
      <c r="O2570" s="3"/>
      <c r="P2570" s="4"/>
      <c r="Q2570" s="5"/>
      <c r="R2570" s="6"/>
    </row>
    <row r="2571" spans="1:18" ht="15.75" customHeight="1">
      <c r="A2571" s="12" t="s">
        <v>15</v>
      </c>
      <c r="B2571" s="15">
        <v>1185732</v>
      </c>
      <c r="C2571" s="3">
        <v>44425</v>
      </c>
      <c r="D2571" s="12" t="s">
        <v>46</v>
      </c>
      <c r="E2571" s="12" t="s">
        <v>94</v>
      </c>
      <c r="F2571" s="12" t="s">
        <v>95</v>
      </c>
      <c r="G2571" s="12" t="s">
        <v>21</v>
      </c>
      <c r="H2571" s="33">
        <v>0.4</v>
      </c>
      <c r="I2571" s="21">
        <v>4750</v>
      </c>
      <c r="J2571" s="33">
        <f t="shared" si="100"/>
        <v>1900</v>
      </c>
      <c r="K2571" s="34">
        <f t="shared" si="101"/>
        <v>760</v>
      </c>
      <c r="L2571" s="24">
        <v>0.4</v>
      </c>
      <c r="M2571" s="42">
        <f t="shared" si="102"/>
        <v>0.16</v>
      </c>
      <c r="N2571" s="29">
        <f t="shared" si="103"/>
        <v>760</v>
      </c>
      <c r="O2571" s="3"/>
      <c r="P2571" s="4"/>
      <c r="Q2571" s="5"/>
      <c r="R2571" s="6"/>
    </row>
    <row r="2572" spans="1:18" ht="15.75" customHeight="1">
      <c r="A2572" s="12" t="s">
        <v>15</v>
      </c>
      <c r="B2572" s="15">
        <v>1185732</v>
      </c>
      <c r="C2572" s="3">
        <v>44425</v>
      </c>
      <c r="D2572" s="12" t="s">
        <v>46</v>
      </c>
      <c r="E2572" s="12" t="s">
        <v>94</v>
      </c>
      <c r="F2572" s="12" t="s">
        <v>95</v>
      </c>
      <c r="G2572" s="12" t="s">
        <v>22</v>
      </c>
      <c r="H2572" s="33">
        <v>0.5</v>
      </c>
      <c r="I2572" s="21">
        <v>4500</v>
      </c>
      <c r="J2572" s="33">
        <f t="shared" si="100"/>
        <v>2250</v>
      </c>
      <c r="K2572" s="34">
        <f t="shared" si="101"/>
        <v>787.5</v>
      </c>
      <c r="L2572" s="24">
        <v>0.35</v>
      </c>
      <c r="M2572" s="42">
        <f t="shared" si="102"/>
        <v>0.17499999999999999</v>
      </c>
      <c r="N2572" s="29">
        <f t="shared" si="103"/>
        <v>787.5</v>
      </c>
      <c r="O2572" s="3"/>
      <c r="P2572" s="4"/>
      <c r="Q2572" s="5"/>
      <c r="R2572" s="6"/>
    </row>
    <row r="2573" spans="1:18" ht="15.75" customHeight="1">
      <c r="A2573" s="12" t="s">
        <v>15</v>
      </c>
      <c r="B2573" s="15">
        <v>1185732</v>
      </c>
      <c r="C2573" s="3">
        <v>44425</v>
      </c>
      <c r="D2573" s="12" t="s">
        <v>46</v>
      </c>
      <c r="E2573" s="12" t="s">
        <v>94</v>
      </c>
      <c r="F2573" s="12" t="s">
        <v>95</v>
      </c>
      <c r="G2573" s="12" t="s">
        <v>23</v>
      </c>
      <c r="H2573" s="33">
        <v>0.55000000000000004</v>
      </c>
      <c r="I2573" s="21">
        <v>6250</v>
      </c>
      <c r="J2573" s="33">
        <f t="shared" si="100"/>
        <v>3437.5000000000005</v>
      </c>
      <c r="K2573" s="34">
        <f t="shared" si="101"/>
        <v>1718.7500000000002</v>
      </c>
      <c r="L2573" s="24">
        <v>0.5</v>
      </c>
      <c r="M2573" s="42">
        <f t="shared" si="102"/>
        <v>0.27500000000000002</v>
      </c>
      <c r="N2573" s="29">
        <f t="shared" si="103"/>
        <v>1718.7500000000002</v>
      </c>
      <c r="O2573" s="3"/>
      <c r="P2573" s="4"/>
      <c r="Q2573" s="5"/>
      <c r="R2573" s="6"/>
    </row>
    <row r="2574" spans="1:18" ht="15.75" customHeight="1">
      <c r="A2574" s="12" t="s">
        <v>15</v>
      </c>
      <c r="B2574" s="15">
        <v>1185732</v>
      </c>
      <c r="C2574" s="3">
        <v>44455</v>
      </c>
      <c r="D2574" s="12" t="s">
        <v>46</v>
      </c>
      <c r="E2574" s="12" t="s">
        <v>94</v>
      </c>
      <c r="F2574" s="12" t="s">
        <v>95</v>
      </c>
      <c r="G2574" s="12" t="s">
        <v>18</v>
      </c>
      <c r="H2574" s="33">
        <v>0.5</v>
      </c>
      <c r="I2574" s="21">
        <v>7250</v>
      </c>
      <c r="J2574" s="33">
        <f t="shared" si="100"/>
        <v>3625</v>
      </c>
      <c r="K2574" s="34">
        <f t="shared" si="101"/>
        <v>1450</v>
      </c>
      <c r="L2574" s="24">
        <v>0.4</v>
      </c>
      <c r="M2574" s="42">
        <f t="shared" si="102"/>
        <v>0.2</v>
      </c>
      <c r="N2574" s="29">
        <f t="shared" si="103"/>
        <v>1450</v>
      </c>
      <c r="O2574" s="3"/>
      <c r="P2574" s="4"/>
      <c r="Q2574" s="5"/>
      <c r="R2574" s="6"/>
    </row>
    <row r="2575" spans="1:18" ht="15.75" customHeight="1">
      <c r="A2575" s="12" t="s">
        <v>15</v>
      </c>
      <c r="B2575" s="15">
        <v>1185732</v>
      </c>
      <c r="C2575" s="3">
        <v>44455</v>
      </c>
      <c r="D2575" s="12" t="s">
        <v>46</v>
      </c>
      <c r="E2575" s="12" t="s">
        <v>94</v>
      </c>
      <c r="F2575" s="12" t="s">
        <v>95</v>
      </c>
      <c r="G2575" s="12" t="s">
        <v>19</v>
      </c>
      <c r="H2575" s="33">
        <v>0.45000000000000012</v>
      </c>
      <c r="I2575" s="21">
        <v>5250</v>
      </c>
      <c r="J2575" s="33">
        <f t="shared" si="100"/>
        <v>2362.5000000000005</v>
      </c>
      <c r="K2575" s="34">
        <f t="shared" si="101"/>
        <v>826.87500000000011</v>
      </c>
      <c r="L2575" s="24">
        <v>0.35</v>
      </c>
      <c r="M2575" s="42">
        <f t="shared" si="102"/>
        <v>0.15750000000000003</v>
      </c>
      <c r="N2575" s="29">
        <f t="shared" si="103"/>
        <v>826.87500000000011</v>
      </c>
      <c r="O2575" s="3"/>
      <c r="P2575" s="4"/>
      <c r="Q2575" s="5"/>
      <c r="R2575" s="6"/>
    </row>
    <row r="2576" spans="1:18" ht="15.75" customHeight="1">
      <c r="A2576" s="12" t="s">
        <v>15</v>
      </c>
      <c r="B2576" s="15">
        <v>1185732</v>
      </c>
      <c r="C2576" s="3">
        <v>44455</v>
      </c>
      <c r="D2576" s="12" t="s">
        <v>46</v>
      </c>
      <c r="E2576" s="12" t="s">
        <v>94</v>
      </c>
      <c r="F2576" s="12" t="s">
        <v>95</v>
      </c>
      <c r="G2576" s="12" t="s">
        <v>20</v>
      </c>
      <c r="H2576" s="33">
        <v>0.20000000000000007</v>
      </c>
      <c r="I2576" s="21">
        <v>4250</v>
      </c>
      <c r="J2576" s="33">
        <f t="shared" si="100"/>
        <v>850.00000000000023</v>
      </c>
      <c r="K2576" s="34">
        <f t="shared" si="101"/>
        <v>340.00000000000011</v>
      </c>
      <c r="L2576" s="24">
        <v>0.4</v>
      </c>
      <c r="M2576" s="42">
        <f t="shared" si="102"/>
        <v>8.0000000000000029E-2</v>
      </c>
      <c r="N2576" s="29">
        <f t="shared" si="103"/>
        <v>340.00000000000011</v>
      </c>
      <c r="O2576" s="3"/>
      <c r="P2576" s="4"/>
      <c r="Q2576" s="5"/>
      <c r="R2576" s="6"/>
    </row>
    <row r="2577" spans="1:18" ht="15.75" customHeight="1">
      <c r="A2577" s="12" t="s">
        <v>15</v>
      </c>
      <c r="B2577" s="15">
        <v>1185732</v>
      </c>
      <c r="C2577" s="3">
        <v>44455</v>
      </c>
      <c r="D2577" s="12" t="s">
        <v>46</v>
      </c>
      <c r="E2577" s="12" t="s">
        <v>94</v>
      </c>
      <c r="F2577" s="12" t="s">
        <v>95</v>
      </c>
      <c r="G2577" s="12" t="s">
        <v>21</v>
      </c>
      <c r="H2577" s="33">
        <v>0.20000000000000007</v>
      </c>
      <c r="I2577" s="21">
        <v>4000</v>
      </c>
      <c r="J2577" s="33">
        <f t="shared" si="100"/>
        <v>800.00000000000023</v>
      </c>
      <c r="K2577" s="34">
        <f t="shared" si="101"/>
        <v>320.00000000000011</v>
      </c>
      <c r="L2577" s="24">
        <v>0.4</v>
      </c>
      <c r="M2577" s="42">
        <f t="shared" si="102"/>
        <v>8.0000000000000029E-2</v>
      </c>
      <c r="N2577" s="29">
        <f t="shared" si="103"/>
        <v>320.00000000000011</v>
      </c>
      <c r="O2577" s="3"/>
      <c r="P2577" s="4"/>
      <c r="Q2577" s="5"/>
      <c r="R2577" s="6"/>
    </row>
    <row r="2578" spans="1:18" ht="15.75" customHeight="1">
      <c r="A2578" s="12" t="s">
        <v>15</v>
      </c>
      <c r="B2578" s="15">
        <v>1185732</v>
      </c>
      <c r="C2578" s="3">
        <v>44455</v>
      </c>
      <c r="D2578" s="12" t="s">
        <v>46</v>
      </c>
      <c r="E2578" s="12" t="s">
        <v>94</v>
      </c>
      <c r="F2578" s="12" t="s">
        <v>95</v>
      </c>
      <c r="G2578" s="12" t="s">
        <v>22</v>
      </c>
      <c r="H2578" s="33">
        <v>0.30000000000000004</v>
      </c>
      <c r="I2578" s="21">
        <v>4000</v>
      </c>
      <c r="J2578" s="33">
        <f t="shared" si="100"/>
        <v>1200.0000000000002</v>
      </c>
      <c r="K2578" s="34">
        <f t="shared" si="101"/>
        <v>420.00000000000006</v>
      </c>
      <c r="L2578" s="24">
        <v>0.35</v>
      </c>
      <c r="M2578" s="42">
        <f t="shared" si="102"/>
        <v>0.10500000000000001</v>
      </c>
      <c r="N2578" s="29">
        <f t="shared" si="103"/>
        <v>420.00000000000006</v>
      </c>
      <c r="O2578" s="3"/>
      <c r="P2578" s="4"/>
      <c r="Q2578" s="5"/>
      <c r="R2578" s="6"/>
    </row>
    <row r="2579" spans="1:18" ht="15.75" customHeight="1">
      <c r="A2579" s="12" t="s">
        <v>15</v>
      </c>
      <c r="B2579" s="15">
        <v>1185732</v>
      </c>
      <c r="C2579" s="3">
        <v>44455</v>
      </c>
      <c r="D2579" s="12" t="s">
        <v>46</v>
      </c>
      <c r="E2579" s="12" t="s">
        <v>94</v>
      </c>
      <c r="F2579" s="12" t="s">
        <v>95</v>
      </c>
      <c r="G2579" s="12" t="s">
        <v>23</v>
      </c>
      <c r="H2579" s="33">
        <v>0.35000000000000009</v>
      </c>
      <c r="I2579" s="21">
        <v>5000</v>
      </c>
      <c r="J2579" s="33">
        <f t="shared" si="100"/>
        <v>1750.0000000000005</v>
      </c>
      <c r="K2579" s="34">
        <f t="shared" si="101"/>
        <v>875.00000000000023</v>
      </c>
      <c r="L2579" s="24">
        <v>0.5</v>
      </c>
      <c r="M2579" s="42">
        <f t="shared" si="102"/>
        <v>0.17500000000000004</v>
      </c>
      <c r="N2579" s="29">
        <f t="shared" si="103"/>
        <v>875.00000000000023</v>
      </c>
      <c r="O2579" s="3"/>
      <c r="P2579" s="4"/>
      <c r="Q2579" s="5"/>
      <c r="R2579" s="6"/>
    </row>
    <row r="2580" spans="1:18" ht="15.75" customHeight="1">
      <c r="A2580" s="12" t="s">
        <v>15</v>
      </c>
      <c r="B2580" s="15">
        <v>1185732</v>
      </c>
      <c r="C2580" s="3">
        <v>44487</v>
      </c>
      <c r="D2580" s="12" t="s">
        <v>46</v>
      </c>
      <c r="E2580" s="12" t="s">
        <v>94</v>
      </c>
      <c r="F2580" s="12" t="s">
        <v>95</v>
      </c>
      <c r="G2580" s="12" t="s">
        <v>18</v>
      </c>
      <c r="H2580" s="33">
        <v>0.35000000000000009</v>
      </c>
      <c r="I2580" s="21">
        <v>6750</v>
      </c>
      <c r="J2580" s="33">
        <f t="shared" si="100"/>
        <v>2362.5000000000005</v>
      </c>
      <c r="K2580" s="34">
        <f t="shared" si="101"/>
        <v>945.00000000000023</v>
      </c>
      <c r="L2580" s="24">
        <v>0.4</v>
      </c>
      <c r="M2580" s="42">
        <f t="shared" si="102"/>
        <v>0.14000000000000004</v>
      </c>
      <c r="N2580" s="29">
        <f t="shared" si="103"/>
        <v>945.00000000000023</v>
      </c>
      <c r="O2580" s="3"/>
      <c r="P2580" s="4"/>
      <c r="Q2580" s="5"/>
      <c r="R2580" s="6"/>
    </row>
    <row r="2581" spans="1:18" ht="15.75" customHeight="1">
      <c r="A2581" s="12" t="s">
        <v>15</v>
      </c>
      <c r="B2581" s="15">
        <v>1185732</v>
      </c>
      <c r="C2581" s="3">
        <v>44487</v>
      </c>
      <c r="D2581" s="12" t="s">
        <v>46</v>
      </c>
      <c r="E2581" s="12" t="s">
        <v>94</v>
      </c>
      <c r="F2581" s="12" t="s">
        <v>95</v>
      </c>
      <c r="G2581" s="12" t="s">
        <v>19</v>
      </c>
      <c r="H2581" s="33">
        <v>0.25000000000000011</v>
      </c>
      <c r="I2581" s="21">
        <v>5000</v>
      </c>
      <c r="J2581" s="33">
        <f t="shared" si="100"/>
        <v>1250.0000000000005</v>
      </c>
      <c r="K2581" s="34">
        <f t="shared" si="101"/>
        <v>437.50000000000011</v>
      </c>
      <c r="L2581" s="24">
        <v>0.35</v>
      </c>
      <c r="M2581" s="42">
        <f t="shared" si="102"/>
        <v>8.7500000000000022E-2</v>
      </c>
      <c r="N2581" s="29">
        <f t="shared" si="103"/>
        <v>437.50000000000011</v>
      </c>
      <c r="O2581" s="3"/>
      <c r="P2581" s="4"/>
      <c r="Q2581" s="5"/>
      <c r="R2581" s="6"/>
    </row>
    <row r="2582" spans="1:18" ht="15.75" customHeight="1">
      <c r="A2582" s="12" t="s">
        <v>15</v>
      </c>
      <c r="B2582" s="15">
        <v>1185732</v>
      </c>
      <c r="C2582" s="3">
        <v>44487</v>
      </c>
      <c r="D2582" s="12" t="s">
        <v>46</v>
      </c>
      <c r="E2582" s="12" t="s">
        <v>94</v>
      </c>
      <c r="F2582" s="12" t="s">
        <v>95</v>
      </c>
      <c r="G2582" s="12" t="s">
        <v>20</v>
      </c>
      <c r="H2582" s="33">
        <v>0.25000000000000011</v>
      </c>
      <c r="I2582" s="21">
        <v>3750</v>
      </c>
      <c r="J2582" s="33">
        <f t="shared" si="100"/>
        <v>937.50000000000045</v>
      </c>
      <c r="K2582" s="34">
        <f t="shared" si="101"/>
        <v>375.00000000000023</v>
      </c>
      <c r="L2582" s="24">
        <v>0.4</v>
      </c>
      <c r="M2582" s="42">
        <f t="shared" si="102"/>
        <v>0.10000000000000006</v>
      </c>
      <c r="N2582" s="29">
        <f t="shared" si="103"/>
        <v>375.00000000000023</v>
      </c>
      <c r="O2582" s="3"/>
      <c r="P2582" s="4"/>
      <c r="Q2582" s="5"/>
      <c r="R2582" s="6"/>
    </row>
    <row r="2583" spans="1:18" ht="15.75" customHeight="1">
      <c r="A2583" s="12" t="s">
        <v>15</v>
      </c>
      <c r="B2583" s="15">
        <v>1185732</v>
      </c>
      <c r="C2583" s="3">
        <v>44487</v>
      </c>
      <c r="D2583" s="12" t="s">
        <v>46</v>
      </c>
      <c r="E2583" s="12" t="s">
        <v>94</v>
      </c>
      <c r="F2583" s="12" t="s">
        <v>95</v>
      </c>
      <c r="G2583" s="12" t="s">
        <v>21</v>
      </c>
      <c r="H2583" s="33">
        <v>0.25000000000000011</v>
      </c>
      <c r="I2583" s="21">
        <v>3500</v>
      </c>
      <c r="J2583" s="33">
        <f t="shared" si="100"/>
        <v>875.00000000000034</v>
      </c>
      <c r="K2583" s="34">
        <f t="shared" si="101"/>
        <v>350.00000000000017</v>
      </c>
      <c r="L2583" s="24">
        <v>0.4</v>
      </c>
      <c r="M2583" s="42">
        <f t="shared" si="102"/>
        <v>0.10000000000000005</v>
      </c>
      <c r="N2583" s="29">
        <f t="shared" si="103"/>
        <v>350.00000000000017</v>
      </c>
      <c r="O2583" s="3"/>
      <c r="P2583" s="4"/>
      <c r="Q2583" s="5"/>
      <c r="R2583" s="6"/>
    </row>
    <row r="2584" spans="1:18" ht="15.75" customHeight="1">
      <c r="A2584" s="12" t="s">
        <v>15</v>
      </c>
      <c r="B2584" s="15">
        <v>1185732</v>
      </c>
      <c r="C2584" s="3">
        <v>44487</v>
      </c>
      <c r="D2584" s="12" t="s">
        <v>46</v>
      </c>
      <c r="E2584" s="12" t="s">
        <v>94</v>
      </c>
      <c r="F2584" s="12" t="s">
        <v>95</v>
      </c>
      <c r="G2584" s="12" t="s">
        <v>22</v>
      </c>
      <c r="H2584" s="33">
        <v>0.35000000000000009</v>
      </c>
      <c r="I2584" s="21">
        <v>3500</v>
      </c>
      <c r="J2584" s="33">
        <f t="shared" si="100"/>
        <v>1225.0000000000002</v>
      </c>
      <c r="K2584" s="34">
        <f t="shared" si="101"/>
        <v>428.75000000000006</v>
      </c>
      <c r="L2584" s="24">
        <v>0.35</v>
      </c>
      <c r="M2584" s="42">
        <f t="shared" si="102"/>
        <v>0.12250000000000001</v>
      </c>
      <c r="N2584" s="29">
        <f t="shared" si="103"/>
        <v>428.75000000000006</v>
      </c>
      <c r="O2584" s="3"/>
      <c r="P2584" s="4"/>
      <c r="Q2584" s="5"/>
      <c r="R2584" s="6"/>
    </row>
    <row r="2585" spans="1:18" ht="15.75" customHeight="1">
      <c r="A2585" s="12" t="s">
        <v>15</v>
      </c>
      <c r="B2585" s="15">
        <v>1185732</v>
      </c>
      <c r="C2585" s="3">
        <v>44487</v>
      </c>
      <c r="D2585" s="12" t="s">
        <v>46</v>
      </c>
      <c r="E2585" s="12" t="s">
        <v>94</v>
      </c>
      <c r="F2585" s="12" t="s">
        <v>95</v>
      </c>
      <c r="G2585" s="12" t="s">
        <v>23</v>
      </c>
      <c r="H2585" s="33">
        <v>0.35000000000000003</v>
      </c>
      <c r="I2585" s="21">
        <v>4750</v>
      </c>
      <c r="J2585" s="33">
        <f t="shared" si="100"/>
        <v>1662.5000000000002</v>
      </c>
      <c r="K2585" s="34">
        <f t="shared" si="101"/>
        <v>831.25000000000011</v>
      </c>
      <c r="L2585" s="24">
        <v>0.5</v>
      </c>
      <c r="M2585" s="42">
        <f t="shared" si="102"/>
        <v>0.17500000000000002</v>
      </c>
      <c r="N2585" s="29">
        <f t="shared" si="103"/>
        <v>831.25000000000011</v>
      </c>
      <c r="O2585" s="3"/>
      <c r="P2585" s="4"/>
      <c r="Q2585" s="5"/>
      <c r="R2585" s="6"/>
    </row>
    <row r="2586" spans="1:18" ht="15.75" customHeight="1">
      <c r="A2586" s="12" t="s">
        <v>15</v>
      </c>
      <c r="B2586" s="15">
        <v>1185732</v>
      </c>
      <c r="C2586" s="3">
        <v>44517</v>
      </c>
      <c r="D2586" s="12" t="s">
        <v>46</v>
      </c>
      <c r="E2586" s="12" t="s">
        <v>94</v>
      </c>
      <c r="F2586" s="12" t="s">
        <v>95</v>
      </c>
      <c r="G2586" s="12" t="s">
        <v>18</v>
      </c>
      <c r="H2586" s="33">
        <v>0.3000000000000001</v>
      </c>
      <c r="I2586" s="21">
        <v>6250</v>
      </c>
      <c r="J2586" s="33">
        <f t="shared" si="100"/>
        <v>1875.0000000000007</v>
      </c>
      <c r="K2586" s="34">
        <f t="shared" si="101"/>
        <v>750.00000000000034</v>
      </c>
      <c r="L2586" s="24">
        <v>0.4</v>
      </c>
      <c r="M2586" s="42">
        <f t="shared" si="102"/>
        <v>0.12000000000000005</v>
      </c>
      <c r="N2586" s="29">
        <f t="shared" si="103"/>
        <v>750.00000000000034</v>
      </c>
      <c r="O2586" s="3"/>
      <c r="P2586" s="4"/>
      <c r="Q2586" s="5"/>
      <c r="R2586" s="6"/>
    </row>
    <row r="2587" spans="1:18" ht="15.75" customHeight="1">
      <c r="A2587" s="12" t="s">
        <v>15</v>
      </c>
      <c r="B2587" s="15">
        <v>1185732</v>
      </c>
      <c r="C2587" s="3">
        <v>44517</v>
      </c>
      <c r="D2587" s="12" t="s">
        <v>46</v>
      </c>
      <c r="E2587" s="12" t="s">
        <v>94</v>
      </c>
      <c r="F2587" s="12" t="s">
        <v>95</v>
      </c>
      <c r="G2587" s="12" t="s">
        <v>19</v>
      </c>
      <c r="H2587" s="33">
        <v>0.20000000000000012</v>
      </c>
      <c r="I2587" s="21">
        <v>4500</v>
      </c>
      <c r="J2587" s="33">
        <f t="shared" si="100"/>
        <v>900.00000000000057</v>
      </c>
      <c r="K2587" s="34">
        <f t="shared" si="101"/>
        <v>315.00000000000017</v>
      </c>
      <c r="L2587" s="24">
        <v>0.35</v>
      </c>
      <c r="M2587" s="42">
        <f t="shared" si="102"/>
        <v>7.0000000000000034E-2</v>
      </c>
      <c r="N2587" s="29">
        <f t="shared" si="103"/>
        <v>315.00000000000017</v>
      </c>
      <c r="O2587" s="3"/>
      <c r="P2587" s="4"/>
      <c r="Q2587" s="5"/>
      <c r="R2587" s="6"/>
    </row>
    <row r="2588" spans="1:18" ht="15.75" customHeight="1">
      <c r="A2588" s="12" t="s">
        <v>15</v>
      </c>
      <c r="B2588" s="15">
        <v>1185732</v>
      </c>
      <c r="C2588" s="3">
        <v>44517</v>
      </c>
      <c r="D2588" s="12" t="s">
        <v>46</v>
      </c>
      <c r="E2588" s="12" t="s">
        <v>94</v>
      </c>
      <c r="F2588" s="12" t="s">
        <v>95</v>
      </c>
      <c r="G2588" s="12" t="s">
        <v>20</v>
      </c>
      <c r="H2588" s="33">
        <v>0.30000000000000016</v>
      </c>
      <c r="I2588" s="21">
        <v>3950</v>
      </c>
      <c r="J2588" s="33">
        <f t="shared" si="100"/>
        <v>1185.0000000000007</v>
      </c>
      <c r="K2588" s="34">
        <f t="shared" si="101"/>
        <v>474.00000000000028</v>
      </c>
      <c r="L2588" s="24">
        <v>0.4</v>
      </c>
      <c r="M2588" s="42">
        <f t="shared" si="102"/>
        <v>0.12000000000000008</v>
      </c>
      <c r="N2588" s="29">
        <f t="shared" si="103"/>
        <v>474.00000000000028</v>
      </c>
      <c r="O2588" s="3"/>
      <c r="P2588" s="4"/>
      <c r="Q2588" s="5"/>
      <c r="R2588" s="6"/>
    </row>
    <row r="2589" spans="1:18" ht="15.75" customHeight="1">
      <c r="A2589" s="12" t="s">
        <v>15</v>
      </c>
      <c r="B2589" s="15">
        <v>1185732</v>
      </c>
      <c r="C2589" s="3">
        <v>44517</v>
      </c>
      <c r="D2589" s="12" t="s">
        <v>46</v>
      </c>
      <c r="E2589" s="12" t="s">
        <v>94</v>
      </c>
      <c r="F2589" s="12" t="s">
        <v>95</v>
      </c>
      <c r="G2589" s="12" t="s">
        <v>21</v>
      </c>
      <c r="H2589" s="33">
        <v>0.6000000000000002</v>
      </c>
      <c r="I2589" s="21">
        <v>4500</v>
      </c>
      <c r="J2589" s="33">
        <f t="shared" si="100"/>
        <v>2700.0000000000009</v>
      </c>
      <c r="K2589" s="34">
        <f t="shared" si="101"/>
        <v>1080.0000000000005</v>
      </c>
      <c r="L2589" s="24">
        <v>0.4</v>
      </c>
      <c r="M2589" s="42">
        <f t="shared" si="102"/>
        <v>0.2400000000000001</v>
      </c>
      <c r="N2589" s="29">
        <f t="shared" si="103"/>
        <v>1080.0000000000005</v>
      </c>
      <c r="O2589" s="3"/>
      <c r="P2589" s="4"/>
      <c r="Q2589" s="5"/>
      <c r="R2589" s="6"/>
    </row>
    <row r="2590" spans="1:18" ht="15.75" customHeight="1">
      <c r="A2590" s="12" t="s">
        <v>15</v>
      </c>
      <c r="B2590" s="15">
        <v>1185732</v>
      </c>
      <c r="C2590" s="3">
        <v>44517</v>
      </c>
      <c r="D2590" s="12" t="s">
        <v>46</v>
      </c>
      <c r="E2590" s="12" t="s">
        <v>94</v>
      </c>
      <c r="F2590" s="12" t="s">
        <v>95</v>
      </c>
      <c r="G2590" s="12" t="s">
        <v>22</v>
      </c>
      <c r="H2590" s="33">
        <v>0.75000000000000011</v>
      </c>
      <c r="I2590" s="21">
        <v>4250</v>
      </c>
      <c r="J2590" s="33">
        <f t="shared" si="100"/>
        <v>3187.5000000000005</v>
      </c>
      <c r="K2590" s="34">
        <f t="shared" si="101"/>
        <v>1115.625</v>
      </c>
      <c r="L2590" s="24">
        <v>0.35</v>
      </c>
      <c r="M2590" s="42">
        <f t="shared" si="102"/>
        <v>0.26250000000000001</v>
      </c>
      <c r="N2590" s="29">
        <f t="shared" si="103"/>
        <v>1115.625</v>
      </c>
      <c r="O2590" s="3"/>
      <c r="P2590" s="4"/>
      <c r="Q2590" s="5"/>
      <c r="R2590" s="6"/>
    </row>
    <row r="2591" spans="1:18" ht="15.75" customHeight="1">
      <c r="A2591" s="12" t="s">
        <v>15</v>
      </c>
      <c r="B2591" s="15">
        <v>1185732</v>
      </c>
      <c r="C2591" s="3">
        <v>44517</v>
      </c>
      <c r="D2591" s="12" t="s">
        <v>46</v>
      </c>
      <c r="E2591" s="12" t="s">
        <v>94</v>
      </c>
      <c r="F2591" s="12" t="s">
        <v>95</v>
      </c>
      <c r="G2591" s="12" t="s">
        <v>23</v>
      </c>
      <c r="H2591" s="33">
        <v>0.75</v>
      </c>
      <c r="I2591" s="21">
        <v>5250</v>
      </c>
      <c r="J2591" s="33">
        <f t="shared" si="100"/>
        <v>3937.5</v>
      </c>
      <c r="K2591" s="34">
        <f t="shared" si="101"/>
        <v>1968.75</v>
      </c>
      <c r="L2591" s="24">
        <v>0.5</v>
      </c>
      <c r="M2591" s="42">
        <f t="shared" si="102"/>
        <v>0.375</v>
      </c>
      <c r="N2591" s="29">
        <f t="shared" si="103"/>
        <v>1968.75</v>
      </c>
      <c r="O2591" s="3"/>
      <c r="P2591" s="4"/>
      <c r="Q2591" s="5"/>
      <c r="R2591" s="6"/>
    </row>
    <row r="2592" spans="1:18" ht="15.75" customHeight="1">
      <c r="A2592" s="12" t="s">
        <v>15</v>
      </c>
      <c r="B2592" s="15">
        <v>1185732</v>
      </c>
      <c r="C2592" s="3">
        <v>44546</v>
      </c>
      <c r="D2592" s="12" t="s">
        <v>46</v>
      </c>
      <c r="E2592" s="12" t="s">
        <v>94</v>
      </c>
      <c r="F2592" s="12" t="s">
        <v>95</v>
      </c>
      <c r="G2592" s="12" t="s">
        <v>18</v>
      </c>
      <c r="H2592" s="33">
        <v>0.70000000000000007</v>
      </c>
      <c r="I2592" s="21">
        <v>7750</v>
      </c>
      <c r="J2592" s="33">
        <f t="shared" si="100"/>
        <v>5425.0000000000009</v>
      </c>
      <c r="K2592" s="34">
        <f t="shared" si="101"/>
        <v>2170.0000000000005</v>
      </c>
      <c r="L2592" s="24">
        <v>0.4</v>
      </c>
      <c r="M2592" s="42">
        <f t="shared" si="102"/>
        <v>0.28000000000000008</v>
      </c>
      <c r="N2592" s="29">
        <f t="shared" si="103"/>
        <v>2170.0000000000005</v>
      </c>
      <c r="O2592" s="3"/>
      <c r="P2592" s="4"/>
      <c r="Q2592" s="5"/>
      <c r="R2592" s="6"/>
    </row>
    <row r="2593" spans="1:18" ht="15.75" customHeight="1">
      <c r="A2593" s="12" t="s">
        <v>15</v>
      </c>
      <c r="B2593" s="15">
        <v>1185732</v>
      </c>
      <c r="C2593" s="3">
        <v>44546</v>
      </c>
      <c r="D2593" s="12" t="s">
        <v>46</v>
      </c>
      <c r="E2593" s="12" t="s">
        <v>94</v>
      </c>
      <c r="F2593" s="12" t="s">
        <v>95</v>
      </c>
      <c r="G2593" s="12" t="s">
        <v>19</v>
      </c>
      <c r="H2593" s="33">
        <v>0.60000000000000009</v>
      </c>
      <c r="I2593" s="21">
        <v>5750</v>
      </c>
      <c r="J2593" s="33">
        <f t="shared" si="100"/>
        <v>3450.0000000000005</v>
      </c>
      <c r="K2593" s="34">
        <f t="shared" si="101"/>
        <v>1207.5</v>
      </c>
      <c r="L2593" s="24">
        <v>0.35</v>
      </c>
      <c r="M2593" s="42">
        <f t="shared" si="102"/>
        <v>0.21</v>
      </c>
      <c r="N2593" s="29">
        <f t="shared" si="103"/>
        <v>1207.5</v>
      </c>
      <c r="O2593" s="3"/>
      <c r="P2593" s="4"/>
      <c r="Q2593" s="5"/>
      <c r="R2593" s="6"/>
    </row>
    <row r="2594" spans="1:18" ht="15.75" customHeight="1">
      <c r="A2594" s="12" t="s">
        <v>15</v>
      </c>
      <c r="B2594" s="15">
        <v>1185732</v>
      </c>
      <c r="C2594" s="3">
        <v>44546</v>
      </c>
      <c r="D2594" s="12" t="s">
        <v>46</v>
      </c>
      <c r="E2594" s="12" t="s">
        <v>94</v>
      </c>
      <c r="F2594" s="12" t="s">
        <v>95</v>
      </c>
      <c r="G2594" s="12" t="s">
        <v>20</v>
      </c>
      <c r="H2594" s="33">
        <v>0.60000000000000009</v>
      </c>
      <c r="I2594" s="21">
        <v>5250</v>
      </c>
      <c r="J2594" s="33">
        <f t="shared" si="100"/>
        <v>3150.0000000000005</v>
      </c>
      <c r="K2594" s="34">
        <f t="shared" si="101"/>
        <v>1260.0000000000002</v>
      </c>
      <c r="L2594" s="24">
        <v>0.4</v>
      </c>
      <c r="M2594" s="42">
        <f t="shared" si="102"/>
        <v>0.24000000000000005</v>
      </c>
      <c r="N2594" s="29">
        <f t="shared" si="103"/>
        <v>1260.0000000000002</v>
      </c>
      <c r="O2594" s="3"/>
      <c r="P2594" s="4"/>
      <c r="Q2594" s="5"/>
      <c r="R2594" s="6"/>
    </row>
    <row r="2595" spans="1:18" ht="15.75" customHeight="1">
      <c r="A2595" s="12" t="s">
        <v>15</v>
      </c>
      <c r="B2595" s="15">
        <v>1185732</v>
      </c>
      <c r="C2595" s="3">
        <v>44546</v>
      </c>
      <c r="D2595" s="12" t="s">
        <v>46</v>
      </c>
      <c r="E2595" s="12" t="s">
        <v>94</v>
      </c>
      <c r="F2595" s="12" t="s">
        <v>95</v>
      </c>
      <c r="G2595" s="12" t="s">
        <v>21</v>
      </c>
      <c r="H2595" s="33">
        <v>0.60000000000000009</v>
      </c>
      <c r="I2595" s="21">
        <v>4750</v>
      </c>
      <c r="J2595" s="33">
        <f t="shared" si="100"/>
        <v>2850.0000000000005</v>
      </c>
      <c r="K2595" s="34">
        <f t="shared" si="101"/>
        <v>1140.0000000000002</v>
      </c>
      <c r="L2595" s="24">
        <v>0.4</v>
      </c>
      <c r="M2595" s="42">
        <f t="shared" si="102"/>
        <v>0.24000000000000005</v>
      </c>
      <c r="N2595" s="29">
        <f t="shared" si="103"/>
        <v>1140.0000000000002</v>
      </c>
      <c r="O2595" s="3"/>
      <c r="P2595" s="4"/>
      <c r="Q2595" s="5"/>
      <c r="R2595" s="6"/>
    </row>
    <row r="2596" spans="1:18" ht="15.75" customHeight="1">
      <c r="A2596" s="12" t="s">
        <v>15</v>
      </c>
      <c r="B2596" s="15">
        <v>1185732</v>
      </c>
      <c r="C2596" s="3">
        <v>44546</v>
      </c>
      <c r="D2596" s="12" t="s">
        <v>46</v>
      </c>
      <c r="E2596" s="12" t="s">
        <v>94</v>
      </c>
      <c r="F2596" s="12" t="s">
        <v>95</v>
      </c>
      <c r="G2596" s="12" t="s">
        <v>22</v>
      </c>
      <c r="H2596" s="33">
        <v>0.70000000000000007</v>
      </c>
      <c r="I2596" s="21">
        <v>4750</v>
      </c>
      <c r="J2596" s="33">
        <f t="shared" si="100"/>
        <v>3325.0000000000005</v>
      </c>
      <c r="K2596" s="34">
        <f t="shared" si="101"/>
        <v>1163.75</v>
      </c>
      <c r="L2596" s="24">
        <v>0.35</v>
      </c>
      <c r="M2596" s="42">
        <f t="shared" si="102"/>
        <v>0.245</v>
      </c>
      <c r="N2596" s="29">
        <f t="shared" si="103"/>
        <v>1163.75</v>
      </c>
      <c r="O2596" s="3"/>
      <c r="P2596" s="4"/>
      <c r="Q2596" s="5"/>
      <c r="R2596" s="6"/>
    </row>
    <row r="2597" spans="1:18" ht="15.75" customHeight="1">
      <c r="A2597" s="12" t="s">
        <v>15</v>
      </c>
      <c r="B2597" s="15">
        <v>1185732</v>
      </c>
      <c r="C2597" s="3">
        <v>44546</v>
      </c>
      <c r="D2597" s="12" t="s">
        <v>46</v>
      </c>
      <c r="E2597" s="12" t="s">
        <v>94</v>
      </c>
      <c r="F2597" s="12" t="s">
        <v>95</v>
      </c>
      <c r="G2597" s="12" t="s">
        <v>23</v>
      </c>
      <c r="H2597" s="33">
        <v>0.75</v>
      </c>
      <c r="I2597" s="21">
        <v>5750</v>
      </c>
      <c r="J2597" s="33">
        <f t="shared" si="100"/>
        <v>4312.5</v>
      </c>
      <c r="K2597" s="34">
        <f t="shared" si="101"/>
        <v>2156.25</v>
      </c>
      <c r="L2597" s="24">
        <v>0.5</v>
      </c>
      <c r="M2597" s="42">
        <f t="shared" si="102"/>
        <v>0.375</v>
      </c>
      <c r="N2597" s="29">
        <f t="shared" si="103"/>
        <v>2156.25</v>
      </c>
      <c r="O2597" s="3"/>
      <c r="P2597" s="4"/>
      <c r="Q2597" s="5"/>
      <c r="R2597" s="6"/>
    </row>
    <row r="2598" spans="1:18" ht="15.75" customHeight="1">
      <c r="A2598" s="12" t="s">
        <v>24</v>
      </c>
      <c r="B2598" s="15">
        <v>1197831</v>
      </c>
      <c r="C2598" s="3">
        <v>44219</v>
      </c>
      <c r="D2598" s="12" t="s">
        <v>25</v>
      </c>
      <c r="E2598" s="12" t="s">
        <v>96</v>
      </c>
      <c r="F2598" s="12" t="s">
        <v>97</v>
      </c>
      <c r="G2598" s="12" t="s">
        <v>18</v>
      </c>
      <c r="H2598" s="33">
        <v>0.25000000000000006</v>
      </c>
      <c r="I2598" s="21">
        <v>6500</v>
      </c>
      <c r="J2598" s="33">
        <f t="shared" si="100"/>
        <v>1625.0000000000005</v>
      </c>
      <c r="K2598" s="34">
        <f t="shared" si="101"/>
        <v>650.00000000000023</v>
      </c>
      <c r="L2598" s="24">
        <v>0.4</v>
      </c>
      <c r="M2598" s="42">
        <f t="shared" si="102"/>
        <v>0.10000000000000003</v>
      </c>
      <c r="N2598" s="29">
        <f t="shared" si="103"/>
        <v>650.00000000000023</v>
      </c>
      <c r="O2598" s="3"/>
      <c r="P2598" s="4"/>
      <c r="Q2598" s="5"/>
      <c r="R2598" s="6"/>
    </row>
    <row r="2599" spans="1:18" ht="15.75" customHeight="1">
      <c r="A2599" s="12" t="s">
        <v>24</v>
      </c>
      <c r="B2599" s="15">
        <v>1197831</v>
      </c>
      <c r="C2599" s="3">
        <v>44219</v>
      </c>
      <c r="D2599" s="12" t="s">
        <v>25</v>
      </c>
      <c r="E2599" s="12" t="s">
        <v>96</v>
      </c>
      <c r="F2599" s="12" t="s">
        <v>97</v>
      </c>
      <c r="G2599" s="12" t="s">
        <v>19</v>
      </c>
      <c r="H2599" s="33">
        <v>0.25000000000000006</v>
      </c>
      <c r="I2599" s="21">
        <v>4500</v>
      </c>
      <c r="J2599" s="33">
        <f t="shared" si="100"/>
        <v>1125.0000000000002</v>
      </c>
      <c r="K2599" s="34">
        <f t="shared" si="101"/>
        <v>393.75000000000006</v>
      </c>
      <c r="L2599" s="24">
        <v>0.35</v>
      </c>
      <c r="M2599" s="42">
        <f t="shared" si="102"/>
        <v>8.7500000000000008E-2</v>
      </c>
      <c r="N2599" s="29">
        <f t="shared" si="103"/>
        <v>393.75000000000006</v>
      </c>
      <c r="O2599" s="3"/>
      <c r="P2599" s="4"/>
      <c r="Q2599" s="5"/>
      <c r="R2599" s="6"/>
    </row>
    <row r="2600" spans="1:18" ht="15.75" customHeight="1">
      <c r="A2600" s="12" t="s">
        <v>24</v>
      </c>
      <c r="B2600" s="15">
        <v>1197831</v>
      </c>
      <c r="C2600" s="3">
        <v>44219</v>
      </c>
      <c r="D2600" s="12" t="s">
        <v>25</v>
      </c>
      <c r="E2600" s="12" t="s">
        <v>96</v>
      </c>
      <c r="F2600" s="12" t="s">
        <v>97</v>
      </c>
      <c r="G2600" s="12" t="s">
        <v>20</v>
      </c>
      <c r="H2600" s="33">
        <v>0.15000000000000008</v>
      </c>
      <c r="I2600" s="21">
        <v>4500</v>
      </c>
      <c r="J2600" s="33">
        <f t="shared" si="100"/>
        <v>675.00000000000034</v>
      </c>
      <c r="K2600" s="34">
        <f t="shared" si="101"/>
        <v>270.00000000000017</v>
      </c>
      <c r="L2600" s="24">
        <v>0.4</v>
      </c>
      <c r="M2600" s="42">
        <f t="shared" si="102"/>
        <v>6.0000000000000039E-2</v>
      </c>
      <c r="N2600" s="29">
        <f t="shared" si="103"/>
        <v>270.00000000000017</v>
      </c>
      <c r="O2600" s="3"/>
      <c r="P2600" s="4"/>
      <c r="Q2600" s="5"/>
      <c r="R2600" s="6"/>
    </row>
    <row r="2601" spans="1:18" ht="15.75" customHeight="1">
      <c r="A2601" s="12" t="s">
        <v>24</v>
      </c>
      <c r="B2601" s="15">
        <v>1197831</v>
      </c>
      <c r="C2601" s="3">
        <v>44219</v>
      </c>
      <c r="D2601" s="12" t="s">
        <v>25</v>
      </c>
      <c r="E2601" s="12" t="s">
        <v>96</v>
      </c>
      <c r="F2601" s="12" t="s">
        <v>97</v>
      </c>
      <c r="G2601" s="12" t="s">
        <v>21</v>
      </c>
      <c r="H2601" s="33">
        <v>0.2</v>
      </c>
      <c r="I2601" s="21">
        <v>3000</v>
      </c>
      <c r="J2601" s="33">
        <f t="shared" si="100"/>
        <v>600</v>
      </c>
      <c r="K2601" s="34">
        <f t="shared" si="101"/>
        <v>240</v>
      </c>
      <c r="L2601" s="24">
        <v>0.4</v>
      </c>
      <c r="M2601" s="42">
        <f t="shared" si="102"/>
        <v>0.08</v>
      </c>
      <c r="N2601" s="29">
        <f t="shared" si="103"/>
        <v>240</v>
      </c>
      <c r="O2601" s="3"/>
      <c r="P2601" s="4"/>
      <c r="Q2601" s="5"/>
      <c r="R2601" s="6"/>
    </row>
    <row r="2602" spans="1:18" ht="15.75" customHeight="1">
      <c r="A2602" s="12" t="s">
        <v>24</v>
      </c>
      <c r="B2602" s="15">
        <v>1197831</v>
      </c>
      <c r="C2602" s="3">
        <v>44219</v>
      </c>
      <c r="D2602" s="12" t="s">
        <v>25</v>
      </c>
      <c r="E2602" s="12" t="s">
        <v>96</v>
      </c>
      <c r="F2602" s="12" t="s">
        <v>97</v>
      </c>
      <c r="G2602" s="12" t="s">
        <v>22</v>
      </c>
      <c r="H2602" s="33">
        <v>0.35000000000000003</v>
      </c>
      <c r="I2602" s="21">
        <v>3500</v>
      </c>
      <c r="J2602" s="33">
        <f t="shared" si="100"/>
        <v>1225.0000000000002</v>
      </c>
      <c r="K2602" s="34">
        <f t="shared" si="101"/>
        <v>428.75000000000006</v>
      </c>
      <c r="L2602" s="24">
        <v>0.35</v>
      </c>
      <c r="M2602" s="42">
        <f t="shared" si="102"/>
        <v>0.12250000000000001</v>
      </c>
      <c r="N2602" s="29">
        <f t="shared" si="103"/>
        <v>428.75000000000006</v>
      </c>
      <c r="O2602" s="3"/>
      <c r="P2602" s="4"/>
      <c r="Q2602" s="5"/>
      <c r="R2602" s="6"/>
    </row>
    <row r="2603" spans="1:18" ht="15.75" customHeight="1">
      <c r="A2603" s="12" t="s">
        <v>24</v>
      </c>
      <c r="B2603" s="15">
        <v>1197831</v>
      </c>
      <c r="C2603" s="3">
        <v>44219</v>
      </c>
      <c r="D2603" s="12" t="s">
        <v>25</v>
      </c>
      <c r="E2603" s="12" t="s">
        <v>96</v>
      </c>
      <c r="F2603" s="12" t="s">
        <v>97</v>
      </c>
      <c r="G2603" s="12" t="s">
        <v>23</v>
      </c>
      <c r="H2603" s="33">
        <v>0.25000000000000006</v>
      </c>
      <c r="I2603" s="21">
        <v>4500</v>
      </c>
      <c r="J2603" s="33">
        <f t="shared" si="100"/>
        <v>1125.0000000000002</v>
      </c>
      <c r="K2603" s="34">
        <f t="shared" si="101"/>
        <v>450.00000000000011</v>
      </c>
      <c r="L2603" s="24">
        <v>0.4</v>
      </c>
      <c r="M2603" s="42">
        <f t="shared" si="102"/>
        <v>0.10000000000000002</v>
      </c>
      <c r="N2603" s="29">
        <f t="shared" si="103"/>
        <v>450.00000000000011</v>
      </c>
      <c r="O2603" s="3"/>
      <c r="P2603" s="4"/>
      <c r="Q2603" s="5"/>
      <c r="R2603" s="6"/>
    </row>
    <row r="2604" spans="1:18" ht="15.75" customHeight="1">
      <c r="A2604" s="12" t="s">
        <v>24</v>
      </c>
      <c r="B2604" s="15">
        <v>1197831</v>
      </c>
      <c r="C2604" s="3">
        <v>44248</v>
      </c>
      <c r="D2604" s="12" t="s">
        <v>25</v>
      </c>
      <c r="E2604" s="12" t="s">
        <v>96</v>
      </c>
      <c r="F2604" s="12" t="s">
        <v>97</v>
      </c>
      <c r="G2604" s="12" t="s">
        <v>18</v>
      </c>
      <c r="H2604" s="33">
        <v>0.25000000000000006</v>
      </c>
      <c r="I2604" s="21">
        <v>7000</v>
      </c>
      <c r="J2604" s="33">
        <f t="shared" si="100"/>
        <v>1750.0000000000005</v>
      </c>
      <c r="K2604" s="34">
        <f t="shared" si="101"/>
        <v>700.00000000000023</v>
      </c>
      <c r="L2604" s="24">
        <v>0.4</v>
      </c>
      <c r="M2604" s="42">
        <f t="shared" si="102"/>
        <v>0.10000000000000003</v>
      </c>
      <c r="N2604" s="29">
        <f t="shared" si="103"/>
        <v>700.00000000000023</v>
      </c>
      <c r="O2604" s="3"/>
      <c r="P2604" s="4"/>
      <c r="Q2604" s="5"/>
      <c r="R2604" s="6"/>
    </row>
    <row r="2605" spans="1:18" ht="15.75" customHeight="1">
      <c r="A2605" s="12" t="s">
        <v>24</v>
      </c>
      <c r="B2605" s="15">
        <v>1197831</v>
      </c>
      <c r="C2605" s="3">
        <v>44248</v>
      </c>
      <c r="D2605" s="12" t="s">
        <v>25</v>
      </c>
      <c r="E2605" s="12" t="s">
        <v>96</v>
      </c>
      <c r="F2605" s="12" t="s">
        <v>97</v>
      </c>
      <c r="G2605" s="12" t="s">
        <v>19</v>
      </c>
      <c r="H2605" s="33">
        <v>0.25000000000000006</v>
      </c>
      <c r="I2605" s="21">
        <v>3500</v>
      </c>
      <c r="J2605" s="33">
        <f t="shared" si="100"/>
        <v>875.00000000000023</v>
      </c>
      <c r="K2605" s="34">
        <f t="shared" si="101"/>
        <v>306.25000000000006</v>
      </c>
      <c r="L2605" s="24">
        <v>0.35</v>
      </c>
      <c r="M2605" s="42">
        <f t="shared" si="102"/>
        <v>8.7500000000000022E-2</v>
      </c>
      <c r="N2605" s="29">
        <f t="shared" si="103"/>
        <v>306.25000000000006</v>
      </c>
      <c r="O2605" s="3"/>
      <c r="P2605" s="4"/>
      <c r="Q2605" s="5"/>
      <c r="R2605" s="6"/>
    </row>
    <row r="2606" spans="1:18" ht="15.75" customHeight="1">
      <c r="A2606" s="12" t="s">
        <v>24</v>
      </c>
      <c r="B2606" s="15">
        <v>1197831</v>
      </c>
      <c r="C2606" s="3">
        <v>44248</v>
      </c>
      <c r="D2606" s="12" t="s">
        <v>25</v>
      </c>
      <c r="E2606" s="12" t="s">
        <v>96</v>
      </c>
      <c r="F2606" s="12" t="s">
        <v>97</v>
      </c>
      <c r="G2606" s="12" t="s">
        <v>20</v>
      </c>
      <c r="H2606" s="33">
        <v>0.15000000000000008</v>
      </c>
      <c r="I2606" s="21">
        <v>4000</v>
      </c>
      <c r="J2606" s="33">
        <f t="shared" si="100"/>
        <v>600.00000000000034</v>
      </c>
      <c r="K2606" s="34">
        <f t="shared" si="101"/>
        <v>240.00000000000014</v>
      </c>
      <c r="L2606" s="24">
        <v>0.4</v>
      </c>
      <c r="M2606" s="42">
        <f t="shared" si="102"/>
        <v>6.0000000000000032E-2</v>
      </c>
      <c r="N2606" s="29">
        <f t="shared" si="103"/>
        <v>240.00000000000014</v>
      </c>
      <c r="O2606" s="3"/>
      <c r="P2606" s="4"/>
      <c r="Q2606" s="5"/>
      <c r="R2606" s="6"/>
    </row>
    <row r="2607" spans="1:18" ht="15.75" customHeight="1">
      <c r="A2607" s="12" t="s">
        <v>24</v>
      </c>
      <c r="B2607" s="15">
        <v>1197831</v>
      </c>
      <c r="C2607" s="3">
        <v>44248</v>
      </c>
      <c r="D2607" s="12" t="s">
        <v>25</v>
      </c>
      <c r="E2607" s="12" t="s">
        <v>96</v>
      </c>
      <c r="F2607" s="12" t="s">
        <v>97</v>
      </c>
      <c r="G2607" s="12" t="s">
        <v>21</v>
      </c>
      <c r="H2607" s="33">
        <v>0.2</v>
      </c>
      <c r="I2607" s="21">
        <v>2500</v>
      </c>
      <c r="J2607" s="33">
        <f t="shared" si="100"/>
        <v>500</v>
      </c>
      <c r="K2607" s="34">
        <f t="shared" si="101"/>
        <v>200</v>
      </c>
      <c r="L2607" s="24">
        <v>0.4</v>
      </c>
      <c r="M2607" s="42">
        <f t="shared" si="102"/>
        <v>0.08</v>
      </c>
      <c r="N2607" s="29">
        <f t="shared" si="103"/>
        <v>200</v>
      </c>
      <c r="O2607" s="3"/>
      <c r="P2607" s="4"/>
      <c r="Q2607" s="5"/>
      <c r="R2607" s="6"/>
    </row>
    <row r="2608" spans="1:18" ht="15.75" customHeight="1">
      <c r="A2608" s="12" t="s">
        <v>24</v>
      </c>
      <c r="B2608" s="15">
        <v>1197831</v>
      </c>
      <c r="C2608" s="3">
        <v>44248</v>
      </c>
      <c r="D2608" s="12" t="s">
        <v>25</v>
      </c>
      <c r="E2608" s="12" t="s">
        <v>96</v>
      </c>
      <c r="F2608" s="12" t="s">
        <v>97</v>
      </c>
      <c r="G2608" s="12" t="s">
        <v>22</v>
      </c>
      <c r="H2608" s="33">
        <v>0.35000000000000003</v>
      </c>
      <c r="I2608" s="21">
        <v>3250</v>
      </c>
      <c r="J2608" s="33">
        <f t="shared" si="100"/>
        <v>1137.5</v>
      </c>
      <c r="K2608" s="34">
        <f t="shared" si="101"/>
        <v>398.125</v>
      </c>
      <c r="L2608" s="24">
        <v>0.35</v>
      </c>
      <c r="M2608" s="42">
        <f t="shared" si="102"/>
        <v>0.1225</v>
      </c>
      <c r="N2608" s="29">
        <f t="shared" si="103"/>
        <v>398.125</v>
      </c>
      <c r="O2608" s="3"/>
      <c r="P2608" s="4"/>
      <c r="Q2608" s="5"/>
      <c r="R2608" s="6"/>
    </row>
    <row r="2609" spans="1:18" ht="15.75" customHeight="1">
      <c r="A2609" s="12" t="s">
        <v>24</v>
      </c>
      <c r="B2609" s="15">
        <v>1197831</v>
      </c>
      <c r="C2609" s="3">
        <v>44248</v>
      </c>
      <c r="D2609" s="12" t="s">
        <v>25</v>
      </c>
      <c r="E2609" s="12" t="s">
        <v>96</v>
      </c>
      <c r="F2609" s="12" t="s">
        <v>97</v>
      </c>
      <c r="G2609" s="12" t="s">
        <v>23</v>
      </c>
      <c r="H2609" s="33">
        <v>0.2</v>
      </c>
      <c r="I2609" s="21">
        <v>4250</v>
      </c>
      <c r="J2609" s="33">
        <f t="shared" si="100"/>
        <v>850</v>
      </c>
      <c r="K2609" s="34">
        <f t="shared" si="101"/>
        <v>340</v>
      </c>
      <c r="L2609" s="24">
        <v>0.4</v>
      </c>
      <c r="M2609" s="42">
        <f t="shared" si="102"/>
        <v>0.08</v>
      </c>
      <c r="N2609" s="29">
        <f t="shared" si="103"/>
        <v>340</v>
      </c>
      <c r="O2609" s="3"/>
      <c r="P2609" s="4"/>
      <c r="Q2609" s="5"/>
      <c r="R2609" s="6"/>
    </row>
    <row r="2610" spans="1:18" ht="15.75" customHeight="1">
      <c r="A2610" s="12" t="s">
        <v>24</v>
      </c>
      <c r="B2610" s="15">
        <v>1197831</v>
      </c>
      <c r="C2610" s="3">
        <v>44274</v>
      </c>
      <c r="D2610" s="12" t="s">
        <v>25</v>
      </c>
      <c r="E2610" s="12" t="s">
        <v>96</v>
      </c>
      <c r="F2610" s="12" t="s">
        <v>97</v>
      </c>
      <c r="G2610" s="12" t="s">
        <v>18</v>
      </c>
      <c r="H2610" s="33">
        <v>0.2</v>
      </c>
      <c r="I2610" s="21">
        <v>6450</v>
      </c>
      <c r="J2610" s="33">
        <f t="shared" si="100"/>
        <v>1290</v>
      </c>
      <c r="K2610" s="34">
        <f t="shared" si="101"/>
        <v>516</v>
      </c>
      <c r="L2610" s="24">
        <v>0.4</v>
      </c>
      <c r="M2610" s="42">
        <f t="shared" si="102"/>
        <v>0.08</v>
      </c>
      <c r="N2610" s="29">
        <f t="shared" si="103"/>
        <v>516</v>
      </c>
      <c r="O2610" s="3"/>
      <c r="P2610" s="4"/>
      <c r="Q2610" s="5"/>
      <c r="R2610" s="6"/>
    </row>
    <row r="2611" spans="1:18" ht="15.75" customHeight="1">
      <c r="A2611" s="12" t="s">
        <v>24</v>
      </c>
      <c r="B2611" s="15">
        <v>1197831</v>
      </c>
      <c r="C2611" s="3">
        <v>44274</v>
      </c>
      <c r="D2611" s="12" t="s">
        <v>25</v>
      </c>
      <c r="E2611" s="12" t="s">
        <v>96</v>
      </c>
      <c r="F2611" s="12" t="s">
        <v>97</v>
      </c>
      <c r="G2611" s="12" t="s">
        <v>19</v>
      </c>
      <c r="H2611" s="33">
        <v>0.2</v>
      </c>
      <c r="I2611" s="21">
        <v>3250</v>
      </c>
      <c r="J2611" s="33">
        <f t="shared" si="100"/>
        <v>650</v>
      </c>
      <c r="K2611" s="34">
        <f t="shared" si="101"/>
        <v>227.49999999999997</v>
      </c>
      <c r="L2611" s="24">
        <v>0.35</v>
      </c>
      <c r="M2611" s="42">
        <f t="shared" si="102"/>
        <v>6.9999999999999993E-2</v>
      </c>
      <c r="N2611" s="29">
        <f t="shared" si="103"/>
        <v>227.49999999999997</v>
      </c>
      <c r="O2611" s="3"/>
      <c r="P2611" s="4"/>
      <c r="Q2611" s="5"/>
      <c r="R2611" s="6"/>
    </row>
    <row r="2612" spans="1:18" ht="15.75" customHeight="1">
      <c r="A2612" s="12" t="s">
        <v>24</v>
      </c>
      <c r="B2612" s="15">
        <v>1197831</v>
      </c>
      <c r="C2612" s="3">
        <v>44274</v>
      </c>
      <c r="D2612" s="12" t="s">
        <v>25</v>
      </c>
      <c r="E2612" s="12" t="s">
        <v>96</v>
      </c>
      <c r="F2612" s="12" t="s">
        <v>97</v>
      </c>
      <c r="G2612" s="12" t="s">
        <v>20</v>
      </c>
      <c r="H2612" s="33">
        <v>0.10000000000000002</v>
      </c>
      <c r="I2612" s="21">
        <v>3500</v>
      </c>
      <c r="J2612" s="33">
        <f t="shared" si="100"/>
        <v>350.00000000000006</v>
      </c>
      <c r="K2612" s="34">
        <f t="shared" si="101"/>
        <v>140.00000000000003</v>
      </c>
      <c r="L2612" s="24">
        <v>0.4</v>
      </c>
      <c r="M2612" s="42">
        <f t="shared" si="102"/>
        <v>4.0000000000000008E-2</v>
      </c>
      <c r="N2612" s="29">
        <f t="shared" si="103"/>
        <v>140.00000000000003</v>
      </c>
      <c r="O2612" s="3"/>
      <c r="P2612" s="4"/>
      <c r="Q2612" s="5"/>
      <c r="R2612" s="6"/>
    </row>
    <row r="2613" spans="1:18" ht="15.75" customHeight="1">
      <c r="A2613" s="12" t="s">
        <v>24</v>
      </c>
      <c r="B2613" s="15">
        <v>1197831</v>
      </c>
      <c r="C2613" s="3">
        <v>44274</v>
      </c>
      <c r="D2613" s="12" t="s">
        <v>25</v>
      </c>
      <c r="E2613" s="12" t="s">
        <v>96</v>
      </c>
      <c r="F2613" s="12" t="s">
        <v>97</v>
      </c>
      <c r="G2613" s="12" t="s">
        <v>21</v>
      </c>
      <c r="H2613" s="33">
        <v>0.19999999999999996</v>
      </c>
      <c r="I2613" s="21">
        <v>2000</v>
      </c>
      <c r="J2613" s="33">
        <f t="shared" si="100"/>
        <v>399.99999999999989</v>
      </c>
      <c r="K2613" s="34">
        <f t="shared" si="101"/>
        <v>159.99999999999997</v>
      </c>
      <c r="L2613" s="24">
        <v>0.4</v>
      </c>
      <c r="M2613" s="42">
        <f t="shared" si="102"/>
        <v>7.9999999999999988E-2</v>
      </c>
      <c r="N2613" s="29">
        <f t="shared" si="103"/>
        <v>159.99999999999997</v>
      </c>
      <c r="O2613" s="3"/>
      <c r="P2613" s="4"/>
      <c r="Q2613" s="5"/>
      <c r="R2613" s="6"/>
    </row>
    <row r="2614" spans="1:18" ht="15.75" customHeight="1">
      <c r="A2614" s="12" t="s">
        <v>24</v>
      </c>
      <c r="B2614" s="15">
        <v>1197831</v>
      </c>
      <c r="C2614" s="3">
        <v>44274</v>
      </c>
      <c r="D2614" s="12" t="s">
        <v>25</v>
      </c>
      <c r="E2614" s="12" t="s">
        <v>96</v>
      </c>
      <c r="F2614" s="12" t="s">
        <v>97</v>
      </c>
      <c r="G2614" s="12" t="s">
        <v>22</v>
      </c>
      <c r="H2614" s="33">
        <v>0.35000000000000009</v>
      </c>
      <c r="I2614" s="21">
        <v>2500</v>
      </c>
      <c r="J2614" s="33">
        <f t="shared" si="100"/>
        <v>875.00000000000023</v>
      </c>
      <c r="K2614" s="34">
        <f t="shared" si="101"/>
        <v>306.25000000000006</v>
      </c>
      <c r="L2614" s="24">
        <v>0.35</v>
      </c>
      <c r="M2614" s="42">
        <f t="shared" si="102"/>
        <v>0.12250000000000003</v>
      </c>
      <c r="N2614" s="29">
        <f t="shared" si="103"/>
        <v>306.25000000000006</v>
      </c>
      <c r="O2614" s="3"/>
      <c r="P2614" s="4"/>
      <c r="Q2614" s="5"/>
      <c r="R2614" s="6"/>
    </row>
    <row r="2615" spans="1:18" ht="15.75" customHeight="1">
      <c r="A2615" s="12" t="s">
        <v>24</v>
      </c>
      <c r="B2615" s="15">
        <v>1197831</v>
      </c>
      <c r="C2615" s="3">
        <v>44274</v>
      </c>
      <c r="D2615" s="12" t="s">
        <v>25</v>
      </c>
      <c r="E2615" s="12" t="s">
        <v>96</v>
      </c>
      <c r="F2615" s="12" t="s">
        <v>97</v>
      </c>
      <c r="G2615" s="12" t="s">
        <v>23</v>
      </c>
      <c r="H2615" s="33">
        <v>0.25</v>
      </c>
      <c r="I2615" s="21">
        <v>3500</v>
      </c>
      <c r="J2615" s="33">
        <f t="shared" si="100"/>
        <v>875</v>
      </c>
      <c r="K2615" s="34">
        <f t="shared" si="101"/>
        <v>350</v>
      </c>
      <c r="L2615" s="24">
        <v>0.4</v>
      </c>
      <c r="M2615" s="42">
        <f t="shared" si="102"/>
        <v>0.1</v>
      </c>
      <c r="N2615" s="29">
        <f t="shared" si="103"/>
        <v>350</v>
      </c>
      <c r="O2615" s="3"/>
      <c r="P2615" s="4"/>
      <c r="Q2615" s="5"/>
      <c r="R2615" s="6"/>
    </row>
    <row r="2616" spans="1:18" ht="15.75" customHeight="1">
      <c r="A2616" s="12" t="s">
        <v>24</v>
      </c>
      <c r="B2616" s="15">
        <v>1197831</v>
      </c>
      <c r="C2616" s="3">
        <v>44306</v>
      </c>
      <c r="D2616" s="12" t="s">
        <v>25</v>
      </c>
      <c r="E2616" s="12" t="s">
        <v>96</v>
      </c>
      <c r="F2616" s="12" t="s">
        <v>97</v>
      </c>
      <c r="G2616" s="12" t="s">
        <v>18</v>
      </c>
      <c r="H2616" s="33">
        <v>0.25</v>
      </c>
      <c r="I2616" s="21">
        <v>6000</v>
      </c>
      <c r="J2616" s="33">
        <f t="shared" si="100"/>
        <v>1500</v>
      </c>
      <c r="K2616" s="34">
        <f t="shared" si="101"/>
        <v>600</v>
      </c>
      <c r="L2616" s="24">
        <v>0.4</v>
      </c>
      <c r="M2616" s="42">
        <f t="shared" si="102"/>
        <v>0.1</v>
      </c>
      <c r="N2616" s="29">
        <f t="shared" si="103"/>
        <v>600</v>
      </c>
      <c r="O2616" s="3"/>
      <c r="P2616" s="4"/>
      <c r="Q2616" s="5"/>
      <c r="R2616" s="6"/>
    </row>
    <row r="2617" spans="1:18" ht="15.75" customHeight="1">
      <c r="A2617" s="12" t="s">
        <v>24</v>
      </c>
      <c r="B2617" s="15">
        <v>1197831</v>
      </c>
      <c r="C2617" s="3">
        <v>44306</v>
      </c>
      <c r="D2617" s="12" t="s">
        <v>25</v>
      </c>
      <c r="E2617" s="12" t="s">
        <v>96</v>
      </c>
      <c r="F2617" s="12" t="s">
        <v>97</v>
      </c>
      <c r="G2617" s="12" t="s">
        <v>19</v>
      </c>
      <c r="H2617" s="33">
        <v>0.25</v>
      </c>
      <c r="I2617" s="21">
        <v>3000</v>
      </c>
      <c r="J2617" s="33">
        <f t="shared" si="100"/>
        <v>750</v>
      </c>
      <c r="K2617" s="34">
        <f t="shared" si="101"/>
        <v>262.5</v>
      </c>
      <c r="L2617" s="24">
        <v>0.35</v>
      </c>
      <c r="M2617" s="42">
        <f t="shared" si="102"/>
        <v>8.7499999999999994E-2</v>
      </c>
      <c r="N2617" s="29">
        <f t="shared" si="103"/>
        <v>262.5</v>
      </c>
      <c r="O2617" s="3"/>
      <c r="P2617" s="4"/>
      <c r="Q2617" s="5"/>
      <c r="R2617" s="6"/>
    </row>
    <row r="2618" spans="1:18" ht="15.75" customHeight="1">
      <c r="A2618" s="12" t="s">
        <v>24</v>
      </c>
      <c r="B2618" s="15">
        <v>1197831</v>
      </c>
      <c r="C2618" s="3">
        <v>44306</v>
      </c>
      <c r="D2618" s="12" t="s">
        <v>25</v>
      </c>
      <c r="E2618" s="12" t="s">
        <v>96</v>
      </c>
      <c r="F2618" s="12" t="s">
        <v>97</v>
      </c>
      <c r="G2618" s="12" t="s">
        <v>20</v>
      </c>
      <c r="H2618" s="33">
        <v>0.15000000000000002</v>
      </c>
      <c r="I2618" s="21">
        <v>3000</v>
      </c>
      <c r="J2618" s="33">
        <f t="shared" si="100"/>
        <v>450.00000000000006</v>
      </c>
      <c r="K2618" s="34">
        <f t="shared" si="101"/>
        <v>180.00000000000003</v>
      </c>
      <c r="L2618" s="24">
        <v>0.4</v>
      </c>
      <c r="M2618" s="42">
        <f t="shared" si="102"/>
        <v>6.0000000000000012E-2</v>
      </c>
      <c r="N2618" s="29">
        <f t="shared" si="103"/>
        <v>180.00000000000003</v>
      </c>
      <c r="O2618" s="3"/>
      <c r="P2618" s="4"/>
      <c r="Q2618" s="5"/>
      <c r="R2618" s="6"/>
    </row>
    <row r="2619" spans="1:18" ht="15.75" customHeight="1">
      <c r="A2619" s="12" t="s">
        <v>24</v>
      </c>
      <c r="B2619" s="15">
        <v>1197831</v>
      </c>
      <c r="C2619" s="3">
        <v>44306</v>
      </c>
      <c r="D2619" s="12" t="s">
        <v>25</v>
      </c>
      <c r="E2619" s="12" t="s">
        <v>96</v>
      </c>
      <c r="F2619" s="12" t="s">
        <v>97</v>
      </c>
      <c r="G2619" s="12" t="s">
        <v>21</v>
      </c>
      <c r="H2619" s="33">
        <v>0.19999999999999996</v>
      </c>
      <c r="I2619" s="21">
        <v>2250</v>
      </c>
      <c r="J2619" s="33">
        <f t="shared" si="100"/>
        <v>449.99999999999989</v>
      </c>
      <c r="K2619" s="34">
        <f t="shared" si="101"/>
        <v>179.99999999999997</v>
      </c>
      <c r="L2619" s="24">
        <v>0.4</v>
      </c>
      <c r="M2619" s="42">
        <f t="shared" si="102"/>
        <v>7.9999999999999988E-2</v>
      </c>
      <c r="N2619" s="29">
        <f t="shared" si="103"/>
        <v>179.99999999999997</v>
      </c>
      <c r="O2619" s="3"/>
      <c r="P2619" s="4"/>
      <c r="Q2619" s="5"/>
      <c r="R2619" s="6"/>
    </row>
    <row r="2620" spans="1:18" ht="15.75" customHeight="1">
      <c r="A2620" s="12" t="s">
        <v>24</v>
      </c>
      <c r="B2620" s="15">
        <v>1197831</v>
      </c>
      <c r="C2620" s="3">
        <v>44306</v>
      </c>
      <c r="D2620" s="12" t="s">
        <v>25</v>
      </c>
      <c r="E2620" s="12" t="s">
        <v>96</v>
      </c>
      <c r="F2620" s="12" t="s">
        <v>97</v>
      </c>
      <c r="G2620" s="12" t="s">
        <v>22</v>
      </c>
      <c r="H2620" s="33">
        <v>0.4</v>
      </c>
      <c r="I2620" s="21">
        <v>2500</v>
      </c>
      <c r="J2620" s="33">
        <f t="shared" si="100"/>
        <v>1000</v>
      </c>
      <c r="K2620" s="34">
        <f t="shared" si="101"/>
        <v>350</v>
      </c>
      <c r="L2620" s="24">
        <v>0.35</v>
      </c>
      <c r="M2620" s="42">
        <f t="shared" si="102"/>
        <v>0.14000000000000001</v>
      </c>
      <c r="N2620" s="29">
        <f t="shared" si="103"/>
        <v>350</v>
      </c>
      <c r="O2620" s="3"/>
      <c r="P2620" s="4"/>
      <c r="Q2620" s="5"/>
      <c r="R2620" s="6"/>
    </row>
    <row r="2621" spans="1:18" ht="15.75" customHeight="1">
      <c r="A2621" s="12" t="s">
        <v>24</v>
      </c>
      <c r="B2621" s="15">
        <v>1197831</v>
      </c>
      <c r="C2621" s="3">
        <v>44306</v>
      </c>
      <c r="D2621" s="12" t="s">
        <v>25</v>
      </c>
      <c r="E2621" s="12" t="s">
        <v>96</v>
      </c>
      <c r="F2621" s="12" t="s">
        <v>97</v>
      </c>
      <c r="G2621" s="12" t="s">
        <v>23</v>
      </c>
      <c r="H2621" s="33">
        <v>0.30000000000000004</v>
      </c>
      <c r="I2621" s="21">
        <v>4000</v>
      </c>
      <c r="J2621" s="33">
        <f t="shared" si="100"/>
        <v>1200.0000000000002</v>
      </c>
      <c r="K2621" s="34">
        <f t="shared" si="101"/>
        <v>480.00000000000011</v>
      </c>
      <c r="L2621" s="24">
        <v>0.4</v>
      </c>
      <c r="M2621" s="42">
        <f t="shared" si="102"/>
        <v>0.12000000000000002</v>
      </c>
      <c r="N2621" s="29">
        <f t="shared" si="103"/>
        <v>480.00000000000011</v>
      </c>
      <c r="O2621" s="3"/>
      <c r="P2621" s="4"/>
      <c r="Q2621" s="5"/>
      <c r="R2621" s="6"/>
    </row>
    <row r="2622" spans="1:18" ht="15.75" customHeight="1">
      <c r="A2622" s="12" t="s">
        <v>24</v>
      </c>
      <c r="B2622" s="15">
        <v>1197831</v>
      </c>
      <c r="C2622" s="3">
        <v>44335</v>
      </c>
      <c r="D2622" s="12" t="s">
        <v>25</v>
      </c>
      <c r="E2622" s="12" t="s">
        <v>96</v>
      </c>
      <c r="F2622" s="12" t="s">
        <v>97</v>
      </c>
      <c r="G2622" s="12" t="s">
        <v>18</v>
      </c>
      <c r="H2622" s="33">
        <v>0.4</v>
      </c>
      <c r="I2622" s="21">
        <v>6700</v>
      </c>
      <c r="J2622" s="33">
        <f t="shared" si="100"/>
        <v>2680</v>
      </c>
      <c r="K2622" s="34">
        <f t="shared" si="101"/>
        <v>1072</v>
      </c>
      <c r="L2622" s="24">
        <v>0.4</v>
      </c>
      <c r="M2622" s="42">
        <f t="shared" si="102"/>
        <v>0.16</v>
      </c>
      <c r="N2622" s="29">
        <f t="shared" si="103"/>
        <v>1072</v>
      </c>
      <c r="O2622" s="3"/>
      <c r="P2622" s="4"/>
      <c r="Q2622" s="5"/>
      <c r="R2622" s="6"/>
    </row>
    <row r="2623" spans="1:18" ht="15.75" customHeight="1">
      <c r="A2623" s="12" t="s">
        <v>24</v>
      </c>
      <c r="B2623" s="15">
        <v>1197831</v>
      </c>
      <c r="C2623" s="3">
        <v>44335</v>
      </c>
      <c r="D2623" s="12" t="s">
        <v>25</v>
      </c>
      <c r="E2623" s="12" t="s">
        <v>96</v>
      </c>
      <c r="F2623" s="12" t="s">
        <v>97</v>
      </c>
      <c r="G2623" s="12" t="s">
        <v>19</v>
      </c>
      <c r="H2623" s="33">
        <v>0.4</v>
      </c>
      <c r="I2623" s="21">
        <v>3750</v>
      </c>
      <c r="J2623" s="33">
        <f t="shared" si="100"/>
        <v>1500</v>
      </c>
      <c r="K2623" s="34">
        <f t="shared" si="101"/>
        <v>525</v>
      </c>
      <c r="L2623" s="24">
        <v>0.35</v>
      </c>
      <c r="M2623" s="42">
        <f t="shared" si="102"/>
        <v>0.14000000000000001</v>
      </c>
      <c r="N2623" s="29">
        <f t="shared" si="103"/>
        <v>525</v>
      </c>
      <c r="O2623" s="3"/>
      <c r="P2623" s="4"/>
      <c r="Q2623" s="5"/>
      <c r="R2623" s="6"/>
    </row>
    <row r="2624" spans="1:18" ht="15.75" customHeight="1">
      <c r="A2624" s="12" t="s">
        <v>24</v>
      </c>
      <c r="B2624" s="15">
        <v>1197831</v>
      </c>
      <c r="C2624" s="3">
        <v>44335</v>
      </c>
      <c r="D2624" s="12" t="s">
        <v>25</v>
      </c>
      <c r="E2624" s="12" t="s">
        <v>96</v>
      </c>
      <c r="F2624" s="12" t="s">
        <v>97</v>
      </c>
      <c r="G2624" s="12" t="s">
        <v>20</v>
      </c>
      <c r="H2624" s="33">
        <v>0.35000000000000003</v>
      </c>
      <c r="I2624" s="21">
        <v>3500</v>
      </c>
      <c r="J2624" s="33">
        <f t="shared" si="100"/>
        <v>1225.0000000000002</v>
      </c>
      <c r="K2624" s="34">
        <f t="shared" si="101"/>
        <v>490.00000000000011</v>
      </c>
      <c r="L2624" s="24">
        <v>0.4</v>
      </c>
      <c r="M2624" s="42">
        <f t="shared" si="102"/>
        <v>0.14000000000000004</v>
      </c>
      <c r="N2624" s="29">
        <f t="shared" si="103"/>
        <v>490.00000000000011</v>
      </c>
      <c r="O2624" s="3"/>
      <c r="P2624" s="4"/>
      <c r="Q2624" s="5"/>
      <c r="R2624" s="6"/>
    </row>
    <row r="2625" spans="1:18" ht="15.75" customHeight="1">
      <c r="A2625" s="12" t="s">
        <v>24</v>
      </c>
      <c r="B2625" s="15">
        <v>1197831</v>
      </c>
      <c r="C2625" s="3">
        <v>44335</v>
      </c>
      <c r="D2625" s="12" t="s">
        <v>25</v>
      </c>
      <c r="E2625" s="12" t="s">
        <v>96</v>
      </c>
      <c r="F2625" s="12" t="s">
        <v>97</v>
      </c>
      <c r="G2625" s="12" t="s">
        <v>21</v>
      </c>
      <c r="H2625" s="33">
        <v>0.35000000000000003</v>
      </c>
      <c r="I2625" s="21">
        <v>3000</v>
      </c>
      <c r="J2625" s="33">
        <f t="shared" si="100"/>
        <v>1050</v>
      </c>
      <c r="K2625" s="34">
        <f t="shared" si="101"/>
        <v>420</v>
      </c>
      <c r="L2625" s="24">
        <v>0.4</v>
      </c>
      <c r="M2625" s="42">
        <f t="shared" si="102"/>
        <v>0.14000000000000001</v>
      </c>
      <c r="N2625" s="29">
        <f t="shared" si="103"/>
        <v>420</v>
      </c>
      <c r="O2625" s="3"/>
      <c r="P2625" s="4"/>
      <c r="Q2625" s="5"/>
      <c r="R2625" s="6"/>
    </row>
    <row r="2626" spans="1:18" ht="15.75" customHeight="1">
      <c r="A2626" s="12" t="s">
        <v>24</v>
      </c>
      <c r="B2626" s="15">
        <v>1197831</v>
      </c>
      <c r="C2626" s="3">
        <v>44335</v>
      </c>
      <c r="D2626" s="12" t="s">
        <v>25</v>
      </c>
      <c r="E2626" s="12" t="s">
        <v>96</v>
      </c>
      <c r="F2626" s="12" t="s">
        <v>97</v>
      </c>
      <c r="G2626" s="12" t="s">
        <v>22</v>
      </c>
      <c r="H2626" s="33">
        <v>0.44999999999999996</v>
      </c>
      <c r="I2626" s="21">
        <v>3250</v>
      </c>
      <c r="J2626" s="33">
        <f t="shared" si="100"/>
        <v>1462.4999999999998</v>
      </c>
      <c r="K2626" s="34">
        <f t="shared" si="101"/>
        <v>511.87499999999989</v>
      </c>
      <c r="L2626" s="24">
        <v>0.35</v>
      </c>
      <c r="M2626" s="42">
        <f t="shared" si="102"/>
        <v>0.15749999999999997</v>
      </c>
      <c r="N2626" s="29">
        <f t="shared" si="103"/>
        <v>511.87499999999989</v>
      </c>
      <c r="O2626" s="3"/>
      <c r="P2626" s="4"/>
      <c r="Q2626" s="5"/>
      <c r="R2626" s="6"/>
    </row>
    <row r="2627" spans="1:18" ht="15.75" customHeight="1">
      <c r="A2627" s="12" t="s">
        <v>24</v>
      </c>
      <c r="B2627" s="15">
        <v>1197831</v>
      </c>
      <c r="C2627" s="3">
        <v>44335</v>
      </c>
      <c r="D2627" s="12" t="s">
        <v>25</v>
      </c>
      <c r="E2627" s="12" t="s">
        <v>96</v>
      </c>
      <c r="F2627" s="12" t="s">
        <v>97</v>
      </c>
      <c r="G2627" s="12" t="s">
        <v>23</v>
      </c>
      <c r="H2627" s="33">
        <v>0.44999999999999996</v>
      </c>
      <c r="I2627" s="21">
        <v>4250</v>
      </c>
      <c r="J2627" s="33">
        <f t="shared" si="100"/>
        <v>1912.4999999999998</v>
      </c>
      <c r="K2627" s="34">
        <f t="shared" si="101"/>
        <v>765</v>
      </c>
      <c r="L2627" s="24">
        <v>0.4</v>
      </c>
      <c r="M2627" s="42">
        <f t="shared" si="102"/>
        <v>0.18</v>
      </c>
      <c r="N2627" s="29">
        <f t="shared" si="103"/>
        <v>765</v>
      </c>
      <c r="O2627" s="3"/>
      <c r="P2627" s="4"/>
      <c r="Q2627" s="5"/>
      <c r="R2627" s="6"/>
    </row>
    <row r="2628" spans="1:18" ht="15.75" customHeight="1">
      <c r="A2628" s="12" t="s">
        <v>24</v>
      </c>
      <c r="B2628" s="15">
        <v>1197831</v>
      </c>
      <c r="C2628" s="3">
        <v>44368</v>
      </c>
      <c r="D2628" s="12" t="s">
        <v>25</v>
      </c>
      <c r="E2628" s="12" t="s">
        <v>96</v>
      </c>
      <c r="F2628" s="12" t="s">
        <v>97</v>
      </c>
      <c r="G2628" s="12" t="s">
        <v>18</v>
      </c>
      <c r="H2628" s="33">
        <v>0.39999999999999997</v>
      </c>
      <c r="I2628" s="21">
        <v>6750</v>
      </c>
      <c r="J2628" s="33">
        <f t="shared" si="100"/>
        <v>2700</v>
      </c>
      <c r="K2628" s="34">
        <f t="shared" si="101"/>
        <v>1080</v>
      </c>
      <c r="L2628" s="24">
        <v>0.4</v>
      </c>
      <c r="M2628" s="42">
        <f t="shared" si="102"/>
        <v>0.16</v>
      </c>
      <c r="N2628" s="29">
        <f t="shared" si="103"/>
        <v>1080</v>
      </c>
      <c r="O2628" s="3"/>
      <c r="P2628" s="4"/>
      <c r="Q2628" s="5"/>
      <c r="R2628" s="6"/>
    </row>
    <row r="2629" spans="1:18" ht="15.75" customHeight="1">
      <c r="A2629" s="12" t="s">
        <v>24</v>
      </c>
      <c r="B2629" s="15">
        <v>1197831</v>
      </c>
      <c r="C2629" s="3">
        <v>44368</v>
      </c>
      <c r="D2629" s="12" t="s">
        <v>25</v>
      </c>
      <c r="E2629" s="12" t="s">
        <v>96</v>
      </c>
      <c r="F2629" s="12" t="s">
        <v>97</v>
      </c>
      <c r="G2629" s="12" t="s">
        <v>19</v>
      </c>
      <c r="H2629" s="33">
        <v>0.35000000000000003</v>
      </c>
      <c r="I2629" s="21">
        <v>4250</v>
      </c>
      <c r="J2629" s="33">
        <f t="shared" si="100"/>
        <v>1487.5000000000002</v>
      </c>
      <c r="K2629" s="34">
        <f t="shared" si="101"/>
        <v>520.625</v>
      </c>
      <c r="L2629" s="24">
        <v>0.35</v>
      </c>
      <c r="M2629" s="42">
        <f t="shared" si="102"/>
        <v>0.1225</v>
      </c>
      <c r="N2629" s="29">
        <f t="shared" si="103"/>
        <v>520.625</v>
      </c>
      <c r="O2629" s="3"/>
      <c r="P2629" s="4"/>
      <c r="Q2629" s="5"/>
      <c r="R2629" s="6"/>
    </row>
    <row r="2630" spans="1:18" ht="15.75" customHeight="1">
      <c r="A2630" s="12" t="s">
        <v>24</v>
      </c>
      <c r="B2630" s="15">
        <v>1197831</v>
      </c>
      <c r="C2630" s="3">
        <v>44368</v>
      </c>
      <c r="D2630" s="12" t="s">
        <v>25</v>
      </c>
      <c r="E2630" s="12" t="s">
        <v>96</v>
      </c>
      <c r="F2630" s="12" t="s">
        <v>97</v>
      </c>
      <c r="G2630" s="12" t="s">
        <v>20</v>
      </c>
      <c r="H2630" s="33">
        <v>0.4</v>
      </c>
      <c r="I2630" s="21">
        <v>4000</v>
      </c>
      <c r="J2630" s="33">
        <f t="shared" si="100"/>
        <v>1600</v>
      </c>
      <c r="K2630" s="34">
        <f t="shared" si="101"/>
        <v>640</v>
      </c>
      <c r="L2630" s="24">
        <v>0.4</v>
      </c>
      <c r="M2630" s="42">
        <f t="shared" si="102"/>
        <v>0.16</v>
      </c>
      <c r="N2630" s="29">
        <f t="shared" si="103"/>
        <v>640</v>
      </c>
      <c r="O2630" s="3"/>
      <c r="P2630" s="4"/>
      <c r="Q2630" s="5"/>
      <c r="R2630" s="6"/>
    </row>
    <row r="2631" spans="1:18" ht="15.75" customHeight="1">
      <c r="A2631" s="12" t="s">
        <v>24</v>
      </c>
      <c r="B2631" s="15">
        <v>1197831</v>
      </c>
      <c r="C2631" s="3">
        <v>44368</v>
      </c>
      <c r="D2631" s="12" t="s">
        <v>25</v>
      </c>
      <c r="E2631" s="12" t="s">
        <v>96</v>
      </c>
      <c r="F2631" s="12" t="s">
        <v>97</v>
      </c>
      <c r="G2631" s="12" t="s">
        <v>21</v>
      </c>
      <c r="H2631" s="33">
        <v>0.4</v>
      </c>
      <c r="I2631" s="21">
        <v>3750</v>
      </c>
      <c r="J2631" s="33">
        <f t="shared" si="100"/>
        <v>1500</v>
      </c>
      <c r="K2631" s="34">
        <f t="shared" si="101"/>
        <v>600</v>
      </c>
      <c r="L2631" s="24">
        <v>0.4</v>
      </c>
      <c r="M2631" s="42">
        <f t="shared" ref="M2631:M2694" si="104">IFERROR(K2631/I2631,0)</f>
        <v>0.16</v>
      </c>
      <c r="N2631" s="29">
        <f t="shared" ref="N2631:N2694" si="105">L2631*J2631</f>
        <v>600</v>
      </c>
      <c r="O2631" s="3"/>
      <c r="P2631" s="4"/>
      <c r="Q2631" s="5"/>
      <c r="R2631" s="6"/>
    </row>
    <row r="2632" spans="1:18" ht="15.75" customHeight="1">
      <c r="A2632" s="12" t="s">
        <v>24</v>
      </c>
      <c r="B2632" s="15">
        <v>1197831</v>
      </c>
      <c r="C2632" s="3">
        <v>44368</v>
      </c>
      <c r="D2632" s="12" t="s">
        <v>25</v>
      </c>
      <c r="E2632" s="12" t="s">
        <v>96</v>
      </c>
      <c r="F2632" s="12" t="s">
        <v>97</v>
      </c>
      <c r="G2632" s="12" t="s">
        <v>22</v>
      </c>
      <c r="H2632" s="33">
        <v>0.54999999999999993</v>
      </c>
      <c r="I2632" s="21">
        <v>3750</v>
      </c>
      <c r="J2632" s="33">
        <f t="shared" si="100"/>
        <v>2062.4999999999995</v>
      </c>
      <c r="K2632" s="34">
        <f t="shared" si="101"/>
        <v>721.87499999999977</v>
      </c>
      <c r="L2632" s="24">
        <v>0.35</v>
      </c>
      <c r="M2632" s="42">
        <f t="shared" si="104"/>
        <v>0.19249999999999995</v>
      </c>
      <c r="N2632" s="29">
        <f t="shared" si="105"/>
        <v>721.87499999999977</v>
      </c>
      <c r="O2632" s="3"/>
      <c r="P2632" s="4"/>
      <c r="Q2632" s="5"/>
      <c r="R2632" s="6"/>
    </row>
    <row r="2633" spans="1:18" ht="15.75" customHeight="1">
      <c r="A2633" s="12" t="s">
        <v>24</v>
      </c>
      <c r="B2633" s="15">
        <v>1197831</v>
      </c>
      <c r="C2633" s="3">
        <v>44368</v>
      </c>
      <c r="D2633" s="12" t="s">
        <v>25</v>
      </c>
      <c r="E2633" s="12" t="s">
        <v>96</v>
      </c>
      <c r="F2633" s="12" t="s">
        <v>97</v>
      </c>
      <c r="G2633" s="12" t="s">
        <v>23</v>
      </c>
      <c r="H2633" s="33">
        <v>0.6</v>
      </c>
      <c r="I2633" s="21">
        <v>5500</v>
      </c>
      <c r="J2633" s="33">
        <f t="shared" si="100"/>
        <v>3300</v>
      </c>
      <c r="K2633" s="34">
        <f t="shared" si="101"/>
        <v>1320</v>
      </c>
      <c r="L2633" s="24">
        <v>0.4</v>
      </c>
      <c r="M2633" s="42">
        <f t="shared" si="104"/>
        <v>0.24</v>
      </c>
      <c r="N2633" s="29">
        <f t="shared" si="105"/>
        <v>1320</v>
      </c>
      <c r="O2633" s="3"/>
      <c r="P2633" s="4"/>
      <c r="Q2633" s="5"/>
      <c r="R2633" s="6"/>
    </row>
    <row r="2634" spans="1:18" ht="15.75" customHeight="1">
      <c r="A2634" s="12" t="s">
        <v>24</v>
      </c>
      <c r="B2634" s="15">
        <v>1197831</v>
      </c>
      <c r="C2634" s="3">
        <v>44396</v>
      </c>
      <c r="D2634" s="12" t="s">
        <v>25</v>
      </c>
      <c r="E2634" s="12" t="s">
        <v>96</v>
      </c>
      <c r="F2634" s="12" t="s">
        <v>97</v>
      </c>
      <c r="G2634" s="12" t="s">
        <v>18</v>
      </c>
      <c r="H2634" s="33">
        <v>0.54999999999999993</v>
      </c>
      <c r="I2634" s="21">
        <v>7750</v>
      </c>
      <c r="J2634" s="33">
        <f t="shared" si="100"/>
        <v>4262.4999999999991</v>
      </c>
      <c r="K2634" s="34">
        <f t="shared" si="101"/>
        <v>1704.9999999999998</v>
      </c>
      <c r="L2634" s="24">
        <v>0.4</v>
      </c>
      <c r="M2634" s="42">
        <f t="shared" si="104"/>
        <v>0.21999999999999997</v>
      </c>
      <c r="N2634" s="29">
        <f t="shared" si="105"/>
        <v>1704.9999999999998</v>
      </c>
      <c r="O2634" s="3"/>
      <c r="P2634" s="4"/>
      <c r="Q2634" s="5"/>
      <c r="R2634" s="6"/>
    </row>
    <row r="2635" spans="1:18" ht="15.75" customHeight="1">
      <c r="A2635" s="12" t="s">
        <v>24</v>
      </c>
      <c r="B2635" s="15">
        <v>1197831</v>
      </c>
      <c r="C2635" s="3">
        <v>44396</v>
      </c>
      <c r="D2635" s="12" t="s">
        <v>25</v>
      </c>
      <c r="E2635" s="12" t="s">
        <v>96</v>
      </c>
      <c r="F2635" s="12" t="s">
        <v>97</v>
      </c>
      <c r="G2635" s="12" t="s">
        <v>19</v>
      </c>
      <c r="H2635" s="33">
        <v>0.5</v>
      </c>
      <c r="I2635" s="21">
        <v>5250</v>
      </c>
      <c r="J2635" s="33">
        <f t="shared" si="100"/>
        <v>2625</v>
      </c>
      <c r="K2635" s="34">
        <f t="shared" si="101"/>
        <v>918.74999999999989</v>
      </c>
      <c r="L2635" s="24">
        <v>0.35</v>
      </c>
      <c r="M2635" s="42">
        <f t="shared" si="104"/>
        <v>0.17499999999999999</v>
      </c>
      <c r="N2635" s="29">
        <f t="shared" si="105"/>
        <v>918.74999999999989</v>
      </c>
      <c r="O2635" s="3"/>
      <c r="P2635" s="4"/>
      <c r="Q2635" s="5"/>
      <c r="R2635" s="6"/>
    </row>
    <row r="2636" spans="1:18" ht="15.75" customHeight="1">
      <c r="A2636" s="12" t="s">
        <v>24</v>
      </c>
      <c r="B2636" s="15">
        <v>1197831</v>
      </c>
      <c r="C2636" s="3">
        <v>44396</v>
      </c>
      <c r="D2636" s="12" t="s">
        <v>25</v>
      </c>
      <c r="E2636" s="12" t="s">
        <v>96</v>
      </c>
      <c r="F2636" s="12" t="s">
        <v>97</v>
      </c>
      <c r="G2636" s="12" t="s">
        <v>20</v>
      </c>
      <c r="H2636" s="33">
        <v>0.45</v>
      </c>
      <c r="I2636" s="21">
        <v>4500</v>
      </c>
      <c r="J2636" s="33">
        <f t="shared" si="100"/>
        <v>2025</v>
      </c>
      <c r="K2636" s="34">
        <f t="shared" si="101"/>
        <v>810</v>
      </c>
      <c r="L2636" s="24">
        <v>0.4</v>
      </c>
      <c r="M2636" s="42">
        <f t="shared" si="104"/>
        <v>0.18</v>
      </c>
      <c r="N2636" s="29">
        <f t="shared" si="105"/>
        <v>810</v>
      </c>
      <c r="O2636" s="3"/>
      <c r="P2636" s="4"/>
      <c r="Q2636" s="5"/>
      <c r="R2636" s="6"/>
    </row>
    <row r="2637" spans="1:18" ht="15.75" customHeight="1">
      <c r="A2637" s="12" t="s">
        <v>24</v>
      </c>
      <c r="B2637" s="15">
        <v>1197831</v>
      </c>
      <c r="C2637" s="3">
        <v>44396</v>
      </c>
      <c r="D2637" s="12" t="s">
        <v>25</v>
      </c>
      <c r="E2637" s="12" t="s">
        <v>96</v>
      </c>
      <c r="F2637" s="12" t="s">
        <v>97</v>
      </c>
      <c r="G2637" s="12" t="s">
        <v>21</v>
      </c>
      <c r="H2637" s="33">
        <v>0.45</v>
      </c>
      <c r="I2637" s="21">
        <v>4000</v>
      </c>
      <c r="J2637" s="33">
        <f t="shared" si="100"/>
        <v>1800</v>
      </c>
      <c r="K2637" s="34">
        <f t="shared" si="101"/>
        <v>720</v>
      </c>
      <c r="L2637" s="24">
        <v>0.4</v>
      </c>
      <c r="M2637" s="42">
        <f t="shared" si="104"/>
        <v>0.18</v>
      </c>
      <c r="N2637" s="29">
        <f t="shared" si="105"/>
        <v>720</v>
      </c>
      <c r="O2637" s="3"/>
      <c r="P2637" s="4"/>
      <c r="Q2637" s="5"/>
      <c r="R2637" s="6"/>
    </row>
    <row r="2638" spans="1:18" ht="15.75" customHeight="1">
      <c r="A2638" s="12" t="s">
        <v>24</v>
      </c>
      <c r="B2638" s="15">
        <v>1197831</v>
      </c>
      <c r="C2638" s="3">
        <v>44396</v>
      </c>
      <c r="D2638" s="12" t="s">
        <v>25</v>
      </c>
      <c r="E2638" s="12" t="s">
        <v>96</v>
      </c>
      <c r="F2638" s="12" t="s">
        <v>97</v>
      </c>
      <c r="G2638" s="12" t="s">
        <v>22</v>
      </c>
      <c r="H2638" s="33">
        <v>0.6</v>
      </c>
      <c r="I2638" s="21">
        <v>4250</v>
      </c>
      <c r="J2638" s="33">
        <f t="shared" si="100"/>
        <v>2550</v>
      </c>
      <c r="K2638" s="34">
        <f t="shared" si="101"/>
        <v>892.5</v>
      </c>
      <c r="L2638" s="24">
        <v>0.35</v>
      </c>
      <c r="M2638" s="42">
        <f t="shared" si="104"/>
        <v>0.21</v>
      </c>
      <c r="N2638" s="29">
        <f t="shared" si="105"/>
        <v>892.5</v>
      </c>
      <c r="O2638" s="3"/>
      <c r="P2638" s="4"/>
      <c r="Q2638" s="5"/>
      <c r="R2638" s="6"/>
    </row>
    <row r="2639" spans="1:18" ht="15.75" customHeight="1">
      <c r="A2639" s="12" t="s">
        <v>24</v>
      </c>
      <c r="B2639" s="15">
        <v>1197831</v>
      </c>
      <c r="C2639" s="3">
        <v>44396</v>
      </c>
      <c r="D2639" s="12" t="s">
        <v>25</v>
      </c>
      <c r="E2639" s="12" t="s">
        <v>96</v>
      </c>
      <c r="F2639" s="12" t="s">
        <v>97</v>
      </c>
      <c r="G2639" s="12" t="s">
        <v>23</v>
      </c>
      <c r="H2639" s="33">
        <v>0.65</v>
      </c>
      <c r="I2639" s="21">
        <v>6000</v>
      </c>
      <c r="J2639" s="33">
        <f t="shared" si="100"/>
        <v>3900</v>
      </c>
      <c r="K2639" s="34">
        <f t="shared" si="101"/>
        <v>1560</v>
      </c>
      <c r="L2639" s="24">
        <v>0.4</v>
      </c>
      <c r="M2639" s="42">
        <f t="shared" si="104"/>
        <v>0.26</v>
      </c>
      <c r="N2639" s="29">
        <f t="shared" si="105"/>
        <v>1560</v>
      </c>
      <c r="O2639" s="3"/>
      <c r="P2639" s="4"/>
      <c r="Q2639" s="5"/>
      <c r="R2639" s="6"/>
    </row>
    <row r="2640" spans="1:18" ht="15.75" customHeight="1">
      <c r="A2640" s="12" t="s">
        <v>24</v>
      </c>
      <c r="B2640" s="15">
        <v>1197831</v>
      </c>
      <c r="C2640" s="3">
        <v>44428</v>
      </c>
      <c r="D2640" s="12" t="s">
        <v>25</v>
      </c>
      <c r="E2640" s="12" t="s">
        <v>96</v>
      </c>
      <c r="F2640" s="12" t="s">
        <v>97</v>
      </c>
      <c r="G2640" s="12" t="s">
        <v>18</v>
      </c>
      <c r="H2640" s="33">
        <v>0.6</v>
      </c>
      <c r="I2640" s="21">
        <v>7500</v>
      </c>
      <c r="J2640" s="33">
        <f t="shared" si="100"/>
        <v>4500</v>
      </c>
      <c r="K2640" s="34">
        <f t="shared" si="101"/>
        <v>1800</v>
      </c>
      <c r="L2640" s="24">
        <v>0.4</v>
      </c>
      <c r="M2640" s="42">
        <f t="shared" si="104"/>
        <v>0.24</v>
      </c>
      <c r="N2640" s="29">
        <f t="shared" si="105"/>
        <v>1800</v>
      </c>
      <c r="O2640" s="3"/>
      <c r="P2640" s="4"/>
      <c r="Q2640" s="5"/>
      <c r="R2640" s="6"/>
    </row>
    <row r="2641" spans="1:18" ht="15.75" customHeight="1">
      <c r="A2641" s="12" t="s">
        <v>24</v>
      </c>
      <c r="B2641" s="15">
        <v>1197831</v>
      </c>
      <c r="C2641" s="3">
        <v>44428</v>
      </c>
      <c r="D2641" s="12" t="s">
        <v>25</v>
      </c>
      <c r="E2641" s="12" t="s">
        <v>96</v>
      </c>
      <c r="F2641" s="12" t="s">
        <v>97</v>
      </c>
      <c r="G2641" s="12" t="s">
        <v>19</v>
      </c>
      <c r="H2641" s="33">
        <v>0.55000000000000004</v>
      </c>
      <c r="I2641" s="21">
        <v>5250</v>
      </c>
      <c r="J2641" s="33">
        <f t="shared" si="100"/>
        <v>2887.5000000000005</v>
      </c>
      <c r="K2641" s="34">
        <f t="shared" si="101"/>
        <v>1010.6250000000001</v>
      </c>
      <c r="L2641" s="24">
        <v>0.35</v>
      </c>
      <c r="M2641" s="42">
        <f t="shared" si="104"/>
        <v>0.19250000000000003</v>
      </c>
      <c r="N2641" s="29">
        <f t="shared" si="105"/>
        <v>1010.6250000000001</v>
      </c>
      <c r="O2641" s="3"/>
      <c r="P2641" s="4"/>
      <c r="Q2641" s="5"/>
      <c r="R2641" s="6"/>
    </row>
    <row r="2642" spans="1:18" ht="15.75" customHeight="1">
      <c r="A2642" s="12" t="s">
        <v>24</v>
      </c>
      <c r="B2642" s="15">
        <v>1197831</v>
      </c>
      <c r="C2642" s="3">
        <v>44428</v>
      </c>
      <c r="D2642" s="12" t="s">
        <v>25</v>
      </c>
      <c r="E2642" s="12" t="s">
        <v>96</v>
      </c>
      <c r="F2642" s="12" t="s">
        <v>97</v>
      </c>
      <c r="G2642" s="12" t="s">
        <v>20</v>
      </c>
      <c r="H2642" s="33">
        <v>0.5</v>
      </c>
      <c r="I2642" s="21">
        <v>4500</v>
      </c>
      <c r="J2642" s="33">
        <f t="shared" si="100"/>
        <v>2250</v>
      </c>
      <c r="K2642" s="34">
        <f t="shared" si="101"/>
        <v>900</v>
      </c>
      <c r="L2642" s="24">
        <v>0.4</v>
      </c>
      <c r="M2642" s="42">
        <f t="shared" si="104"/>
        <v>0.2</v>
      </c>
      <c r="N2642" s="29">
        <f t="shared" si="105"/>
        <v>900</v>
      </c>
      <c r="O2642" s="3"/>
      <c r="P2642" s="4"/>
      <c r="Q2642" s="5"/>
      <c r="R2642" s="6"/>
    </row>
    <row r="2643" spans="1:18" ht="15.75" customHeight="1">
      <c r="A2643" s="12" t="s">
        <v>24</v>
      </c>
      <c r="B2643" s="15">
        <v>1197831</v>
      </c>
      <c r="C2643" s="3">
        <v>44428</v>
      </c>
      <c r="D2643" s="12" t="s">
        <v>25</v>
      </c>
      <c r="E2643" s="12" t="s">
        <v>96</v>
      </c>
      <c r="F2643" s="12" t="s">
        <v>97</v>
      </c>
      <c r="G2643" s="12" t="s">
        <v>21</v>
      </c>
      <c r="H2643" s="33">
        <v>0.4</v>
      </c>
      <c r="I2643" s="21">
        <v>4000</v>
      </c>
      <c r="J2643" s="33">
        <f t="shared" si="100"/>
        <v>1600</v>
      </c>
      <c r="K2643" s="34">
        <f t="shared" si="101"/>
        <v>640</v>
      </c>
      <c r="L2643" s="24">
        <v>0.4</v>
      </c>
      <c r="M2643" s="42">
        <f t="shared" si="104"/>
        <v>0.16</v>
      </c>
      <c r="N2643" s="29">
        <f t="shared" si="105"/>
        <v>640</v>
      </c>
      <c r="O2643" s="3"/>
      <c r="P2643" s="4"/>
      <c r="Q2643" s="5"/>
      <c r="R2643" s="6"/>
    </row>
    <row r="2644" spans="1:18" ht="15.75" customHeight="1">
      <c r="A2644" s="12" t="s">
        <v>24</v>
      </c>
      <c r="B2644" s="15">
        <v>1197831</v>
      </c>
      <c r="C2644" s="3">
        <v>44428</v>
      </c>
      <c r="D2644" s="12" t="s">
        <v>25</v>
      </c>
      <c r="E2644" s="12" t="s">
        <v>96</v>
      </c>
      <c r="F2644" s="12" t="s">
        <v>97</v>
      </c>
      <c r="G2644" s="12" t="s">
        <v>22</v>
      </c>
      <c r="H2644" s="33">
        <v>0.5</v>
      </c>
      <c r="I2644" s="21">
        <v>3750</v>
      </c>
      <c r="J2644" s="33">
        <f t="shared" si="100"/>
        <v>1875</v>
      </c>
      <c r="K2644" s="34">
        <f t="shared" si="101"/>
        <v>656.25</v>
      </c>
      <c r="L2644" s="24">
        <v>0.35</v>
      </c>
      <c r="M2644" s="42">
        <f t="shared" si="104"/>
        <v>0.17499999999999999</v>
      </c>
      <c r="N2644" s="29">
        <f t="shared" si="105"/>
        <v>656.25</v>
      </c>
      <c r="O2644" s="3"/>
      <c r="P2644" s="4"/>
      <c r="Q2644" s="5"/>
      <c r="R2644" s="6"/>
    </row>
    <row r="2645" spans="1:18" ht="15.75" customHeight="1">
      <c r="A2645" s="12" t="s">
        <v>24</v>
      </c>
      <c r="B2645" s="15">
        <v>1197831</v>
      </c>
      <c r="C2645" s="3">
        <v>44428</v>
      </c>
      <c r="D2645" s="12" t="s">
        <v>25</v>
      </c>
      <c r="E2645" s="12" t="s">
        <v>96</v>
      </c>
      <c r="F2645" s="12" t="s">
        <v>97</v>
      </c>
      <c r="G2645" s="12" t="s">
        <v>23</v>
      </c>
      <c r="H2645" s="33">
        <v>0.55000000000000004</v>
      </c>
      <c r="I2645" s="21">
        <v>5500</v>
      </c>
      <c r="J2645" s="33">
        <f t="shared" si="100"/>
        <v>3025.0000000000005</v>
      </c>
      <c r="K2645" s="34">
        <f t="shared" si="101"/>
        <v>1210.0000000000002</v>
      </c>
      <c r="L2645" s="24">
        <v>0.4</v>
      </c>
      <c r="M2645" s="42">
        <f t="shared" si="104"/>
        <v>0.22000000000000003</v>
      </c>
      <c r="N2645" s="29">
        <f t="shared" si="105"/>
        <v>1210.0000000000002</v>
      </c>
      <c r="O2645" s="3"/>
      <c r="P2645" s="4"/>
      <c r="Q2645" s="5"/>
      <c r="R2645" s="6"/>
    </row>
    <row r="2646" spans="1:18" ht="15.75" customHeight="1">
      <c r="A2646" s="12" t="s">
        <v>24</v>
      </c>
      <c r="B2646" s="15">
        <v>1197831</v>
      </c>
      <c r="C2646" s="3">
        <v>44458</v>
      </c>
      <c r="D2646" s="12" t="s">
        <v>25</v>
      </c>
      <c r="E2646" s="12" t="s">
        <v>96</v>
      </c>
      <c r="F2646" s="12" t="s">
        <v>97</v>
      </c>
      <c r="G2646" s="12" t="s">
        <v>18</v>
      </c>
      <c r="H2646" s="33">
        <v>0.5</v>
      </c>
      <c r="I2646" s="21">
        <v>6500</v>
      </c>
      <c r="J2646" s="33">
        <f t="shared" si="100"/>
        <v>3250</v>
      </c>
      <c r="K2646" s="34">
        <f t="shared" si="101"/>
        <v>1300</v>
      </c>
      <c r="L2646" s="24">
        <v>0.4</v>
      </c>
      <c r="M2646" s="42">
        <f t="shared" si="104"/>
        <v>0.2</v>
      </c>
      <c r="N2646" s="29">
        <f t="shared" si="105"/>
        <v>1300</v>
      </c>
      <c r="O2646" s="3"/>
      <c r="P2646" s="4"/>
      <c r="Q2646" s="5"/>
      <c r="R2646" s="6"/>
    </row>
    <row r="2647" spans="1:18" ht="15.75" customHeight="1">
      <c r="A2647" s="12" t="s">
        <v>24</v>
      </c>
      <c r="B2647" s="15">
        <v>1197831</v>
      </c>
      <c r="C2647" s="3">
        <v>44458</v>
      </c>
      <c r="D2647" s="12" t="s">
        <v>25</v>
      </c>
      <c r="E2647" s="12" t="s">
        <v>96</v>
      </c>
      <c r="F2647" s="12" t="s">
        <v>97</v>
      </c>
      <c r="G2647" s="12" t="s">
        <v>19</v>
      </c>
      <c r="H2647" s="33">
        <v>0.40000000000000013</v>
      </c>
      <c r="I2647" s="21">
        <v>4500</v>
      </c>
      <c r="J2647" s="33">
        <f t="shared" si="100"/>
        <v>1800.0000000000007</v>
      </c>
      <c r="K2647" s="34">
        <f t="shared" si="101"/>
        <v>630.00000000000023</v>
      </c>
      <c r="L2647" s="24">
        <v>0.35</v>
      </c>
      <c r="M2647" s="42">
        <f t="shared" si="104"/>
        <v>0.14000000000000004</v>
      </c>
      <c r="N2647" s="29">
        <f t="shared" si="105"/>
        <v>630.00000000000023</v>
      </c>
      <c r="O2647" s="3"/>
      <c r="P2647" s="4"/>
      <c r="Q2647" s="5"/>
      <c r="R2647" s="6"/>
    </row>
    <row r="2648" spans="1:18" ht="15.75" customHeight="1">
      <c r="A2648" s="12" t="s">
        <v>24</v>
      </c>
      <c r="B2648" s="15">
        <v>1197831</v>
      </c>
      <c r="C2648" s="3">
        <v>44458</v>
      </c>
      <c r="D2648" s="12" t="s">
        <v>25</v>
      </c>
      <c r="E2648" s="12" t="s">
        <v>96</v>
      </c>
      <c r="F2648" s="12" t="s">
        <v>97</v>
      </c>
      <c r="G2648" s="12" t="s">
        <v>20</v>
      </c>
      <c r="H2648" s="33">
        <v>0.15000000000000008</v>
      </c>
      <c r="I2648" s="21">
        <v>3500</v>
      </c>
      <c r="J2648" s="33">
        <f t="shared" si="100"/>
        <v>525.00000000000023</v>
      </c>
      <c r="K2648" s="34">
        <f t="shared" si="101"/>
        <v>210.00000000000011</v>
      </c>
      <c r="L2648" s="24">
        <v>0.4</v>
      </c>
      <c r="M2648" s="42">
        <f t="shared" si="104"/>
        <v>6.0000000000000032E-2</v>
      </c>
      <c r="N2648" s="29">
        <f t="shared" si="105"/>
        <v>210.00000000000011</v>
      </c>
      <c r="O2648" s="3"/>
      <c r="P2648" s="4"/>
      <c r="Q2648" s="5"/>
      <c r="R2648" s="6"/>
    </row>
    <row r="2649" spans="1:18" ht="15.75" customHeight="1">
      <c r="A2649" s="12" t="s">
        <v>24</v>
      </c>
      <c r="B2649" s="15">
        <v>1197831</v>
      </c>
      <c r="C2649" s="3">
        <v>44458</v>
      </c>
      <c r="D2649" s="12" t="s">
        <v>25</v>
      </c>
      <c r="E2649" s="12" t="s">
        <v>96</v>
      </c>
      <c r="F2649" s="12" t="s">
        <v>97</v>
      </c>
      <c r="G2649" s="12" t="s">
        <v>21</v>
      </c>
      <c r="H2649" s="33">
        <v>0.15000000000000008</v>
      </c>
      <c r="I2649" s="21">
        <v>3250</v>
      </c>
      <c r="J2649" s="33">
        <f t="shared" si="100"/>
        <v>487.50000000000023</v>
      </c>
      <c r="K2649" s="34">
        <f t="shared" si="101"/>
        <v>195.00000000000011</v>
      </c>
      <c r="L2649" s="24">
        <v>0.4</v>
      </c>
      <c r="M2649" s="42">
        <f t="shared" si="104"/>
        <v>6.0000000000000032E-2</v>
      </c>
      <c r="N2649" s="29">
        <f t="shared" si="105"/>
        <v>195.00000000000011</v>
      </c>
      <c r="O2649" s="3"/>
      <c r="P2649" s="4"/>
      <c r="Q2649" s="5"/>
      <c r="R2649" s="6"/>
    </row>
    <row r="2650" spans="1:18" ht="15.75" customHeight="1">
      <c r="A2650" s="12" t="s">
        <v>24</v>
      </c>
      <c r="B2650" s="15">
        <v>1197831</v>
      </c>
      <c r="C2650" s="3">
        <v>44458</v>
      </c>
      <c r="D2650" s="12" t="s">
        <v>25</v>
      </c>
      <c r="E2650" s="12" t="s">
        <v>96</v>
      </c>
      <c r="F2650" s="12" t="s">
        <v>97</v>
      </c>
      <c r="G2650" s="12" t="s">
        <v>22</v>
      </c>
      <c r="H2650" s="33">
        <v>0.25000000000000006</v>
      </c>
      <c r="I2650" s="21">
        <v>3250</v>
      </c>
      <c r="J2650" s="33">
        <f t="shared" si="100"/>
        <v>812.50000000000023</v>
      </c>
      <c r="K2650" s="34">
        <f t="shared" si="101"/>
        <v>284.37500000000006</v>
      </c>
      <c r="L2650" s="24">
        <v>0.35</v>
      </c>
      <c r="M2650" s="42">
        <f t="shared" si="104"/>
        <v>8.7500000000000022E-2</v>
      </c>
      <c r="N2650" s="29">
        <f t="shared" si="105"/>
        <v>284.37500000000006</v>
      </c>
      <c r="O2650" s="3"/>
      <c r="P2650" s="4"/>
      <c r="Q2650" s="5"/>
      <c r="R2650" s="6"/>
    </row>
    <row r="2651" spans="1:18" ht="15.75" customHeight="1">
      <c r="A2651" s="12" t="s">
        <v>24</v>
      </c>
      <c r="B2651" s="15">
        <v>1197831</v>
      </c>
      <c r="C2651" s="3">
        <v>44458</v>
      </c>
      <c r="D2651" s="12" t="s">
        <v>25</v>
      </c>
      <c r="E2651" s="12" t="s">
        <v>96</v>
      </c>
      <c r="F2651" s="12" t="s">
        <v>97</v>
      </c>
      <c r="G2651" s="12" t="s">
        <v>23</v>
      </c>
      <c r="H2651" s="33">
        <v>0.3000000000000001</v>
      </c>
      <c r="I2651" s="21">
        <v>4250</v>
      </c>
      <c r="J2651" s="33">
        <f t="shared" si="100"/>
        <v>1275.0000000000005</v>
      </c>
      <c r="K2651" s="34">
        <f t="shared" si="101"/>
        <v>510.00000000000023</v>
      </c>
      <c r="L2651" s="24">
        <v>0.4</v>
      </c>
      <c r="M2651" s="42">
        <f t="shared" si="104"/>
        <v>0.12000000000000005</v>
      </c>
      <c r="N2651" s="29">
        <f t="shared" si="105"/>
        <v>510.00000000000023</v>
      </c>
      <c r="O2651" s="3"/>
      <c r="P2651" s="4"/>
      <c r="Q2651" s="5"/>
      <c r="R2651" s="6"/>
    </row>
    <row r="2652" spans="1:18" ht="15.75" customHeight="1">
      <c r="A2652" s="12" t="s">
        <v>24</v>
      </c>
      <c r="B2652" s="15">
        <v>1197831</v>
      </c>
      <c r="C2652" s="3">
        <v>44490</v>
      </c>
      <c r="D2652" s="12" t="s">
        <v>25</v>
      </c>
      <c r="E2652" s="12" t="s">
        <v>96</v>
      </c>
      <c r="F2652" s="12" t="s">
        <v>97</v>
      </c>
      <c r="G2652" s="12" t="s">
        <v>18</v>
      </c>
      <c r="H2652" s="33">
        <v>0.3000000000000001</v>
      </c>
      <c r="I2652" s="21">
        <v>6000</v>
      </c>
      <c r="J2652" s="33">
        <f t="shared" si="100"/>
        <v>1800.0000000000007</v>
      </c>
      <c r="K2652" s="34">
        <f t="shared" si="101"/>
        <v>720.00000000000034</v>
      </c>
      <c r="L2652" s="24">
        <v>0.4</v>
      </c>
      <c r="M2652" s="42">
        <f t="shared" si="104"/>
        <v>0.12000000000000005</v>
      </c>
      <c r="N2652" s="29">
        <f t="shared" si="105"/>
        <v>720.00000000000034</v>
      </c>
      <c r="O2652" s="3"/>
      <c r="P2652" s="4"/>
      <c r="Q2652" s="5"/>
      <c r="R2652" s="6"/>
    </row>
    <row r="2653" spans="1:18" ht="15.75" customHeight="1">
      <c r="A2653" s="12" t="s">
        <v>24</v>
      </c>
      <c r="B2653" s="15">
        <v>1197831</v>
      </c>
      <c r="C2653" s="3">
        <v>44490</v>
      </c>
      <c r="D2653" s="12" t="s">
        <v>25</v>
      </c>
      <c r="E2653" s="12" t="s">
        <v>96</v>
      </c>
      <c r="F2653" s="12" t="s">
        <v>97</v>
      </c>
      <c r="G2653" s="12" t="s">
        <v>19</v>
      </c>
      <c r="H2653" s="33">
        <v>0.20000000000000012</v>
      </c>
      <c r="I2653" s="21">
        <v>4250</v>
      </c>
      <c r="J2653" s="33">
        <f t="shared" si="100"/>
        <v>850.00000000000057</v>
      </c>
      <c r="K2653" s="34">
        <f t="shared" si="101"/>
        <v>297.50000000000017</v>
      </c>
      <c r="L2653" s="24">
        <v>0.35</v>
      </c>
      <c r="M2653" s="42">
        <f t="shared" si="104"/>
        <v>7.0000000000000034E-2</v>
      </c>
      <c r="N2653" s="29">
        <f t="shared" si="105"/>
        <v>297.50000000000017</v>
      </c>
      <c r="O2653" s="3"/>
      <c r="P2653" s="4"/>
      <c r="Q2653" s="5"/>
      <c r="R2653" s="6"/>
    </row>
    <row r="2654" spans="1:18" ht="15.75" customHeight="1">
      <c r="A2654" s="12" t="s">
        <v>24</v>
      </c>
      <c r="B2654" s="15">
        <v>1197831</v>
      </c>
      <c r="C2654" s="3">
        <v>44490</v>
      </c>
      <c r="D2654" s="12" t="s">
        <v>25</v>
      </c>
      <c r="E2654" s="12" t="s">
        <v>96</v>
      </c>
      <c r="F2654" s="12" t="s">
        <v>97</v>
      </c>
      <c r="G2654" s="12" t="s">
        <v>20</v>
      </c>
      <c r="H2654" s="33">
        <v>0.20000000000000012</v>
      </c>
      <c r="I2654" s="21">
        <v>3000</v>
      </c>
      <c r="J2654" s="33">
        <f t="shared" si="100"/>
        <v>600.00000000000034</v>
      </c>
      <c r="K2654" s="34">
        <f t="shared" si="101"/>
        <v>240.00000000000014</v>
      </c>
      <c r="L2654" s="24">
        <v>0.4</v>
      </c>
      <c r="M2654" s="42">
        <f t="shared" si="104"/>
        <v>8.0000000000000043E-2</v>
      </c>
      <c r="N2654" s="29">
        <f t="shared" si="105"/>
        <v>240.00000000000014</v>
      </c>
      <c r="O2654" s="3"/>
      <c r="P2654" s="4"/>
      <c r="Q2654" s="5"/>
      <c r="R2654" s="6"/>
    </row>
    <row r="2655" spans="1:18" ht="15.75" customHeight="1">
      <c r="A2655" s="12" t="s">
        <v>24</v>
      </c>
      <c r="B2655" s="15">
        <v>1197831</v>
      </c>
      <c r="C2655" s="3">
        <v>44490</v>
      </c>
      <c r="D2655" s="12" t="s">
        <v>25</v>
      </c>
      <c r="E2655" s="12" t="s">
        <v>96</v>
      </c>
      <c r="F2655" s="12" t="s">
        <v>97</v>
      </c>
      <c r="G2655" s="12" t="s">
        <v>21</v>
      </c>
      <c r="H2655" s="33">
        <v>0.20000000000000012</v>
      </c>
      <c r="I2655" s="21">
        <v>2750</v>
      </c>
      <c r="J2655" s="33">
        <f t="shared" si="100"/>
        <v>550.00000000000034</v>
      </c>
      <c r="K2655" s="34">
        <f t="shared" si="101"/>
        <v>220.00000000000014</v>
      </c>
      <c r="L2655" s="24">
        <v>0.4</v>
      </c>
      <c r="M2655" s="42">
        <f t="shared" si="104"/>
        <v>8.0000000000000057E-2</v>
      </c>
      <c r="N2655" s="29">
        <f t="shared" si="105"/>
        <v>220.00000000000014</v>
      </c>
      <c r="O2655" s="3"/>
      <c r="P2655" s="4"/>
      <c r="Q2655" s="5"/>
      <c r="R2655" s="6"/>
    </row>
    <row r="2656" spans="1:18" ht="15.75" customHeight="1">
      <c r="A2656" s="12" t="s">
        <v>24</v>
      </c>
      <c r="B2656" s="15">
        <v>1197831</v>
      </c>
      <c r="C2656" s="3">
        <v>44490</v>
      </c>
      <c r="D2656" s="12" t="s">
        <v>25</v>
      </c>
      <c r="E2656" s="12" t="s">
        <v>96</v>
      </c>
      <c r="F2656" s="12" t="s">
        <v>97</v>
      </c>
      <c r="G2656" s="12" t="s">
        <v>22</v>
      </c>
      <c r="H2656" s="33">
        <v>0.3000000000000001</v>
      </c>
      <c r="I2656" s="21">
        <v>2750</v>
      </c>
      <c r="J2656" s="33">
        <f t="shared" si="100"/>
        <v>825.00000000000023</v>
      </c>
      <c r="K2656" s="34">
        <f t="shared" si="101"/>
        <v>288.75000000000006</v>
      </c>
      <c r="L2656" s="24">
        <v>0.35</v>
      </c>
      <c r="M2656" s="42">
        <f t="shared" si="104"/>
        <v>0.10500000000000002</v>
      </c>
      <c r="N2656" s="29">
        <f t="shared" si="105"/>
        <v>288.75000000000006</v>
      </c>
      <c r="O2656" s="3"/>
      <c r="P2656" s="4"/>
      <c r="Q2656" s="5"/>
      <c r="R2656" s="6"/>
    </row>
    <row r="2657" spans="1:18" ht="15.75" customHeight="1">
      <c r="A2657" s="12" t="s">
        <v>24</v>
      </c>
      <c r="B2657" s="15">
        <v>1197831</v>
      </c>
      <c r="C2657" s="3">
        <v>44490</v>
      </c>
      <c r="D2657" s="12" t="s">
        <v>25</v>
      </c>
      <c r="E2657" s="12" t="s">
        <v>96</v>
      </c>
      <c r="F2657" s="12" t="s">
        <v>97</v>
      </c>
      <c r="G2657" s="12" t="s">
        <v>23</v>
      </c>
      <c r="H2657" s="33">
        <v>0.30000000000000004</v>
      </c>
      <c r="I2657" s="21">
        <v>4000</v>
      </c>
      <c r="J2657" s="33">
        <f t="shared" si="100"/>
        <v>1200.0000000000002</v>
      </c>
      <c r="K2657" s="34">
        <f t="shared" si="101"/>
        <v>480.00000000000011</v>
      </c>
      <c r="L2657" s="24">
        <v>0.4</v>
      </c>
      <c r="M2657" s="42">
        <f t="shared" si="104"/>
        <v>0.12000000000000002</v>
      </c>
      <c r="N2657" s="29">
        <f t="shared" si="105"/>
        <v>480.00000000000011</v>
      </c>
      <c r="O2657" s="3"/>
      <c r="P2657" s="4"/>
      <c r="Q2657" s="5"/>
      <c r="R2657" s="6"/>
    </row>
    <row r="2658" spans="1:18" ht="15.75" customHeight="1">
      <c r="A2658" s="12" t="s">
        <v>24</v>
      </c>
      <c r="B2658" s="15">
        <v>1197831</v>
      </c>
      <c r="C2658" s="3">
        <v>44520</v>
      </c>
      <c r="D2658" s="12" t="s">
        <v>25</v>
      </c>
      <c r="E2658" s="12" t="s">
        <v>96</v>
      </c>
      <c r="F2658" s="12" t="s">
        <v>97</v>
      </c>
      <c r="G2658" s="12" t="s">
        <v>18</v>
      </c>
      <c r="H2658" s="33">
        <v>0.25000000000000011</v>
      </c>
      <c r="I2658" s="21">
        <v>5500</v>
      </c>
      <c r="J2658" s="33">
        <f t="shared" si="100"/>
        <v>1375.0000000000007</v>
      </c>
      <c r="K2658" s="34">
        <f t="shared" si="101"/>
        <v>550.00000000000034</v>
      </c>
      <c r="L2658" s="24">
        <v>0.4</v>
      </c>
      <c r="M2658" s="42">
        <f t="shared" si="104"/>
        <v>0.10000000000000006</v>
      </c>
      <c r="N2658" s="29">
        <f t="shared" si="105"/>
        <v>550.00000000000034</v>
      </c>
      <c r="O2658" s="3"/>
      <c r="P2658" s="4"/>
      <c r="Q2658" s="5"/>
      <c r="R2658" s="6"/>
    </row>
    <row r="2659" spans="1:18" ht="15.75" customHeight="1">
      <c r="A2659" s="12" t="s">
        <v>24</v>
      </c>
      <c r="B2659" s="15">
        <v>1197831</v>
      </c>
      <c r="C2659" s="3">
        <v>44520</v>
      </c>
      <c r="D2659" s="12" t="s">
        <v>25</v>
      </c>
      <c r="E2659" s="12" t="s">
        <v>96</v>
      </c>
      <c r="F2659" s="12" t="s">
        <v>97</v>
      </c>
      <c r="G2659" s="12" t="s">
        <v>19</v>
      </c>
      <c r="H2659" s="33">
        <v>0.15000000000000013</v>
      </c>
      <c r="I2659" s="21">
        <v>3750</v>
      </c>
      <c r="J2659" s="33">
        <f t="shared" si="100"/>
        <v>562.50000000000045</v>
      </c>
      <c r="K2659" s="34">
        <f t="shared" si="101"/>
        <v>196.87500000000014</v>
      </c>
      <c r="L2659" s="24">
        <v>0.35</v>
      </c>
      <c r="M2659" s="42">
        <f t="shared" si="104"/>
        <v>5.250000000000004E-2</v>
      </c>
      <c r="N2659" s="29">
        <f t="shared" si="105"/>
        <v>196.87500000000014</v>
      </c>
      <c r="O2659" s="3"/>
      <c r="P2659" s="4"/>
      <c r="Q2659" s="5"/>
      <c r="R2659" s="6"/>
    </row>
    <row r="2660" spans="1:18" ht="15.75" customHeight="1">
      <c r="A2660" s="12" t="s">
        <v>24</v>
      </c>
      <c r="B2660" s="15">
        <v>1197831</v>
      </c>
      <c r="C2660" s="3">
        <v>44520</v>
      </c>
      <c r="D2660" s="12" t="s">
        <v>25</v>
      </c>
      <c r="E2660" s="12" t="s">
        <v>96</v>
      </c>
      <c r="F2660" s="12" t="s">
        <v>97</v>
      </c>
      <c r="G2660" s="12" t="s">
        <v>20</v>
      </c>
      <c r="H2660" s="33">
        <v>0.25000000000000017</v>
      </c>
      <c r="I2660" s="21">
        <v>3200</v>
      </c>
      <c r="J2660" s="33">
        <f t="shared" si="100"/>
        <v>800.00000000000057</v>
      </c>
      <c r="K2660" s="34">
        <f t="shared" si="101"/>
        <v>320.00000000000023</v>
      </c>
      <c r="L2660" s="24">
        <v>0.4</v>
      </c>
      <c r="M2660" s="42">
        <f t="shared" si="104"/>
        <v>0.10000000000000007</v>
      </c>
      <c r="N2660" s="29">
        <f t="shared" si="105"/>
        <v>320.00000000000023</v>
      </c>
      <c r="O2660" s="3"/>
      <c r="P2660" s="4"/>
      <c r="Q2660" s="5"/>
      <c r="R2660" s="6"/>
    </row>
    <row r="2661" spans="1:18" ht="15.75" customHeight="1">
      <c r="A2661" s="12" t="s">
        <v>24</v>
      </c>
      <c r="B2661" s="15">
        <v>1197831</v>
      </c>
      <c r="C2661" s="3">
        <v>44520</v>
      </c>
      <c r="D2661" s="12" t="s">
        <v>25</v>
      </c>
      <c r="E2661" s="12" t="s">
        <v>96</v>
      </c>
      <c r="F2661" s="12" t="s">
        <v>97</v>
      </c>
      <c r="G2661" s="12" t="s">
        <v>21</v>
      </c>
      <c r="H2661" s="33">
        <v>0.55000000000000016</v>
      </c>
      <c r="I2661" s="21">
        <v>3750</v>
      </c>
      <c r="J2661" s="33">
        <f t="shared" si="100"/>
        <v>2062.5000000000005</v>
      </c>
      <c r="K2661" s="34">
        <f t="shared" si="101"/>
        <v>825.00000000000023</v>
      </c>
      <c r="L2661" s="24">
        <v>0.4</v>
      </c>
      <c r="M2661" s="42">
        <f t="shared" si="104"/>
        <v>0.22000000000000006</v>
      </c>
      <c r="N2661" s="29">
        <f t="shared" si="105"/>
        <v>825.00000000000023</v>
      </c>
      <c r="O2661" s="3"/>
      <c r="P2661" s="4"/>
      <c r="Q2661" s="5"/>
      <c r="R2661" s="6"/>
    </row>
    <row r="2662" spans="1:18" ht="15.75" customHeight="1">
      <c r="A2662" s="12" t="s">
        <v>24</v>
      </c>
      <c r="B2662" s="15">
        <v>1197831</v>
      </c>
      <c r="C2662" s="3">
        <v>44520</v>
      </c>
      <c r="D2662" s="12" t="s">
        <v>25</v>
      </c>
      <c r="E2662" s="12" t="s">
        <v>96</v>
      </c>
      <c r="F2662" s="12" t="s">
        <v>97</v>
      </c>
      <c r="G2662" s="12" t="s">
        <v>22</v>
      </c>
      <c r="H2662" s="33">
        <v>0.75000000000000011</v>
      </c>
      <c r="I2662" s="21">
        <v>3500</v>
      </c>
      <c r="J2662" s="33">
        <f t="shared" si="100"/>
        <v>2625.0000000000005</v>
      </c>
      <c r="K2662" s="34">
        <f t="shared" si="101"/>
        <v>918.75000000000011</v>
      </c>
      <c r="L2662" s="24">
        <v>0.35</v>
      </c>
      <c r="M2662" s="42">
        <f t="shared" si="104"/>
        <v>0.26250000000000001</v>
      </c>
      <c r="N2662" s="29">
        <f t="shared" si="105"/>
        <v>918.75000000000011</v>
      </c>
      <c r="O2662" s="3"/>
      <c r="P2662" s="4"/>
      <c r="Q2662" s="5"/>
      <c r="R2662" s="6"/>
    </row>
    <row r="2663" spans="1:18" ht="15.75" customHeight="1">
      <c r="A2663" s="12" t="s">
        <v>24</v>
      </c>
      <c r="B2663" s="15">
        <v>1197831</v>
      </c>
      <c r="C2663" s="3">
        <v>44520</v>
      </c>
      <c r="D2663" s="12" t="s">
        <v>25</v>
      </c>
      <c r="E2663" s="12" t="s">
        <v>96</v>
      </c>
      <c r="F2663" s="12" t="s">
        <v>97</v>
      </c>
      <c r="G2663" s="12" t="s">
        <v>23</v>
      </c>
      <c r="H2663" s="33">
        <v>0.75</v>
      </c>
      <c r="I2663" s="21">
        <v>4500</v>
      </c>
      <c r="J2663" s="33">
        <f t="shared" si="100"/>
        <v>3375</v>
      </c>
      <c r="K2663" s="34">
        <f t="shared" si="101"/>
        <v>1350</v>
      </c>
      <c r="L2663" s="24">
        <v>0.4</v>
      </c>
      <c r="M2663" s="42">
        <f t="shared" si="104"/>
        <v>0.3</v>
      </c>
      <c r="N2663" s="29">
        <f t="shared" si="105"/>
        <v>1350</v>
      </c>
      <c r="O2663" s="3"/>
      <c r="P2663" s="4"/>
      <c r="Q2663" s="5"/>
      <c r="R2663" s="6"/>
    </row>
    <row r="2664" spans="1:18" ht="15.75" customHeight="1">
      <c r="A2664" s="12" t="s">
        <v>24</v>
      </c>
      <c r="B2664" s="15">
        <v>1197831</v>
      </c>
      <c r="C2664" s="3">
        <v>44549</v>
      </c>
      <c r="D2664" s="12" t="s">
        <v>25</v>
      </c>
      <c r="E2664" s="12" t="s">
        <v>96</v>
      </c>
      <c r="F2664" s="12" t="s">
        <v>97</v>
      </c>
      <c r="G2664" s="12" t="s">
        <v>18</v>
      </c>
      <c r="H2664" s="33">
        <v>0.70000000000000007</v>
      </c>
      <c r="I2664" s="21">
        <v>7000</v>
      </c>
      <c r="J2664" s="33">
        <f t="shared" si="100"/>
        <v>4900.0000000000009</v>
      </c>
      <c r="K2664" s="34">
        <f t="shared" si="101"/>
        <v>1960.0000000000005</v>
      </c>
      <c r="L2664" s="24">
        <v>0.4</v>
      </c>
      <c r="M2664" s="42">
        <f t="shared" si="104"/>
        <v>0.28000000000000008</v>
      </c>
      <c r="N2664" s="29">
        <f t="shared" si="105"/>
        <v>1960.0000000000005</v>
      </c>
      <c r="O2664" s="3"/>
      <c r="P2664" s="4"/>
      <c r="Q2664" s="5"/>
      <c r="R2664" s="6"/>
    </row>
    <row r="2665" spans="1:18" ht="15.75" customHeight="1">
      <c r="A2665" s="12" t="s">
        <v>24</v>
      </c>
      <c r="B2665" s="15">
        <v>1197831</v>
      </c>
      <c r="C2665" s="3">
        <v>44549</v>
      </c>
      <c r="D2665" s="12" t="s">
        <v>25</v>
      </c>
      <c r="E2665" s="12" t="s">
        <v>96</v>
      </c>
      <c r="F2665" s="12" t="s">
        <v>97</v>
      </c>
      <c r="G2665" s="12" t="s">
        <v>19</v>
      </c>
      <c r="H2665" s="33">
        <v>0.60000000000000009</v>
      </c>
      <c r="I2665" s="21">
        <v>5000</v>
      </c>
      <c r="J2665" s="33">
        <f t="shared" si="100"/>
        <v>3000.0000000000005</v>
      </c>
      <c r="K2665" s="34">
        <f t="shared" si="101"/>
        <v>1050</v>
      </c>
      <c r="L2665" s="24">
        <v>0.35</v>
      </c>
      <c r="M2665" s="42">
        <f t="shared" si="104"/>
        <v>0.21</v>
      </c>
      <c r="N2665" s="29">
        <f t="shared" si="105"/>
        <v>1050</v>
      </c>
      <c r="O2665" s="3"/>
      <c r="P2665" s="4"/>
      <c r="Q2665" s="5"/>
      <c r="R2665" s="6"/>
    </row>
    <row r="2666" spans="1:18" ht="15.75" customHeight="1">
      <c r="A2666" s="12" t="s">
        <v>24</v>
      </c>
      <c r="B2666" s="15">
        <v>1197831</v>
      </c>
      <c r="C2666" s="3">
        <v>44549</v>
      </c>
      <c r="D2666" s="12" t="s">
        <v>25</v>
      </c>
      <c r="E2666" s="12" t="s">
        <v>96</v>
      </c>
      <c r="F2666" s="12" t="s">
        <v>97</v>
      </c>
      <c r="G2666" s="12" t="s">
        <v>20</v>
      </c>
      <c r="H2666" s="33">
        <v>0.60000000000000009</v>
      </c>
      <c r="I2666" s="21">
        <v>4500</v>
      </c>
      <c r="J2666" s="33">
        <f t="shared" si="100"/>
        <v>2700.0000000000005</v>
      </c>
      <c r="K2666" s="34">
        <f t="shared" si="101"/>
        <v>1080.0000000000002</v>
      </c>
      <c r="L2666" s="24">
        <v>0.4</v>
      </c>
      <c r="M2666" s="42">
        <f t="shared" si="104"/>
        <v>0.24000000000000005</v>
      </c>
      <c r="N2666" s="29">
        <f t="shared" si="105"/>
        <v>1080.0000000000002</v>
      </c>
      <c r="O2666" s="3"/>
      <c r="P2666" s="4"/>
      <c r="Q2666" s="5"/>
      <c r="R2666" s="6"/>
    </row>
    <row r="2667" spans="1:18" ht="15.75" customHeight="1">
      <c r="A2667" s="12" t="s">
        <v>24</v>
      </c>
      <c r="B2667" s="15">
        <v>1197831</v>
      </c>
      <c r="C2667" s="3">
        <v>44549</v>
      </c>
      <c r="D2667" s="12" t="s">
        <v>25</v>
      </c>
      <c r="E2667" s="12" t="s">
        <v>96</v>
      </c>
      <c r="F2667" s="12" t="s">
        <v>97</v>
      </c>
      <c r="G2667" s="12" t="s">
        <v>21</v>
      </c>
      <c r="H2667" s="33">
        <v>0.60000000000000009</v>
      </c>
      <c r="I2667" s="21">
        <v>4000</v>
      </c>
      <c r="J2667" s="33">
        <f t="shared" si="100"/>
        <v>2400.0000000000005</v>
      </c>
      <c r="K2667" s="34">
        <f t="shared" si="101"/>
        <v>960.00000000000023</v>
      </c>
      <c r="L2667" s="24">
        <v>0.4</v>
      </c>
      <c r="M2667" s="42">
        <f t="shared" si="104"/>
        <v>0.24000000000000005</v>
      </c>
      <c r="N2667" s="29">
        <f t="shared" si="105"/>
        <v>960.00000000000023</v>
      </c>
      <c r="O2667" s="3"/>
      <c r="P2667" s="4"/>
      <c r="Q2667" s="5"/>
      <c r="R2667" s="6"/>
    </row>
    <row r="2668" spans="1:18" ht="15.75" customHeight="1">
      <c r="A2668" s="12" t="s">
        <v>24</v>
      </c>
      <c r="B2668" s="15">
        <v>1197831</v>
      </c>
      <c r="C2668" s="3">
        <v>44549</v>
      </c>
      <c r="D2668" s="12" t="s">
        <v>25</v>
      </c>
      <c r="E2668" s="12" t="s">
        <v>96</v>
      </c>
      <c r="F2668" s="12" t="s">
        <v>97</v>
      </c>
      <c r="G2668" s="12" t="s">
        <v>22</v>
      </c>
      <c r="H2668" s="33">
        <v>0.70000000000000007</v>
      </c>
      <c r="I2668" s="21">
        <v>4000</v>
      </c>
      <c r="J2668" s="33">
        <f t="shared" si="100"/>
        <v>2800.0000000000005</v>
      </c>
      <c r="K2668" s="34">
        <f t="shared" si="101"/>
        <v>980.00000000000011</v>
      </c>
      <c r="L2668" s="24">
        <v>0.35</v>
      </c>
      <c r="M2668" s="42">
        <f t="shared" si="104"/>
        <v>0.24500000000000002</v>
      </c>
      <c r="N2668" s="29">
        <f t="shared" si="105"/>
        <v>980.00000000000011</v>
      </c>
      <c r="O2668" s="3"/>
      <c r="P2668" s="4"/>
      <c r="Q2668" s="5"/>
      <c r="R2668" s="6"/>
    </row>
    <row r="2669" spans="1:18" ht="15.75" customHeight="1">
      <c r="A2669" s="12" t="s">
        <v>24</v>
      </c>
      <c r="B2669" s="15">
        <v>1197831</v>
      </c>
      <c r="C2669" s="3">
        <v>44549</v>
      </c>
      <c r="D2669" s="12" t="s">
        <v>25</v>
      </c>
      <c r="E2669" s="12" t="s">
        <v>96</v>
      </c>
      <c r="F2669" s="12" t="s">
        <v>97</v>
      </c>
      <c r="G2669" s="12" t="s">
        <v>23</v>
      </c>
      <c r="H2669" s="33">
        <v>0.75</v>
      </c>
      <c r="I2669" s="21">
        <v>5000</v>
      </c>
      <c r="J2669" s="33">
        <f t="shared" si="100"/>
        <v>3750</v>
      </c>
      <c r="K2669" s="34">
        <f t="shared" si="101"/>
        <v>1500</v>
      </c>
      <c r="L2669" s="24">
        <v>0.4</v>
      </c>
      <c r="M2669" s="42">
        <f t="shared" si="104"/>
        <v>0.3</v>
      </c>
      <c r="N2669" s="29">
        <f t="shared" si="105"/>
        <v>1500</v>
      </c>
      <c r="O2669" s="3"/>
      <c r="P2669" s="4"/>
      <c r="Q2669" s="5"/>
      <c r="R2669" s="6"/>
    </row>
    <row r="2670" spans="1:18" ht="15.75" customHeight="1">
      <c r="A2670" s="12" t="s">
        <v>24</v>
      </c>
      <c r="B2670" s="15">
        <v>1197831</v>
      </c>
      <c r="C2670" s="3">
        <v>44219</v>
      </c>
      <c r="D2670" s="12" t="s">
        <v>25</v>
      </c>
      <c r="E2670" s="12" t="s">
        <v>98</v>
      </c>
      <c r="F2670" s="12" t="s">
        <v>99</v>
      </c>
      <c r="G2670" s="12" t="s">
        <v>18</v>
      </c>
      <c r="H2670" s="33">
        <v>0.25000000000000006</v>
      </c>
      <c r="I2670" s="21">
        <v>5750</v>
      </c>
      <c r="J2670" s="33">
        <f t="shared" si="100"/>
        <v>1437.5000000000002</v>
      </c>
      <c r="K2670" s="34">
        <f t="shared" si="101"/>
        <v>575.00000000000011</v>
      </c>
      <c r="L2670" s="24">
        <v>0.4</v>
      </c>
      <c r="M2670" s="42">
        <f t="shared" si="104"/>
        <v>0.10000000000000002</v>
      </c>
      <c r="N2670" s="29">
        <f t="shared" si="105"/>
        <v>575.00000000000011</v>
      </c>
      <c r="O2670" s="3"/>
      <c r="P2670" s="4"/>
      <c r="Q2670" s="5"/>
      <c r="R2670" s="6"/>
    </row>
    <row r="2671" spans="1:18" ht="15.75" customHeight="1">
      <c r="A2671" s="12" t="s">
        <v>24</v>
      </c>
      <c r="B2671" s="15">
        <v>1197831</v>
      </c>
      <c r="C2671" s="3">
        <v>44219</v>
      </c>
      <c r="D2671" s="12" t="s">
        <v>25</v>
      </c>
      <c r="E2671" s="12" t="s">
        <v>98</v>
      </c>
      <c r="F2671" s="12" t="s">
        <v>99</v>
      </c>
      <c r="G2671" s="12" t="s">
        <v>19</v>
      </c>
      <c r="H2671" s="33">
        <v>0.25000000000000006</v>
      </c>
      <c r="I2671" s="21">
        <v>3750</v>
      </c>
      <c r="J2671" s="33">
        <f t="shared" si="100"/>
        <v>937.50000000000023</v>
      </c>
      <c r="K2671" s="34">
        <f t="shared" si="101"/>
        <v>328.12500000000006</v>
      </c>
      <c r="L2671" s="24">
        <v>0.35</v>
      </c>
      <c r="M2671" s="42">
        <f t="shared" si="104"/>
        <v>8.7500000000000008E-2</v>
      </c>
      <c r="N2671" s="29">
        <f t="shared" si="105"/>
        <v>328.12500000000006</v>
      </c>
      <c r="O2671" s="3"/>
      <c r="P2671" s="4"/>
      <c r="Q2671" s="5"/>
      <c r="R2671" s="6"/>
    </row>
    <row r="2672" spans="1:18" ht="15.75" customHeight="1">
      <c r="A2672" s="12" t="s">
        <v>24</v>
      </c>
      <c r="B2672" s="15">
        <v>1197831</v>
      </c>
      <c r="C2672" s="3">
        <v>44219</v>
      </c>
      <c r="D2672" s="12" t="s">
        <v>25</v>
      </c>
      <c r="E2672" s="12" t="s">
        <v>98</v>
      </c>
      <c r="F2672" s="12" t="s">
        <v>99</v>
      </c>
      <c r="G2672" s="12" t="s">
        <v>20</v>
      </c>
      <c r="H2672" s="33">
        <v>0.15000000000000008</v>
      </c>
      <c r="I2672" s="21">
        <v>3750</v>
      </c>
      <c r="J2672" s="33">
        <f t="shared" si="100"/>
        <v>562.50000000000034</v>
      </c>
      <c r="K2672" s="34">
        <f t="shared" si="101"/>
        <v>225.00000000000014</v>
      </c>
      <c r="L2672" s="24">
        <v>0.4</v>
      </c>
      <c r="M2672" s="42">
        <f t="shared" si="104"/>
        <v>6.0000000000000039E-2</v>
      </c>
      <c r="N2672" s="29">
        <f t="shared" si="105"/>
        <v>225.00000000000014</v>
      </c>
      <c r="O2672" s="3"/>
      <c r="P2672" s="4"/>
      <c r="Q2672" s="5"/>
      <c r="R2672" s="6"/>
    </row>
    <row r="2673" spans="1:18" ht="15.75" customHeight="1">
      <c r="A2673" s="12" t="s">
        <v>24</v>
      </c>
      <c r="B2673" s="15">
        <v>1197831</v>
      </c>
      <c r="C2673" s="3">
        <v>44219</v>
      </c>
      <c r="D2673" s="12" t="s">
        <v>25</v>
      </c>
      <c r="E2673" s="12" t="s">
        <v>98</v>
      </c>
      <c r="F2673" s="12" t="s">
        <v>99</v>
      </c>
      <c r="G2673" s="12" t="s">
        <v>21</v>
      </c>
      <c r="H2673" s="33">
        <v>0.2</v>
      </c>
      <c r="I2673" s="21">
        <v>2250</v>
      </c>
      <c r="J2673" s="33">
        <f t="shared" si="100"/>
        <v>450</v>
      </c>
      <c r="K2673" s="34">
        <f t="shared" si="101"/>
        <v>180</v>
      </c>
      <c r="L2673" s="24">
        <v>0.4</v>
      </c>
      <c r="M2673" s="42">
        <f t="shared" si="104"/>
        <v>0.08</v>
      </c>
      <c r="N2673" s="29">
        <f t="shared" si="105"/>
        <v>180</v>
      </c>
      <c r="O2673" s="3"/>
      <c r="P2673" s="4"/>
      <c r="Q2673" s="5"/>
      <c r="R2673" s="6"/>
    </row>
    <row r="2674" spans="1:18" ht="15.75" customHeight="1">
      <c r="A2674" s="12" t="s">
        <v>24</v>
      </c>
      <c r="B2674" s="15">
        <v>1197831</v>
      </c>
      <c r="C2674" s="3">
        <v>44219</v>
      </c>
      <c r="D2674" s="12" t="s">
        <v>25</v>
      </c>
      <c r="E2674" s="12" t="s">
        <v>98</v>
      </c>
      <c r="F2674" s="12" t="s">
        <v>99</v>
      </c>
      <c r="G2674" s="12" t="s">
        <v>22</v>
      </c>
      <c r="H2674" s="33">
        <v>0.35000000000000003</v>
      </c>
      <c r="I2674" s="21">
        <v>2750</v>
      </c>
      <c r="J2674" s="33">
        <f t="shared" si="100"/>
        <v>962.50000000000011</v>
      </c>
      <c r="K2674" s="34">
        <f t="shared" si="101"/>
        <v>336.875</v>
      </c>
      <c r="L2674" s="24">
        <v>0.35</v>
      </c>
      <c r="M2674" s="42">
        <f t="shared" si="104"/>
        <v>0.1225</v>
      </c>
      <c r="N2674" s="29">
        <f t="shared" si="105"/>
        <v>336.875</v>
      </c>
      <c r="O2674" s="3"/>
      <c r="P2674" s="4"/>
      <c r="Q2674" s="5"/>
      <c r="R2674" s="6"/>
    </row>
    <row r="2675" spans="1:18" ht="15.75" customHeight="1">
      <c r="A2675" s="12" t="s">
        <v>24</v>
      </c>
      <c r="B2675" s="15">
        <v>1197831</v>
      </c>
      <c r="C2675" s="3">
        <v>44219</v>
      </c>
      <c r="D2675" s="12" t="s">
        <v>25</v>
      </c>
      <c r="E2675" s="12" t="s">
        <v>98</v>
      </c>
      <c r="F2675" s="12" t="s">
        <v>99</v>
      </c>
      <c r="G2675" s="12" t="s">
        <v>23</v>
      </c>
      <c r="H2675" s="33">
        <v>0.25000000000000006</v>
      </c>
      <c r="I2675" s="21">
        <v>3750</v>
      </c>
      <c r="J2675" s="33">
        <f t="shared" si="100"/>
        <v>937.50000000000023</v>
      </c>
      <c r="K2675" s="34">
        <f t="shared" si="101"/>
        <v>375.00000000000011</v>
      </c>
      <c r="L2675" s="24">
        <v>0.4</v>
      </c>
      <c r="M2675" s="42">
        <f t="shared" si="104"/>
        <v>0.10000000000000003</v>
      </c>
      <c r="N2675" s="29">
        <f t="shared" si="105"/>
        <v>375.00000000000011</v>
      </c>
      <c r="O2675" s="3"/>
      <c r="P2675" s="4"/>
      <c r="Q2675" s="5"/>
      <c r="R2675" s="6"/>
    </row>
    <row r="2676" spans="1:18" ht="15.75" customHeight="1">
      <c r="A2676" s="12" t="s">
        <v>24</v>
      </c>
      <c r="B2676" s="15">
        <v>1197831</v>
      </c>
      <c r="C2676" s="3">
        <v>44248</v>
      </c>
      <c r="D2676" s="12" t="s">
        <v>25</v>
      </c>
      <c r="E2676" s="12" t="s">
        <v>98</v>
      </c>
      <c r="F2676" s="12" t="s">
        <v>99</v>
      </c>
      <c r="G2676" s="12" t="s">
        <v>18</v>
      </c>
      <c r="H2676" s="33">
        <v>0.25000000000000006</v>
      </c>
      <c r="I2676" s="21">
        <v>6250</v>
      </c>
      <c r="J2676" s="33">
        <f t="shared" si="100"/>
        <v>1562.5000000000005</v>
      </c>
      <c r="K2676" s="34">
        <f t="shared" si="101"/>
        <v>625.00000000000023</v>
      </c>
      <c r="L2676" s="24">
        <v>0.4</v>
      </c>
      <c r="M2676" s="42">
        <f t="shared" si="104"/>
        <v>0.10000000000000003</v>
      </c>
      <c r="N2676" s="29">
        <f t="shared" si="105"/>
        <v>625.00000000000023</v>
      </c>
      <c r="O2676" s="3"/>
      <c r="P2676" s="4"/>
      <c r="Q2676" s="5"/>
      <c r="R2676" s="6"/>
    </row>
    <row r="2677" spans="1:18" ht="15.75" customHeight="1">
      <c r="A2677" s="12" t="s">
        <v>24</v>
      </c>
      <c r="B2677" s="15">
        <v>1197831</v>
      </c>
      <c r="C2677" s="3">
        <v>44248</v>
      </c>
      <c r="D2677" s="12" t="s">
        <v>25</v>
      </c>
      <c r="E2677" s="12" t="s">
        <v>98</v>
      </c>
      <c r="F2677" s="12" t="s">
        <v>99</v>
      </c>
      <c r="G2677" s="12" t="s">
        <v>19</v>
      </c>
      <c r="H2677" s="33">
        <v>0.25000000000000006</v>
      </c>
      <c r="I2677" s="21">
        <v>2750</v>
      </c>
      <c r="J2677" s="33">
        <f t="shared" si="100"/>
        <v>687.50000000000011</v>
      </c>
      <c r="K2677" s="34">
        <f t="shared" si="101"/>
        <v>240.62500000000003</v>
      </c>
      <c r="L2677" s="24">
        <v>0.35</v>
      </c>
      <c r="M2677" s="42">
        <f t="shared" si="104"/>
        <v>8.7500000000000008E-2</v>
      </c>
      <c r="N2677" s="29">
        <f t="shared" si="105"/>
        <v>240.62500000000003</v>
      </c>
      <c r="O2677" s="3"/>
      <c r="P2677" s="4"/>
      <c r="Q2677" s="5"/>
      <c r="R2677" s="6"/>
    </row>
    <row r="2678" spans="1:18" ht="15.75" customHeight="1">
      <c r="A2678" s="12" t="s">
        <v>24</v>
      </c>
      <c r="B2678" s="15">
        <v>1197831</v>
      </c>
      <c r="C2678" s="3">
        <v>44248</v>
      </c>
      <c r="D2678" s="12" t="s">
        <v>25</v>
      </c>
      <c r="E2678" s="12" t="s">
        <v>98</v>
      </c>
      <c r="F2678" s="12" t="s">
        <v>99</v>
      </c>
      <c r="G2678" s="12" t="s">
        <v>20</v>
      </c>
      <c r="H2678" s="33">
        <v>0.15000000000000008</v>
      </c>
      <c r="I2678" s="21">
        <v>3250</v>
      </c>
      <c r="J2678" s="33">
        <f t="shared" si="100"/>
        <v>487.50000000000023</v>
      </c>
      <c r="K2678" s="34">
        <f t="shared" si="101"/>
        <v>195.00000000000011</v>
      </c>
      <c r="L2678" s="24">
        <v>0.4</v>
      </c>
      <c r="M2678" s="42">
        <f t="shared" si="104"/>
        <v>6.0000000000000032E-2</v>
      </c>
      <c r="N2678" s="29">
        <f t="shared" si="105"/>
        <v>195.00000000000011</v>
      </c>
      <c r="O2678" s="3"/>
      <c r="P2678" s="4"/>
      <c r="Q2678" s="5"/>
      <c r="R2678" s="6"/>
    </row>
    <row r="2679" spans="1:18" ht="15.75" customHeight="1">
      <c r="A2679" s="12" t="s">
        <v>24</v>
      </c>
      <c r="B2679" s="15">
        <v>1197831</v>
      </c>
      <c r="C2679" s="3">
        <v>44248</v>
      </c>
      <c r="D2679" s="12" t="s">
        <v>25</v>
      </c>
      <c r="E2679" s="12" t="s">
        <v>98</v>
      </c>
      <c r="F2679" s="12" t="s">
        <v>99</v>
      </c>
      <c r="G2679" s="12" t="s">
        <v>21</v>
      </c>
      <c r="H2679" s="33">
        <v>0.2</v>
      </c>
      <c r="I2679" s="21">
        <v>1750</v>
      </c>
      <c r="J2679" s="33">
        <f t="shared" si="100"/>
        <v>350</v>
      </c>
      <c r="K2679" s="34">
        <f t="shared" si="101"/>
        <v>140</v>
      </c>
      <c r="L2679" s="24">
        <v>0.4</v>
      </c>
      <c r="M2679" s="42">
        <f t="shared" si="104"/>
        <v>0.08</v>
      </c>
      <c r="N2679" s="29">
        <f t="shared" si="105"/>
        <v>140</v>
      </c>
      <c r="O2679" s="3"/>
      <c r="P2679" s="4"/>
      <c r="Q2679" s="5"/>
      <c r="R2679" s="6"/>
    </row>
    <row r="2680" spans="1:18" ht="15.75" customHeight="1">
      <c r="A2680" s="12" t="s">
        <v>24</v>
      </c>
      <c r="B2680" s="15">
        <v>1197831</v>
      </c>
      <c r="C2680" s="3">
        <v>44248</v>
      </c>
      <c r="D2680" s="12" t="s">
        <v>25</v>
      </c>
      <c r="E2680" s="12" t="s">
        <v>98</v>
      </c>
      <c r="F2680" s="12" t="s">
        <v>99</v>
      </c>
      <c r="G2680" s="12" t="s">
        <v>22</v>
      </c>
      <c r="H2680" s="33">
        <v>0.35000000000000003</v>
      </c>
      <c r="I2680" s="21">
        <v>2500</v>
      </c>
      <c r="J2680" s="33">
        <f t="shared" si="100"/>
        <v>875.00000000000011</v>
      </c>
      <c r="K2680" s="34">
        <f t="shared" si="101"/>
        <v>306.25</v>
      </c>
      <c r="L2680" s="24">
        <v>0.35</v>
      </c>
      <c r="M2680" s="42">
        <f t="shared" si="104"/>
        <v>0.1225</v>
      </c>
      <c r="N2680" s="29">
        <f t="shared" si="105"/>
        <v>306.25</v>
      </c>
      <c r="O2680" s="3"/>
      <c r="P2680" s="4"/>
      <c r="Q2680" s="5"/>
      <c r="R2680" s="6"/>
    </row>
    <row r="2681" spans="1:18" ht="15.75" customHeight="1">
      <c r="A2681" s="12" t="s">
        <v>24</v>
      </c>
      <c r="B2681" s="15">
        <v>1197831</v>
      </c>
      <c r="C2681" s="3">
        <v>44248</v>
      </c>
      <c r="D2681" s="12" t="s">
        <v>25</v>
      </c>
      <c r="E2681" s="12" t="s">
        <v>98</v>
      </c>
      <c r="F2681" s="12" t="s">
        <v>99</v>
      </c>
      <c r="G2681" s="12" t="s">
        <v>23</v>
      </c>
      <c r="H2681" s="33">
        <v>0.2</v>
      </c>
      <c r="I2681" s="21">
        <v>3500</v>
      </c>
      <c r="J2681" s="33">
        <f t="shared" si="100"/>
        <v>700</v>
      </c>
      <c r="K2681" s="34">
        <f t="shared" si="101"/>
        <v>280</v>
      </c>
      <c r="L2681" s="24">
        <v>0.4</v>
      </c>
      <c r="M2681" s="42">
        <f t="shared" si="104"/>
        <v>0.08</v>
      </c>
      <c r="N2681" s="29">
        <f t="shared" si="105"/>
        <v>280</v>
      </c>
      <c r="O2681" s="3"/>
      <c r="P2681" s="4"/>
      <c r="Q2681" s="5"/>
      <c r="R2681" s="6"/>
    </row>
    <row r="2682" spans="1:18" ht="15.75" customHeight="1">
      <c r="A2682" s="12" t="s">
        <v>24</v>
      </c>
      <c r="B2682" s="15">
        <v>1197831</v>
      </c>
      <c r="C2682" s="3">
        <v>44274</v>
      </c>
      <c r="D2682" s="12" t="s">
        <v>25</v>
      </c>
      <c r="E2682" s="12" t="s">
        <v>98</v>
      </c>
      <c r="F2682" s="12" t="s">
        <v>99</v>
      </c>
      <c r="G2682" s="12" t="s">
        <v>18</v>
      </c>
      <c r="H2682" s="33">
        <v>0.2</v>
      </c>
      <c r="I2682" s="21">
        <v>5700</v>
      </c>
      <c r="J2682" s="33">
        <f t="shared" si="100"/>
        <v>1140</v>
      </c>
      <c r="K2682" s="34">
        <f t="shared" si="101"/>
        <v>456</v>
      </c>
      <c r="L2682" s="24">
        <v>0.4</v>
      </c>
      <c r="M2682" s="42">
        <f t="shared" si="104"/>
        <v>0.08</v>
      </c>
      <c r="N2682" s="29">
        <f t="shared" si="105"/>
        <v>456</v>
      </c>
      <c r="O2682" s="3"/>
      <c r="P2682" s="4"/>
      <c r="Q2682" s="5"/>
      <c r="R2682" s="6"/>
    </row>
    <row r="2683" spans="1:18" ht="15.75" customHeight="1">
      <c r="A2683" s="12" t="s">
        <v>24</v>
      </c>
      <c r="B2683" s="15">
        <v>1197831</v>
      </c>
      <c r="C2683" s="3">
        <v>44274</v>
      </c>
      <c r="D2683" s="12" t="s">
        <v>25</v>
      </c>
      <c r="E2683" s="12" t="s">
        <v>98</v>
      </c>
      <c r="F2683" s="12" t="s">
        <v>99</v>
      </c>
      <c r="G2683" s="12" t="s">
        <v>19</v>
      </c>
      <c r="H2683" s="33">
        <v>0.2</v>
      </c>
      <c r="I2683" s="21">
        <v>2500</v>
      </c>
      <c r="J2683" s="33">
        <f t="shared" si="100"/>
        <v>500</v>
      </c>
      <c r="K2683" s="34">
        <f t="shared" si="101"/>
        <v>175</v>
      </c>
      <c r="L2683" s="24">
        <v>0.35</v>
      </c>
      <c r="M2683" s="42">
        <f t="shared" si="104"/>
        <v>7.0000000000000007E-2</v>
      </c>
      <c r="N2683" s="29">
        <f t="shared" si="105"/>
        <v>175</v>
      </c>
      <c r="O2683" s="3"/>
      <c r="P2683" s="4"/>
      <c r="Q2683" s="5"/>
      <c r="R2683" s="6"/>
    </row>
    <row r="2684" spans="1:18" ht="15.75" customHeight="1">
      <c r="A2684" s="12" t="s">
        <v>24</v>
      </c>
      <c r="B2684" s="15">
        <v>1197831</v>
      </c>
      <c r="C2684" s="3">
        <v>44274</v>
      </c>
      <c r="D2684" s="12" t="s">
        <v>25</v>
      </c>
      <c r="E2684" s="12" t="s">
        <v>98</v>
      </c>
      <c r="F2684" s="12" t="s">
        <v>99</v>
      </c>
      <c r="G2684" s="12" t="s">
        <v>20</v>
      </c>
      <c r="H2684" s="33">
        <v>0.10000000000000002</v>
      </c>
      <c r="I2684" s="21">
        <v>2750</v>
      </c>
      <c r="J2684" s="33">
        <f t="shared" si="100"/>
        <v>275.00000000000006</v>
      </c>
      <c r="K2684" s="34">
        <f t="shared" si="101"/>
        <v>110.00000000000003</v>
      </c>
      <c r="L2684" s="24">
        <v>0.4</v>
      </c>
      <c r="M2684" s="42">
        <f t="shared" si="104"/>
        <v>4.0000000000000008E-2</v>
      </c>
      <c r="N2684" s="29">
        <f t="shared" si="105"/>
        <v>110.00000000000003</v>
      </c>
      <c r="O2684" s="3"/>
      <c r="P2684" s="4"/>
      <c r="Q2684" s="5"/>
      <c r="R2684" s="6"/>
    </row>
    <row r="2685" spans="1:18" ht="15.75" customHeight="1">
      <c r="A2685" s="12" t="s">
        <v>24</v>
      </c>
      <c r="B2685" s="15">
        <v>1197831</v>
      </c>
      <c r="C2685" s="3">
        <v>44274</v>
      </c>
      <c r="D2685" s="12" t="s">
        <v>25</v>
      </c>
      <c r="E2685" s="12" t="s">
        <v>98</v>
      </c>
      <c r="F2685" s="12" t="s">
        <v>99</v>
      </c>
      <c r="G2685" s="12" t="s">
        <v>21</v>
      </c>
      <c r="H2685" s="33">
        <v>0.19999999999999996</v>
      </c>
      <c r="I2685" s="21">
        <v>1250</v>
      </c>
      <c r="J2685" s="33">
        <f t="shared" si="100"/>
        <v>249.99999999999994</v>
      </c>
      <c r="K2685" s="34">
        <f t="shared" si="101"/>
        <v>99.999999999999986</v>
      </c>
      <c r="L2685" s="24">
        <v>0.4</v>
      </c>
      <c r="M2685" s="42">
        <f t="shared" si="104"/>
        <v>7.9999999999999988E-2</v>
      </c>
      <c r="N2685" s="29">
        <f t="shared" si="105"/>
        <v>99.999999999999986</v>
      </c>
      <c r="O2685" s="3"/>
      <c r="P2685" s="4"/>
      <c r="Q2685" s="5"/>
      <c r="R2685" s="6"/>
    </row>
    <row r="2686" spans="1:18" ht="15.75" customHeight="1">
      <c r="A2686" s="12" t="s">
        <v>24</v>
      </c>
      <c r="B2686" s="15">
        <v>1197831</v>
      </c>
      <c r="C2686" s="3">
        <v>44274</v>
      </c>
      <c r="D2686" s="12" t="s">
        <v>25</v>
      </c>
      <c r="E2686" s="12" t="s">
        <v>98</v>
      </c>
      <c r="F2686" s="12" t="s">
        <v>99</v>
      </c>
      <c r="G2686" s="12" t="s">
        <v>22</v>
      </c>
      <c r="H2686" s="33">
        <v>0.35000000000000009</v>
      </c>
      <c r="I2686" s="21">
        <v>1750</v>
      </c>
      <c r="J2686" s="33">
        <f t="shared" si="100"/>
        <v>612.50000000000011</v>
      </c>
      <c r="K2686" s="34">
        <f t="shared" si="101"/>
        <v>214.37500000000003</v>
      </c>
      <c r="L2686" s="24">
        <v>0.35</v>
      </c>
      <c r="M2686" s="42">
        <f t="shared" si="104"/>
        <v>0.12250000000000001</v>
      </c>
      <c r="N2686" s="29">
        <f t="shared" si="105"/>
        <v>214.37500000000003</v>
      </c>
      <c r="O2686" s="3"/>
      <c r="P2686" s="4"/>
      <c r="Q2686" s="5"/>
      <c r="R2686" s="6"/>
    </row>
    <row r="2687" spans="1:18" ht="15.75" customHeight="1">
      <c r="A2687" s="12" t="s">
        <v>24</v>
      </c>
      <c r="B2687" s="15">
        <v>1197831</v>
      </c>
      <c r="C2687" s="3">
        <v>44274</v>
      </c>
      <c r="D2687" s="12" t="s">
        <v>25</v>
      </c>
      <c r="E2687" s="12" t="s">
        <v>98</v>
      </c>
      <c r="F2687" s="12" t="s">
        <v>99</v>
      </c>
      <c r="G2687" s="12" t="s">
        <v>23</v>
      </c>
      <c r="H2687" s="33">
        <v>0.25</v>
      </c>
      <c r="I2687" s="21">
        <v>2750</v>
      </c>
      <c r="J2687" s="33">
        <f t="shared" si="100"/>
        <v>687.5</v>
      </c>
      <c r="K2687" s="34">
        <f t="shared" si="101"/>
        <v>275</v>
      </c>
      <c r="L2687" s="24">
        <v>0.4</v>
      </c>
      <c r="M2687" s="42">
        <f t="shared" si="104"/>
        <v>0.1</v>
      </c>
      <c r="N2687" s="29">
        <f t="shared" si="105"/>
        <v>275</v>
      </c>
      <c r="O2687" s="3"/>
      <c r="P2687" s="4"/>
      <c r="Q2687" s="5"/>
      <c r="R2687" s="6"/>
    </row>
    <row r="2688" spans="1:18" ht="15.75" customHeight="1">
      <c r="A2688" s="12" t="s">
        <v>24</v>
      </c>
      <c r="B2688" s="15">
        <v>1197831</v>
      </c>
      <c r="C2688" s="3">
        <v>44306</v>
      </c>
      <c r="D2688" s="12" t="s">
        <v>25</v>
      </c>
      <c r="E2688" s="12" t="s">
        <v>98</v>
      </c>
      <c r="F2688" s="12" t="s">
        <v>99</v>
      </c>
      <c r="G2688" s="12" t="s">
        <v>18</v>
      </c>
      <c r="H2688" s="33">
        <v>0.25</v>
      </c>
      <c r="I2688" s="21">
        <v>5250</v>
      </c>
      <c r="J2688" s="33">
        <f t="shared" si="100"/>
        <v>1312.5</v>
      </c>
      <c r="K2688" s="34">
        <f t="shared" si="101"/>
        <v>525</v>
      </c>
      <c r="L2688" s="24">
        <v>0.4</v>
      </c>
      <c r="M2688" s="42">
        <f t="shared" si="104"/>
        <v>0.1</v>
      </c>
      <c r="N2688" s="29">
        <f t="shared" si="105"/>
        <v>525</v>
      </c>
      <c r="O2688" s="3"/>
      <c r="P2688" s="4"/>
      <c r="Q2688" s="5"/>
      <c r="R2688" s="6"/>
    </row>
    <row r="2689" spans="1:18" ht="15.75" customHeight="1">
      <c r="A2689" s="12" t="s">
        <v>24</v>
      </c>
      <c r="B2689" s="15">
        <v>1197831</v>
      </c>
      <c r="C2689" s="3">
        <v>44306</v>
      </c>
      <c r="D2689" s="12" t="s">
        <v>25</v>
      </c>
      <c r="E2689" s="12" t="s">
        <v>98</v>
      </c>
      <c r="F2689" s="12" t="s">
        <v>99</v>
      </c>
      <c r="G2689" s="12" t="s">
        <v>19</v>
      </c>
      <c r="H2689" s="33">
        <v>0.25</v>
      </c>
      <c r="I2689" s="21">
        <v>2250</v>
      </c>
      <c r="J2689" s="33">
        <f t="shared" si="100"/>
        <v>562.5</v>
      </c>
      <c r="K2689" s="34">
        <f t="shared" si="101"/>
        <v>196.875</v>
      </c>
      <c r="L2689" s="24">
        <v>0.35</v>
      </c>
      <c r="M2689" s="42">
        <f t="shared" si="104"/>
        <v>8.7499999999999994E-2</v>
      </c>
      <c r="N2689" s="29">
        <f t="shared" si="105"/>
        <v>196.875</v>
      </c>
      <c r="O2689" s="3"/>
      <c r="P2689" s="4"/>
      <c r="Q2689" s="5"/>
      <c r="R2689" s="6"/>
    </row>
    <row r="2690" spans="1:18" ht="15.75" customHeight="1">
      <c r="A2690" s="12" t="s">
        <v>24</v>
      </c>
      <c r="B2690" s="15">
        <v>1197831</v>
      </c>
      <c r="C2690" s="3">
        <v>44306</v>
      </c>
      <c r="D2690" s="12" t="s">
        <v>25</v>
      </c>
      <c r="E2690" s="12" t="s">
        <v>98</v>
      </c>
      <c r="F2690" s="12" t="s">
        <v>99</v>
      </c>
      <c r="G2690" s="12" t="s">
        <v>20</v>
      </c>
      <c r="H2690" s="33">
        <v>0.15000000000000002</v>
      </c>
      <c r="I2690" s="21">
        <v>2250</v>
      </c>
      <c r="J2690" s="33">
        <f t="shared" si="100"/>
        <v>337.50000000000006</v>
      </c>
      <c r="K2690" s="34">
        <f t="shared" si="101"/>
        <v>135.00000000000003</v>
      </c>
      <c r="L2690" s="24">
        <v>0.4</v>
      </c>
      <c r="M2690" s="42">
        <f t="shared" si="104"/>
        <v>6.0000000000000012E-2</v>
      </c>
      <c r="N2690" s="29">
        <f t="shared" si="105"/>
        <v>135.00000000000003</v>
      </c>
      <c r="O2690" s="3"/>
      <c r="P2690" s="4"/>
      <c r="Q2690" s="5"/>
      <c r="R2690" s="6"/>
    </row>
    <row r="2691" spans="1:18" ht="15.75" customHeight="1">
      <c r="A2691" s="12" t="s">
        <v>24</v>
      </c>
      <c r="B2691" s="15">
        <v>1197831</v>
      </c>
      <c r="C2691" s="3">
        <v>44306</v>
      </c>
      <c r="D2691" s="12" t="s">
        <v>25</v>
      </c>
      <c r="E2691" s="12" t="s">
        <v>98</v>
      </c>
      <c r="F2691" s="12" t="s">
        <v>99</v>
      </c>
      <c r="G2691" s="12" t="s">
        <v>21</v>
      </c>
      <c r="H2691" s="33">
        <v>0.19999999999999996</v>
      </c>
      <c r="I2691" s="21">
        <v>1500</v>
      </c>
      <c r="J2691" s="33">
        <f t="shared" si="100"/>
        <v>299.99999999999994</v>
      </c>
      <c r="K2691" s="34">
        <f t="shared" si="101"/>
        <v>119.99999999999999</v>
      </c>
      <c r="L2691" s="24">
        <v>0.4</v>
      </c>
      <c r="M2691" s="42">
        <f t="shared" si="104"/>
        <v>7.9999999999999988E-2</v>
      </c>
      <c r="N2691" s="29">
        <f t="shared" si="105"/>
        <v>119.99999999999999</v>
      </c>
      <c r="O2691" s="3"/>
      <c r="P2691" s="4"/>
      <c r="Q2691" s="5"/>
      <c r="R2691" s="6"/>
    </row>
    <row r="2692" spans="1:18" ht="15.75" customHeight="1">
      <c r="A2692" s="12" t="s">
        <v>24</v>
      </c>
      <c r="B2692" s="15">
        <v>1197831</v>
      </c>
      <c r="C2692" s="3">
        <v>44306</v>
      </c>
      <c r="D2692" s="12" t="s">
        <v>25</v>
      </c>
      <c r="E2692" s="12" t="s">
        <v>98</v>
      </c>
      <c r="F2692" s="12" t="s">
        <v>99</v>
      </c>
      <c r="G2692" s="12" t="s">
        <v>22</v>
      </c>
      <c r="H2692" s="33">
        <v>0.4</v>
      </c>
      <c r="I2692" s="21">
        <v>1750</v>
      </c>
      <c r="J2692" s="33">
        <f t="shared" si="100"/>
        <v>700</v>
      </c>
      <c r="K2692" s="34">
        <f t="shared" si="101"/>
        <v>244.99999999999997</v>
      </c>
      <c r="L2692" s="24">
        <v>0.35</v>
      </c>
      <c r="M2692" s="42">
        <f t="shared" si="104"/>
        <v>0.13999999999999999</v>
      </c>
      <c r="N2692" s="29">
        <f t="shared" si="105"/>
        <v>244.99999999999997</v>
      </c>
      <c r="O2692" s="3"/>
      <c r="P2692" s="4"/>
      <c r="Q2692" s="5"/>
      <c r="R2692" s="6"/>
    </row>
    <row r="2693" spans="1:18" ht="15.75" customHeight="1">
      <c r="A2693" s="12" t="s">
        <v>24</v>
      </c>
      <c r="B2693" s="15">
        <v>1197831</v>
      </c>
      <c r="C2693" s="3">
        <v>44306</v>
      </c>
      <c r="D2693" s="12" t="s">
        <v>25</v>
      </c>
      <c r="E2693" s="12" t="s">
        <v>98</v>
      </c>
      <c r="F2693" s="12" t="s">
        <v>99</v>
      </c>
      <c r="G2693" s="12" t="s">
        <v>23</v>
      </c>
      <c r="H2693" s="33">
        <v>0.30000000000000004</v>
      </c>
      <c r="I2693" s="21">
        <v>3250</v>
      </c>
      <c r="J2693" s="33">
        <f t="shared" si="100"/>
        <v>975.00000000000011</v>
      </c>
      <c r="K2693" s="34">
        <f t="shared" si="101"/>
        <v>390.00000000000006</v>
      </c>
      <c r="L2693" s="24">
        <v>0.4</v>
      </c>
      <c r="M2693" s="42">
        <f t="shared" si="104"/>
        <v>0.12000000000000002</v>
      </c>
      <c r="N2693" s="29">
        <f t="shared" si="105"/>
        <v>390.00000000000006</v>
      </c>
      <c r="O2693" s="3"/>
      <c r="P2693" s="4"/>
      <c r="Q2693" s="5"/>
      <c r="R2693" s="6"/>
    </row>
    <row r="2694" spans="1:18" ht="15.75" customHeight="1">
      <c r="A2694" s="12" t="s">
        <v>24</v>
      </c>
      <c r="B2694" s="15">
        <v>1197831</v>
      </c>
      <c r="C2694" s="3">
        <v>44335</v>
      </c>
      <c r="D2694" s="12" t="s">
        <v>25</v>
      </c>
      <c r="E2694" s="12" t="s">
        <v>98</v>
      </c>
      <c r="F2694" s="12" t="s">
        <v>99</v>
      </c>
      <c r="G2694" s="12" t="s">
        <v>18</v>
      </c>
      <c r="H2694" s="33">
        <v>0.4</v>
      </c>
      <c r="I2694" s="21">
        <v>5950</v>
      </c>
      <c r="J2694" s="33">
        <f t="shared" si="100"/>
        <v>2380</v>
      </c>
      <c r="K2694" s="34">
        <f t="shared" si="101"/>
        <v>952</v>
      </c>
      <c r="L2694" s="24">
        <v>0.4</v>
      </c>
      <c r="M2694" s="42">
        <f t="shared" si="104"/>
        <v>0.16</v>
      </c>
      <c r="N2694" s="29">
        <f t="shared" si="105"/>
        <v>952</v>
      </c>
      <c r="O2694" s="3"/>
      <c r="P2694" s="4"/>
      <c r="Q2694" s="5"/>
      <c r="R2694" s="6"/>
    </row>
    <row r="2695" spans="1:18" ht="15.75" customHeight="1">
      <c r="A2695" s="12" t="s">
        <v>24</v>
      </c>
      <c r="B2695" s="15">
        <v>1197831</v>
      </c>
      <c r="C2695" s="3">
        <v>44335</v>
      </c>
      <c r="D2695" s="12" t="s">
        <v>25</v>
      </c>
      <c r="E2695" s="12" t="s">
        <v>98</v>
      </c>
      <c r="F2695" s="12" t="s">
        <v>99</v>
      </c>
      <c r="G2695" s="12" t="s">
        <v>19</v>
      </c>
      <c r="H2695" s="33">
        <v>0.4</v>
      </c>
      <c r="I2695" s="21">
        <v>3000</v>
      </c>
      <c r="J2695" s="33">
        <f t="shared" si="100"/>
        <v>1200</v>
      </c>
      <c r="K2695" s="34">
        <f t="shared" si="101"/>
        <v>420</v>
      </c>
      <c r="L2695" s="24">
        <v>0.35</v>
      </c>
      <c r="M2695" s="42">
        <f t="shared" ref="M2695:M2758" si="106">IFERROR(K2695/I2695,0)</f>
        <v>0.14000000000000001</v>
      </c>
      <c r="N2695" s="29">
        <f t="shared" ref="N2695:N2758" si="107">L2695*J2695</f>
        <v>420</v>
      </c>
      <c r="O2695" s="3"/>
      <c r="P2695" s="4"/>
      <c r="Q2695" s="5"/>
      <c r="R2695" s="6"/>
    </row>
    <row r="2696" spans="1:18" ht="15.75" customHeight="1">
      <c r="A2696" s="12" t="s">
        <v>24</v>
      </c>
      <c r="B2696" s="15">
        <v>1197831</v>
      </c>
      <c r="C2696" s="3">
        <v>44335</v>
      </c>
      <c r="D2696" s="12" t="s">
        <v>25</v>
      </c>
      <c r="E2696" s="12" t="s">
        <v>98</v>
      </c>
      <c r="F2696" s="12" t="s">
        <v>99</v>
      </c>
      <c r="G2696" s="12" t="s">
        <v>20</v>
      </c>
      <c r="H2696" s="33">
        <v>0.35000000000000003</v>
      </c>
      <c r="I2696" s="21">
        <v>2750</v>
      </c>
      <c r="J2696" s="33">
        <f t="shared" si="100"/>
        <v>962.50000000000011</v>
      </c>
      <c r="K2696" s="34">
        <f t="shared" si="101"/>
        <v>385.00000000000006</v>
      </c>
      <c r="L2696" s="24">
        <v>0.4</v>
      </c>
      <c r="M2696" s="42">
        <f t="shared" si="106"/>
        <v>0.14000000000000001</v>
      </c>
      <c r="N2696" s="29">
        <f t="shared" si="107"/>
        <v>385.00000000000006</v>
      </c>
      <c r="O2696" s="3"/>
      <c r="P2696" s="4"/>
      <c r="Q2696" s="5"/>
      <c r="R2696" s="6"/>
    </row>
    <row r="2697" spans="1:18" ht="15.75" customHeight="1">
      <c r="A2697" s="12" t="s">
        <v>24</v>
      </c>
      <c r="B2697" s="15">
        <v>1197831</v>
      </c>
      <c r="C2697" s="3">
        <v>44335</v>
      </c>
      <c r="D2697" s="12" t="s">
        <v>25</v>
      </c>
      <c r="E2697" s="12" t="s">
        <v>98</v>
      </c>
      <c r="F2697" s="12" t="s">
        <v>99</v>
      </c>
      <c r="G2697" s="12" t="s">
        <v>21</v>
      </c>
      <c r="H2697" s="33">
        <v>0.35000000000000003</v>
      </c>
      <c r="I2697" s="21">
        <v>2250</v>
      </c>
      <c r="J2697" s="33">
        <f t="shared" si="100"/>
        <v>787.50000000000011</v>
      </c>
      <c r="K2697" s="34">
        <f t="shared" si="101"/>
        <v>315.00000000000006</v>
      </c>
      <c r="L2697" s="24">
        <v>0.4</v>
      </c>
      <c r="M2697" s="42">
        <f t="shared" si="106"/>
        <v>0.14000000000000001</v>
      </c>
      <c r="N2697" s="29">
        <f t="shared" si="107"/>
        <v>315.00000000000006</v>
      </c>
      <c r="O2697" s="3"/>
      <c r="P2697" s="4"/>
      <c r="Q2697" s="5"/>
      <c r="R2697" s="6"/>
    </row>
    <row r="2698" spans="1:18" ht="15.75" customHeight="1">
      <c r="A2698" s="12" t="s">
        <v>24</v>
      </c>
      <c r="B2698" s="15">
        <v>1197831</v>
      </c>
      <c r="C2698" s="3">
        <v>44335</v>
      </c>
      <c r="D2698" s="12" t="s">
        <v>25</v>
      </c>
      <c r="E2698" s="12" t="s">
        <v>98</v>
      </c>
      <c r="F2698" s="12" t="s">
        <v>99</v>
      </c>
      <c r="G2698" s="12" t="s">
        <v>22</v>
      </c>
      <c r="H2698" s="33">
        <v>0.44999999999999996</v>
      </c>
      <c r="I2698" s="21">
        <v>2500</v>
      </c>
      <c r="J2698" s="33">
        <f t="shared" si="100"/>
        <v>1125</v>
      </c>
      <c r="K2698" s="34">
        <f t="shared" si="101"/>
        <v>393.75</v>
      </c>
      <c r="L2698" s="24">
        <v>0.35</v>
      </c>
      <c r="M2698" s="42">
        <f t="shared" si="106"/>
        <v>0.1575</v>
      </c>
      <c r="N2698" s="29">
        <f t="shared" si="107"/>
        <v>393.75</v>
      </c>
      <c r="O2698" s="3"/>
      <c r="P2698" s="4"/>
      <c r="Q2698" s="5"/>
      <c r="R2698" s="6"/>
    </row>
    <row r="2699" spans="1:18" ht="15.75" customHeight="1">
      <c r="A2699" s="12" t="s">
        <v>24</v>
      </c>
      <c r="B2699" s="15">
        <v>1197831</v>
      </c>
      <c r="C2699" s="3">
        <v>44335</v>
      </c>
      <c r="D2699" s="12" t="s">
        <v>25</v>
      </c>
      <c r="E2699" s="12" t="s">
        <v>98</v>
      </c>
      <c r="F2699" s="12" t="s">
        <v>99</v>
      </c>
      <c r="G2699" s="12" t="s">
        <v>23</v>
      </c>
      <c r="H2699" s="33">
        <v>0.44999999999999996</v>
      </c>
      <c r="I2699" s="21">
        <v>3500</v>
      </c>
      <c r="J2699" s="33">
        <f t="shared" si="100"/>
        <v>1574.9999999999998</v>
      </c>
      <c r="K2699" s="34">
        <f t="shared" si="101"/>
        <v>630</v>
      </c>
      <c r="L2699" s="24">
        <v>0.4</v>
      </c>
      <c r="M2699" s="42">
        <f t="shared" si="106"/>
        <v>0.18</v>
      </c>
      <c r="N2699" s="29">
        <f t="shared" si="107"/>
        <v>630</v>
      </c>
      <c r="O2699" s="3"/>
      <c r="P2699" s="4"/>
      <c r="Q2699" s="5"/>
      <c r="R2699" s="6"/>
    </row>
    <row r="2700" spans="1:18" ht="15.75" customHeight="1">
      <c r="A2700" s="12" t="s">
        <v>24</v>
      </c>
      <c r="B2700" s="15">
        <v>1197831</v>
      </c>
      <c r="C2700" s="3">
        <v>44368</v>
      </c>
      <c r="D2700" s="12" t="s">
        <v>25</v>
      </c>
      <c r="E2700" s="12" t="s">
        <v>98</v>
      </c>
      <c r="F2700" s="12" t="s">
        <v>99</v>
      </c>
      <c r="G2700" s="12" t="s">
        <v>18</v>
      </c>
      <c r="H2700" s="33">
        <v>0.39999999999999997</v>
      </c>
      <c r="I2700" s="21">
        <v>6000</v>
      </c>
      <c r="J2700" s="33">
        <f t="shared" si="100"/>
        <v>2400</v>
      </c>
      <c r="K2700" s="34">
        <f t="shared" si="101"/>
        <v>960</v>
      </c>
      <c r="L2700" s="24">
        <v>0.4</v>
      </c>
      <c r="M2700" s="42">
        <f t="shared" si="106"/>
        <v>0.16</v>
      </c>
      <c r="N2700" s="29">
        <f t="shared" si="107"/>
        <v>960</v>
      </c>
      <c r="O2700" s="3"/>
      <c r="P2700" s="4"/>
      <c r="Q2700" s="5"/>
      <c r="R2700" s="6"/>
    </row>
    <row r="2701" spans="1:18" ht="15.75" customHeight="1">
      <c r="A2701" s="12" t="s">
        <v>24</v>
      </c>
      <c r="B2701" s="15">
        <v>1197831</v>
      </c>
      <c r="C2701" s="3">
        <v>44368</v>
      </c>
      <c r="D2701" s="12" t="s">
        <v>25</v>
      </c>
      <c r="E2701" s="12" t="s">
        <v>98</v>
      </c>
      <c r="F2701" s="12" t="s">
        <v>99</v>
      </c>
      <c r="G2701" s="12" t="s">
        <v>19</v>
      </c>
      <c r="H2701" s="33">
        <v>0.35000000000000003</v>
      </c>
      <c r="I2701" s="21">
        <v>3500</v>
      </c>
      <c r="J2701" s="33">
        <f t="shared" si="100"/>
        <v>1225.0000000000002</v>
      </c>
      <c r="K2701" s="34">
        <f t="shared" si="101"/>
        <v>428.75000000000006</v>
      </c>
      <c r="L2701" s="24">
        <v>0.35</v>
      </c>
      <c r="M2701" s="42">
        <f t="shared" si="106"/>
        <v>0.12250000000000001</v>
      </c>
      <c r="N2701" s="29">
        <f t="shared" si="107"/>
        <v>428.75000000000006</v>
      </c>
      <c r="O2701" s="3"/>
      <c r="P2701" s="4"/>
      <c r="Q2701" s="5"/>
      <c r="R2701" s="6"/>
    </row>
    <row r="2702" spans="1:18" ht="15.75" customHeight="1">
      <c r="A2702" s="12" t="s">
        <v>24</v>
      </c>
      <c r="B2702" s="15">
        <v>1197831</v>
      </c>
      <c r="C2702" s="3">
        <v>44368</v>
      </c>
      <c r="D2702" s="12" t="s">
        <v>25</v>
      </c>
      <c r="E2702" s="12" t="s">
        <v>98</v>
      </c>
      <c r="F2702" s="12" t="s">
        <v>99</v>
      </c>
      <c r="G2702" s="12" t="s">
        <v>20</v>
      </c>
      <c r="H2702" s="33">
        <v>0.4</v>
      </c>
      <c r="I2702" s="21">
        <v>3250</v>
      </c>
      <c r="J2702" s="33">
        <f t="shared" si="100"/>
        <v>1300</v>
      </c>
      <c r="K2702" s="34">
        <f t="shared" si="101"/>
        <v>520</v>
      </c>
      <c r="L2702" s="24">
        <v>0.4</v>
      </c>
      <c r="M2702" s="42">
        <f t="shared" si="106"/>
        <v>0.16</v>
      </c>
      <c r="N2702" s="29">
        <f t="shared" si="107"/>
        <v>520</v>
      </c>
      <c r="O2702" s="3"/>
      <c r="P2702" s="4"/>
      <c r="Q2702" s="5"/>
      <c r="R2702" s="6"/>
    </row>
    <row r="2703" spans="1:18" ht="15.75" customHeight="1">
      <c r="A2703" s="12" t="s">
        <v>24</v>
      </c>
      <c r="B2703" s="15">
        <v>1197831</v>
      </c>
      <c r="C2703" s="3">
        <v>44368</v>
      </c>
      <c r="D2703" s="12" t="s">
        <v>25</v>
      </c>
      <c r="E2703" s="12" t="s">
        <v>98</v>
      </c>
      <c r="F2703" s="12" t="s">
        <v>99</v>
      </c>
      <c r="G2703" s="12" t="s">
        <v>21</v>
      </c>
      <c r="H2703" s="33">
        <v>0.4</v>
      </c>
      <c r="I2703" s="21">
        <v>3000</v>
      </c>
      <c r="J2703" s="33">
        <f t="shared" si="100"/>
        <v>1200</v>
      </c>
      <c r="K2703" s="34">
        <f t="shared" si="101"/>
        <v>480</v>
      </c>
      <c r="L2703" s="24">
        <v>0.4</v>
      </c>
      <c r="M2703" s="42">
        <f t="shared" si="106"/>
        <v>0.16</v>
      </c>
      <c r="N2703" s="29">
        <f t="shared" si="107"/>
        <v>480</v>
      </c>
      <c r="O2703" s="3"/>
      <c r="P2703" s="4"/>
      <c r="Q2703" s="5"/>
      <c r="R2703" s="6"/>
    </row>
    <row r="2704" spans="1:18" ht="15.75" customHeight="1">
      <c r="A2704" s="12" t="s">
        <v>24</v>
      </c>
      <c r="B2704" s="15">
        <v>1197831</v>
      </c>
      <c r="C2704" s="3">
        <v>44368</v>
      </c>
      <c r="D2704" s="12" t="s">
        <v>25</v>
      </c>
      <c r="E2704" s="12" t="s">
        <v>98</v>
      </c>
      <c r="F2704" s="12" t="s">
        <v>99</v>
      </c>
      <c r="G2704" s="12" t="s">
        <v>22</v>
      </c>
      <c r="H2704" s="33">
        <v>0.54999999999999993</v>
      </c>
      <c r="I2704" s="21">
        <v>3000</v>
      </c>
      <c r="J2704" s="33">
        <f t="shared" si="100"/>
        <v>1649.9999999999998</v>
      </c>
      <c r="K2704" s="34">
        <f t="shared" si="101"/>
        <v>577.49999999999989</v>
      </c>
      <c r="L2704" s="24">
        <v>0.35</v>
      </c>
      <c r="M2704" s="42">
        <f t="shared" si="106"/>
        <v>0.19249999999999995</v>
      </c>
      <c r="N2704" s="29">
        <f t="shared" si="107"/>
        <v>577.49999999999989</v>
      </c>
      <c r="O2704" s="3"/>
      <c r="P2704" s="4"/>
      <c r="Q2704" s="5"/>
      <c r="R2704" s="6"/>
    </row>
    <row r="2705" spans="1:18" ht="15.75" customHeight="1">
      <c r="A2705" s="12" t="s">
        <v>24</v>
      </c>
      <c r="B2705" s="15">
        <v>1197831</v>
      </c>
      <c r="C2705" s="3">
        <v>44368</v>
      </c>
      <c r="D2705" s="12" t="s">
        <v>25</v>
      </c>
      <c r="E2705" s="12" t="s">
        <v>98</v>
      </c>
      <c r="F2705" s="12" t="s">
        <v>99</v>
      </c>
      <c r="G2705" s="12" t="s">
        <v>23</v>
      </c>
      <c r="H2705" s="33">
        <v>0.6</v>
      </c>
      <c r="I2705" s="21">
        <v>4750</v>
      </c>
      <c r="J2705" s="33">
        <f t="shared" si="100"/>
        <v>2850</v>
      </c>
      <c r="K2705" s="34">
        <f t="shared" si="101"/>
        <v>1140</v>
      </c>
      <c r="L2705" s="24">
        <v>0.4</v>
      </c>
      <c r="M2705" s="42">
        <f t="shared" si="106"/>
        <v>0.24</v>
      </c>
      <c r="N2705" s="29">
        <f t="shared" si="107"/>
        <v>1140</v>
      </c>
      <c r="O2705" s="3"/>
      <c r="P2705" s="4"/>
      <c r="Q2705" s="5"/>
      <c r="R2705" s="6"/>
    </row>
    <row r="2706" spans="1:18" ht="15.75" customHeight="1">
      <c r="A2706" s="12" t="s">
        <v>24</v>
      </c>
      <c r="B2706" s="15">
        <v>1197831</v>
      </c>
      <c r="C2706" s="3">
        <v>44396</v>
      </c>
      <c r="D2706" s="12" t="s">
        <v>25</v>
      </c>
      <c r="E2706" s="12" t="s">
        <v>98</v>
      </c>
      <c r="F2706" s="12" t="s">
        <v>99</v>
      </c>
      <c r="G2706" s="12" t="s">
        <v>18</v>
      </c>
      <c r="H2706" s="33">
        <v>0.54999999999999993</v>
      </c>
      <c r="I2706" s="21">
        <v>7000</v>
      </c>
      <c r="J2706" s="33">
        <f t="shared" si="100"/>
        <v>3849.9999999999995</v>
      </c>
      <c r="K2706" s="34">
        <f t="shared" si="101"/>
        <v>1540</v>
      </c>
      <c r="L2706" s="24">
        <v>0.4</v>
      </c>
      <c r="M2706" s="42">
        <f t="shared" si="106"/>
        <v>0.22</v>
      </c>
      <c r="N2706" s="29">
        <f t="shared" si="107"/>
        <v>1540</v>
      </c>
      <c r="O2706" s="3"/>
      <c r="P2706" s="4"/>
      <c r="Q2706" s="5"/>
      <c r="R2706" s="6"/>
    </row>
    <row r="2707" spans="1:18" ht="15.75" customHeight="1">
      <c r="A2707" s="12" t="s">
        <v>24</v>
      </c>
      <c r="B2707" s="15">
        <v>1197831</v>
      </c>
      <c r="C2707" s="3">
        <v>44396</v>
      </c>
      <c r="D2707" s="12" t="s">
        <v>25</v>
      </c>
      <c r="E2707" s="12" t="s">
        <v>98</v>
      </c>
      <c r="F2707" s="12" t="s">
        <v>99</v>
      </c>
      <c r="G2707" s="12" t="s">
        <v>19</v>
      </c>
      <c r="H2707" s="33">
        <v>0.5</v>
      </c>
      <c r="I2707" s="21">
        <v>4500</v>
      </c>
      <c r="J2707" s="33">
        <f t="shared" si="100"/>
        <v>2250</v>
      </c>
      <c r="K2707" s="34">
        <f t="shared" si="101"/>
        <v>787.5</v>
      </c>
      <c r="L2707" s="24">
        <v>0.35</v>
      </c>
      <c r="M2707" s="42">
        <f t="shared" si="106"/>
        <v>0.17499999999999999</v>
      </c>
      <c r="N2707" s="29">
        <f t="shared" si="107"/>
        <v>787.5</v>
      </c>
      <c r="O2707" s="3"/>
      <c r="P2707" s="4"/>
      <c r="Q2707" s="5"/>
      <c r="R2707" s="6"/>
    </row>
    <row r="2708" spans="1:18" ht="15.75" customHeight="1">
      <c r="A2708" s="12" t="s">
        <v>24</v>
      </c>
      <c r="B2708" s="15">
        <v>1197831</v>
      </c>
      <c r="C2708" s="3">
        <v>44396</v>
      </c>
      <c r="D2708" s="12" t="s">
        <v>25</v>
      </c>
      <c r="E2708" s="12" t="s">
        <v>98</v>
      </c>
      <c r="F2708" s="12" t="s">
        <v>99</v>
      </c>
      <c r="G2708" s="12" t="s">
        <v>20</v>
      </c>
      <c r="H2708" s="33">
        <v>0.45</v>
      </c>
      <c r="I2708" s="21">
        <v>3750</v>
      </c>
      <c r="J2708" s="33">
        <f t="shared" si="100"/>
        <v>1687.5</v>
      </c>
      <c r="K2708" s="34">
        <f t="shared" si="101"/>
        <v>675</v>
      </c>
      <c r="L2708" s="24">
        <v>0.4</v>
      </c>
      <c r="M2708" s="42">
        <f t="shared" si="106"/>
        <v>0.18</v>
      </c>
      <c r="N2708" s="29">
        <f t="shared" si="107"/>
        <v>675</v>
      </c>
      <c r="O2708" s="3"/>
      <c r="P2708" s="4"/>
      <c r="Q2708" s="5"/>
      <c r="R2708" s="6"/>
    </row>
    <row r="2709" spans="1:18" ht="15.75" customHeight="1">
      <c r="A2709" s="12" t="s">
        <v>24</v>
      </c>
      <c r="B2709" s="15">
        <v>1197831</v>
      </c>
      <c r="C2709" s="3">
        <v>44396</v>
      </c>
      <c r="D2709" s="12" t="s">
        <v>25</v>
      </c>
      <c r="E2709" s="12" t="s">
        <v>98</v>
      </c>
      <c r="F2709" s="12" t="s">
        <v>99</v>
      </c>
      <c r="G2709" s="12" t="s">
        <v>21</v>
      </c>
      <c r="H2709" s="33">
        <v>0.45</v>
      </c>
      <c r="I2709" s="21">
        <v>3250</v>
      </c>
      <c r="J2709" s="33">
        <f t="shared" si="100"/>
        <v>1462.5</v>
      </c>
      <c r="K2709" s="34">
        <f t="shared" si="101"/>
        <v>585</v>
      </c>
      <c r="L2709" s="24">
        <v>0.4</v>
      </c>
      <c r="M2709" s="42">
        <f t="shared" si="106"/>
        <v>0.18</v>
      </c>
      <c r="N2709" s="29">
        <f t="shared" si="107"/>
        <v>585</v>
      </c>
      <c r="O2709" s="3"/>
      <c r="P2709" s="4"/>
      <c r="Q2709" s="5"/>
      <c r="R2709" s="6"/>
    </row>
    <row r="2710" spans="1:18" ht="15.75" customHeight="1">
      <c r="A2710" s="12" t="s">
        <v>24</v>
      </c>
      <c r="B2710" s="15">
        <v>1197831</v>
      </c>
      <c r="C2710" s="3">
        <v>44396</v>
      </c>
      <c r="D2710" s="12" t="s">
        <v>25</v>
      </c>
      <c r="E2710" s="12" t="s">
        <v>98</v>
      </c>
      <c r="F2710" s="12" t="s">
        <v>99</v>
      </c>
      <c r="G2710" s="12" t="s">
        <v>22</v>
      </c>
      <c r="H2710" s="33">
        <v>0.6</v>
      </c>
      <c r="I2710" s="21">
        <v>3500</v>
      </c>
      <c r="J2710" s="33">
        <f t="shared" si="100"/>
        <v>2100</v>
      </c>
      <c r="K2710" s="34">
        <f t="shared" si="101"/>
        <v>735</v>
      </c>
      <c r="L2710" s="24">
        <v>0.35</v>
      </c>
      <c r="M2710" s="42">
        <f t="shared" si="106"/>
        <v>0.21</v>
      </c>
      <c r="N2710" s="29">
        <f t="shared" si="107"/>
        <v>735</v>
      </c>
      <c r="O2710" s="3"/>
      <c r="P2710" s="4"/>
      <c r="Q2710" s="5"/>
      <c r="R2710" s="6"/>
    </row>
    <row r="2711" spans="1:18" ht="15.75" customHeight="1">
      <c r="A2711" s="12" t="s">
        <v>24</v>
      </c>
      <c r="B2711" s="15">
        <v>1197831</v>
      </c>
      <c r="C2711" s="3">
        <v>44396</v>
      </c>
      <c r="D2711" s="12" t="s">
        <v>25</v>
      </c>
      <c r="E2711" s="12" t="s">
        <v>98</v>
      </c>
      <c r="F2711" s="12" t="s">
        <v>99</v>
      </c>
      <c r="G2711" s="12" t="s">
        <v>23</v>
      </c>
      <c r="H2711" s="33">
        <v>0.65</v>
      </c>
      <c r="I2711" s="21">
        <v>5250</v>
      </c>
      <c r="J2711" s="33">
        <f t="shared" si="100"/>
        <v>3412.5</v>
      </c>
      <c r="K2711" s="34">
        <f t="shared" si="101"/>
        <v>1365</v>
      </c>
      <c r="L2711" s="24">
        <v>0.4</v>
      </c>
      <c r="M2711" s="42">
        <f t="shared" si="106"/>
        <v>0.26</v>
      </c>
      <c r="N2711" s="29">
        <f t="shared" si="107"/>
        <v>1365</v>
      </c>
      <c r="O2711" s="3"/>
      <c r="P2711" s="4"/>
      <c r="Q2711" s="5"/>
      <c r="R2711" s="6"/>
    </row>
    <row r="2712" spans="1:18" ht="15.75" customHeight="1">
      <c r="A2712" s="12" t="s">
        <v>24</v>
      </c>
      <c r="B2712" s="15">
        <v>1197831</v>
      </c>
      <c r="C2712" s="3">
        <v>44428</v>
      </c>
      <c r="D2712" s="12" t="s">
        <v>25</v>
      </c>
      <c r="E2712" s="12" t="s">
        <v>98</v>
      </c>
      <c r="F2712" s="12" t="s">
        <v>99</v>
      </c>
      <c r="G2712" s="12" t="s">
        <v>18</v>
      </c>
      <c r="H2712" s="33">
        <v>0.6</v>
      </c>
      <c r="I2712" s="21">
        <v>6750</v>
      </c>
      <c r="J2712" s="33">
        <f t="shared" si="100"/>
        <v>4050</v>
      </c>
      <c r="K2712" s="34">
        <f t="shared" si="101"/>
        <v>1620</v>
      </c>
      <c r="L2712" s="24">
        <v>0.4</v>
      </c>
      <c r="M2712" s="42">
        <f t="shared" si="106"/>
        <v>0.24</v>
      </c>
      <c r="N2712" s="29">
        <f t="shared" si="107"/>
        <v>1620</v>
      </c>
      <c r="O2712" s="3"/>
      <c r="P2712" s="4"/>
      <c r="Q2712" s="5"/>
      <c r="R2712" s="6"/>
    </row>
    <row r="2713" spans="1:18" ht="15.75" customHeight="1">
      <c r="A2713" s="12" t="s">
        <v>24</v>
      </c>
      <c r="B2713" s="15">
        <v>1197831</v>
      </c>
      <c r="C2713" s="3">
        <v>44428</v>
      </c>
      <c r="D2713" s="12" t="s">
        <v>25</v>
      </c>
      <c r="E2713" s="12" t="s">
        <v>98</v>
      </c>
      <c r="F2713" s="12" t="s">
        <v>99</v>
      </c>
      <c r="G2713" s="12" t="s">
        <v>19</v>
      </c>
      <c r="H2713" s="33">
        <v>0.55000000000000004</v>
      </c>
      <c r="I2713" s="21">
        <v>4500</v>
      </c>
      <c r="J2713" s="33">
        <f t="shared" si="100"/>
        <v>2475</v>
      </c>
      <c r="K2713" s="34">
        <f t="shared" si="101"/>
        <v>866.25</v>
      </c>
      <c r="L2713" s="24">
        <v>0.35</v>
      </c>
      <c r="M2713" s="42">
        <f t="shared" si="106"/>
        <v>0.1925</v>
      </c>
      <c r="N2713" s="29">
        <f t="shared" si="107"/>
        <v>866.25</v>
      </c>
      <c r="O2713" s="3"/>
      <c r="P2713" s="4"/>
      <c r="Q2713" s="5"/>
      <c r="R2713" s="6"/>
    </row>
    <row r="2714" spans="1:18" ht="15.75" customHeight="1">
      <c r="A2714" s="12" t="s">
        <v>24</v>
      </c>
      <c r="B2714" s="15">
        <v>1197831</v>
      </c>
      <c r="C2714" s="3">
        <v>44428</v>
      </c>
      <c r="D2714" s="12" t="s">
        <v>25</v>
      </c>
      <c r="E2714" s="12" t="s">
        <v>98</v>
      </c>
      <c r="F2714" s="12" t="s">
        <v>99</v>
      </c>
      <c r="G2714" s="12" t="s">
        <v>20</v>
      </c>
      <c r="H2714" s="33">
        <v>0.5</v>
      </c>
      <c r="I2714" s="21">
        <v>3750</v>
      </c>
      <c r="J2714" s="33">
        <f t="shared" si="100"/>
        <v>1875</v>
      </c>
      <c r="K2714" s="34">
        <f t="shared" si="101"/>
        <v>750</v>
      </c>
      <c r="L2714" s="24">
        <v>0.4</v>
      </c>
      <c r="M2714" s="42">
        <f t="shared" si="106"/>
        <v>0.2</v>
      </c>
      <c r="N2714" s="29">
        <f t="shared" si="107"/>
        <v>750</v>
      </c>
      <c r="O2714" s="3"/>
      <c r="P2714" s="4"/>
      <c r="Q2714" s="5"/>
      <c r="R2714" s="6"/>
    </row>
    <row r="2715" spans="1:18" ht="15.75" customHeight="1">
      <c r="A2715" s="12" t="s">
        <v>24</v>
      </c>
      <c r="B2715" s="15">
        <v>1197831</v>
      </c>
      <c r="C2715" s="3">
        <v>44428</v>
      </c>
      <c r="D2715" s="12" t="s">
        <v>25</v>
      </c>
      <c r="E2715" s="12" t="s">
        <v>98</v>
      </c>
      <c r="F2715" s="12" t="s">
        <v>99</v>
      </c>
      <c r="G2715" s="12" t="s">
        <v>21</v>
      </c>
      <c r="H2715" s="33">
        <v>0.4</v>
      </c>
      <c r="I2715" s="21">
        <v>3250</v>
      </c>
      <c r="J2715" s="33">
        <f t="shared" si="100"/>
        <v>1300</v>
      </c>
      <c r="K2715" s="34">
        <f t="shared" si="101"/>
        <v>520</v>
      </c>
      <c r="L2715" s="24">
        <v>0.4</v>
      </c>
      <c r="M2715" s="42">
        <f t="shared" si="106"/>
        <v>0.16</v>
      </c>
      <c r="N2715" s="29">
        <f t="shared" si="107"/>
        <v>520</v>
      </c>
      <c r="O2715" s="3"/>
      <c r="P2715" s="4"/>
      <c r="Q2715" s="5"/>
      <c r="R2715" s="6"/>
    </row>
    <row r="2716" spans="1:18" ht="15.75" customHeight="1">
      <c r="A2716" s="12" t="s">
        <v>24</v>
      </c>
      <c r="B2716" s="15">
        <v>1197831</v>
      </c>
      <c r="C2716" s="3">
        <v>44428</v>
      </c>
      <c r="D2716" s="12" t="s">
        <v>25</v>
      </c>
      <c r="E2716" s="12" t="s">
        <v>98</v>
      </c>
      <c r="F2716" s="12" t="s">
        <v>99</v>
      </c>
      <c r="G2716" s="12" t="s">
        <v>22</v>
      </c>
      <c r="H2716" s="33">
        <v>0.5</v>
      </c>
      <c r="I2716" s="21">
        <v>3000</v>
      </c>
      <c r="J2716" s="33">
        <f t="shared" si="100"/>
        <v>1500</v>
      </c>
      <c r="K2716" s="34">
        <f t="shared" si="101"/>
        <v>525</v>
      </c>
      <c r="L2716" s="24">
        <v>0.35</v>
      </c>
      <c r="M2716" s="42">
        <f t="shared" si="106"/>
        <v>0.17499999999999999</v>
      </c>
      <c r="N2716" s="29">
        <f t="shared" si="107"/>
        <v>525</v>
      </c>
      <c r="O2716" s="3"/>
      <c r="P2716" s="4"/>
      <c r="Q2716" s="5"/>
      <c r="R2716" s="6"/>
    </row>
    <row r="2717" spans="1:18" ht="15.75" customHeight="1">
      <c r="A2717" s="12" t="s">
        <v>24</v>
      </c>
      <c r="B2717" s="15">
        <v>1197831</v>
      </c>
      <c r="C2717" s="3">
        <v>44428</v>
      </c>
      <c r="D2717" s="12" t="s">
        <v>25</v>
      </c>
      <c r="E2717" s="12" t="s">
        <v>98</v>
      </c>
      <c r="F2717" s="12" t="s">
        <v>99</v>
      </c>
      <c r="G2717" s="12" t="s">
        <v>23</v>
      </c>
      <c r="H2717" s="33">
        <v>0.55000000000000004</v>
      </c>
      <c r="I2717" s="21">
        <v>4750</v>
      </c>
      <c r="J2717" s="33">
        <f t="shared" si="100"/>
        <v>2612.5</v>
      </c>
      <c r="K2717" s="34">
        <f t="shared" si="101"/>
        <v>1045</v>
      </c>
      <c r="L2717" s="24">
        <v>0.4</v>
      </c>
      <c r="M2717" s="42">
        <f t="shared" si="106"/>
        <v>0.22</v>
      </c>
      <c r="N2717" s="29">
        <f t="shared" si="107"/>
        <v>1045</v>
      </c>
      <c r="O2717" s="3"/>
      <c r="P2717" s="4"/>
      <c r="Q2717" s="5"/>
      <c r="R2717" s="6"/>
    </row>
    <row r="2718" spans="1:18" ht="15.75" customHeight="1">
      <c r="A2718" s="12" t="s">
        <v>24</v>
      </c>
      <c r="B2718" s="15">
        <v>1197831</v>
      </c>
      <c r="C2718" s="3">
        <v>44458</v>
      </c>
      <c r="D2718" s="12" t="s">
        <v>25</v>
      </c>
      <c r="E2718" s="12" t="s">
        <v>98</v>
      </c>
      <c r="F2718" s="12" t="s">
        <v>99</v>
      </c>
      <c r="G2718" s="12" t="s">
        <v>18</v>
      </c>
      <c r="H2718" s="33">
        <v>0.5</v>
      </c>
      <c r="I2718" s="21">
        <v>5750</v>
      </c>
      <c r="J2718" s="33">
        <f t="shared" si="100"/>
        <v>2875</v>
      </c>
      <c r="K2718" s="34">
        <f t="shared" si="101"/>
        <v>1150</v>
      </c>
      <c r="L2718" s="24">
        <v>0.4</v>
      </c>
      <c r="M2718" s="42">
        <f t="shared" si="106"/>
        <v>0.2</v>
      </c>
      <c r="N2718" s="29">
        <f t="shared" si="107"/>
        <v>1150</v>
      </c>
      <c r="O2718" s="3"/>
      <c r="P2718" s="4"/>
      <c r="Q2718" s="5"/>
      <c r="R2718" s="6"/>
    </row>
    <row r="2719" spans="1:18" ht="15.75" customHeight="1">
      <c r="A2719" s="12" t="s">
        <v>24</v>
      </c>
      <c r="B2719" s="15">
        <v>1197831</v>
      </c>
      <c r="C2719" s="3">
        <v>44458</v>
      </c>
      <c r="D2719" s="12" t="s">
        <v>25</v>
      </c>
      <c r="E2719" s="12" t="s">
        <v>98</v>
      </c>
      <c r="F2719" s="12" t="s">
        <v>99</v>
      </c>
      <c r="G2719" s="12" t="s">
        <v>19</v>
      </c>
      <c r="H2719" s="33">
        <v>0.40000000000000013</v>
      </c>
      <c r="I2719" s="21">
        <v>3750</v>
      </c>
      <c r="J2719" s="33">
        <f t="shared" si="100"/>
        <v>1500.0000000000005</v>
      </c>
      <c r="K2719" s="34">
        <f t="shared" si="101"/>
        <v>525.00000000000011</v>
      </c>
      <c r="L2719" s="24">
        <v>0.35</v>
      </c>
      <c r="M2719" s="42">
        <f t="shared" si="106"/>
        <v>0.14000000000000004</v>
      </c>
      <c r="N2719" s="29">
        <f t="shared" si="107"/>
        <v>525.00000000000011</v>
      </c>
      <c r="O2719" s="3"/>
      <c r="P2719" s="4"/>
      <c r="Q2719" s="5"/>
      <c r="R2719" s="6"/>
    </row>
    <row r="2720" spans="1:18" ht="15.75" customHeight="1">
      <c r="A2720" s="12" t="s">
        <v>24</v>
      </c>
      <c r="B2720" s="15">
        <v>1197831</v>
      </c>
      <c r="C2720" s="3">
        <v>44458</v>
      </c>
      <c r="D2720" s="12" t="s">
        <v>25</v>
      </c>
      <c r="E2720" s="12" t="s">
        <v>98</v>
      </c>
      <c r="F2720" s="12" t="s">
        <v>99</v>
      </c>
      <c r="G2720" s="12" t="s">
        <v>20</v>
      </c>
      <c r="H2720" s="33">
        <v>0.15000000000000008</v>
      </c>
      <c r="I2720" s="21">
        <v>2750</v>
      </c>
      <c r="J2720" s="33">
        <f t="shared" si="100"/>
        <v>412.50000000000023</v>
      </c>
      <c r="K2720" s="34">
        <f t="shared" si="101"/>
        <v>165.00000000000011</v>
      </c>
      <c r="L2720" s="24">
        <v>0.4</v>
      </c>
      <c r="M2720" s="42">
        <f t="shared" si="106"/>
        <v>6.0000000000000039E-2</v>
      </c>
      <c r="N2720" s="29">
        <f t="shared" si="107"/>
        <v>165.00000000000011</v>
      </c>
      <c r="O2720" s="3"/>
      <c r="P2720" s="4"/>
      <c r="Q2720" s="5"/>
      <c r="R2720" s="6"/>
    </row>
    <row r="2721" spans="1:18" ht="15.75" customHeight="1">
      <c r="A2721" s="12" t="s">
        <v>24</v>
      </c>
      <c r="B2721" s="15">
        <v>1197831</v>
      </c>
      <c r="C2721" s="3">
        <v>44458</v>
      </c>
      <c r="D2721" s="12" t="s">
        <v>25</v>
      </c>
      <c r="E2721" s="12" t="s">
        <v>98</v>
      </c>
      <c r="F2721" s="12" t="s">
        <v>99</v>
      </c>
      <c r="G2721" s="12" t="s">
        <v>21</v>
      </c>
      <c r="H2721" s="33">
        <v>0.15000000000000008</v>
      </c>
      <c r="I2721" s="21">
        <v>2500</v>
      </c>
      <c r="J2721" s="33">
        <f t="shared" si="100"/>
        <v>375.00000000000017</v>
      </c>
      <c r="K2721" s="34">
        <f t="shared" si="101"/>
        <v>150.00000000000009</v>
      </c>
      <c r="L2721" s="24">
        <v>0.4</v>
      </c>
      <c r="M2721" s="42">
        <f t="shared" si="106"/>
        <v>6.0000000000000032E-2</v>
      </c>
      <c r="N2721" s="29">
        <f t="shared" si="107"/>
        <v>150.00000000000009</v>
      </c>
      <c r="O2721" s="3"/>
      <c r="P2721" s="4"/>
      <c r="Q2721" s="5"/>
      <c r="R2721" s="6"/>
    </row>
    <row r="2722" spans="1:18" ht="15.75" customHeight="1">
      <c r="A2722" s="12" t="s">
        <v>24</v>
      </c>
      <c r="B2722" s="15">
        <v>1197831</v>
      </c>
      <c r="C2722" s="3">
        <v>44458</v>
      </c>
      <c r="D2722" s="12" t="s">
        <v>25</v>
      </c>
      <c r="E2722" s="12" t="s">
        <v>98</v>
      </c>
      <c r="F2722" s="12" t="s">
        <v>99</v>
      </c>
      <c r="G2722" s="12" t="s">
        <v>22</v>
      </c>
      <c r="H2722" s="33">
        <v>0.25000000000000006</v>
      </c>
      <c r="I2722" s="21">
        <v>2500</v>
      </c>
      <c r="J2722" s="33">
        <f t="shared" si="100"/>
        <v>625.00000000000011</v>
      </c>
      <c r="K2722" s="34">
        <f t="shared" si="101"/>
        <v>218.75000000000003</v>
      </c>
      <c r="L2722" s="24">
        <v>0.35</v>
      </c>
      <c r="M2722" s="42">
        <f t="shared" si="106"/>
        <v>8.7500000000000008E-2</v>
      </c>
      <c r="N2722" s="29">
        <f t="shared" si="107"/>
        <v>218.75000000000003</v>
      </c>
      <c r="O2722" s="3"/>
      <c r="P2722" s="4"/>
      <c r="Q2722" s="5"/>
      <c r="R2722" s="6"/>
    </row>
    <row r="2723" spans="1:18" ht="15.75" customHeight="1">
      <c r="A2723" s="12" t="s">
        <v>24</v>
      </c>
      <c r="B2723" s="15">
        <v>1197831</v>
      </c>
      <c r="C2723" s="3">
        <v>44458</v>
      </c>
      <c r="D2723" s="12" t="s">
        <v>25</v>
      </c>
      <c r="E2723" s="12" t="s">
        <v>98</v>
      </c>
      <c r="F2723" s="12" t="s">
        <v>99</v>
      </c>
      <c r="G2723" s="12" t="s">
        <v>23</v>
      </c>
      <c r="H2723" s="33">
        <v>0.3000000000000001</v>
      </c>
      <c r="I2723" s="21">
        <v>3500</v>
      </c>
      <c r="J2723" s="33">
        <f t="shared" si="100"/>
        <v>1050.0000000000005</v>
      </c>
      <c r="K2723" s="34">
        <f t="shared" si="101"/>
        <v>420.00000000000023</v>
      </c>
      <c r="L2723" s="24">
        <v>0.4</v>
      </c>
      <c r="M2723" s="42">
        <f t="shared" si="106"/>
        <v>0.12000000000000006</v>
      </c>
      <c r="N2723" s="29">
        <f t="shared" si="107"/>
        <v>420.00000000000023</v>
      </c>
      <c r="O2723" s="3"/>
      <c r="P2723" s="4"/>
      <c r="Q2723" s="5"/>
      <c r="R2723" s="6"/>
    </row>
    <row r="2724" spans="1:18" ht="15.75" customHeight="1">
      <c r="A2724" s="12" t="s">
        <v>24</v>
      </c>
      <c r="B2724" s="15">
        <v>1197831</v>
      </c>
      <c r="C2724" s="3">
        <v>44490</v>
      </c>
      <c r="D2724" s="12" t="s">
        <v>25</v>
      </c>
      <c r="E2724" s="12" t="s">
        <v>98</v>
      </c>
      <c r="F2724" s="12" t="s">
        <v>99</v>
      </c>
      <c r="G2724" s="12" t="s">
        <v>18</v>
      </c>
      <c r="H2724" s="33">
        <v>0.3000000000000001</v>
      </c>
      <c r="I2724" s="21">
        <v>5250</v>
      </c>
      <c r="J2724" s="33">
        <f t="shared" si="100"/>
        <v>1575.0000000000005</v>
      </c>
      <c r="K2724" s="34">
        <f t="shared" si="101"/>
        <v>630.00000000000023</v>
      </c>
      <c r="L2724" s="24">
        <v>0.4</v>
      </c>
      <c r="M2724" s="42">
        <f t="shared" si="106"/>
        <v>0.12000000000000004</v>
      </c>
      <c r="N2724" s="29">
        <f t="shared" si="107"/>
        <v>630.00000000000023</v>
      </c>
      <c r="O2724" s="3"/>
      <c r="P2724" s="4"/>
      <c r="Q2724" s="5"/>
      <c r="R2724" s="6"/>
    </row>
    <row r="2725" spans="1:18" ht="15.75" customHeight="1">
      <c r="A2725" s="12" t="s">
        <v>24</v>
      </c>
      <c r="B2725" s="15">
        <v>1197831</v>
      </c>
      <c r="C2725" s="3">
        <v>44490</v>
      </c>
      <c r="D2725" s="12" t="s">
        <v>25</v>
      </c>
      <c r="E2725" s="12" t="s">
        <v>98</v>
      </c>
      <c r="F2725" s="12" t="s">
        <v>99</v>
      </c>
      <c r="G2725" s="12" t="s">
        <v>19</v>
      </c>
      <c r="H2725" s="33">
        <v>0.20000000000000012</v>
      </c>
      <c r="I2725" s="21">
        <v>3500</v>
      </c>
      <c r="J2725" s="33">
        <f t="shared" si="100"/>
        <v>700.00000000000045</v>
      </c>
      <c r="K2725" s="34">
        <f t="shared" si="101"/>
        <v>245.00000000000014</v>
      </c>
      <c r="L2725" s="24">
        <v>0.35</v>
      </c>
      <c r="M2725" s="42">
        <f t="shared" si="106"/>
        <v>7.0000000000000034E-2</v>
      </c>
      <c r="N2725" s="29">
        <f t="shared" si="107"/>
        <v>245.00000000000014</v>
      </c>
      <c r="O2725" s="3"/>
      <c r="P2725" s="4"/>
      <c r="Q2725" s="5"/>
      <c r="R2725" s="6"/>
    </row>
    <row r="2726" spans="1:18" ht="15.75" customHeight="1">
      <c r="A2726" s="12" t="s">
        <v>24</v>
      </c>
      <c r="B2726" s="15">
        <v>1197831</v>
      </c>
      <c r="C2726" s="3">
        <v>44490</v>
      </c>
      <c r="D2726" s="12" t="s">
        <v>25</v>
      </c>
      <c r="E2726" s="12" t="s">
        <v>98</v>
      </c>
      <c r="F2726" s="12" t="s">
        <v>99</v>
      </c>
      <c r="G2726" s="12" t="s">
        <v>20</v>
      </c>
      <c r="H2726" s="33">
        <v>0.20000000000000012</v>
      </c>
      <c r="I2726" s="21">
        <v>2250</v>
      </c>
      <c r="J2726" s="33">
        <f t="shared" si="100"/>
        <v>450.00000000000028</v>
      </c>
      <c r="K2726" s="34">
        <f t="shared" si="101"/>
        <v>180.00000000000011</v>
      </c>
      <c r="L2726" s="24">
        <v>0.4</v>
      </c>
      <c r="M2726" s="42">
        <f t="shared" si="106"/>
        <v>8.0000000000000057E-2</v>
      </c>
      <c r="N2726" s="29">
        <f t="shared" si="107"/>
        <v>180.00000000000011</v>
      </c>
      <c r="O2726" s="3"/>
      <c r="P2726" s="4"/>
      <c r="Q2726" s="5"/>
      <c r="R2726" s="6"/>
    </row>
    <row r="2727" spans="1:18" ht="15.75" customHeight="1">
      <c r="A2727" s="12" t="s">
        <v>24</v>
      </c>
      <c r="B2727" s="15">
        <v>1197831</v>
      </c>
      <c r="C2727" s="3">
        <v>44490</v>
      </c>
      <c r="D2727" s="12" t="s">
        <v>25</v>
      </c>
      <c r="E2727" s="12" t="s">
        <v>98</v>
      </c>
      <c r="F2727" s="12" t="s">
        <v>99</v>
      </c>
      <c r="G2727" s="12" t="s">
        <v>21</v>
      </c>
      <c r="H2727" s="33">
        <v>0.20000000000000012</v>
      </c>
      <c r="I2727" s="21">
        <v>2000</v>
      </c>
      <c r="J2727" s="33">
        <f t="shared" si="100"/>
        <v>400.00000000000023</v>
      </c>
      <c r="K2727" s="34">
        <f t="shared" si="101"/>
        <v>160.00000000000011</v>
      </c>
      <c r="L2727" s="24">
        <v>0.4</v>
      </c>
      <c r="M2727" s="42">
        <f t="shared" si="106"/>
        <v>8.0000000000000057E-2</v>
      </c>
      <c r="N2727" s="29">
        <f t="shared" si="107"/>
        <v>160.00000000000011</v>
      </c>
      <c r="O2727" s="3"/>
      <c r="P2727" s="4"/>
      <c r="Q2727" s="5"/>
      <c r="R2727" s="6"/>
    </row>
    <row r="2728" spans="1:18" ht="15.75" customHeight="1">
      <c r="A2728" s="12" t="s">
        <v>24</v>
      </c>
      <c r="B2728" s="15">
        <v>1197831</v>
      </c>
      <c r="C2728" s="3">
        <v>44490</v>
      </c>
      <c r="D2728" s="12" t="s">
        <v>25</v>
      </c>
      <c r="E2728" s="12" t="s">
        <v>98</v>
      </c>
      <c r="F2728" s="12" t="s">
        <v>99</v>
      </c>
      <c r="G2728" s="12" t="s">
        <v>22</v>
      </c>
      <c r="H2728" s="33">
        <v>0.3000000000000001</v>
      </c>
      <c r="I2728" s="21">
        <v>2000</v>
      </c>
      <c r="J2728" s="33">
        <f t="shared" si="100"/>
        <v>600.00000000000023</v>
      </c>
      <c r="K2728" s="34">
        <f t="shared" si="101"/>
        <v>210.00000000000006</v>
      </c>
      <c r="L2728" s="24">
        <v>0.35</v>
      </c>
      <c r="M2728" s="42">
        <f t="shared" si="106"/>
        <v>0.10500000000000002</v>
      </c>
      <c r="N2728" s="29">
        <f t="shared" si="107"/>
        <v>210.00000000000006</v>
      </c>
      <c r="O2728" s="3"/>
      <c r="P2728" s="4"/>
      <c r="Q2728" s="5"/>
      <c r="R2728" s="6"/>
    </row>
    <row r="2729" spans="1:18" ht="15.75" customHeight="1">
      <c r="A2729" s="12" t="s">
        <v>24</v>
      </c>
      <c r="B2729" s="15">
        <v>1197831</v>
      </c>
      <c r="C2729" s="3">
        <v>44490</v>
      </c>
      <c r="D2729" s="12" t="s">
        <v>25</v>
      </c>
      <c r="E2729" s="12" t="s">
        <v>98</v>
      </c>
      <c r="F2729" s="12" t="s">
        <v>99</v>
      </c>
      <c r="G2729" s="12" t="s">
        <v>23</v>
      </c>
      <c r="H2729" s="33">
        <v>0.30000000000000004</v>
      </c>
      <c r="I2729" s="21">
        <v>3250</v>
      </c>
      <c r="J2729" s="33">
        <f t="shared" si="100"/>
        <v>975.00000000000011</v>
      </c>
      <c r="K2729" s="34">
        <f t="shared" si="101"/>
        <v>390.00000000000006</v>
      </c>
      <c r="L2729" s="24">
        <v>0.4</v>
      </c>
      <c r="M2729" s="42">
        <f t="shared" si="106"/>
        <v>0.12000000000000002</v>
      </c>
      <c r="N2729" s="29">
        <f t="shared" si="107"/>
        <v>390.00000000000006</v>
      </c>
      <c r="O2729" s="3"/>
      <c r="P2729" s="4"/>
      <c r="Q2729" s="5"/>
      <c r="R2729" s="6"/>
    </row>
    <row r="2730" spans="1:18" ht="15.75" customHeight="1">
      <c r="A2730" s="12" t="s">
        <v>24</v>
      </c>
      <c r="B2730" s="15">
        <v>1197831</v>
      </c>
      <c r="C2730" s="3">
        <v>44520</v>
      </c>
      <c r="D2730" s="12" t="s">
        <v>25</v>
      </c>
      <c r="E2730" s="12" t="s">
        <v>98</v>
      </c>
      <c r="F2730" s="12" t="s">
        <v>99</v>
      </c>
      <c r="G2730" s="12" t="s">
        <v>18</v>
      </c>
      <c r="H2730" s="33">
        <v>0.25000000000000011</v>
      </c>
      <c r="I2730" s="21">
        <v>4750</v>
      </c>
      <c r="J2730" s="33">
        <f t="shared" si="100"/>
        <v>1187.5000000000005</v>
      </c>
      <c r="K2730" s="34">
        <f t="shared" si="101"/>
        <v>475.00000000000023</v>
      </c>
      <c r="L2730" s="24">
        <v>0.4</v>
      </c>
      <c r="M2730" s="42">
        <f t="shared" si="106"/>
        <v>0.10000000000000005</v>
      </c>
      <c r="N2730" s="29">
        <f t="shared" si="107"/>
        <v>475.00000000000023</v>
      </c>
      <c r="O2730" s="3"/>
      <c r="P2730" s="4"/>
      <c r="Q2730" s="5"/>
      <c r="R2730" s="6"/>
    </row>
    <row r="2731" spans="1:18" ht="15.75" customHeight="1">
      <c r="A2731" s="12" t="s">
        <v>24</v>
      </c>
      <c r="B2731" s="15">
        <v>1197831</v>
      </c>
      <c r="C2731" s="3">
        <v>44520</v>
      </c>
      <c r="D2731" s="12" t="s">
        <v>25</v>
      </c>
      <c r="E2731" s="12" t="s">
        <v>98</v>
      </c>
      <c r="F2731" s="12" t="s">
        <v>99</v>
      </c>
      <c r="G2731" s="12" t="s">
        <v>19</v>
      </c>
      <c r="H2731" s="33">
        <v>0.15000000000000013</v>
      </c>
      <c r="I2731" s="21">
        <v>3000</v>
      </c>
      <c r="J2731" s="33">
        <f t="shared" si="100"/>
        <v>450.0000000000004</v>
      </c>
      <c r="K2731" s="34">
        <f t="shared" si="101"/>
        <v>157.50000000000014</v>
      </c>
      <c r="L2731" s="24">
        <v>0.35</v>
      </c>
      <c r="M2731" s="42">
        <f t="shared" si="106"/>
        <v>5.2500000000000047E-2</v>
      </c>
      <c r="N2731" s="29">
        <f t="shared" si="107"/>
        <v>157.50000000000014</v>
      </c>
      <c r="O2731" s="3"/>
      <c r="P2731" s="4"/>
      <c r="Q2731" s="5"/>
      <c r="R2731" s="6"/>
    </row>
    <row r="2732" spans="1:18" ht="15.75" customHeight="1">
      <c r="A2732" s="12" t="s">
        <v>24</v>
      </c>
      <c r="B2732" s="15">
        <v>1197831</v>
      </c>
      <c r="C2732" s="3">
        <v>44520</v>
      </c>
      <c r="D2732" s="12" t="s">
        <v>25</v>
      </c>
      <c r="E2732" s="12" t="s">
        <v>98</v>
      </c>
      <c r="F2732" s="12" t="s">
        <v>99</v>
      </c>
      <c r="G2732" s="12" t="s">
        <v>20</v>
      </c>
      <c r="H2732" s="33">
        <v>0.25000000000000017</v>
      </c>
      <c r="I2732" s="21">
        <v>2450</v>
      </c>
      <c r="J2732" s="33">
        <f t="shared" si="100"/>
        <v>612.50000000000045</v>
      </c>
      <c r="K2732" s="34">
        <f t="shared" si="101"/>
        <v>245.0000000000002</v>
      </c>
      <c r="L2732" s="24">
        <v>0.4</v>
      </c>
      <c r="M2732" s="42">
        <f t="shared" si="106"/>
        <v>0.10000000000000007</v>
      </c>
      <c r="N2732" s="29">
        <f t="shared" si="107"/>
        <v>245.0000000000002</v>
      </c>
      <c r="O2732" s="3"/>
      <c r="P2732" s="4"/>
      <c r="Q2732" s="5"/>
      <c r="R2732" s="6"/>
    </row>
    <row r="2733" spans="1:18" ht="15.75" customHeight="1">
      <c r="A2733" s="12" t="s">
        <v>24</v>
      </c>
      <c r="B2733" s="15">
        <v>1197831</v>
      </c>
      <c r="C2733" s="3">
        <v>44520</v>
      </c>
      <c r="D2733" s="12" t="s">
        <v>25</v>
      </c>
      <c r="E2733" s="12" t="s">
        <v>98</v>
      </c>
      <c r="F2733" s="12" t="s">
        <v>99</v>
      </c>
      <c r="G2733" s="12" t="s">
        <v>21</v>
      </c>
      <c r="H2733" s="33">
        <v>0.55000000000000016</v>
      </c>
      <c r="I2733" s="21">
        <v>3000</v>
      </c>
      <c r="J2733" s="33">
        <f t="shared" si="100"/>
        <v>1650.0000000000005</v>
      </c>
      <c r="K2733" s="34">
        <f t="shared" si="101"/>
        <v>660.00000000000023</v>
      </c>
      <c r="L2733" s="24">
        <v>0.4</v>
      </c>
      <c r="M2733" s="42">
        <f t="shared" si="106"/>
        <v>0.22000000000000008</v>
      </c>
      <c r="N2733" s="29">
        <f t="shared" si="107"/>
        <v>660.00000000000023</v>
      </c>
      <c r="O2733" s="3"/>
      <c r="P2733" s="4"/>
      <c r="Q2733" s="5"/>
      <c r="R2733" s="6"/>
    </row>
    <row r="2734" spans="1:18" ht="15.75" customHeight="1">
      <c r="A2734" s="12" t="s">
        <v>24</v>
      </c>
      <c r="B2734" s="15">
        <v>1197831</v>
      </c>
      <c r="C2734" s="3">
        <v>44520</v>
      </c>
      <c r="D2734" s="12" t="s">
        <v>25</v>
      </c>
      <c r="E2734" s="12" t="s">
        <v>98</v>
      </c>
      <c r="F2734" s="12" t="s">
        <v>99</v>
      </c>
      <c r="G2734" s="12" t="s">
        <v>22</v>
      </c>
      <c r="H2734" s="33">
        <v>0.75000000000000011</v>
      </c>
      <c r="I2734" s="21">
        <v>2750</v>
      </c>
      <c r="J2734" s="33">
        <f t="shared" si="100"/>
        <v>2062.5000000000005</v>
      </c>
      <c r="K2734" s="34">
        <f t="shared" si="101"/>
        <v>721.87500000000011</v>
      </c>
      <c r="L2734" s="24">
        <v>0.35</v>
      </c>
      <c r="M2734" s="42">
        <f t="shared" si="106"/>
        <v>0.26250000000000007</v>
      </c>
      <c r="N2734" s="29">
        <f t="shared" si="107"/>
        <v>721.87500000000011</v>
      </c>
      <c r="O2734" s="3"/>
      <c r="P2734" s="4"/>
      <c r="Q2734" s="5"/>
      <c r="R2734" s="6"/>
    </row>
    <row r="2735" spans="1:18" ht="15.75" customHeight="1">
      <c r="A2735" s="12" t="s">
        <v>24</v>
      </c>
      <c r="B2735" s="15">
        <v>1197831</v>
      </c>
      <c r="C2735" s="3">
        <v>44520</v>
      </c>
      <c r="D2735" s="12" t="s">
        <v>25</v>
      </c>
      <c r="E2735" s="12" t="s">
        <v>98</v>
      </c>
      <c r="F2735" s="12" t="s">
        <v>99</v>
      </c>
      <c r="G2735" s="12" t="s">
        <v>23</v>
      </c>
      <c r="H2735" s="33">
        <v>0.75</v>
      </c>
      <c r="I2735" s="21">
        <v>3750</v>
      </c>
      <c r="J2735" s="33">
        <f t="shared" si="100"/>
        <v>2812.5</v>
      </c>
      <c r="K2735" s="34">
        <f t="shared" si="101"/>
        <v>1125</v>
      </c>
      <c r="L2735" s="24">
        <v>0.4</v>
      </c>
      <c r="M2735" s="42">
        <f t="shared" si="106"/>
        <v>0.3</v>
      </c>
      <c r="N2735" s="29">
        <f t="shared" si="107"/>
        <v>1125</v>
      </c>
      <c r="O2735" s="3"/>
      <c r="P2735" s="4"/>
      <c r="Q2735" s="5"/>
      <c r="R2735" s="6"/>
    </row>
    <row r="2736" spans="1:18" ht="15.75" customHeight="1">
      <c r="A2736" s="12" t="s">
        <v>24</v>
      </c>
      <c r="B2736" s="15">
        <v>1197831</v>
      </c>
      <c r="C2736" s="3">
        <v>44549</v>
      </c>
      <c r="D2736" s="12" t="s">
        <v>25</v>
      </c>
      <c r="E2736" s="12" t="s">
        <v>98</v>
      </c>
      <c r="F2736" s="12" t="s">
        <v>99</v>
      </c>
      <c r="G2736" s="12" t="s">
        <v>18</v>
      </c>
      <c r="H2736" s="33">
        <v>0.70000000000000007</v>
      </c>
      <c r="I2736" s="21">
        <v>6250</v>
      </c>
      <c r="J2736" s="33">
        <f t="shared" si="100"/>
        <v>4375</v>
      </c>
      <c r="K2736" s="34">
        <f t="shared" si="101"/>
        <v>1750</v>
      </c>
      <c r="L2736" s="24">
        <v>0.4</v>
      </c>
      <c r="M2736" s="42">
        <f t="shared" si="106"/>
        <v>0.28000000000000003</v>
      </c>
      <c r="N2736" s="29">
        <f t="shared" si="107"/>
        <v>1750</v>
      </c>
      <c r="O2736" s="3"/>
      <c r="P2736" s="4"/>
      <c r="Q2736" s="5"/>
      <c r="R2736" s="6"/>
    </row>
    <row r="2737" spans="1:18" ht="15.75" customHeight="1">
      <c r="A2737" s="12" t="s">
        <v>24</v>
      </c>
      <c r="B2737" s="15">
        <v>1197831</v>
      </c>
      <c r="C2737" s="3">
        <v>44549</v>
      </c>
      <c r="D2737" s="12" t="s">
        <v>25</v>
      </c>
      <c r="E2737" s="12" t="s">
        <v>98</v>
      </c>
      <c r="F2737" s="12" t="s">
        <v>99</v>
      </c>
      <c r="G2737" s="12" t="s">
        <v>19</v>
      </c>
      <c r="H2737" s="33">
        <v>0.60000000000000009</v>
      </c>
      <c r="I2737" s="21">
        <v>4250</v>
      </c>
      <c r="J2737" s="33">
        <f t="shared" si="100"/>
        <v>2550.0000000000005</v>
      </c>
      <c r="K2737" s="34">
        <f t="shared" si="101"/>
        <v>892.50000000000011</v>
      </c>
      <c r="L2737" s="24">
        <v>0.35</v>
      </c>
      <c r="M2737" s="42">
        <f t="shared" si="106"/>
        <v>0.21000000000000002</v>
      </c>
      <c r="N2737" s="29">
        <f t="shared" si="107"/>
        <v>892.50000000000011</v>
      </c>
      <c r="O2737" s="3"/>
      <c r="P2737" s="4"/>
      <c r="Q2737" s="5"/>
      <c r="R2737" s="6"/>
    </row>
    <row r="2738" spans="1:18" ht="15.75" customHeight="1">
      <c r="A2738" s="12" t="s">
        <v>24</v>
      </c>
      <c r="B2738" s="15">
        <v>1197831</v>
      </c>
      <c r="C2738" s="3">
        <v>44549</v>
      </c>
      <c r="D2738" s="12" t="s">
        <v>25</v>
      </c>
      <c r="E2738" s="12" t="s">
        <v>98</v>
      </c>
      <c r="F2738" s="12" t="s">
        <v>99</v>
      </c>
      <c r="G2738" s="12" t="s">
        <v>20</v>
      </c>
      <c r="H2738" s="33">
        <v>0.60000000000000009</v>
      </c>
      <c r="I2738" s="21">
        <v>3750</v>
      </c>
      <c r="J2738" s="33">
        <f t="shared" si="100"/>
        <v>2250.0000000000005</v>
      </c>
      <c r="K2738" s="34">
        <f t="shared" si="101"/>
        <v>900.00000000000023</v>
      </c>
      <c r="L2738" s="24">
        <v>0.4</v>
      </c>
      <c r="M2738" s="42">
        <f t="shared" si="106"/>
        <v>0.24000000000000007</v>
      </c>
      <c r="N2738" s="29">
        <f t="shared" si="107"/>
        <v>900.00000000000023</v>
      </c>
      <c r="O2738" s="3"/>
      <c r="P2738" s="4"/>
      <c r="Q2738" s="5"/>
      <c r="R2738" s="6"/>
    </row>
    <row r="2739" spans="1:18" ht="15.75" customHeight="1">
      <c r="A2739" s="12" t="s">
        <v>24</v>
      </c>
      <c r="B2739" s="15">
        <v>1197831</v>
      </c>
      <c r="C2739" s="3">
        <v>44549</v>
      </c>
      <c r="D2739" s="12" t="s">
        <v>25</v>
      </c>
      <c r="E2739" s="12" t="s">
        <v>98</v>
      </c>
      <c r="F2739" s="12" t="s">
        <v>99</v>
      </c>
      <c r="G2739" s="12" t="s">
        <v>21</v>
      </c>
      <c r="H2739" s="33">
        <v>0.60000000000000009</v>
      </c>
      <c r="I2739" s="21">
        <v>3250</v>
      </c>
      <c r="J2739" s="33">
        <f t="shared" si="100"/>
        <v>1950.0000000000002</v>
      </c>
      <c r="K2739" s="34">
        <f t="shared" si="101"/>
        <v>780.00000000000011</v>
      </c>
      <c r="L2739" s="24">
        <v>0.4</v>
      </c>
      <c r="M2739" s="42">
        <f t="shared" si="106"/>
        <v>0.24000000000000005</v>
      </c>
      <c r="N2739" s="29">
        <f t="shared" si="107"/>
        <v>780.00000000000011</v>
      </c>
      <c r="O2739" s="3"/>
      <c r="P2739" s="4"/>
      <c r="Q2739" s="5"/>
      <c r="R2739" s="6"/>
    </row>
    <row r="2740" spans="1:18" ht="15.75" customHeight="1">
      <c r="A2740" s="12" t="s">
        <v>24</v>
      </c>
      <c r="B2740" s="15">
        <v>1197831</v>
      </c>
      <c r="C2740" s="3">
        <v>44549</v>
      </c>
      <c r="D2740" s="12" t="s">
        <v>25</v>
      </c>
      <c r="E2740" s="12" t="s">
        <v>98</v>
      </c>
      <c r="F2740" s="12" t="s">
        <v>99</v>
      </c>
      <c r="G2740" s="12" t="s">
        <v>22</v>
      </c>
      <c r="H2740" s="33">
        <v>0.70000000000000007</v>
      </c>
      <c r="I2740" s="21">
        <v>3250</v>
      </c>
      <c r="J2740" s="33">
        <f t="shared" si="100"/>
        <v>2275</v>
      </c>
      <c r="K2740" s="34">
        <f t="shared" si="101"/>
        <v>796.25</v>
      </c>
      <c r="L2740" s="24">
        <v>0.35</v>
      </c>
      <c r="M2740" s="42">
        <f t="shared" si="106"/>
        <v>0.245</v>
      </c>
      <c r="N2740" s="29">
        <f t="shared" si="107"/>
        <v>796.25</v>
      </c>
      <c r="O2740" s="3"/>
      <c r="P2740" s="4"/>
      <c r="Q2740" s="5"/>
      <c r="R2740" s="6"/>
    </row>
    <row r="2741" spans="1:18" ht="15.75" customHeight="1">
      <c r="A2741" s="12" t="s">
        <v>24</v>
      </c>
      <c r="B2741" s="15">
        <v>1197831</v>
      </c>
      <c r="C2741" s="3">
        <v>44549</v>
      </c>
      <c r="D2741" s="12" t="s">
        <v>25</v>
      </c>
      <c r="E2741" s="12" t="s">
        <v>98</v>
      </c>
      <c r="F2741" s="12" t="s">
        <v>99</v>
      </c>
      <c r="G2741" s="12" t="s">
        <v>23</v>
      </c>
      <c r="H2741" s="33">
        <v>0.75</v>
      </c>
      <c r="I2741" s="21">
        <v>4250</v>
      </c>
      <c r="J2741" s="33">
        <f t="shared" si="100"/>
        <v>3187.5</v>
      </c>
      <c r="K2741" s="34">
        <f t="shared" si="101"/>
        <v>1275</v>
      </c>
      <c r="L2741" s="24">
        <v>0.4</v>
      </c>
      <c r="M2741" s="42">
        <f t="shared" si="106"/>
        <v>0.3</v>
      </c>
      <c r="N2741" s="29">
        <f t="shared" si="107"/>
        <v>1275</v>
      </c>
      <c r="O2741" s="3"/>
      <c r="P2741" s="4"/>
      <c r="Q2741" s="5"/>
      <c r="R2741" s="6"/>
    </row>
    <row r="2742" spans="1:18" ht="15.75" customHeight="1">
      <c r="A2742" s="12" t="s">
        <v>24</v>
      </c>
      <c r="B2742" s="15">
        <v>1197831</v>
      </c>
      <c r="C2742" s="3">
        <v>44212</v>
      </c>
      <c r="D2742" s="12" t="s">
        <v>25</v>
      </c>
      <c r="E2742" s="12" t="s">
        <v>100</v>
      </c>
      <c r="F2742" s="12" t="s">
        <v>101</v>
      </c>
      <c r="G2742" s="12" t="s">
        <v>18</v>
      </c>
      <c r="H2742" s="33">
        <v>0.25000000000000006</v>
      </c>
      <c r="I2742" s="21">
        <v>5500</v>
      </c>
      <c r="J2742" s="33">
        <f t="shared" si="100"/>
        <v>1375.0000000000002</v>
      </c>
      <c r="K2742" s="34">
        <f t="shared" si="101"/>
        <v>481.25000000000006</v>
      </c>
      <c r="L2742" s="24">
        <v>0.35</v>
      </c>
      <c r="M2742" s="42">
        <f t="shared" si="106"/>
        <v>8.7500000000000008E-2</v>
      </c>
      <c r="N2742" s="29">
        <f t="shared" si="107"/>
        <v>481.25000000000006</v>
      </c>
      <c r="O2742" s="3"/>
      <c r="P2742" s="4"/>
      <c r="Q2742" s="5"/>
      <c r="R2742" s="6"/>
    </row>
    <row r="2743" spans="1:18" ht="15.75" customHeight="1">
      <c r="A2743" s="12" t="s">
        <v>24</v>
      </c>
      <c r="B2743" s="15">
        <v>1197831</v>
      </c>
      <c r="C2743" s="3">
        <v>44212</v>
      </c>
      <c r="D2743" s="12" t="s">
        <v>25</v>
      </c>
      <c r="E2743" s="12" t="s">
        <v>100</v>
      </c>
      <c r="F2743" s="12" t="s">
        <v>101</v>
      </c>
      <c r="G2743" s="12" t="s">
        <v>19</v>
      </c>
      <c r="H2743" s="33">
        <v>0.25000000000000006</v>
      </c>
      <c r="I2743" s="21">
        <v>3500</v>
      </c>
      <c r="J2743" s="33">
        <f t="shared" si="100"/>
        <v>875.00000000000023</v>
      </c>
      <c r="K2743" s="34">
        <f t="shared" si="101"/>
        <v>306.25000000000006</v>
      </c>
      <c r="L2743" s="24">
        <v>0.35</v>
      </c>
      <c r="M2743" s="42">
        <f t="shared" si="106"/>
        <v>8.7500000000000022E-2</v>
      </c>
      <c r="N2743" s="29">
        <f t="shared" si="107"/>
        <v>306.25000000000006</v>
      </c>
      <c r="O2743" s="3"/>
      <c r="P2743" s="4"/>
      <c r="Q2743" s="5"/>
      <c r="R2743" s="6"/>
    </row>
    <row r="2744" spans="1:18" ht="15.75" customHeight="1">
      <c r="A2744" s="12" t="s">
        <v>24</v>
      </c>
      <c r="B2744" s="15">
        <v>1197831</v>
      </c>
      <c r="C2744" s="3">
        <v>44212</v>
      </c>
      <c r="D2744" s="12" t="s">
        <v>25</v>
      </c>
      <c r="E2744" s="12" t="s">
        <v>100</v>
      </c>
      <c r="F2744" s="12" t="s">
        <v>101</v>
      </c>
      <c r="G2744" s="12" t="s">
        <v>20</v>
      </c>
      <c r="H2744" s="33">
        <v>0.15000000000000008</v>
      </c>
      <c r="I2744" s="21">
        <v>3500</v>
      </c>
      <c r="J2744" s="33">
        <f t="shared" si="100"/>
        <v>525.00000000000023</v>
      </c>
      <c r="K2744" s="34">
        <f t="shared" si="101"/>
        <v>183.75000000000006</v>
      </c>
      <c r="L2744" s="24">
        <v>0.35</v>
      </c>
      <c r="M2744" s="42">
        <f t="shared" si="106"/>
        <v>5.2500000000000019E-2</v>
      </c>
      <c r="N2744" s="29">
        <f t="shared" si="107"/>
        <v>183.75000000000006</v>
      </c>
      <c r="O2744" s="3"/>
      <c r="P2744" s="4"/>
      <c r="Q2744" s="5"/>
      <c r="R2744" s="6"/>
    </row>
    <row r="2745" spans="1:18" ht="15.75" customHeight="1">
      <c r="A2745" s="12" t="s">
        <v>24</v>
      </c>
      <c r="B2745" s="15">
        <v>1197831</v>
      </c>
      <c r="C2745" s="3">
        <v>44212</v>
      </c>
      <c r="D2745" s="12" t="s">
        <v>25</v>
      </c>
      <c r="E2745" s="12" t="s">
        <v>100</v>
      </c>
      <c r="F2745" s="12" t="s">
        <v>101</v>
      </c>
      <c r="G2745" s="12" t="s">
        <v>21</v>
      </c>
      <c r="H2745" s="33">
        <v>0.2</v>
      </c>
      <c r="I2745" s="21">
        <v>2000</v>
      </c>
      <c r="J2745" s="33">
        <f t="shared" si="100"/>
        <v>400</v>
      </c>
      <c r="K2745" s="34">
        <f t="shared" si="101"/>
        <v>140</v>
      </c>
      <c r="L2745" s="24">
        <v>0.35</v>
      </c>
      <c r="M2745" s="42">
        <f t="shared" si="106"/>
        <v>7.0000000000000007E-2</v>
      </c>
      <c r="N2745" s="29">
        <f t="shared" si="107"/>
        <v>140</v>
      </c>
      <c r="O2745" s="3"/>
      <c r="P2745" s="4"/>
      <c r="Q2745" s="5"/>
      <c r="R2745" s="6"/>
    </row>
    <row r="2746" spans="1:18" ht="15.75" customHeight="1">
      <c r="A2746" s="12" t="s">
        <v>24</v>
      </c>
      <c r="B2746" s="15">
        <v>1197831</v>
      </c>
      <c r="C2746" s="3">
        <v>44212</v>
      </c>
      <c r="D2746" s="12" t="s">
        <v>25</v>
      </c>
      <c r="E2746" s="12" t="s">
        <v>100</v>
      </c>
      <c r="F2746" s="12" t="s">
        <v>101</v>
      </c>
      <c r="G2746" s="12" t="s">
        <v>22</v>
      </c>
      <c r="H2746" s="33">
        <v>0.35000000000000003</v>
      </c>
      <c r="I2746" s="21">
        <v>2500</v>
      </c>
      <c r="J2746" s="33">
        <f t="shared" si="100"/>
        <v>875.00000000000011</v>
      </c>
      <c r="K2746" s="34">
        <f t="shared" si="101"/>
        <v>306.25</v>
      </c>
      <c r="L2746" s="24">
        <v>0.35</v>
      </c>
      <c r="M2746" s="42">
        <f t="shared" si="106"/>
        <v>0.1225</v>
      </c>
      <c r="N2746" s="29">
        <f t="shared" si="107"/>
        <v>306.25</v>
      </c>
      <c r="O2746" s="3"/>
      <c r="P2746" s="4"/>
      <c r="Q2746" s="5"/>
      <c r="R2746" s="6"/>
    </row>
    <row r="2747" spans="1:18" ht="15.75" customHeight="1">
      <c r="A2747" s="12" t="s">
        <v>24</v>
      </c>
      <c r="B2747" s="15">
        <v>1197831</v>
      </c>
      <c r="C2747" s="3">
        <v>44212</v>
      </c>
      <c r="D2747" s="12" t="s">
        <v>25</v>
      </c>
      <c r="E2747" s="12" t="s">
        <v>100</v>
      </c>
      <c r="F2747" s="12" t="s">
        <v>101</v>
      </c>
      <c r="G2747" s="12" t="s">
        <v>23</v>
      </c>
      <c r="H2747" s="33">
        <v>0.25000000000000006</v>
      </c>
      <c r="I2747" s="21">
        <v>3500</v>
      </c>
      <c r="J2747" s="33">
        <f t="shared" si="100"/>
        <v>875.00000000000023</v>
      </c>
      <c r="K2747" s="34">
        <f t="shared" si="101"/>
        <v>306.25000000000006</v>
      </c>
      <c r="L2747" s="24">
        <v>0.35</v>
      </c>
      <c r="M2747" s="42">
        <f t="shared" si="106"/>
        <v>8.7500000000000022E-2</v>
      </c>
      <c r="N2747" s="29">
        <f t="shared" si="107"/>
        <v>306.25000000000006</v>
      </c>
      <c r="O2747" s="3"/>
      <c r="P2747" s="4"/>
      <c r="Q2747" s="5"/>
      <c r="R2747" s="6"/>
    </row>
    <row r="2748" spans="1:18" ht="15.75" customHeight="1">
      <c r="A2748" s="12" t="s">
        <v>24</v>
      </c>
      <c r="B2748" s="15">
        <v>1197831</v>
      </c>
      <c r="C2748" s="3">
        <v>44241</v>
      </c>
      <c r="D2748" s="12" t="s">
        <v>25</v>
      </c>
      <c r="E2748" s="12" t="s">
        <v>100</v>
      </c>
      <c r="F2748" s="12" t="s">
        <v>101</v>
      </c>
      <c r="G2748" s="12" t="s">
        <v>18</v>
      </c>
      <c r="H2748" s="33">
        <v>0.25000000000000006</v>
      </c>
      <c r="I2748" s="21">
        <v>6000</v>
      </c>
      <c r="J2748" s="33">
        <f t="shared" si="100"/>
        <v>1500.0000000000002</v>
      </c>
      <c r="K2748" s="34">
        <f t="shared" si="101"/>
        <v>525</v>
      </c>
      <c r="L2748" s="24">
        <v>0.35</v>
      </c>
      <c r="M2748" s="42">
        <f t="shared" si="106"/>
        <v>8.7499999999999994E-2</v>
      </c>
      <c r="N2748" s="29">
        <f t="shared" si="107"/>
        <v>525</v>
      </c>
      <c r="O2748" s="3"/>
      <c r="P2748" s="4"/>
      <c r="Q2748" s="5"/>
      <c r="R2748" s="6"/>
    </row>
    <row r="2749" spans="1:18" ht="15.75" customHeight="1">
      <c r="A2749" s="12" t="s">
        <v>24</v>
      </c>
      <c r="B2749" s="15">
        <v>1197831</v>
      </c>
      <c r="C2749" s="3">
        <v>44241</v>
      </c>
      <c r="D2749" s="12" t="s">
        <v>25</v>
      </c>
      <c r="E2749" s="12" t="s">
        <v>100</v>
      </c>
      <c r="F2749" s="12" t="s">
        <v>101</v>
      </c>
      <c r="G2749" s="12" t="s">
        <v>19</v>
      </c>
      <c r="H2749" s="33">
        <v>0.25000000000000006</v>
      </c>
      <c r="I2749" s="21">
        <v>2500</v>
      </c>
      <c r="J2749" s="33">
        <f t="shared" si="100"/>
        <v>625.00000000000011</v>
      </c>
      <c r="K2749" s="34">
        <f t="shared" si="101"/>
        <v>218.75000000000003</v>
      </c>
      <c r="L2749" s="24">
        <v>0.35</v>
      </c>
      <c r="M2749" s="42">
        <f t="shared" si="106"/>
        <v>8.7500000000000008E-2</v>
      </c>
      <c r="N2749" s="29">
        <f t="shared" si="107"/>
        <v>218.75000000000003</v>
      </c>
      <c r="O2749" s="3"/>
      <c r="P2749" s="4"/>
      <c r="Q2749" s="5"/>
      <c r="R2749" s="6"/>
    </row>
    <row r="2750" spans="1:18" ht="15.75" customHeight="1">
      <c r="A2750" s="12" t="s">
        <v>24</v>
      </c>
      <c r="B2750" s="15">
        <v>1197831</v>
      </c>
      <c r="C2750" s="3">
        <v>44241</v>
      </c>
      <c r="D2750" s="12" t="s">
        <v>25</v>
      </c>
      <c r="E2750" s="12" t="s">
        <v>100</v>
      </c>
      <c r="F2750" s="12" t="s">
        <v>101</v>
      </c>
      <c r="G2750" s="12" t="s">
        <v>20</v>
      </c>
      <c r="H2750" s="33">
        <v>0.15000000000000008</v>
      </c>
      <c r="I2750" s="21">
        <v>3000</v>
      </c>
      <c r="J2750" s="33">
        <f t="shared" si="100"/>
        <v>450.00000000000023</v>
      </c>
      <c r="K2750" s="34">
        <f t="shared" si="101"/>
        <v>157.50000000000006</v>
      </c>
      <c r="L2750" s="24">
        <v>0.35</v>
      </c>
      <c r="M2750" s="42">
        <f t="shared" si="106"/>
        <v>5.2500000000000019E-2</v>
      </c>
      <c r="N2750" s="29">
        <f t="shared" si="107"/>
        <v>157.50000000000006</v>
      </c>
      <c r="O2750" s="3"/>
      <c r="P2750" s="4"/>
      <c r="Q2750" s="5"/>
      <c r="R2750" s="6"/>
    </row>
    <row r="2751" spans="1:18" ht="15.75" customHeight="1">
      <c r="A2751" s="12" t="s">
        <v>24</v>
      </c>
      <c r="B2751" s="15">
        <v>1197831</v>
      </c>
      <c r="C2751" s="3">
        <v>44241</v>
      </c>
      <c r="D2751" s="12" t="s">
        <v>25</v>
      </c>
      <c r="E2751" s="12" t="s">
        <v>100</v>
      </c>
      <c r="F2751" s="12" t="s">
        <v>101</v>
      </c>
      <c r="G2751" s="12" t="s">
        <v>21</v>
      </c>
      <c r="H2751" s="33">
        <v>0.2</v>
      </c>
      <c r="I2751" s="21">
        <v>1500</v>
      </c>
      <c r="J2751" s="33">
        <f t="shared" si="100"/>
        <v>300</v>
      </c>
      <c r="K2751" s="34">
        <f t="shared" si="101"/>
        <v>105</v>
      </c>
      <c r="L2751" s="24">
        <v>0.35</v>
      </c>
      <c r="M2751" s="42">
        <f t="shared" si="106"/>
        <v>7.0000000000000007E-2</v>
      </c>
      <c r="N2751" s="29">
        <f t="shared" si="107"/>
        <v>105</v>
      </c>
      <c r="O2751" s="3"/>
      <c r="P2751" s="4"/>
      <c r="Q2751" s="5"/>
      <c r="R2751" s="6"/>
    </row>
    <row r="2752" spans="1:18" ht="15.75" customHeight="1">
      <c r="A2752" s="12" t="s">
        <v>24</v>
      </c>
      <c r="B2752" s="15">
        <v>1197831</v>
      </c>
      <c r="C2752" s="3">
        <v>44241</v>
      </c>
      <c r="D2752" s="12" t="s">
        <v>25</v>
      </c>
      <c r="E2752" s="12" t="s">
        <v>100</v>
      </c>
      <c r="F2752" s="12" t="s">
        <v>101</v>
      </c>
      <c r="G2752" s="12" t="s">
        <v>22</v>
      </c>
      <c r="H2752" s="33">
        <v>0.35000000000000003</v>
      </c>
      <c r="I2752" s="21">
        <v>2250</v>
      </c>
      <c r="J2752" s="33">
        <f t="shared" si="100"/>
        <v>787.50000000000011</v>
      </c>
      <c r="K2752" s="34">
        <f t="shared" si="101"/>
        <v>275.625</v>
      </c>
      <c r="L2752" s="24">
        <v>0.35</v>
      </c>
      <c r="M2752" s="42">
        <f t="shared" si="106"/>
        <v>0.1225</v>
      </c>
      <c r="N2752" s="29">
        <f t="shared" si="107"/>
        <v>275.625</v>
      </c>
      <c r="O2752" s="3"/>
      <c r="P2752" s="4"/>
      <c r="Q2752" s="5"/>
      <c r="R2752" s="6"/>
    </row>
    <row r="2753" spans="1:18" ht="15.75" customHeight="1">
      <c r="A2753" s="12" t="s">
        <v>24</v>
      </c>
      <c r="B2753" s="15">
        <v>1197831</v>
      </c>
      <c r="C2753" s="3">
        <v>44241</v>
      </c>
      <c r="D2753" s="12" t="s">
        <v>25</v>
      </c>
      <c r="E2753" s="12" t="s">
        <v>100</v>
      </c>
      <c r="F2753" s="12" t="s">
        <v>101</v>
      </c>
      <c r="G2753" s="12" t="s">
        <v>23</v>
      </c>
      <c r="H2753" s="33">
        <v>0.2</v>
      </c>
      <c r="I2753" s="21">
        <v>3250</v>
      </c>
      <c r="J2753" s="33">
        <f t="shared" si="100"/>
        <v>650</v>
      </c>
      <c r="K2753" s="34">
        <f t="shared" si="101"/>
        <v>227.49999999999997</v>
      </c>
      <c r="L2753" s="24">
        <v>0.35</v>
      </c>
      <c r="M2753" s="42">
        <f t="shared" si="106"/>
        <v>6.9999999999999993E-2</v>
      </c>
      <c r="N2753" s="29">
        <f t="shared" si="107"/>
        <v>227.49999999999997</v>
      </c>
      <c r="O2753" s="3"/>
      <c r="P2753" s="4"/>
      <c r="Q2753" s="5"/>
      <c r="R2753" s="6"/>
    </row>
    <row r="2754" spans="1:18" ht="15.75" customHeight="1">
      <c r="A2754" s="12" t="s">
        <v>24</v>
      </c>
      <c r="B2754" s="15">
        <v>1197831</v>
      </c>
      <c r="C2754" s="3">
        <v>44267</v>
      </c>
      <c r="D2754" s="12" t="s">
        <v>25</v>
      </c>
      <c r="E2754" s="12" t="s">
        <v>100</v>
      </c>
      <c r="F2754" s="12" t="s">
        <v>101</v>
      </c>
      <c r="G2754" s="12" t="s">
        <v>18</v>
      </c>
      <c r="H2754" s="33">
        <v>0.2</v>
      </c>
      <c r="I2754" s="21">
        <v>5450</v>
      </c>
      <c r="J2754" s="33">
        <f t="shared" si="100"/>
        <v>1090</v>
      </c>
      <c r="K2754" s="34">
        <f t="shared" si="101"/>
        <v>381.5</v>
      </c>
      <c r="L2754" s="24">
        <v>0.35</v>
      </c>
      <c r="M2754" s="42">
        <f t="shared" si="106"/>
        <v>7.0000000000000007E-2</v>
      </c>
      <c r="N2754" s="29">
        <f t="shared" si="107"/>
        <v>381.5</v>
      </c>
      <c r="O2754" s="3"/>
      <c r="P2754" s="4"/>
      <c r="Q2754" s="5"/>
      <c r="R2754" s="6"/>
    </row>
    <row r="2755" spans="1:18" ht="15.75" customHeight="1">
      <c r="A2755" s="12" t="s">
        <v>24</v>
      </c>
      <c r="B2755" s="15">
        <v>1197831</v>
      </c>
      <c r="C2755" s="3">
        <v>44267</v>
      </c>
      <c r="D2755" s="12" t="s">
        <v>25</v>
      </c>
      <c r="E2755" s="12" t="s">
        <v>100</v>
      </c>
      <c r="F2755" s="12" t="s">
        <v>101</v>
      </c>
      <c r="G2755" s="12" t="s">
        <v>19</v>
      </c>
      <c r="H2755" s="33">
        <v>0.2</v>
      </c>
      <c r="I2755" s="21">
        <v>2250</v>
      </c>
      <c r="J2755" s="33">
        <f t="shared" si="100"/>
        <v>450</v>
      </c>
      <c r="K2755" s="34">
        <f t="shared" si="101"/>
        <v>157.5</v>
      </c>
      <c r="L2755" s="24">
        <v>0.35</v>
      </c>
      <c r="M2755" s="42">
        <f t="shared" si="106"/>
        <v>7.0000000000000007E-2</v>
      </c>
      <c r="N2755" s="29">
        <f t="shared" si="107"/>
        <v>157.5</v>
      </c>
      <c r="O2755" s="3"/>
      <c r="P2755" s="4"/>
      <c r="Q2755" s="5"/>
      <c r="R2755" s="6"/>
    </row>
    <row r="2756" spans="1:18" ht="15.75" customHeight="1">
      <c r="A2756" s="12" t="s">
        <v>24</v>
      </c>
      <c r="B2756" s="15">
        <v>1197831</v>
      </c>
      <c r="C2756" s="3">
        <v>44267</v>
      </c>
      <c r="D2756" s="12" t="s">
        <v>25</v>
      </c>
      <c r="E2756" s="12" t="s">
        <v>100</v>
      </c>
      <c r="F2756" s="12" t="s">
        <v>101</v>
      </c>
      <c r="G2756" s="12" t="s">
        <v>20</v>
      </c>
      <c r="H2756" s="33">
        <v>0.10000000000000002</v>
      </c>
      <c r="I2756" s="21">
        <v>2500</v>
      </c>
      <c r="J2756" s="33">
        <f t="shared" si="100"/>
        <v>250.00000000000006</v>
      </c>
      <c r="K2756" s="34">
        <f t="shared" si="101"/>
        <v>87.500000000000014</v>
      </c>
      <c r="L2756" s="24">
        <v>0.35</v>
      </c>
      <c r="M2756" s="42">
        <f t="shared" si="106"/>
        <v>3.5000000000000003E-2</v>
      </c>
      <c r="N2756" s="29">
        <f t="shared" si="107"/>
        <v>87.500000000000014</v>
      </c>
      <c r="O2756" s="3"/>
      <c r="P2756" s="4"/>
      <c r="Q2756" s="5"/>
      <c r="R2756" s="6"/>
    </row>
    <row r="2757" spans="1:18" ht="15.75" customHeight="1">
      <c r="A2757" s="12" t="s">
        <v>24</v>
      </c>
      <c r="B2757" s="15">
        <v>1197831</v>
      </c>
      <c r="C2757" s="3">
        <v>44267</v>
      </c>
      <c r="D2757" s="12" t="s">
        <v>25</v>
      </c>
      <c r="E2757" s="12" t="s">
        <v>100</v>
      </c>
      <c r="F2757" s="12" t="s">
        <v>101</v>
      </c>
      <c r="G2757" s="12" t="s">
        <v>21</v>
      </c>
      <c r="H2757" s="33">
        <v>0.19999999999999996</v>
      </c>
      <c r="I2757" s="21">
        <v>1000</v>
      </c>
      <c r="J2757" s="33">
        <f t="shared" si="100"/>
        <v>199.99999999999994</v>
      </c>
      <c r="K2757" s="34">
        <f t="shared" si="101"/>
        <v>69.999999999999972</v>
      </c>
      <c r="L2757" s="24">
        <v>0.35</v>
      </c>
      <c r="M2757" s="42">
        <f t="shared" si="106"/>
        <v>6.9999999999999965E-2</v>
      </c>
      <c r="N2757" s="29">
        <f t="shared" si="107"/>
        <v>69.999999999999972</v>
      </c>
      <c r="O2757" s="3"/>
      <c r="P2757" s="4"/>
      <c r="Q2757" s="5"/>
      <c r="R2757" s="6"/>
    </row>
    <row r="2758" spans="1:18" ht="15.75" customHeight="1">
      <c r="A2758" s="12" t="s">
        <v>24</v>
      </c>
      <c r="B2758" s="15">
        <v>1197831</v>
      </c>
      <c r="C2758" s="3">
        <v>44267</v>
      </c>
      <c r="D2758" s="12" t="s">
        <v>25</v>
      </c>
      <c r="E2758" s="12" t="s">
        <v>100</v>
      </c>
      <c r="F2758" s="12" t="s">
        <v>101</v>
      </c>
      <c r="G2758" s="12" t="s">
        <v>22</v>
      </c>
      <c r="H2758" s="33">
        <v>0.35000000000000009</v>
      </c>
      <c r="I2758" s="21">
        <v>1500</v>
      </c>
      <c r="J2758" s="33">
        <f t="shared" si="100"/>
        <v>525.00000000000011</v>
      </c>
      <c r="K2758" s="34">
        <f t="shared" si="101"/>
        <v>183.75000000000003</v>
      </c>
      <c r="L2758" s="24">
        <v>0.35</v>
      </c>
      <c r="M2758" s="42">
        <f t="shared" si="106"/>
        <v>0.12250000000000003</v>
      </c>
      <c r="N2758" s="29">
        <f t="shared" si="107"/>
        <v>183.75000000000003</v>
      </c>
      <c r="O2758" s="3"/>
      <c r="P2758" s="4"/>
      <c r="Q2758" s="5"/>
      <c r="R2758" s="6"/>
    </row>
    <row r="2759" spans="1:18" ht="15.75" customHeight="1">
      <c r="A2759" s="12" t="s">
        <v>24</v>
      </c>
      <c r="B2759" s="15">
        <v>1197831</v>
      </c>
      <c r="C2759" s="3">
        <v>44267</v>
      </c>
      <c r="D2759" s="12" t="s">
        <v>25</v>
      </c>
      <c r="E2759" s="12" t="s">
        <v>100</v>
      </c>
      <c r="F2759" s="12" t="s">
        <v>101</v>
      </c>
      <c r="G2759" s="12" t="s">
        <v>23</v>
      </c>
      <c r="H2759" s="33">
        <v>0.25</v>
      </c>
      <c r="I2759" s="21">
        <v>2500</v>
      </c>
      <c r="J2759" s="33">
        <f t="shared" si="100"/>
        <v>625</v>
      </c>
      <c r="K2759" s="34">
        <f t="shared" si="101"/>
        <v>218.75</v>
      </c>
      <c r="L2759" s="24">
        <v>0.35</v>
      </c>
      <c r="M2759" s="42">
        <f t="shared" ref="M2759:M2822" si="108">IFERROR(K2759/I2759,0)</f>
        <v>8.7499999999999994E-2</v>
      </c>
      <c r="N2759" s="29">
        <f t="shared" ref="N2759:N2822" si="109">L2759*J2759</f>
        <v>218.75</v>
      </c>
      <c r="O2759" s="3"/>
      <c r="P2759" s="4"/>
      <c r="Q2759" s="5"/>
      <c r="R2759" s="6"/>
    </row>
    <row r="2760" spans="1:18" ht="15.75" customHeight="1">
      <c r="A2760" s="12" t="s">
        <v>24</v>
      </c>
      <c r="B2760" s="15">
        <v>1197831</v>
      </c>
      <c r="C2760" s="3">
        <v>44299</v>
      </c>
      <c r="D2760" s="12" t="s">
        <v>25</v>
      </c>
      <c r="E2760" s="12" t="s">
        <v>100</v>
      </c>
      <c r="F2760" s="12" t="s">
        <v>101</v>
      </c>
      <c r="G2760" s="12" t="s">
        <v>18</v>
      </c>
      <c r="H2760" s="33">
        <v>0.25</v>
      </c>
      <c r="I2760" s="21">
        <v>5000</v>
      </c>
      <c r="J2760" s="33">
        <f t="shared" si="100"/>
        <v>1250</v>
      </c>
      <c r="K2760" s="34">
        <f t="shared" si="101"/>
        <v>437.5</v>
      </c>
      <c r="L2760" s="24">
        <v>0.35</v>
      </c>
      <c r="M2760" s="42">
        <f t="shared" si="108"/>
        <v>8.7499999999999994E-2</v>
      </c>
      <c r="N2760" s="29">
        <f t="shared" si="109"/>
        <v>437.5</v>
      </c>
      <c r="O2760" s="3"/>
      <c r="P2760" s="4"/>
      <c r="Q2760" s="5"/>
      <c r="R2760" s="6"/>
    </row>
    <row r="2761" spans="1:18" ht="15.75" customHeight="1">
      <c r="A2761" s="12" t="s">
        <v>24</v>
      </c>
      <c r="B2761" s="15">
        <v>1197831</v>
      </c>
      <c r="C2761" s="3">
        <v>44299</v>
      </c>
      <c r="D2761" s="12" t="s">
        <v>25</v>
      </c>
      <c r="E2761" s="12" t="s">
        <v>100</v>
      </c>
      <c r="F2761" s="12" t="s">
        <v>101</v>
      </c>
      <c r="G2761" s="12" t="s">
        <v>19</v>
      </c>
      <c r="H2761" s="33">
        <v>0.25</v>
      </c>
      <c r="I2761" s="21">
        <v>2000</v>
      </c>
      <c r="J2761" s="33">
        <f t="shared" si="100"/>
        <v>500</v>
      </c>
      <c r="K2761" s="34">
        <f t="shared" si="101"/>
        <v>175</v>
      </c>
      <c r="L2761" s="24">
        <v>0.35</v>
      </c>
      <c r="M2761" s="42">
        <f t="shared" si="108"/>
        <v>8.7499999999999994E-2</v>
      </c>
      <c r="N2761" s="29">
        <f t="shared" si="109"/>
        <v>175</v>
      </c>
      <c r="O2761" s="3"/>
      <c r="P2761" s="4"/>
      <c r="Q2761" s="5"/>
      <c r="R2761" s="6"/>
    </row>
    <row r="2762" spans="1:18" ht="15.75" customHeight="1">
      <c r="A2762" s="12" t="s">
        <v>24</v>
      </c>
      <c r="B2762" s="15">
        <v>1197831</v>
      </c>
      <c r="C2762" s="3">
        <v>44299</v>
      </c>
      <c r="D2762" s="12" t="s">
        <v>25</v>
      </c>
      <c r="E2762" s="12" t="s">
        <v>100</v>
      </c>
      <c r="F2762" s="12" t="s">
        <v>101</v>
      </c>
      <c r="G2762" s="12" t="s">
        <v>20</v>
      </c>
      <c r="H2762" s="33">
        <v>0.15000000000000002</v>
      </c>
      <c r="I2762" s="21">
        <v>2000</v>
      </c>
      <c r="J2762" s="33">
        <f t="shared" si="100"/>
        <v>300.00000000000006</v>
      </c>
      <c r="K2762" s="34">
        <f t="shared" si="101"/>
        <v>105.00000000000001</v>
      </c>
      <c r="L2762" s="24">
        <v>0.35</v>
      </c>
      <c r="M2762" s="42">
        <f t="shared" si="108"/>
        <v>5.2500000000000005E-2</v>
      </c>
      <c r="N2762" s="29">
        <f t="shared" si="109"/>
        <v>105.00000000000001</v>
      </c>
      <c r="O2762" s="3"/>
      <c r="P2762" s="4"/>
      <c r="Q2762" s="5"/>
      <c r="R2762" s="6"/>
    </row>
    <row r="2763" spans="1:18" ht="15.75" customHeight="1">
      <c r="A2763" s="12" t="s">
        <v>24</v>
      </c>
      <c r="B2763" s="15">
        <v>1197831</v>
      </c>
      <c r="C2763" s="3">
        <v>44299</v>
      </c>
      <c r="D2763" s="12" t="s">
        <v>25</v>
      </c>
      <c r="E2763" s="12" t="s">
        <v>100</v>
      </c>
      <c r="F2763" s="12" t="s">
        <v>101</v>
      </c>
      <c r="G2763" s="12" t="s">
        <v>21</v>
      </c>
      <c r="H2763" s="33">
        <v>0.19999999999999996</v>
      </c>
      <c r="I2763" s="21">
        <v>1250</v>
      </c>
      <c r="J2763" s="33">
        <f t="shared" si="100"/>
        <v>249.99999999999994</v>
      </c>
      <c r="K2763" s="34">
        <f t="shared" si="101"/>
        <v>87.499999999999972</v>
      </c>
      <c r="L2763" s="24">
        <v>0.35</v>
      </c>
      <c r="M2763" s="42">
        <f t="shared" si="108"/>
        <v>6.9999999999999979E-2</v>
      </c>
      <c r="N2763" s="29">
        <f t="shared" si="109"/>
        <v>87.499999999999972</v>
      </c>
      <c r="O2763" s="3"/>
      <c r="P2763" s="4"/>
      <c r="Q2763" s="5"/>
      <c r="R2763" s="6"/>
    </row>
    <row r="2764" spans="1:18" ht="15.75" customHeight="1">
      <c r="A2764" s="12" t="s">
        <v>24</v>
      </c>
      <c r="B2764" s="15">
        <v>1197831</v>
      </c>
      <c r="C2764" s="3">
        <v>44299</v>
      </c>
      <c r="D2764" s="12" t="s">
        <v>25</v>
      </c>
      <c r="E2764" s="12" t="s">
        <v>100</v>
      </c>
      <c r="F2764" s="12" t="s">
        <v>101</v>
      </c>
      <c r="G2764" s="12" t="s">
        <v>22</v>
      </c>
      <c r="H2764" s="33">
        <v>0.4</v>
      </c>
      <c r="I2764" s="21">
        <v>1500</v>
      </c>
      <c r="J2764" s="33">
        <f t="shared" si="100"/>
        <v>600</v>
      </c>
      <c r="K2764" s="34">
        <f t="shared" si="101"/>
        <v>210</v>
      </c>
      <c r="L2764" s="24">
        <v>0.35</v>
      </c>
      <c r="M2764" s="42">
        <f t="shared" si="108"/>
        <v>0.14000000000000001</v>
      </c>
      <c r="N2764" s="29">
        <f t="shared" si="109"/>
        <v>210</v>
      </c>
      <c r="O2764" s="3"/>
      <c r="P2764" s="4"/>
      <c r="Q2764" s="5"/>
      <c r="R2764" s="6"/>
    </row>
    <row r="2765" spans="1:18" ht="15.75" customHeight="1">
      <c r="A2765" s="12" t="s">
        <v>24</v>
      </c>
      <c r="B2765" s="15">
        <v>1197831</v>
      </c>
      <c r="C2765" s="3">
        <v>44299</v>
      </c>
      <c r="D2765" s="12" t="s">
        <v>25</v>
      </c>
      <c r="E2765" s="12" t="s">
        <v>100</v>
      </c>
      <c r="F2765" s="12" t="s">
        <v>101</v>
      </c>
      <c r="G2765" s="12" t="s">
        <v>23</v>
      </c>
      <c r="H2765" s="33">
        <v>0.30000000000000004</v>
      </c>
      <c r="I2765" s="21">
        <v>3000</v>
      </c>
      <c r="J2765" s="33">
        <f t="shared" si="100"/>
        <v>900.00000000000011</v>
      </c>
      <c r="K2765" s="34">
        <f t="shared" si="101"/>
        <v>315</v>
      </c>
      <c r="L2765" s="24">
        <v>0.35</v>
      </c>
      <c r="M2765" s="42">
        <f t="shared" si="108"/>
        <v>0.105</v>
      </c>
      <c r="N2765" s="29">
        <f t="shared" si="109"/>
        <v>315</v>
      </c>
      <c r="O2765" s="3"/>
      <c r="P2765" s="4"/>
      <c r="Q2765" s="5"/>
      <c r="R2765" s="6"/>
    </row>
    <row r="2766" spans="1:18" ht="15.75" customHeight="1">
      <c r="A2766" s="12" t="s">
        <v>24</v>
      </c>
      <c r="B2766" s="15">
        <v>1197831</v>
      </c>
      <c r="C2766" s="3">
        <v>44328</v>
      </c>
      <c r="D2766" s="12" t="s">
        <v>25</v>
      </c>
      <c r="E2766" s="12" t="s">
        <v>100</v>
      </c>
      <c r="F2766" s="12" t="s">
        <v>101</v>
      </c>
      <c r="G2766" s="12" t="s">
        <v>18</v>
      </c>
      <c r="H2766" s="33">
        <v>0.4</v>
      </c>
      <c r="I2766" s="21">
        <v>5700</v>
      </c>
      <c r="J2766" s="33">
        <f t="shared" si="100"/>
        <v>2280</v>
      </c>
      <c r="K2766" s="34">
        <f t="shared" si="101"/>
        <v>798</v>
      </c>
      <c r="L2766" s="24">
        <v>0.35</v>
      </c>
      <c r="M2766" s="42">
        <f t="shared" si="108"/>
        <v>0.14000000000000001</v>
      </c>
      <c r="N2766" s="29">
        <f t="shared" si="109"/>
        <v>798</v>
      </c>
      <c r="O2766" s="3"/>
      <c r="P2766" s="4"/>
      <c r="Q2766" s="5"/>
      <c r="R2766" s="6"/>
    </row>
    <row r="2767" spans="1:18" ht="15.75" customHeight="1">
      <c r="A2767" s="12" t="s">
        <v>24</v>
      </c>
      <c r="B2767" s="15">
        <v>1197831</v>
      </c>
      <c r="C2767" s="3">
        <v>44328</v>
      </c>
      <c r="D2767" s="12" t="s">
        <v>25</v>
      </c>
      <c r="E2767" s="12" t="s">
        <v>100</v>
      </c>
      <c r="F2767" s="12" t="s">
        <v>101</v>
      </c>
      <c r="G2767" s="12" t="s">
        <v>19</v>
      </c>
      <c r="H2767" s="33">
        <v>0.4</v>
      </c>
      <c r="I2767" s="21">
        <v>2750</v>
      </c>
      <c r="J2767" s="33">
        <f t="shared" si="100"/>
        <v>1100</v>
      </c>
      <c r="K2767" s="34">
        <f t="shared" si="101"/>
        <v>385</v>
      </c>
      <c r="L2767" s="24">
        <v>0.35</v>
      </c>
      <c r="M2767" s="42">
        <f t="shared" si="108"/>
        <v>0.14000000000000001</v>
      </c>
      <c r="N2767" s="29">
        <f t="shared" si="109"/>
        <v>385</v>
      </c>
      <c r="O2767" s="3"/>
      <c r="P2767" s="4"/>
      <c r="Q2767" s="5"/>
      <c r="R2767" s="6"/>
    </row>
    <row r="2768" spans="1:18" ht="15.75" customHeight="1">
      <c r="A2768" s="12" t="s">
        <v>24</v>
      </c>
      <c r="B2768" s="15">
        <v>1197831</v>
      </c>
      <c r="C2768" s="3">
        <v>44328</v>
      </c>
      <c r="D2768" s="12" t="s">
        <v>25</v>
      </c>
      <c r="E2768" s="12" t="s">
        <v>100</v>
      </c>
      <c r="F2768" s="12" t="s">
        <v>101</v>
      </c>
      <c r="G2768" s="12" t="s">
        <v>20</v>
      </c>
      <c r="H2768" s="33">
        <v>0.35000000000000003</v>
      </c>
      <c r="I2768" s="21">
        <v>2500</v>
      </c>
      <c r="J2768" s="33">
        <f t="shared" si="100"/>
        <v>875.00000000000011</v>
      </c>
      <c r="K2768" s="34">
        <f t="shared" si="101"/>
        <v>306.25</v>
      </c>
      <c r="L2768" s="24">
        <v>0.35</v>
      </c>
      <c r="M2768" s="42">
        <f t="shared" si="108"/>
        <v>0.1225</v>
      </c>
      <c r="N2768" s="29">
        <f t="shared" si="109"/>
        <v>306.25</v>
      </c>
      <c r="O2768" s="3"/>
      <c r="P2768" s="4"/>
      <c r="Q2768" s="5"/>
      <c r="R2768" s="6"/>
    </row>
    <row r="2769" spans="1:18" ht="15.75" customHeight="1">
      <c r="A2769" s="12" t="s">
        <v>24</v>
      </c>
      <c r="B2769" s="15">
        <v>1197831</v>
      </c>
      <c r="C2769" s="3">
        <v>44328</v>
      </c>
      <c r="D2769" s="12" t="s">
        <v>25</v>
      </c>
      <c r="E2769" s="12" t="s">
        <v>100</v>
      </c>
      <c r="F2769" s="12" t="s">
        <v>101</v>
      </c>
      <c r="G2769" s="12" t="s">
        <v>21</v>
      </c>
      <c r="H2769" s="33">
        <v>0.35000000000000003</v>
      </c>
      <c r="I2769" s="21">
        <v>2000</v>
      </c>
      <c r="J2769" s="33">
        <f t="shared" si="100"/>
        <v>700.00000000000011</v>
      </c>
      <c r="K2769" s="34">
        <f t="shared" si="101"/>
        <v>245.00000000000003</v>
      </c>
      <c r="L2769" s="24">
        <v>0.35</v>
      </c>
      <c r="M2769" s="42">
        <f t="shared" si="108"/>
        <v>0.12250000000000001</v>
      </c>
      <c r="N2769" s="29">
        <f t="shared" si="109"/>
        <v>245.00000000000003</v>
      </c>
      <c r="O2769" s="3"/>
      <c r="P2769" s="4"/>
      <c r="Q2769" s="5"/>
      <c r="R2769" s="6"/>
    </row>
    <row r="2770" spans="1:18" ht="15.75" customHeight="1">
      <c r="A2770" s="12" t="s">
        <v>24</v>
      </c>
      <c r="B2770" s="15">
        <v>1197831</v>
      </c>
      <c r="C2770" s="3">
        <v>44328</v>
      </c>
      <c r="D2770" s="12" t="s">
        <v>25</v>
      </c>
      <c r="E2770" s="12" t="s">
        <v>100</v>
      </c>
      <c r="F2770" s="12" t="s">
        <v>101</v>
      </c>
      <c r="G2770" s="12" t="s">
        <v>22</v>
      </c>
      <c r="H2770" s="33">
        <v>0.44999999999999996</v>
      </c>
      <c r="I2770" s="21">
        <v>2250</v>
      </c>
      <c r="J2770" s="33">
        <f t="shared" si="100"/>
        <v>1012.4999999999999</v>
      </c>
      <c r="K2770" s="34">
        <f t="shared" si="101"/>
        <v>354.37499999999994</v>
      </c>
      <c r="L2770" s="24">
        <v>0.35</v>
      </c>
      <c r="M2770" s="42">
        <f t="shared" si="108"/>
        <v>0.15749999999999997</v>
      </c>
      <c r="N2770" s="29">
        <f t="shared" si="109"/>
        <v>354.37499999999994</v>
      </c>
      <c r="O2770" s="3"/>
      <c r="P2770" s="4"/>
      <c r="Q2770" s="5"/>
      <c r="R2770" s="6"/>
    </row>
    <row r="2771" spans="1:18" ht="15.75" customHeight="1">
      <c r="A2771" s="12" t="s">
        <v>24</v>
      </c>
      <c r="B2771" s="15">
        <v>1197831</v>
      </c>
      <c r="C2771" s="3">
        <v>44328</v>
      </c>
      <c r="D2771" s="12" t="s">
        <v>25</v>
      </c>
      <c r="E2771" s="12" t="s">
        <v>100</v>
      </c>
      <c r="F2771" s="12" t="s">
        <v>101</v>
      </c>
      <c r="G2771" s="12" t="s">
        <v>23</v>
      </c>
      <c r="H2771" s="33">
        <v>0.44999999999999996</v>
      </c>
      <c r="I2771" s="21">
        <v>3250</v>
      </c>
      <c r="J2771" s="33">
        <f t="shared" si="100"/>
        <v>1462.4999999999998</v>
      </c>
      <c r="K2771" s="34">
        <f t="shared" si="101"/>
        <v>511.87499999999989</v>
      </c>
      <c r="L2771" s="24">
        <v>0.35</v>
      </c>
      <c r="M2771" s="42">
        <f t="shared" si="108"/>
        <v>0.15749999999999997</v>
      </c>
      <c r="N2771" s="29">
        <f t="shared" si="109"/>
        <v>511.87499999999989</v>
      </c>
      <c r="O2771" s="3"/>
      <c r="P2771" s="4"/>
      <c r="Q2771" s="5"/>
      <c r="R2771" s="6"/>
    </row>
    <row r="2772" spans="1:18" ht="15.75" customHeight="1">
      <c r="A2772" s="12" t="s">
        <v>24</v>
      </c>
      <c r="B2772" s="15">
        <v>1197831</v>
      </c>
      <c r="C2772" s="3">
        <v>44361</v>
      </c>
      <c r="D2772" s="12" t="s">
        <v>25</v>
      </c>
      <c r="E2772" s="12" t="s">
        <v>100</v>
      </c>
      <c r="F2772" s="12" t="s">
        <v>101</v>
      </c>
      <c r="G2772" s="12" t="s">
        <v>18</v>
      </c>
      <c r="H2772" s="33">
        <v>0.39999999999999997</v>
      </c>
      <c r="I2772" s="21">
        <v>5750</v>
      </c>
      <c r="J2772" s="33">
        <f t="shared" si="100"/>
        <v>2300</v>
      </c>
      <c r="K2772" s="34">
        <f t="shared" si="101"/>
        <v>805</v>
      </c>
      <c r="L2772" s="24">
        <v>0.35</v>
      </c>
      <c r="M2772" s="42">
        <f t="shared" si="108"/>
        <v>0.14000000000000001</v>
      </c>
      <c r="N2772" s="29">
        <f t="shared" si="109"/>
        <v>805</v>
      </c>
      <c r="O2772" s="3"/>
      <c r="P2772" s="4"/>
      <c r="Q2772" s="5"/>
      <c r="R2772" s="6"/>
    </row>
    <row r="2773" spans="1:18" ht="15.75" customHeight="1">
      <c r="A2773" s="12" t="s">
        <v>24</v>
      </c>
      <c r="B2773" s="15">
        <v>1197831</v>
      </c>
      <c r="C2773" s="3">
        <v>44361</v>
      </c>
      <c r="D2773" s="12" t="s">
        <v>25</v>
      </c>
      <c r="E2773" s="12" t="s">
        <v>100</v>
      </c>
      <c r="F2773" s="12" t="s">
        <v>101</v>
      </c>
      <c r="G2773" s="12" t="s">
        <v>19</v>
      </c>
      <c r="H2773" s="33">
        <v>0.35000000000000003</v>
      </c>
      <c r="I2773" s="21">
        <v>3250</v>
      </c>
      <c r="J2773" s="33">
        <f t="shared" si="100"/>
        <v>1137.5</v>
      </c>
      <c r="K2773" s="34">
        <f t="shared" si="101"/>
        <v>398.125</v>
      </c>
      <c r="L2773" s="24">
        <v>0.35</v>
      </c>
      <c r="M2773" s="42">
        <f t="shared" si="108"/>
        <v>0.1225</v>
      </c>
      <c r="N2773" s="29">
        <f t="shared" si="109"/>
        <v>398.125</v>
      </c>
      <c r="O2773" s="3"/>
      <c r="P2773" s="4"/>
      <c r="Q2773" s="5"/>
      <c r="R2773" s="6"/>
    </row>
    <row r="2774" spans="1:18" ht="15.75" customHeight="1">
      <c r="A2774" s="12" t="s">
        <v>24</v>
      </c>
      <c r="B2774" s="15">
        <v>1197831</v>
      </c>
      <c r="C2774" s="3">
        <v>44361</v>
      </c>
      <c r="D2774" s="12" t="s">
        <v>25</v>
      </c>
      <c r="E2774" s="12" t="s">
        <v>100</v>
      </c>
      <c r="F2774" s="12" t="s">
        <v>101</v>
      </c>
      <c r="G2774" s="12" t="s">
        <v>20</v>
      </c>
      <c r="H2774" s="33">
        <v>0.4</v>
      </c>
      <c r="I2774" s="21">
        <v>3000</v>
      </c>
      <c r="J2774" s="33">
        <f t="shared" si="100"/>
        <v>1200</v>
      </c>
      <c r="K2774" s="34">
        <f t="shared" si="101"/>
        <v>420</v>
      </c>
      <c r="L2774" s="24">
        <v>0.35</v>
      </c>
      <c r="M2774" s="42">
        <f t="shared" si="108"/>
        <v>0.14000000000000001</v>
      </c>
      <c r="N2774" s="29">
        <f t="shared" si="109"/>
        <v>420</v>
      </c>
      <c r="O2774" s="3"/>
      <c r="P2774" s="4"/>
      <c r="Q2774" s="5"/>
      <c r="R2774" s="6"/>
    </row>
    <row r="2775" spans="1:18" ht="15.75" customHeight="1">
      <c r="A2775" s="12" t="s">
        <v>24</v>
      </c>
      <c r="B2775" s="15">
        <v>1197831</v>
      </c>
      <c r="C2775" s="3">
        <v>44361</v>
      </c>
      <c r="D2775" s="12" t="s">
        <v>25</v>
      </c>
      <c r="E2775" s="12" t="s">
        <v>100</v>
      </c>
      <c r="F2775" s="12" t="s">
        <v>101</v>
      </c>
      <c r="G2775" s="12" t="s">
        <v>21</v>
      </c>
      <c r="H2775" s="33">
        <v>0.4</v>
      </c>
      <c r="I2775" s="21">
        <v>2750</v>
      </c>
      <c r="J2775" s="33">
        <f t="shared" si="100"/>
        <v>1100</v>
      </c>
      <c r="K2775" s="34">
        <f t="shared" si="101"/>
        <v>385</v>
      </c>
      <c r="L2775" s="24">
        <v>0.35</v>
      </c>
      <c r="M2775" s="42">
        <f t="shared" si="108"/>
        <v>0.14000000000000001</v>
      </c>
      <c r="N2775" s="29">
        <f t="shared" si="109"/>
        <v>385</v>
      </c>
      <c r="O2775" s="3"/>
      <c r="P2775" s="4"/>
      <c r="Q2775" s="5"/>
      <c r="R2775" s="6"/>
    </row>
    <row r="2776" spans="1:18" ht="15.75" customHeight="1">
      <c r="A2776" s="12" t="s">
        <v>24</v>
      </c>
      <c r="B2776" s="15">
        <v>1197831</v>
      </c>
      <c r="C2776" s="3">
        <v>44361</v>
      </c>
      <c r="D2776" s="12" t="s">
        <v>25</v>
      </c>
      <c r="E2776" s="12" t="s">
        <v>100</v>
      </c>
      <c r="F2776" s="12" t="s">
        <v>101</v>
      </c>
      <c r="G2776" s="12" t="s">
        <v>22</v>
      </c>
      <c r="H2776" s="33">
        <v>0.54999999999999993</v>
      </c>
      <c r="I2776" s="21">
        <v>2750</v>
      </c>
      <c r="J2776" s="33">
        <f t="shared" si="100"/>
        <v>1512.4999999999998</v>
      </c>
      <c r="K2776" s="34">
        <f t="shared" si="101"/>
        <v>529.37499999999989</v>
      </c>
      <c r="L2776" s="24">
        <v>0.35</v>
      </c>
      <c r="M2776" s="42">
        <f t="shared" si="108"/>
        <v>0.19249999999999995</v>
      </c>
      <c r="N2776" s="29">
        <f t="shared" si="109"/>
        <v>529.37499999999989</v>
      </c>
      <c r="O2776" s="3"/>
      <c r="P2776" s="4"/>
      <c r="Q2776" s="5"/>
      <c r="R2776" s="6"/>
    </row>
    <row r="2777" spans="1:18" ht="15.75" customHeight="1">
      <c r="A2777" s="12" t="s">
        <v>24</v>
      </c>
      <c r="B2777" s="15">
        <v>1197831</v>
      </c>
      <c r="C2777" s="3">
        <v>44361</v>
      </c>
      <c r="D2777" s="12" t="s">
        <v>25</v>
      </c>
      <c r="E2777" s="12" t="s">
        <v>100</v>
      </c>
      <c r="F2777" s="12" t="s">
        <v>101</v>
      </c>
      <c r="G2777" s="12" t="s">
        <v>23</v>
      </c>
      <c r="H2777" s="33">
        <v>0.6</v>
      </c>
      <c r="I2777" s="21">
        <v>4500</v>
      </c>
      <c r="J2777" s="33">
        <f t="shared" si="100"/>
        <v>2700</v>
      </c>
      <c r="K2777" s="34">
        <f t="shared" si="101"/>
        <v>944.99999999999989</v>
      </c>
      <c r="L2777" s="24">
        <v>0.35</v>
      </c>
      <c r="M2777" s="42">
        <f t="shared" si="108"/>
        <v>0.20999999999999996</v>
      </c>
      <c r="N2777" s="29">
        <f t="shared" si="109"/>
        <v>944.99999999999989</v>
      </c>
      <c r="O2777" s="3"/>
      <c r="P2777" s="4"/>
      <c r="Q2777" s="5"/>
      <c r="R2777" s="6"/>
    </row>
    <row r="2778" spans="1:18" ht="15.75" customHeight="1">
      <c r="A2778" s="12" t="s">
        <v>24</v>
      </c>
      <c r="B2778" s="15">
        <v>1197831</v>
      </c>
      <c r="C2778" s="3">
        <v>44389</v>
      </c>
      <c r="D2778" s="12" t="s">
        <v>25</v>
      </c>
      <c r="E2778" s="12" t="s">
        <v>100</v>
      </c>
      <c r="F2778" s="12" t="s">
        <v>101</v>
      </c>
      <c r="G2778" s="12" t="s">
        <v>18</v>
      </c>
      <c r="H2778" s="33">
        <v>0.54999999999999993</v>
      </c>
      <c r="I2778" s="21">
        <v>6750</v>
      </c>
      <c r="J2778" s="33">
        <f t="shared" si="100"/>
        <v>3712.4999999999995</v>
      </c>
      <c r="K2778" s="34">
        <f t="shared" si="101"/>
        <v>1299.3749999999998</v>
      </c>
      <c r="L2778" s="24">
        <v>0.35</v>
      </c>
      <c r="M2778" s="42">
        <f t="shared" si="108"/>
        <v>0.19249999999999998</v>
      </c>
      <c r="N2778" s="29">
        <f t="shared" si="109"/>
        <v>1299.3749999999998</v>
      </c>
      <c r="O2778" s="3"/>
      <c r="P2778" s="4"/>
      <c r="Q2778" s="5"/>
      <c r="R2778" s="6"/>
    </row>
    <row r="2779" spans="1:18" ht="15.75" customHeight="1">
      <c r="A2779" s="12" t="s">
        <v>24</v>
      </c>
      <c r="B2779" s="15">
        <v>1197831</v>
      </c>
      <c r="C2779" s="3">
        <v>44389</v>
      </c>
      <c r="D2779" s="12" t="s">
        <v>25</v>
      </c>
      <c r="E2779" s="12" t="s">
        <v>100</v>
      </c>
      <c r="F2779" s="12" t="s">
        <v>101</v>
      </c>
      <c r="G2779" s="12" t="s">
        <v>19</v>
      </c>
      <c r="H2779" s="33">
        <v>0.5</v>
      </c>
      <c r="I2779" s="21">
        <v>4250</v>
      </c>
      <c r="J2779" s="33">
        <f t="shared" si="100"/>
        <v>2125</v>
      </c>
      <c r="K2779" s="34">
        <f t="shared" si="101"/>
        <v>743.75</v>
      </c>
      <c r="L2779" s="24">
        <v>0.35</v>
      </c>
      <c r="M2779" s="42">
        <f t="shared" si="108"/>
        <v>0.17499999999999999</v>
      </c>
      <c r="N2779" s="29">
        <f t="shared" si="109"/>
        <v>743.75</v>
      </c>
      <c r="O2779" s="3"/>
      <c r="P2779" s="4"/>
      <c r="Q2779" s="5"/>
      <c r="R2779" s="6"/>
    </row>
    <row r="2780" spans="1:18" ht="15.75" customHeight="1">
      <c r="A2780" s="12" t="s">
        <v>24</v>
      </c>
      <c r="B2780" s="15">
        <v>1197831</v>
      </c>
      <c r="C2780" s="3">
        <v>44389</v>
      </c>
      <c r="D2780" s="12" t="s">
        <v>25</v>
      </c>
      <c r="E2780" s="12" t="s">
        <v>100</v>
      </c>
      <c r="F2780" s="12" t="s">
        <v>101</v>
      </c>
      <c r="G2780" s="12" t="s">
        <v>20</v>
      </c>
      <c r="H2780" s="33">
        <v>0.45</v>
      </c>
      <c r="I2780" s="21">
        <v>3500</v>
      </c>
      <c r="J2780" s="33">
        <f t="shared" si="100"/>
        <v>1575</v>
      </c>
      <c r="K2780" s="34">
        <f t="shared" si="101"/>
        <v>551.25</v>
      </c>
      <c r="L2780" s="24">
        <v>0.35</v>
      </c>
      <c r="M2780" s="42">
        <f t="shared" si="108"/>
        <v>0.1575</v>
      </c>
      <c r="N2780" s="29">
        <f t="shared" si="109"/>
        <v>551.25</v>
      </c>
      <c r="O2780" s="3"/>
      <c r="P2780" s="4"/>
      <c r="Q2780" s="5"/>
      <c r="R2780" s="6"/>
    </row>
    <row r="2781" spans="1:18" ht="15.75" customHeight="1">
      <c r="A2781" s="12" t="s">
        <v>24</v>
      </c>
      <c r="B2781" s="15">
        <v>1197831</v>
      </c>
      <c r="C2781" s="3">
        <v>44389</v>
      </c>
      <c r="D2781" s="12" t="s">
        <v>25</v>
      </c>
      <c r="E2781" s="12" t="s">
        <v>100</v>
      </c>
      <c r="F2781" s="12" t="s">
        <v>101</v>
      </c>
      <c r="G2781" s="12" t="s">
        <v>21</v>
      </c>
      <c r="H2781" s="33">
        <v>0.45</v>
      </c>
      <c r="I2781" s="21">
        <v>3000</v>
      </c>
      <c r="J2781" s="33">
        <f t="shared" si="100"/>
        <v>1350</v>
      </c>
      <c r="K2781" s="34">
        <f t="shared" si="101"/>
        <v>472.49999999999994</v>
      </c>
      <c r="L2781" s="24">
        <v>0.35</v>
      </c>
      <c r="M2781" s="42">
        <f t="shared" si="108"/>
        <v>0.15749999999999997</v>
      </c>
      <c r="N2781" s="29">
        <f t="shared" si="109"/>
        <v>472.49999999999994</v>
      </c>
      <c r="O2781" s="3"/>
      <c r="P2781" s="4"/>
      <c r="Q2781" s="5"/>
      <c r="R2781" s="6"/>
    </row>
    <row r="2782" spans="1:18" ht="15.75" customHeight="1">
      <c r="A2782" s="12" t="s">
        <v>24</v>
      </c>
      <c r="B2782" s="15">
        <v>1197831</v>
      </c>
      <c r="C2782" s="3">
        <v>44389</v>
      </c>
      <c r="D2782" s="12" t="s">
        <v>25</v>
      </c>
      <c r="E2782" s="12" t="s">
        <v>100</v>
      </c>
      <c r="F2782" s="12" t="s">
        <v>101</v>
      </c>
      <c r="G2782" s="12" t="s">
        <v>22</v>
      </c>
      <c r="H2782" s="33">
        <v>0.6</v>
      </c>
      <c r="I2782" s="21">
        <v>3250</v>
      </c>
      <c r="J2782" s="33">
        <f t="shared" si="100"/>
        <v>1950</v>
      </c>
      <c r="K2782" s="34">
        <f t="shared" si="101"/>
        <v>682.5</v>
      </c>
      <c r="L2782" s="24">
        <v>0.35</v>
      </c>
      <c r="M2782" s="42">
        <f t="shared" si="108"/>
        <v>0.21</v>
      </c>
      <c r="N2782" s="29">
        <f t="shared" si="109"/>
        <v>682.5</v>
      </c>
      <c r="O2782" s="3"/>
      <c r="P2782" s="4"/>
      <c r="Q2782" s="5"/>
      <c r="R2782" s="6"/>
    </row>
    <row r="2783" spans="1:18" ht="15.75" customHeight="1">
      <c r="A2783" s="12" t="s">
        <v>24</v>
      </c>
      <c r="B2783" s="15">
        <v>1197831</v>
      </c>
      <c r="C2783" s="3">
        <v>44389</v>
      </c>
      <c r="D2783" s="12" t="s">
        <v>25</v>
      </c>
      <c r="E2783" s="12" t="s">
        <v>100</v>
      </c>
      <c r="F2783" s="12" t="s">
        <v>101</v>
      </c>
      <c r="G2783" s="12" t="s">
        <v>23</v>
      </c>
      <c r="H2783" s="33">
        <v>0.65</v>
      </c>
      <c r="I2783" s="21">
        <v>5000</v>
      </c>
      <c r="J2783" s="33">
        <f t="shared" si="100"/>
        <v>3250</v>
      </c>
      <c r="K2783" s="34">
        <f t="shared" si="101"/>
        <v>1137.5</v>
      </c>
      <c r="L2783" s="24">
        <v>0.35</v>
      </c>
      <c r="M2783" s="42">
        <f t="shared" si="108"/>
        <v>0.22750000000000001</v>
      </c>
      <c r="N2783" s="29">
        <f t="shared" si="109"/>
        <v>1137.5</v>
      </c>
      <c r="O2783" s="3"/>
      <c r="P2783" s="4"/>
      <c r="Q2783" s="5"/>
      <c r="R2783" s="6"/>
    </row>
    <row r="2784" spans="1:18" ht="15.75" customHeight="1">
      <c r="A2784" s="12" t="s">
        <v>24</v>
      </c>
      <c r="B2784" s="15">
        <v>1197831</v>
      </c>
      <c r="C2784" s="3">
        <v>44421</v>
      </c>
      <c r="D2784" s="12" t="s">
        <v>25</v>
      </c>
      <c r="E2784" s="12" t="s">
        <v>100</v>
      </c>
      <c r="F2784" s="12" t="s">
        <v>101</v>
      </c>
      <c r="G2784" s="12" t="s">
        <v>18</v>
      </c>
      <c r="H2784" s="33">
        <v>0.6</v>
      </c>
      <c r="I2784" s="21">
        <v>6500</v>
      </c>
      <c r="J2784" s="33">
        <f t="shared" si="100"/>
        <v>3900</v>
      </c>
      <c r="K2784" s="34">
        <f t="shared" si="101"/>
        <v>1365</v>
      </c>
      <c r="L2784" s="24">
        <v>0.35</v>
      </c>
      <c r="M2784" s="42">
        <f t="shared" si="108"/>
        <v>0.21</v>
      </c>
      <c r="N2784" s="29">
        <f t="shared" si="109"/>
        <v>1365</v>
      </c>
      <c r="O2784" s="3"/>
      <c r="P2784" s="4"/>
      <c r="Q2784" s="5"/>
      <c r="R2784" s="6"/>
    </row>
    <row r="2785" spans="1:18" ht="15.75" customHeight="1">
      <c r="A2785" s="12" t="s">
        <v>24</v>
      </c>
      <c r="B2785" s="15">
        <v>1197831</v>
      </c>
      <c r="C2785" s="3">
        <v>44421</v>
      </c>
      <c r="D2785" s="12" t="s">
        <v>25</v>
      </c>
      <c r="E2785" s="12" t="s">
        <v>100</v>
      </c>
      <c r="F2785" s="12" t="s">
        <v>101</v>
      </c>
      <c r="G2785" s="12" t="s">
        <v>19</v>
      </c>
      <c r="H2785" s="33">
        <v>0.55000000000000004</v>
      </c>
      <c r="I2785" s="21">
        <v>4250</v>
      </c>
      <c r="J2785" s="33">
        <f t="shared" si="100"/>
        <v>2337.5</v>
      </c>
      <c r="K2785" s="34">
        <f t="shared" si="101"/>
        <v>818.125</v>
      </c>
      <c r="L2785" s="24">
        <v>0.35</v>
      </c>
      <c r="M2785" s="42">
        <f t="shared" si="108"/>
        <v>0.1925</v>
      </c>
      <c r="N2785" s="29">
        <f t="shared" si="109"/>
        <v>818.125</v>
      </c>
      <c r="O2785" s="3"/>
      <c r="P2785" s="4"/>
      <c r="Q2785" s="5"/>
      <c r="R2785" s="6"/>
    </row>
    <row r="2786" spans="1:18" ht="15.75" customHeight="1">
      <c r="A2786" s="12" t="s">
        <v>24</v>
      </c>
      <c r="B2786" s="15">
        <v>1197831</v>
      </c>
      <c r="C2786" s="3">
        <v>44421</v>
      </c>
      <c r="D2786" s="12" t="s">
        <v>25</v>
      </c>
      <c r="E2786" s="12" t="s">
        <v>100</v>
      </c>
      <c r="F2786" s="12" t="s">
        <v>101</v>
      </c>
      <c r="G2786" s="12" t="s">
        <v>20</v>
      </c>
      <c r="H2786" s="33">
        <v>0.5</v>
      </c>
      <c r="I2786" s="21">
        <v>3500</v>
      </c>
      <c r="J2786" s="33">
        <f t="shared" si="100"/>
        <v>1750</v>
      </c>
      <c r="K2786" s="34">
        <f t="shared" si="101"/>
        <v>612.5</v>
      </c>
      <c r="L2786" s="24">
        <v>0.35</v>
      </c>
      <c r="M2786" s="42">
        <f t="shared" si="108"/>
        <v>0.17499999999999999</v>
      </c>
      <c r="N2786" s="29">
        <f t="shared" si="109"/>
        <v>612.5</v>
      </c>
      <c r="O2786" s="3"/>
      <c r="P2786" s="4"/>
      <c r="Q2786" s="5"/>
      <c r="R2786" s="6"/>
    </row>
    <row r="2787" spans="1:18" ht="15.75" customHeight="1">
      <c r="A2787" s="12" t="s">
        <v>24</v>
      </c>
      <c r="B2787" s="15">
        <v>1197831</v>
      </c>
      <c r="C2787" s="3">
        <v>44421</v>
      </c>
      <c r="D2787" s="12" t="s">
        <v>25</v>
      </c>
      <c r="E2787" s="12" t="s">
        <v>100</v>
      </c>
      <c r="F2787" s="12" t="s">
        <v>101</v>
      </c>
      <c r="G2787" s="12" t="s">
        <v>21</v>
      </c>
      <c r="H2787" s="33">
        <v>0.4</v>
      </c>
      <c r="I2787" s="21">
        <v>3000</v>
      </c>
      <c r="J2787" s="33">
        <f t="shared" si="100"/>
        <v>1200</v>
      </c>
      <c r="K2787" s="34">
        <f t="shared" si="101"/>
        <v>420</v>
      </c>
      <c r="L2787" s="24">
        <v>0.35</v>
      </c>
      <c r="M2787" s="42">
        <f t="shared" si="108"/>
        <v>0.14000000000000001</v>
      </c>
      <c r="N2787" s="29">
        <f t="shared" si="109"/>
        <v>420</v>
      </c>
      <c r="O2787" s="3"/>
      <c r="P2787" s="4"/>
      <c r="Q2787" s="5"/>
      <c r="R2787" s="6"/>
    </row>
    <row r="2788" spans="1:18" ht="15.75" customHeight="1">
      <c r="A2788" s="12" t="s">
        <v>24</v>
      </c>
      <c r="B2788" s="15">
        <v>1197831</v>
      </c>
      <c r="C2788" s="3">
        <v>44421</v>
      </c>
      <c r="D2788" s="12" t="s">
        <v>25</v>
      </c>
      <c r="E2788" s="12" t="s">
        <v>100</v>
      </c>
      <c r="F2788" s="12" t="s">
        <v>101</v>
      </c>
      <c r="G2788" s="12" t="s">
        <v>22</v>
      </c>
      <c r="H2788" s="33">
        <v>0.5</v>
      </c>
      <c r="I2788" s="21">
        <v>2750</v>
      </c>
      <c r="J2788" s="33">
        <f t="shared" si="100"/>
        <v>1375</v>
      </c>
      <c r="K2788" s="34">
        <f t="shared" si="101"/>
        <v>481.24999999999994</v>
      </c>
      <c r="L2788" s="24">
        <v>0.35</v>
      </c>
      <c r="M2788" s="42">
        <f t="shared" si="108"/>
        <v>0.17499999999999999</v>
      </c>
      <c r="N2788" s="29">
        <f t="shared" si="109"/>
        <v>481.24999999999994</v>
      </c>
      <c r="O2788" s="3"/>
      <c r="P2788" s="4"/>
      <c r="Q2788" s="5"/>
      <c r="R2788" s="6"/>
    </row>
    <row r="2789" spans="1:18" ht="15.75" customHeight="1">
      <c r="A2789" s="12" t="s">
        <v>24</v>
      </c>
      <c r="B2789" s="15">
        <v>1197831</v>
      </c>
      <c r="C2789" s="3">
        <v>44421</v>
      </c>
      <c r="D2789" s="12" t="s">
        <v>25</v>
      </c>
      <c r="E2789" s="12" t="s">
        <v>100</v>
      </c>
      <c r="F2789" s="12" t="s">
        <v>101</v>
      </c>
      <c r="G2789" s="12" t="s">
        <v>23</v>
      </c>
      <c r="H2789" s="33">
        <v>0.55000000000000004</v>
      </c>
      <c r="I2789" s="21">
        <v>4500</v>
      </c>
      <c r="J2789" s="33">
        <f t="shared" si="100"/>
        <v>2475</v>
      </c>
      <c r="K2789" s="34">
        <f t="shared" si="101"/>
        <v>866.25</v>
      </c>
      <c r="L2789" s="24">
        <v>0.35</v>
      </c>
      <c r="M2789" s="42">
        <f t="shared" si="108"/>
        <v>0.1925</v>
      </c>
      <c r="N2789" s="29">
        <f t="shared" si="109"/>
        <v>866.25</v>
      </c>
      <c r="O2789" s="3"/>
      <c r="P2789" s="4"/>
      <c r="Q2789" s="5"/>
      <c r="R2789" s="6"/>
    </row>
    <row r="2790" spans="1:18" ht="15.75" customHeight="1">
      <c r="A2790" s="12" t="s">
        <v>24</v>
      </c>
      <c r="B2790" s="15">
        <v>1197831</v>
      </c>
      <c r="C2790" s="3">
        <v>44451</v>
      </c>
      <c r="D2790" s="12" t="s">
        <v>25</v>
      </c>
      <c r="E2790" s="12" t="s">
        <v>100</v>
      </c>
      <c r="F2790" s="12" t="s">
        <v>101</v>
      </c>
      <c r="G2790" s="12" t="s">
        <v>18</v>
      </c>
      <c r="H2790" s="33">
        <v>0.5</v>
      </c>
      <c r="I2790" s="21">
        <v>5500</v>
      </c>
      <c r="J2790" s="33">
        <f t="shared" si="100"/>
        <v>2750</v>
      </c>
      <c r="K2790" s="34">
        <f t="shared" si="101"/>
        <v>962.49999999999989</v>
      </c>
      <c r="L2790" s="24">
        <v>0.35</v>
      </c>
      <c r="M2790" s="42">
        <f t="shared" si="108"/>
        <v>0.17499999999999999</v>
      </c>
      <c r="N2790" s="29">
        <f t="shared" si="109"/>
        <v>962.49999999999989</v>
      </c>
      <c r="O2790" s="3"/>
      <c r="P2790" s="4"/>
      <c r="Q2790" s="5"/>
      <c r="R2790" s="6"/>
    </row>
    <row r="2791" spans="1:18" ht="15.75" customHeight="1">
      <c r="A2791" s="12" t="s">
        <v>24</v>
      </c>
      <c r="B2791" s="15">
        <v>1197831</v>
      </c>
      <c r="C2791" s="3">
        <v>44451</v>
      </c>
      <c r="D2791" s="12" t="s">
        <v>25</v>
      </c>
      <c r="E2791" s="12" t="s">
        <v>100</v>
      </c>
      <c r="F2791" s="12" t="s">
        <v>101</v>
      </c>
      <c r="G2791" s="12" t="s">
        <v>19</v>
      </c>
      <c r="H2791" s="33">
        <v>0.40000000000000013</v>
      </c>
      <c r="I2791" s="21">
        <v>3500</v>
      </c>
      <c r="J2791" s="33">
        <f t="shared" si="100"/>
        <v>1400.0000000000005</v>
      </c>
      <c r="K2791" s="34">
        <f t="shared" si="101"/>
        <v>490.00000000000011</v>
      </c>
      <c r="L2791" s="24">
        <v>0.35</v>
      </c>
      <c r="M2791" s="42">
        <f t="shared" si="108"/>
        <v>0.14000000000000004</v>
      </c>
      <c r="N2791" s="29">
        <f t="shared" si="109"/>
        <v>490.00000000000011</v>
      </c>
      <c r="O2791" s="3"/>
      <c r="P2791" s="4"/>
      <c r="Q2791" s="5"/>
      <c r="R2791" s="6"/>
    </row>
    <row r="2792" spans="1:18" ht="15.75" customHeight="1">
      <c r="A2792" s="12" t="s">
        <v>24</v>
      </c>
      <c r="B2792" s="15">
        <v>1197831</v>
      </c>
      <c r="C2792" s="3">
        <v>44451</v>
      </c>
      <c r="D2792" s="12" t="s">
        <v>25</v>
      </c>
      <c r="E2792" s="12" t="s">
        <v>100</v>
      </c>
      <c r="F2792" s="12" t="s">
        <v>101</v>
      </c>
      <c r="G2792" s="12" t="s">
        <v>20</v>
      </c>
      <c r="H2792" s="33">
        <v>0.15000000000000008</v>
      </c>
      <c r="I2792" s="21">
        <v>2500</v>
      </c>
      <c r="J2792" s="33">
        <f t="shared" si="100"/>
        <v>375.00000000000017</v>
      </c>
      <c r="K2792" s="34">
        <f t="shared" si="101"/>
        <v>131.25000000000006</v>
      </c>
      <c r="L2792" s="24">
        <v>0.35</v>
      </c>
      <c r="M2792" s="42">
        <f t="shared" si="108"/>
        <v>5.2500000000000026E-2</v>
      </c>
      <c r="N2792" s="29">
        <f t="shared" si="109"/>
        <v>131.25000000000006</v>
      </c>
      <c r="O2792" s="3"/>
      <c r="P2792" s="4"/>
      <c r="Q2792" s="5"/>
      <c r="R2792" s="6"/>
    </row>
    <row r="2793" spans="1:18" ht="15.75" customHeight="1">
      <c r="A2793" s="12" t="s">
        <v>24</v>
      </c>
      <c r="B2793" s="15">
        <v>1197831</v>
      </c>
      <c r="C2793" s="3">
        <v>44451</v>
      </c>
      <c r="D2793" s="12" t="s">
        <v>25</v>
      </c>
      <c r="E2793" s="12" t="s">
        <v>100</v>
      </c>
      <c r="F2793" s="12" t="s">
        <v>101</v>
      </c>
      <c r="G2793" s="12" t="s">
        <v>21</v>
      </c>
      <c r="H2793" s="33">
        <v>0.15000000000000008</v>
      </c>
      <c r="I2793" s="21">
        <v>2250</v>
      </c>
      <c r="J2793" s="33">
        <f t="shared" si="100"/>
        <v>337.50000000000017</v>
      </c>
      <c r="K2793" s="34">
        <f t="shared" si="101"/>
        <v>118.12500000000006</v>
      </c>
      <c r="L2793" s="24">
        <v>0.35</v>
      </c>
      <c r="M2793" s="42">
        <f t="shared" si="108"/>
        <v>5.2500000000000026E-2</v>
      </c>
      <c r="N2793" s="29">
        <f t="shared" si="109"/>
        <v>118.12500000000006</v>
      </c>
      <c r="O2793" s="3"/>
      <c r="P2793" s="4"/>
      <c r="Q2793" s="5"/>
      <c r="R2793" s="6"/>
    </row>
    <row r="2794" spans="1:18" ht="15.75" customHeight="1">
      <c r="A2794" s="12" t="s">
        <v>24</v>
      </c>
      <c r="B2794" s="15">
        <v>1197831</v>
      </c>
      <c r="C2794" s="3">
        <v>44451</v>
      </c>
      <c r="D2794" s="12" t="s">
        <v>25</v>
      </c>
      <c r="E2794" s="12" t="s">
        <v>100</v>
      </c>
      <c r="F2794" s="12" t="s">
        <v>101</v>
      </c>
      <c r="G2794" s="12" t="s">
        <v>22</v>
      </c>
      <c r="H2794" s="33">
        <v>0.25000000000000006</v>
      </c>
      <c r="I2794" s="21">
        <v>2250</v>
      </c>
      <c r="J2794" s="33">
        <f t="shared" si="100"/>
        <v>562.50000000000011</v>
      </c>
      <c r="K2794" s="34">
        <f t="shared" si="101"/>
        <v>196.87500000000003</v>
      </c>
      <c r="L2794" s="24">
        <v>0.35</v>
      </c>
      <c r="M2794" s="42">
        <f t="shared" si="108"/>
        <v>8.7500000000000008E-2</v>
      </c>
      <c r="N2794" s="29">
        <f t="shared" si="109"/>
        <v>196.87500000000003</v>
      </c>
      <c r="O2794" s="3"/>
      <c r="P2794" s="4"/>
      <c r="Q2794" s="5"/>
      <c r="R2794" s="6"/>
    </row>
    <row r="2795" spans="1:18" ht="15.75" customHeight="1">
      <c r="A2795" s="12" t="s">
        <v>24</v>
      </c>
      <c r="B2795" s="15">
        <v>1197831</v>
      </c>
      <c r="C2795" s="3">
        <v>44451</v>
      </c>
      <c r="D2795" s="12" t="s">
        <v>25</v>
      </c>
      <c r="E2795" s="12" t="s">
        <v>100</v>
      </c>
      <c r="F2795" s="12" t="s">
        <v>101</v>
      </c>
      <c r="G2795" s="12" t="s">
        <v>23</v>
      </c>
      <c r="H2795" s="33">
        <v>0.3000000000000001</v>
      </c>
      <c r="I2795" s="21">
        <v>3250</v>
      </c>
      <c r="J2795" s="33">
        <f t="shared" si="100"/>
        <v>975.00000000000034</v>
      </c>
      <c r="K2795" s="34">
        <f t="shared" si="101"/>
        <v>341.25000000000011</v>
      </c>
      <c r="L2795" s="24">
        <v>0.35</v>
      </c>
      <c r="M2795" s="42">
        <f t="shared" si="108"/>
        <v>0.10500000000000004</v>
      </c>
      <c r="N2795" s="29">
        <f t="shared" si="109"/>
        <v>341.25000000000011</v>
      </c>
      <c r="O2795" s="3"/>
      <c r="P2795" s="4"/>
      <c r="Q2795" s="5"/>
      <c r="R2795" s="6"/>
    </row>
    <row r="2796" spans="1:18" ht="15.75" customHeight="1">
      <c r="A2796" s="12" t="s">
        <v>24</v>
      </c>
      <c r="B2796" s="15">
        <v>1197831</v>
      </c>
      <c r="C2796" s="3">
        <v>44483</v>
      </c>
      <c r="D2796" s="12" t="s">
        <v>25</v>
      </c>
      <c r="E2796" s="12" t="s">
        <v>100</v>
      </c>
      <c r="F2796" s="12" t="s">
        <v>101</v>
      </c>
      <c r="G2796" s="12" t="s">
        <v>18</v>
      </c>
      <c r="H2796" s="33">
        <v>0.3000000000000001</v>
      </c>
      <c r="I2796" s="21">
        <v>5000</v>
      </c>
      <c r="J2796" s="33">
        <f t="shared" si="100"/>
        <v>1500.0000000000005</v>
      </c>
      <c r="K2796" s="34">
        <f t="shared" si="101"/>
        <v>525.00000000000011</v>
      </c>
      <c r="L2796" s="24">
        <v>0.35</v>
      </c>
      <c r="M2796" s="42">
        <f t="shared" si="108"/>
        <v>0.10500000000000002</v>
      </c>
      <c r="N2796" s="29">
        <f t="shared" si="109"/>
        <v>525.00000000000011</v>
      </c>
      <c r="O2796" s="3"/>
      <c r="P2796" s="4"/>
      <c r="Q2796" s="5"/>
      <c r="R2796" s="6"/>
    </row>
    <row r="2797" spans="1:18" ht="15.75" customHeight="1">
      <c r="A2797" s="12" t="s">
        <v>24</v>
      </c>
      <c r="B2797" s="15">
        <v>1197831</v>
      </c>
      <c r="C2797" s="3">
        <v>44483</v>
      </c>
      <c r="D2797" s="12" t="s">
        <v>25</v>
      </c>
      <c r="E2797" s="12" t="s">
        <v>100</v>
      </c>
      <c r="F2797" s="12" t="s">
        <v>101</v>
      </c>
      <c r="G2797" s="12" t="s">
        <v>19</v>
      </c>
      <c r="H2797" s="33">
        <v>0.20000000000000012</v>
      </c>
      <c r="I2797" s="21">
        <v>3250</v>
      </c>
      <c r="J2797" s="33">
        <f t="shared" si="100"/>
        <v>650.00000000000034</v>
      </c>
      <c r="K2797" s="34">
        <f t="shared" si="101"/>
        <v>227.50000000000011</v>
      </c>
      <c r="L2797" s="24">
        <v>0.35</v>
      </c>
      <c r="M2797" s="42">
        <f t="shared" si="108"/>
        <v>7.0000000000000034E-2</v>
      </c>
      <c r="N2797" s="29">
        <f t="shared" si="109"/>
        <v>227.50000000000011</v>
      </c>
      <c r="O2797" s="3"/>
      <c r="P2797" s="4"/>
      <c r="Q2797" s="5"/>
      <c r="R2797" s="6"/>
    </row>
    <row r="2798" spans="1:18" ht="15.75" customHeight="1">
      <c r="A2798" s="12" t="s">
        <v>24</v>
      </c>
      <c r="B2798" s="15">
        <v>1197831</v>
      </c>
      <c r="C2798" s="3">
        <v>44483</v>
      </c>
      <c r="D2798" s="12" t="s">
        <v>25</v>
      </c>
      <c r="E2798" s="12" t="s">
        <v>100</v>
      </c>
      <c r="F2798" s="12" t="s">
        <v>101</v>
      </c>
      <c r="G2798" s="12" t="s">
        <v>20</v>
      </c>
      <c r="H2798" s="33">
        <v>0.20000000000000012</v>
      </c>
      <c r="I2798" s="21">
        <v>2000</v>
      </c>
      <c r="J2798" s="33">
        <f t="shared" si="100"/>
        <v>400.00000000000023</v>
      </c>
      <c r="K2798" s="34">
        <f t="shared" si="101"/>
        <v>140.00000000000006</v>
      </c>
      <c r="L2798" s="24">
        <v>0.35</v>
      </c>
      <c r="M2798" s="42">
        <f t="shared" si="108"/>
        <v>7.0000000000000034E-2</v>
      </c>
      <c r="N2798" s="29">
        <f t="shared" si="109"/>
        <v>140.00000000000006</v>
      </c>
      <c r="O2798" s="3"/>
      <c r="P2798" s="4"/>
      <c r="Q2798" s="5"/>
      <c r="R2798" s="6"/>
    </row>
    <row r="2799" spans="1:18" ht="15.75" customHeight="1">
      <c r="A2799" s="12" t="s">
        <v>24</v>
      </c>
      <c r="B2799" s="15">
        <v>1197831</v>
      </c>
      <c r="C2799" s="3">
        <v>44483</v>
      </c>
      <c r="D2799" s="12" t="s">
        <v>25</v>
      </c>
      <c r="E2799" s="12" t="s">
        <v>100</v>
      </c>
      <c r="F2799" s="12" t="s">
        <v>101</v>
      </c>
      <c r="G2799" s="12" t="s">
        <v>21</v>
      </c>
      <c r="H2799" s="33">
        <v>0.20000000000000012</v>
      </c>
      <c r="I2799" s="21">
        <v>1750</v>
      </c>
      <c r="J2799" s="33">
        <f t="shared" si="100"/>
        <v>350.00000000000023</v>
      </c>
      <c r="K2799" s="34">
        <f t="shared" si="101"/>
        <v>122.50000000000007</v>
      </c>
      <c r="L2799" s="24">
        <v>0.35</v>
      </c>
      <c r="M2799" s="42">
        <f t="shared" si="108"/>
        <v>7.0000000000000034E-2</v>
      </c>
      <c r="N2799" s="29">
        <f t="shared" si="109"/>
        <v>122.50000000000007</v>
      </c>
      <c r="O2799" s="3"/>
      <c r="P2799" s="4"/>
      <c r="Q2799" s="5"/>
      <c r="R2799" s="6"/>
    </row>
    <row r="2800" spans="1:18" ht="15.75" customHeight="1">
      <c r="A2800" s="12" t="s">
        <v>24</v>
      </c>
      <c r="B2800" s="15">
        <v>1197831</v>
      </c>
      <c r="C2800" s="3">
        <v>44483</v>
      </c>
      <c r="D2800" s="12" t="s">
        <v>25</v>
      </c>
      <c r="E2800" s="12" t="s">
        <v>100</v>
      </c>
      <c r="F2800" s="12" t="s">
        <v>101</v>
      </c>
      <c r="G2800" s="12" t="s">
        <v>22</v>
      </c>
      <c r="H2800" s="33">
        <v>0.3000000000000001</v>
      </c>
      <c r="I2800" s="21">
        <v>1750</v>
      </c>
      <c r="J2800" s="33">
        <f t="shared" si="100"/>
        <v>525.00000000000023</v>
      </c>
      <c r="K2800" s="34">
        <f t="shared" si="101"/>
        <v>183.75000000000006</v>
      </c>
      <c r="L2800" s="24">
        <v>0.35</v>
      </c>
      <c r="M2800" s="42">
        <f t="shared" si="108"/>
        <v>0.10500000000000004</v>
      </c>
      <c r="N2800" s="29">
        <f t="shared" si="109"/>
        <v>183.75000000000006</v>
      </c>
      <c r="O2800" s="3"/>
      <c r="P2800" s="4"/>
      <c r="Q2800" s="5"/>
      <c r="R2800" s="6"/>
    </row>
    <row r="2801" spans="1:18" ht="15.75" customHeight="1">
      <c r="A2801" s="12" t="s">
        <v>24</v>
      </c>
      <c r="B2801" s="15">
        <v>1197831</v>
      </c>
      <c r="C2801" s="3">
        <v>44483</v>
      </c>
      <c r="D2801" s="12" t="s">
        <v>25</v>
      </c>
      <c r="E2801" s="12" t="s">
        <v>100</v>
      </c>
      <c r="F2801" s="12" t="s">
        <v>101</v>
      </c>
      <c r="G2801" s="12" t="s">
        <v>23</v>
      </c>
      <c r="H2801" s="33">
        <v>0.30000000000000004</v>
      </c>
      <c r="I2801" s="21">
        <v>3000</v>
      </c>
      <c r="J2801" s="33">
        <f t="shared" si="100"/>
        <v>900.00000000000011</v>
      </c>
      <c r="K2801" s="34">
        <f t="shared" si="101"/>
        <v>315</v>
      </c>
      <c r="L2801" s="24">
        <v>0.35</v>
      </c>
      <c r="M2801" s="42">
        <f t="shared" si="108"/>
        <v>0.105</v>
      </c>
      <c r="N2801" s="29">
        <f t="shared" si="109"/>
        <v>315</v>
      </c>
      <c r="O2801" s="3"/>
      <c r="P2801" s="4"/>
      <c r="Q2801" s="5"/>
      <c r="R2801" s="6"/>
    </row>
    <row r="2802" spans="1:18" ht="15.75" customHeight="1">
      <c r="A2802" s="12" t="s">
        <v>24</v>
      </c>
      <c r="B2802" s="15">
        <v>1197831</v>
      </c>
      <c r="C2802" s="3">
        <v>44513</v>
      </c>
      <c r="D2802" s="12" t="s">
        <v>25</v>
      </c>
      <c r="E2802" s="12" t="s">
        <v>100</v>
      </c>
      <c r="F2802" s="12" t="s">
        <v>101</v>
      </c>
      <c r="G2802" s="12" t="s">
        <v>18</v>
      </c>
      <c r="H2802" s="33">
        <v>0.25000000000000011</v>
      </c>
      <c r="I2802" s="21">
        <v>4500</v>
      </c>
      <c r="J2802" s="33">
        <f t="shared" si="100"/>
        <v>1125.0000000000005</v>
      </c>
      <c r="K2802" s="34">
        <f t="shared" si="101"/>
        <v>393.75000000000011</v>
      </c>
      <c r="L2802" s="24">
        <v>0.35</v>
      </c>
      <c r="M2802" s="42">
        <f t="shared" si="108"/>
        <v>8.7500000000000022E-2</v>
      </c>
      <c r="N2802" s="29">
        <f t="shared" si="109"/>
        <v>393.75000000000011</v>
      </c>
      <c r="O2802" s="3"/>
      <c r="P2802" s="4"/>
      <c r="Q2802" s="5"/>
      <c r="R2802" s="6"/>
    </row>
    <row r="2803" spans="1:18" ht="15.75" customHeight="1">
      <c r="A2803" s="12" t="s">
        <v>24</v>
      </c>
      <c r="B2803" s="15">
        <v>1197831</v>
      </c>
      <c r="C2803" s="3">
        <v>44513</v>
      </c>
      <c r="D2803" s="12" t="s">
        <v>25</v>
      </c>
      <c r="E2803" s="12" t="s">
        <v>100</v>
      </c>
      <c r="F2803" s="12" t="s">
        <v>101</v>
      </c>
      <c r="G2803" s="12" t="s">
        <v>19</v>
      </c>
      <c r="H2803" s="33">
        <v>0.15000000000000013</v>
      </c>
      <c r="I2803" s="21">
        <v>2750</v>
      </c>
      <c r="J2803" s="33">
        <f t="shared" si="100"/>
        <v>412.50000000000034</v>
      </c>
      <c r="K2803" s="34">
        <f t="shared" si="101"/>
        <v>144.37500000000011</v>
      </c>
      <c r="L2803" s="24">
        <v>0.35</v>
      </c>
      <c r="M2803" s="42">
        <f t="shared" si="108"/>
        <v>5.250000000000004E-2</v>
      </c>
      <c r="N2803" s="29">
        <f t="shared" si="109"/>
        <v>144.37500000000011</v>
      </c>
      <c r="O2803" s="3"/>
      <c r="P2803" s="4"/>
      <c r="Q2803" s="5"/>
      <c r="R2803" s="6"/>
    </row>
    <row r="2804" spans="1:18" ht="15.75" customHeight="1">
      <c r="A2804" s="12" t="s">
        <v>24</v>
      </c>
      <c r="B2804" s="15">
        <v>1197831</v>
      </c>
      <c r="C2804" s="3">
        <v>44513</v>
      </c>
      <c r="D2804" s="12" t="s">
        <v>25</v>
      </c>
      <c r="E2804" s="12" t="s">
        <v>100</v>
      </c>
      <c r="F2804" s="12" t="s">
        <v>101</v>
      </c>
      <c r="G2804" s="12" t="s">
        <v>20</v>
      </c>
      <c r="H2804" s="33">
        <v>0.25000000000000017</v>
      </c>
      <c r="I2804" s="21">
        <v>2200</v>
      </c>
      <c r="J2804" s="33">
        <f t="shared" si="100"/>
        <v>550.00000000000034</v>
      </c>
      <c r="K2804" s="34">
        <f t="shared" si="101"/>
        <v>192.50000000000011</v>
      </c>
      <c r="L2804" s="24">
        <v>0.35</v>
      </c>
      <c r="M2804" s="42">
        <f t="shared" si="108"/>
        <v>8.750000000000005E-2</v>
      </c>
      <c r="N2804" s="29">
        <f t="shared" si="109"/>
        <v>192.50000000000011</v>
      </c>
      <c r="O2804" s="3"/>
      <c r="P2804" s="4"/>
      <c r="Q2804" s="5"/>
      <c r="R2804" s="6"/>
    </row>
    <row r="2805" spans="1:18" ht="15.75" customHeight="1">
      <c r="A2805" s="12" t="s">
        <v>24</v>
      </c>
      <c r="B2805" s="15">
        <v>1197831</v>
      </c>
      <c r="C2805" s="3">
        <v>44513</v>
      </c>
      <c r="D2805" s="12" t="s">
        <v>25</v>
      </c>
      <c r="E2805" s="12" t="s">
        <v>100</v>
      </c>
      <c r="F2805" s="12" t="s">
        <v>101</v>
      </c>
      <c r="G2805" s="12" t="s">
        <v>21</v>
      </c>
      <c r="H2805" s="33">
        <v>0.55000000000000016</v>
      </c>
      <c r="I2805" s="21">
        <v>2750</v>
      </c>
      <c r="J2805" s="33">
        <f t="shared" si="100"/>
        <v>1512.5000000000005</v>
      </c>
      <c r="K2805" s="34">
        <f t="shared" si="101"/>
        <v>529.37500000000011</v>
      </c>
      <c r="L2805" s="24">
        <v>0.35</v>
      </c>
      <c r="M2805" s="42">
        <f t="shared" si="108"/>
        <v>0.19250000000000003</v>
      </c>
      <c r="N2805" s="29">
        <f t="shared" si="109"/>
        <v>529.37500000000011</v>
      </c>
      <c r="O2805" s="3"/>
      <c r="P2805" s="4"/>
      <c r="Q2805" s="5"/>
      <c r="R2805" s="6"/>
    </row>
    <row r="2806" spans="1:18" ht="15.75" customHeight="1">
      <c r="A2806" s="12" t="s">
        <v>24</v>
      </c>
      <c r="B2806" s="15">
        <v>1197831</v>
      </c>
      <c r="C2806" s="3">
        <v>44513</v>
      </c>
      <c r="D2806" s="12" t="s">
        <v>25</v>
      </c>
      <c r="E2806" s="12" t="s">
        <v>100</v>
      </c>
      <c r="F2806" s="12" t="s">
        <v>101</v>
      </c>
      <c r="G2806" s="12" t="s">
        <v>22</v>
      </c>
      <c r="H2806" s="33">
        <v>0.75000000000000011</v>
      </c>
      <c r="I2806" s="21">
        <v>2500</v>
      </c>
      <c r="J2806" s="33">
        <f t="shared" si="100"/>
        <v>1875.0000000000002</v>
      </c>
      <c r="K2806" s="34">
        <f t="shared" si="101"/>
        <v>656.25</v>
      </c>
      <c r="L2806" s="24">
        <v>0.35</v>
      </c>
      <c r="M2806" s="42">
        <f t="shared" si="108"/>
        <v>0.26250000000000001</v>
      </c>
      <c r="N2806" s="29">
        <f t="shared" si="109"/>
        <v>656.25</v>
      </c>
      <c r="O2806" s="3"/>
      <c r="P2806" s="4"/>
      <c r="Q2806" s="5"/>
      <c r="R2806" s="6"/>
    </row>
    <row r="2807" spans="1:18" ht="15.75" customHeight="1">
      <c r="A2807" s="12" t="s">
        <v>24</v>
      </c>
      <c r="B2807" s="15">
        <v>1197831</v>
      </c>
      <c r="C2807" s="3">
        <v>44513</v>
      </c>
      <c r="D2807" s="12" t="s">
        <v>25</v>
      </c>
      <c r="E2807" s="12" t="s">
        <v>100</v>
      </c>
      <c r="F2807" s="12" t="s">
        <v>101</v>
      </c>
      <c r="G2807" s="12" t="s">
        <v>23</v>
      </c>
      <c r="H2807" s="33">
        <v>0.75</v>
      </c>
      <c r="I2807" s="21">
        <v>3500</v>
      </c>
      <c r="J2807" s="33">
        <f t="shared" si="100"/>
        <v>2625</v>
      </c>
      <c r="K2807" s="34">
        <f t="shared" si="101"/>
        <v>918.74999999999989</v>
      </c>
      <c r="L2807" s="24">
        <v>0.35</v>
      </c>
      <c r="M2807" s="42">
        <f t="shared" si="108"/>
        <v>0.26249999999999996</v>
      </c>
      <c r="N2807" s="29">
        <f t="shared" si="109"/>
        <v>918.74999999999989</v>
      </c>
      <c r="O2807" s="3"/>
      <c r="P2807" s="4"/>
      <c r="Q2807" s="5"/>
      <c r="R2807" s="6"/>
    </row>
    <row r="2808" spans="1:18" ht="15.75" customHeight="1">
      <c r="A2808" s="12" t="s">
        <v>24</v>
      </c>
      <c r="B2808" s="15">
        <v>1197831</v>
      </c>
      <c r="C2808" s="3">
        <v>44542</v>
      </c>
      <c r="D2808" s="12" t="s">
        <v>25</v>
      </c>
      <c r="E2808" s="12" t="s">
        <v>100</v>
      </c>
      <c r="F2808" s="12" t="s">
        <v>101</v>
      </c>
      <c r="G2808" s="12" t="s">
        <v>18</v>
      </c>
      <c r="H2808" s="33">
        <v>0.70000000000000007</v>
      </c>
      <c r="I2808" s="21">
        <v>6000</v>
      </c>
      <c r="J2808" s="33">
        <f t="shared" si="100"/>
        <v>4200</v>
      </c>
      <c r="K2808" s="34">
        <f t="shared" si="101"/>
        <v>1470</v>
      </c>
      <c r="L2808" s="24">
        <v>0.35</v>
      </c>
      <c r="M2808" s="42">
        <f t="shared" si="108"/>
        <v>0.245</v>
      </c>
      <c r="N2808" s="29">
        <f t="shared" si="109"/>
        <v>1470</v>
      </c>
      <c r="O2808" s="3"/>
      <c r="P2808" s="4"/>
      <c r="Q2808" s="5"/>
      <c r="R2808" s="6"/>
    </row>
    <row r="2809" spans="1:18" ht="15.75" customHeight="1">
      <c r="A2809" s="12" t="s">
        <v>24</v>
      </c>
      <c r="B2809" s="15">
        <v>1197831</v>
      </c>
      <c r="C2809" s="3">
        <v>44542</v>
      </c>
      <c r="D2809" s="12" t="s">
        <v>25</v>
      </c>
      <c r="E2809" s="12" t="s">
        <v>100</v>
      </c>
      <c r="F2809" s="12" t="s">
        <v>101</v>
      </c>
      <c r="G2809" s="12" t="s">
        <v>19</v>
      </c>
      <c r="H2809" s="33">
        <v>0.60000000000000009</v>
      </c>
      <c r="I2809" s="21">
        <v>4000</v>
      </c>
      <c r="J2809" s="33">
        <f t="shared" si="100"/>
        <v>2400.0000000000005</v>
      </c>
      <c r="K2809" s="34">
        <f t="shared" si="101"/>
        <v>840.00000000000011</v>
      </c>
      <c r="L2809" s="24">
        <v>0.35</v>
      </c>
      <c r="M2809" s="42">
        <f t="shared" si="108"/>
        <v>0.21000000000000002</v>
      </c>
      <c r="N2809" s="29">
        <f t="shared" si="109"/>
        <v>840.00000000000011</v>
      </c>
      <c r="O2809" s="3"/>
      <c r="P2809" s="4"/>
      <c r="Q2809" s="5"/>
      <c r="R2809" s="6"/>
    </row>
    <row r="2810" spans="1:18" ht="15.75" customHeight="1">
      <c r="A2810" s="12" t="s">
        <v>24</v>
      </c>
      <c r="B2810" s="15">
        <v>1197831</v>
      </c>
      <c r="C2810" s="3">
        <v>44542</v>
      </c>
      <c r="D2810" s="12" t="s">
        <v>25</v>
      </c>
      <c r="E2810" s="12" t="s">
        <v>100</v>
      </c>
      <c r="F2810" s="12" t="s">
        <v>101</v>
      </c>
      <c r="G2810" s="12" t="s">
        <v>20</v>
      </c>
      <c r="H2810" s="33">
        <v>0.60000000000000009</v>
      </c>
      <c r="I2810" s="21">
        <v>3500</v>
      </c>
      <c r="J2810" s="33">
        <f t="shared" si="100"/>
        <v>2100.0000000000005</v>
      </c>
      <c r="K2810" s="34">
        <f t="shared" si="101"/>
        <v>735.00000000000011</v>
      </c>
      <c r="L2810" s="24">
        <v>0.35</v>
      </c>
      <c r="M2810" s="42">
        <f t="shared" si="108"/>
        <v>0.21000000000000002</v>
      </c>
      <c r="N2810" s="29">
        <f t="shared" si="109"/>
        <v>735.00000000000011</v>
      </c>
      <c r="O2810" s="3"/>
      <c r="P2810" s="4"/>
      <c r="Q2810" s="5"/>
      <c r="R2810" s="6"/>
    </row>
    <row r="2811" spans="1:18" ht="15.75" customHeight="1">
      <c r="A2811" s="12" t="s">
        <v>24</v>
      </c>
      <c r="B2811" s="15">
        <v>1197831</v>
      </c>
      <c r="C2811" s="3">
        <v>44542</v>
      </c>
      <c r="D2811" s="12" t="s">
        <v>25</v>
      </c>
      <c r="E2811" s="12" t="s">
        <v>100</v>
      </c>
      <c r="F2811" s="12" t="s">
        <v>101</v>
      </c>
      <c r="G2811" s="12" t="s">
        <v>21</v>
      </c>
      <c r="H2811" s="33">
        <v>0.60000000000000009</v>
      </c>
      <c r="I2811" s="21">
        <v>3000</v>
      </c>
      <c r="J2811" s="33">
        <f t="shared" ref="J2811:J3065" si="110">H2811*I2811</f>
        <v>1800.0000000000002</v>
      </c>
      <c r="K2811" s="34">
        <f t="shared" ref="K2811:K3065" si="111">J2811*L2811</f>
        <v>630</v>
      </c>
      <c r="L2811" s="24">
        <v>0.35</v>
      </c>
      <c r="M2811" s="42">
        <f t="shared" si="108"/>
        <v>0.21</v>
      </c>
      <c r="N2811" s="29">
        <f t="shared" si="109"/>
        <v>630</v>
      </c>
      <c r="O2811" s="3"/>
      <c r="P2811" s="4"/>
      <c r="Q2811" s="5"/>
      <c r="R2811" s="6"/>
    </row>
    <row r="2812" spans="1:18" ht="15.75" customHeight="1">
      <c r="A2812" s="12" t="s">
        <v>24</v>
      </c>
      <c r="B2812" s="15">
        <v>1197831</v>
      </c>
      <c r="C2812" s="3">
        <v>44542</v>
      </c>
      <c r="D2812" s="12" t="s">
        <v>25</v>
      </c>
      <c r="E2812" s="12" t="s">
        <v>100</v>
      </c>
      <c r="F2812" s="12" t="s">
        <v>101</v>
      </c>
      <c r="G2812" s="12" t="s">
        <v>22</v>
      </c>
      <c r="H2812" s="33">
        <v>0.70000000000000007</v>
      </c>
      <c r="I2812" s="21">
        <v>3000</v>
      </c>
      <c r="J2812" s="33">
        <f t="shared" si="110"/>
        <v>2100</v>
      </c>
      <c r="K2812" s="34">
        <f t="shared" si="111"/>
        <v>735</v>
      </c>
      <c r="L2812" s="24">
        <v>0.35</v>
      </c>
      <c r="M2812" s="42">
        <f t="shared" si="108"/>
        <v>0.245</v>
      </c>
      <c r="N2812" s="29">
        <f t="shared" si="109"/>
        <v>735</v>
      </c>
      <c r="O2812" s="3"/>
      <c r="P2812" s="4"/>
      <c r="Q2812" s="5"/>
      <c r="R2812" s="6"/>
    </row>
    <row r="2813" spans="1:18" ht="15.75" customHeight="1">
      <c r="A2813" s="12" t="s">
        <v>24</v>
      </c>
      <c r="B2813" s="15">
        <v>1197831</v>
      </c>
      <c r="C2813" s="3">
        <v>44542</v>
      </c>
      <c r="D2813" s="12" t="s">
        <v>25</v>
      </c>
      <c r="E2813" s="12" t="s">
        <v>100</v>
      </c>
      <c r="F2813" s="12" t="s">
        <v>101</v>
      </c>
      <c r="G2813" s="12" t="s">
        <v>23</v>
      </c>
      <c r="H2813" s="33">
        <v>0.75</v>
      </c>
      <c r="I2813" s="21">
        <v>4000</v>
      </c>
      <c r="J2813" s="33">
        <f t="shared" si="110"/>
        <v>3000</v>
      </c>
      <c r="K2813" s="34">
        <f t="shared" si="111"/>
        <v>1050</v>
      </c>
      <c r="L2813" s="24">
        <v>0.35</v>
      </c>
      <c r="M2813" s="42">
        <f t="shared" si="108"/>
        <v>0.26250000000000001</v>
      </c>
      <c r="N2813" s="29">
        <f t="shared" si="109"/>
        <v>1050</v>
      </c>
      <c r="O2813" s="3"/>
      <c r="P2813" s="4"/>
      <c r="Q2813" s="5"/>
      <c r="R2813" s="6"/>
    </row>
    <row r="2814" spans="1:18" ht="15.75" customHeight="1">
      <c r="A2814" s="12" t="s">
        <v>15</v>
      </c>
      <c r="B2814" s="15">
        <v>1185732</v>
      </c>
      <c r="C2814" s="3">
        <v>44208</v>
      </c>
      <c r="D2814" s="12" t="s">
        <v>34</v>
      </c>
      <c r="E2814" s="12" t="s">
        <v>102</v>
      </c>
      <c r="F2814" s="12" t="s">
        <v>103</v>
      </c>
      <c r="G2814" s="12" t="s">
        <v>18</v>
      </c>
      <c r="H2814" s="33">
        <v>0.4</v>
      </c>
      <c r="I2814" s="21">
        <v>4750</v>
      </c>
      <c r="J2814" s="33">
        <f t="shared" si="110"/>
        <v>1900</v>
      </c>
      <c r="K2814" s="34">
        <f t="shared" si="111"/>
        <v>665</v>
      </c>
      <c r="L2814" s="24">
        <v>0.35</v>
      </c>
      <c r="M2814" s="42">
        <f t="shared" si="108"/>
        <v>0.14000000000000001</v>
      </c>
      <c r="N2814" s="29">
        <f t="shared" si="109"/>
        <v>665</v>
      </c>
      <c r="O2814" s="3"/>
      <c r="P2814" s="4"/>
      <c r="Q2814" s="5"/>
      <c r="R2814" s="6"/>
    </row>
    <row r="2815" spans="1:18" ht="15.75" customHeight="1">
      <c r="A2815" s="12" t="s">
        <v>15</v>
      </c>
      <c r="B2815" s="15">
        <v>1185732</v>
      </c>
      <c r="C2815" s="3">
        <v>44208</v>
      </c>
      <c r="D2815" s="12" t="s">
        <v>34</v>
      </c>
      <c r="E2815" s="12" t="s">
        <v>102</v>
      </c>
      <c r="F2815" s="12" t="s">
        <v>103</v>
      </c>
      <c r="G2815" s="12" t="s">
        <v>19</v>
      </c>
      <c r="H2815" s="33">
        <v>0.4</v>
      </c>
      <c r="I2815" s="21">
        <v>2750</v>
      </c>
      <c r="J2815" s="33">
        <f t="shared" si="110"/>
        <v>1100</v>
      </c>
      <c r="K2815" s="34">
        <f t="shared" si="111"/>
        <v>330</v>
      </c>
      <c r="L2815" s="24">
        <v>0.3</v>
      </c>
      <c r="M2815" s="42">
        <f t="shared" si="108"/>
        <v>0.12</v>
      </c>
      <c r="N2815" s="29">
        <f t="shared" si="109"/>
        <v>330</v>
      </c>
      <c r="O2815" s="3"/>
      <c r="P2815" s="4"/>
      <c r="Q2815" s="5"/>
      <c r="R2815" s="6"/>
    </row>
    <row r="2816" spans="1:18" ht="15.75" customHeight="1">
      <c r="A2816" s="12" t="s">
        <v>15</v>
      </c>
      <c r="B2816" s="15">
        <v>1185732</v>
      </c>
      <c r="C2816" s="3">
        <v>44208</v>
      </c>
      <c r="D2816" s="12" t="s">
        <v>34</v>
      </c>
      <c r="E2816" s="12" t="s">
        <v>102</v>
      </c>
      <c r="F2816" s="12" t="s">
        <v>103</v>
      </c>
      <c r="G2816" s="12" t="s">
        <v>20</v>
      </c>
      <c r="H2816" s="33">
        <v>0.30000000000000004</v>
      </c>
      <c r="I2816" s="21">
        <v>2750</v>
      </c>
      <c r="J2816" s="33">
        <f t="shared" si="110"/>
        <v>825.00000000000011</v>
      </c>
      <c r="K2816" s="34">
        <f t="shared" si="111"/>
        <v>247.50000000000003</v>
      </c>
      <c r="L2816" s="24">
        <v>0.3</v>
      </c>
      <c r="M2816" s="42">
        <f t="shared" si="108"/>
        <v>9.0000000000000011E-2</v>
      </c>
      <c r="N2816" s="29">
        <f t="shared" si="109"/>
        <v>247.50000000000003</v>
      </c>
      <c r="O2816" s="3"/>
      <c r="P2816" s="4"/>
      <c r="Q2816" s="5"/>
      <c r="R2816" s="6"/>
    </row>
    <row r="2817" spans="1:18" ht="15.75" customHeight="1">
      <c r="A2817" s="12" t="s">
        <v>15</v>
      </c>
      <c r="B2817" s="15">
        <v>1185732</v>
      </c>
      <c r="C2817" s="3">
        <v>44208</v>
      </c>
      <c r="D2817" s="12" t="s">
        <v>34</v>
      </c>
      <c r="E2817" s="12" t="s">
        <v>102</v>
      </c>
      <c r="F2817" s="12" t="s">
        <v>103</v>
      </c>
      <c r="G2817" s="12" t="s">
        <v>21</v>
      </c>
      <c r="H2817" s="33">
        <v>0.35000000000000003</v>
      </c>
      <c r="I2817" s="21">
        <v>1250</v>
      </c>
      <c r="J2817" s="33">
        <f t="shared" si="110"/>
        <v>437.50000000000006</v>
      </c>
      <c r="K2817" s="34">
        <f t="shared" si="111"/>
        <v>131.25</v>
      </c>
      <c r="L2817" s="24">
        <v>0.3</v>
      </c>
      <c r="M2817" s="42">
        <f t="shared" si="108"/>
        <v>0.105</v>
      </c>
      <c r="N2817" s="29">
        <f t="shared" si="109"/>
        <v>131.25</v>
      </c>
      <c r="O2817" s="3"/>
      <c r="P2817" s="4"/>
      <c r="Q2817" s="5"/>
      <c r="R2817" s="6"/>
    </row>
    <row r="2818" spans="1:18" ht="15.75" customHeight="1">
      <c r="A2818" s="12" t="s">
        <v>15</v>
      </c>
      <c r="B2818" s="15">
        <v>1185732</v>
      </c>
      <c r="C2818" s="3">
        <v>44208</v>
      </c>
      <c r="D2818" s="12" t="s">
        <v>34</v>
      </c>
      <c r="E2818" s="12" t="s">
        <v>102</v>
      </c>
      <c r="F2818" s="12" t="s">
        <v>103</v>
      </c>
      <c r="G2818" s="12" t="s">
        <v>22</v>
      </c>
      <c r="H2818" s="33">
        <v>0.49999999999999994</v>
      </c>
      <c r="I2818" s="21">
        <v>1750</v>
      </c>
      <c r="J2818" s="33">
        <f t="shared" si="110"/>
        <v>874.99999999999989</v>
      </c>
      <c r="K2818" s="34">
        <f t="shared" si="111"/>
        <v>306.24999999999994</v>
      </c>
      <c r="L2818" s="24">
        <v>0.35</v>
      </c>
      <c r="M2818" s="42">
        <f t="shared" si="108"/>
        <v>0.17499999999999996</v>
      </c>
      <c r="N2818" s="29">
        <f t="shared" si="109"/>
        <v>306.24999999999994</v>
      </c>
      <c r="O2818" s="3"/>
      <c r="P2818" s="4"/>
      <c r="Q2818" s="5"/>
      <c r="R2818" s="6"/>
    </row>
    <row r="2819" spans="1:18" ht="15.75" customHeight="1">
      <c r="A2819" s="12" t="s">
        <v>15</v>
      </c>
      <c r="B2819" s="15">
        <v>1185732</v>
      </c>
      <c r="C2819" s="3">
        <v>44208</v>
      </c>
      <c r="D2819" s="12" t="s">
        <v>34</v>
      </c>
      <c r="E2819" s="12" t="s">
        <v>102</v>
      </c>
      <c r="F2819" s="12" t="s">
        <v>103</v>
      </c>
      <c r="G2819" s="12" t="s">
        <v>23</v>
      </c>
      <c r="H2819" s="33">
        <v>0.4</v>
      </c>
      <c r="I2819" s="21">
        <v>2750</v>
      </c>
      <c r="J2819" s="33">
        <f t="shared" si="110"/>
        <v>1100</v>
      </c>
      <c r="K2819" s="34">
        <f t="shared" si="111"/>
        <v>440</v>
      </c>
      <c r="L2819" s="24">
        <v>0.4</v>
      </c>
      <c r="M2819" s="42">
        <f t="shared" si="108"/>
        <v>0.16</v>
      </c>
      <c r="N2819" s="29">
        <f t="shared" si="109"/>
        <v>440</v>
      </c>
      <c r="O2819" s="3"/>
      <c r="P2819" s="4"/>
      <c r="Q2819" s="5"/>
      <c r="R2819" s="6"/>
    </row>
    <row r="2820" spans="1:18" ht="15.75" customHeight="1">
      <c r="A2820" s="12" t="s">
        <v>15</v>
      </c>
      <c r="B2820" s="15">
        <v>1185732</v>
      </c>
      <c r="C2820" s="3">
        <v>44239</v>
      </c>
      <c r="D2820" s="12" t="s">
        <v>34</v>
      </c>
      <c r="E2820" s="12" t="s">
        <v>102</v>
      </c>
      <c r="F2820" s="12" t="s">
        <v>103</v>
      </c>
      <c r="G2820" s="12" t="s">
        <v>18</v>
      </c>
      <c r="H2820" s="33">
        <v>0.4</v>
      </c>
      <c r="I2820" s="21">
        <v>5250</v>
      </c>
      <c r="J2820" s="33">
        <f t="shared" si="110"/>
        <v>2100</v>
      </c>
      <c r="K2820" s="34">
        <f t="shared" si="111"/>
        <v>735</v>
      </c>
      <c r="L2820" s="24">
        <v>0.35</v>
      </c>
      <c r="M2820" s="42">
        <f t="shared" si="108"/>
        <v>0.14000000000000001</v>
      </c>
      <c r="N2820" s="29">
        <f t="shared" si="109"/>
        <v>735</v>
      </c>
      <c r="O2820" s="3"/>
      <c r="P2820" s="4"/>
      <c r="Q2820" s="5"/>
      <c r="R2820" s="6"/>
    </row>
    <row r="2821" spans="1:18" ht="15.75" customHeight="1">
      <c r="A2821" s="12" t="s">
        <v>15</v>
      </c>
      <c r="B2821" s="15">
        <v>1185732</v>
      </c>
      <c r="C2821" s="3">
        <v>44239</v>
      </c>
      <c r="D2821" s="12" t="s">
        <v>34</v>
      </c>
      <c r="E2821" s="12" t="s">
        <v>102</v>
      </c>
      <c r="F2821" s="12" t="s">
        <v>103</v>
      </c>
      <c r="G2821" s="12" t="s">
        <v>19</v>
      </c>
      <c r="H2821" s="33">
        <v>0.4</v>
      </c>
      <c r="I2821" s="21">
        <v>1750</v>
      </c>
      <c r="J2821" s="33">
        <f t="shared" si="110"/>
        <v>700</v>
      </c>
      <c r="K2821" s="34">
        <f t="shared" si="111"/>
        <v>210</v>
      </c>
      <c r="L2821" s="24">
        <v>0.3</v>
      </c>
      <c r="M2821" s="42">
        <f t="shared" si="108"/>
        <v>0.12</v>
      </c>
      <c r="N2821" s="29">
        <f t="shared" si="109"/>
        <v>210</v>
      </c>
      <c r="O2821" s="3"/>
      <c r="P2821" s="4"/>
      <c r="Q2821" s="5"/>
      <c r="R2821" s="6"/>
    </row>
    <row r="2822" spans="1:18" ht="15.75" customHeight="1">
      <c r="A2822" s="12" t="s">
        <v>15</v>
      </c>
      <c r="B2822" s="15">
        <v>1185732</v>
      </c>
      <c r="C2822" s="3">
        <v>44239</v>
      </c>
      <c r="D2822" s="12" t="s">
        <v>34</v>
      </c>
      <c r="E2822" s="12" t="s">
        <v>102</v>
      </c>
      <c r="F2822" s="12" t="s">
        <v>103</v>
      </c>
      <c r="G2822" s="12" t="s">
        <v>20</v>
      </c>
      <c r="H2822" s="33">
        <v>0.30000000000000004</v>
      </c>
      <c r="I2822" s="21">
        <v>2250</v>
      </c>
      <c r="J2822" s="33">
        <f t="shared" si="110"/>
        <v>675.00000000000011</v>
      </c>
      <c r="K2822" s="34">
        <f t="shared" si="111"/>
        <v>202.50000000000003</v>
      </c>
      <c r="L2822" s="24">
        <v>0.3</v>
      </c>
      <c r="M2822" s="42">
        <f t="shared" si="108"/>
        <v>9.0000000000000011E-2</v>
      </c>
      <c r="N2822" s="29">
        <f t="shared" si="109"/>
        <v>202.50000000000003</v>
      </c>
      <c r="O2822" s="3"/>
      <c r="P2822" s="4"/>
      <c r="Q2822" s="5"/>
      <c r="R2822" s="6"/>
    </row>
    <row r="2823" spans="1:18" ht="15.75" customHeight="1">
      <c r="A2823" s="12" t="s">
        <v>15</v>
      </c>
      <c r="B2823" s="15">
        <v>1185732</v>
      </c>
      <c r="C2823" s="3">
        <v>44239</v>
      </c>
      <c r="D2823" s="12" t="s">
        <v>34</v>
      </c>
      <c r="E2823" s="12" t="s">
        <v>102</v>
      </c>
      <c r="F2823" s="12" t="s">
        <v>103</v>
      </c>
      <c r="G2823" s="12" t="s">
        <v>21</v>
      </c>
      <c r="H2823" s="33">
        <v>0.35000000000000003</v>
      </c>
      <c r="I2823" s="21">
        <v>1000</v>
      </c>
      <c r="J2823" s="33">
        <f t="shared" si="110"/>
        <v>350.00000000000006</v>
      </c>
      <c r="K2823" s="34">
        <f t="shared" si="111"/>
        <v>105.00000000000001</v>
      </c>
      <c r="L2823" s="24">
        <v>0.3</v>
      </c>
      <c r="M2823" s="42">
        <f t="shared" ref="M2823:M2886" si="112">IFERROR(K2823/I2823,0)</f>
        <v>0.10500000000000001</v>
      </c>
      <c r="N2823" s="29">
        <f t="shared" ref="N2823:N2886" si="113">L2823*J2823</f>
        <v>105.00000000000001</v>
      </c>
      <c r="O2823" s="3"/>
      <c r="P2823" s="4"/>
      <c r="Q2823" s="5"/>
      <c r="R2823" s="6"/>
    </row>
    <row r="2824" spans="1:18" ht="15.75" customHeight="1">
      <c r="A2824" s="12" t="s">
        <v>15</v>
      </c>
      <c r="B2824" s="15">
        <v>1185732</v>
      </c>
      <c r="C2824" s="3">
        <v>44239</v>
      </c>
      <c r="D2824" s="12" t="s">
        <v>34</v>
      </c>
      <c r="E2824" s="12" t="s">
        <v>102</v>
      </c>
      <c r="F2824" s="12" t="s">
        <v>103</v>
      </c>
      <c r="G2824" s="12" t="s">
        <v>22</v>
      </c>
      <c r="H2824" s="33">
        <v>0.49999999999999994</v>
      </c>
      <c r="I2824" s="21">
        <v>1750</v>
      </c>
      <c r="J2824" s="33">
        <f t="shared" si="110"/>
        <v>874.99999999999989</v>
      </c>
      <c r="K2824" s="34">
        <f t="shared" si="111"/>
        <v>306.24999999999994</v>
      </c>
      <c r="L2824" s="24">
        <v>0.35</v>
      </c>
      <c r="M2824" s="42">
        <f t="shared" si="112"/>
        <v>0.17499999999999996</v>
      </c>
      <c r="N2824" s="29">
        <f t="shared" si="113"/>
        <v>306.24999999999994</v>
      </c>
      <c r="O2824" s="3"/>
      <c r="P2824" s="4"/>
      <c r="Q2824" s="5"/>
      <c r="R2824" s="6"/>
    </row>
    <row r="2825" spans="1:18" ht="15.75" customHeight="1">
      <c r="A2825" s="12" t="s">
        <v>15</v>
      </c>
      <c r="B2825" s="15">
        <v>1185732</v>
      </c>
      <c r="C2825" s="3">
        <v>44239</v>
      </c>
      <c r="D2825" s="12" t="s">
        <v>34</v>
      </c>
      <c r="E2825" s="12" t="s">
        <v>102</v>
      </c>
      <c r="F2825" s="12" t="s">
        <v>103</v>
      </c>
      <c r="G2825" s="12" t="s">
        <v>23</v>
      </c>
      <c r="H2825" s="33">
        <v>0.35</v>
      </c>
      <c r="I2825" s="21">
        <v>2750</v>
      </c>
      <c r="J2825" s="33">
        <f t="shared" si="110"/>
        <v>962.49999999999989</v>
      </c>
      <c r="K2825" s="34">
        <f t="shared" si="111"/>
        <v>385</v>
      </c>
      <c r="L2825" s="24">
        <v>0.4</v>
      </c>
      <c r="M2825" s="42">
        <f t="shared" si="112"/>
        <v>0.14000000000000001</v>
      </c>
      <c r="N2825" s="29">
        <f t="shared" si="113"/>
        <v>385</v>
      </c>
      <c r="O2825" s="3"/>
      <c r="P2825" s="4"/>
      <c r="Q2825" s="5"/>
      <c r="R2825" s="6"/>
    </row>
    <row r="2826" spans="1:18" ht="15.75" customHeight="1">
      <c r="A2826" s="12" t="s">
        <v>15</v>
      </c>
      <c r="B2826" s="15">
        <v>1185732</v>
      </c>
      <c r="C2826" s="3">
        <v>44266</v>
      </c>
      <c r="D2826" s="12" t="s">
        <v>34</v>
      </c>
      <c r="E2826" s="12" t="s">
        <v>102</v>
      </c>
      <c r="F2826" s="12" t="s">
        <v>103</v>
      </c>
      <c r="G2826" s="12" t="s">
        <v>18</v>
      </c>
      <c r="H2826" s="33">
        <v>0.4</v>
      </c>
      <c r="I2826" s="21">
        <v>4950</v>
      </c>
      <c r="J2826" s="33">
        <f t="shared" si="110"/>
        <v>1980</v>
      </c>
      <c r="K2826" s="34">
        <f t="shared" si="111"/>
        <v>693</v>
      </c>
      <c r="L2826" s="24">
        <v>0.35</v>
      </c>
      <c r="M2826" s="42">
        <f t="shared" si="112"/>
        <v>0.14000000000000001</v>
      </c>
      <c r="N2826" s="29">
        <f t="shared" si="113"/>
        <v>693</v>
      </c>
      <c r="O2826" s="3"/>
      <c r="P2826" s="4"/>
      <c r="Q2826" s="5"/>
      <c r="R2826" s="6"/>
    </row>
    <row r="2827" spans="1:18" ht="15.75" customHeight="1">
      <c r="A2827" s="12" t="s">
        <v>15</v>
      </c>
      <c r="B2827" s="15">
        <v>1185732</v>
      </c>
      <c r="C2827" s="3">
        <v>44266</v>
      </c>
      <c r="D2827" s="12" t="s">
        <v>34</v>
      </c>
      <c r="E2827" s="12" t="s">
        <v>102</v>
      </c>
      <c r="F2827" s="12" t="s">
        <v>103</v>
      </c>
      <c r="G2827" s="12" t="s">
        <v>19</v>
      </c>
      <c r="H2827" s="33">
        <v>0.4</v>
      </c>
      <c r="I2827" s="21">
        <v>2000</v>
      </c>
      <c r="J2827" s="33">
        <f t="shared" si="110"/>
        <v>800</v>
      </c>
      <c r="K2827" s="34">
        <f t="shared" si="111"/>
        <v>240</v>
      </c>
      <c r="L2827" s="24">
        <v>0.3</v>
      </c>
      <c r="M2827" s="42">
        <f t="shared" si="112"/>
        <v>0.12</v>
      </c>
      <c r="N2827" s="29">
        <f t="shared" si="113"/>
        <v>240</v>
      </c>
      <c r="O2827" s="3"/>
      <c r="P2827" s="4"/>
      <c r="Q2827" s="5"/>
      <c r="R2827" s="6"/>
    </row>
    <row r="2828" spans="1:18" ht="15.75" customHeight="1">
      <c r="A2828" s="12" t="s">
        <v>15</v>
      </c>
      <c r="B2828" s="15">
        <v>1185732</v>
      </c>
      <c r="C2828" s="3">
        <v>44266</v>
      </c>
      <c r="D2828" s="12" t="s">
        <v>34</v>
      </c>
      <c r="E2828" s="12" t="s">
        <v>102</v>
      </c>
      <c r="F2828" s="12" t="s">
        <v>103</v>
      </c>
      <c r="G2828" s="12" t="s">
        <v>20</v>
      </c>
      <c r="H2828" s="33">
        <v>0.30000000000000004</v>
      </c>
      <c r="I2828" s="21">
        <v>2250</v>
      </c>
      <c r="J2828" s="33">
        <f t="shared" si="110"/>
        <v>675.00000000000011</v>
      </c>
      <c r="K2828" s="34">
        <f t="shared" si="111"/>
        <v>202.50000000000003</v>
      </c>
      <c r="L2828" s="24">
        <v>0.3</v>
      </c>
      <c r="M2828" s="42">
        <f t="shared" si="112"/>
        <v>9.0000000000000011E-2</v>
      </c>
      <c r="N2828" s="29">
        <f t="shared" si="113"/>
        <v>202.50000000000003</v>
      </c>
      <c r="O2828" s="3"/>
      <c r="P2828" s="4"/>
      <c r="Q2828" s="5"/>
      <c r="R2828" s="6"/>
    </row>
    <row r="2829" spans="1:18" ht="15.75" customHeight="1">
      <c r="A2829" s="12" t="s">
        <v>15</v>
      </c>
      <c r="B2829" s="15">
        <v>1185732</v>
      </c>
      <c r="C2829" s="3">
        <v>44266</v>
      </c>
      <c r="D2829" s="12" t="s">
        <v>34</v>
      </c>
      <c r="E2829" s="12" t="s">
        <v>102</v>
      </c>
      <c r="F2829" s="12" t="s">
        <v>103</v>
      </c>
      <c r="G2829" s="12" t="s">
        <v>21</v>
      </c>
      <c r="H2829" s="33">
        <v>0.35</v>
      </c>
      <c r="I2829" s="21">
        <v>750</v>
      </c>
      <c r="J2829" s="33">
        <f t="shared" si="110"/>
        <v>262.5</v>
      </c>
      <c r="K2829" s="34">
        <f t="shared" si="111"/>
        <v>78.75</v>
      </c>
      <c r="L2829" s="24">
        <v>0.3</v>
      </c>
      <c r="M2829" s="42">
        <f t="shared" si="112"/>
        <v>0.105</v>
      </c>
      <c r="N2829" s="29">
        <f t="shared" si="113"/>
        <v>78.75</v>
      </c>
      <c r="O2829" s="3"/>
      <c r="P2829" s="4"/>
      <c r="Q2829" s="5"/>
      <c r="R2829" s="6"/>
    </row>
    <row r="2830" spans="1:18" ht="15.75" customHeight="1">
      <c r="A2830" s="12" t="s">
        <v>15</v>
      </c>
      <c r="B2830" s="15">
        <v>1185732</v>
      </c>
      <c r="C2830" s="3">
        <v>44266</v>
      </c>
      <c r="D2830" s="12" t="s">
        <v>34</v>
      </c>
      <c r="E2830" s="12" t="s">
        <v>102</v>
      </c>
      <c r="F2830" s="12" t="s">
        <v>103</v>
      </c>
      <c r="G2830" s="12" t="s">
        <v>22</v>
      </c>
      <c r="H2830" s="33">
        <v>0.5</v>
      </c>
      <c r="I2830" s="21">
        <v>1250</v>
      </c>
      <c r="J2830" s="33">
        <f t="shared" si="110"/>
        <v>625</v>
      </c>
      <c r="K2830" s="34">
        <f t="shared" si="111"/>
        <v>218.75</v>
      </c>
      <c r="L2830" s="24">
        <v>0.35</v>
      </c>
      <c r="M2830" s="42">
        <f t="shared" si="112"/>
        <v>0.17499999999999999</v>
      </c>
      <c r="N2830" s="29">
        <f t="shared" si="113"/>
        <v>218.75</v>
      </c>
      <c r="O2830" s="3"/>
      <c r="P2830" s="4"/>
      <c r="Q2830" s="5"/>
      <c r="R2830" s="6"/>
    </row>
    <row r="2831" spans="1:18" ht="15.75" customHeight="1">
      <c r="A2831" s="12" t="s">
        <v>15</v>
      </c>
      <c r="B2831" s="15">
        <v>1185732</v>
      </c>
      <c r="C2831" s="3">
        <v>44266</v>
      </c>
      <c r="D2831" s="12" t="s">
        <v>34</v>
      </c>
      <c r="E2831" s="12" t="s">
        <v>102</v>
      </c>
      <c r="F2831" s="12" t="s">
        <v>103</v>
      </c>
      <c r="G2831" s="12" t="s">
        <v>23</v>
      </c>
      <c r="H2831" s="33">
        <v>0.4</v>
      </c>
      <c r="I2831" s="21">
        <v>2250</v>
      </c>
      <c r="J2831" s="33">
        <f t="shared" si="110"/>
        <v>900</v>
      </c>
      <c r="K2831" s="34">
        <f t="shared" si="111"/>
        <v>360</v>
      </c>
      <c r="L2831" s="24">
        <v>0.4</v>
      </c>
      <c r="M2831" s="42">
        <f t="shared" si="112"/>
        <v>0.16</v>
      </c>
      <c r="N2831" s="29">
        <f t="shared" si="113"/>
        <v>360</v>
      </c>
      <c r="O2831" s="3"/>
      <c r="P2831" s="4"/>
      <c r="Q2831" s="5"/>
      <c r="R2831" s="6"/>
    </row>
    <row r="2832" spans="1:18" ht="15.75" customHeight="1">
      <c r="A2832" s="12" t="s">
        <v>15</v>
      </c>
      <c r="B2832" s="15">
        <v>1185732</v>
      </c>
      <c r="C2832" s="3">
        <v>44298</v>
      </c>
      <c r="D2832" s="12" t="s">
        <v>34</v>
      </c>
      <c r="E2832" s="12" t="s">
        <v>102</v>
      </c>
      <c r="F2832" s="12" t="s">
        <v>103</v>
      </c>
      <c r="G2832" s="12" t="s">
        <v>18</v>
      </c>
      <c r="H2832" s="33">
        <v>0.4</v>
      </c>
      <c r="I2832" s="21">
        <v>4500</v>
      </c>
      <c r="J2832" s="33">
        <f t="shared" si="110"/>
        <v>1800</v>
      </c>
      <c r="K2832" s="34">
        <f t="shared" si="111"/>
        <v>630</v>
      </c>
      <c r="L2832" s="24">
        <v>0.35</v>
      </c>
      <c r="M2832" s="42">
        <f t="shared" si="112"/>
        <v>0.14000000000000001</v>
      </c>
      <c r="N2832" s="29">
        <f t="shared" si="113"/>
        <v>630</v>
      </c>
      <c r="O2832" s="3"/>
      <c r="P2832" s="4"/>
      <c r="Q2832" s="5"/>
      <c r="R2832" s="6"/>
    </row>
    <row r="2833" spans="1:18" ht="15.75" customHeight="1">
      <c r="A2833" s="12" t="s">
        <v>15</v>
      </c>
      <c r="B2833" s="15">
        <v>1185732</v>
      </c>
      <c r="C2833" s="3">
        <v>44298</v>
      </c>
      <c r="D2833" s="12" t="s">
        <v>34</v>
      </c>
      <c r="E2833" s="12" t="s">
        <v>102</v>
      </c>
      <c r="F2833" s="12" t="s">
        <v>103</v>
      </c>
      <c r="G2833" s="12" t="s">
        <v>19</v>
      </c>
      <c r="H2833" s="33">
        <v>0.4</v>
      </c>
      <c r="I2833" s="21">
        <v>1500</v>
      </c>
      <c r="J2833" s="33">
        <f t="shared" si="110"/>
        <v>600</v>
      </c>
      <c r="K2833" s="34">
        <f t="shared" si="111"/>
        <v>180</v>
      </c>
      <c r="L2833" s="24">
        <v>0.3</v>
      </c>
      <c r="M2833" s="42">
        <f t="shared" si="112"/>
        <v>0.12</v>
      </c>
      <c r="N2833" s="29">
        <f t="shared" si="113"/>
        <v>180</v>
      </c>
      <c r="O2833" s="3"/>
      <c r="P2833" s="4"/>
      <c r="Q2833" s="5"/>
      <c r="R2833" s="6"/>
    </row>
    <row r="2834" spans="1:18" ht="15.75" customHeight="1">
      <c r="A2834" s="12" t="s">
        <v>15</v>
      </c>
      <c r="B2834" s="15">
        <v>1185732</v>
      </c>
      <c r="C2834" s="3">
        <v>44298</v>
      </c>
      <c r="D2834" s="12" t="s">
        <v>34</v>
      </c>
      <c r="E2834" s="12" t="s">
        <v>102</v>
      </c>
      <c r="F2834" s="12" t="s">
        <v>103</v>
      </c>
      <c r="G2834" s="12" t="s">
        <v>20</v>
      </c>
      <c r="H2834" s="33">
        <v>0.30000000000000004</v>
      </c>
      <c r="I2834" s="21">
        <v>1500</v>
      </c>
      <c r="J2834" s="33">
        <f t="shared" si="110"/>
        <v>450.00000000000006</v>
      </c>
      <c r="K2834" s="34">
        <f t="shared" si="111"/>
        <v>135</v>
      </c>
      <c r="L2834" s="24">
        <v>0.3</v>
      </c>
      <c r="M2834" s="42">
        <f t="shared" si="112"/>
        <v>0.09</v>
      </c>
      <c r="N2834" s="29">
        <f t="shared" si="113"/>
        <v>135</v>
      </c>
      <c r="O2834" s="3"/>
      <c r="P2834" s="4"/>
      <c r="Q2834" s="5"/>
      <c r="R2834" s="6"/>
    </row>
    <row r="2835" spans="1:18" ht="15.75" customHeight="1">
      <c r="A2835" s="12" t="s">
        <v>15</v>
      </c>
      <c r="B2835" s="15">
        <v>1185732</v>
      </c>
      <c r="C2835" s="3">
        <v>44298</v>
      </c>
      <c r="D2835" s="12" t="s">
        <v>34</v>
      </c>
      <c r="E2835" s="12" t="s">
        <v>102</v>
      </c>
      <c r="F2835" s="12" t="s">
        <v>103</v>
      </c>
      <c r="G2835" s="12" t="s">
        <v>21</v>
      </c>
      <c r="H2835" s="33">
        <v>0.35</v>
      </c>
      <c r="I2835" s="21">
        <v>750</v>
      </c>
      <c r="J2835" s="33">
        <f t="shared" si="110"/>
        <v>262.5</v>
      </c>
      <c r="K2835" s="34">
        <f t="shared" si="111"/>
        <v>78.75</v>
      </c>
      <c r="L2835" s="24">
        <v>0.3</v>
      </c>
      <c r="M2835" s="42">
        <f t="shared" si="112"/>
        <v>0.105</v>
      </c>
      <c r="N2835" s="29">
        <f t="shared" si="113"/>
        <v>78.75</v>
      </c>
      <c r="O2835" s="3"/>
      <c r="P2835" s="4"/>
      <c r="Q2835" s="5"/>
      <c r="R2835" s="6"/>
    </row>
    <row r="2836" spans="1:18" ht="15.75" customHeight="1">
      <c r="A2836" s="12" t="s">
        <v>15</v>
      </c>
      <c r="B2836" s="15">
        <v>1185732</v>
      </c>
      <c r="C2836" s="3">
        <v>44298</v>
      </c>
      <c r="D2836" s="12" t="s">
        <v>34</v>
      </c>
      <c r="E2836" s="12" t="s">
        <v>102</v>
      </c>
      <c r="F2836" s="12" t="s">
        <v>103</v>
      </c>
      <c r="G2836" s="12" t="s">
        <v>22</v>
      </c>
      <c r="H2836" s="33">
        <v>0.6</v>
      </c>
      <c r="I2836" s="21">
        <v>1000</v>
      </c>
      <c r="J2836" s="33">
        <f t="shared" si="110"/>
        <v>600</v>
      </c>
      <c r="K2836" s="34">
        <f t="shared" si="111"/>
        <v>210</v>
      </c>
      <c r="L2836" s="24">
        <v>0.35</v>
      </c>
      <c r="M2836" s="42">
        <f t="shared" si="112"/>
        <v>0.21</v>
      </c>
      <c r="N2836" s="29">
        <f t="shared" si="113"/>
        <v>210</v>
      </c>
      <c r="O2836" s="3"/>
      <c r="P2836" s="4"/>
      <c r="Q2836" s="5"/>
      <c r="R2836" s="6"/>
    </row>
    <row r="2837" spans="1:18" ht="15.75" customHeight="1">
      <c r="A2837" s="12" t="s">
        <v>15</v>
      </c>
      <c r="B2837" s="15">
        <v>1185732</v>
      </c>
      <c r="C2837" s="3">
        <v>44298</v>
      </c>
      <c r="D2837" s="12" t="s">
        <v>34</v>
      </c>
      <c r="E2837" s="12" t="s">
        <v>102</v>
      </c>
      <c r="F2837" s="12" t="s">
        <v>103</v>
      </c>
      <c r="G2837" s="12" t="s">
        <v>23</v>
      </c>
      <c r="H2837" s="33">
        <v>0.5</v>
      </c>
      <c r="I2837" s="21">
        <v>2250</v>
      </c>
      <c r="J2837" s="33">
        <f t="shared" si="110"/>
        <v>1125</v>
      </c>
      <c r="K2837" s="34">
        <f t="shared" si="111"/>
        <v>450</v>
      </c>
      <c r="L2837" s="24">
        <v>0.4</v>
      </c>
      <c r="M2837" s="42">
        <f t="shared" si="112"/>
        <v>0.2</v>
      </c>
      <c r="N2837" s="29">
        <f t="shared" si="113"/>
        <v>450</v>
      </c>
      <c r="O2837" s="3"/>
      <c r="P2837" s="4"/>
      <c r="Q2837" s="5"/>
      <c r="R2837" s="6"/>
    </row>
    <row r="2838" spans="1:18" ht="15.75" customHeight="1">
      <c r="A2838" s="12" t="s">
        <v>15</v>
      </c>
      <c r="B2838" s="15">
        <v>1185732</v>
      </c>
      <c r="C2838" s="3">
        <v>44329</v>
      </c>
      <c r="D2838" s="12" t="s">
        <v>34</v>
      </c>
      <c r="E2838" s="12" t="s">
        <v>102</v>
      </c>
      <c r="F2838" s="12" t="s">
        <v>103</v>
      </c>
      <c r="G2838" s="12" t="s">
        <v>18</v>
      </c>
      <c r="H2838" s="33">
        <v>0.6</v>
      </c>
      <c r="I2838" s="21">
        <v>4950</v>
      </c>
      <c r="J2838" s="33">
        <f t="shared" si="110"/>
        <v>2970</v>
      </c>
      <c r="K2838" s="34">
        <f t="shared" si="111"/>
        <v>1039.5</v>
      </c>
      <c r="L2838" s="24">
        <v>0.35</v>
      </c>
      <c r="M2838" s="42">
        <f t="shared" si="112"/>
        <v>0.21</v>
      </c>
      <c r="N2838" s="29">
        <f t="shared" si="113"/>
        <v>1039.5</v>
      </c>
      <c r="O2838" s="3"/>
      <c r="P2838" s="4"/>
      <c r="Q2838" s="5"/>
      <c r="R2838" s="6"/>
    </row>
    <row r="2839" spans="1:18" ht="15.75" customHeight="1">
      <c r="A2839" s="12" t="s">
        <v>15</v>
      </c>
      <c r="B2839" s="15">
        <v>1185732</v>
      </c>
      <c r="C2839" s="3">
        <v>44329</v>
      </c>
      <c r="D2839" s="12" t="s">
        <v>34</v>
      </c>
      <c r="E2839" s="12" t="s">
        <v>102</v>
      </c>
      <c r="F2839" s="12" t="s">
        <v>103</v>
      </c>
      <c r="G2839" s="12" t="s">
        <v>19</v>
      </c>
      <c r="H2839" s="33">
        <v>0.5</v>
      </c>
      <c r="I2839" s="21">
        <v>2000</v>
      </c>
      <c r="J2839" s="33">
        <f t="shared" si="110"/>
        <v>1000</v>
      </c>
      <c r="K2839" s="34">
        <f t="shared" si="111"/>
        <v>300</v>
      </c>
      <c r="L2839" s="24">
        <v>0.3</v>
      </c>
      <c r="M2839" s="42">
        <f t="shared" si="112"/>
        <v>0.15</v>
      </c>
      <c r="N2839" s="29">
        <f t="shared" si="113"/>
        <v>300</v>
      </c>
      <c r="O2839" s="3"/>
      <c r="P2839" s="4"/>
      <c r="Q2839" s="5"/>
      <c r="R2839" s="6"/>
    </row>
    <row r="2840" spans="1:18" ht="15.75" customHeight="1">
      <c r="A2840" s="12" t="s">
        <v>15</v>
      </c>
      <c r="B2840" s="15">
        <v>1185732</v>
      </c>
      <c r="C2840" s="3">
        <v>44329</v>
      </c>
      <c r="D2840" s="12" t="s">
        <v>34</v>
      </c>
      <c r="E2840" s="12" t="s">
        <v>102</v>
      </c>
      <c r="F2840" s="12" t="s">
        <v>103</v>
      </c>
      <c r="G2840" s="12" t="s">
        <v>20</v>
      </c>
      <c r="H2840" s="33">
        <v>0.45</v>
      </c>
      <c r="I2840" s="21">
        <v>1750</v>
      </c>
      <c r="J2840" s="33">
        <f t="shared" si="110"/>
        <v>787.5</v>
      </c>
      <c r="K2840" s="34">
        <f t="shared" si="111"/>
        <v>236.25</v>
      </c>
      <c r="L2840" s="24">
        <v>0.3</v>
      </c>
      <c r="M2840" s="42">
        <f t="shared" si="112"/>
        <v>0.13500000000000001</v>
      </c>
      <c r="N2840" s="29">
        <f t="shared" si="113"/>
        <v>236.25</v>
      </c>
      <c r="O2840" s="3"/>
      <c r="P2840" s="4"/>
      <c r="Q2840" s="5"/>
      <c r="R2840" s="6"/>
    </row>
    <row r="2841" spans="1:18" ht="15.75" customHeight="1">
      <c r="A2841" s="12" t="s">
        <v>15</v>
      </c>
      <c r="B2841" s="15">
        <v>1185732</v>
      </c>
      <c r="C2841" s="3">
        <v>44329</v>
      </c>
      <c r="D2841" s="12" t="s">
        <v>34</v>
      </c>
      <c r="E2841" s="12" t="s">
        <v>102</v>
      </c>
      <c r="F2841" s="12" t="s">
        <v>103</v>
      </c>
      <c r="G2841" s="12" t="s">
        <v>21</v>
      </c>
      <c r="H2841" s="33">
        <v>0.45</v>
      </c>
      <c r="I2841" s="21">
        <v>1000</v>
      </c>
      <c r="J2841" s="33">
        <f t="shared" si="110"/>
        <v>450</v>
      </c>
      <c r="K2841" s="34">
        <f t="shared" si="111"/>
        <v>135</v>
      </c>
      <c r="L2841" s="24">
        <v>0.3</v>
      </c>
      <c r="M2841" s="42">
        <f t="shared" si="112"/>
        <v>0.13500000000000001</v>
      </c>
      <c r="N2841" s="29">
        <f t="shared" si="113"/>
        <v>135</v>
      </c>
      <c r="O2841" s="3"/>
      <c r="P2841" s="4"/>
      <c r="Q2841" s="5"/>
      <c r="R2841" s="6"/>
    </row>
    <row r="2842" spans="1:18" ht="15.75" customHeight="1">
      <c r="A2842" s="12" t="s">
        <v>15</v>
      </c>
      <c r="B2842" s="15">
        <v>1185732</v>
      </c>
      <c r="C2842" s="3">
        <v>44329</v>
      </c>
      <c r="D2842" s="12" t="s">
        <v>34</v>
      </c>
      <c r="E2842" s="12" t="s">
        <v>102</v>
      </c>
      <c r="F2842" s="12" t="s">
        <v>103</v>
      </c>
      <c r="G2842" s="12" t="s">
        <v>22</v>
      </c>
      <c r="H2842" s="33">
        <v>0.54999999999999993</v>
      </c>
      <c r="I2842" s="21">
        <v>1250</v>
      </c>
      <c r="J2842" s="33">
        <f t="shared" si="110"/>
        <v>687.49999999999989</v>
      </c>
      <c r="K2842" s="34">
        <f t="shared" si="111"/>
        <v>240.62499999999994</v>
      </c>
      <c r="L2842" s="24">
        <v>0.35</v>
      </c>
      <c r="M2842" s="42">
        <f t="shared" si="112"/>
        <v>0.19249999999999995</v>
      </c>
      <c r="N2842" s="29">
        <f t="shared" si="113"/>
        <v>240.62499999999994</v>
      </c>
      <c r="O2842" s="3"/>
      <c r="P2842" s="4"/>
      <c r="Q2842" s="5"/>
      <c r="R2842" s="6"/>
    </row>
    <row r="2843" spans="1:18" ht="15.75" customHeight="1">
      <c r="A2843" s="12" t="s">
        <v>15</v>
      </c>
      <c r="B2843" s="15">
        <v>1185732</v>
      </c>
      <c r="C2843" s="3">
        <v>44329</v>
      </c>
      <c r="D2843" s="12" t="s">
        <v>34</v>
      </c>
      <c r="E2843" s="12" t="s">
        <v>102</v>
      </c>
      <c r="F2843" s="12" t="s">
        <v>103</v>
      </c>
      <c r="G2843" s="12" t="s">
        <v>23</v>
      </c>
      <c r="H2843" s="33">
        <v>0.6</v>
      </c>
      <c r="I2843" s="21">
        <v>2500</v>
      </c>
      <c r="J2843" s="33">
        <f t="shared" si="110"/>
        <v>1500</v>
      </c>
      <c r="K2843" s="34">
        <f t="shared" si="111"/>
        <v>600</v>
      </c>
      <c r="L2843" s="24">
        <v>0.4</v>
      </c>
      <c r="M2843" s="42">
        <f t="shared" si="112"/>
        <v>0.24</v>
      </c>
      <c r="N2843" s="29">
        <f t="shared" si="113"/>
        <v>600</v>
      </c>
      <c r="O2843" s="3"/>
      <c r="P2843" s="4"/>
      <c r="Q2843" s="5"/>
      <c r="R2843" s="6"/>
    </row>
    <row r="2844" spans="1:18" ht="15.75" customHeight="1">
      <c r="A2844" s="12" t="s">
        <v>15</v>
      </c>
      <c r="B2844" s="15">
        <v>1185732</v>
      </c>
      <c r="C2844" s="3">
        <v>44359</v>
      </c>
      <c r="D2844" s="12" t="s">
        <v>34</v>
      </c>
      <c r="E2844" s="12" t="s">
        <v>102</v>
      </c>
      <c r="F2844" s="12" t="s">
        <v>103</v>
      </c>
      <c r="G2844" s="12" t="s">
        <v>18</v>
      </c>
      <c r="H2844" s="33">
        <v>0.45</v>
      </c>
      <c r="I2844" s="21">
        <v>5000</v>
      </c>
      <c r="J2844" s="33">
        <f t="shared" si="110"/>
        <v>2250</v>
      </c>
      <c r="K2844" s="34">
        <f t="shared" si="111"/>
        <v>787.5</v>
      </c>
      <c r="L2844" s="24">
        <v>0.35</v>
      </c>
      <c r="M2844" s="42">
        <f t="shared" si="112"/>
        <v>0.1575</v>
      </c>
      <c r="N2844" s="29">
        <f t="shared" si="113"/>
        <v>787.5</v>
      </c>
      <c r="O2844" s="3"/>
      <c r="P2844" s="4"/>
      <c r="Q2844" s="5"/>
      <c r="R2844" s="6"/>
    </row>
    <row r="2845" spans="1:18" ht="15.75" customHeight="1">
      <c r="A2845" s="12" t="s">
        <v>15</v>
      </c>
      <c r="B2845" s="15">
        <v>1185732</v>
      </c>
      <c r="C2845" s="3">
        <v>44359</v>
      </c>
      <c r="D2845" s="12" t="s">
        <v>34</v>
      </c>
      <c r="E2845" s="12" t="s">
        <v>102</v>
      </c>
      <c r="F2845" s="12" t="s">
        <v>103</v>
      </c>
      <c r="G2845" s="12" t="s">
        <v>19</v>
      </c>
      <c r="H2845" s="33">
        <v>0.40000000000000008</v>
      </c>
      <c r="I2845" s="21">
        <v>2500</v>
      </c>
      <c r="J2845" s="33">
        <f t="shared" si="110"/>
        <v>1000.0000000000002</v>
      </c>
      <c r="K2845" s="34">
        <f t="shared" si="111"/>
        <v>300.00000000000006</v>
      </c>
      <c r="L2845" s="24">
        <v>0.3</v>
      </c>
      <c r="M2845" s="42">
        <f t="shared" si="112"/>
        <v>0.12000000000000002</v>
      </c>
      <c r="N2845" s="29">
        <f t="shared" si="113"/>
        <v>300.00000000000006</v>
      </c>
      <c r="O2845" s="3"/>
      <c r="P2845" s="4"/>
      <c r="Q2845" s="5"/>
      <c r="R2845" s="6"/>
    </row>
    <row r="2846" spans="1:18" ht="15.75" customHeight="1">
      <c r="A2846" s="12" t="s">
        <v>15</v>
      </c>
      <c r="B2846" s="15">
        <v>1185732</v>
      </c>
      <c r="C2846" s="3">
        <v>44359</v>
      </c>
      <c r="D2846" s="12" t="s">
        <v>34</v>
      </c>
      <c r="E2846" s="12" t="s">
        <v>102</v>
      </c>
      <c r="F2846" s="12" t="s">
        <v>103</v>
      </c>
      <c r="G2846" s="12" t="s">
        <v>20</v>
      </c>
      <c r="H2846" s="33">
        <v>0.35000000000000003</v>
      </c>
      <c r="I2846" s="21">
        <v>2000</v>
      </c>
      <c r="J2846" s="33">
        <f t="shared" si="110"/>
        <v>700.00000000000011</v>
      </c>
      <c r="K2846" s="34">
        <f t="shared" si="111"/>
        <v>210.00000000000003</v>
      </c>
      <c r="L2846" s="24">
        <v>0.3</v>
      </c>
      <c r="M2846" s="42">
        <f t="shared" si="112"/>
        <v>0.10500000000000001</v>
      </c>
      <c r="N2846" s="29">
        <f t="shared" si="113"/>
        <v>210.00000000000003</v>
      </c>
      <c r="O2846" s="3"/>
      <c r="P2846" s="4"/>
      <c r="Q2846" s="5"/>
      <c r="R2846" s="6"/>
    </row>
    <row r="2847" spans="1:18" ht="15.75" customHeight="1">
      <c r="A2847" s="12" t="s">
        <v>15</v>
      </c>
      <c r="B2847" s="15">
        <v>1185732</v>
      </c>
      <c r="C2847" s="3">
        <v>44359</v>
      </c>
      <c r="D2847" s="12" t="s">
        <v>34</v>
      </c>
      <c r="E2847" s="12" t="s">
        <v>102</v>
      </c>
      <c r="F2847" s="12" t="s">
        <v>103</v>
      </c>
      <c r="G2847" s="12" t="s">
        <v>21</v>
      </c>
      <c r="H2847" s="33">
        <v>0.35000000000000003</v>
      </c>
      <c r="I2847" s="21">
        <v>1750</v>
      </c>
      <c r="J2847" s="33">
        <f t="shared" si="110"/>
        <v>612.50000000000011</v>
      </c>
      <c r="K2847" s="34">
        <f t="shared" si="111"/>
        <v>183.75000000000003</v>
      </c>
      <c r="L2847" s="24">
        <v>0.3</v>
      </c>
      <c r="M2847" s="42">
        <f t="shared" si="112"/>
        <v>0.10500000000000001</v>
      </c>
      <c r="N2847" s="29">
        <f t="shared" si="113"/>
        <v>183.75000000000003</v>
      </c>
      <c r="O2847" s="3"/>
      <c r="P2847" s="4"/>
      <c r="Q2847" s="5"/>
      <c r="R2847" s="6"/>
    </row>
    <row r="2848" spans="1:18" ht="15.75" customHeight="1">
      <c r="A2848" s="12" t="s">
        <v>15</v>
      </c>
      <c r="B2848" s="15">
        <v>1185732</v>
      </c>
      <c r="C2848" s="3">
        <v>44359</v>
      </c>
      <c r="D2848" s="12" t="s">
        <v>34</v>
      </c>
      <c r="E2848" s="12" t="s">
        <v>102</v>
      </c>
      <c r="F2848" s="12" t="s">
        <v>103</v>
      </c>
      <c r="G2848" s="12" t="s">
        <v>22</v>
      </c>
      <c r="H2848" s="33">
        <v>0.45</v>
      </c>
      <c r="I2848" s="21">
        <v>1750</v>
      </c>
      <c r="J2848" s="33">
        <f t="shared" si="110"/>
        <v>787.5</v>
      </c>
      <c r="K2848" s="34">
        <f t="shared" si="111"/>
        <v>275.625</v>
      </c>
      <c r="L2848" s="24">
        <v>0.35</v>
      </c>
      <c r="M2848" s="42">
        <f t="shared" si="112"/>
        <v>0.1575</v>
      </c>
      <c r="N2848" s="29">
        <f t="shared" si="113"/>
        <v>275.625</v>
      </c>
      <c r="O2848" s="3"/>
      <c r="P2848" s="4"/>
      <c r="Q2848" s="5"/>
      <c r="R2848" s="6"/>
    </row>
    <row r="2849" spans="1:18" ht="15.75" customHeight="1">
      <c r="A2849" s="12" t="s">
        <v>15</v>
      </c>
      <c r="B2849" s="15">
        <v>1185732</v>
      </c>
      <c r="C2849" s="3">
        <v>44359</v>
      </c>
      <c r="D2849" s="12" t="s">
        <v>34</v>
      </c>
      <c r="E2849" s="12" t="s">
        <v>102</v>
      </c>
      <c r="F2849" s="12" t="s">
        <v>103</v>
      </c>
      <c r="G2849" s="12" t="s">
        <v>23</v>
      </c>
      <c r="H2849" s="33">
        <v>0.55000000000000004</v>
      </c>
      <c r="I2849" s="21">
        <v>3250</v>
      </c>
      <c r="J2849" s="33">
        <f t="shared" si="110"/>
        <v>1787.5000000000002</v>
      </c>
      <c r="K2849" s="34">
        <f t="shared" si="111"/>
        <v>715.00000000000011</v>
      </c>
      <c r="L2849" s="24">
        <v>0.4</v>
      </c>
      <c r="M2849" s="42">
        <f t="shared" si="112"/>
        <v>0.22000000000000003</v>
      </c>
      <c r="N2849" s="29">
        <f t="shared" si="113"/>
        <v>715.00000000000011</v>
      </c>
      <c r="O2849" s="3"/>
      <c r="P2849" s="4"/>
      <c r="Q2849" s="5"/>
      <c r="R2849" s="6"/>
    </row>
    <row r="2850" spans="1:18" ht="15.75" customHeight="1">
      <c r="A2850" s="12" t="s">
        <v>15</v>
      </c>
      <c r="B2850" s="15">
        <v>1185732</v>
      </c>
      <c r="C2850" s="3">
        <v>44388</v>
      </c>
      <c r="D2850" s="12" t="s">
        <v>34</v>
      </c>
      <c r="E2850" s="12" t="s">
        <v>102</v>
      </c>
      <c r="F2850" s="12" t="s">
        <v>103</v>
      </c>
      <c r="G2850" s="12" t="s">
        <v>18</v>
      </c>
      <c r="H2850" s="33">
        <v>0.5</v>
      </c>
      <c r="I2850" s="21">
        <v>5500</v>
      </c>
      <c r="J2850" s="33">
        <f t="shared" si="110"/>
        <v>2750</v>
      </c>
      <c r="K2850" s="34">
        <f t="shared" si="111"/>
        <v>962.49999999999989</v>
      </c>
      <c r="L2850" s="24">
        <v>0.35</v>
      </c>
      <c r="M2850" s="42">
        <f t="shared" si="112"/>
        <v>0.17499999999999999</v>
      </c>
      <c r="N2850" s="29">
        <f t="shared" si="113"/>
        <v>962.49999999999989</v>
      </c>
      <c r="O2850" s="3"/>
      <c r="P2850" s="4"/>
      <c r="Q2850" s="5"/>
      <c r="R2850" s="6"/>
    </row>
    <row r="2851" spans="1:18" ht="15.75" customHeight="1">
      <c r="A2851" s="12" t="s">
        <v>15</v>
      </c>
      <c r="B2851" s="15">
        <v>1185732</v>
      </c>
      <c r="C2851" s="3">
        <v>44388</v>
      </c>
      <c r="D2851" s="12" t="s">
        <v>34</v>
      </c>
      <c r="E2851" s="12" t="s">
        <v>102</v>
      </c>
      <c r="F2851" s="12" t="s">
        <v>103</v>
      </c>
      <c r="G2851" s="12" t="s">
        <v>19</v>
      </c>
      <c r="H2851" s="33">
        <v>0.45000000000000007</v>
      </c>
      <c r="I2851" s="21">
        <v>3000</v>
      </c>
      <c r="J2851" s="33">
        <f t="shared" si="110"/>
        <v>1350.0000000000002</v>
      </c>
      <c r="K2851" s="34">
        <f t="shared" si="111"/>
        <v>405.00000000000006</v>
      </c>
      <c r="L2851" s="24">
        <v>0.3</v>
      </c>
      <c r="M2851" s="42">
        <f t="shared" si="112"/>
        <v>0.13500000000000001</v>
      </c>
      <c r="N2851" s="29">
        <f t="shared" si="113"/>
        <v>405.00000000000006</v>
      </c>
      <c r="O2851" s="3"/>
      <c r="P2851" s="4"/>
      <c r="Q2851" s="5"/>
      <c r="R2851" s="6"/>
    </row>
    <row r="2852" spans="1:18" ht="15.75" customHeight="1">
      <c r="A2852" s="12" t="s">
        <v>15</v>
      </c>
      <c r="B2852" s="15">
        <v>1185732</v>
      </c>
      <c r="C2852" s="3">
        <v>44388</v>
      </c>
      <c r="D2852" s="12" t="s">
        <v>34</v>
      </c>
      <c r="E2852" s="12" t="s">
        <v>102</v>
      </c>
      <c r="F2852" s="12" t="s">
        <v>103</v>
      </c>
      <c r="G2852" s="12" t="s">
        <v>20</v>
      </c>
      <c r="H2852" s="33">
        <v>0.4</v>
      </c>
      <c r="I2852" s="21">
        <v>2250</v>
      </c>
      <c r="J2852" s="33">
        <f t="shared" si="110"/>
        <v>900</v>
      </c>
      <c r="K2852" s="34">
        <f t="shared" si="111"/>
        <v>270</v>
      </c>
      <c r="L2852" s="24">
        <v>0.3</v>
      </c>
      <c r="M2852" s="42">
        <f t="shared" si="112"/>
        <v>0.12</v>
      </c>
      <c r="N2852" s="29">
        <f t="shared" si="113"/>
        <v>270</v>
      </c>
      <c r="O2852" s="3"/>
      <c r="P2852" s="4"/>
      <c r="Q2852" s="5"/>
      <c r="R2852" s="6"/>
    </row>
    <row r="2853" spans="1:18" ht="15.75" customHeight="1">
      <c r="A2853" s="12" t="s">
        <v>15</v>
      </c>
      <c r="B2853" s="15">
        <v>1185732</v>
      </c>
      <c r="C2853" s="3">
        <v>44388</v>
      </c>
      <c r="D2853" s="12" t="s">
        <v>34</v>
      </c>
      <c r="E2853" s="12" t="s">
        <v>102</v>
      </c>
      <c r="F2853" s="12" t="s">
        <v>103</v>
      </c>
      <c r="G2853" s="12" t="s">
        <v>21</v>
      </c>
      <c r="H2853" s="33">
        <v>0.4</v>
      </c>
      <c r="I2853" s="21">
        <v>1750</v>
      </c>
      <c r="J2853" s="33">
        <f t="shared" si="110"/>
        <v>700</v>
      </c>
      <c r="K2853" s="34">
        <f t="shared" si="111"/>
        <v>210</v>
      </c>
      <c r="L2853" s="24">
        <v>0.3</v>
      </c>
      <c r="M2853" s="42">
        <f t="shared" si="112"/>
        <v>0.12</v>
      </c>
      <c r="N2853" s="29">
        <f t="shared" si="113"/>
        <v>210</v>
      </c>
      <c r="O2853" s="3"/>
      <c r="P2853" s="4"/>
      <c r="Q2853" s="5"/>
      <c r="R2853" s="6"/>
    </row>
    <row r="2854" spans="1:18" ht="15.75" customHeight="1">
      <c r="A2854" s="12" t="s">
        <v>15</v>
      </c>
      <c r="B2854" s="15">
        <v>1185732</v>
      </c>
      <c r="C2854" s="3">
        <v>44388</v>
      </c>
      <c r="D2854" s="12" t="s">
        <v>34</v>
      </c>
      <c r="E2854" s="12" t="s">
        <v>102</v>
      </c>
      <c r="F2854" s="12" t="s">
        <v>103</v>
      </c>
      <c r="G2854" s="12" t="s">
        <v>22</v>
      </c>
      <c r="H2854" s="33">
        <v>0.5</v>
      </c>
      <c r="I2854" s="21">
        <v>2000</v>
      </c>
      <c r="J2854" s="33">
        <f t="shared" si="110"/>
        <v>1000</v>
      </c>
      <c r="K2854" s="34">
        <f t="shared" si="111"/>
        <v>350</v>
      </c>
      <c r="L2854" s="24">
        <v>0.35</v>
      </c>
      <c r="M2854" s="42">
        <f t="shared" si="112"/>
        <v>0.17499999999999999</v>
      </c>
      <c r="N2854" s="29">
        <f t="shared" si="113"/>
        <v>350</v>
      </c>
      <c r="O2854" s="3"/>
      <c r="P2854" s="4"/>
      <c r="Q2854" s="5"/>
      <c r="R2854" s="6"/>
    </row>
    <row r="2855" spans="1:18" ht="15.75" customHeight="1">
      <c r="A2855" s="12" t="s">
        <v>15</v>
      </c>
      <c r="B2855" s="15">
        <v>1185732</v>
      </c>
      <c r="C2855" s="3">
        <v>44388</v>
      </c>
      <c r="D2855" s="12" t="s">
        <v>34</v>
      </c>
      <c r="E2855" s="12" t="s">
        <v>102</v>
      </c>
      <c r="F2855" s="12" t="s">
        <v>103</v>
      </c>
      <c r="G2855" s="12" t="s">
        <v>23</v>
      </c>
      <c r="H2855" s="33">
        <v>0.55000000000000004</v>
      </c>
      <c r="I2855" s="21">
        <v>3750</v>
      </c>
      <c r="J2855" s="33">
        <f t="shared" si="110"/>
        <v>2062.5</v>
      </c>
      <c r="K2855" s="34">
        <f t="shared" si="111"/>
        <v>825</v>
      </c>
      <c r="L2855" s="24">
        <v>0.4</v>
      </c>
      <c r="M2855" s="42">
        <f t="shared" si="112"/>
        <v>0.22</v>
      </c>
      <c r="N2855" s="29">
        <f t="shared" si="113"/>
        <v>825</v>
      </c>
      <c r="O2855" s="3"/>
      <c r="P2855" s="4"/>
      <c r="Q2855" s="5"/>
      <c r="R2855" s="6"/>
    </row>
    <row r="2856" spans="1:18" ht="15.75" customHeight="1">
      <c r="A2856" s="12" t="s">
        <v>15</v>
      </c>
      <c r="B2856" s="15">
        <v>1185732</v>
      </c>
      <c r="C2856" s="3">
        <v>44420</v>
      </c>
      <c r="D2856" s="12" t="s">
        <v>34</v>
      </c>
      <c r="E2856" s="12" t="s">
        <v>102</v>
      </c>
      <c r="F2856" s="12" t="s">
        <v>103</v>
      </c>
      <c r="G2856" s="12" t="s">
        <v>18</v>
      </c>
      <c r="H2856" s="33">
        <v>0.5</v>
      </c>
      <c r="I2856" s="21">
        <v>5250</v>
      </c>
      <c r="J2856" s="33">
        <f t="shared" si="110"/>
        <v>2625</v>
      </c>
      <c r="K2856" s="34">
        <f t="shared" si="111"/>
        <v>918.74999999999989</v>
      </c>
      <c r="L2856" s="24">
        <v>0.35</v>
      </c>
      <c r="M2856" s="42">
        <f t="shared" si="112"/>
        <v>0.17499999999999999</v>
      </c>
      <c r="N2856" s="29">
        <f t="shared" si="113"/>
        <v>918.74999999999989</v>
      </c>
      <c r="O2856" s="3"/>
      <c r="P2856" s="4"/>
      <c r="Q2856" s="5"/>
      <c r="R2856" s="6"/>
    </row>
    <row r="2857" spans="1:18" ht="15.75" customHeight="1">
      <c r="A2857" s="12" t="s">
        <v>15</v>
      </c>
      <c r="B2857" s="15">
        <v>1185732</v>
      </c>
      <c r="C2857" s="3">
        <v>44420</v>
      </c>
      <c r="D2857" s="12" t="s">
        <v>34</v>
      </c>
      <c r="E2857" s="12" t="s">
        <v>102</v>
      </c>
      <c r="F2857" s="12" t="s">
        <v>103</v>
      </c>
      <c r="G2857" s="12" t="s">
        <v>19</v>
      </c>
      <c r="H2857" s="33">
        <v>0.45000000000000007</v>
      </c>
      <c r="I2857" s="21">
        <v>3000</v>
      </c>
      <c r="J2857" s="33">
        <f t="shared" si="110"/>
        <v>1350.0000000000002</v>
      </c>
      <c r="K2857" s="34">
        <f t="shared" si="111"/>
        <v>405.00000000000006</v>
      </c>
      <c r="L2857" s="24">
        <v>0.3</v>
      </c>
      <c r="M2857" s="42">
        <f t="shared" si="112"/>
        <v>0.13500000000000001</v>
      </c>
      <c r="N2857" s="29">
        <f t="shared" si="113"/>
        <v>405.00000000000006</v>
      </c>
      <c r="O2857" s="3"/>
      <c r="P2857" s="4"/>
      <c r="Q2857" s="5"/>
      <c r="R2857" s="6"/>
    </row>
    <row r="2858" spans="1:18" ht="15.75" customHeight="1">
      <c r="A2858" s="12" t="s">
        <v>15</v>
      </c>
      <c r="B2858" s="15">
        <v>1185732</v>
      </c>
      <c r="C2858" s="3">
        <v>44420</v>
      </c>
      <c r="D2858" s="12" t="s">
        <v>34</v>
      </c>
      <c r="E2858" s="12" t="s">
        <v>102</v>
      </c>
      <c r="F2858" s="12" t="s">
        <v>103</v>
      </c>
      <c r="G2858" s="12" t="s">
        <v>20</v>
      </c>
      <c r="H2858" s="33">
        <v>0.4</v>
      </c>
      <c r="I2858" s="21">
        <v>2250</v>
      </c>
      <c r="J2858" s="33">
        <f t="shared" si="110"/>
        <v>900</v>
      </c>
      <c r="K2858" s="34">
        <f t="shared" si="111"/>
        <v>270</v>
      </c>
      <c r="L2858" s="24">
        <v>0.3</v>
      </c>
      <c r="M2858" s="42">
        <f t="shared" si="112"/>
        <v>0.12</v>
      </c>
      <c r="N2858" s="29">
        <f t="shared" si="113"/>
        <v>270</v>
      </c>
      <c r="O2858" s="3"/>
      <c r="P2858" s="4"/>
      <c r="Q2858" s="5"/>
      <c r="R2858" s="6"/>
    </row>
    <row r="2859" spans="1:18" ht="15.75" customHeight="1">
      <c r="A2859" s="12" t="s">
        <v>15</v>
      </c>
      <c r="B2859" s="15">
        <v>1185732</v>
      </c>
      <c r="C2859" s="3">
        <v>44420</v>
      </c>
      <c r="D2859" s="12" t="s">
        <v>34</v>
      </c>
      <c r="E2859" s="12" t="s">
        <v>102</v>
      </c>
      <c r="F2859" s="12" t="s">
        <v>103</v>
      </c>
      <c r="G2859" s="12" t="s">
        <v>21</v>
      </c>
      <c r="H2859" s="33">
        <v>0.4</v>
      </c>
      <c r="I2859" s="21">
        <v>2000</v>
      </c>
      <c r="J2859" s="33">
        <f t="shared" si="110"/>
        <v>800</v>
      </c>
      <c r="K2859" s="34">
        <f t="shared" si="111"/>
        <v>240</v>
      </c>
      <c r="L2859" s="24">
        <v>0.3</v>
      </c>
      <c r="M2859" s="42">
        <f t="shared" si="112"/>
        <v>0.12</v>
      </c>
      <c r="N2859" s="29">
        <f t="shared" si="113"/>
        <v>240</v>
      </c>
      <c r="O2859" s="3"/>
      <c r="P2859" s="4"/>
      <c r="Q2859" s="5"/>
      <c r="R2859" s="6"/>
    </row>
    <row r="2860" spans="1:18" ht="15.75" customHeight="1">
      <c r="A2860" s="12" t="s">
        <v>15</v>
      </c>
      <c r="B2860" s="15">
        <v>1185732</v>
      </c>
      <c r="C2860" s="3">
        <v>44420</v>
      </c>
      <c r="D2860" s="12" t="s">
        <v>34</v>
      </c>
      <c r="E2860" s="12" t="s">
        <v>102</v>
      </c>
      <c r="F2860" s="12" t="s">
        <v>103</v>
      </c>
      <c r="G2860" s="12" t="s">
        <v>22</v>
      </c>
      <c r="H2860" s="33">
        <v>0.5</v>
      </c>
      <c r="I2860" s="21">
        <v>1750</v>
      </c>
      <c r="J2860" s="33">
        <f t="shared" si="110"/>
        <v>875</v>
      </c>
      <c r="K2860" s="34">
        <f t="shared" si="111"/>
        <v>306.25</v>
      </c>
      <c r="L2860" s="24">
        <v>0.35</v>
      </c>
      <c r="M2860" s="42">
        <f t="shared" si="112"/>
        <v>0.17499999999999999</v>
      </c>
      <c r="N2860" s="29">
        <f t="shared" si="113"/>
        <v>306.25</v>
      </c>
      <c r="O2860" s="3"/>
      <c r="P2860" s="4"/>
      <c r="Q2860" s="5"/>
      <c r="R2860" s="6"/>
    </row>
    <row r="2861" spans="1:18" ht="15.75" customHeight="1">
      <c r="A2861" s="12" t="s">
        <v>15</v>
      </c>
      <c r="B2861" s="15">
        <v>1185732</v>
      </c>
      <c r="C2861" s="3">
        <v>44420</v>
      </c>
      <c r="D2861" s="12" t="s">
        <v>34</v>
      </c>
      <c r="E2861" s="12" t="s">
        <v>102</v>
      </c>
      <c r="F2861" s="12" t="s">
        <v>103</v>
      </c>
      <c r="G2861" s="12" t="s">
        <v>23</v>
      </c>
      <c r="H2861" s="33">
        <v>0.55000000000000004</v>
      </c>
      <c r="I2861" s="21">
        <v>3500</v>
      </c>
      <c r="J2861" s="33">
        <f t="shared" si="110"/>
        <v>1925.0000000000002</v>
      </c>
      <c r="K2861" s="34">
        <f t="shared" si="111"/>
        <v>770.00000000000011</v>
      </c>
      <c r="L2861" s="24">
        <v>0.4</v>
      </c>
      <c r="M2861" s="42">
        <f t="shared" si="112"/>
        <v>0.22000000000000003</v>
      </c>
      <c r="N2861" s="29">
        <f t="shared" si="113"/>
        <v>770.00000000000011</v>
      </c>
      <c r="O2861" s="3"/>
      <c r="P2861" s="4"/>
      <c r="Q2861" s="5"/>
      <c r="R2861" s="6"/>
    </row>
    <row r="2862" spans="1:18" ht="15.75" customHeight="1">
      <c r="A2862" s="12" t="s">
        <v>15</v>
      </c>
      <c r="B2862" s="15">
        <v>1185732</v>
      </c>
      <c r="C2862" s="3">
        <v>44452</v>
      </c>
      <c r="D2862" s="12" t="s">
        <v>34</v>
      </c>
      <c r="E2862" s="12" t="s">
        <v>102</v>
      </c>
      <c r="F2862" s="12" t="s">
        <v>103</v>
      </c>
      <c r="G2862" s="12" t="s">
        <v>18</v>
      </c>
      <c r="H2862" s="33">
        <v>0.45</v>
      </c>
      <c r="I2862" s="21">
        <v>4750</v>
      </c>
      <c r="J2862" s="33">
        <f t="shared" si="110"/>
        <v>2137.5</v>
      </c>
      <c r="K2862" s="34">
        <f t="shared" si="111"/>
        <v>748.125</v>
      </c>
      <c r="L2862" s="24">
        <v>0.35</v>
      </c>
      <c r="M2862" s="42">
        <f t="shared" si="112"/>
        <v>0.1575</v>
      </c>
      <c r="N2862" s="29">
        <f t="shared" si="113"/>
        <v>748.125</v>
      </c>
      <c r="O2862" s="3"/>
      <c r="P2862" s="4"/>
      <c r="Q2862" s="5"/>
      <c r="R2862" s="6"/>
    </row>
    <row r="2863" spans="1:18" ht="15.75" customHeight="1">
      <c r="A2863" s="12" t="s">
        <v>15</v>
      </c>
      <c r="B2863" s="15">
        <v>1185732</v>
      </c>
      <c r="C2863" s="3">
        <v>44452</v>
      </c>
      <c r="D2863" s="12" t="s">
        <v>34</v>
      </c>
      <c r="E2863" s="12" t="s">
        <v>102</v>
      </c>
      <c r="F2863" s="12" t="s">
        <v>103</v>
      </c>
      <c r="G2863" s="12" t="s">
        <v>19</v>
      </c>
      <c r="H2863" s="33">
        <v>0.40000000000000008</v>
      </c>
      <c r="I2863" s="21">
        <v>2750</v>
      </c>
      <c r="J2863" s="33">
        <f t="shared" si="110"/>
        <v>1100.0000000000002</v>
      </c>
      <c r="K2863" s="34">
        <f t="shared" si="111"/>
        <v>330.00000000000006</v>
      </c>
      <c r="L2863" s="24">
        <v>0.3</v>
      </c>
      <c r="M2863" s="42">
        <f t="shared" si="112"/>
        <v>0.12000000000000002</v>
      </c>
      <c r="N2863" s="29">
        <f t="shared" si="113"/>
        <v>330.00000000000006</v>
      </c>
      <c r="O2863" s="3"/>
      <c r="P2863" s="4"/>
      <c r="Q2863" s="5"/>
      <c r="R2863" s="6"/>
    </row>
    <row r="2864" spans="1:18" ht="15.75" customHeight="1">
      <c r="A2864" s="12" t="s">
        <v>15</v>
      </c>
      <c r="B2864" s="15">
        <v>1185732</v>
      </c>
      <c r="C2864" s="3">
        <v>44452</v>
      </c>
      <c r="D2864" s="12" t="s">
        <v>34</v>
      </c>
      <c r="E2864" s="12" t="s">
        <v>102</v>
      </c>
      <c r="F2864" s="12" t="s">
        <v>103</v>
      </c>
      <c r="G2864" s="12" t="s">
        <v>20</v>
      </c>
      <c r="H2864" s="33">
        <v>0.35000000000000003</v>
      </c>
      <c r="I2864" s="21">
        <v>1750</v>
      </c>
      <c r="J2864" s="33">
        <f t="shared" si="110"/>
        <v>612.50000000000011</v>
      </c>
      <c r="K2864" s="34">
        <f t="shared" si="111"/>
        <v>183.75000000000003</v>
      </c>
      <c r="L2864" s="24">
        <v>0.3</v>
      </c>
      <c r="M2864" s="42">
        <f t="shared" si="112"/>
        <v>0.10500000000000001</v>
      </c>
      <c r="N2864" s="29">
        <f t="shared" si="113"/>
        <v>183.75000000000003</v>
      </c>
      <c r="O2864" s="3"/>
      <c r="P2864" s="4"/>
      <c r="Q2864" s="5"/>
      <c r="R2864" s="6"/>
    </row>
    <row r="2865" spans="1:18" ht="15.75" customHeight="1">
      <c r="A2865" s="12" t="s">
        <v>15</v>
      </c>
      <c r="B2865" s="15">
        <v>1185732</v>
      </c>
      <c r="C2865" s="3">
        <v>44452</v>
      </c>
      <c r="D2865" s="12" t="s">
        <v>34</v>
      </c>
      <c r="E2865" s="12" t="s">
        <v>102</v>
      </c>
      <c r="F2865" s="12" t="s">
        <v>103</v>
      </c>
      <c r="G2865" s="12" t="s">
        <v>21</v>
      </c>
      <c r="H2865" s="33">
        <v>0.35000000000000003</v>
      </c>
      <c r="I2865" s="21">
        <v>1500</v>
      </c>
      <c r="J2865" s="33">
        <f t="shared" si="110"/>
        <v>525</v>
      </c>
      <c r="K2865" s="34">
        <f t="shared" si="111"/>
        <v>157.5</v>
      </c>
      <c r="L2865" s="24">
        <v>0.3</v>
      </c>
      <c r="M2865" s="42">
        <f t="shared" si="112"/>
        <v>0.105</v>
      </c>
      <c r="N2865" s="29">
        <f t="shared" si="113"/>
        <v>157.5</v>
      </c>
      <c r="O2865" s="3"/>
      <c r="P2865" s="4"/>
      <c r="Q2865" s="5"/>
      <c r="R2865" s="6"/>
    </row>
    <row r="2866" spans="1:18" ht="15.75" customHeight="1">
      <c r="A2866" s="12" t="s">
        <v>15</v>
      </c>
      <c r="B2866" s="15">
        <v>1185732</v>
      </c>
      <c r="C2866" s="3">
        <v>44452</v>
      </c>
      <c r="D2866" s="12" t="s">
        <v>34</v>
      </c>
      <c r="E2866" s="12" t="s">
        <v>102</v>
      </c>
      <c r="F2866" s="12" t="s">
        <v>103</v>
      </c>
      <c r="G2866" s="12" t="s">
        <v>22</v>
      </c>
      <c r="H2866" s="33">
        <v>0.45</v>
      </c>
      <c r="I2866" s="21">
        <v>1500</v>
      </c>
      <c r="J2866" s="33">
        <f t="shared" si="110"/>
        <v>675</v>
      </c>
      <c r="K2866" s="34">
        <f t="shared" si="111"/>
        <v>236.24999999999997</v>
      </c>
      <c r="L2866" s="24">
        <v>0.35</v>
      </c>
      <c r="M2866" s="42">
        <f t="shared" si="112"/>
        <v>0.15749999999999997</v>
      </c>
      <c r="N2866" s="29">
        <f t="shared" si="113"/>
        <v>236.24999999999997</v>
      </c>
      <c r="O2866" s="3"/>
      <c r="P2866" s="4"/>
      <c r="Q2866" s="5"/>
      <c r="R2866" s="6"/>
    </row>
    <row r="2867" spans="1:18" ht="15.75" customHeight="1">
      <c r="A2867" s="12" t="s">
        <v>15</v>
      </c>
      <c r="B2867" s="15">
        <v>1185732</v>
      </c>
      <c r="C2867" s="3">
        <v>44452</v>
      </c>
      <c r="D2867" s="12" t="s">
        <v>34</v>
      </c>
      <c r="E2867" s="12" t="s">
        <v>102</v>
      </c>
      <c r="F2867" s="12" t="s">
        <v>103</v>
      </c>
      <c r="G2867" s="12" t="s">
        <v>23</v>
      </c>
      <c r="H2867" s="33">
        <v>0.5</v>
      </c>
      <c r="I2867" s="21">
        <v>2250</v>
      </c>
      <c r="J2867" s="33">
        <f t="shared" si="110"/>
        <v>1125</v>
      </c>
      <c r="K2867" s="34">
        <f t="shared" si="111"/>
        <v>450</v>
      </c>
      <c r="L2867" s="24">
        <v>0.4</v>
      </c>
      <c r="M2867" s="42">
        <f t="shared" si="112"/>
        <v>0.2</v>
      </c>
      <c r="N2867" s="29">
        <f t="shared" si="113"/>
        <v>450</v>
      </c>
      <c r="O2867" s="3"/>
      <c r="P2867" s="4"/>
      <c r="Q2867" s="5"/>
      <c r="R2867" s="6"/>
    </row>
    <row r="2868" spans="1:18" ht="15.75" customHeight="1">
      <c r="A2868" s="12" t="s">
        <v>15</v>
      </c>
      <c r="B2868" s="15">
        <v>1185732</v>
      </c>
      <c r="C2868" s="3">
        <v>44481</v>
      </c>
      <c r="D2868" s="12" t="s">
        <v>34</v>
      </c>
      <c r="E2868" s="12" t="s">
        <v>102</v>
      </c>
      <c r="F2868" s="12" t="s">
        <v>103</v>
      </c>
      <c r="G2868" s="12" t="s">
        <v>18</v>
      </c>
      <c r="H2868" s="33">
        <v>0.54999999999999993</v>
      </c>
      <c r="I2868" s="21">
        <v>4000</v>
      </c>
      <c r="J2868" s="33">
        <f t="shared" si="110"/>
        <v>2199.9999999999995</v>
      </c>
      <c r="K2868" s="34">
        <f t="shared" si="111"/>
        <v>769.99999999999977</v>
      </c>
      <c r="L2868" s="24">
        <v>0.35</v>
      </c>
      <c r="M2868" s="42">
        <f t="shared" si="112"/>
        <v>0.19249999999999995</v>
      </c>
      <c r="N2868" s="29">
        <f t="shared" si="113"/>
        <v>769.99999999999977</v>
      </c>
      <c r="O2868" s="3"/>
      <c r="P2868" s="4"/>
      <c r="Q2868" s="5"/>
      <c r="R2868" s="6"/>
    </row>
    <row r="2869" spans="1:18" ht="15.75" customHeight="1">
      <c r="A2869" s="12" t="s">
        <v>15</v>
      </c>
      <c r="B2869" s="15">
        <v>1185732</v>
      </c>
      <c r="C2869" s="3">
        <v>44481</v>
      </c>
      <c r="D2869" s="12" t="s">
        <v>34</v>
      </c>
      <c r="E2869" s="12" t="s">
        <v>102</v>
      </c>
      <c r="F2869" s="12" t="s">
        <v>103</v>
      </c>
      <c r="G2869" s="12" t="s">
        <v>19</v>
      </c>
      <c r="H2869" s="33">
        <v>0.45</v>
      </c>
      <c r="I2869" s="21">
        <v>2500</v>
      </c>
      <c r="J2869" s="33">
        <f t="shared" si="110"/>
        <v>1125</v>
      </c>
      <c r="K2869" s="34">
        <f t="shared" si="111"/>
        <v>337.5</v>
      </c>
      <c r="L2869" s="24">
        <v>0.3</v>
      </c>
      <c r="M2869" s="42">
        <f t="shared" si="112"/>
        <v>0.13500000000000001</v>
      </c>
      <c r="N2869" s="29">
        <f t="shared" si="113"/>
        <v>337.5</v>
      </c>
      <c r="O2869" s="3"/>
      <c r="P2869" s="4"/>
      <c r="Q2869" s="5"/>
      <c r="R2869" s="6"/>
    </row>
    <row r="2870" spans="1:18" ht="15.75" customHeight="1">
      <c r="A2870" s="12" t="s">
        <v>15</v>
      </c>
      <c r="B2870" s="15">
        <v>1185732</v>
      </c>
      <c r="C2870" s="3">
        <v>44481</v>
      </c>
      <c r="D2870" s="12" t="s">
        <v>34</v>
      </c>
      <c r="E2870" s="12" t="s">
        <v>102</v>
      </c>
      <c r="F2870" s="12" t="s">
        <v>103</v>
      </c>
      <c r="G2870" s="12" t="s">
        <v>20</v>
      </c>
      <c r="H2870" s="33">
        <v>0.45</v>
      </c>
      <c r="I2870" s="21">
        <v>1500</v>
      </c>
      <c r="J2870" s="33">
        <f t="shared" si="110"/>
        <v>675</v>
      </c>
      <c r="K2870" s="34">
        <f t="shared" si="111"/>
        <v>202.5</v>
      </c>
      <c r="L2870" s="24">
        <v>0.3</v>
      </c>
      <c r="M2870" s="42">
        <f t="shared" si="112"/>
        <v>0.13500000000000001</v>
      </c>
      <c r="N2870" s="29">
        <f t="shared" si="113"/>
        <v>202.5</v>
      </c>
      <c r="O2870" s="3"/>
      <c r="P2870" s="4"/>
      <c r="Q2870" s="5"/>
      <c r="R2870" s="6"/>
    </row>
    <row r="2871" spans="1:18" ht="15.75" customHeight="1">
      <c r="A2871" s="12" t="s">
        <v>15</v>
      </c>
      <c r="B2871" s="15">
        <v>1185732</v>
      </c>
      <c r="C2871" s="3">
        <v>44481</v>
      </c>
      <c r="D2871" s="12" t="s">
        <v>34</v>
      </c>
      <c r="E2871" s="12" t="s">
        <v>102</v>
      </c>
      <c r="F2871" s="12" t="s">
        <v>103</v>
      </c>
      <c r="G2871" s="12" t="s">
        <v>21</v>
      </c>
      <c r="H2871" s="33">
        <v>0.45</v>
      </c>
      <c r="I2871" s="21">
        <v>1250</v>
      </c>
      <c r="J2871" s="33">
        <f t="shared" si="110"/>
        <v>562.5</v>
      </c>
      <c r="K2871" s="34">
        <f t="shared" si="111"/>
        <v>168.75</v>
      </c>
      <c r="L2871" s="24">
        <v>0.3</v>
      </c>
      <c r="M2871" s="42">
        <f t="shared" si="112"/>
        <v>0.13500000000000001</v>
      </c>
      <c r="N2871" s="29">
        <f t="shared" si="113"/>
        <v>168.75</v>
      </c>
      <c r="O2871" s="3"/>
      <c r="P2871" s="4"/>
      <c r="Q2871" s="5"/>
      <c r="R2871" s="6"/>
    </row>
    <row r="2872" spans="1:18" ht="15.75" customHeight="1">
      <c r="A2872" s="12" t="s">
        <v>15</v>
      </c>
      <c r="B2872" s="15">
        <v>1185732</v>
      </c>
      <c r="C2872" s="3">
        <v>44481</v>
      </c>
      <c r="D2872" s="12" t="s">
        <v>34</v>
      </c>
      <c r="E2872" s="12" t="s">
        <v>102</v>
      </c>
      <c r="F2872" s="12" t="s">
        <v>103</v>
      </c>
      <c r="G2872" s="12" t="s">
        <v>22</v>
      </c>
      <c r="H2872" s="33">
        <v>0.54999999999999993</v>
      </c>
      <c r="I2872" s="21">
        <v>1250</v>
      </c>
      <c r="J2872" s="33">
        <f t="shared" si="110"/>
        <v>687.49999999999989</v>
      </c>
      <c r="K2872" s="34">
        <f t="shared" si="111"/>
        <v>240.62499999999994</v>
      </c>
      <c r="L2872" s="24">
        <v>0.35</v>
      </c>
      <c r="M2872" s="42">
        <f t="shared" si="112"/>
        <v>0.19249999999999995</v>
      </c>
      <c r="N2872" s="29">
        <f t="shared" si="113"/>
        <v>240.62499999999994</v>
      </c>
      <c r="O2872" s="3"/>
      <c r="P2872" s="4"/>
      <c r="Q2872" s="5"/>
      <c r="R2872" s="6"/>
    </row>
    <row r="2873" spans="1:18" ht="15.75" customHeight="1">
      <c r="A2873" s="12" t="s">
        <v>15</v>
      </c>
      <c r="B2873" s="15">
        <v>1185732</v>
      </c>
      <c r="C2873" s="3">
        <v>44481</v>
      </c>
      <c r="D2873" s="12" t="s">
        <v>34</v>
      </c>
      <c r="E2873" s="12" t="s">
        <v>102</v>
      </c>
      <c r="F2873" s="12" t="s">
        <v>103</v>
      </c>
      <c r="G2873" s="12" t="s">
        <v>23</v>
      </c>
      <c r="H2873" s="33">
        <v>0.59999999999999987</v>
      </c>
      <c r="I2873" s="21">
        <v>2500</v>
      </c>
      <c r="J2873" s="33">
        <f t="shared" si="110"/>
        <v>1499.9999999999998</v>
      </c>
      <c r="K2873" s="34">
        <f t="shared" si="111"/>
        <v>599.99999999999989</v>
      </c>
      <c r="L2873" s="24">
        <v>0.4</v>
      </c>
      <c r="M2873" s="42">
        <f t="shared" si="112"/>
        <v>0.23999999999999996</v>
      </c>
      <c r="N2873" s="29">
        <f t="shared" si="113"/>
        <v>599.99999999999989</v>
      </c>
      <c r="O2873" s="3"/>
      <c r="P2873" s="4"/>
      <c r="Q2873" s="5"/>
      <c r="R2873" s="6"/>
    </row>
    <row r="2874" spans="1:18" ht="15.75" customHeight="1">
      <c r="A2874" s="12" t="s">
        <v>15</v>
      </c>
      <c r="B2874" s="15">
        <v>1185732</v>
      </c>
      <c r="C2874" s="3">
        <v>44512</v>
      </c>
      <c r="D2874" s="12" t="s">
        <v>34</v>
      </c>
      <c r="E2874" s="12" t="s">
        <v>102</v>
      </c>
      <c r="F2874" s="12" t="s">
        <v>103</v>
      </c>
      <c r="G2874" s="12" t="s">
        <v>18</v>
      </c>
      <c r="H2874" s="33">
        <v>0.54999999999999993</v>
      </c>
      <c r="I2874" s="21">
        <v>4000</v>
      </c>
      <c r="J2874" s="33">
        <f t="shared" si="110"/>
        <v>2199.9999999999995</v>
      </c>
      <c r="K2874" s="34">
        <f t="shared" si="111"/>
        <v>769.99999999999977</v>
      </c>
      <c r="L2874" s="24">
        <v>0.35</v>
      </c>
      <c r="M2874" s="42">
        <f t="shared" si="112"/>
        <v>0.19249999999999995</v>
      </c>
      <c r="N2874" s="29">
        <f t="shared" si="113"/>
        <v>769.99999999999977</v>
      </c>
      <c r="O2874" s="3"/>
      <c r="P2874" s="4"/>
      <c r="Q2874" s="5"/>
      <c r="R2874" s="6"/>
    </row>
    <row r="2875" spans="1:18" ht="15.75" customHeight="1">
      <c r="A2875" s="12" t="s">
        <v>15</v>
      </c>
      <c r="B2875" s="15">
        <v>1185732</v>
      </c>
      <c r="C2875" s="3">
        <v>44512</v>
      </c>
      <c r="D2875" s="12" t="s">
        <v>34</v>
      </c>
      <c r="E2875" s="12" t="s">
        <v>102</v>
      </c>
      <c r="F2875" s="12" t="s">
        <v>103</v>
      </c>
      <c r="G2875" s="12" t="s">
        <v>19</v>
      </c>
      <c r="H2875" s="33">
        <v>0.45</v>
      </c>
      <c r="I2875" s="21">
        <v>2500</v>
      </c>
      <c r="J2875" s="33">
        <f t="shared" si="110"/>
        <v>1125</v>
      </c>
      <c r="K2875" s="34">
        <f t="shared" si="111"/>
        <v>337.5</v>
      </c>
      <c r="L2875" s="24">
        <v>0.3</v>
      </c>
      <c r="M2875" s="42">
        <f t="shared" si="112"/>
        <v>0.13500000000000001</v>
      </c>
      <c r="N2875" s="29">
        <f t="shared" si="113"/>
        <v>337.5</v>
      </c>
      <c r="O2875" s="3"/>
      <c r="P2875" s="4"/>
      <c r="Q2875" s="5"/>
      <c r="R2875" s="6"/>
    </row>
    <row r="2876" spans="1:18" ht="15.75" customHeight="1">
      <c r="A2876" s="12" t="s">
        <v>15</v>
      </c>
      <c r="B2876" s="15">
        <v>1185732</v>
      </c>
      <c r="C2876" s="3">
        <v>44512</v>
      </c>
      <c r="D2876" s="12" t="s">
        <v>34</v>
      </c>
      <c r="E2876" s="12" t="s">
        <v>102</v>
      </c>
      <c r="F2876" s="12" t="s">
        <v>103</v>
      </c>
      <c r="G2876" s="12" t="s">
        <v>20</v>
      </c>
      <c r="H2876" s="33">
        <v>0.45</v>
      </c>
      <c r="I2876" s="21">
        <v>1950</v>
      </c>
      <c r="J2876" s="33">
        <f t="shared" si="110"/>
        <v>877.5</v>
      </c>
      <c r="K2876" s="34">
        <f t="shared" si="111"/>
        <v>263.25</v>
      </c>
      <c r="L2876" s="24">
        <v>0.3</v>
      </c>
      <c r="M2876" s="42">
        <f t="shared" si="112"/>
        <v>0.13500000000000001</v>
      </c>
      <c r="N2876" s="29">
        <f t="shared" si="113"/>
        <v>263.25</v>
      </c>
      <c r="O2876" s="3"/>
      <c r="P2876" s="4"/>
      <c r="Q2876" s="5"/>
      <c r="R2876" s="6"/>
    </row>
    <row r="2877" spans="1:18" ht="15.75" customHeight="1">
      <c r="A2877" s="12" t="s">
        <v>15</v>
      </c>
      <c r="B2877" s="15">
        <v>1185732</v>
      </c>
      <c r="C2877" s="3">
        <v>44512</v>
      </c>
      <c r="D2877" s="12" t="s">
        <v>34</v>
      </c>
      <c r="E2877" s="12" t="s">
        <v>102</v>
      </c>
      <c r="F2877" s="12" t="s">
        <v>103</v>
      </c>
      <c r="G2877" s="12" t="s">
        <v>21</v>
      </c>
      <c r="H2877" s="33">
        <v>0.45</v>
      </c>
      <c r="I2877" s="21">
        <v>1750</v>
      </c>
      <c r="J2877" s="33">
        <f t="shared" si="110"/>
        <v>787.5</v>
      </c>
      <c r="K2877" s="34">
        <f t="shared" si="111"/>
        <v>236.25</v>
      </c>
      <c r="L2877" s="24">
        <v>0.3</v>
      </c>
      <c r="M2877" s="42">
        <f t="shared" si="112"/>
        <v>0.13500000000000001</v>
      </c>
      <c r="N2877" s="29">
        <f t="shared" si="113"/>
        <v>236.25</v>
      </c>
      <c r="O2877" s="3"/>
      <c r="P2877" s="4"/>
      <c r="Q2877" s="5"/>
      <c r="R2877" s="6"/>
    </row>
    <row r="2878" spans="1:18" ht="15.75" customHeight="1">
      <c r="A2878" s="12" t="s">
        <v>15</v>
      </c>
      <c r="B2878" s="15">
        <v>1185732</v>
      </c>
      <c r="C2878" s="3">
        <v>44512</v>
      </c>
      <c r="D2878" s="12" t="s">
        <v>34</v>
      </c>
      <c r="E2878" s="12" t="s">
        <v>102</v>
      </c>
      <c r="F2878" s="12" t="s">
        <v>103</v>
      </c>
      <c r="G2878" s="12" t="s">
        <v>22</v>
      </c>
      <c r="H2878" s="33">
        <v>0.6</v>
      </c>
      <c r="I2878" s="21">
        <v>1500</v>
      </c>
      <c r="J2878" s="33">
        <f t="shared" si="110"/>
        <v>900</v>
      </c>
      <c r="K2878" s="34">
        <f t="shared" si="111"/>
        <v>315</v>
      </c>
      <c r="L2878" s="24">
        <v>0.35</v>
      </c>
      <c r="M2878" s="42">
        <f t="shared" si="112"/>
        <v>0.21</v>
      </c>
      <c r="N2878" s="29">
        <f t="shared" si="113"/>
        <v>315</v>
      </c>
      <c r="O2878" s="3"/>
      <c r="P2878" s="4"/>
      <c r="Q2878" s="5"/>
      <c r="R2878" s="6"/>
    </row>
    <row r="2879" spans="1:18" ht="15.75" customHeight="1">
      <c r="A2879" s="12" t="s">
        <v>15</v>
      </c>
      <c r="B2879" s="15">
        <v>1185732</v>
      </c>
      <c r="C2879" s="3">
        <v>44512</v>
      </c>
      <c r="D2879" s="12" t="s">
        <v>34</v>
      </c>
      <c r="E2879" s="12" t="s">
        <v>102</v>
      </c>
      <c r="F2879" s="12" t="s">
        <v>103</v>
      </c>
      <c r="G2879" s="12" t="s">
        <v>23</v>
      </c>
      <c r="H2879" s="33">
        <v>0.64999999999999991</v>
      </c>
      <c r="I2879" s="21">
        <v>2500</v>
      </c>
      <c r="J2879" s="33">
        <f t="shared" si="110"/>
        <v>1624.9999999999998</v>
      </c>
      <c r="K2879" s="34">
        <f t="shared" si="111"/>
        <v>650</v>
      </c>
      <c r="L2879" s="24">
        <v>0.4</v>
      </c>
      <c r="M2879" s="42">
        <f t="shared" si="112"/>
        <v>0.26</v>
      </c>
      <c r="N2879" s="29">
        <f t="shared" si="113"/>
        <v>650</v>
      </c>
      <c r="O2879" s="3"/>
      <c r="P2879" s="4"/>
      <c r="Q2879" s="5"/>
      <c r="R2879" s="6"/>
    </row>
    <row r="2880" spans="1:18" ht="15.75" customHeight="1">
      <c r="A2880" s="12" t="s">
        <v>15</v>
      </c>
      <c r="B2880" s="15">
        <v>1185732</v>
      </c>
      <c r="C2880" s="3">
        <v>44541</v>
      </c>
      <c r="D2880" s="12" t="s">
        <v>34</v>
      </c>
      <c r="E2880" s="12" t="s">
        <v>102</v>
      </c>
      <c r="F2880" s="12" t="s">
        <v>103</v>
      </c>
      <c r="G2880" s="12" t="s">
        <v>18</v>
      </c>
      <c r="H2880" s="33">
        <v>0.6</v>
      </c>
      <c r="I2880" s="21">
        <v>5000</v>
      </c>
      <c r="J2880" s="33">
        <f t="shared" si="110"/>
        <v>3000</v>
      </c>
      <c r="K2880" s="34">
        <f t="shared" si="111"/>
        <v>1050</v>
      </c>
      <c r="L2880" s="24">
        <v>0.35</v>
      </c>
      <c r="M2880" s="42">
        <f t="shared" si="112"/>
        <v>0.21</v>
      </c>
      <c r="N2880" s="29">
        <f t="shared" si="113"/>
        <v>1050</v>
      </c>
      <c r="O2880" s="3"/>
      <c r="P2880" s="4"/>
      <c r="Q2880" s="5"/>
      <c r="R2880" s="6"/>
    </row>
    <row r="2881" spans="1:18" ht="15.75" customHeight="1">
      <c r="A2881" s="12" t="s">
        <v>15</v>
      </c>
      <c r="B2881" s="15">
        <v>1185732</v>
      </c>
      <c r="C2881" s="3">
        <v>44541</v>
      </c>
      <c r="D2881" s="12" t="s">
        <v>34</v>
      </c>
      <c r="E2881" s="12" t="s">
        <v>102</v>
      </c>
      <c r="F2881" s="12" t="s">
        <v>103</v>
      </c>
      <c r="G2881" s="12" t="s">
        <v>19</v>
      </c>
      <c r="H2881" s="33">
        <v>0.5</v>
      </c>
      <c r="I2881" s="21">
        <v>3000</v>
      </c>
      <c r="J2881" s="33">
        <f t="shared" si="110"/>
        <v>1500</v>
      </c>
      <c r="K2881" s="34">
        <f t="shared" si="111"/>
        <v>450</v>
      </c>
      <c r="L2881" s="24">
        <v>0.3</v>
      </c>
      <c r="M2881" s="42">
        <f t="shared" si="112"/>
        <v>0.15</v>
      </c>
      <c r="N2881" s="29">
        <f t="shared" si="113"/>
        <v>450</v>
      </c>
      <c r="O2881" s="3"/>
      <c r="P2881" s="4"/>
      <c r="Q2881" s="5"/>
      <c r="R2881" s="6"/>
    </row>
    <row r="2882" spans="1:18" ht="15.75" customHeight="1">
      <c r="A2882" s="12" t="s">
        <v>15</v>
      </c>
      <c r="B2882" s="15">
        <v>1185732</v>
      </c>
      <c r="C2882" s="3">
        <v>44541</v>
      </c>
      <c r="D2882" s="12" t="s">
        <v>34</v>
      </c>
      <c r="E2882" s="12" t="s">
        <v>102</v>
      </c>
      <c r="F2882" s="12" t="s">
        <v>103</v>
      </c>
      <c r="G2882" s="12" t="s">
        <v>20</v>
      </c>
      <c r="H2882" s="33">
        <v>0.5</v>
      </c>
      <c r="I2882" s="21">
        <v>2500</v>
      </c>
      <c r="J2882" s="33">
        <f t="shared" si="110"/>
        <v>1250</v>
      </c>
      <c r="K2882" s="34">
        <f t="shared" si="111"/>
        <v>375</v>
      </c>
      <c r="L2882" s="24">
        <v>0.3</v>
      </c>
      <c r="M2882" s="42">
        <f t="shared" si="112"/>
        <v>0.15</v>
      </c>
      <c r="N2882" s="29">
        <f t="shared" si="113"/>
        <v>375</v>
      </c>
      <c r="O2882" s="3"/>
      <c r="P2882" s="4"/>
      <c r="Q2882" s="5"/>
      <c r="R2882" s="6"/>
    </row>
    <row r="2883" spans="1:18" ht="15.75" customHeight="1">
      <c r="A2883" s="12" t="s">
        <v>15</v>
      </c>
      <c r="B2883" s="15">
        <v>1185732</v>
      </c>
      <c r="C2883" s="3">
        <v>44541</v>
      </c>
      <c r="D2883" s="12" t="s">
        <v>34</v>
      </c>
      <c r="E2883" s="12" t="s">
        <v>102</v>
      </c>
      <c r="F2883" s="12" t="s">
        <v>103</v>
      </c>
      <c r="G2883" s="12" t="s">
        <v>21</v>
      </c>
      <c r="H2883" s="33">
        <v>0.5</v>
      </c>
      <c r="I2883" s="21">
        <v>2000</v>
      </c>
      <c r="J2883" s="33">
        <f t="shared" si="110"/>
        <v>1000</v>
      </c>
      <c r="K2883" s="34">
        <f t="shared" si="111"/>
        <v>300</v>
      </c>
      <c r="L2883" s="24">
        <v>0.3</v>
      </c>
      <c r="M2883" s="42">
        <f t="shared" si="112"/>
        <v>0.15</v>
      </c>
      <c r="N2883" s="29">
        <f t="shared" si="113"/>
        <v>300</v>
      </c>
      <c r="O2883" s="3"/>
      <c r="P2883" s="4"/>
      <c r="Q2883" s="5"/>
      <c r="R2883" s="6"/>
    </row>
    <row r="2884" spans="1:18" ht="15.75" customHeight="1">
      <c r="A2884" s="12" t="s">
        <v>15</v>
      </c>
      <c r="B2884" s="15">
        <v>1185732</v>
      </c>
      <c r="C2884" s="3">
        <v>44541</v>
      </c>
      <c r="D2884" s="12" t="s">
        <v>34</v>
      </c>
      <c r="E2884" s="12" t="s">
        <v>102</v>
      </c>
      <c r="F2884" s="12" t="s">
        <v>103</v>
      </c>
      <c r="G2884" s="12" t="s">
        <v>22</v>
      </c>
      <c r="H2884" s="33">
        <v>0.6</v>
      </c>
      <c r="I2884" s="21">
        <v>2000</v>
      </c>
      <c r="J2884" s="33">
        <f t="shared" si="110"/>
        <v>1200</v>
      </c>
      <c r="K2884" s="34">
        <f t="shared" si="111"/>
        <v>420</v>
      </c>
      <c r="L2884" s="24">
        <v>0.35</v>
      </c>
      <c r="M2884" s="42">
        <f t="shared" si="112"/>
        <v>0.21</v>
      </c>
      <c r="N2884" s="29">
        <f t="shared" si="113"/>
        <v>420</v>
      </c>
      <c r="O2884" s="3"/>
      <c r="P2884" s="4"/>
      <c r="Q2884" s="5"/>
      <c r="R2884" s="6"/>
    </row>
    <row r="2885" spans="1:18" ht="15.75" customHeight="1">
      <c r="A2885" s="12" t="s">
        <v>15</v>
      </c>
      <c r="B2885" s="15">
        <v>1185732</v>
      </c>
      <c r="C2885" s="3">
        <v>44541</v>
      </c>
      <c r="D2885" s="12" t="s">
        <v>34</v>
      </c>
      <c r="E2885" s="12" t="s">
        <v>102</v>
      </c>
      <c r="F2885" s="12" t="s">
        <v>103</v>
      </c>
      <c r="G2885" s="12" t="s">
        <v>23</v>
      </c>
      <c r="H2885" s="33">
        <v>0.64999999999999991</v>
      </c>
      <c r="I2885" s="21">
        <v>3000</v>
      </c>
      <c r="J2885" s="33">
        <f t="shared" si="110"/>
        <v>1949.9999999999998</v>
      </c>
      <c r="K2885" s="34">
        <f t="shared" si="111"/>
        <v>780</v>
      </c>
      <c r="L2885" s="24">
        <v>0.4</v>
      </c>
      <c r="M2885" s="42">
        <f t="shared" si="112"/>
        <v>0.26</v>
      </c>
      <c r="N2885" s="29">
        <f t="shared" si="113"/>
        <v>780</v>
      </c>
      <c r="O2885" s="3"/>
      <c r="P2885" s="4"/>
      <c r="Q2885" s="5"/>
      <c r="R2885" s="6"/>
    </row>
    <row r="2886" spans="1:18" ht="15.75" customHeight="1">
      <c r="A2886" s="12" t="s">
        <v>15</v>
      </c>
      <c r="B2886" s="15">
        <v>1185732</v>
      </c>
      <c r="C2886" s="3">
        <v>44205</v>
      </c>
      <c r="D2886" s="12" t="s">
        <v>34</v>
      </c>
      <c r="E2886" s="12" t="s">
        <v>104</v>
      </c>
      <c r="F2886" s="12" t="s">
        <v>105</v>
      </c>
      <c r="G2886" s="12" t="s">
        <v>18</v>
      </c>
      <c r="H2886" s="33">
        <v>0.35000000000000003</v>
      </c>
      <c r="I2886" s="21">
        <v>4750</v>
      </c>
      <c r="J2886" s="33">
        <f t="shared" si="110"/>
        <v>1662.5000000000002</v>
      </c>
      <c r="K2886" s="34">
        <f t="shared" si="111"/>
        <v>581.875</v>
      </c>
      <c r="L2886" s="24">
        <v>0.35</v>
      </c>
      <c r="M2886" s="42">
        <f t="shared" si="112"/>
        <v>0.1225</v>
      </c>
      <c r="N2886" s="29">
        <f t="shared" si="113"/>
        <v>581.875</v>
      </c>
      <c r="O2886" s="3"/>
      <c r="P2886" s="4"/>
      <c r="Q2886" s="5"/>
      <c r="R2886" s="6"/>
    </row>
    <row r="2887" spans="1:18" ht="15.75" customHeight="1">
      <c r="A2887" s="12" t="s">
        <v>15</v>
      </c>
      <c r="B2887" s="15">
        <v>1185732</v>
      </c>
      <c r="C2887" s="3">
        <v>44205</v>
      </c>
      <c r="D2887" s="12" t="s">
        <v>34</v>
      </c>
      <c r="E2887" s="12" t="s">
        <v>104</v>
      </c>
      <c r="F2887" s="12" t="s">
        <v>105</v>
      </c>
      <c r="G2887" s="12" t="s">
        <v>19</v>
      </c>
      <c r="H2887" s="33">
        <v>0.35000000000000003</v>
      </c>
      <c r="I2887" s="21">
        <v>2750</v>
      </c>
      <c r="J2887" s="33">
        <f t="shared" si="110"/>
        <v>962.50000000000011</v>
      </c>
      <c r="K2887" s="34">
        <f t="shared" si="111"/>
        <v>288.75</v>
      </c>
      <c r="L2887" s="24">
        <v>0.3</v>
      </c>
      <c r="M2887" s="42">
        <f t="shared" ref="M2887:M2950" si="114">IFERROR(K2887/I2887,0)</f>
        <v>0.105</v>
      </c>
      <c r="N2887" s="29">
        <f t="shared" ref="N2887:N2950" si="115">L2887*J2887</f>
        <v>288.75</v>
      </c>
      <c r="O2887" s="3"/>
      <c r="P2887" s="4"/>
      <c r="Q2887" s="5"/>
      <c r="R2887" s="6"/>
    </row>
    <row r="2888" spans="1:18" ht="15.75" customHeight="1">
      <c r="A2888" s="12" t="s">
        <v>15</v>
      </c>
      <c r="B2888" s="15">
        <v>1185732</v>
      </c>
      <c r="C2888" s="3">
        <v>44205</v>
      </c>
      <c r="D2888" s="12" t="s">
        <v>34</v>
      </c>
      <c r="E2888" s="12" t="s">
        <v>104</v>
      </c>
      <c r="F2888" s="12" t="s">
        <v>105</v>
      </c>
      <c r="G2888" s="12" t="s">
        <v>20</v>
      </c>
      <c r="H2888" s="33">
        <v>0.25000000000000006</v>
      </c>
      <c r="I2888" s="21">
        <v>2750</v>
      </c>
      <c r="J2888" s="33">
        <f t="shared" si="110"/>
        <v>687.50000000000011</v>
      </c>
      <c r="K2888" s="34">
        <f t="shared" si="111"/>
        <v>206.25000000000003</v>
      </c>
      <c r="L2888" s="24">
        <v>0.3</v>
      </c>
      <c r="M2888" s="42">
        <f t="shared" si="114"/>
        <v>7.5000000000000011E-2</v>
      </c>
      <c r="N2888" s="29">
        <f t="shared" si="115"/>
        <v>206.25000000000003</v>
      </c>
      <c r="O2888" s="3"/>
      <c r="P2888" s="4"/>
      <c r="Q2888" s="5"/>
      <c r="R2888" s="6"/>
    </row>
    <row r="2889" spans="1:18" ht="15.75" customHeight="1">
      <c r="A2889" s="12" t="s">
        <v>15</v>
      </c>
      <c r="B2889" s="15">
        <v>1185732</v>
      </c>
      <c r="C2889" s="3">
        <v>44205</v>
      </c>
      <c r="D2889" s="12" t="s">
        <v>34</v>
      </c>
      <c r="E2889" s="12" t="s">
        <v>104</v>
      </c>
      <c r="F2889" s="12" t="s">
        <v>105</v>
      </c>
      <c r="G2889" s="12" t="s">
        <v>21</v>
      </c>
      <c r="H2889" s="33">
        <v>0.30000000000000004</v>
      </c>
      <c r="I2889" s="21">
        <v>1250</v>
      </c>
      <c r="J2889" s="33">
        <f t="shared" si="110"/>
        <v>375.00000000000006</v>
      </c>
      <c r="K2889" s="34">
        <f t="shared" si="111"/>
        <v>112.50000000000001</v>
      </c>
      <c r="L2889" s="24">
        <v>0.3</v>
      </c>
      <c r="M2889" s="42">
        <f t="shared" si="114"/>
        <v>9.0000000000000011E-2</v>
      </c>
      <c r="N2889" s="29">
        <f t="shared" si="115"/>
        <v>112.50000000000001</v>
      </c>
      <c r="O2889" s="3"/>
      <c r="P2889" s="4"/>
      <c r="Q2889" s="5"/>
      <c r="R2889" s="6"/>
    </row>
    <row r="2890" spans="1:18" ht="15.75" customHeight="1">
      <c r="A2890" s="12" t="s">
        <v>15</v>
      </c>
      <c r="B2890" s="15">
        <v>1185732</v>
      </c>
      <c r="C2890" s="3">
        <v>44205</v>
      </c>
      <c r="D2890" s="12" t="s">
        <v>34</v>
      </c>
      <c r="E2890" s="12" t="s">
        <v>104</v>
      </c>
      <c r="F2890" s="12" t="s">
        <v>105</v>
      </c>
      <c r="G2890" s="12" t="s">
        <v>22</v>
      </c>
      <c r="H2890" s="33">
        <v>0.44999999999999996</v>
      </c>
      <c r="I2890" s="21">
        <v>1750</v>
      </c>
      <c r="J2890" s="33">
        <f t="shared" si="110"/>
        <v>787.49999999999989</v>
      </c>
      <c r="K2890" s="34">
        <f t="shared" si="111"/>
        <v>275.62499999999994</v>
      </c>
      <c r="L2890" s="24">
        <v>0.35</v>
      </c>
      <c r="M2890" s="42">
        <f t="shared" si="114"/>
        <v>0.15749999999999997</v>
      </c>
      <c r="N2890" s="29">
        <f t="shared" si="115"/>
        <v>275.62499999999994</v>
      </c>
      <c r="O2890" s="3"/>
      <c r="P2890" s="4"/>
      <c r="Q2890" s="5"/>
      <c r="R2890" s="6"/>
    </row>
    <row r="2891" spans="1:18" ht="15.75" customHeight="1">
      <c r="A2891" s="12" t="s">
        <v>15</v>
      </c>
      <c r="B2891" s="15">
        <v>1185732</v>
      </c>
      <c r="C2891" s="3">
        <v>44205</v>
      </c>
      <c r="D2891" s="12" t="s">
        <v>34</v>
      </c>
      <c r="E2891" s="12" t="s">
        <v>104</v>
      </c>
      <c r="F2891" s="12" t="s">
        <v>105</v>
      </c>
      <c r="G2891" s="12" t="s">
        <v>23</v>
      </c>
      <c r="H2891" s="33">
        <v>0.35000000000000003</v>
      </c>
      <c r="I2891" s="21">
        <v>2750</v>
      </c>
      <c r="J2891" s="33">
        <f t="shared" si="110"/>
        <v>962.50000000000011</v>
      </c>
      <c r="K2891" s="34">
        <f t="shared" si="111"/>
        <v>385.00000000000006</v>
      </c>
      <c r="L2891" s="24">
        <v>0.4</v>
      </c>
      <c r="M2891" s="42">
        <f t="shared" si="114"/>
        <v>0.14000000000000001</v>
      </c>
      <c r="N2891" s="29">
        <f t="shared" si="115"/>
        <v>385.00000000000006</v>
      </c>
      <c r="O2891" s="3"/>
      <c r="P2891" s="4"/>
      <c r="Q2891" s="5"/>
      <c r="R2891" s="6"/>
    </row>
    <row r="2892" spans="1:18" ht="15.75" customHeight="1">
      <c r="A2892" s="12" t="s">
        <v>15</v>
      </c>
      <c r="B2892" s="15">
        <v>1185732</v>
      </c>
      <c r="C2892" s="3">
        <v>44236</v>
      </c>
      <c r="D2892" s="12" t="s">
        <v>34</v>
      </c>
      <c r="E2892" s="12" t="s">
        <v>104</v>
      </c>
      <c r="F2892" s="12" t="s">
        <v>105</v>
      </c>
      <c r="G2892" s="12" t="s">
        <v>18</v>
      </c>
      <c r="H2892" s="33">
        <v>0.35000000000000003</v>
      </c>
      <c r="I2892" s="21">
        <v>5250</v>
      </c>
      <c r="J2892" s="33">
        <f t="shared" si="110"/>
        <v>1837.5000000000002</v>
      </c>
      <c r="K2892" s="34">
        <f t="shared" si="111"/>
        <v>643.125</v>
      </c>
      <c r="L2892" s="24">
        <v>0.35</v>
      </c>
      <c r="M2892" s="42">
        <f t="shared" si="114"/>
        <v>0.1225</v>
      </c>
      <c r="N2892" s="29">
        <f t="shared" si="115"/>
        <v>643.125</v>
      </c>
      <c r="O2892" s="3"/>
      <c r="P2892" s="4"/>
      <c r="Q2892" s="5"/>
      <c r="R2892" s="6"/>
    </row>
    <row r="2893" spans="1:18" ht="15.75" customHeight="1">
      <c r="A2893" s="12" t="s">
        <v>15</v>
      </c>
      <c r="B2893" s="15">
        <v>1185732</v>
      </c>
      <c r="C2893" s="3">
        <v>44236</v>
      </c>
      <c r="D2893" s="12" t="s">
        <v>34</v>
      </c>
      <c r="E2893" s="12" t="s">
        <v>104</v>
      </c>
      <c r="F2893" s="12" t="s">
        <v>105</v>
      </c>
      <c r="G2893" s="12" t="s">
        <v>19</v>
      </c>
      <c r="H2893" s="33">
        <v>0.35000000000000003</v>
      </c>
      <c r="I2893" s="21">
        <v>1750</v>
      </c>
      <c r="J2893" s="33">
        <f t="shared" si="110"/>
        <v>612.50000000000011</v>
      </c>
      <c r="K2893" s="34">
        <f t="shared" si="111"/>
        <v>183.75000000000003</v>
      </c>
      <c r="L2893" s="24">
        <v>0.3</v>
      </c>
      <c r="M2893" s="42">
        <f t="shared" si="114"/>
        <v>0.10500000000000001</v>
      </c>
      <c r="N2893" s="29">
        <f t="shared" si="115"/>
        <v>183.75000000000003</v>
      </c>
      <c r="O2893" s="3"/>
      <c r="P2893" s="4"/>
      <c r="Q2893" s="5"/>
      <c r="R2893" s="6"/>
    </row>
    <row r="2894" spans="1:18" ht="15.75" customHeight="1">
      <c r="A2894" s="12" t="s">
        <v>15</v>
      </c>
      <c r="B2894" s="15">
        <v>1185732</v>
      </c>
      <c r="C2894" s="3">
        <v>44236</v>
      </c>
      <c r="D2894" s="12" t="s">
        <v>34</v>
      </c>
      <c r="E2894" s="12" t="s">
        <v>104</v>
      </c>
      <c r="F2894" s="12" t="s">
        <v>105</v>
      </c>
      <c r="G2894" s="12" t="s">
        <v>20</v>
      </c>
      <c r="H2894" s="33">
        <v>0.25000000000000006</v>
      </c>
      <c r="I2894" s="21">
        <v>2250</v>
      </c>
      <c r="J2894" s="33">
        <f t="shared" si="110"/>
        <v>562.50000000000011</v>
      </c>
      <c r="K2894" s="34">
        <f t="shared" si="111"/>
        <v>168.75000000000003</v>
      </c>
      <c r="L2894" s="24">
        <v>0.3</v>
      </c>
      <c r="M2894" s="42">
        <f t="shared" si="114"/>
        <v>7.5000000000000011E-2</v>
      </c>
      <c r="N2894" s="29">
        <f t="shared" si="115"/>
        <v>168.75000000000003</v>
      </c>
      <c r="O2894" s="3"/>
      <c r="P2894" s="4"/>
      <c r="Q2894" s="5"/>
      <c r="R2894" s="6"/>
    </row>
    <row r="2895" spans="1:18" ht="15.75" customHeight="1">
      <c r="A2895" s="12" t="s">
        <v>15</v>
      </c>
      <c r="B2895" s="15">
        <v>1185732</v>
      </c>
      <c r="C2895" s="3">
        <v>44236</v>
      </c>
      <c r="D2895" s="12" t="s">
        <v>34</v>
      </c>
      <c r="E2895" s="12" t="s">
        <v>104</v>
      </c>
      <c r="F2895" s="12" t="s">
        <v>105</v>
      </c>
      <c r="G2895" s="12" t="s">
        <v>21</v>
      </c>
      <c r="H2895" s="33">
        <v>0.30000000000000004</v>
      </c>
      <c r="I2895" s="21">
        <v>1000</v>
      </c>
      <c r="J2895" s="33">
        <f t="shared" si="110"/>
        <v>300.00000000000006</v>
      </c>
      <c r="K2895" s="34">
        <f t="shared" si="111"/>
        <v>90.000000000000014</v>
      </c>
      <c r="L2895" s="24">
        <v>0.3</v>
      </c>
      <c r="M2895" s="42">
        <f t="shared" si="114"/>
        <v>9.0000000000000011E-2</v>
      </c>
      <c r="N2895" s="29">
        <f t="shared" si="115"/>
        <v>90.000000000000014</v>
      </c>
      <c r="O2895" s="3"/>
      <c r="P2895" s="4"/>
      <c r="Q2895" s="5"/>
      <c r="R2895" s="6"/>
    </row>
    <row r="2896" spans="1:18" ht="15.75" customHeight="1">
      <c r="A2896" s="12" t="s">
        <v>15</v>
      </c>
      <c r="B2896" s="15">
        <v>1185732</v>
      </c>
      <c r="C2896" s="3">
        <v>44236</v>
      </c>
      <c r="D2896" s="12" t="s">
        <v>34</v>
      </c>
      <c r="E2896" s="12" t="s">
        <v>104</v>
      </c>
      <c r="F2896" s="12" t="s">
        <v>105</v>
      </c>
      <c r="G2896" s="12" t="s">
        <v>22</v>
      </c>
      <c r="H2896" s="33">
        <v>0.44999999999999996</v>
      </c>
      <c r="I2896" s="21">
        <v>1750</v>
      </c>
      <c r="J2896" s="33">
        <f t="shared" si="110"/>
        <v>787.49999999999989</v>
      </c>
      <c r="K2896" s="34">
        <f t="shared" si="111"/>
        <v>275.62499999999994</v>
      </c>
      <c r="L2896" s="24">
        <v>0.35</v>
      </c>
      <c r="M2896" s="42">
        <f t="shared" si="114"/>
        <v>0.15749999999999997</v>
      </c>
      <c r="N2896" s="29">
        <f t="shared" si="115"/>
        <v>275.62499999999994</v>
      </c>
      <c r="O2896" s="3"/>
      <c r="P2896" s="4"/>
      <c r="Q2896" s="5"/>
      <c r="R2896" s="6"/>
    </row>
    <row r="2897" spans="1:18" ht="15.75" customHeight="1">
      <c r="A2897" s="12" t="s">
        <v>15</v>
      </c>
      <c r="B2897" s="15">
        <v>1185732</v>
      </c>
      <c r="C2897" s="3">
        <v>44236</v>
      </c>
      <c r="D2897" s="12" t="s">
        <v>34</v>
      </c>
      <c r="E2897" s="12" t="s">
        <v>104</v>
      </c>
      <c r="F2897" s="12" t="s">
        <v>105</v>
      </c>
      <c r="G2897" s="12" t="s">
        <v>23</v>
      </c>
      <c r="H2897" s="33">
        <v>0.24999999999999997</v>
      </c>
      <c r="I2897" s="21">
        <v>2750</v>
      </c>
      <c r="J2897" s="33">
        <f t="shared" si="110"/>
        <v>687.49999999999989</v>
      </c>
      <c r="K2897" s="34">
        <f t="shared" si="111"/>
        <v>274.99999999999994</v>
      </c>
      <c r="L2897" s="24">
        <v>0.4</v>
      </c>
      <c r="M2897" s="42">
        <f t="shared" si="114"/>
        <v>9.9999999999999978E-2</v>
      </c>
      <c r="N2897" s="29">
        <f t="shared" si="115"/>
        <v>274.99999999999994</v>
      </c>
      <c r="O2897" s="3"/>
      <c r="P2897" s="4"/>
      <c r="Q2897" s="5"/>
      <c r="R2897" s="6"/>
    </row>
    <row r="2898" spans="1:18" ht="15.75" customHeight="1">
      <c r="A2898" s="12" t="s">
        <v>15</v>
      </c>
      <c r="B2898" s="15">
        <v>1185732</v>
      </c>
      <c r="C2898" s="3">
        <v>44263</v>
      </c>
      <c r="D2898" s="12" t="s">
        <v>34</v>
      </c>
      <c r="E2898" s="12" t="s">
        <v>104</v>
      </c>
      <c r="F2898" s="12" t="s">
        <v>105</v>
      </c>
      <c r="G2898" s="12" t="s">
        <v>18</v>
      </c>
      <c r="H2898" s="33">
        <v>0.30000000000000004</v>
      </c>
      <c r="I2898" s="21">
        <v>4950</v>
      </c>
      <c r="J2898" s="33">
        <f t="shared" si="110"/>
        <v>1485.0000000000002</v>
      </c>
      <c r="K2898" s="34">
        <f t="shared" si="111"/>
        <v>519.75</v>
      </c>
      <c r="L2898" s="24">
        <v>0.35</v>
      </c>
      <c r="M2898" s="42">
        <f t="shared" si="114"/>
        <v>0.105</v>
      </c>
      <c r="N2898" s="29">
        <f t="shared" si="115"/>
        <v>519.75</v>
      </c>
      <c r="O2898" s="3"/>
      <c r="P2898" s="4"/>
      <c r="Q2898" s="5"/>
      <c r="R2898" s="6"/>
    </row>
    <row r="2899" spans="1:18" ht="15.75" customHeight="1">
      <c r="A2899" s="12" t="s">
        <v>15</v>
      </c>
      <c r="B2899" s="15">
        <v>1185732</v>
      </c>
      <c r="C2899" s="3">
        <v>44263</v>
      </c>
      <c r="D2899" s="12" t="s">
        <v>34</v>
      </c>
      <c r="E2899" s="12" t="s">
        <v>104</v>
      </c>
      <c r="F2899" s="12" t="s">
        <v>105</v>
      </c>
      <c r="G2899" s="12" t="s">
        <v>19</v>
      </c>
      <c r="H2899" s="33">
        <v>0.30000000000000004</v>
      </c>
      <c r="I2899" s="21">
        <v>2000</v>
      </c>
      <c r="J2899" s="33">
        <f t="shared" si="110"/>
        <v>600.00000000000011</v>
      </c>
      <c r="K2899" s="34">
        <f t="shared" si="111"/>
        <v>180.00000000000003</v>
      </c>
      <c r="L2899" s="24">
        <v>0.3</v>
      </c>
      <c r="M2899" s="42">
        <f t="shared" si="114"/>
        <v>9.0000000000000011E-2</v>
      </c>
      <c r="N2899" s="29">
        <f t="shared" si="115"/>
        <v>180.00000000000003</v>
      </c>
      <c r="O2899" s="3"/>
      <c r="P2899" s="4"/>
      <c r="Q2899" s="5"/>
      <c r="R2899" s="6"/>
    </row>
    <row r="2900" spans="1:18" ht="15.75" customHeight="1">
      <c r="A2900" s="12" t="s">
        <v>15</v>
      </c>
      <c r="B2900" s="15">
        <v>1185732</v>
      </c>
      <c r="C2900" s="3">
        <v>44263</v>
      </c>
      <c r="D2900" s="12" t="s">
        <v>34</v>
      </c>
      <c r="E2900" s="12" t="s">
        <v>104</v>
      </c>
      <c r="F2900" s="12" t="s">
        <v>105</v>
      </c>
      <c r="G2900" s="12" t="s">
        <v>20</v>
      </c>
      <c r="H2900" s="33">
        <v>0.20000000000000004</v>
      </c>
      <c r="I2900" s="21">
        <v>2250</v>
      </c>
      <c r="J2900" s="33">
        <f t="shared" si="110"/>
        <v>450.00000000000011</v>
      </c>
      <c r="K2900" s="34">
        <f t="shared" si="111"/>
        <v>135.00000000000003</v>
      </c>
      <c r="L2900" s="24">
        <v>0.3</v>
      </c>
      <c r="M2900" s="42">
        <f t="shared" si="114"/>
        <v>6.0000000000000012E-2</v>
      </c>
      <c r="N2900" s="29">
        <f t="shared" si="115"/>
        <v>135.00000000000003</v>
      </c>
      <c r="O2900" s="3"/>
      <c r="P2900" s="4"/>
      <c r="Q2900" s="5"/>
      <c r="R2900" s="6"/>
    </row>
    <row r="2901" spans="1:18" ht="15.75" customHeight="1">
      <c r="A2901" s="12" t="s">
        <v>15</v>
      </c>
      <c r="B2901" s="15">
        <v>1185732</v>
      </c>
      <c r="C2901" s="3">
        <v>44263</v>
      </c>
      <c r="D2901" s="12" t="s">
        <v>34</v>
      </c>
      <c r="E2901" s="12" t="s">
        <v>104</v>
      </c>
      <c r="F2901" s="12" t="s">
        <v>105</v>
      </c>
      <c r="G2901" s="12" t="s">
        <v>21</v>
      </c>
      <c r="H2901" s="33">
        <v>0.24999999999999997</v>
      </c>
      <c r="I2901" s="21">
        <v>750</v>
      </c>
      <c r="J2901" s="33">
        <f t="shared" si="110"/>
        <v>187.49999999999997</v>
      </c>
      <c r="K2901" s="34">
        <f t="shared" si="111"/>
        <v>56.249999999999993</v>
      </c>
      <c r="L2901" s="24">
        <v>0.3</v>
      </c>
      <c r="M2901" s="42">
        <f t="shared" si="114"/>
        <v>7.4999999999999997E-2</v>
      </c>
      <c r="N2901" s="29">
        <f t="shared" si="115"/>
        <v>56.249999999999993</v>
      </c>
      <c r="O2901" s="3"/>
      <c r="P2901" s="4"/>
      <c r="Q2901" s="5"/>
      <c r="R2901" s="6"/>
    </row>
    <row r="2902" spans="1:18" ht="15.75" customHeight="1">
      <c r="A2902" s="12" t="s">
        <v>15</v>
      </c>
      <c r="B2902" s="15">
        <v>1185732</v>
      </c>
      <c r="C2902" s="3">
        <v>44263</v>
      </c>
      <c r="D2902" s="12" t="s">
        <v>34</v>
      </c>
      <c r="E2902" s="12" t="s">
        <v>104</v>
      </c>
      <c r="F2902" s="12" t="s">
        <v>105</v>
      </c>
      <c r="G2902" s="12" t="s">
        <v>22</v>
      </c>
      <c r="H2902" s="33">
        <v>0.4</v>
      </c>
      <c r="I2902" s="21">
        <v>1250</v>
      </c>
      <c r="J2902" s="33">
        <f t="shared" si="110"/>
        <v>500</v>
      </c>
      <c r="K2902" s="34">
        <f t="shared" si="111"/>
        <v>175</v>
      </c>
      <c r="L2902" s="24">
        <v>0.35</v>
      </c>
      <c r="M2902" s="42">
        <f t="shared" si="114"/>
        <v>0.14000000000000001</v>
      </c>
      <c r="N2902" s="29">
        <f t="shared" si="115"/>
        <v>175</v>
      </c>
      <c r="O2902" s="3"/>
      <c r="P2902" s="4"/>
      <c r="Q2902" s="5"/>
      <c r="R2902" s="6"/>
    </row>
    <row r="2903" spans="1:18" ht="15.75" customHeight="1">
      <c r="A2903" s="12" t="s">
        <v>15</v>
      </c>
      <c r="B2903" s="15">
        <v>1185732</v>
      </c>
      <c r="C2903" s="3">
        <v>44263</v>
      </c>
      <c r="D2903" s="12" t="s">
        <v>34</v>
      </c>
      <c r="E2903" s="12" t="s">
        <v>104</v>
      </c>
      <c r="F2903" s="12" t="s">
        <v>105</v>
      </c>
      <c r="G2903" s="12" t="s">
        <v>23</v>
      </c>
      <c r="H2903" s="33">
        <v>0.30000000000000004</v>
      </c>
      <c r="I2903" s="21">
        <v>2250</v>
      </c>
      <c r="J2903" s="33">
        <f t="shared" si="110"/>
        <v>675.00000000000011</v>
      </c>
      <c r="K2903" s="34">
        <f t="shared" si="111"/>
        <v>270.00000000000006</v>
      </c>
      <c r="L2903" s="24">
        <v>0.4</v>
      </c>
      <c r="M2903" s="42">
        <f t="shared" si="114"/>
        <v>0.12000000000000002</v>
      </c>
      <c r="N2903" s="29">
        <f t="shared" si="115"/>
        <v>270.00000000000006</v>
      </c>
      <c r="O2903" s="3"/>
      <c r="P2903" s="4"/>
      <c r="Q2903" s="5"/>
      <c r="R2903" s="6"/>
    </row>
    <row r="2904" spans="1:18" ht="15.75" customHeight="1">
      <c r="A2904" s="12" t="s">
        <v>15</v>
      </c>
      <c r="B2904" s="15">
        <v>1185732</v>
      </c>
      <c r="C2904" s="3">
        <v>44295</v>
      </c>
      <c r="D2904" s="12" t="s">
        <v>34</v>
      </c>
      <c r="E2904" s="12" t="s">
        <v>104</v>
      </c>
      <c r="F2904" s="12" t="s">
        <v>105</v>
      </c>
      <c r="G2904" s="12" t="s">
        <v>18</v>
      </c>
      <c r="H2904" s="33">
        <v>0.30000000000000004</v>
      </c>
      <c r="I2904" s="21">
        <v>4500</v>
      </c>
      <c r="J2904" s="33">
        <f t="shared" si="110"/>
        <v>1350.0000000000002</v>
      </c>
      <c r="K2904" s="34">
        <f t="shared" si="111"/>
        <v>472.50000000000006</v>
      </c>
      <c r="L2904" s="24">
        <v>0.35</v>
      </c>
      <c r="M2904" s="42">
        <f t="shared" si="114"/>
        <v>0.10500000000000001</v>
      </c>
      <c r="N2904" s="29">
        <f t="shared" si="115"/>
        <v>472.50000000000006</v>
      </c>
      <c r="O2904" s="3"/>
      <c r="P2904" s="4"/>
      <c r="Q2904" s="5"/>
      <c r="R2904" s="6"/>
    </row>
    <row r="2905" spans="1:18" ht="15.75" customHeight="1">
      <c r="A2905" s="12" t="s">
        <v>15</v>
      </c>
      <c r="B2905" s="15">
        <v>1185732</v>
      </c>
      <c r="C2905" s="3">
        <v>44295</v>
      </c>
      <c r="D2905" s="12" t="s">
        <v>34</v>
      </c>
      <c r="E2905" s="12" t="s">
        <v>104</v>
      </c>
      <c r="F2905" s="12" t="s">
        <v>105</v>
      </c>
      <c r="G2905" s="12" t="s">
        <v>19</v>
      </c>
      <c r="H2905" s="33">
        <v>0.30000000000000004</v>
      </c>
      <c r="I2905" s="21">
        <v>1500</v>
      </c>
      <c r="J2905" s="33">
        <f t="shared" si="110"/>
        <v>450.00000000000006</v>
      </c>
      <c r="K2905" s="34">
        <f t="shared" si="111"/>
        <v>135</v>
      </c>
      <c r="L2905" s="24">
        <v>0.3</v>
      </c>
      <c r="M2905" s="42">
        <f t="shared" si="114"/>
        <v>0.09</v>
      </c>
      <c r="N2905" s="29">
        <f t="shared" si="115"/>
        <v>135</v>
      </c>
      <c r="O2905" s="3"/>
      <c r="P2905" s="4"/>
      <c r="Q2905" s="5"/>
      <c r="R2905" s="6"/>
    </row>
    <row r="2906" spans="1:18" ht="15.75" customHeight="1">
      <c r="A2906" s="12" t="s">
        <v>15</v>
      </c>
      <c r="B2906" s="15">
        <v>1185732</v>
      </c>
      <c r="C2906" s="3">
        <v>44295</v>
      </c>
      <c r="D2906" s="12" t="s">
        <v>34</v>
      </c>
      <c r="E2906" s="12" t="s">
        <v>104</v>
      </c>
      <c r="F2906" s="12" t="s">
        <v>105</v>
      </c>
      <c r="G2906" s="12" t="s">
        <v>20</v>
      </c>
      <c r="H2906" s="33">
        <v>0.20000000000000004</v>
      </c>
      <c r="I2906" s="21">
        <v>1500</v>
      </c>
      <c r="J2906" s="33">
        <f t="shared" si="110"/>
        <v>300.00000000000006</v>
      </c>
      <c r="K2906" s="34">
        <f t="shared" si="111"/>
        <v>90.000000000000014</v>
      </c>
      <c r="L2906" s="24">
        <v>0.3</v>
      </c>
      <c r="M2906" s="42">
        <f t="shared" si="114"/>
        <v>6.0000000000000012E-2</v>
      </c>
      <c r="N2906" s="29">
        <f t="shared" si="115"/>
        <v>90.000000000000014</v>
      </c>
      <c r="O2906" s="3"/>
      <c r="P2906" s="4"/>
      <c r="Q2906" s="5"/>
      <c r="R2906" s="6"/>
    </row>
    <row r="2907" spans="1:18" ht="15.75" customHeight="1">
      <c r="A2907" s="12" t="s">
        <v>15</v>
      </c>
      <c r="B2907" s="15">
        <v>1185732</v>
      </c>
      <c r="C2907" s="3">
        <v>44295</v>
      </c>
      <c r="D2907" s="12" t="s">
        <v>34</v>
      </c>
      <c r="E2907" s="12" t="s">
        <v>104</v>
      </c>
      <c r="F2907" s="12" t="s">
        <v>105</v>
      </c>
      <c r="G2907" s="12" t="s">
        <v>21</v>
      </c>
      <c r="H2907" s="33">
        <v>0.24999999999999997</v>
      </c>
      <c r="I2907" s="21">
        <v>750</v>
      </c>
      <c r="J2907" s="33">
        <f t="shared" si="110"/>
        <v>187.49999999999997</v>
      </c>
      <c r="K2907" s="34">
        <f t="shared" si="111"/>
        <v>56.249999999999993</v>
      </c>
      <c r="L2907" s="24">
        <v>0.3</v>
      </c>
      <c r="M2907" s="42">
        <f t="shared" si="114"/>
        <v>7.4999999999999997E-2</v>
      </c>
      <c r="N2907" s="29">
        <f t="shared" si="115"/>
        <v>56.249999999999993</v>
      </c>
      <c r="O2907" s="3"/>
      <c r="P2907" s="4"/>
      <c r="Q2907" s="5"/>
      <c r="R2907" s="6"/>
    </row>
    <row r="2908" spans="1:18" ht="15.75" customHeight="1">
      <c r="A2908" s="12" t="s">
        <v>15</v>
      </c>
      <c r="B2908" s="15">
        <v>1185732</v>
      </c>
      <c r="C2908" s="3">
        <v>44295</v>
      </c>
      <c r="D2908" s="12" t="s">
        <v>34</v>
      </c>
      <c r="E2908" s="12" t="s">
        <v>104</v>
      </c>
      <c r="F2908" s="12" t="s">
        <v>105</v>
      </c>
      <c r="G2908" s="12" t="s">
        <v>22</v>
      </c>
      <c r="H2908" s="33">
        <v>0.6</v>
      </c>
      <c r="I2908" s="21">
        <v>1000</v>
      </c>
      <c r="J2908" s="33">
        <f t="shared" si="110"/>
        <v>600</v>
      </c>
      <c r="K2908" s="34">
        <f t="shared" si="111"/>
        <v>210</v>
      </c>
      <c r="L2908" s="24">
        <v>0.35</v>
      </c>
      <c r="M2908" s="42">
        <f t="shared" si="114"/>
        <v>0.21</v>
      </c>
      <c r="N2908" s="29">
        <f t="shared" si="115"/>
        <v>210</v>
      </c>
      <c r="O2908" s="3"/>
      <c r="P2908" s="4"/>
      <c r="Q2908" s="5"/>
      <c r="R2908" s="6"/>
    </row>
    <row r="2909" spans="1:18" ht="15.75" customHeight="1">
      <c r="A2909" s="12" t="s">
        <v>15</v>
      </c>
      <c r="B2909" s="15">
        <v>1185732</v>
      </c>
      <c r="C2909" s="3">
        <v>44295</v>
      </c>
      <c r="D2909" s="12" t="s">
        <v>34</v>
      </c>
      <c r="E2909" s="12" t="s">
        <v>104</v>
      </c>
      <c r="F2909" s="12" t="s">
        <v>105</v>
      </c>
      <c r="G2909" s="12" t="s">
        <v>23</v>
      </c>
      <c r="H2909" s="33">
        <v>0.5</v>
      </c>
      <c r="I2909" s="21">
        <v>2250</v>
      </c>
      <c r="J2909" s="33">
        <f t="shared" si="110"/>
        <v>1125</v>
      </c>
      <c r="K2909" s="34">
        <f t="shared" si="111"/>
        <v>450</v>
      </c>
      <c r="L2909" s="24">
        <v>0.4</v>
      </c>
      <c r="M2909" s="42">
        <f t="shared" si="114"/>
        <v>0.2</v>
      </c>
      <c r="N2909" s="29">
        <f t="shared" si="115"/>
        <v>450</v>
      </c>
      <c r="O2909" s="3"/>
      <c r="P2909" s="4"/>
      <c r="Q2909" s="5"/>
      <c r="R2909" s="6"/>
    </row>
    <row r="2910" spans="1:18" ht="15.75" customHeight="1">
      <c r="A2910" s="12" t="s">
        <v>15</v>
      </c>
      <c r="B2910" s="15">
        <v>1185732</v>
      </c>
      <c r="C2910" s="3">
        <v>44326</v>
      </c>
      <c r="D2910" s="12" t="s">
        <v>34</v>
      </c>
      <c r="E2910" s="12" t="s">
        <v>104</v>
      </c>
      <c r="F2910" s="12" t="s">
        <v>105</v>
      </c>
      <c r="G2910" s="12" t="s">
        <v>18</v>
      </c>
      <c r="H2910" s="33">
        <v>0.6</v>
      </c>
      <c r="I2910" s="21">
        <v>4950</v>
      </c>
      <c r="J2910" s="33">
        <f t="shared" si="110"/>
        <v>2970</v>
      </c>
      <c r="K2910" s="34">
        <f t="shared" si="111"/>
        <v>1039.5</v>
      </c>
      <c r="L2910" s="24">
        <v>0.35</v>
      </c>
      <c r="M2910" s="42">
        <f t="shared" si="114"/>
        <v>0.21</v>
      </c>
      <c r="N2910" s="29">
        <f t="shared" si="115"/>
        <v>1039.5</v>
      </c>
      <c r="O2910" s="3"/>
      <c r="P2910" s="4"/>
      <c r="Q2910" s="5"/>
      <c r="R2910" s="6"/>
    </row>
    <row r="2911" spans="1:18" ht="15.75" customHeight="1">
      <c r="A2911" s="12" t="s">
        <v>15</v>
      </c>
      <c r="B2911" s="15">
        <v>1185732</v>
      </c>
      <c r="C2911" s="3">
        <v>44326</v>
      </c>
      <c r="D2911" s="12" t="s">
        <v>34</v>
      </c>
      <c r="E2911" s="12" t="s">
        <v>104</v>
      </c>
      <c r="F2911" s="12" t="s">
        <v>105</v>
      </c>
      <c r="G2911" s="12" t="s">
        <v>19</v>
      </c>
      <c r="H2911" s="33">
        <v>0.45</v>
      </c>
      <c r="I2911" s="21">
        <v>2000</v>
      </c>
      <c r="J2911" s="33">
        <f t="shared" si="110"/>
        <v>900</v>
      </c>
      <c r="K2911" s="34">
        <f t="shared" si="111"/>
        <v>270</v>
      </c>
      <c r="L2911" s="24">
        <v>0.3</v>
      </c>
      <c r="M2911" s="42">
        <f t="shared" si="114"/>
        <v>0.13500000000000001</v>
      </c>
      <c r="N2911" s="29">
        <f t="shared" si="115"/>
        <v>270</v>
      </c>
      <c r="O2911" s="3"/>
      <c r="P2911" s="4"/>
      <c r="Q2911" s="5"/>
      <c r="R2911" s="6"/>
    </row>
    <row r="2912" spans="1:18" ht="15.75" customHeight="1">
      <c r="A2912" s="12" t="s">
        <v>15</v>
      </c>
      <c r="B2912" s="15">
        <v>1185732</v>
      </c>
      <c r="C2912" s="3">
        <v>44326</v>
      </c>
      <c r="D2912" s="12" t="s">
        <v>34</v>
      </c>
      <c r="E2912" s="12" t="s">
        <v>104</v>
      </c>
      <c r="F2912" s="12" t="s">
        <v>105</v>
      </c>
      <c r="G2912" s="12" t="s">
        <v>20</v>
      </c>
      <c r="H2912" s="33">
        <v>0.4</v>
      </c>
      <c r="I2912" s="21">
        <v>1750</v>
      </c>
      <c r="J2912" s="33">
        <f t="shared" si="110"/>
        <v>700</v>
      </c>
      <c r="K2912" s="34">
        <f t="shared" si="111"/>
        <v>210</v>
      </c>
      <c r="L2912" s="24">
        <v>0.3</v>
      </c>
      <c r="M2912" s="42">
        <f t="shared" si="114"/>
        <v>0.12</v>
      </c>
      <c r="N2912" s="29">
        <f t="shared" si="115"/>
        <v>210</v>
      </c>
      <c r="O2912" s="3"/>
      <c r="P2912" s="4"/>
      <c r="Q2912" s="5"/>
      <c r="R2912" s="6"/>
    </row>
    <row r="2913" spans="1:18" ht="15.75" customHeight="1">
      <c r="A2913" s="12" t="s">
        <v>15</v>
      </c>
      <c r="B2913" s="15">
        <v>1185732</v>
      </c>
      <c r="C2913" s="3">
        <v>44326</v>
      </c>
      <c r="D2913" s="12" t="s">
        <v>34</v>
      </c>
      <c r="E2913" s="12" t="s">
        <v>104</v>
      </c>
      <c r="F2913" s="12" t="s">
        <v>105</v>
      </c>
      <c r="G2913" s="12" t="s">
        <v>21</v>
      </c>
      <c r="H2913" s="33">
        <v>0.4</v>
      </c>
      <c r="I2913" s="21">
        <v>1000</v>
      </c>
      <c r="J2913" s="33">
        <f t="shared" si="110"/>
        <v>400</v>
      </c>
      <c r="K2913" s="34">
        <f t="shared" si="111"/>
        <v>120</v>
      </c>
      <c r="L2913" s="24">
        <v>0.3</v>
      </c>
      <c r="M2913" s="42">
        <f t="shared" si="114"/>
        <v>0.12</v>
      </c>
      <c r="N2913" s="29">
        <f t="shared" si="115"/>
        <v>120</v>
      </c>
      <c r="O2913" s="3"/>
      <c r="P2913" s="4"/>
      <c r="Q2913" s="5"/>
      <c r="R2913" s="6"/>
    </row>
    <row r="2914" spans="1:18" ht="15.75" customHeight="1">
      <c r="A2914" s="12" t="s">
        <v>15</v>
      </c>
      <c r="B2914" s="15">
        <v>1185732</v>
      </c>
      <c r="C2914" s="3">
        <v>44326</v>
      </c>
      <c r="D2914" s="12" t="s">
        <v>34</v>
      </c>
      <c r="E2914" s="12" t="s">
        <v>104</v>
      </c>
      <c r="F2914" s="12" t="s">
        <v>105</v>
      </c>
      <c r="G2914" s="12" t="s">
        <v>22</v>
      </c>
      <c r="H2914" s="33">
        <v>0.49999999999999994</v>
      </c>
      <c r="I2914" s="21">
        <v>1250</v>
      </c>
      <c r="J2914" s="33">
        <f t="shared" si="110"/>
        <v>624.99999999999989</v>
      </c>
      <c r="K2914" s="34">
        <f t="shared" si="111"/>
        <v>218.74999999999994</v>
      </c>
      <c r="L2914" s="24">
        <v>0.35</v>
      </c>
      <c r="M2914" s="42">
        <f t="shared" si="114"/>
        <v>0.17499999999999996</v>
      </c>
      <c r="N2914" s="29">
        <f t="shared" si="115"/>
        <v>218.74999999999994</v>
      </c>
      <c r="O2914" s="3"/>
      <c r="P2914" s="4"/>
      <c r="Q2914" s="5"/>
      <c r="R2914" s="6"/>
    </row>
    <row r="2915" spans="1:18" ht="15.75" customHeight="1">
      <c r="A2915" s="12" t="s">
        <v>15</v>
      </c>
      <c r="B2915" s="15">
        <v>1185732</v>
      </c>
      <c r="C2915" s="3">
        <v>44326</v>
      </c>
      <c r="D2915" s="12" t="s">
        <v>34</v>
      </c>
      <c r="E2915" s="12" t="s">
        <v>104</v>
      </c>
      <c r="F2915" s="12" t="s">
        <v>105</v>
      </c>
      <c r="G2915" s="12" t="s">
        <v>23</v>
      </c>
      <c r="H2915" s="33">
        <v>0.54999999999999993</v>
      </c>
      <c r="I2915" s="21">
        <v>2500</v>
      </c>
      <c r="J2915" s="33">
        <f t="shared" si="110"/>
        <v>1374.9999999999998</v>
      </c>
      <c r="K2915" s="34">
        <f t="shared" si="111"/>
        <v>549.99999999999989</v>
      </c>
      <c r="L2915" s="24">
        <v>0.4</v>
      </c>
      <c r="M2915" s="42">
        <f t="shared" si="114"/>
        <v>0.21999999999999995</v>
      </c>
      <c r="N2915" s="29">
        <f t="shared" si="115"/>
        <v>549.99999999999989</v>
      </c>
      <c r="O2915" s="3"/>
      <c r="P2915" s="4"/>
      <c r="Q2915" s="5"/>
      <c r="R2915" s="6"/>
    </row>
    <row r="2916" spans="1:18" ht="15.75" customHeight="1">
      <c r="A2916" s="12" t="s">
        <v>15</v>
      </c>
      <c r="B2916" s="15">
        <v>1185732</v>
      </c>
      <c r="C2916" s="3">
        <v>44356</v>
      </c>
      <c r="D2916" s="12" t="s">
        <v>34</v>
      </c>
      <c r="E2916" s="12" t="s">
        <v>104</v>
      </c>
      <c r="F2916" s="12" t="s">
        <v>105</v>
      </c>
      <c r="G2916" s="12" t="s">
        <v>18</v>
      </c>
      <c r="H2916" s="33">
        <v>0.4</v>
      </c>
      <c r="I2916" s="21">
        <v>5000</v>
      </c>
      <c r="J2916" s="33">
        <f t="shared" si="110"/>
        <v>2000</v>
      </c>
      <c r="K2916" s="34">
        <f t="shared" si="111"/>
        <v>700</v>
      </c>
      <c r="L2916" s="24">
        <v>0.35</v>
      </c>
      <c r="M2916" s="42">
        <f t="shared" si="114"/>
        <v>0.14000000000000001</v>
      </c>
      <c r="N2916" s="29">
        <f t="shared" si="115"/>
        <v>700</v>
      </c>
      <c r="O2916" s="3"/>
      <c r="P2916" s="4"/>
      <c r="Q2916" s="5"/>
      <c r="R2916" s="6"/>
    </row>
    <row r="2917" spans="1:18" ht="15.75" customHeight="1">
      <c r="A2917" s="12" t="s">
        <v>15</v>
      </c>
      <c r="B2917" s="15">
        <v>1185732</v>
      </c>
      <c r="C2917" s="3">
        <v>44356</v>
      </c>
      <c r="D2917" s="12" t="s">
        <v>34</v>
      </c>
      <c r="E2917" s="12" t="s">
        <v>104</v>
      </c>
      <c r="F2917" s="12" t="s">
        <v>105</v>
      </c>
      <c r="G2917" s="12" t="s">
        <v>19</v>
      </c>
      <c r="H2917" s="33">
        <v>0.35000000000000009</v>
      </c>
      <c r="I2917" s="21">
        <v>2500</v>
      </c>
      <c r="J2917" s="33">
        <f t="shared" si="110"/>
        <v>875.00000000000023</v>
      </c>
      <c r="K2917" s="34">
        <f t="shared" si="111"/>
        <v>262.50000000000006</v>
      </c>
      <c r="L2917" s="24">
        <v>0.3</v>
      </c>
      <c r="M2917" s="42">
        <f t="shared" si="114"/>
        <v>0.10500000000000002</v>
      </c>
      <c r="N2917" s="29">
        <f t="shared" si="115"/>
        <v>262.50000000000006</v>
      </c>
      <c r="O2917" s="3"/>
      <c r="P2917" s="4"/>
      <c r="Q2917" s="5"/>
      <c r="R2917" s="6"/>
    </row>
    <row r="2918" spans="1:18" ht="15.75" customHeight="1">
      <c r="A2918" s="12" t="s">
        <v>15</v>
      </c>
      <c r="B2918" s="15">
        <v>1185732</v>
      </c>
      <c r="C2918" s="3">
        <v>44356</v>
      </c>
      <c r="D2918" s="12" t="s">
        <v>34</v>
      </c>
      <c r="E2918" s="12" t="s">
        <v>104</v>
      </c>
      <c r="F2918" s="12" t="s">
        <v>105</v>
      </c>
      <c r="G2918" s="12" t="s">
        <v>20</v>
      </c>
      <c r="H2918" s="33">
        <v>0.30000000000000004</v>
      </c>
      <c r="I2918" s="21">
        <v>2000</v>
      </c>
      <c r="J2918" s="33">
        <f t="shared" si="110"/>
        <v>600.00000000000011</v>
      </c>
      <c r="K2918" s="34">
        <f t="shared" si="111"/>
        <v>180.00000000000003</v>
      </c>
      <c r="L2918" s="24">
        <v>0.3</v>
      </c>
      <c r="M2918" s="42">
        <f t="shared" si="114"/>
        <v>9.0000000000000011E-2</v>
      </c>
      <c r="N2918" s="29">
        <f t="shared" si="115"/>
        <v>180.00000000000003</v>
      </c>
      <c r="O2918" s="3"/>
      <c r="P2918" s="4"/>
      <c r="Q2918" s="5"/>
      <c r="R2918" s="6"/>
    </row>
    <row r="2919" spans="1:18" ht="15.75" customHeight="1">
      <c r="A2919" s="12" t="s">
        <v>15</v>
      </c>
      <c r="B2919" s="15">
        <v>1185732</v>
      </c>
      <c r="C2919" s="3">
        <v>44356</v>
      </c>
      <c r="D2919" s="12" t="s">
        <v>34</v>
      </c>
      <c r="E2919" s="12" t="s">
        <v>104</v>
      </c>
      <c r="F2919" s="12" t="s">
        <v>105</v>
      </c>
      <c r="G2919" s="12" t="s">
        <v>21</v>
      </c>
      <c r="H2919" s="33">
        <v>0.30000000000000004</v>
      </c>
      <c r="I2919" s="21">
        <v>1750</v>
      </c>
      <c r="J2919" s="33">
        <f t="shared" si="110"/>
        <v>525.00000000000011</v>
      </c>
      <c r="K2919" s="34">
        <f t="shared" si="111"/>
        <v>157.50000000000003</v>
      </c>
      <c r="L2919" s="24">
        <v>0.3</v>
      </c>
      <c r="M2919" s="42">
        <f t="shared" si="114"/>
        <v>9.0000000000000011E-2</v>
      </c>
      <c r="N2919" s="29">
        <f t="shared" si="115"/>
        <v>157.50000000000003</v>
      </c>
      <c r="O2919" s="3"/>
      <c r="P2919" s="4"/>
      <c r="Q2919" s="5"/>
      <c r="R2919" s="6"/>
    </row>
    <row r="2920" spans="1:18" ht="15.75" customHeight="1">
      <c r="A2920" s="12" t="s">
        <v>15</v>
      </c>
      <c r="B2920" s="15">
        <v>1185732</v>
      </c>
      <c r="C2920" s="3">
        <v>44356</v>
      </c>
      <c r="D2920" s="12" t="s">
        <v>34</v>
      </c>
      <c r="E2920" s="12" t="s">
        <v>104</v>
      </c>
      <c r="F2920" s="12" t="s">
        <v>105</v>
      </c>
      <c r="G2920" s="12" t="s">
        <v>22</v>
      </c>
      <c r="H2920" s="33">
        <v>0.4</v>
      </c>
      <c r="I2920" s="21">
        <v>1750</v>
      </c>
      <c r="J2920" s="33">
        <f t="shared" si="110"/>
        <v>700</v>
      </c>
      <c r="K2920" s="34">
        <f t="shared" si="111"/>
        <v>244.99999999999997</v>
      </c>
      <c r="L2920" s="24">
        <v>0.35</v>
      </c>
      <c r="M2920" s="42">
        <f t="shared" si="114"/>
        <v>0.13999999999999999</v>
      </c>
      <c r="N2920" s="29">
        <f t="shared" si="115"/>
        <v>244.99999999999997</v>
      </c>
      <c r="O2920" s="3"/>
      <c r="P2920" s="4"/>
      <c r="Q2920" s="5"/>
      <c r="R2920" s="6"/>
    </row>
    <row r="2921" spans="1:18" ht="15.75" customHeight="1">
      <c r="A2921" s="12" t="s">
        <v>15</v>
      </c>
      <c r="B2921" s="15">
        <v>1185732</v>
      </c>
      <c r="C2921" s="3">
        <v>44356</v>
      </c>
      <c r="D2921" s="12" t="s">
        <v>34</v>
      </c>
      <c r="E2921" s="12" t="s">
        <v>104</v>
      </c>
      <c r="F2921" s="12" t="s">
        <v>105</v>
      </c>
      <c r="G2921" s="12" t="s">
        <v>23</v>
      </c>
      <c r="H2921" s="33">
        <v>0.55000000000000004</v>
      </c>
      <c r="I2921" s="21">
        <v>3250</v>
      </c>
      <c r="J2921" s="33">
        <f t="shared" si="110"/>
        <v>1787.5000000000002</v>
      </c>
      <c r="K2921" s="34">
        <f t="shared" si="111"/>
        <v>715.00000000000011</v>
      </c>
      <c r="L2921" s="24">
        <v>0.4</v>
      </c>
      <c r="M2921" s="42">
        <f t="shared" si="114"/>
        <v>0.22000000000000003</v>
      </c>
      <c r="N2921" s="29">
        <f t="shared" si="115"/>
        <v>715.00000000000011</v>
      </c>
      <c r="O2921" s="3"/>
      <c r="P2921" s="4"/>
      <c r="Q2921" s="5"/>
      <c r="R2921" s="6"/>
    </row>
    <row r="2922" spans="1:18" ht="15.75" customHeight="1">
      <c r="A2922" s="12" t="s">
        <v>15</v>
      </c>
      <c r="B2922" s="15">
        <v>1185732</v>
      </c>
      <c r="C2922" s="3">
        <v>44385</v>
      </c>
      <c r="D2922" s="12" t="s">
        <v>34</v>
      </c>
      <c r="E2922" s="12" t="s">
        <v>104</v>
      </c>
      <c r="F2922" s="12" t="s">
        <v>105</v>
      </c>
      <c r="G2922" s="12" t="s">
        <v>18</v>
      </c>
      <c r="H2922" s="33">
        <v>0.5</v>
      </c>
      <c r="I2922" s="21">
        <v>5500</v>
      </c>
      <c r="J2922" s="33">
        <f t="shared" si="110"/>
        <v>2750</v>
      </c>
      <c r="K2922" s="34">
        <f t="shared" si="111"/>
        <v>962.49999999999989</v>
      </c>
      <c r="L2922" s="24">
        <v>0.35</v>
      </c>
      <c r="M2922" s="42">
        <f t="shared" si="114"/>
        <v>0.17499999999999999</v>
      </c>
      <c r="N2922" s="29">
        <f t="shared" si="115"/>
        <v>962.49999999999989</v>
      </c>
      <c r="O2922" s="3"/>
      <c r="P2922" s="4"/>
      <c r="Q2922" s="5"/>
      <c r="R2922" s="6"/>
    </row>
    <row r="2923" spans="1:18" ht="15.75" customHeight="1">
      <c r="A2923" s="12" t="s">
        <v>15</v>
      </c>
      <c r="B2923" s="15">
        <v>1185732</v>
      </c>
      <c r="C2923" s="3">
        <v>44385</v>
      </c>
      <c r="D2923" s="12" t="s">
        <v>34</v>
      </c>
      <c r="E2923" s="12" t="s">
        <v>104</v>
      </c>
      <c r="F2923" s="12" t="s">
        <v>105</v>
      </c>
      <c r="G2923" s="12" t="s">
        <v>19</v>
      </c>
      <c r="H2923" s="33">
        <v>0.45000000000000007</v>
      </c>
      <c r="I2923" s="21">
        <v>3000</v>
      </c>
      <c r="J2923" s="33">
        <f t="shared" si="110"/>
        <v>1350.0000000000002</v>
      </c>
      <c r="K2923" s="34">
        <f t="shared" si="111"/>
        <v>405.00000000000006</v>
      </c>
      <c r="L2923" s="24">
        <v>0.3</v>
      </c>
      <c r="M2923" s="42">
        <f t="shared" si="114"/>
        <v>0.13500000000000001</v>
      </c>
      <c r="N2923" s="29">
        <f t="shared" si="115"/>
        <v>405.00000000000006</v>
      </c>
      <c r="O2923" s="3"/>
      <c r="P2923" s="4"/>
      <c r="Q2923" s="5"/>
      <c r="R2923" s="6"/>
    </row>
    <row r="2924" spans="1:18" ht="15.75" customHeight="1">
      <c r="A2924" s="12" t="s">
        <v>15</v>
      </c>
      <c r="B2924" s="15">
        <v>1185732</v>
      </c>
      <c r="C2924" s="3">
        <v>44385</v>
      </c>
      <c r="D2924" s="12" t="s">
        <v>34</v>
      </c>
      <c r="E2924" s="12" t="s">
        <v>104</v>
      </c>
      <c r="F2924" s="12" t="s">
        <v>105</v>
      </c>
      <c r="G2924" s="12" t="s">
        <v>20</v>
      </c>
      <c r="H2924" s="33">
        <v>0.4</v>
      </c>
      <c r="I2924" s="21">
        <v>2250</v>
      </c>
      <c r="J2924" s="33">
        <f t="shared" si="110"/>
        <v>900</v>
      </c>
      <c r="K2924" s="34">
        <f t="shared" si="111"/>
        <v>270</v>
      </c>
      <c r="L2924" s="24">
        <v>0.3</v>
      </c>
      <c r="M2924" s="42">
        <f t="shared" si="114"/>
        <v>0.12</v>
      </c>
      <c r="N2924" s="29">
        <f t="shared" si="115"/>
        <v>270</v>
      </c>
      <c r="O2924" s="3"/>
      <c r="P2924" s="4"/>
      <c r="Q2924" s="5"/>
      <c r="R2924" s="6"/>
    </row>
    <row r="2925" spans="1:18" ht="15.75" customHeight="1">
      <c r="A2925" s="12" t="s">
        <v>15</v>
      </c>
      <c r="B2925" s="15">
        <v>1185732</v>
      </c>
      <c r="C2925" s="3">
        <v>44385</v>
      </c>
      <c r="D2925" s="12" t="s">
        <v>34</v>
      </c>
      <c r="E2925" s="12" t="s">
        <v>104</v>
      </c>
      <c r="F2925" s="12" t="s">
        <v>105</v>
      </c>
      <c r="G2925" s="12" t="s">
        <v>21</v>
      </c>
      <c r="H2925" s="33">
        <v>0.4</v>
      </c>
      <c r="I2925" s="21">
        <v>1750</v>
      </c>
      <c r="J2925" s="33">
        <f t="shared" si="110"/>
        <v>700</v>
      </c>
      <c r="K2925" s="34">
        <f t="shared" si="111"/>
        <v>210</v>
      </c>
      <c r="L2925" s="24">
        <v>0.3</v>
      </c>
      <c r="M2925" s="42">
        <f t="shared" si="114"/>
        <v>0.12</v>
      </c>
      <c r="N2925" s="29">
        <f t="shared" si="115"/>
        <v>210</v>
      </c>
      <c r="O2925" s="3"/>
      <c r="P2925" s="4"/>
      <c r="Q2925" s="5"/>
      <c r="R2925" s="6"/>
    </row>
    <row r="2926" spans="1:18" ht="15.75" customHeight="1">
      <c r="A2926" s="12" t="s">
        <v>15</v>
      </c>
      <c r="B2926" s="15">
        <v>1185732</v>
      </c>
      <c r="C2926" s="3">
        <v>44385</v>
      </c>
      <c r="D2926" s="12" t="s">
        <v>34</v>
      </c>
      <c r="E2926" s="12" t="s">
        <v>104</v>
      </c>
      <c r="F2926" s="12" t="s">
        <v>105</v>
      </c>
      <c r="G2926" s="12" t="s">
        <v>22</v>
      </c>
      <c r="H2926" s="33">
        <v>0.5</v>
      </c>
      <c r="I2926" s="21">
        <v>2000</v>
      </c>
      <c r="J2926" s="33">
        <f t="shared" si="110"/>
        <v>1000</v>
      </c>
      <c r="K2926" s="34">
        <f t="shared" si="111"/>
        <v>350</v>
      </c>
      <c r="L2926" s="24">
        <v>0.35</v>
      </c>
      <c r="M2926" s="42">
        <f t="shared" si="114"/>
        <v>0.17499999999999999</v>
      </c>
      <c r="N2926" s="29">
        <f t="shared" si="115"/>
        <v>350</v>
      </c>
      <c r="O2926" s="3"/>
      <c r="P2926" s="4"/>
      <c r="Q2926" s="5"/>
      <c r="R2926" s="6"/>
    </row>
    <row r="2927" spans="1:18" ht="15.75" customHeight="1">
      <c r="A2927" s="12" t="s">
        <v>15</v>
      </c>
      <c r="B2927" s="15">
        <v>1185732</v>
      </c>
      <c r="C2927" s="3">
        <v>44385</v>
      </c>
      <c r="D2927" s="12" t="s">
        <v>34</v>
      </c>
      <c r="E2927" s="12" t="s">
        <v>104</v>
      </c>
      <c r="F2927" s="12" t="s">
        <v>105</v>
      </c>
      <c r="G2927" s="12" t="s">
        <v>23</v>
      </c>
      <c r="H2927" s="33">
        <v>0.55000000000000004</v>
      </c>
      <c r="I2927" s="21">
        <v>3750</v>
      </c>
      <c r="J2927" s="33">
        <f t="shared" si="110"/>
        <v>2062.5</v>
      </c>
      <c r="K2927" s="34">
        <f t="shared" si="111"/>
        <v>825</v>
      </c>
      <c r="L2927" s="24">
        <v>0.4</v>
      </c>
      <c r="M2927" s="42">
        <f t="shared" si="114"/>
        <v>0.22</v>
      </c>
      <c r="N2927" s="29">
        <f t="shared" si="115"/>
        <v>825</v>
      </c>
      <c r="O2927" s="3"/>
      <c r="P2927" s="4"/>
      <c r="Q2927" s="5"/>
      <c r="R2927" s="6"/>
    </row>
    <row r="2928" spans="1:18" ht="15.75" customHeight="1">
      <c r="A2928" s="12" t="s">
        <v>15</v>
      </c>
      <c r="B2928" s="15">
        <v>1185732</v>
      </c>
      <c r="C2928" s="3">
        <v>44417</v>
      </c>
      <c r="D2928" s="12" t="s">
        <v>34</v>
      </c>
      <c r="E2928" s="12" t="s">
        <v>104</v>
      </c>
      <c r="F2928" s="12" t="s">
        <v>105</v>
      </c>
      <c r="G2928" s="12" t="s">
        <v>18</v>
      </c>
      <c r="H2928" s="33">
        <v>0.5</v>
      </c>
      <c r="I2928" s="21">
        <v>5250</v>
      </c>
      <c r="J2928" s="33">
        <f t="shared" si="110"/>
        <v>2625</v>
      </c>
      <c r="K2928" s="34">
        <f t="shared" si="111"/>
        <v>918.74999999999989</v>
      </c>
      <c r="L2928" s="24">
        <v>0.35</v>
      </c>
      <c r="M2928" s="42">
        <f t="shared" si="114"/>
        <v>0.17499999999999999</v>
      </c>
      <c r="N2928" s="29">
        <f t="shared" si="115"/>
        <v>918.74999999999989</v>
      </c>
      <c r="O2928" s="3"/>
      <c r="P2928" s="4"/>
      <c r="Q2928" s="5"/>
      <c r="R2928" s="6"/>
    </row>
    <row r="2929" spans="1:18" ht="15.75" customHeight="1">
      <c r="A2929" s="12" t="s">
        <v>15</v>
      </c>
      <c r="B2929" s="15">
        <v>1185732</v>
      </c>
      <c r="C2929" s="3">
        <v>44417</v>
      </c>
      <c r="D2929" s="12" t="s">
        <v>34</v>
      </c>
      <c r="E2929" s="12" t="s">
        <v>104</v>
      </c>
      <c r="F2929" s="12" t="s">
        <v>105</v>
      </c>
      <c r="G2929" s="12" t="s">
        <v>19</v>
      </c>
      <c r="H2929" s="33">
        <v>0.45000000000000007</v>
      </c>
      <c r="I2929" s="21">
        <v>3000</v>
      </c>
      <c r="J2929" s="33">
        <f t="shared" si="110"/>
        <v>1350.0000000000002</v>
      </c>
      <c r="K2929" s="34">
        <f t="shared" si="111"/>
        <v>405.00000000000006</v>
      </c>
      <c r="L2929" s="24">
        <v>0.3</v>
      </c>
      <c r="M2929" s="42">
        <f t="shared" si="114"/>
        <v>0.13500000000000001</v>
      </c>
      <c r="N2929" s="29">
        <f t="shared" si="115"/>
        <v>405.00000000000006</v>
      </c>
      <c r="O2929" s="3"/>
      <c r="P2929" s="4"/>
      <c r="Q2929" s="5"/>
      <c r="R2929" s="6"/>
    </row>
    <row r="2930" spans="1:18" ht="15.75" customHeight="1">
      <c r="A2930" s="12" t="s">
        <v>15</v>
      </c>
      <c r="B2930" s="15">
        <v>1185732</v>
      </c>
      <c r="C2930" s="3">
        <v>44417</v>
      </c>
      <c r="D2930" s="12" t="s">
        <v>34</v>
      </c>
      <c r="E2930" s="12" t="s">
        <v>104</v>
      </c>
      <c r="F2930" s="12" t="s">
        <v>105</v>
      </c>
      <c r="G2930" s="12" t="s">
        <v>20</v>
      </c>
      <c r="H2930" s="33">
        <v>0.4</v>
      </c>
      <c r="I2930" s="21">
        <v>2250</v>
      </c>
      <c r="J2930" s="33">
        <f t="shared" si="110"/>
        <v>900</v>
      </c>
      <c r="K2930" s="34">
        <f t="shared" si="111"/>
        <v>270</v>
      </c>
      <c r="L2930" s="24">
        <v>0.3</v>
      </c>
      <c r="M2930" s="42">
        <f t="shared" si="114"/>
        <v>0.12</v>
      </c>
      <c r="N2930" s="29">
        <f t="shared" si="115"/>
        <v>270</v>
      </c>
      <c r="O2930" s="3"/>
      <c r="P2930" s="4"/>
      <c r="Q2930" s="5"/>
      <c r="R2930" s="6"/>
    </row>
    <row r="2931" spans="1:18" ht="15.75" customHeight="1">
      <c r="A2931" s="12" t="s">
        <v>15</v>
      </c>
      <c r="B2931" s="15">
        <v>1185732</v>
      </c>
      <c r="C2931" s="3">
        <v>44417</v>
      </c>
      <c r="D2931" s="12" t="s">
        <v>34</v>
      </c>
      <c r="E2931" s="12" t="s">
        <v>104</v>
      </c>
      <c r="F2931" s="12" t="s">
        <v>105</v>
      </c>
      <c r="G2931" s="12" t="s">
        <v>21</v>
      </c>
      <c r="H2931" s="33">
        <v>0.4</v>
      </c>
      <c r="I2931" s="21">
        <v>2000</v>
      </c>
      <c r="J2931" s="33">
        <f t="shared" si="110"/>
        <v>800</v>
      </c>
      <c r="K2931" s="34">
        <f t="shared" si="111"/>
        <v>240</v>
      </c>
      <c r="L2931" s="24">
        <v>0.3</v>
      </c>
      <c r="M2931" s="42">
        <f t="shared" si="114"/>
        <v>0.12</v>
      </c>
      <c r="N2931" s="29">
        <f t="shared" si="115"/>
        <v>240</v>
      </c>
      <c r="O2931" s="3"/>
      <c r="P2931" s="4"/>
      <c r="Q2931" s="5"/>
      <c r="R2931" s="6"/>
    </row>
    <row r="2932" spans="1:18" ht="15.75" customHeight="1">
      <c r="A2932" s="12" t="s">
        <v>15</v>
      </c>
      <c r="B2932" s="15">
        <v>1185732</v>
      </c>
      <c r="C2932" s="3">
        <v>44417</v>
      </c>
      <c r="D2932" s="12" t="s">
        <v>34</v>
      </c>
      <c r="E2932" s="12" t="s">
        <v>104</v>
      </c>
      <c r="F2932" s="12" t="s">
        <v>105</v>
      </c>
      <c r="G2932" s="12" t="s">
        <v>22</v>
      </c>
      <c r="H2932" s="33">
        <v>0.5</v>
      </c>
      <c r="I2932" s="21">
        <v>1750</v>
      </c>
      <c r="J2932" s="33">
        <f t="shared" si="110"/>
        <v>875</v>
      </c>
      <c r="K2932" s="34">
        <f t="shared" si="111"/>
        <v>306.25</v>
      </c>
      <c r="L2932" s="24">
        <v>0.35</v>
      </c>
      <c r="M2932" s="42">
        <f t="shared" si="114"/>
        <v>0.17499999999999999</v>
      </c>
      <c r="N2932" s="29">
        <f t="shared" si="115"/>
        <v>306.25</v>
      </c>
      <c r="O2932" s="3"/>
      <c r="P2932" s="4"/>
      <c r="Q2932" s="5"/>
      <c r="R2932" s="6"/>
    </row>
    <row r="2933" spans="1:18" ht="15.75" customHeight="1">
      <c r="A2933" s="12" t="s">
        <v>15</v>
      </c>
      <c r="B2933" s="15">
        <v>1185732</v>
      </c>
      <c r="C2933" s="3">
        <v>44417</v>
      </c>
      <c r="D2933" s="12" t="s">
        <v>34</v>
      </c>
      <c r="E2933" s="12" t="s">
        <v>104</v>
      </c>
      <c r="F2933" s="12" t="s">
        <v>105</v>
      </c>
      <c r="G2933" s="12" t="s">
        <v>23</v>
      </c>
      <c r="H2933" s="33">
        <v>0.55000000000000004</v>
      </c>
      <c r="I2933" s="21">
        <v>3500</v>
      </c>
      <c r="J2933" s="33">
        <f t="shared" si="110"/>
        <v>1925.0000000000002</v>
      </c>
      <c r="K2933" s="34">
        <f t="shared" si="111"/>
        <v>770.00000000000011</v>
      </c>
      <c r="L2933" s="24">
        <v>0.4</v>
      </c>
      <c r="M2933" s="42">
        <f t="shared" si="114"/>
        <v>0.22000000000000003</v>
      </c>
      <c r="N2933" s="29">
        <f t="shared" si="115"/>
        <v>770.00000000000011</v>
      </c>
      <c r="O2933" s="3"/>
      <c r="P2933" s="4"/>
      <c r="Q2933" s="5"/>
      <c r="R2933" s="6"/>
    </row>
    <row r="2934" spans="1:18" ht="15.75" customHeight="1">
      <c r="A2934" s="12" t="s">
        <v>15</v>
      </c>
      <c r="B2934" s="15">
        <v>1185732</v>
      </c>
      <c r="C2934" s="3">
        <v>44449</v>
      </c>
      <c r="D2934" s="12" t="s">
        <v>34</v>
      </c>
      <c r="E2934" s="12" t="s">
        <v>104</v>
      </c>
      <c r="F2934" s="12" t="s">
        <v>105</v>
      </c>
      <c r="G2934" s="12" t="s">
        <v>18</v>
      </c>
      <c r="H2934" s="33">
        <v>0.4</v>
      </c>
      <c r="I2934" s="21">
        <v>4750</v>
      </c>
      <c r="J2934" s="33">
        <f t="shared" si="110"/>
        <v>1900</v>
      </c>
      <c r="K2934" s="34">
        <f t="shared" si="111"/>
        <v>665</v>
      </c>
      <c r="L2934" s="24">
        <v>0.35</v>
      </c>
      <c r="M2934" s="42">
        <f t="shared" si="114"/>
        <v>0.14000000000000001</v>
      </c>
      <c r="N2934" s="29">
        <f t="shared" si="115"/>
        <v>665</v>
      </c>
      <c r="O2934" s="3"/>
      <c r="P2934" s="4"/>
      <c r="Q2934" s="5"/>
      <c r="R2934" s="6"/>
    </row>
    <row r="2935" spans="1:18" ht="15.75" customHeight="1">
      <c r="A2935" s="12" t="s">
        <v>15</v>
      </c>
      <c r="B2935" s="15">
        <v>1185732</v>
      </c>
      <c r="C2935" s="3">
        <v>44449</v>
      </c>
      <c r="D2935" s="12" t="s">
        <v>34</v>
      </c>
      <c r="E2935" s="12" t="s">
        <v>104</v>
      </c>
      <c r="F2935" s="12" t="s">
        <v>105</v>
      </c>
      <c r="G2935" s="12" t="s">
        <v>19</v>
      </c>
      <c r="H2935" s="33">
        <v>0.35000000000000009</v>
      </c>
      <c r="I2935" s="21">
        <v>2750</v>
      </c>
      <c r="J2935" s="33">
        <f t="shared" si="110"/>
        <v>962.50000000000023</v>
      </c>
      <c r="K2935" s="34">
        <f t="shared" si="111"/>
        <v>288.75000000000006</v>
      </c>
      <c r="L2935" s="24">
        <v>0.3</v>
      </c>
      <c r="M2935" s="42">
        <f t="shared" si="114"/>
        <v>0.10500000000000002</v>
      </c>
      <c r="N2935" s="29">
        <f t="shared" si="115"/>
        <v>288.75000000000006</v>
      </c>
      <c r="O2935" s="3"/>
      <c r="P2935" s="4"/>
      <c r="Q2935" s="5"/>
      <c r="R2935" s="6"/>
    </row>
    <row r="2936" spans="1:18" ht="15.75" customHeight="1">
      <c r="A2936" s="12" t="s">
        <v>15</v>
      </c>
      <c r="B2936" s="15">
        <v>1185732</v>
      </c>
      <c r="C2936" s="3">
        <v>44449</v>
      </c>
      <c r="D2936" s="12" t="s">
        <v>34</v>
      </c>
      <c r="E2936" s="12" t="s">
        <v>104</v>
      </c>
      <c r="F2936" s="12" t="s">
        <v>105</v>
      </c>
      <c r="G2936" s="12" t="s">
        <v>20</v>
      </c>
      <c r="H2936" s="33">
        <v>0.30000000000000004</v>
      </c>
      <c r="I2936" s="21">
        <v>1750</v>
      </c>
      <c r="J2936" s="33">
        <f t="shared" si="110"/>
        <v>525.00000000000011</v>
      </c>
      <c r="K2936" s="34">
        <f t="shared" si="111"/>
        <v>157.50000000000003</v>
      </c>
      <c r="L2936" s="24">
        <v>0.3</v>
      </c>
      <c r="M2936" s="42">
        <f t="shared" si="114"/>
        <v>9.0000000000000011E-2</v>
      </c>
      <c r="N2936" s="29">
        <f t="shared" si="115"/>
        <v>157.50000000000003</v>
      </c>
      <c r="O2936" s="3"/>
      <c r="P2936" s="4"/>
      <c r="Q2936" s="5"/>
      <c r="R2936" s="6"/>
    </row>
    <row r="2937" spans="1:18" ht="15.75" customHeight="1">
      <c r="A2937" s="12" t="s">
        <v>15</v>
      </c>
      <c r="B2937" s="15">
        <v>1185732</v>
      </c>
      <c r="C2937" s="3">
        <v>44449</v>
      </c>
      <c r="D2937" s="12" t="s">
        <v>34</v>
      </c>
      <c r="E2937" s="12" t="s">
        <v>104</v>
      </c>
      <c r="F2937" s="12" t="s">
        <v>105</v>
      </c>
      <c r="G2937" s="12" t="s">
        <v>21</v>
      </c>
      <c r="H2937" s="33">
        <v>0.30000000000000004</v>
      </c>
      <c r="I2937" s="21">
        <v>1500</v>
      </c>
      <c r="J2937" s="33">
        <f t="shared" si="110"/>
        <v>450.00000000000006</v>
      </c>
      <c r="K2937" s="34">
        <f t="shared" si="111"/>
        <v>135</v>
      </c>
      <c r="L2937" s="24">
        <v>0.3</v>
      </c>
      <c r="M2937" s="42">
        <f t="shared" si="114"/>
        <v>0.09</v>
      </c>
      <c r="N2937" s="29">
        <f t="shared" si="115"/>
        <v>135</v>
      </c>
      <c r="O2937" s="3"/>
      <c r="P2937" s="4"/>
      <c r="Q2937" s="5"/>
      <c r="R2937" s="6"/>
    </row>
    <row r="2938" spans="1:18" ht="15.75" customHeight="1">
      <c r="A2938" s="12" t="s">
        <v>15</v>
      </c>
      <c r="B2938" s="15">
        <v>1185732</v>
      </c>
      <c r="C2938" s="3">
        <v>44449</v>
      </c>
      <c r="D2938" s="12" t="s">
        <v>34</v>
      </c>
      <c r="E2938" s="12" t="s">
        <v>104</v>
      </c>
      <c r="F2938" s="12" t="s">
        <v>105</v>
      </c>
      <c r="G2938" s="12" t="s">
        <v>22</v>
      </c>
      <c r="H2938" s="33">
        <v>0.4</v>
      </c>
      <c r="I2938" s="21">
        <v>1500</v>
      </c>
      <c r="J2938" s="33">
        <f t="shared" si="110"/>
        <v>600</v>
      </c>
      <c r="K2938" s="34">
        <f t="shared" si="111"/>
        <v>210</v>
      </c>
      <c r="L2938" s="24">
        <v>0.35</v>
      </c>
      <c r="M2938" s="42">
        <f t="shared" si="114"/>
        <v>0.14000000000000001</v>
      </c>
      <c r="N2938" s="29">
        <f t="shared" si="115"/>
        <v>210</v>
      </c>
      <c r="O2938" s="3"/>
      <c r="P2938" s="4"/>
      <c r="Q2938" s="5"/>
      <c r="R2938" s="6"/>
    </row>
    <row r="2939" spans="1:18" ht="15.75" customHeight="1">
      <c r="A2939" s="12" t="s">
        <v>15</v>
      </c>
      <c r="B2939" s="15">
        <v>1185732</v>
      </c>
      <c r="C2939" s="3">
        <v>44449</v>
      </c>
      <c r="D2939" s="12" t="s">
        <v>34</v>
      </c>
      <c r="E2939" s="12" t="s">
        <v>104</v>
      </c>
      <c r="F2939" s="12" t="s">
        <v>105</v>
      </c>
      <c r="G2939" s="12" t="s">
        <v>23</v>
      </c>
      <c r="H2939" s="33">
        <v>0.45</v>
      </c>
      <c r="I2939" s="21">
        <v>2250</v>
      </c>
      <c r="J2939" s="33">
        <f t="shared" si="110"/>
        <v>1012.5</v>
      </c>
      <c r="K2939" s="34">
        <f t="shared" si="111"/>
        <v>405</v>
      </c>
      <c r="L2939" s="24">
        <v>0.4</v>
      </c>
      <c r="M2939" s="42">
        <f t="shared" si="114"/>
        <v>0.18</v>
      </c>
      <c r="N2939" s="29">
        <f t="shared" si="115"/>
        <v>405</v>
      </c>
      <c r="O2939" s="3"/>
      <c r="P2939" s="4"/>
      <c r="Q2939" s="5"/>
      <c r="R2939" s="6"/>
    </row>
    <row r="2940" spans="1:18" ht="15.75" customHeight="1">
      <c r="A2940" s="12" t="s">
        <v>15</v>
      </c>
      <c r="B2940" s="15">
        <v>1185732</v>
      </c>
      <c r="C2940" s="3">
        <v>44478</v>
      </c>
      <c r="D2940" s="12" t="s">
        <v>34</v>
      </c>
      <c r="E2940" s="12" t="s">
        <v>104</v>
      </c>
      <c r="F2940" s="12" t="s">
        <v>105</v>
      </c>
      <c r="G2940" s="12" t="s">
        <v>18</v>
      </c>
      <c r="H2940" s="33">
        <v>0.49999999999999994</v>
      </c>
      <c r="I2940" s="21">
        <v>4000</v>
      </c>
      <c r="J2940" s="33">
        <f t="shared" si="110"/>
        <v>1999.9999999999998</v>
      </c>
      <c r="K2940" s="34">
        <f t="shared" si="111"/>
        <v>699.99999999999989</v>
      </c>
      <c r="L2940" s="24">
        <v>0.35</v>
      </c>
      <c r="M2940" s="42">
        <f t="shared" si="114"/>
        <v>0.17499999999999996</v>
      </c>
      <c r="N2940" s="29">
        <f t="shared" si="115"/>
        <v>699.99999999999989</v>
      </c>
      <c r="O2940" s="3"/>
      <c r="P2940" s="4"/>
      <c r="Q2940" s="5"/>
      <c r="R2940" s="6"/>
    </row>
    <row r="2941" spans="1:18" ht="15.75" customHeight="1">
      <c r="A2941" s="12" t="s">
        <v>15</v>
      </c>
      <c r="B2941" s="15">
        <v>1185732</v>
      </c>
      <c r="C2941" s="3">
        <v>44478</v>
      </c>
      <c r="D2941" s="12" t="s">
        <v>34</v>
      </c>
      <c r="E2941" s="12" t="s">
        <v>104</v>
      </c>
      <c r="F2941" s="12" t="s">
        <v>105</v>
      </c>
      <c r="G2941" s="12" t="s">
        <v>19</v>
      </c>
      <c r="H2941" s="33">
        <v>0.4</v>
      </c>
      <c r="I2941" s="21">
        <v>2500</v>
      </c>
      <c r="J2941" s="33">
        <f t="shared" si="110"/>
        <v>1000</v>
      </c>
      <c r="K2941" s="34">
        <f t="shared" si="111"/>
        <v>300</v>
      </c>
      <c r="L2941" s="24">
        <v>0.3</v>
      </c>
      <c r="M2941" s="42">
        <f t="shared" si="114"/>
        <v>0.12</v>
      </c>
      <c r="N2941" s="29">
        <f t="shared" si="115"/>
        <v>300</v>
      </c>
      <c r="O2941" s="3"/>
      <c r="P2941" s="4"/>
      <c r="Q2941" s="5"/>
      <c r="R2941" s="6"/>
    </row>
    <row r="2942" spans="1:18" ht="15.75" customHeight="1">
      <c r="A2942" s="12" t="s">
        <v>15</v>
      </c>
      <c r="B2942" s="15">
        <v>1185732</v>
      </c>
      <c r="C2942" s="3">
        <v>44478</v>
      </c>
      <c r="D2942" s="12" t="s">
        <v>34</v>
      </c>
      <c r="E2942" s="12" t="s">
        <v>104</v>
      </c>
      <c r="F2942" s="12" t="s">
        <v>105</v>
      </c>
      <c r="G2942" s="12" t="s">
        <v>20</v>
      </c>
      <c r="H2942" s="33">
        <v>0.4</v>
      </c>
      <c r="I2942" s="21">
        <v>1500</v>
      </c>
      <c r="J2942" s="33">
        <f t="shared" si="110"/>
        <v>600</v>
      </c>
      <c r="K2942" s="34">
        <f t="shared" si="111"/>
        <v>180</v>
      </c>
      <c r="L2942" s="24">
        <v>0.3</v>
      </c>
      <c r="M2942" s="42">
        <f t="shared" si="114"/>
        <v>0.12</v>
      </c>
      <c r="N2942" s="29">
        <f t="shared" si="115"/>
        <v>180</v>
      </c>
      <c r="O2942" s="3"/>
      <c r="P2942" s="4"/>
      <c r="Q2942" s="5"/>
      <c r="R2942" s="6"/>
    </row>
    <row r="2943" spans="1:18" ht="15.75" customHeight="1">
      <c r="A2943" s="12" t="s">
        <v>15</v>
      </c>
      <c r="B2943" s="15">
        <v>1185732</v>
      </c>
      <c r="C2943" s="3">
        <v>44478</v>
      </c>
      <c r="D2943" s="12" t="s">
        <v>34</v>
      </c>
      <c r="E2943" s="12" t="s">
        <v>104</v>
      </c>
      <c r="F2943" s="12" t="s">
        <v>105</v>
      </c>
      <c r="G2943" s="12" t="s">
        <v>21</v>
      </c>
      <c r="H2943" s="33">
        <v>0.4</v>
      </c>
      <c r="I2943" s="21">
        <v>1250</v>
      </c>
      <c r="J2943" s="33">
        <f t="shared" si="110"/>
        <v>500</v>
      </c>
      <c r="K2943" s="34">
        <f t="shared" si="111"/>
        <v>150</v>
      </c>
      <c r="L2943" s="24">
        <v>0.3</v>
      </c>
      <c r="M2943" s="42">
        <f t="shared" si="114"/>
        <v>0.12</v>
      </c>
      <c r="N2943" s="29">
        <f t="shared" si="115"/>
        <v>150</v>
      </c>
      <c r="O2943" s="3"/>
      <c r="P2943" s="4"/>
      <c r="Q2943" s="5"/>
      <c r="R2943" s="6"/>
    </row>
    <row r="2944" spans="1:18" ht="15.75" customHeight="1">
      <c r="A2944" s="12" t="s">
        <v>15</v>
      </c>
      <c r="B2944" s="15">
        <v>1185732</v>
      </c>
      <c r="C2944" s="3">
        <v>44478</v>
      </c>
      <c r="D2944" s="12" t="s">
        <v>34</v>
      </c>
      <c r="E2944" s="12" t="s">
        <v>104</v>
      </c>
      <c r="F2944" s="12" t="s">
        <v>105</v>
      </c>
      <c r="G2944" s="12" t="s">
        <v>22</v>
      </c>
      <c r="H2944" s="33">
        <v>0.49999999999999994</v>
      </c>
      <c r="I2944" s="21">
        <v>1250</v>
      </c>
      <c r="J2944" s="33">
        <f t="shared" si="110"/>
        <v>624.99999999999989</v>
      </c>
      <c r="K2944" s="34">
        <f t="shared" si="111"/>
        <v>218.74999999999994</v>
      </c>
      <c r="L2944" s="24">
        <v>0.35</v>
      </c>
      <c r="M2944" s="42">
        <f t="shared" si="114"/>
        <v>0.17499999999999996</v>
      </c>
      <c r="N2944" s="29">
        <f t="shared" si="115"/>
        <v>218.74999999999994</v>
      </c>
      <c r="O2944" s="3"/>
      <c r="P2944" s="4"/>
      <c r="Q2944" s="5"/>
      <c r="R2944" s="6"/>
    </row>
    <row r="2945" spans="1:18" ht="15.75" customHeight="1">
      <c r="A2945" s="12" t="s">
        <v>15</v>
      </c>
      <c r="B2945" s="15">
        <v>1185732</v>
      </c>
      <c r="C2945" s="3">
        <v>44478</v>
      </c>
      <c r="D2945" s="12" t="s">
        <v>34</v>
      </c>
      <c r="E2945" s="12" t="s">
        <v>104</v>
      </c>
      <c r="F2945" s="12" t="s">
        <v>105</v>
      </c>
      <c r="G2945" s="12" t="s">
        <v>23</v>
      </c>
      <c r="H2945" s="33">
        <v>0.54999999999999982</v>
      </c>
      <c r="I2945" s="21">
        <v>2500</v>
      </c>
      <c r="J2945" s="33">
        <f t="shared" si="110"/>
        <v>1374.9999999999995</v>
      </c>
      <c r="K2945" s="34">
        <f t="shared" si="111"/>
        <v>549.99999999999989</v>
      </c>
      <c r="L2945" s="24">
        <v>0.4</v>
      </c>
      <c r="M2945" s="42">
        <f t="shared" si="114"/>
        <v>0.21999999999999995</v>
      </c>
      <c r="N2945" s="29">
        <f t="shared" si="115"/>
        <v>549.99999999999989</v>
      </c>
      <c r="O2945" s="3"/>
      <c r="P2945" s="4"/>
      <c r="Q2945" s="5"/>
      <c r="R2945" s="6"/>
    </row>
    <row r="2946" spans="1:18" ht="15.75" customHeight="1">
      <c r="A2946" s="12" t="s">
        <v>15</v>
      </c>
      <c r="B2946" s="15">
        <v>1185732</v>
      </c>
      <c r="C2946" s="3">
        <v>44509</v>
      </c>
      <c r="D2946" s="12" t="s">
        <v>34</v>
      </c>
      <c r="E2946" s="12" t="s">
        <v>104</v>
      </c>
      <c r="F2946" s="12" t="s">
        <v>105</v>
      </c>
      <c r="G2946" s="12" t="s">
        <v>18</v>
      </c>
      <c r="H2946" s="33">
        <v>0.49999999999999994</v>
      </c>
      <c r="I2946" s="21">
        <v>4000</v>
      </c>
      <c r="J2946" s="33">
        <f t="shared" si="110"/>
        <v>1999.9999999999998</v>
      </c>
      <c r="K2946" s="34">
        <f t="shared" si="111"/>
        <v>699.99999999999989</v>
      </c>
      <c r="L2946" s="24">
        <v>0.35</v>
      </c>
      <c r="M2946" s="42">
        <f t="shared" si="114"/>
        <v>0.17499999999999996</v>
      </c>
      <c r="N2946" s="29">
        <f t="shared" si="115"/>
        <v>699.99999999999989</v>
      </c>
      <c r="O2946" s="3"/>
      <c r="P2946" s="4"/>
      <c r="Q2946" s="5"/>
      <c r="R2946" s="6"/>
    </row>
    <row r="2947" spans="1:18" ht="15.75" customHeight="1">
      <c r="A2947" s="12" t="s">
        <v>15</v>
      </c>
      <c r="B2947" s="15">
        <v>1185732</v>
      </c>
      <c r="C2947" s="3">
        <v>44509</v>
      </c>
      <c r="D2947" s="12" t="s">
        <v>34</v>
      </c>
      <c r="E2947" s="12" t="s">
        <v>104</v>
      </c>
      <c r="F2947" s="12" t="s">
        <v>105</v>
      </c>
      <c r="G2947" s="12" t="s">
        <v>19</v>
      </c>
      <c r="H2947" s="33">
        <v>0.4</v>
      </c>
      <c r="I2947" s="21">
        <v>2500</v>
      </c>
      <c r="J2947" s="33">
        <f t="shared" si="110"/>
        <v>1000</v>
      </c>
      <c r="K2947" s="34">
        <f t="shared" si="111"/>
        <v>300</v>
      </c>
      <c r="L2947" s="24">
        <v>0.3</v>
      </c>
      <c r="M2947" s="42">
        <f t="shared" si="114"/>
        <v>0.12</v>
      </c>
      <c r="N2947" s="29">
        <f t="shared" si="115"/>
        <v>300</v>
      </c>
      <c r="O2947" s="3"/>
      <c r="P2947" s="4"/>
      <c r="Q2947" s="5"/>
      <c r="R2947" s="6"/>
    </row>
    <row r="2948" spans="1:18" ht="15.75" customHeight="1">
      <c r="A2948" s="12" t="s">
        <v>15</v>
      </c>
      <c r="B2948" s="15">
        <v>1185732</v>
      </c>
      <c r="C2948" s="3">
        <v>44509</v>
      </c>
      <c r="D2948" s="12" t="s">
        <v>34</v>
      </c>
      <c r="E2948" s="12" t="s">
        <v>104</v>
      </c>
      <c r="F2948" s="12" t="s">
        <v>105</v>
      </c>
      <c r="G2948" s="12" t="s">
        <v>20</v>
      </c>
      <c r="H2948" s="33">
        <v>0.4</v>
      </c>
      <c r="I2948" s="21">
        <v>1950</v>
      </c>
      <c r="J2948" s="33">
        <f t="shared" si="110"/>
        <v>780</v>
      </c>
      <c r="K2948" s="34">
        <f t="shared" si="111"/>
        <v>234</v>
      </c>
      <c r="L2948" s="24">
        <v>0.3</v>
      </c>
      <c r="M2948" s="42">
        <f t="shared" si="114"/>
        <v>0.12</v>
      </c>
      <c r="N2948" s="29">
        <f t="shared" si="115"/>
        <v>234</v>
      </c>
      <c r="O2948" s="3"/>
      <c r="P2948" s="4"/>
      <c r="Q2948" s="5"/>
      <c r="R2948" s="6"/>
    </row>
    <row r="2949" spans="1:18" ht="15.75" customHeight="1">
      <c r="A2949" s="12" t="s">
        <v>15</v>
      </c>
      <c r="B2949" s="15">
        <v>1185732</v>
      </c>
      <c r="C2949" s="3">
        <v>44509</v>
      </c>
      <c r="D2949" s="12" t="s">
        <v>34</v>
      </c>
      <c r="E2949" s="12" t="s">
        <v>104</v>
      </c>
      <c r="F2949" s="12" t="s">
        <v>105</v>
      </c>
      <c r="G2949" s="12" t="s">
        <v>21</v>
      </c>
      <c r="H2949" s="33">
        <v>0.4</v>
      </c>
      <c r="I2949" s="21">
        <v>1750</v>
      </c>
      <c r="J2949" s="33">
        <f t="shared" si="110"/>
        <v>700</v>
      </c>
      <c r="K2949" s="34">
        <f t="shared" si="111"/>
        <v>210</v>
      </c>
      <c r="L2949" s="24">
        <v>0.3</v>
      </c>
      <c r="M2949" s="42">
        <f t="shared" si="114"/>
        <v>0.12</v>
      </c>
      <c r="N2949" s="29">
        <f t="shared" si="115"/>
        <v>210</v>
      </c>
      <c r="O2949" s="3"/>
      <c r="P2949" s="4"/>
      <c r="Q2949" s="5"/>
      <c r="R2949" s="6"/>
    </row>
    <row r="2950" spans="1:18" ht="15.75" customHeight="1">
      <c r="A2950" s="12" t="s">
        <v>15</v>
      </c>
      <c r="B2950" s="15">
        <v>1185732</v>
      </c>
      <c r="C2950" s="3">
        <v>44509</v>
      </c>
      <c r="D2950" s="12" t="s">
        <v>34</v>
      </c>
      <c r="E2950" s="12" t="s">
        <v>104</v>
      </c>
      <c r="F2950" s="12" t="s">
        <v>105</v>
      </c>
      <c r="G2950" s="12" t="s">
        <v>22</v>
      </c>
      <c r="H2950" s="33">
        <v>0.6</v>
      </c>
      <c r="I2950" s="21">
        <v>1500</v>
      </c>
      <c r="J2950" s="33">
        <f t="shared" si="110"/>
        <v>900</v>
      </c>
      <c r="K2950" s="34">
        <f t="shared" si="111"/>
        <v>315</v>
      </c>
      <c r="L2950" s="24">
        <v>0.35</v>
      </c>
      <c r="M2950" s="42">
        <f t="shared" si="114"/>
        <v>0.21</v>
      </c>
      <c r="N2950" s="29">
        <f t="shared" si="115"/>
        <v>315</v>
      </c>
      <c r="O2950" s="3"/>
      <c r="P2950" s="4"/>
      <c r="Q2950" s="5"/>
      <c r="R2950" s="6"/>
    </row>
    <row r="2951" spans="1:18" ht="15.75" customHeight="1">
      <c r="A2951" s="12" t="s">
        <v>15</v>
      </c>
      <c r="B2951" s="15">
        <v>1185732</v>
      </c>
      <c r="C2951" s="3">
        <v>44509</v>
      </c>
      <c r="D2951" s="12" t="s">
        <v>34</v>
      </c>
      <c r="E2951" s="12" t="s">
        <v>104</v>
      </c>
      <c r="F2951" s="12" t="s">
        <v>105</v>
      </c>
      <c r="G2951" s="12" t="s">
        <v>23</v>
      </c>
      <c r="H2951" s="33">
        <v>0.64999999999999991</v>
      </c>
      <c r="I2951" s="21">
        <v>2500</v>
      </c>
      <c r="J2951" s="33">
        <f t="shared" si="110"/>
        <v>1624.9999999999998</v>
      </c>
      <c r="K2951" s="34">
        <f t="shared" si="111"/>
        <v>650</v>
      </c>
      <c r="L2951" s="24">
        <v>0.4</v>
      </c>
      <c r="M2951" s="42">
        <f t="shared" ref="M2951:M3014" si="116">IFERROR(K2951/I2951,0)</f>
        <v>0.26</v>
      </c>
      <c r="N2951" s="29">
        <f t="shared" ref="N2951:N3014" si="117">L2951*J2951</f>
        <v>650</v>
      </c>
      <c r="O2951" s="3"/>
      <c r="P2951" s="4"/>
      <c r="Q2951" s="5"/>
      <c r="R2951" s="6"/>
    </row>
    <row r="2952" spans="1:18" ht="15.75" customHeight="1">
      <c r="A2952" s="12" t="s">
        <v>15</v>
      </c>
      <c r="B2952" s="15">
        <v>1185732</v>
      </c>
      <c r="C2952" s="3">
        <v>44538</v>
      </c>
      <c r="D2952" s="12" t="s">
        <v>34</v>
      </c>
      <c r="E2952" s="12" t="s">
        <v>104</v>
      </c>
      <c r="F2952" s="12" t="s">
        <v>105</v>
      </c>
      <c r="G2952" s="12" t="s">
        <v>18</v>
      </c>
      <c r="H2952" s="33">
        <v>0.6</v>
      </c>
      <c r="I2952" s="21">
        <v>5000</v>
      </c>
      <c r="J2952" s="33">
        <f t="shared" si="110"/>
        <v>3000</v>
      </c>
      <c r="K2952" s="34">
        <f t="shared" si="111"/>
        <v>1050</v>
      </c>
      <c r="L2952" s="24">
        <v>0.35</v>
      </c>
      <c r="M2952" s="42">
        <f t="shared" si="116"/>
        <v>0.21</v>
      </c>
      <c r="N2952" s="29">
        <f t="shared" si="117"/>
        <v>1050</v>
      </c>
      <c r="O2952" s="3"/>
      <c r="P2952" s="4"/>
      <c r="Q2952" s="5"/>
      <c r="R2952" s="6"/>
    </row>
    <row r="2953" spans="1:18" ht="15.75" customHeight="1">
      <c r="A2953" s="12" t="s">
        <v>15</v>
      </c>
      <c r="B2953" s="15">
        <v>1185732</v>
      </c>
      <c r="C2953" s="3">
        <v>44538</v>
      </c>
      <c r="D2953" s="12" t="s">
        <v>34</v>
      </c>
      <c r="E2953" s="12" t="s">
        <v>104</v>
      </c>
      <c r="F2953" s="12" t="s">
        <v>105</v>
      </c>
      <c r="G2953" s="12" t="s">
        <v>19</v>
      </c>
      <c r="H2953" s="33">
        <v>0.5</v>
      </c>
      <c r="I2953" s="21">
        <v>3000</v>
      </c>
      <c r="J2953" s="33">
        <f t="shared" si="110"/>
        <v>1500</v>
      </c>
      <c r="K2953" s="34">
        <f t="shared" si="111"/>
        <v>450</v>
      </c>
      <c r="L2953" s="24">
        <v>0.3</v>
      </c>
      <c r="M2953" s="42">
        <f t="shared" si="116"/>
        <v>0.15</v>
      </c>
      <c r="N2953" s="29">
        <f t="shared" si="117"/>
        <v>450</v>
      </c>
      <c r="O2953" s="3"/>
      <c r="P2953" s="4"/>
      <c r="Q2953" s="5"/>
      <c r="R2953" s="6"/>
    </row>
    <row r="2954" spans="1:18" ht="15.75" customHeight="1">
      <c r="A2954" s="12" t="s">
        <v>15</v>
      </c>
      <c r="B2954" s="15">
        <v>1185732</v>
      </c>
      <c r="C2954" s="3">
        <v>44538</v>
      </c>
      <c r="D2954" s="12" t="s">
        <v>34</v>
      </c>
      <c r="E2954" s="12" t="s">
        <v>104</v>
      </c>
      <c r="F2954" s="12" t="s">
        <v>105</v>
      </c>
      <c r="G2954" s="12" t="s">
        <v>20</v>
      </c>
      <c r="H2954" s="33">
        <v>0.5</v>
      </c>
      <c r="I2954" s="21">
        <v>2500</v>
      </c>
      <c r="J2954" s="33">
        <f t="shared" si="110"/>
        <v>1250</v>
      </c>
      <c r="K2954" s="34">
        <f t="shared" si="111"/>
        <v>375</v>
      </c>
      <c r="L2954" s="24">
        <v>0.3</v>
      </c>
      <c r="M2954" s="42">
        <f t="shared" si="116"/>
        <v>0.15</v>
      </c>
      <c r="N2954" s="29">
        <f t="shared" si="117"/>
        <v>375</v>
      </c>
      <c r="O2954" s="3"/>
      <c r="P2954" s="4"/>
      <c r="Q2954" s="5"/>
      <c r="R2954" s="6"/>
    </row>
    <row r="2955" spans="1:18" ht="15.75" customHeight="1">
      <c r="A2955" s="12" t="s">
        <v>15</v>
      </c>
      <c r="B2955" s="15">
        <v>1185732</v>
      </c>
      <c r="C2955" s="3">
        <v>44538</v>
      </c>
      <c r="D2955" s="12" t="s">
        <v>34</v>
      </c>
      <c r="E2955" s="12" t="s">
        <v>104</v>
      </c>
      <c r="F2955" s="12" t="s">
        <v>105</v>
      </c>
      <c r="G2955" s="12" t="s">
        <v>21</v>
      </c>
      <c r="H2955" s="33">
        <v>0.5</v>
      </c>
      <c r="I2955" s="21">
        <v>2000</v>
      </c>
      <c r="J2955" s="33">
        <f t="shared" si="110"/>
        <v>1000</v>
      </c>
      <c r="K2955" s="34">
        <f t="shared" si="111"/>
        <v>300</v>
      </c>
      <c r="L2955" s="24">
        <v>0.3</v>
      </c>
      <c r="M2955" s="42">
        <f t="shared" si="116"/>
        <v>0.15</v>
      </c>
      <c r="N2955" s="29">
        <f t="shared" si="117"/>
        <v>300</v>
      </c>
      <c r="O2955" s="3"/>
      <c r="P2955" s="4"/>
      <c r="Q2955" s="5"/>
      <c r="R2955" s="6"/>
    </row>
    <row r="2956" spans="1:18" ht="15.75" customHeight="1">
      <c r="A2956" s="12" t="s">
        <v>15</v>
      </c>
      <c r="B2956" s="15">
        <v>1185732</v>
      </c>
      <c r="C2956" s="3">
        <v>44538</v>
      </c>
      <c r="D2956" s="12" t="s">
        <v>34</v>
      </c>
      <c r="E2956" s="12" t="s">
        <v>104</v>
      </c>
      <c r="F2956" s="12" t="s">
        <v>105</v>
      </c>
      <c r="G2956" s="12" t="s">
        <v>22</v>
      </c>
      <c r="H2956" s="33">
        <v>0.6</v>
      </c>
      <c r="I2956" s="21">
        <v>2000</v>
      </c>
      <c r="J2956" s="33">
        <f t="shared" si="110"/>
        <v>1200</v>
      </c>
      <c r="K2956" s="34">
        <f t="shared" si="111"/>
        <v>420</v>
      </c>
      <c r="L2956" s="24">
        <v>0.35</v>
      </c>
      <c r="M2956" s="42">
        <f t="shared" si="116"/>
        <v>0.21</v>
      </c>
      <c r="N2956" s="29">
        <f t="shared" si="117"/>
        <v>420</v>
      </c>
      <c r="O2956" s="3"/>
      <c r="P2956" s="4"/>
      <c r="Q2956" s="5"/>
      <c r="R2956" s="6"/>
    </row>
    <row r="2957" spans="1:18" ht="15.75" customHeight="1">
      <c r="A2957" s="12" t="s">
        <v>15</v>
      </c>
      <c r="B2957" s="15">
        <v>1185732</v>
      </c>
      <c r="C2957" s="3">
        <v>44538</v>
      </c>
      <c r="D2957" s="12" t="s">
        <v>34</v>
      </c>
      <c r="E2957" s="12" t="s">
        <v>104</v>
      </c>
      <c r="F2957" s="12" t="s">
        <v>105</v>
      </c>
      <c r="G2957" s="12" t="s">
        <v>23</v>
      </c>
      <c r="H2957" s="33">
        <v>0.64999999999999991</v>
      </c>
      <c r="I2957" s="21">
        <v>3000</v>
      </c>
      <c r="J2957" s="33">
        <f t="shared" si="110"/>
        <v>1949.9999999999998</v>
      </c>
      <c r="K2957" s="34">
        <f t="shared" si="111"/>
        <v>780</v>
      </c>
      <c r="L2957" s="24">
        <v>0.4</v>
      </c>
      <c r="M2957" s="42">
        <f t="shared" si="116"/>
        <v>0.26</v>
      </c>
      <c r="N2957" s="29">
        <f t="shared" si="117"/>
        <v>780</v>
      </c>
      <c r="O2957" s="3"/>
      <c r="P2957" s="4"/>
      <c r="Q2957" s="5"/>
      <c r="R2957" s="6"/>
    </row>
    <row r="2958" spans="1:18" ht="15.75" customHeight="1">
      <c r="A2958" s="12" t="s">
        <v>15</v>
      </c>
      <c r="B2958" s="15">
        <v>1185732</v>
      </c>
      <c r="C2958" s="3">
        <v>44202</v>
      </c>
      <c r="D2958" s="12" t="s">
        <v>34</v>
      </c>
      <c r="E2958" s="12" t="s">
        <v>106</v>
      </c>
      <c r="F2958" s="12" t="s">
        <v>107</v>
      </c>
      <c r="G2958" s="12" t="s">
        <v>18</v>
      </c>
      <c r="H2958" s="33">
        <v>0.30000000000000004</v>
      </c>
      <c r="I2958" s="21">
        <v>4500</v>
      </c>
      <c r="J2958" s="33">
        <f t="shared" si="110"/>
        <v>1350.0000000000002</v>
      </c>
      <c r="K2958" s="34">
        <f t="shared" si="111"/>
        <v>405.00000000000006</v>
      </c>
      <c r="L2958" s="24">
        <v>0.3</v>
      </c>
      <c r="M2958" s="42">
        <f t="shared" si="116"/>
        <v>9.0000000000000011E-2</v>
      </c>
      <c r="N2958" s="29">
        <f t="shared" si="117"/>
        <v>405.00000000000006</v>
      </c>
      <c r="O2958" s="3"/>
      <c r="P2958" s="4"/>
      <c r="Q2958" s="5"/>
      <c r="R2958" s="6"/>
    </row>
    <row r="2959" spans="1:18" ht="15.75" customHeight="1">
      <c r="A2959" s="12" t="s">
        <v>15</v>
      </c>
      <c r="B2959" s="15">
        <v>1185732</v>
      </c>
      <c r="C2959" s="3">
        <v>44202</v>
      </c>
      <c r="D2959" s="12" t="s">
        <v>34</v>
      </c>
      <c r="E2959" s="12" t="s">
        <v>106</v>
      </c>
      <c r="F2959" s="12" t="s">
        <v>107</v>
      </c>
      <c r="G2959" s="12" t="s">
        <v>19</v>
      </c>
      <c r="H2959" s="33">
        <v>0.30000000000000004</v>
      </c>
      <c r="I2959" s="21">
        <v>2500</v>
      </c>
      <c r="J2959" s="33">
        <f t="shared" si="110"/>
        <v>750.00000000000011</v>
      </c>
      <c r="K2959" s="34">
        <f t="shared" si="111"/>
        <v>262.5</v>
      </c>
      <c r="L2959" s="24">
        <v>0.35</v>
      </c>
      <c r="M2959" s="42">
        <f t="shared" si="116"/>
        <v>0.105</v>
      </c>
      <c r="N2959" s="29">
        <f t="shared" si="117"/>
        <v>262.5</v>
      </c>
      <c r="O2959" s="3"/>
      <c r="P2959" s="4"/>
      <c r="Q2959" s="5"/>
      <c r="R2959" s="6"/>
    </row>
    <row r="2960" spans="1:18" ht="15.75" customHeight="1">
      <c r="A2960" s="12" t="s">
        <v>15</v>
      </c>
      <c r="B2960" s="15">
        <v>1185732</v>
      </c>
      <c r="C2960" s="3">
        <v>44202</v>
      </c>
      <c r="D2960" s="12" t="s">
        <v>34</v>
      </c>
      <c r="E2960" s="12" t="s">
        <v>106</v>
      </c>
      <c r="F2960" s="12" t="s">
        <v>107</v>
      </c>
      <c r="G2960" s="12" t="s">
        <v>20</v>
      </c>
      <c r="H2960" s="33">
        <v>0.20000000000000007</v>
      </c>
      <c r="I2960" s="21">
        <v>2500</v>
      </c>
      <c r="J2960" s="33">
        <f t="shared" si="110"/>
        <v>500.00000000000017</v>
      </c>
      <c r="K2960" s="34">
        <f t="shared" si="111"/>
        <v>150.00000000000006</v>
      </c>
      <c r="L2960" s="24">
        <v>0.3</v>
      </c>
      <c r="M2960" s="42">
        <f t="shared" si="116"/>
        <v>6.0000000000000026E-2</v>
      </c>
      <c r="N2960" s="29">
        <f t="shared" si="117"/>
        <v>150.00000000000006</v>
      </c>
      <c r="O2960" s="3"/>
      <c r="P2960" s="4"/>
      <c r="Q2960" s="5"/>
      <c r="R2960" s="6"/>
    </row>
    <row r="2961" spans="1:18" ht="15.75" customHeight="1">
      <c r="A2961" s="12" t="s">
        <v>15</v>
      </c>
      <c r="B2961" s="15">
        <v>1185732</v>
      </c>
      <c r="C2961" s="3">
        <v>44202</v>
      </c>
      <c r="D2961" s="12" t="s">
        <v>34</v>
      </c>
      <c r="E2961" s="12" t="s">
        <v>106</v>
      </c>
      <c r="F2961" s="12" t="s">
        <v>107</v>
      </c>
      <c r="G2961" s="12" t="s">
        <v>21</v>
      </c>
      <c r="H2961" s="33">
        <v>0.25000000000000006</v>
      </c>
      <c r="I2961" s="21">
        <v>1000</v>
      </c>
      <c r="J2961" s="33">
        <f t="shared" si="110"/>
        <v>250.00000000000006</v>
      </c>
      <c r="K2961" s="34">
        <f t="shared" si="111"/>
        <v>75.000000000000014</v>
      </c>
      <c r="L2961" s="24">
        <v>0.3</v>
      </c>
      <c r="M2961" s="42">
        <f t="shared" si="116"/>
        <v>7.5000000000000011E-2</v>
      </c>
      <c r="N2961" s="29">
        <f t="shared" si="117"/>
        <v>75.000000000000014</v>
      </c>
      <c r="O2961" s="3"/>
      <c r="P2961" s="4"/>
      <c r="Q2961" s="5"/>
      <c r="R2961" s="6"/>
    </row>
    <row r="2962" spans="1:18" ht="15.75" customHeight="1">
      <c r="A2962" s="12" t="s">
        <v>15</v>
      </c>
      <c r="B2962" s="15">
        <v>1185732</v>
      </c>
      <c r="C2962" s="3">
        <v>44202</v>
      </c>
      <c r="D2962" s="12" t="s">
        <v>34</v>
      </c>
      <c r="E2962" s="12" t="s">
        <v>106</v>
      </c>
      <c r="F2962" s="12" t="s">
        <v>107</v>
      </c>
      <c r="G2962" s="12" t="s">
        <v>22</v>
      </c>
      <c r="H2962" s="33">
        <v>0.39999999999999997</v>
      </c>
      <c r="I2962" s="21">
        <v>1500</v>
      </c>
      <c r="J2962" s="33">
        <f t="shared" si="110"/>
        <v>600</v>
      </c>
      <c r="K2962" s="34">
        <f t="shared" si="111"/>
        <v>300</v>
      </c>
      <c r="L2962" s="24">
        <v>0.5</v>
      </c>
      <c r="M2962" s="42">
        <f t="shared" si="116"/>
        <v>0.2</v>
      </c>
      <c r="N2962" s="29">
        <f t="shared" si="117"/>
        <v>300</v>
      </c>
      <c r="O2962" s="3"/>
      <c r="P2962" s="4"/>
      <c r="Q2962" s="5"/>
      <c r="R2962" s="6"/>
    </row>
    <row r="2963" spans="1:18" ht="15.75" customHeight="1">
      <c r="A2963" s="12" t="s">
        <v>15</v>
      </c>
      <c r="B2963" s="15">
        <v>1185732</v>
      </c>
      <c r="C2963" s="3">
        <v>44202</v>
      </c>
      <c r="D2963" s="12" t="s">
        <v>34</v>
      </c>
      <c r="E2963" s="12" t="s">
        <v>106</v>
      </c>
      <c r="F2963" s="12" t="s">
        <v>107</v>
      </c>
      <c r="G2963" s="12" t="s">
        <v>23</v>
      </c>
      <c r="H2963" s="33">
        <v>0.30000000000000004</v>
      </c>
      <c r="I2963" s="21">
        <v>2500</v>
      </c>
      <c r="J2963" s="33">
        <f t="shared" si="110"/>
        <v>750.00000000000011</v>
      </c>
      <c r="K2963" s="34">
        <f t="shared" si="111"/>
        <v>300.00000000000006</v>
      </c>
      <c r="L2963" s="24">
        <v>0.4</v>
      </c>
      <c r="M2963" s="42">
        <f t="shared" si="116"/>
        <v>0.12000000000000002</v>
      </c>
      <c r="N2963" s="29">
        <f t="shared" si="117"/>
        <v>300.00000000000006</v>
      </c>
      <c r="O2963" s="3"/>
      <c r="P2963" s="4"/>
      <c r="Q2963" s="5"/>
      <c r="R2963" s="6"/>
    </row>
    <row r="2964" spans="1:18" ht="15.75" customHeight="1">
      <c r="A2964" s="12" t="s">
        <v>15</v>
      </c>
      <c r="B2964" s="15">
        <v>1185732</v>
      </c>
      <c r="C2964" s="3">
        <v>44233</v>
      </c>
      <c r="D2964" s="12" t="s">
        <v>34</v>
      </c>
      <c r="E2964" s="12" t="s">
        <v>106</v>
      </c>
      <c r="F2964" s="12" t="s">
        <v>107</v>
      </c>
      <c r="G2964" s="12" t="s">
        <v>18</v>
      </c>
      <c r="H2964" s="33">
        <v>0.30000000000000004</v>
      </c>
      <c r="I2964" s="21">
        <v>5000</v>
      </c>
      <c r="J2964" s="33">
        <f t="shared" si="110"/>
        <v>1500.0000000000002</v>
      </c>
      <c r="K2964" s="34">
        <f t="shared" si="111"/>
        <v>450.00000000000006</v>
      </c>
      <c r="L2964" s="24">
        <v>0.3</v>
      </c>
      <c r="M2964" s="42">
        <f t="shared" si="116"/>
        <v>9.0000000000000011E-2</v>
      </c>
      <c r="N2964" s="29">
        <f t="shared" si="117"/>
        <v>450.00000000000006</v>
      </c>
      <c r="O2964" s="3"/>
      <c r="P2964" s="4"/>
      <c r="Q2964" s="5"/>
      <c r="R2964" s="6"/>
    </row>
    <row r="2965" spans="1:18" ht="15.75" customHeight="1">
      <c r="A2965" s="12" t="s">
        <v>15</v>
      </c>
      <c r="B2965" s="15">
        <v>1185732</v>
      </c>
      <c r="C2965" s="3">
        <v>44233</v>
      </c>
      <c r="D2965" s="12" t="s">
        <v>34</v>
      </c>
      <c r="E2965" s="12" t="s">
        <v>106</v>
      </c>
      <c r="F2965" s="12" t="s">
        <v>107</v>
      </c>
      <c r="G2965" s="12" t="s">
        <v>19</v>
      </c>
      <c r="H2965" s="33">
        <v>0.30000000000000004</v>
      </c>
      <c r="I2965" s="21">
        <v>1500</v>
      </c>
      <c r="J2965" s="33">
        <f t="shared" si="110"/>
        <v>450.00000000000006</v>
      </c>
      <c r="K2965" s="34">
        <f t="shared" si="111"/>
        <v>157.5</v>
      </c>
      <c r="L2965" s="24">
        <v>0.35</v>
      </c>
      <c r="M2965" s="42">
        <f t="shared" si="116"/>
        <v>0.105</v>
      </c>
      <c r="N2965" s="29">
        <f t="shared" si="117"/>
        <v>157.5</v>
      </c>
      <c r="O2965" s="3"/>
      <c r="P2965" s="4"/>
      <c r="Q2965" s="5"/>
      <c r="R2965" s="6"/>
    </row>
    <row r="2966" spans="1:18" ht="15.75" customHeight="1">
      <c r="A2966" s="12" t="s">
        <v>15</v>
      </c>
      <c r="B2966" s="15">
        <v>1185732</v>
      </c>
      <c r="C2966" s="3">
        <v>44233</v>
      </c>
      <c r="D2966" s="12" t="s">
        <v>34</v>
      </c>
      <c r="E2966" s="12" t="s">
        <v>106</v>
      </c>
      <c r="F2966" s="12" t="s">
        <v>107</v>
      </c>
      <c r="G2966" s="12" t="s">
        <v>20</v>
      </c>
      <c r="H2966" s="33">
        <v>0.20000000000000007</v>
      </c>
      <c r="I2966" s="21">
        <v>2000</v>
      </c>
      <c r="J2966" s="33">
        <f t="shared" si="110"/>
        <v>400.00000000000011</v>
      </c>
      <c r="K2966" s="34">
        <f t="shared" si="111"/>
        <v>120.00000000000003</v>
      </c>
      <c r="L2966" s="24">
        <v>0.3</v>
      </c>
      <c r="M2966" s="42">
        <f t="shared" si="116"/>
        <v>6.0000000000000012E-2</v>
      </c>
      <c r="N2966" s="29">
        <f t="shared" si="117"/>
        <v>120.00000000000003</v>
      </c>
      <c r="O2966" s="3"/>
      <c r="P2966" s="4"/>
      <c r="Q2966" s="5"/>
      <c r="R2966" s="6"/>
    </row>
    <row r="2967" spans="1:18" ht="15.75" customHeight="1">
      <c r="A2967" s="12" t="s">
        <v>15</v>
      </c>
      <c r="B2967" s="15">
        <v>1185732</v>
      </c>
      <c r="C2967" s="3">
        <v>44233</v>
      </c>
      <c r="D2967" s="12" t="s">
        <v>34</v>
      </c>
      <c r="E2967" s="12" t="s">
        <v>106</v>
      </c>
      <c r="F2967" s="12" t="s">
        <v>107</v>
      </c>
      <c r="G2967" s="12" t="s">
        <v>21</v>
      </c>
      <c r="H2967" s="33">
        <v>0.25000000000000006</v>
      </c>
      <c r="I2967" s="21">
        <v>750</v>
      </c>
      <c r="J2967" s="33">
        <f t="shared" si="110"/>
        <v>187.50000000000003</v>
      </c>
      <c r="K2967" s="34">
        <f t="shared" si="111"/>
        <v>56.250000000000007</v>
      </c>
      <c r="L2967" s="24">
        <v>0.3</v>
      </c>
      <c r="M2967" s="42">
        <f t="shared" si="116"/>
        <v>7.5000000000000011E-2</v>
      </c>
      <c r="N2967" s="29">
        <f t="shared" si="117"/>
        <v>56.250000000000007</v>
      </c>
      <c r="O2967" s="3"/>
      <c r="P2967" s="4"/>
      <c r="Q2967" s="5"/>
      <c r="R2967" s="6"/>
    </row>
    <row r="2968" spans="1:18" ht="15.75" customHeight="1">
      <c r="A2968" s="12" t="s">
        <v>15</v>
      </c>
      <c r="B2968" s="15">
        <v>1185732</v>
      </c>
      <c r="C2968" s="3">
        <v>44233</v>
      </c>
      <c r="D2968" s="12" t="s">
        <v>34</v>
      </c>
      <c r="E2968" s="12" t="s">
        <v>106</v>
      </c>
      <c r="F2968" s="12" t="s">
        <v>107</v>
      </c>
      <c r="G2968" s="12" t="s">
        <v>22</v>
      </c>
      <c r="H2968" s="33">
        <v>0.39999999999999997</v>
      </c>
      <c r="I2968" s="21">
        <v>1500</v>
      </c>
      <c r="J2968" s="33">
        <f t="shared" si="110"/>
        <v>600</v>
      </c>
      <c r="K2968" s="34">
        <f t="shared" si="111"/>
        <v>300</v>
      </c>
      <c r="L2968" s="24">
        <v>0.5</v>
      </c>
      <c r="M2968" s="42">
        <f t="shared" si="116"/>
        <v>0.2</v>
      </c>
      <c r="N2968" s="29">
        <f t="shared" si="117"/>
        <v>300</v>
      </c>
      <c r="O2968" s="3"/>
      <c r="P2968" s="4"/>
      <c r="Q2968" s="5"/>
      <c r="R2968" s="6"/>
    </row>
    <row r="2969" spans="1:18" ht="15.75" customHeight="1">
      <c r="A2969" s="12" t="s">
        <v>15</v>
      </c>
      <c r="B2969" s="15">
        <v>1185732</v>
      </c>
      <c r="C2969" s="3">
        <v>44233</v>
      </c>
      <c r="D2969" s="12" t="s">
        <v>34</v>
      </c>
      <c r="E2969" s="12" t="s">
        <v>106</v>
      </c>
      <c r="F2969" s="12" t="s">
        <v>107</v>
      </c>
      <c r="G2969" s="12" t="s">
        <v>23</v>
      </c>
      <c r="H2969" s="33">
        <v>0.14999999999999997</v>
      </c>
      <c r="I2969" s="21">
        <v>2500</v>
      </c>
      <c r="J2969" s="33">
        <f t="shared" si="110"/>
        <v>374.99999999999994</v>
      </c>
      <c r="K2969" s="34">
        <f t="shared" si="111"/>
        <v>149.99999999999997</v>
      </c>
      <c r="L2969" s="24">
        <v>0.4</v>
      </c>
      <c r="M2969" s="42">
        <f t="shared" si="116"/>
        <v>5.9999999999999991E-2</v>
      </c>
      <c r="N2969" s="29">
        <f t="shared" si="117"/>
        <v>149.99999999999997</v>
      </c>
      <c r="O2969" s="3"/>
      <c r="P2969" s="4"/>
      <c r="Q2969" s="5"/>
      <c r="R2969" s="6"/>
    </row>
    <row r="2970" spans="1:18" ht="15.75" customHeight="1">
      <c r="A2970" s="12" t="s">
        <v>15</v>
      </c>
      <c r="B2970" s="15">
        <v>1185732</v>
      </c>
      <c r="C2970" s="3">
        <v>44260</v>
      </c>
      <c r="D2970" s="12" t="s">
        <v>34</v>
      </c>
      <c r="E2970" s="12" t="s">
        <v>106</v>
      </c>
      <c r="F2970" s="12" t="s">
        <v>107</v>
      </c>
      <c r="G2970" s="12" t="s">
        <v>18</v>
      </c>
      <c r="H2970" s="33">
        <v>0.20000000000000004</v>
      </c>
      <c r="I2970" s="21">
        <v>4700</v>
      </c>
      <c r="J2970" s="33">
        <f t="shared" si="110"/>
        <v>940.00000000000023</v>
      </c>
      <c r="K2970" s="34">
        <f t="shared" si="111"/>
        <v>282.00000000000006</v>
      </c>
      <c r="L2970" s="24">
        <v>0.3</v>
      </c>
      <c r="M2970" s="42">
        <f t="shared" si="116"/>
        <v>6.0000000000000012E-2</v>
      </c>
      <c r="N2970" s="29">
        <f t="shared" si="117"/>
        <v>282.00000000000006</v>
      </c>
      <c r="O2970" s="3"/>
      <c r="P2970" s="4"/>
      <c r="Q2970" s="5"/>
      <c r="R2970" s="6"/>
    </row>
    <row r="2971" spans="1:18" ht="15.75" customHeight="1">
      <c r="A2971" s="12" t="s">
        <v>15</v>
      </c>
      <c r="B2971" s="15">
        <v>1185732</v>
      </c>
      <c r="C2971" s="3">
        <v>44260</v>
      </c>
      <c r="D2971" s="12" t="s">
        <v>34</v>
      </c>
      <c r="E2971" s="12" t="s">
        <v>106</v>
      </c>
      <c r="F2971" s="12" t="s">
        <v>107</v>
      </c>
      <c r="G2971" s="12" t="s">
        <v>19</v>
      </c>
      <c r="H2971" s="33">
        <v>0.20000000000000004</v>
      </c>
      <c r="I2971" s="21">
        <v>1750</v>
      </c>
      <c r="J2971" s="33">
        <f t="shared" si="110"/>
        <v>350.00000000000006</v>
      </c>
      <c r="K2971" s="34">
        <f t="shared" si="111"/>
        <v>122.50000000000001</v>
      </c>
      <c r="L2971" s="24">
        <v>0.35</v>
      </c>
      <c r="M2971" s="42">
        <f t="shared" si="116"/>
        <v>7.0000000000000007E-2</v>
      </c>
      <c r="N2971" s="29">
        <f t="shared" si="117"/>
        <v>122.50000000000001</v>
      </c>
      <c r="O2971" s="3"/>
      <c r="P2971" s="4"/>
      <c r="Q2971" s="5"/>
      <c r="R2971" s="6"/>
    </row>
    <row r="2972" spans="1:18" ht="15.75" customHeight="1">
      <c r="A2972" s="12" t="s">
        <v>15</v>
      </c>
      <c r="B2972" s="15">
        <v>1185732</v>
      </c>
      <c r="C2972" s="3">
        <v>44260</v>
      </c>
      <c r="D2972" s="12" t="s">
        <v>34</v>
      </c>
      <c r="E2972" s="12" t="s">
        <v>106</v>
      </c>
      <c r="F2972" s="12" t="s">
        <v>107</v>
      </c>
      <c r="G2972" s="12" t="s">
        <v>20</v>
      </c>
      <c r="H2972" s="33">
        <v>0.10000000000000003</v>
      </c>
      <c r="I2972" s="21">
        <v>2250</v>
      </c>
      <c r="J2972" s="33">
        <f t="shared" si="110"/>
        <v>225.00000000000009</v>
      </c>
      <c r="K2972" s="34">
        <f t="shared" si="111"/>
        <v>67.500000000000028</v>
      </c>
      <c r="L2972" s="24">
        <v>0.3</v>
      </c>
      <c r="M2972" s="42">
        <f t="shared" si="116"/>
        <v>3.0000000000000013E-2</v>
      </c>
      <c r="N2972" s="29">
        <f t="shared" si="117"/>
        <v>67.500000000000028</v>
      </c>
      <c r="O2972" s="3"/>
      <c r="P2972" s="4"/>
      <c r="Q2972" s="5"/>
      <c r="R2972" s="6"/>
    </row>
    <row r="2973" spans="1:18" ht="15.75" customHeight="1">
      <c r="A2973" s="12" t="s">
        <v>15</v>
      </c>
      <c r="B2973" s="15">
        <v>1185732</v>
      </c>
      <c r="C2973" s="3">
        <v>44260</v>
      </c>
      <c r="D2973" s="12" t="s">
        <v>34</v>
      </c>
      <c r="E2973" s="12" t="s">
        <v>106</v>
      </c>
      <c r="F2973" s="12" t="s">
        <v>107</v>
      </c>
      <c r="G2973" s="12" t="s">
        <v>21</v>
      </c>
      <c r="H2973" s="33">
        <v>0.14999999999999997</v>
      </c>
      <c r="I2973" s="21">
        <v>1000</v>
      </c>
      <c r="J2973" s="33">
        <f t="shared" si="110"/>
        <v>149.99999999999997</v>
      </c>
      <c r="K2973" s="34">
        <f t="shared" si="111"/>
        <v>44.999999999999993</v>
      </c>
      <c r="L2973" s="24">
        <v>0.3</v>
      </c>
      <c r="M2973" s="42">
        <f t="shared" si="116"/>
        <v>4.4999999999999991E-2</v>
      </c>
      <c r="N2973" s="29">
        <f t="shared" si="117"/>
        <v>44.999999999999993</v>
      </c>
      <c r="O2973" s="3"/>
      <c r="P2973" s="4"/>
      <c r="Q2973" s="5"/>
      <c r="R2973" s="6"/>
    </row>
    <row r="2974" spans="1:18" ht="15.75" customHeight="1">
      <c r="A2974" s="12" t="s">
        <v>15</v>
      </c>
      <c r="B2974" s="15">
        <v>1185732</v>
      </c>
      <c r="C2974" s="3">
        <v>44260</v>
      </c>
      <c r="D2974" s="12" t="s">
        <v>34</v>
      </c>
      <c r="E2974" s="12" t="s">
        <v>106</v>
      </c>
      <c r="F2974" s="12" t="s">
        <v>107</v>
      </c>
      <c r="G2974" s="12" t="s">
        <v>22</v>
      </c>
      <c r="H2974" s="33">
        <v>0.30000000000000004</v>
      </c>
      <c r="I2974" s="21">
        <v>1500</v>
      </c>
      <c r="J2974" s="33">
        <f t="shared" si="110"/>
        <v>450.00000000000006</v>
      </c>
      <c r="K2974" s="34">
        <f t="shared" si="111"/>
        <v>225.00000000000003</v>
      </c>
      <c r="L2974" s="24">
        <v>0.5</v>
      </c>
      <c r="M2974" s="42">
        <f t="shared" si="116"/>
        <v>0.15000000000000002</v>
      </c>
      <c r="N2974" s="29">
        <f t="shared" si="117"/>
        <v>225.00000000000003</v>
      </c>
      <c r="O2974" s="3"/>
      <c r="P2974" s="4"/>
      <c r="Q2974" s="5"/>
      <c r="R2974" s="6"/>
    </row>
    <row r="2975" spans="1:18" ht="15.75" customHeight="1">
      <c r="A2975" s="12" t="s">
        <v>15</v>
      </c>
      <c r="B2975" s="15">
        <v>1185732</v>
      </c>
      <c r="C2975" s="3">
        <v>44260</v>
      </c>
      <c r="D2975" s="12" t="s">
        <v>34</v>
      </c>
      <c r="E2975" s="12" t="s">
        <v>106</v>
      </c>
      <c r="F2975" s="12" t="s">
        <v>107</v>
      </c>
      <c r="G2975" s="12" t="s">
        <v>23</v>
      </c>
      <c r="H2975" s="33">
        <v>0.20000000000000004</v>
      </c>
      <c r="I2975" s="21">
        <v>2500</v>
      </c>
      <c r="J2975" s="33">
        <f t="shared" si="110"/>
        <v>500.00000000000011</v>
      </c>
      <c r="K2975" s="34">
        <f t="shared" si="111"/>
        <v>200.00000000000006</v>
      </c>
      <c r="L2975" s="24">
        <v>0.4</v>
      </c>
      <c r="M2975" s="42">
        <f t="shared" si="116"/>
        <v>8.0000000000000029E-2</v>
      </c>
      <c r="N2975" s="29">
        <f t="shared" si="117"/>
        <v>200.00000000000006</v>
      </c>
      <c r="O2975" s="3"/>
      <c r="P2975" s="4"/>
      <c r="Q2975" s="5"/>
      <c r="R2975" s="6"/>
    </row>
    <row r="2976" spans="1:18" ht="15.75" customHeight="1">
      <c r="A2976" s="12" t="s">
        <v>15</v>
      </c>
      <c r="B2976" s="15">
        <v>1185732</v>
      </c>
      <c r="C2976" s="3">
        <v>44292</v>
      </c>
      <c r="D2976" s="12" t="s">
        <v>34</v>
      </c>
      <c r="E2976" s="12" t="s">
        <v>106</v>
      </c>
      <c r="F2976" s="12" t="s">
        <v>107</v>
      </c>
      <c r="G2976" s="12" t="s">
        <v>18</v>
      </c>
      <c r="H2976" s="33">
        <v>0.20000000000000004</v>
      </c>
      <c r="I2976" s="21">
        <v>4750</v>
      </c>
      <c r="J2976" s="33">
        <f t="shared" si="110"/>
        <v>950.00000000000023</v>
      </c>
      <c r="K2976" s="34">
        <f t="shared" si="111"/>
        <v>285.00000000000006</v>
      </c>
      <c r="L2976" s="24">
        <v>0.3</v>
      </c>
      <c r="M2976" s="42">
        <f t="shared" si="116"/>
        <v>6.0000000000000012E-2</v>
      </c>
      <c r="N2976" s="29">
        <f t="shared" si="117"/>
        <v>285.00000000000006</v>
      </c>
      <c r="O2976" s="3"/>
      <c r="P2976" s="4"/>
      <c r="Q2976" s="5"/>
      <c r="R2976" s="6"/>
    </row>
    <row r="2977" spans="1:18" ht="15.75" customHeight="1">
      <c r="A2977" s="12" t="s">
        <v>15</v>
      </c>
      <c r="B2977" s="15">
        <v>1185732</v>
      </c>
      <c r="C2977" s="3">
        <v>44292</v>
      </c>
      <c r="D2977" s="12" t="s">
        <v>34</v>
      </c>
      <c r="E2977" s="12" t="s">
        <v>106</v>
      </c>
      <c r="F2977" s="12" t="s">
        <v>107</v>
      </c>
      <c r="G2977" s="12" t="s">
        <v>19</v>
      </c>
      <c r="H2977" s="33">
        <v>0.20000000000000004</v>
      </c>
      <c r="I2977" s="21">
        <v>1750</v>
      </c>
      <c r="J2977" s="33">
        <f t="shared" si="110"/>
        <v>350.00000000000006</v>
      </c>
      <c r="K2977" s="34">
        <f t="shared" si="111"/>
        <v>122.50000000000001</v>
      </c>
      <c r="L2977" s="24">
        <v>0.35</v>
      </c>
      <c r="M2977" s="42">
        <f t="shared" si="116"/>
        <v>7.0000000000000007E-2</v>
      </c>
      <c r="N2977" s="29">
        <f t="shared" si="117"/>
        <v>122.50000000000001</v>
      </c>
      <c r="O2977" s="3"/>
      <c r="P2977" s="4"/>
      <c r="Q2977" s="5"/>
      <c r="R2977" s="6"/>
    </row>
    <row r="2978" spans="1:18" ht="15.75" customHeight="1">
      <c r="A2978" s="12" t="s">
        <v>15</v>
      </c>
      <c r="B2978" s="15">
        <v>1185732</v>
      </c>
      <c r="C2978" s="3">
        <v>44292</v>
      </c>
      <c r="D2978" s="12" t="s">
        <v>34</v>
      </c>
      <c r="E2978" s="12" t="s">
        <v>106</v>
      </c>
      <c r="F2978" s="12" t="s">
        <v>107</v>
      </c>
      <c r="G2978" s="12" t="s">
        <v>20</v>
      </c>
      <c r="H2978" s="33">
        <v>0.10000000000000003</v>
      </c>
      <c r="I2978" s="21">
        <v>1750</v>
      </c>
      <c r="J2978" s="33">
        <f t="shared" si="110"/>
        <v>175.00000000000006</v>
      </c>
      <c r="K2978" s="34">
        <f t="shared" si="111"/>
        <v>52.500000000000014</v>
      </c>
      <c r="L2978" s="24">
        <v>0.3</v>
      </c>
      <c r="M2978" s="42">
        <f t="shared" si="116"/>
        <v>3.0000000000000009E-2</v>
      </c>
      <c r="N2978" s="29">
        <f t="shared" si="117"/>
        <v>52.500000000000014</v>
      </c>
      <c r="O2978" s="3"/>
      <c r="P2978" s="4"/>
      <c r="Q2978" s="5"/>
      <c r="R2978" s="6"/>
    </row>
    <row r="2979" spans="1:18" ht="15.75" customHeight="1">
      <c r="A2979" s="12" t="s">
        <v>15</v>
      </c>
      <c r="B2979" s="15">
        <v>1185732</v>
      </c>
      <c r="C2979" s="3">
        <v>44292</v>
      </c>
      <c r="D2979" s="12" t="s">
        <v>34</v>
      </c>
      <c r="E2979" s="12" t="s">
        <v>106</v>
      </c>
      <c r="F2979" s="12" t="s">
        <v>107</v>
      </c>
      <c r="G2979" s="12" t="s">
        <v>21</v>
      </c>
      <c r="H2979" s="33">
        <v>0.14999999999999997</v>
      </c>
      <c r="I2979" s="21">
        <v>1000</v>
      </c>
      <c r="J2979" s="33">
        <f t="shared" si="110"/>
        <v>149.99999999999997</v>
      </c>
      <c r="K2979" s="34">
        <f t="shared" si="111"/>
        <v>44.999999999999993</v>
      </c>
      <c r="L2979" s="24">
        <v>0.3</v>
      </c>
      <c r="M2979" s="42">
        <f t="shared" si="116"/>
        <v>4.4999999999999991E-2</v>
      </c>
      <c r="N2979" s="29">
        <f t="shared" si="117"/>
        <v>44.999999999999993</v>
      </c>
      <c r="O2979" s="3"/>
      <c r="P2979" s="4"/>
      <c r="Q2979" s="5"/>
      <c r="R2979" s="6"/>
    </row>
    <row r="2980" spans="1:18" ht="15.75" customHeight="1">
      <c r="A2980" s="12" t="s">
        <v>15</v>
      </c>
      <c r="B2980" s="15">
        <v>1185732</v>
      </c>
      <c r="C2980" s="3">
        <v>44292</v>
      </c>
      <c r="D2980" s="12" t="s">
        <v>34</v>
      </c>
      <c r="E2980" s="12" t="s">
        <v>106</v>
      </c>
      <c r="F2980" s="12" t="s">
        <v>107</v>
      </c>
      <c r="G2980" s="12" t="s">
        <v>22</v>
      </c>
      <c r="H2980" s="33">
        <v>0.6</v>
      </c>
      <c r="I2980" s="21">
        <v>1250</v>
      </c>
      <c r="J2980" s="33">
        <f t="shared" si="110"/>
        <v>750</v>
      </c>
      <c r="K2980" s="34">
        <f t="shared" si="111"/>
        <v>375</v>
      </c>
      <c r="L2980" s="24">
        <v>0.5</v>
      </c>
      <c r="M2980" s="42">
        <f t="shared" si="116"/>
        <v>0.3</v>
      </c>
      <c r="N2980" s="29">
        <f t="shared" si="117"/>
        <v>375</v>
      </c>
      <c r="O2980" s="3"/>
      <c r="P2980" s="4"/>
      <c r="Q2980" s="5"/>
      <c r="R2980" s="6"/>
    </row>
    <row r="2981" spans="1:18" ht="15.75" customHeight="1">
      <c r="A2981" s="12" t="s">
        <v>15</v>
      </c>
      <c r="B2981" s="15">
        <v>1185732</v>
      </c>
      <c r="C2981" s="3">
        <v>44292</v>
      </c>
      <c r="D2981" s="12" t="s">
        <v>34</v>
      </c>
      <c r="E2981" s="12" t="s">
        <v>106</v>
      </c>
      <c r="F2981" s="12" t="s">
        <v>107</v>
      </c>
      <c r="G2981" s="12" t="s">
        <v>23</v>
      </c>
      <c r="H2981" s="33">
        <v>0.5</v>
      </c>
      <c r="I2981" s="21">
        <v>2500</v>
      </c>
      <c r="J2981" s="33">
        <f t="shared" si="110"/>
        <v>1250</v>
      </c>
      <c r="K2981" s="34">
        <f t="shared" si="111"/>
        <v>500</v>
      </c>
      <c r="L2981" s="24">
        <v>0.4</v>
      </c>
      <c r="M2981" s="42">
        <f t="shared" si="116"/>
        <v>0.2</v>
      </c>
      <c r="N2981" s="29">
        <f t="shared" si="117"/>
        <v>500</v>
      </c>
      <c r="O2981" s="3"/>
      <c r="P2981" s="4"/>
      <c r="Q2981" s="5"/>
      <c r="R2981" s="6"/>
    </row>
    <row r="2982" spans="1:18" ht="15.75" customHeight="1">
      <c r="A2982" s="12" t="s">
        <v>15</v>
      </c>
      <c r="B2982" s="15">
        <v>1185732</v>
      </c>
      <c r="C2982" s="3">
        <v>44323</v>
      </c>
      <c r="D2982" s="12" t="s">
        <v>34</v>
      </c>
      <c r="E2982" s="12" t="s">
        <v>106</v>
      </c>
      <c r="F2982" s="12" t="s">
        <v>107</v>
      </c>
      <c r="G2982" s="12" t="s">
        <v>18</v>
      </c>
      <c r="H2982" s="33">
        <v>0.6</v>
      </c>
      <c r="I2982" s="21">
        <v>5200</v>
      </c>
      <c r="J2982" s="33">
        <f t="shared" si="110"/>
        <v>3120</v>
      </c>
      <c r="K2982" s="34">
        <f t="shared" si="111"/>
        <v>936</v>
      </c>
      <c r="L2982" s="24">
        <v>0.3</v>
      </c>
      <c r="M2982" s="42">
        <f t="shared" si="116"/>
        <v>0.18</v>
      </c>
      <c r="N2982" s="29">
        <f t="shared" si="117"/>
        <v>936</v>
      </c>
      <c r="O2982" s="3"/>
      <c r="P2982" s="4"/>
      <c r="Q2982" s="5"/>
      <c r="R2982" s="6"/>
    </row>
    <row r="2983" spans="1:18" ht="15.75" customHeight="1">
      <c r="A2983" s="12" t="s">
        <v>15</v>
      </c>
      <c r="B2983" s="15">
        <v>1185732</v>
      </c>
      <c r="C2983" s="3">
        <v>44323</v>
      </c>
      <c r="D2983" s="12" t="s">
        <v>34</v>
      </c>
      <c r="E2983" s="12" t="s">
        <v>106</v>
      </c>
      <c r="F2983" s="12" t="s">
        <v>107</v>
      </c>
      <c r="G2983" s="12" t="s">
        <v>19</v>
      </c>
      <c r="H2983" s="33">
        <v>0.4</v>
      </c>
      <c r="I2983" s="21">
        <v>2250</v>
      </c>
      <c r="J2983" s="33">
        <f t="shared" si="110"/>
        <v>900</v>
      </c>
      <c r="K2983" s="34">
        <f t="shared" si="111"/>
        <v>315</v>
      </c>
      <c r="L2983" s="24">
        <v>0.35</v>
      </c>
      <c r="M2983" s="42">
        <f t="shared" si="116"/>
        <v>0.14000000000000001</v>
      </c>
      <c r="N2983" s="29">
        <f t="shared" si="117"/>
        <v>315</v>
      </c>
      <c r="O2983" s="3"/>
      <c r="P2983" s="4"/>
      <c r="Q2983" s="5"/>
      <c r="R2983" s="6"/>
    </row>
    <row r="2984" spans="1:18" ht="15.75" customHeight="1">
      <c r="A2984" s="12" t="s">
        <v>15</v>
      </c>
      <c r="B2984" s="15">
        <v>1185732</v>
      </c>
      <c r="C2984" s="3">
        <v>44323</v>
      </c>
      <c r="D2984" s="12" t="s">
        <v>34</v>
      </c>
      <c r="E2984" s="12" t="s">
        <v>106</v>
      </c>
      <c r="F2984" s="12" t="s">
        <v>107</v>
      </c>
      <c r="G2984" s="12" t="s">
        <v>20</v>
      </c>
      <c r="H2984" s="33">
        <v>0.35000000000000003</v>
      </c>
      <c r="I2984" s="21">
        <v>2000</v>
      </c>
      <c r="J2984" s="33">
        <f t="shared" si="110"/>
        <v>700.00000000000011</v>
      </c>
      <c r="K2984" s="34">
        <f t="shared" si="111"/>
        <v>210.00000000000003</v>
      </c>
      <c r="L2984" s="24">
        <v>0.3</v>
      </c>
      <c r="M2984" s="42">
        <f t="shared" si="116"/>
        <v>0.10500000000000001</v>
      </c>
      <c r="N2984" s="29">
        <f t="shared" si="117"/>
        <v>210.00000000000003</v>
      </c>
      <c r="O2984" s="3"/>
      <c r="P2984" s="4"/>
      <c r="Q2984" s="5"/>
      <c r="R2984" s="6"/>
    </row>
    <row r="2985" spans="1:18" ht="15.75" customHeight="1">
      <c r="A2985" s="12" t="s">
        <v>15</v>
      </c>
      <c r="B2985" s="15">
        <v>1185732</v>
      </c>
      <c r="C2985" s="3">
        <v>44323</v>
      </c>
      <c r="D2985" s="12" t="s">
        <v>34</v>
      </c>
      <c r="E2985" s="12" t="s">
        <v>106</v>
      </c>
      <c r="F2985" s="12" t="s">
        <v>107</v>
      </c>
      <c r="G2985" s="12" t="s">
        <v>21</v>
      </c>
      <c r="H2985" s="33">
        <v>0.35000000000000003</v>
      </c>
      <c r="I2985" s="21">
        <v>1250</v>
      </c>
      <c r="J2985" s="33">
        <f t="shared" si="110"/>
        <v>437.50000000000006</v>
      </c>
      <c r="K2985" s="34">
        <f t="shared" si="111"/>
        <v>131.25</v>
      </c>
      <c r="L2985" s="24">
        <v>0.3</v>
      </c>
      <c r="M2985" s="42">
        <f t="shared" si="116"/>
        <v>0.105</v>
      </c>
      <c r="N2985" s="29">
        <f t="shared" si="117"/>
        <v>131.25</v>
      </c>
      <c r="O2985" s="3"/>
      <c r="P2985" s="4"/>
      <c r="Q2985" s="5"/>
      <c r="R2985" s="6"/>
    </row>
    <row r="2986" spans="1:18" ht="15.75" customHeight="1">
      <c r="A2986" s="12" t="s">
        <v>15</v>
      </c>
      <c r="B2986" s="15">
        <v>1185732</v>
      </c>
      <c r="C2986" s="3">
        <v>44323</v>
      </c>
      <c r="D2986" s="12" t="s">
        <v>34</v>
      </c>
      <c r="E2986" s="12" t="s">
        <v>106</v>
      </c>
      <c r="F2986" s="12" t="s">
        <v>107</v>
      </c>
      <c r="G2986" s="12" t="s">
        <v>22</v>
      </c>
      <c r="H2986" s="33">
        <v>0.44999999999999996</v>
      </c>
      <c r="I2986" s="21">
        <v>1500</v>
      </c>
      <c r="J2986" s="33">
        <f t="shared" si="110"/>
        <v>674.99999999999989</v>
      </c>
      <c r="K2986" s="34">
        <f t="shared" si="111"/>
        <v>337.49999999999994</v>
      </c>
      <c r="L2986" s="24">
        <v>0.5</v>
      </c>
      <c r="M2986" s="42">
        <f t="shared" si="116"/>
        <v>0.22499999999999995</v>
      </c>
      <c r="N2986" s="29">
        <f t="shared" si="117"/>
        <v>337.49999999999994</v>
      </c>
      <c r="O2986" s="3"/>
      <c r="P2986" s="4"/>
      <c r="Q2986" s="5"/>
      <c r="R2986" s="6"/>
    </row>
    <row r="2987" spans="1:18" ht="15.75" customHeight="1">
      <c r="A2987" s="12" t="s">
        <v>15</v>
      </c>
      <c r="B2987" s="15">
        <v>1185732</v>
      </c>
      <c r="C2987" s="3">
        <v>44323</v>
      </c>
      <c r="D2987" s="12" t="s">
        <v>34</v>
      </c>
      <c r="E2987" s="12" t="s">
        <v>106</v>
      </c>
      <c r="F2987" s="12" t="s">
        <v>107</v>
      </c>
      <c r="G2987" s="12" t="s">
        <v>23</v>
      </c>
      <c r="H2987" s="33">
        <v>0.49999999999999994</v>
      </c>
      <c r="I2987" s="21">
        <v>2750</v>
      </c>
      <c r="J2987" s="33">
        <f t="shared" si="110"/>
        <v>1374.9999999999998</v>
      </c>
      <c r="K2987" s="34">
        <f t="shared" si="111"/>
        <v>549.99999999999989</v>
      </c>
      <c r="L2987" s="24">
        <v>0.4</v>
      </c>
      <c r="M2987" s="42">
        <f t="shared" si="116"/>
        <v>0.19999999999999996</v>
      </c>
      <c r="N2987" s="29">
        <f t="shared" si="117"/>
        <v>549.99999999999989</v>
      </c>
      <c r="O2987" s="3"/>
      <c r="P2987" s="4"/>
      <c r="Q2987" s="5"/>
      <c r="R2987" s="6"/>
    </row>
    <row r="2988" spans="1:18" ht="15.75" customHeight="1">
      <c r="A2988" s="12" t="s">
        <v>15</v>
      </c>
      <c r="B2988" s="15">
        <v>1185732</v>
      </c>
      <c r="C2988" s="3">
        <v>44353</v>
      </c>
      <c r="D2988" s="12" t="s">
        <v>34</v>
      </c>
      <c r="E2988" s="12" t="s">
        <v>106</v>
      </c>
      <c r="F2988" s="12" t="s">
        <v>107</v>
      </c>
      <c r="G2988" s="12" t="s">
        <v>18</v>
      </c>
      <c r="H2988" s="33">
        <v>0.35000000000000003</v>
      </c>
      <c r="I2988" s="21">
        <v>5250</v>
      </c>
      <c r="J2988" s="33">
        <f t="shared" si="110"/>
        <v>1837.5000000000002</v>
      </c>
      <c r="K2988" s="34">
        <f t="shared" si="111"/>
        <v>551.25</v>
      </c>
      <c r="L2988" s="24">
        <v>0.3</v>
      </c>
      <c r="M2988" s="42">
        <f t="shared" si="116"/>
        <v>0.105</v>
      </c>
      <c r="N2988" s="29">
        <f t="shared" si="117"/>
        <v>551.25</v>
      </c>
      <c r="O2988" s="3"/>
      <c r="P2988" s="4"/>
      <c r="Q2988" s="5"/>
      <c r="R2988" s="6"/>
    </row>
    <row r="2989" spans="1:18" ht="15.75" customHeight="1">
      <c r="A2989" s="12" t="s">
        <v>15</v>
      </c>
      <c r="B2989" s="15">
        <v>1185732</v>
      </c>
      <c r="C2989" s="3">
        <v>44353</v>
      </c>
      <c r="D2989" s="12" t="s">
        <v>34</v>
      </c>
      <c r="E2989" s="12" t="s">
        <v>106</v>
      </c>
      <c r="F2989" s="12" t="s">
        <v>107</v>
      </c>
      <c r="G2989" s="12" t="s">
        <v>19</v>
      </c>
      <c r="H2989" s="33">
        <v>0.3000000000000001</v>
      </c>
      <c r="I2989" s="21">
        <v>2750</v>
      </c>
      <c r="J2989" s="33">
        <f t="shared" si="110"/>
        <v>825.00000000000023</v>
      </c>
      <c r="K2989" s="34">
        <f t="shared" si="111"/>
        <v>288.75000000000006</v>
      </c>
      <c r="L2989" s="24">
        <v>0.35</v>
      </c>
      <c r="M2989" s="42">
        <f t="shared" si="116"/>
        <v>0.10500000000000002</v>
      </c>
      <c r="N2989" s="29">
        <f t="shared" si="117"/>
        <v>288.75000000000006</v>
      </c>
      <c r="O2989" s="3"/>
      <c r="P2989" s="4"/>
      <c r="Q2989" s="5"/>
      <c r="R2989" s="6"/>
    </row>
    <row r="2990" spans="1:18" ht="15.75" customHeight="1">
      <c r="A2990" s="12" t="s">
        <v>15</v>
      </c>
      <c r="B2990" s="15">
        <v>1185732</v>
      </c>
      <c r="C2990" s="3">
        <v>44353</v>
      </c>
      <c r="D2990" s="12" t="s">
        <v>34</v>
      </c>
      <c r="E2990" s="12" t="s">
        <v>106</v>
      </c>
      <c r="F2990" s="12" t="s">
        <v>107</v>
      </c>
      <c r="G2990" s="12" t="s">
        <v>20</v>
      </c>
      <c r="H2990" s="33">
        <v>0.25000000000000006</v>
      </c>
      <c r="I2990" s="21">
        <v>2000</v>
      </c>
      <c r="J2990" s="33">
        <f t="shared" si="110"/>
        <v>500.00000000000011</v>
      </c>
      <c r="K2990" s="34">
        <f t="shared" si="111"/>
        <v>150.00000000000003</v>
      </c>
      <c r="L2990" s="24">
        <v>0.3</v>
      </c>
      <c r="M2990" s="42">
        <f t="shared" si="116"/>
        <v>7.5000000000000011E-2</v>
      </c>
      <c r="N2990" s="29">
        <f t="shared" si="117"/>
        <v>150.00000000000003</v>
      </c>
      <c r="O2990" s="3"/>
      <c r="P2990" s="4"/>
      <c r="Q2990" s="5"/>
      <c r="R2990" s="6"/>
    </row>
    <row r="2991" spans="1:18" ht="15.75" customHeight="1">
      <c r="A2991" s="12" t="s">
        <v>15</v>
      </c>
      <c r="B2991" s="15">
        <v>1185732</v>
      </c>
      <c r="C2991" s="3">
        <v>44353</v>
      </c>
      <c r="D2991" s="12" t="s">
        <v>34</v>
      </c>
      <c r="E2991" s="12" t="s">
        <v>106</v>
      </c>
      <c r="F2991" s="12" t="s">
        <v>107</v>
      </c>
      <c r="G2991" s="12" t="s">
        <v>21</v>
      </c>
      <c r="H2991" s="33">
        <v>0.25000000000000006</v>
      </c>
      <c r="I2991" s="21">
        <v>1750</v>
      </c>
      <c r="J2991" s="33">
        <f t="shared" si="110"/>
        <v>437.50000000000011</v>
      </c>
      <c r="K2991" s="34">
        <f t="shared" si="111"/>
        <v>131.25000000000003</v>
      </c>
      <c r="L2991" s="24">
        <v>0.3</v>
      </c>
      <c r="M2991" s="42">
        <f t="shared" si="116"/>
        <v>7.5000000000000011E-2</v>
      </c>
      <c r="N2991" s="29">
        <f t="shared" si="117"/>
        <v>131.25000000000003</v>
      </c>
      <c r="O2991" s="3"/>
      <c r="P2991" s="4"/>
      <c r="Q2991" s="5"/>
      <c r="R2991" s="6"/>
    </row>
    <row r="2992" spans="1:18" ht="15.75" customHeight="1">
      <c r="A2992" s="12" t="s">
        <v>15</v>
      </c>
      <c r="B2992" s="15">
        <v>1185732</v>
      </c>
      <c r="C2992" s="3">
        <v>44353</v>
      </c>
      <c r="D2992" s="12" t="s">
        <v>34</v>
      </c>
      <c r="E2992" s="12" t="s">
        <v>106</v>
      </c>
      <c r="F2992" s="12" t="s">
        <v>107</v>
      </c>
      <c r="G2992" s="12" t="s">
        <v>22</v>
      </c>
      <c r="H2992" s="33">
        <v>0.35000000000000003</v>
      </c>
      <c r="I2992" s="21">
        <v>1750</v>
      </c>
      <c r="J2992" s="33">
        <f t="shared" si="110"/>
        <v>612.50000000000011</v>
      </c>
      <c r="K2992" s="34">
        <f t="shared" si="111"/>
        <v>306.25000000000006</v>
      </c>
      <c r="L2992" s="24">
        <v>0.5</v>
      </c>
      <c r="M2992" s="42">
        <f t="shared" si="116"/>
        <v>0.17500000000000004</v>
      </c>
      <c r="N2992" s="29">
        <f t="shared" si="117"/>
        <v>306.25000000000006</v>
      </c>
      <c r="O2992" s="3"/>
      <c r="P2992" s="4"/>
      <c r="Q2992" s="5"/>
      <c r="R2992" s="6"/>
    </row>
    <row r="2993" spans="1:18" ht="15.75" customHeight="1">
      <c r="A2993" s="12" t="s">
        <v>15</v>
      </c>
      <c r="B2993" s="15">
        <v>1185732</v>
      </c>
      <c r="C2993" s="3">
        <v>44353</v>
      </c>
      <c r="D2993" s="12" t="s">
        <v>34</v>
      </c>
      <c r="E2993" s="12" t="s">
        <v>106</v>
      </c>
      <c r="F2993" s="12" t="s">
        <v>107</v>
      </c>
      <c r="G2993" s="12" t="s">
        <v>23</v>
      </c>
      <c r="H2993" s="33">
        <v>0.55000000000000004</v>
      </c>
      <c r="I2993" s="21">
        <v>3250</v>
      </c>
      <c r="J2993" s="33">
        <f t="shared" si="110"/>
        <v>1787.5000000000002</v>
      </c>
      <c r="K2993" s="34">
        <f t="shared" si="111"/>
        <v>715.00000000000011</v>
      </c>
      <c r="L2993" s="24">
        <v>0.4</v>
      </c>
      <c r="M2993" s="42">
        <f t="shared" si="116"/>
        <v>0.22000000000000003</v>
      </c>
      <c r="N2993" s="29">
        <f t="shared" si="117"/>
        <v>715.00000000000011</v>
      </c>
      <c r="O2993" s="3"/>
      <c r="P2993" s="4"/>
      <c r="Q2993" s="5"/>
      <c r="R2993" s="6"/>
    </row>
    <row r="2994" spans="1:18" ht="15.75" customHeight="1">
      <c r="A2994" s="12" t="s">
        <v>15</v>
      </c>
      <c r="B2994" s="15">
        <v>1185732</v>
      </c>
      <c r="C2994" s="3">
        <v>44382</v>
      </c>
      <c r="D2994" s="12" t="s">
        <v>34</v>
      </c>
      <c r="E2994" s="12" t="s">
        <v>106</v>
      </c>
      <c r="F2994" s="12" t="s">
        <v>107</v>
      </c>
      <c r="G2994" s="12" t="s">
        <v>18</v>
      </c>
      <c r="H2994" s="33">
        <v>0.5</v>
      </c>
      <c r="I2994" s="21">
        <v>5500</v>
      </c>
      <c r="J2994" s="33">
        <f t="shared" si="110"/>
        <v>2750</v>
      </c>
      <c r="K2994" s="34">
        <f t="shared" si="111"/>
        <v>825</v>
      </c>
      <c r="L2994" s="24">
        <v>0.3</v>
      </c>
      <c r="M2994" s="42">
        <f t="shared" si="116"/>
        <v>0.15</v>
      </c>
      <c r="N2994" s="29">
        <f t="shared" si="117"/>
        <v>825</v>
      </c>
      <c r="O2994" s="3"/>
      <c r="P2994" s="4"/>
      <c r="Q2994" s="5"/>
      <c r="R2994" s="6"/>
    </row>
    <row r="2995" spans="1:18" ht="15.75" customHeight="1">
      <c r="A2995" s="12" t="s">
        <v>15</v>
      </c>
      <c r="B2995" s="15">
        <v>1185732</v>
      </c>
      <c r="C2995" s="3">
        <v>44382</v>
      </c>
      <c r="D2995" s="12" t="s">
        <v>34</v>
      </c>
      <c r="E2995" s="12" t="s">
        <v>106</v>
      </c>
      <c r="F2995" s="12" t="s">
        <v>107</v>
      </c>
      <c r="G2995" s="12" t="s">
        <v>19</v>
      </c>
      <c r="H2995" s="33">
        <v>0.45000000000000007</v>
      </c>
      <c r="I2995" s="21">
        <v>3000</v>
      </c>
      <c r="J2995" s="33">
        <f t="shared" si="110"/>
        <v>1350.0000000000002</v>
      </c>
      <c r="K2995" s="34">
        <f t="shared" si="111"/>
        <v>472.50000000000006</v>
      </c>
      <c r="L2995" s="24">
        <v>0.35</v>
      </c>
      <c r="M2995" s="42">
        <f t="shared" si="116"/>
        <v>0.15750000000000003</v>
      </c>
      <c r="N2995" s="29">
        <f t="shared" si="117"/>
        <v>472.50000000000006</v>
      </c>
      <c r="O2995" s="3"/>
      <c r="P2995" s="4"/>
      <c r="Q2995" s="5"/>
      <c r="R2995" s="6"/>
    </row>
    <row r="2996" spans="1:18" ht="15.75" customHeight="1">
      <c r="A2996" s="12" t="s">
        <v>15</v>
      </c>
      <c r="B2996" s="15">
        <v>1185732</v>
      </c>
      <c r="C2996" s="3">
        <v>44382</v>
      </c>
      <c r="D2996" s="12" t="s">
        <v>34</v>
      </c>
      <c r="E2996" s="12" t="s">
        <v>106</v>
      </c>
      <c r="F2996" s="12" t="s">
        <v>107</v>
      </c>
      <c r="G2996" s="12" t="s">
        <v>20</v>
      </c>
      <c r="H2996" s="33">
        <v>0.4</v>
      </c>
      <c r="I2996" s="21">
        <v>2250</v>
      </c>
      <c r="J2996" s="33">
        <f t="shared" si="110"/>
        <v>900</v>
      </c>
      <c r="K2996" s="34">
        <f t="shared" si="111"/>
        <v>270</v>
      </c>
      <c r="L2996" s="24">
        <v>0.3</v>
      </c>
      <c r="M2996" s="42">
        <f t="shared" si="116"/>
        <v>0.12</v>
      </c>
      <c r="N2996" s="29">
        <f t="shared" si="117"/>
        <v>270</v>
      </c>
      <c r="O2996" s="3"/>
      <c r="P2996" s="4"/>
      <c r="Q2996" s="5"/>
      <c r="R2996" s="6"/>
    </row>
    <row r="2997" spans="1:18" ht="15.75" customHeight="1">
      <c r="A2997" s="12" t="s">
        <v>15</v>
      </c>
      <c r="B2997" s="15">
        <v>1185732</v>
      </c>
      <c r="C2997" s="3">
        <v>44382</v>
      </c>
      <c r="D2997" s="12" t="s">
        <v>34</v>
      </c>
      <c r="E2997" s="12" t="s">
        <v>106</v>
      </c>
      <c r="F2997" s="12" t="s">
        <v>107</v>
      </c>
      <c r="G2997" s="12" t="s">
        <v>21</v>
      </c>
      <c r="H2997" s="33">
        <v>0.4</v>
      </c>
      <c r="I2997" s="21">
        <v>1750</v>
      </c>
      <c r="J2997" s="33">
        <f t="shared" si="110"/>
        <v>700</v>
      </c>
      <c r="K2997" s="34">
        <f t="shared" si="111"/>
        <v>210</v>
      </c>
      <c r="L2997" s="24">
        <v>0.3</v>
      </c>
      <c r="M2997" s="42">
        <f t="shared" si="116"/>
        <v>0.12</v>
      </c>
      <c r="N2997" s="29">
        <f t="shared" si="117"/>
        <v>210</v>
      </c>
      <c r="O2997" s="3"/>
      <c r="P2997" s="4"/>
      <c r="Q2997" s="5"/>
      <c r="R2997" s="6"/>
    </row>
    <row r="2998" spans="1:18" ht="15.75" customHeight="1">
      <c r="A2998" s="12" t="s">
        <v>15</v>
      </c>
      <c r="B2998" s="15">
        <v>1185732</v>
      </c>
      <c r="C2998" s="3">
        <v>44382</v>
      </c>
      <c r="D2998" s="12" t="s">
        <v>34</v>
      </c>
      <c r="E2998" s="12" t="s">
        <v>106</v>
      </c>
      <c r="F2998" s="12" t="s">
        <v>107</v>
      </c>
      <c r="G2998" s="12" t="s">
        <v>22</v>
      </c>
      <c r="H2998" s="33">
        <v>0.5</v>
      </c>
      <c r="I2998" s="21">
        <v>2000</v>
      </c>
      <c r="J2998" s="33">
        <f t="shared" si="110"/>
        <v>1000</v>
      </c>
      <c r="K2998" s="34">
        <f t="shared" si="111"/>
        <v>500</v>
      </c>
      <c r="L2998" s="24">
        <v>0.5</v>
      </c>
      <c r="M2998" s="42">
        <f t="shared" si="116"/>
        <v>0.25</v>
      </c>
      <c r="N2998" s="29">
        <f t="shared" si="117"/>
        <v>500</v>
      </c>
      <c r="O2998" s="3"/>
      <c r="P2998" s="4"/>
      <c r="Q2998" s="5"/>
      <c r="R2998" s="6"/>
    </row>
    <row r="2999" spans="1:18" ht="15.75" customHeight="1">
      <c r="A2999" s="12" t="s">
        <v>15</v>
      </c>
      <c r="B2999" s="15">
        <v>1185732</v>
      </c>
      <c r="C2999" s="3">
        <v>44382</v>
      </c>
      <c r="D2999" s="12" t="s">
        <v>34</v>
      </c>
      <c r="E2999" s="12" t="s">
        <v>106</v>
      </c>
      <c r="F2999" s="12" t="s">
        <v>107</v>
      </c>
      <c r="G2999" s="12" t="s">
        <v>23</v>
      </c>
      <c r="H2999" s="33">
        <v>0.55000000000000004</v>
      </c>
      <c r="I2999" s="21">
        <v>3750</v>
      </c>
      <c r="J2999" s="33">
        <f t="shared" si="110"/>
        <v>2062.5</v>
      </c>
      <c r="K2999" s="34">
        <f t="shared" si="111"/>
        <v>825</v>
      </c>
      <c r="L2999" s="24">
        <v>0.4</v>
      </c>
      <c r="M2999" s="42">
        <f t="shared" si="116"/>
        <v>0.22</v>
      </c>
      <c r="N2999" s="29">
        <f t="shared" si="117"/>
        <v>825</v>
      </c>
      <c r="O2999" s="3"/>
      <c r="P2999" s="4"/>
      <c r="Q2999" s="5"/>
      <c r="R2999" s="6"/>
    </row>
    <row r="3000" spans="1:18" ht="15.75" customHeight="1">
      <c r="A3000" s="12" t="s">
        <v>15</v>
      </c>
      <c r="B3000" s="15">
        <v>1185732</v>
      </c>
      <c r="C3000" s="3">
        <v>44414</v>
      </c>
      <c r="D3000" s="12" t="s">
        <v>34</v>
      </c>
      <c r="E3000" s="12" t="s">
        <v>106</v>
      </c>
      <c r="F3000" s="12" t="s">
        <v>107</v>
      </c>
      <c r="G3000" s="12" t="s">
        <v>18</v>
      </c>
      <c r="H3000" s="33">
        <v>0.5</v>
      </c>
      <c r="I3000" s="21">
        <v>5250</v>
      </c>
      <c r="J3000" s="33">
        <f t="shared" si="110"/>
        <v>2625</v>
      </c>
      <c r="K3000" s="34">
        <f t="shared" si="111"/>
        <v>787.5</v>
      </c>
      <c r="L3000" s="24">
        <v>0.3</v>
      </c>
      <c r="M3000" s="42">
        <f t="shared" si="116"/>
        <v>0.15</v>
      </c>
      <c r="N3000" s="29">
        <f t="shared" si="117"/>
        <v>787.5</v>
      </c>
      <c r="O3000" s="3"/>
      <c r="P3000" s="4"/>
      <c r="Q3000" s="5"/>
      <c r="R3000" s="6"/>
    </row>
    <row r="3001" spans="1:18" ht="15.75" customHeight="1">
      <c r="A3001" s="12" t="s">
        <v>15</v>
      </c>
      <c r="B3001" s="15">
        <v>1185732</v>
      </c>
      <c r="C3001" s="3">
        <v>44414</v>
      </c>
      <c r="D3001" s="12" t="s">
        <v>34</v>
      </c>
      <c r="E3001" s="12" t="s">
        <v>106</v>
      </c>
      <c r="F3001" s="12" t="s">
        <v>107</v>
      </c>
      <c r="G3001" s="12" t="s">
        <v>19</v>
      </c>
      <c r="H3001" s="33">
        <v>0.45000000000000007</v>
      </c>
      <c r="I3001" s="21">
        <v>3000</v>
      </c>
      <c r="J3001" s="33">
        <f t="shared" si="110"/>
        <v>1350.0000000000002</v>
      </c>
      <c r="K3001" s="34">
        <f t="shared" si="111"/>
        <v>472.50000000000006</v>
      </c>
      <c r="L3001" s="24">
        <v>0.35</v>
      </c>
      <c r="M3001" s="42">
        <f t="shared" si="116"/>
        <v>0.15750000000000003</v>
      </c>
      <c r="N3001" s="29">
        <f t="shared" si="117"/>
        <v>472.50000000000006</v>
      </c>
      <c r="O3001" s="3"/>
      <c r="P3001" s="4"/>
      <c r="Q3001" s="5"/>
      <c r="R3001" s="6"/>
    </row>
    <row r="3002" spans="1:18" ht="15.75" customHeight="1">
      <c r="A3002" s="12" t="s">
        <v>15</v>
      </c>
      <c r="B3002" s="15">
        <v>1185732</v>
      </c>
      <c r="C3002" s="3">
        <v>44414</v>
      </c>
      <c r="D3002" s="12" t="s">
        <v>34</v>
      </c>
      <c r="E3002" s="12" t="s">
        <v>106</v>
      </c>
      <c r="F3002" s="12" t="s">
        <v>107</v>
      </c>
      <c r="G3002" s="12" t="s">
        <v>20</v>
      </c>
      <c r="H3002" s="33">
        <v>0.4</v>
      </c>
      <c r="I3002" s="21">
        <v>2250</v>
      </c>
      <c r="J3002" s="33">
        <f t="shared" si="110"/>
        <v>900</v>
      </c>
      <c r="K3002" s="34">
        <f t="shared" si="111"/>
        <v>270</v>
      </c>
      <c r="L3002" s="24">
        <v>0.3</v>
      </c>
      <c r="M3002" s="42">
        <f t="shared" si="116"/>
        <v>0.12</v>
      </c>
      <c r="N3002" s="29">
        <f t="shared" si="117"/>
        <v>270</v>
      </c>
      <c r="O3002" s="3"/>
      <c r="P3002" s="4"/>
      <c r="Q3002" s="5"/>
      <c r="R3002" s="6"/>
    </row>
    <row r="3003" spans="1:18" ht="15.75" customHeight="1">
      <c r="A3003" s="12" t="s">
        <v>15</v>
      </c>
      <c r="B3003" s="15">
        <v>1185732</v>
      </c>
      <c r="C3003" s="3">
        <v>44414</v>
      </c>
      <c r="D3003" s="12" t="s">
        <v>34</v>
      </c>
      <c r="E3003" s="12" t="s">
        <v>106</v>
      </c>
      <c r="F3003" s="12" t="s">
        <v>107</v>
      </c>
      <c r="G3003" s="12" t="s">
        <v>21</v>
      </c>
      <c r="H3003" s="33">
        <v>0.4</v>
      </c>
      <c r="I3003" s="21">
        <v>2000</v>
      </c>
      <c r="J3003" s="33">
        <f t="shared" si="110"/>
        <v>800</v>
      </c>
      <c r="K3003" s="34">
        <f t="shared" si="111"/>
        <v>240</v>
      </c>
      <c r="L3003" s="24">
        <v>0.3</v>
      </c>
      <c r="M3003" s="42">
        <f t="shared" si="116"/>
        <v>0.12</v>
      </c>
      <c r="N3003" s="29">
        <f t="shared" si="117"/>
        <v>240</v>
      </c>
      <c r="O3003" s="3"/>
      <c r="P3003" s="4"/>
      <c r="Q3003" s="5"/>
      <c r="R3003" s="6"/>
    </row>
    <row r="3004" spans="1:18" ht="15.75" customHeight="1">
      <c r="A3004" s="12" t="s">
        <v>15</v>
      </c>
      <c r="B3004" s="15">
        <v>1185732</v>
      </c>
      <c r="C3004" s="3">
        <v>44414</v>
      </c>
      <c r="D3004" s="12" t="s">
        <v>34</v>
      </c>
      <c r="E3004" s="12" t="s">
        <v>106</v>
      </c>
      <c r="F3004" s="12" t="s">
        <v>107</v>
      </c>
      <c r="G3004" s="12" t="s">
        <v>22</v>
      </c>
      <c r="H3004" s="33">
        <v>0.5</v>
      </c>
      <c r="I3004" s="21">
        <v>1750</v>
      </c>
      <c r="J3004" s="33">
        <f t="shared" si="110"/>
        <v>875</v>
      </c>
      <c r="K3004" s="34">
        <f t="shared" si="111"/>
        <v>437.5</v>
      </c>
      <c r="L3004" s="24">
        <v>0.5</v>
      </c>
      <c r="M3004" s="42">
        <f t="shared" si="116"/>
        <v>0.25</v>
      </c>
      <c r="N3004" s="29">
        <f t="shared" si="117"/>
        <v>437.5</v>
      </c>
      <c r="O3004" s="3"/>
      <c r="P3004" s="4"/>
      <c r="Q3004" s="5"/>
      <c r="R3004" s="6"/>
    </row>
    <row r="3005" spans="1:18" ht="15.75" customHeight="1">
      <c r="A3005" s="12" t="s">
        <v>15</v>
      </c>
      <c r="B3005" s="15">
        <v>1185732</v>
      </c>
      <c r="C3005" s="3">
        <v>44414</v>
      </c>
      <c r="D3005" s="12" t="s">
        <v>34</v>
      </c>
      <c r="E3005" s="12" t="s">
        <v>106</v>
      </c>
      <c r="F3005" s="12" t="s">
        <v>107</v>
      </c>
      <c r="G3005" s="12" t="s">
        <v>23</v>
      </c>
      <c r="H3005" s="33">
        <v>0.55000000000000004</v>
      </c>
      <c r="I3005" s="21">
        <v>3500</v>
      </c>
      <c r="J3005" s="33">
        <f t="shared" si="110"/>
        <v>1925.0000000000002</v>
      </c>
      <c r="K3005" s="34">
        <f t="shared" si="111"/>
        <v>770.00000000000011</v>
      </c>
      <c r="L3005" s="24">
        <v>0.4</v>
      </c>
      <c r="M3005" s="42">
        <f t="shared" si="116"/>
        <v>0.22000000000000003</v>
      </c>
      <c r="N3005" s="29">
        <f t="shared" si="117"/>
        <v>770.00000000000011</v>
      </c>
      <c r="O3005" s="3"/>
      <c r="P3005" s="4"/>
      <c r="Q3005" s="5"/>
      <c r="R3005" s="6"/>
    </row>
    <row r="3006" spans="1:18" ht="15.75" customHeight="1">
      <c r="A3006" s="12" t="s">
        <v>15</v>
      </c>
      <c r="B3006" s="15">
        <v>1185732</v>
      </c>
      <c r="C3006" s="3">
        <v>44446</v>
      </c>
      <c r="D3006" s="12" t="s">
        <v>34</v>
      </c>
      <c r="E3006" s="12" t="s">
        <v>106</v>
      </c>
      <c r="F3006" s="12" t="s">
        <v>107</v>
      </c>
      <c r="G3006" s="12" t="s">
        <v>18</v>
      </c>
      <c r="H3006" s="33">
        <v>0.35000000000000003</v>
      </c>
      <c r="I3006" s="21">
        <v>4750</v>
      </c>
      <c r="J3006" s="33">
        <f t="shared" si="110"/>
        <v>1662.5000000000002</v>
      </c>
      <c r="K3006" s="34">
        <f t="shared" si="111"/>
        <v>498.75000000000006</v>
      </c>
      <c r="L3006" s="24">
        <v>0.3</v>
      </c>
      <c r="M3006" s="42">
        <f t="shared" si="116"/>
        <v>0.10500000000000001</v>
      </c>
      <c r="N3006" s="29">
        <f t="shared" si="117"/>
        <v>498.75000000000006</v>
      </c>
      <c r="O3006" s="3"/>
      <c r="P3006" s="4"/>
      <c r="Q3006" s="5"/>
      <c r="R3006" s="6"/>
    </row>
    <row r="3007" spans="1:18" ht="15.75" customHeight="1">
      <c r="A3007" s="12" t="s">
        <v>15</v>
      </c>
      <c r="B3007" s="15">
        <v>1185732</v>
      </c>
      <c r="C3007" s="3">
        <v>44446</v>
      </c>
      <c r="D3007" s="12" t="s">
        <v>34</v>
      </c>
      <c r="E3007" s="12" t="s">
        <v>106</v>
      </c>
      <c r="F3007" s="12" t="s">
        <v>107</v>
      </c>
      <c r="G3007" s="12" t="s">
        <v>19</v>
      </c>
      <c r="H3007" s="33">
        <v>0.3000000000000001</v>
      </c>
      <c r="I3007" s="21">
        <v>2750</v>
      </c>
      <c r="J3007" s="33">
        <f t="shared" si="110"/>
        <v>825.00000000000023</v>
      </c>
      <c r="K3007" s="34">
        <f t="shared" si="111"/>
        <v>288.75000000000006</v>
      </c>
      <c r="L3007" s="24">
        <v>0.35</v>
      </c>
      <c r="M3007" s="42">
        <f t="shared" si="116"/>
        <v>0.10500000000000002</v>
      </c>
      <c r="N3007" s="29">
        <f t="shared" si="117"/>
        <v>288.75000000000006</v>
      </c>
      <c r="O3007" s="3"/>
      <c r="P3007" s="4"/>
      <c r="Q3007" s="5"/>
      <c r="R3007" s="6"/>
    </row>
    <row r="3008" spans="1:18" ht="15.75" customHeight="1">
      <c r="A3008" s="12" t="s">
        <v>15</v>
      </c>
      <c r="B3008" s="15">
        <v>1185732</v>
      </c>
      <c r="C3008" s="3">
        <v>44446</v>
      </c>
      <c r="D3008" s="12" t="s">
        <v>34</v>
      </c>
      <c r="E3008" s="12" t="s">
        <v>106</v>
      </c>
      <c r="F3008" s="12" t="s">
        <v>107</v>
      </c>
      <c r="G3008" s="12" t="s">
        <v>20</v>
      </c>
      <c r="H3008" s="33">
        <v>0.25000000000000006</v>
      </c>
      <c r="I3008" s="21">
        <v>1750</v>
      </c>
      <c r="J3008" s="33">
        <f t="shared" si="110"/>
        <v>437.50000000000011</v>
      </c>
      <c r="K3008" s="34">
        <f t="shared" si="111"/>
        <v>131.25000000000003</v>
      </c>
      <c r="L3008" s="24">
        <v>0.3</v>
      </c>
      <c r="M3008" s="42">
        <f t="shared" si="116"/>
        <v>7.5000000000000011E-2</v>
      </c>
      <c r="N3008" s="29">
        <f t="shared" si="117"/>
        <v>131.25000000000003</v>
      </c>
      <c r="O3008" s="3"/>
      <c r="P3008" s="4"/>
      <c r="Q3008" s="5"/>
      <c r="R3008" s="6"/>
    </row>
    <row r="3009" spans="1:18" ht="15.75" customHeight="1">
      <c r="A3009" s="12" t="s">
        <v>15</v>
      </c>
      <c r="B3009" s="15">
        <v>1185732</v>
      </c>
      <c r="C3009" s="3">
        <v>44446</v>
      </c>
      <c r="D3009" s="12" t="s">
        <v>34</v>
      </c>
      <c r="E3009" s="12" t="s">
        <v>106</v>
      </c>
      <c r="F3009" s="12" t="s">
        <v>107</v>
      </c>
      <c r="G3009" s="12" t="s">
        <v>21</v>
      </c>
      <c r="H3009" s="33">
        <v>0.25000000000000006</v>
      </c>
      <c r="I3009" s="21">
        <v>1500</v>
      </c>
      <c r="J3009" s="33">
        <f t="shared" si="110"/>
        <v>375.00000000000006</v>
      </c>
      <c r="K3009" s="34">
        <f t="shared" si="111"/>
        <v>112.50000000000001</v>
      </c>
      <c r="L3009" s="24">
        <v>0.3</v>
      </c>
      <c r="M3009" s="42">
        <f t="shared" si="116"/>
        <v>7.5000000000000011E-2</v>
      </c>
      <c r="N3009" s="29">
        <f t="shared" si="117"/>
        <v>112.50000000000001</v>
      </c>
      <c r="O3009" s="3"/>
      <c r="P3009" s="4"/>
      <c r="Q3009" s="5"/>
      <c r="R3009" s="6"/>
    </row>
    <row r="3010" spans="1:18" ht="15.75" customHeight="1">
      <c r="A3010" s="12" t="s">
        <v>15</v>
      </c>
      <c r="B3010" s="15">
        <v>1185732</v>
      </c>
      <c r="C3010" s="3">
        <v>44446</v>
      </c>
      <c r="D3010" s="12" t="s">
        <v>34</v>
      </c>
      <c r="E3010" s="12" t="s">
        <v>106</v>
      </c>
      <c r="F3010" s="12" t="s">
        <v>107</v>
      </c>
      <c r="G3010" s="12" t="s">
        <v>22</v>
      </c>
      <c r="H3010" s="33">
        <v>0.35000000000000003</v>
      </c>
      <c r="I3010" s="21">
        <v>1500</v>
      </c>
      <c r="J3010" s="33">
        <f t="shared" si="110"/>
        <v>525</v>
      </c>
      <c r="K3010" s="34">
        <f t="shared" si="111"/>
        <v>262.5</v>
      </c>
      <c r="L3010" s="24">
        <v>0.5</v>
      </c>
      <c r="M3010" s="42">
        <f t="shared" si="116"/>
        <v>0.17499999999999999</v>
      </c>
      <c r="N3010" s="29">
        <f t="shared" si="117"/>
        <v>262.5</v>
      </c>
      <c r="O3010" s="3"/>
      <c r="P3010" s="4"/>
      <c r="Q3010" s="5"/>
      <c r="R3010" s="6"/>
    </row>
    <row r="3011" spans="1:18" ht="15.75" customHeight="1">
      <c r="A3011" s="12" t="s">
        <v>15</v>
      </c>
      <c r="B3011" s="15">
        <v>1185732</v>
      </c>
      <c r="C3011" s="3">
        <v>44446</v>
      </c>
      <c r="D3011" s="12" t="s">
        <v>34</v>
      </c>
      <c r="E3011" s="12" t="s">
        <v>106</v>
      </c>
      <c r="F3011" s="12" t="s">
        <v>107</v>
      </c>
      <c r="G3011" s="12" t="s">
        <v>23</v>
      </c>
      <c r="H3011" s="33">
        <v>0.4</v>
      </c>
      <c r="I3011" s="21">
        <v>2250</v>
      </c>
      <c r="J3011" s="33">
        <f t="shared" si="110"/>
        <v>900</v>
      </c>
      <c r="K3011" s="34">
        <f t="shared" si="111"/>
        <v>360</v>
      </c>
      <c r="L3011" s="24">
        <v>0.4</v>
      </c>
      <c r="M3011" s="42">
        <f t="shared" si="116"/>
        <v>0.16</v>
      </c>
      <c r="N3011" s="29">
        <f t="shared" si="117"/>
        <v>360</v>
      </c>
      <c r="O3011" s="3"/>
      <c r="P3011" s="4"/>
      <c r="Q3011" s="5"/>
      <c r="R3011" s="6"/>
    </row>
    <row r="3012" spans="1:18" ht="15.75" customHeight="1">
      <c r="A3012" s="12" t="s">
        <v>15</v>
      </c>
      <c r="B3012" s="15">
        <v>1185732</v>
      </c>
      <c r="C3012" s="3">
        <v>44475</v>
      </c>
      <c r="D3012" s="12" t="s">
        <v>34</v>
      </c>
      <c r="E3012" s="12" t="s">
        <v>106</v>
      </c>
      <c r="F3012" s="12" t="s">
        <v>107</v>
      </c>
      <c r="G3012" s="12" t="s">
        <v>18</v>
      </c>
      <c r="H3012" s="33">
        <v>0.44999999999999996</v>
      </c>
      <c r="I3012" s="21">
        <v>4000</v>
      </c>
      <c r="J3012" s="33">
        <f t="shared" si="110"/>
        <v>1799.9999999999998</v>
      </c>
      <c r="K3012" s="34">
        <f t="shared" si="111"/>
        <v>539.99999999999989</v>
      </c>
      <c r="L3012" s="24">
        <v>0.3</v>
      </c>
      <c r="M3012" s="42">
        <f t="shared" si="116"/>
        <v>0.13499999999999998</v>
      </c>
      <c r="N3012" s="29">
        <f t="shared" si="117"/>
        <v>539.99999999999989</v>
      </c>
      <c r="O3012" s="3"/>
      <c r="P3012" s="4"/>
      <c r="Q3012" s="5"/>
      <c r="R3012" s="6"/>
    </row>
    <row r="3013" spans="1:18" ht="15.75" customHeight="1">
      <c r="A3013" s="12" t="s">
        <v>15</v>
      </c>
      <c r="B3013" s="15">
        <v>1185732</v>
      </c>
      <c r="C3013" s="3">
        <v>44475</v>
      </c>
      <c r="D3013" s="12" t="s">
        <v>34</v>
      </c>
      <c r="E3013" s="12" t="s">
        <v>106</v>
      </c>
      <c r="F3013" s="12" t="s">
        <v>107</v>
      </c>
      <c r="G3013" s="12" t="s">
        <v>19</v>
      </c>
      <c r="H3013" s="33">
        <v>0.35000000000000003</v>
      </c>
      <c r="I3013" s="21">
        <v>2500</v>
      </c>
      <c r="J3013" s="33">
        <f t="shared" si="110"/>
        <v>875.00000000000011</v>
      </c>
      <c r="K3013" s="34">
        <f t="shared" si="111"/>
        <v>306.25</v>
      </c>
      <c r="L3013" s="24">
        <v>0.35</v>
      </c>
      <c r="M3013" s="42">
        <f t="shared" si="116"/>
        <v>0.1225</v>
      </c>
      <c r="N3013" s="29">
        <f t="shared" si="117"/>
        <v>306.25</v>
      </c>
      <c r="O3013" s="3"/>
      <c r="P3013" s="4"/>
      <c r="Q3013" s="5"/>
      <c r="R3013" s="6"/>
    </row>
    <row r="3014" spans="1:18" ht="15.75" customHeight="1">
      <c r="A3014" s="12" t="s">
        <v>15</v>
      </c>
      <c r="B3014" s="15">
        <v>1185732</v>
      </c>
      <c r="C3014" s="3">
        <v>44475</v>
      </c>
      <c r="D3014" s="12" t="s">
        <v>34</v>
      </c>
      <c r="E3014" s="12" t="s">
        <v>106</v>
      </c>
      <c r="F3014" s="12" t="s">
        <v>107</v>
      </c>
      <c r="G3014" s="12" t="s">
        <v>20</v>
      </c>
      <c r="H3014" s="33">
        <v>0.35000000000000003</v>
      </c>
      <c r="I3014" s="21">
        <v>1500</v>
      </c>
      <c r="J3014" s="33">
        <f t="shared" si="110"/>
        <v>525</v>
      </c>
      <c r="K3014" s="34">
        <f t="shared" si="111"/>
        <v>157.5</v>
      </c>
      <c r="L3014" s="24">
        <v>0.3</v>
      </c>
      <c r="M3014" s="42">
        <f t="shared" si="116"/>
        <v>0.105</v>
      </c>
      <c r="N3014" s="29">
        <f t="shared" si="117"/>
        <v>157.5</v>
      </c>
      <c r="O3014" s="3"/>
      <c r="P3014" s="4"/>
      <c r="Q3014" s="5"/>
      <c r="R3014" s="6"/>
    </row>
    <row r="3015" spans="1:18" ht="15.75" customHeight="1">
      <c r="A3015" s="12" t="s">
        <v>15</v>
      </c>
      <c r="B3015" s="15">
        <v>1185732</v>
      </c>
      <c r="C3015" s="3">
        <v>44475</v>
      </c>
      <c r="D3015" s="12" t="s">
        <v>34</v>
      </c>
      <c r="E3015" s="12" t="s">
        <v>106</v>
      </c>
      <c r="F3015" s="12" t="s">
        <v>107</v>
      </c>
      <c r="G3015" s="12" t="s">
        <v>21</v>
      </c>
      <c r="H3015" s="33">
        <v>0.35000000000000003</v>
      </c>
      <c r="I3015" s="21">
        <v>1250</v>
      </c>
      <c r="J3015" s="33">
        <f t="shared" si="110"/>
        <v>437.50000000000006</v>
      </c>
      <c r="K3015" s="34">
        <f t="shared" si="111"/>
        <v>131.25</v>
      </c>
      <c r="L3015" s="24">
        <v>0.3</v>
      </c>
      <c r="M3015" s="42">
        <f t="shared" ref="M3015:M3078" si="118">IFERROR(K3015/I3015,0)</f>
        <v>0.105</v>
      </c>
      <c r="N3015" s="29">
        <f t="shared" ref="N3015:N3078" si="119">L3015*J3015</f>
        <v>131.25</v>
      </c>
      <c r="O3015" s="3"/>
      <c r="P3015" s="4"/>
      <c r="Q3015" s="5"/>
      <c r="R3015" s="6"/>
    </row>
    <row r="3016" spans="1:18" ht="15.75" customHeight="1">
      <c r="A3016" s="12" t="s">
        <v>15</v>
      </c>
      <c r="B3016" s="15">
        <v>1185732</v>
      </c>
      <c r="C3016" s="3">
        <v>44475</v>
      </c>
      <c r="D3016" s="12" t="s">
        <v>34</v>
      </c>
      <c r="E3016" s="12" t="s">
        <v>106</v>
      </c>
      <c r="F3016" s="12" t="s">
        <v>107</v>
      </c>
      <c r="G3016" s="12" t="s">
        <v>22</v>
      </c>
      <c r="H3016" s="33">
        <v>0.44999999999999996</v>
      </c>
      <c r="I3016" s="21">
        <v>1250</v>
      </c>
      <c r="J3016" s="33">
        <f t="shared" si="110"/>
        <v>562.5</v>
      </c>
      <c r="K3016" s="34">
        <f t="shared" si="111"/>
        <v>281.25</v>
      </c>
      <c r="L3016" s="24">
        <v>0.5</v>
      </c>
      <c r="M3016" s="42">
        <f t="shared" si="118"/>
        <v>0.22500000000000001</v>
      </c>
      <c r="N3016" s="29">
        <f t="shared" si="119"/>
        <v>281.25</v>
      </c>
      <c r="O3016" s="3"/>
      <c r="P3016" s="4"/>
      <c r="Q3016" s="5"/>
      <c r="R3016" s="6"/>
    </row>
    <row r="3017" spans="1:18" ht="15.75" customHeight="1">
      <c r="A3017" s="12" t="s">
        <v>15</v>
      </c>
      <c r="B3017" s="15">
        <v>1185732</v>
      </c>
      <c r="C3017" s="3">
        <v>44475</v>
      </c>
      <c r="D3017" s="12" t="s">
        <v>34</v>
      </c>
      <c r="E3017" s="12" t="s">
        <v>106</v>
      </c>
      <c r="F3017" s="12" t="s">
        <v>107</v>
      </c>
      <c r="G3017" s="12" t="s">
        <v>23</v>
      </c>
      <c r="H3017" s="33">
        <v>0.49999999999999983</v>
      </c>
      <c r="I3017" s="21">
        <v>2500</v>
      </c>
      <c r="J3017" s="33">
        <f t="shared" si="110"/>
        <v>1249.9999999999995</v>
      </c>
      <c r="K3017" s="34">
        <f t="shared" si="111"/>
        <v>499.99999999999983</v>
      </c>
      <c r="L3017" s="24">
        <v>0.4</v>
      </c>
      <c r="M3017" s="42">
        <f t="shared" si="118"/>
        <v>0.19999999999999993</v>
      </c>
      <c r="N3017" s="29">
        <f t="shared" si="119"/>
        <v>499.99999999999983</v>
      </c>
      <c r="O3017" s="3"/>
      <c r="P3017" s="4"/>
      <c r="Q3017" s="5"/>
      <c r="R3017" s="6"/>
    </row>
    <row r="3018" spans="1:18" ht="15.75" customHeight="1">
      <c r="A3018" s="12" t="s">
        <v>15</v>
      </c>
      <c r="B3018" s="15">
        <v>1185732</v>
      </c>
      <c r="C3018" s="3">
        <v>44506</v>
      </c>
      <c r="D3018" s="12" t="s">
        <v>34</v>
      </c>
      <c r="E3018" s="12" t="s">
        <v>106</v>
      </c>
      <c r="F3018" s="12" t="s">
        <v>107</v>
      </c>
      <c r="G3018" s="12" t="s">
        <v>18</v>
      </c>
      <c r="H3018" s="33">
        <v>0.44999999999999996</v>
      </c>
      <c r="I3018" s="21">
        <v>4000</v>
      </c>
      <c r="J3018" s="33">
        <f t="shared" si="110"/>
        <v>1799.9999999999998</v>
      </c>
      <c r="K3018" s="34">
        <f t="shared" si="111"/>
        <v>539.99999999999989</v>
      </c>
      <c r="L3018" s="24">
        <v>0.3</v>
      </c>
      <c r="M3018" s="42">
        <f t="shared" si="118"/>
        <v>0.13499999999999998</v>
      </c>
      <c r="N3018" s="29">
        <f t="shared" si="119"/>
        <v>539.99999999999989</v>
      </c>
      <c r="O3018" s="3"/>
      <c r="P3018" s="4"/>
      <c r="Q3018" s="5"/>
      <c r="R3018" s="6"/>
    </row>
    <row r="3019" spans="1:18" ht="15.75" customHeight="1">
      <c r="A3019" s="12" t="s">
        <v>15</v>
      </c>
      <c r="B3019" s="15">
        <v>1185732</v>
      </c>
      <c r="C3019" s="3">
        <v>44506</v>
      </c>
      <c r="D3019" s="12" t="s">
        <v>34</v>
      </c>
      <c r="E3019" s="12" t="s">
        <v>106</v>
      </c>
      <c r="F3019" s="12" t="s">
        <v>107</v>
      </c>
      <c r="G3019" s="12" t="s">
        <v>19</v>
      </c>
      <c r="H3019" s="33">
        <v>0.35000000000000003</v>
      </c>
      <c r="I3019" s="21">
        <v>2750</v>
      </c>
      <c r="J3019" s="33">
        <f t="shared" si="110"/>
        <v>962.50000000000011</v>
      </c>
      <c r="K3019" s="34">
        <f t="shared" si="111"/>
        <v>336.875</v>
      </c>
      <c r="L3019" s="24">
        <v>0.35</v>
      </c>
      <c r="M3019" s="42">
        <f t="shared" si="118"/>
        <v>0.1225</v>
      </c>
      <c r="N3019" s="29">
        <f t="shared" si="119"/>
        <v>336.875</v>
      </c>
      <c r="O3019" s="3"/>
      <c r="P3019" s="4"/>
      <c r="Q3019" s="5"/>
      <c r="R3019" s="6"/>
    </row>
    <row r="3020" spans="1:18" ht="15.75" customHeight="1">
      <c r="A3020" s="12" t="s">
        <v>15</v>
      </c>
      <c r="B3020" s="15">
        <v>1185732</v>
      </c>
      <c r="C3020" s="3">
        <v>44506</v>
      </c>
      <c r="D3020" s="12" t="s">
        <v>34</v>
      </c>
      <c r="E3020" s="12" t="s">
        <v>106</v>
      </c>
      <c r="F3020" s="12" t="s">
        <v>107</v>
      </c>
      <c r="G3020" s="12" t="s">
        <v>20</v>
      </c>
      <c r="H3020" s="33">
        <v>0.35000000000000003</v>
      </c>
      <c r="I3020" s="21">
        <v>2200</v>
      </c>
      <c r="J3020" s="33">
        <f t="shared" si="110"/>
        <v>770.00000000000011</v>
      </c>
      <c r="K3020" s="34">
        <f t="shared" si="111"/>
        <v>231.00000000000003</v>
      </c>
      <c r="L3020" s="24">
        <v>0.3</v>
      </c>
      <c r="M3020" s="42">
        <f t="shared" si="118"/>
        <v>0.10500000000000001</v>
      </c>
      <c r="N3020" s="29">
        <f t="shared" si="119"/>
        <v>231.00000000000003</v>
      </c>
      <c r="O3020" s="3"/>
      <c r="P3020" s="4"/>
      <c r="Q3020" s="5"/>
      <c r="R3020" s="6"/>
    </row>
    <row r="3021" spans="1:18" ht="15.75" customHeight="1">
      <c r="A3021" s="12" t="s">
        <v>15</v>
      </c>
      <c r="B3021" s="15">
        <v>1185732</v>
      </c>
      <c r="C3021" s="3">
        <v>44506</v>
      </c>
      <c r="D3021" s="12" t="s">
        <v>34</v>
      </c>
      <c r="E3021" s="12" t="s">
        <v>106</v>
      </c>
      <c r="F3021" s="12" t="s">
        <v>107</v>
      </c>
      <c r="G3021" s="12" t="s">
        <v>21</v>
      </c>
      <c r="H3021" s="33">
        <v>0.35000000000000003</v>
      </c>
      <c r="I3021" s="21">
        <v>2000</v>
      </c>
      <c r="J3021" s="33">
        <f t="shared" si="110"/>
        <v>700.00000000000011</v>
      </c>
      <c r="K3021" s="34">
        <f t="shared" si="111"/>
        <v>210.00000000000003</v>
      </c>
      <c r="L3021" s="24">
        <v>0.3</v>
      </c>
      <c r="M3021" s="42">
        <f t="shared" si="118"/>
        <v>0.10500000000000001</v>
      </c>
      <c r="N3021" s="29">
        <f t="shared" si="119"/>
        <v>210.00000000000003</v>
      </c>
      <c r="O3021" s="3"/>
      <c r="P3021" s="4"/>
      <c r="Q3021" s="5"/>
      <c r="R3021" s="6"/>
    </row>
    <row r="3022" spans="1:18" ht="15.75" customHeight="1">
      <c r="A3022" s="12" t="s">
        <v>15</v>
      </c>
      <c r="B3022" s="15">
        <v>1185732</v>
      </c>
      <c r="C3022" s="3">
        <v>44506</v>
      </c>
      <c r="D3022" s="12" t="s">
        <v>34</v>
      </c>
      <c r="E3022" s="12" t="s">
        <v>106</v>
      </c>
      <c r="F3022" s="12" t="s">
        <v>107</v>
      </c>
      <c r="G3022" s="12" t="s">
        <v>22</v>
      </c>
      <c r="H3022" s="33">
        <v>0.6</v>
      </c>
      <c r="I3022" s="21">
        <v>1750</v>
      </c>
      <c r="J3022" s="33">
        <f t="shared" si="110"/>
        <v>1050</v>
      </c>
      <c r="K3022" s="34">
        <f t="shared" si="111"/>
        <v>525</v>
      </c>
      <c r="L3022" s="24">
        <v>0.5</v>
      </c>
      <c r="M3022" s="42">
        <f t="shared" si="118"/>
        <v>0.3</v>
      </c>
      <c r="N3022" s="29">
        <f t="shared" si="119"/>
        <v>525</v>
      </c>
      <c r="O3022" s="3"/>
      <c r="P3022" s="4"/>
      <c r="Q3022" s="5"/>
      <c r="R3022" s="6"/>
    </row>
    <row r="3023" spans="1:18" ht="15.75" customHeight="1">
      <c r="A3023" s="12" t="s">
        <v>15</v>
      </c>
      <c r="B3023" s="15">
        <v>1185732</v>
      </c>
      <c r="C3023" s="3">
        <v>44506</v>
      </c>
      <c r="D3023" s="12" t="s">
        <v>34</v>
      </c>
      <c r="E3023" s="12" t="s">
        <v>106</v>
      </c>
      <c r="F3023" s="12" t="s">
        <v>107</v>
      </c>
      <c r="G3023" s="12" t="s">
        <v>23</v>
      </c>
      <c r="H3023" s="33">
        <v>0.64999999999999991</v>
      </c>
      <c r="I3023" s="21">
        <v>2750</v>
      </c>
      <c r="J3023" s="33">
        <f t="shared" si="110"/>
        <v>1787.4999999999998</v>
      </c>
      <c r="K3023" s="34">
        <f t="shared" si="111"/>
        <v>715</v>
      </c>
      <c r="L3023" s="24">
        <v>0.4</v>
      </c>
      <c r="M3023" s="42">
        <f t="shared" si="118"/>
        <v>0.26</v>
      </c>
      <c r="N3023" s="29">
        <f t="shared" si="119"/>
        <v>715</v>
      </c>
      <c r="O3023" s="3"/>
      <c r="P3023" s="4"/>
      <c r="Q3023" s="5"/>
      <c r="R3023" s="6"/>
    </row>
    <row r="3024" spans="1:18" ht="15.75" customHeight="1">
      <c r="A3024" s="12" t="s">
        <v>15</v>
      </c>
      <c r="B3024" s="15">
        <v>1185732</v>
      </c>
      <c r="C3024" s="3">
        <v>44535</v>
      </c>
      <c r="D3024" s="12" t="s">
        <v>34</v>
      </c>
      <c r="E3024" s="12" t="s">
        <v>106</v>
      </c>
      <c r="F3024" s="12" t="s">
        <v>107</v>
      </c>
      <c r="G3024" s="12" t="s">
        <v>18</v>
      </c>
      <c r="H3024" s="33">
        <v>0.6</v>
      </c>
      <c r="I3024" s="21">
        <v>5250</v>
      </c>
      <c r="J3024" s="33">
        <f t="shared" si="110"/>
        <v>3150</v>
      </c>
      <c r="K3024" s="34">
        <f t="shared" si="111"/>
        <v>945</v>
      </c>
      <c r="L3024" s="24">
        <v>0.3</v>
      </c>
      <c r="M3024" s="42">
        <f t="shared" si="118"/>
        <v>0.18</v>
      </c>
      <c r="N3024" s="29">
        <f t="shared" si="119"/>
        <v>945</v>
      </c>
      <c r="O3024" s="3"/>
      <c r="P3024" s="4"/>
      <c r="Q3024" s="5"/>
      <c r="R3024" s="6"/>
    </row>
    <row r="3025" spans="1:18" ht="15.75" customHeight="1">
      <c r="A3025" s="12" t="s">
        <v>15</v>
      </c>
      <c r="B3025" s="15">
        <v>1185732</v>
      </c>
      <c r="C3025" s="3">
        <v>44535</v>
      </c>
      <c r="D3025" s="12" t="s">
        <v>34</v>
      </c>
      <c r="E3025" s="12" t="s">
        <v>106</v>
      </c>
      <c r="F3025" s="12" t="s">
        <v>107</v>
      </c>
      <c r="G3025" s="12" t="s">
        <v>19</v>
      </c>
      <c r="H3025" s="33">
        <v>0.5</v>
      </c>
      <c r="I3025" s="21">
        <v>3250</v>
      </c>
      <c r="J3025" s="33">
        <f t="shared" si="110"/>
        <v>1625</v>
      </c>
      <c r="K3025" s="34">
        <f t="shared" si="111"/>
        <v>568.75</v>
      </c>
      <c r="L3025" s="24">
        <v>0.35</v>
      </c>
      <c r="M3025" s="42">
        <f t="shared" si="118"/>
        <v>0.17499999999999999</v>
      </c>
      <c r="N3025" s="29">
        <f t="shared" si="119"/>
        <v>568.75</v>
      </c>
      <c r="O3025" s="3"/>
      <c r="P3025" s="4"/>
      <c r="Q3025" s="5"/>
      <c r="R3025" s="6"/>
    </row>
    <row r="3026" spans="1:18" ht="15.75" customHeight="1">
      <c r="A3026" s="12" t="s">
        <v>15</v>
      </c>
      <c r="B3026" s="15">
        <v>1185732</v>
      </c>
      <c r="C3026" s="3">
        <v>44535</v>
      </c>
      <c r="D3026" s="12" t="s">
        <v>34</v>
      </c>
      <c r="E3026" s="12" t="s">
        <v>106</v>
      </c>
      <c r="F3026" s="12" t="s">
        <v>107</v>
      </c>
      <c r="G3026" s="12" t="s">
        <v>20</v>
      </c>
      <c r="H3026" s="33">
        <v>0.5</v>
      </c>
      <c r="I3026" s="21">
        <v>2750</v>
      </c>
      <c r="J3026" s="33">
        <f t="shared" si="110"/>
        <v>1375</v>
      </c>
      <c r="K3026" s="34">
        <f t="shared" si="111"/>
        <v>412.5</v>
      </c>
      <c r="L3026" s="24">
        <v>0.3</v>
      </c>
      <c r="M3026" s="42">
        <f t="shared" si="118"/>
        <v>0.15</v>
      </c>
      <c r="N3026" s="29">
        <f t="shared" si="119"/>
        <v>412.5</v>
      </c>
      <c r="O3026" s="3"/>
      <c r="P3026" s="4"/>
      <c r="Q3026" s="5"/>
      <c r="R3026" s="6"/>
    </row>
    <row r="3027" spans="1:18" ht="15.75" customHeight="1">
      <c r="A3027" s="12" t="s">
        <v>15</v>
      </c>
      <c r="B3027" s="15">
        <v>1185732</v>
      </c>
      <c r="C3027" s="3">
        <v>44535</v>
      </c>
      <c r="D3027" s="12" t="s">
        <v>34</v>
      </c>
      <c r="E3027" s="12" t="s">
        <v>106</v>
      </c>
      <c r="F3027" s="12" t="s">
        <v>107</v>
      </c>
      <c r="G3027" s="12" t="s">
        <v>21</v>
      </c>
      <c r="H3027" s="33">
        <v>0.5</v>
      </c>
      <c r="I3027" s="21">
        <v>2250</v>
      </c>
      <c r="J3027" s="33">
        <f t="shared" si="110"/>
        <v>1125</v>
      </c>
      <c r="K3027" s="34">
        <f t="shared" si="111"/>
        <v>337.5</v>
      </c>
      <c r="L3027" s="24">
        <v>0.3</v>
      </c>
      <c r="M3027" s="42">
        <f t="shared" si="118"/>
        <v>0.15</v>
      </c>
      <c r="N3027" s="29">
        <f t="shared" si="119"/>
        <v>337.5</v>
      </c>
      <c r="O3027" s="3"/>
      <c r="P3027" s="4"/>
      <c r="Q3027" s="5"/>
      <c r="R3027" s="6"/>
    </row>
    <row r="3028" spans="1:18" ht="15.75" customHeight="1">
      <c r="A3028" s="12" t="s">
        <v>15</v>
      </c>
      <c r="B3028" s="15">
        <v>1185732</v>
      </c>
      <c r="C3028" s="3">
        <v>44535</v>
      </c>
      <c r="D3028" s="12" t="s">
        <v>34</v>
      </c>
      <c r="E3028" s="12" t="s">
        <v>106</v>
      </c>
      <c r="F3028" s="12" t="s">
        <v>107</v>
      </c>
      <c r="G3028" s="12" t="s">
        <v>22</v>
      </c>
      <c r="H3028" s="33">
        <v>0.6</v>
      </c>
      <c r="I3028" s="21">
        <v>2250</v>
      </c>
      <c r="J3028" s="33">
        <f t="shared" si="110"/>
        <v>1350</v>
      </c>
      <c r="K3028" s="34">
        <f t="shared" si="111"/>
        <v>675</v>
      </c>
      <c r="L3028" s="24">
        <v>0.5</v>
      </c>
      <c r="M3028" s="42">
        <f t="shared" si="118"/>
        <v>0.3</v>
      </c>
      <c r="N3028" s="29">
        <f t="shared" si="119"/>
        <v>675</v>
      </c>
      <c r="O3028" s="3"/>
      <c r="P3028" s="4"/>
      <c r="Q3028" s="5"/>
      <c r="R3028" s="6"/>
    </row>
    <row r="3029" spans="1:18" ht="15.75" customHeight="1">
      <c r="A3029" s="12" t="s">
        <v>15</v>
      </c>
      <c r="B3029" s="15">
        <v>1185732</v>
      </c>
      <c r="C3029" s="3">
        <v>44535</v>
      </c>
      <c r="D3029" s="12" t="s">
        <v>34</v>
      </c>
      <c r="E3029" s="12" t="s">
        <v>106</v>
      </c>
      <c r="F3029" s="12" t="s">
        <v>107</v>
      </c>
      <c r="G3029" s="12" t="s">
        <v>23</v>
      </c>
      <c r="H3029" s="33">
        <v>0.64999999999999991</v>
      </c>
      <c r="I3029" s="21">
        <v>3250</v>
      </c>
      <c r="J3029" s="33">
        <f t="shared" si="110"/>
        <v>2112.4999999999995</v>
      </c>
      <c r="K3029" s="34">
        <f t="shared" si="111"/>
        <v>844.99999999999989</v>
      </c>
      <c r="L3029" s="24">
        <v>0.4</v>
      </c>
      <c r="M3029" s="42">
        <f t="shared" si="118"/>
        <v>0.25999999999999995</v>
      </c>
      <c r="N3029" s="29">
        <f t="shared" si="119"/>
        <v>844.99999999999989</v>
      </c>
      <c r="O3029" s="3"/>
      <c r="P3029" s="4"/>
      <c r="Q3029" s="5"/>
      <c r="R3029" s="6"/>
    </row>
    <row r="3030" spans="1:18" ht="15.75" customHeight="1">
      <c r="A3030" s="12" t="s">
        <v>15</v>
      </c>
      <c r="B3030" s="15">
        <v>1185732</v>
      </c>
      <c r="C3030" s="3">
        <v>44199</v>
      </c>
      <c r="D3030" s="12" t="s">
        <v>34</v>
      </c>
      <c r="E3030" s="12" t="s">
        <v>108</v>
      </c>
      <c r="F3030" s="12" t="s">
        <v>109</v>
      </c>
      <c r="G3030" s="12" t="s">
        <v>18</v>
      </c>
      <c r="H3030" s="33">
        <v>0.30000000000000004</v>
      </c>
      <c r="I3030" s="21">
        <v>4500</v>
      </c>
      <c r="J3030" s="33">
        <f t="shared" si="110"/>
        <v>1350.0000000000002</v>
      </c>
      <c r="K3030" s="34">
        <f t="shared" si="111"/>
        <v>405.00000000000006</v>
      </c>
      <c r="L3030" s="24">
        <v>0.3</v>
      </c>
      <c r="M3030" s="42">
        <f t="shared" si="118"/>
        <v>9.0000000000000011E-2</v>
      </c>
      <c r="N3030" s="29">
        <f t="shared" si="119"/>
        <v>405.00000000000006</v>
      </c>
      <c r="O3030" s="3"/>
      <c r="P3030" s="4"/>
      <c r="Q3030" s="5"/>
      <c r="R3030" s="6"/>
    </row>
    <row r="3031" spans="1:18" ht="15.75" customHeight="1">
      <c r="A3031" s="12" t="s">
        <v>15</v>
      </c>
      <c r="B3031" s="15">
        <v>1185732</v>
      </c>
      <c r="C3031" s="3">
        <v>44199</v>
      </c>
      <c r="D3031" s="12" t="s">
        <v>34</v>
      </c>
      <c r="E3031" s="12" t="s">
        <v>108</v>
      </c>
      <c r="F3031" s="12" t="s">
        <v>109</v>
      </c>
      <c r="G3031" s="12" t="s">
        <v>19</v>
      </c>
      <c r="H3031" s="33">
        <v>0.30000000000000004</v>
      </c>
      <c r="I3031" s="21">
        <v>2500</v>
      </c>
      <c r="J3031" s="33">
        <f t="shared" si="110"/>
        <v>750.00000000000011</v>
      </c>
      <c r="K3031" s="34">
        <f t="shared" si="111"/>
        <v>262.5</v>
      </c>
      <c r="L3031" s="24">
        <v>0.35</v>
      </c>
      <c r="M3031" s="42">
        <f t="shared" si="118"/>
        <v>0.105</v>
      </c>
      <c r="N3031" s="29">
        <f t="shared" si="119"/>
        <v>262.5</v>
      </c>
      <c r="O3031" s="3"/>
      <c r="P3031" s="4"/>
      <c r="Q3031" s="5"/>
      <c r="R3031" s="6"/>
    </row>
    <row r="3032" spans="1:18" ht="15.75" customHeight="1">
      <c r="A3032" s="12" t="s">
        <v>15</v>
      </c>
      <c r="B3032" s="15">
        <v>1185732</v>
      </c>
      <c r="C3032" s="3">
        <v>44199</v>
      </c>
      <c r="D3032" s="12" t="s">
        <v>34</v>
      </c>
      <c r="E3032" s="12" t="s">
        <v>108</v>
      </c>
      <c r="F3032" s="12" t="s">
        <v>109</v>
      </c>
      <c r="G3032" s="12" t="s">
        <v>20</v>
      </c>
      <c r="H3032" s="33">
        <v>0.20000000000000007</v>
      </c>
      <c r="I3032" s="21">
        <v>2500</v>
      </c>
      <c r="J3032" s="33">
        <f t="shared" si="110"/>
        <v>500.00000000000017</v>
      </c>
      <c r="K3032" s="34">
        <f t="shared" si="111"/>
        <v>150.00000000000006</v>
      </c>
      <c r="L3032" s="24">
        <v>0.3</v>
      </c>
      <c r="M3032" s="42">
        <f t="shared" si="118"/>
        <v>6.0000000000000026E-2</v>
      </c>
      <c r="N3032" s="29">
        <f t="shared" si="119"/>
        <v>150.00000000000006</v>
      </c>
      <c r="O3032" s="3"/>
      <c r="P3032" s="4"/>
      <c r="Q3032" s="5"/>
      <c r="R3032" s="6"/>
    </row>
    <row r="3033" spans="1:18" ht="15.75" customHeight="1">
      <c r="A3033" s="12" t="s">
        <v>15</v>
      </c>
      <c r="B3033" s="15">
        <v>1185732</v>
      </c>
      <c r="C3033" s="3">
        <v>44199</v>
      </c>
      <c r="D3033" s="12" t="s">
        <v>34</v>
      </c>
      <c r="E3033" s="12" t="s">
        <v>108</v>
      </c>
      <c r="F3033" s="12" t="s">
        <v>109</v>
      </c>
      <c r="G3033" s="12" t="s">
        <v>21</v>
      </c>
      <c r="H3033" s="33">
        <v>0.25000000000000006</v>
      </c>
      <c r="I3033" s="21">
        <v>1000</v>
      </c>
      <c r="J3033" s="33">
        <f t="shared" si="110"/>
        <v>250.00000000000006</v>
      </c>
      <c r="K3033" s="34">
        <f t="shared" si="111"/>
        <v>75.000000000000014</v>
      </c>
      <c r="L3033" s="24">
        <v>0.3</v>
      </c>
      <c r="M3033" s="42">
        <f t="shared" si="118"/>
        <v>7.5000000000000011E-2</v>
      </c>
      <c r="N3033" s="29">
        <f t="shared" si="119"/>
        <v>75.000000000000014</v>
      </c>
      <c r="O3033" s="3"/>
      <c r="P3033" s="4"/>
      <c r="Q3033" s="5"/>
      <c r="R3033" s="6"/>
    </row>
    <row r="3034" spans="1:18" ht="15.75" customHeight="1">
      <c r="A3034" s="12" t="s">
        <v>15</v>
      </c>
      <c r="B3034" s="15">
        <v>1185732</v>
      </c>
      <c r="C3034" s="3">
        <v>44199</v>
      </c>
      <c r="D3034" s="12" t="s">
        <v>34</v>
      </c>
      <c r="E3034" s="12" t="s">
        <v>108</v>
      </c>
      <c r="F3034" s="12" t="s">
        <v>109</v>
      </c>
      <c r="G3034" s="12" t="s">
        <v>22</v>
      </c>
      <c r="H3034" s="33">
        <v>0.39999999999999997</v>
      </c>
      <c r="I3034" s="21">
        <v>1500</v>
      </c>
      <c r="J3034" s="33">
        <f t="shared" si="110"/>
        <v>600</v>
      </c>
      <c r="K3034" s="34">
        <f t="shared" si="111"/>
        <v>300</v>
      </c>
      <c r="L3034" s="24">
        <v>0.5</v>
      </c>
      <c r="M3034" s="42">
        <f t="shared" si="118"/>
        <v>0.2</v>
      </c>
      <c r="N3034" s="29">
        <f t="shared" si="119"/>
        <v>300</v>
      </c>
      <c r="O3034" s="3"/>
      <c r="P3034" s="4"/>
      <c r="Q3034" s="5"/>
      <c r="R3034" s="6"/>
    </row>
    <row r="3035" spans="1:18" ht="15.75" customHeight="1">
      <c r="A3035" s="12" t="s">
        <v>15</v>
      </c>
      <c r="B3035" s="15">
        <v>1185732</v>
      </c>
      <c r="C3035" s="3">
        <v>44199</v>
      </c>
      <c r="D3035" s="12" t="s">
        <v>34</v>
      </c>
      <c r="E3035" s="12" t="s">
        <v>108</v>
      </c>
      <c r="F3035" s="12" t="s">
        <v>109</v>
      </c>
      <c r="G3035" s="12" t="s">
        <v>23</v>
      </c>
      <c r="H3035" s="33">
        <v>0.30000000000000004</v>
      </c>
      <c r="I3035" s="21">
        <v>2500</v>
      </c>
      <c r="J3035" s="33">
        <f t="shared" si="110"/>
        <v>750.00000000000011</v>
      </c>
      <c r="K3035" s="34">
        <f t="shared" si="111"/>
        <v>300.00000000000006</v>
      </c>
      <c r="L3035" s="24">
        <v>0.4</v>
      </c>
      <c r="M3035" s="42">
        <f t="shared" si="118"/>
        <v>0.12000000000000002</v>
      </c>
      <c r="N3035" s="29">
        <f t="shared" si="119"/>
        <v>300.00000000000006</v>
      </c>
      <c r="O3035" s="3"/>
      <c r="P3035" s="4"/>
      <c r="Q3035" s="5"/>
      <c r="R3035" s="6"/>
    </row>
    <row r="3036" spans="1:18" ht="15.75" customHeight="1">
      <c r="A3036" s="12" t="s">
        <v>15</v>
      </c>
      <c r="B3036" s="15">
        <v>1185732</v>
      </c>
      <c r="C3036" s="3">
        <v>44230</v>
      </c>
      <c r="D3036" s="12" t="s">
        <v>34</v>
      </c>
      <c r="E3036" s="12" t="s">
        <v>108</v>
      </c>
      <c r="F3036" s="12" t="s">
        <v>109</v>
      </c>
      <c r="G3036" s="12" t="s">
        <v>18</v>
      </c>
      <c r="H3036" s="33">
        <v>0.30000000000000004</v>
      </c>
      <c r="I3036" s="21">
        <v>5000</v>
      </c>
      <c r="J3036" s="33">
        <f t="shared" si="110"/>
        <v>1500.0000000000002</v>
      </c>
      <c r="K3036" s="34">
        <f t="shared" si="111"/>
        <v>450.00000000000006</v>
      </c>
      <c r="L3036" s="24">
        <v>0.3</v>
      </c>
      <c r="M3036" s="42">
        <f t="shared" si="118"/>
        <v>9.0000000000000011E-2</v>
      </c>
      <c r="N3036" s="29">
        <f t="shared" si="119"/>
        <v>450.00000000000006</v>
      </c>
      <c r="O3036" s="3"/>
      <c r="P3036" s="4"/>
      <c r="Q3036" s="5"/>
      <c r="R3036" s="6"/>
    </row>
    <row r="3037" spans="1:18" ht="15.75" customHeight="1">
      <c r="A3037" s="12" t="s">
        <v>15</v>
      </c>
      <c r="B3037" s="15">
        <v>1185732</v>
      </c>
      <c r="C3037" s="3">
        <v>44230</v>
      </c>
      <c r="D3037" s="12" t="s">
        <v>34</v>
      </c>
      <c r="E3037" s="12" t="s">
        <v>108</v>
      </c>
      <c r="F3037" s="12" t="s">
        <v>109</v>
      </c>
      <c r="G3037" s="12" t="s">
        <v>19</v>
      </c>
      <c r="H3037" s="33">
        <v>0.30000000000000004</v>
      </c>
      <c r="I3037" s="21">
        <v>1500</v>
      </c>
      <c r="J3037" s="33">
        <f t="shared" si="110"/>
        <v>450.00000000000006</v>
      </c>
      <c r="K3037" s="34">
        <f t="shared" si="111"/>
        <v>157.5</v>
      </c>
      <c r="L3037" s="24">
        <v>0.35</v>
      </c>
      <c r="M3037" s="42">
        <f t="shared" si="118"/>
        <v>0.105</v>
      </c>
      <c r="N3037" s="29">
        <f t="shared" si="119"/>
        <v>157.5</v>
      </c>
      <c r="O3037" s="3"/>
      <c r="P3037" s="4"/>
      <c r="Q3037" s="5"/>
      <c r="R3037" s="6"/>
    </row>
    <row r="3038" spans="1:18" ht="15.75" customHeight="1">
      <c r="A3038" s="12" t="s">
        <v>15</v>
      </c>
      <c r="B3038" s="15">
        <v>1185732</v>
      </c>
      <c r="C3038" s="3">
        <v>44230</v>
      </c>
      <c r="D3038" s="12" t="s">
        <v>34</v>
      </c>
      <c r="E3038" s="12" t="s">
        <v>108</v>
      </c>
      <c r="F3038" s="12" t="s">
        <v>109</v>
      </c>
      <c r="G3038" s="12" t="s">
        <v>20</v>
      </c>
      <c r="H3038" s="33">
        <v>0.20000000000000007</v>
      </c>
      <c r="I3038" s="21">
        <v>2000</v>
      </c>
      <c r="J3038" s="33">
        <f t="shared" si="110"/>
        <v>400.00000000000011</v>
      </c>
      <c r="K3038" s="34">
        <f t="shared" si="111"/>
        <v>120.00000000000003</v>
      </c>
      <c r="L3038" s="24">
        <v>0.3</v>
      </c>
      <c r="M3038" s="42">
        <f t="shared" si="118"/>
        <v>6.0000000000000012E-2</v>
      </c>
      <c r="N3038" s="29">
        <f t="shared" si="119"/>
        <v>120.00000000000003</v>
      </c>
      <c r="O3038" s="3"/>
      <c r="P3038" s="4"/>
      <c r="Q3038" s="5"/>
      <c r="R3038" s="6"/>
    </row>
    <row r="3039" spans="1:18" ht="15.75" customHeight="1">
      <c r="A3039" s="12" t="s">
        <v>15</v>
      </c>
      <c r="B3039" s="15">
        <v>1185732</v>
      </c>
      <c r="C3039" s="3">
        <v>44230</v>
      </c>
      <c r="D3039" s="12" t="s">
        <v>34</v>
      </c>
      <c r="E3039" s="12" t="s">
        <v>108</v>
      </c>
      <c r="F3039" s="12" t="s">
        <v>109</v>
      </c>
      <c r="G3039" s="12" t="s">
        <v>21</v>
      </c>
      <c r="H3039" s="33">
        <v>0.25000000000000006</v>
      </c>
      <c r="I3039" s="21">
        <v>750</v>
      </c>
      <c r="J3039" s="33">
        <f t="shared" si="110"/>
        <v>187.50000000000003</v>
      </c>
      <c r="K3039" s="34">
        <f t="shared" si="111"/>
        <v>56.250000000000007</v>
      </c>
      <c r="L3039" s="24">
        <v>0.3</v>
      </c>
      <c r="M3039" s="42">
        <f t="shared" si="118"/>
        <v>7.5000000000000011E-2</v>
      </c>
      <c r="N3039" s="29">
        <f t="shared" si="119"/>
        <v>56.250000000000007</v>
      </c>
      <c r="O3039" s="3"/>
      <c r="P3039" s="4"/>
      <c r="Q3039" s="5"/>
      <c r="R3039" s="6"/>
    </row>
    <row r="3040" spans="1:18" ht="15.75" customHeight="1">
      <c r="A3040" s="12" t="s">
        <v>15</v>
      </c>
      <c r="B3040" s="15">
        <v>1185732</v>
      </c>
      <c r="C3040" s="3">
        <v>44230</v>
      </c>
      <c r="D3040" s="12" t="s">
        <v>34</v>
      </c>
      <c r="E3040" s="12" t="s">
        <v>108</v>
      </c>
      <c r="F3040" s="12" t="s">
        <v>109</v>
      </c>
      <c r="G3040" s="12" t="s">
        <v>22</v>
      </c>
      <c r="H3040" s="33">
        <v>0.39999999999999997</v>
      </c>
      <c r="I3040" s="21">
        <v>1500</v>
      </c>
      <c r="J3040" s="33">
        <f t="shared" si="110"/>
        <v>600</v>
      </c>
      <c r="K3040" s="34">
        <f t="shared" si="111"/>
        <v>300</v>
      </c>
      <c r="L3040" s="24">
        <v>0.5</v>
      </c>
      <c r="M3040" s="42">
        <f t="shared" si="118"/>
        <v>0.2</v>
      </c>
      <c r="N3040" s="29">
        <f t="shared" si="119"/>
        <v>300</v>
      </c>
      <c r="O3040" s="3"/>
      <c r="P3040" s="4"/>
      <c r="Q3040" s="5"/>
      <c r="R3040" s="6"/>
    </row>
    <row r="3041" spans="1:18" ht="15.75" customHeight="1">
      <c r="A3041" s="12" t="s">
        <v>15</v>
      </c>
      <c r="B3041" s="15">
        <v>1185732</v>
      </c>
      <c r="C3041" s="3">
        <v>44230</v>
      </c>
      <c r="D3041" s="12" t="s">
        <v>34</v>
      </c>
      <c r="E3041" s="12" t="s">
        <v>108</v>
      </c>
      <c r="F3041" s="12" t="s">
        <v>109</v>
      </c>
      <c r="G3041" s="12" t="s">
        <v>23</v>
      </c>
      <c r="H3041" s="33">
        <v>0.14999999999999997</v>
      </c>
      <c r="I3041" s="21">
        <v>2500</v>
      </c>
      <c r="J3041" s="33">
        <f t="shared" si="110"/>
        <v>374.99999999999994</v>
      </c>
      <c r="K3041" s="34">
        <f t="shared" si="111"/>
        <v>149.99999999999997</v>
      </c>
      <c r="L3041" s="24">
        <v>0.4</v>
      </c>
      <c r="M3041" s="42">
        <f t="shared" si="118"/>
        <v>5.9999999999999991E-2</v>
      </c>
      <c r="N3041" s="29">
        <f t="shared" si="119"/>
        <v>149.99999999999997</v>
      </c>
      <c r="O3041" s="3"/>
      <c r="P3041" s="4"/>
      <c r="Q3041" s="5"/>
      <c r="R3041" s="6"/>
    </row>
    <row r="3042" spans="1:18" ht="15.75" customHeight="1">
      <c r="A3042" s="12" t="s">
        <v>15</v>
      </c>
      <c r="B3042" s="15">
        <v>1185732</v>
      </c>
      <c r="C3042" s="3">
        <v>44257</v>
      </c>
      <c r="D3042" s="12" t="s">
        <v>34</v>
      </c>
      <c r="E3042" s="12" t="s">
        <v>108</v>
      </c>
      <c r="F3042" s="12" t="s">
        <v>109</v>
      </c>
      <c r="G3042" s="12" t="s">
        <v>18</v>
      </c>
      <c r="H3042" s="33">
        <v>0.20000000000000004</v>
      </c>
      <c r="I3042" s="21">
        <v>4700</v>
      </c>
      <c r="J3042" s="33">
        <f t="shared" si="110"/>
        <v>940.00000000000023</v>
      </c>
      <c r="K3042" s="34">
        <f t="shared" si="111"/>
        <v>282.00000000000006</v>
      </c>
      <c r="L3042" s="24">
        <v>0.3</v>
      </c>
      <c r="M3042" s="42">
        <f t="shared" si="118"/>
        <v>6.0000000000000012E-2</v>
      </c>
      <c r="N3042" s="29">
        <f t="shared" si="119"/>
        <v>282.00000000000006</v>
      </c>
      <c r="O3042" s="3"/>
      <c r="P3042" s="4"/>
      <c r="Q3042" s="5"/>
      <c r="R3042" s="6"/>
    </row>
    <row r="3043" spans="1:18" ht="15.75" customHeight="1">
      <c r="A3043" s="12" t="s">
        <v>15</v>
      </c>
      <c r="B3043" s="15">
        <v>1185732</v>
      </c>
      <c r="C3043" s="3">
        <v>44257</v>
      </c>
      <c r="D3043" s="12" t="s">
        <v>34</v>
      </c>
      <c r="E3043" s="12" t="s">
        <v>108</v>
      </c>
      <c r="F3043" s="12" t="s">
        <v>109</v>
      </c>
      <c r="G3043" s="12" t="s">
        <v>19</v>
      </c>
      <c r="H3043" s="33">
        <v>0.20000000000000004</v>
      </c>
      <c r="I3043" s="21">
        <v>1750</v>
      </c>
      <c r="J3043" s="33">
        <f t="shared" si="110"/>
        <v>350.00000000000006</v>
      </c>
      <c r="K3043" s="34">
        <f t="shared" si="111"/>
        <v>122.50000000000001</v>
      </c>
      <c r="L3043" s="24">
        <v>0.35</v>
      </c>
      <c r="M3043" s="42">
        <f t="shared" si="118"/>
        <v>7.0000000000000007E-2</v>
      </c>
      <c r="N3043" s="29">
        <f t="shared" si="119"/>
        <v>122.50000000000001</v>
      </c>
      <c r="O3043" s="3"/>
      <c r="P3043" s="4"/>
      <c r="Q3043" s="5"/>
      <c r="R3043" s="6"/>
    </row>
    <row r="3044" spans="1:18" ht="15.75" customHeight="1">
      <c r="A3044" s="12" t="s">
        <v>15</v>
      </c>
      <c r="B3044" s="15">
        <v>1185732</v>
      </c>
      <c r="C3044" s="3">
        <v>44257</v>
      </c>
      <c r="D3044" s="12" t="s">
        <v>34</v>
      </c>
      <c r="E3044" s="12" t="s">
        <v>108</v>
      </c>
      <c r="F3044" s="12" t="s">
        <v>109</v>
      </c>
      <c r="G3044" s="12" t="s">
        <v>20</v>
      </c>
      <c r="H3044" s="33">
        <v>0.10000000000000003</v>
      </c>
      <c r="I3044" s="21">
        <v>2250</v>
      </c>
      <c r="J3044" s="33">
        <f t="shared" si="110"/>
        <v>225.00000000000009</v>
      </c>
      <c r="K3044" s="34">
        <f t="shared" si="111"/>
        <v>67.500000000000028</v>
      </c>
      <c r="L3044" s="24">
        <v>0.3</v>
      </c>
      <c r="M3044" s="42">
        <f t="shared" si="118"/>
        <v>3.0000000000000013E-2</v>
      </c>
      <c r="N3044" s="29">
        <f t="shared" si="119"/>
        <v>67.500000000000028</v>
      </c>
      <c r="O3044" s="3"/>
      <c r="P3044" s="4"/>
      <c r="Q3044" s="5"/>
      <c r="R3044" s="6"/>
    </row>
    <row r="3045" spans="1:18" ht="15.75" customHeight="1">
      <c r="A3045" s="12" t="s">
        <v>15</v>
      </c>
      <c r="B3045" s="15">
        <v>1185732</v>
      </c>
      <c r="C3045" s="3">
        <v>44257</v>
      </c>
      <c r="D3045" s="12" t="s">
        <v>34</v>
      </c>
      <c r="E3045" s="12" t="s">
        <v>108</v>
      </c>
      <c r="F3045" s="12" t="s">
        <v>109</v>
      </c>
      <c r="G3045" s="12" t="s">
        <v>21</v>
      </c>
      <c r="H3045" s="33">
        <v>0.14999999999999997</v>
      </c>
      <c r="I3045" s="21">
        <v>750</v>
      </c>
      <c r="J3045" s="33">
        <f t="shared" si="110"/>
        <v>112.49999999999997</v>
      </c>
      <c r="K3045" s="34">
        <f t="shared" si="111"/>
        <v>33.749999999999993</v>
      </c>
      <c r="L3045" s="24">
        <v>0.3</v>
      </c>
      <c r="M3045" s="42">
        <f t="shared" si="118"/>
        <v>4.4999999999999991E-2</v>
      </c>
      <c r="N3045" s="29">
        <f t="shared" si="119"/>
        <v>33.749999999999993</v>
      </c>
      <c r="O3045" s="3"/>
      <c r="P3045" s="4"/>
      <c r="Q3045" s="5"/>
      <c r="R3045" s="6"/>
    </row>
    <row r="3046" spans="1:18" ht="15.75" customHeight="1">
      <c r="A3046" s="12" t="s">
        <v>15</v>
      </c>
      <c r="B3046" s="15">
        <v>1185732</v>
      </c>
      <c r="C3046" s="3">
        <v>44257</v>
      </c>
      <c r="D3046" s="12" t="s">
        <v>34</v>
      </c>
      <c r="E3046" s="12" t="s">
        <v>108</v>
      </c>
      <c r="F3046" s="12" t="s">
        <v>109</v>
      </c>
      <c r="G3046" s="12" t="s">
        <v>22</v>
      </c>
      <c r="H3046" s="33">
        <v>0.30000000000000004</v>
      </c>
      <c r="I3046" s="21">
        <v>1250</v>
      </c>
      <c r="J3046" s="33">
        <f t="shared" si="110"/>
        <v>375.00000000000006</v>
      </c>
      <c r="K3046" s="34">
        <f t="shared" si="111"/>
        <v>187.50000000000003</v>
      </c>
      <c r="L3046" s="24">
        <v>0.5</v>
      </c>
      <c r="M3046" s="42">
        <f t="shared" si="118"/>
        <v>0.15000000000000002</v>
      </c>
      <c r="N3046" s="29">
        <f t="shared" si="119"/>
        <v>187.50000000000003</v>
      </c>
      <c r="O3046" s="3"/>
      <c r="P3046" s="4"/>
      <c r="Q3046" s="5"/>
      <c r="R3046" s="6"/>
    </row>
    <row r="3047" spans="1:18" ht="15.75" customHeight="1">
      <c r="A3047" s="12" t="s">
        <v>15</v>
      </c>
      <c r="B3047" s="15">
        <v>1185732</v>
      </c>
      <c r="C3047" s="3">
        <v>44257</v>
      </c>
      <c r="D3047" s="12" t="s">
        <v>34</v>
      </c>
      <c r="E3047" s="12" t="s">
        <v>108</v>
      </c>
      <c r="F3047" s="12" t="s">
        <v>109</v>
      </c>
      <c r="G3047" s="12" t="s">
        <v>23</v>
      </c>
      <c r="H3047" s="33">
        <v>0.20000000000000004</v>
      </c>
      <c r="I3047" s="21">
        <v>2250</v>
      </c>
      <c r="J3047" s="33">
        <f t="shared" si="110"/>
        <v>450.00000000000011</v>
      </c>
      <c r="K3047" s="34">
        <f t="shared" si="111"/>
        <v>180.00000000000006</v>
      </c>
      <c r="L3047" s="24">
        <v>0.4</v>
      </c>
      <c r="M3047" s="42">
        <f t="shared" si="118"/>
        <v>8.0000000000000029E-2</v>
      </c>
      <c r="N3047" s="29">
        <f t="shared" si="119"/>
        <v>180.00000000000006</v>
      </c>
      <c r="O3047" s="3"/>
      <c r="P3047" s="4"/>
      <c r="Q3047" s="5"/>
      <c r="R3047" s="6"/>
    </row>
    <row r="3048" spans="1:18" ht="15.75" customHeight="1">
      <c r="A3048" s="12" t="s">
        <v>15</v>
      </c>
      <c r="B3048" s="15">
        <v>1185732</v>
      </c>
      <c r="C3048" s="3">
        <v>44289</v>
      </c>
      <c r="D3048" s="12" t="s">
        <v>34</v>
      </c>
      <c r="E3048" s="12" t="s">
        <v>108</v>
      </c>
      <c r="F3048" s="12" t="s">
        <v>109</v>
      </c>
      <c r="G3048" s="12" t="s">
        <v>18</v>
      </c>
      <c r="H3048" s="33">
        <v>0.20000000000000004</v>
      </c>
      <c r="I3048" s="21">
        <v>4500</v>
      </c>
      <c r="J3048" s="33">
        <f t="shared" si="110"/>
        <v>900.00000000000023</v>
      </c>
      <c r="K3048" s="34">
        <f t="shared" si="111"/>
        <v>270.00000000000006</v>
      </c>
      <c r="L3048" s="24">
        <v>0.3</v>
      </c>
      <c r="M3048" s="42">
        <f t="shared" si="118"/>
        <v>6.0000000000000012E-2</v>
      </c>
      <c r="N3048" s="29">
        <f t="shared" si="119"/>
        <v>270.00000000000006</v>
      </c>
      <c r="O3048" s="3"/>
      <c r="P3048" s="4"/>
      <c r="Q3048" s="5"/>
      <c r="R3048" s="6"/>
    </row>
    <row r="3049" spans="1:18" ht="15.75" customHeight="1">
      <c r="A3049" s="12" t="s">
        <v>15</v>
      </c>
      <c r="B3049" s="15">
        <v>1185732</v>
      </c>
      <c r="C3049" s="3">
        <v>44289</v>
      </c>
      <c r="D3049" s="12" t="s">
        <v>34</v>
      </c>
      <c r="E3049" s="12" t="s">
        <v>108</v>
      </c>
      <c r="F3049" s="12" t="s">
        <v>109</v>
      </c>
      <c r="G3049" s="12" t="s">
        <v>19</v>
      </c>
      <c r="H3049" s="33">
        <v>0.20000000000000004</v>
      </c>
      <c r="I3049" s="21">
        <v>1500</v>
      </c>
      <c r="J3049" s="33">
        <f t="shared" si="110"/>
        <v>300.00000000000006</v>
      </c>
      <c r="K3049" s="34">
        <f t="shared" si="111"/>
        <v>105.00000000000001</v>
      </c>
      <c r="L3049" s="24">
        <v>0.35</v>
      </c>
      <c r="M3049" s="42">
        <f t="shared" si="118"/>
        <v>7.0000000000000007E-2</v>
      </c>
      <c r="N3049" s="29">
        <f t="shared" si="119"/>
        <v>105.00000000000001</v>
      </c>
      <c r="O3049" s="3"/>
      <c r="P3049" s="4"/>
      <c r="Q3049" s="5"/>
      <c r="R3049" s="6"/>
    </row>
    <row r="3050" spans="1:18" ht="15.75" customHeight="1">
      <c r="A3050" s="12" t="s">
        <v>15</v>
      </c>
      <c r="B3050" s="15">
        <v>1185732</v>
      </c>
      <c r="C3050" s="3">
        <v>44289</v>
      </c>
      <c r="D3050" s="12" t="s">
        <v>34</v>
      </c>
      <c r="E3050" s="12" t="s">
        <v>108</v>
      </c>
      <c r="F3050" s="12" t="s">
        <v>109</v>
      </c>
      <c r="G3050" s="12" t="s">
        <v>20</v>
      </c>
      <c r="H3050" s="33">
        <v>0.10000000000000003</v>
      </c>
      <c r="I3050" s="21">
        <v>1500</v>
      </c>
      <c r="J3050" s="33">
        <f t="shared" si="110"/>
        <v>150.00000000000006</v>
      </c>
      <c r="K3050" s="34">
        <f t="shared" si="111"/>
        <v>45.000000000000014</v>
      </c>
      <c r="L3050" s="24">
        <v>0.3</v>
      </c>
      <c r="M3050" s="42">
        <f t="shared" si="118"/>
        <v>3.0000000000000009E-2</v>
      </c>
      <c r="N3050" s="29">
        <f t="shared" si="119"/>
        <v>45.000000000000014</v>
      </c>
      <c r="O3050" s="3"/>
      <c r="P3050" s="4"/>
      <c r="Q3050" s="5"/>
      <c r="R3050" s="6"/>
    </row>
    <row r="3051" spans="1:18" ht="15.75" customHeight="1">
      <c r="A3051" s="12" t="s">
        <v>15</v>
      </c>
      <c r="B3051" s="15">
        <v>1185732</v>
      </c>
      <c r="C3051" s="3">
        <v>44289</v>
      </c>
      <c r="D3051" s="12" t="s">
        <v>34</v>
      </c>
      <c r="E3051" s="12" t="s">
        <v>108</v>
      </c>
      <c r="F3051" s="12" t="s">
        <v>109</v>
      </c>
      <c r="G3051" s="12" t="s">
        <v>21</v>
      </c>
      <c r="H3051" s="33">
        <v>0.14999999999999997</v>
      </c>
      <c r="I3051" s="21">
        <v>750</v>
      </c>
      <c r="J3051" s="33">
        <f t="shared" si="110"/>
        <v>112.49999999999997</v>
      </c>
      <c r="K3051" s="34">
        <f t="shared" si="111"/>
        <v>33.749999999999993</v>
      </c>
      <c r="L3051" s="24">
        <v>0.3</v>
      </c>
      <c r="M3051" s="42">
        <f t="shared" si="118"/>
        <v>4.4999999999999991E-2</v>
      </c>
      <c r="N3051" s="29">
        <f t="shared" si="119"/>
        <v>33.749999999999993</v>
      </c>
      <c r="O3051" s="3"/>
      <c r="P3051" s="4"/>
      <c r="Q3051" s="5"/>
      <c r="R3051" s="6"/>
    </row>
    <row r="3052" spans="1:18" ht="15.75" customHeight="1">
      <c r="A3052" s="12" t="s">
        <v>15</v>
      </c>
      <c r="B3052" s="15">
        <v>1185732</v>
      </c>
      <c r="C3052" s="3">
        <v>44289</v>
      </c>
      <c r="D3052" s="12" t="s">
        <v>34</v>
      </c>
      <c r="E3052" s="12" t="s">
        <v>108</v>
      </c>
      <c r="F3052" s="12" t="s">
        <v>109</v>
      </c>
      <c r="G3052" s="12" t="s">
        <v>22</v>
      </c>
      <c r="H3052" s="33">
        <v>0.6</v>
      </c>
      <c r="I3052" s="21">
        <v>1000</v>
      </c>
      <c r="J3052" s="33">
        <f t="shared" si="110"/>
        <v>600</v>
      </c>
      <c r="K3052" s="34">
        <f t="shared" si="111"/>
        <v>300</v>
      </c>
      <c r="L3052" s="24">
        <v>0.5</v>
      </c>
      <c r="M3052" s="42">
        <f t="shared" si="118"/>
        <v>0.3</v>
      </c>
      <c r="N3052" s="29">
        <f t="shared" si="119"/>
        <v>300</v>
      </c>
      <c r="O3052" s="3"/>
      <c r="P3052" s="4"/>
      <c r="Q3052" s="5"/>
      <c r="R3052" s="6"/>
    </row>
    <row r="3053" spans="1:18" ht="15.75" customHeight="1">
      <c r="A3053" s="12" t="s">
        <v>15</v>
      </c>
      <c r="B3053" s="15">
        <v>1185732</v>
      </c>
      <c r="C3053" s="3">
        <v>44289</v>
      </c>
      <c r="D3053" s="12" t="s">
        <v>34</v>
      </c>
      <c r="E3053" s="12" t="s">
        <v>108</v>
      </c>
      <c r="F3053" s="12" t="s">
        <v>109</v>
      </c>
      <c r="G3053" s="12" t="s">
        <v>23</v>
      </c>
      <c r="H3053" s="33">
        <v>0.5</v>
      </c>
      <c r="I3053" s="21">
        <v>2250</v>
      </c>
      <c r="J3053" s="33">
        <f t="shared" si="110"/>
        <v>1125</v>
      </c>
      <c r="K3053" s="34">
        <f t="shared" si="111"/>
        <v>450</v>
      </c>
      <c r="L3053" s="24">
        <v>0.4</v>
      </c>
      <c r="M3053" s="42">
        <f t="shared" si="118"/>
        <v>0.2</v>
      </c>
      <c r="N3053" s="29">
        <f t="shared" si="119"/>
        <v>450</v>
      </c>
      <c r="O3053" s="3"/>
      <c r="P3053" s="4"/>
      <c r="Q3053" s="5"/>
      <c r="R3053" s="6"/>
    </row>
    <row r="3054" spans="1:18" ht="15.75" customHeight="1">
      <c r="A3054" s="12" t="s">
        <v>15</v>
      </c>
      <c r="B3054" s="15">
        <v>1185732</v>
      </c>
      <c r="C3054" s="3">
        <v>44320</v>
      </c>
      <c r="D3054" s="12" t="s">
        <v>34</v>
      </c>
      <c r="E3054" s="12" t="s">
        <v>108</v>
      </c>
      <c r="F3054" s="12" t="s">
        <v>109</v>
      </c>
      <c r="G3054" s="12" t="s">
        <v>18</v>
      </c>
      <c r="H3054" s="33">
        <v>0.6</v>
      </c>
      <c r="I3054" s="21">
        <v>4950</v>
      </c>
      <c r="J3054" s="33">
        <f t="shared" si="110"/>
        <v>2970</v>
      </c>
      <c r="K3054" s="34">
        <f t="shared" si="111"/>
        <v>891</v>
      </c>
      <c r="L3054" s="24">
        <v>0.3</v>
      </c>
      <c r="M3054" s="42">
        <f t="shared" si="118"/>
        <v>0.18</v>
      </c>
      <c r="N3054" s="29">
        <f t="shared" si="119"/>
        <v>891</v>
      </c>
      <c r="O3054" s="3"/>
      <c r="P3054" s="4"/>
      <c r="Q3054" s="5"/>
      <c r="R3054" s="6"/>
    </row>
    <row r="3055" spans="1:18" ht="15.75" customHeight="1">
      <c r="A3055" s="12" t="s">
        <v>15</v>
      </c>
      <c r="B3055" s="15">
        <v>1185732</v>
      </c>
      <c r="C3055" s="3">
        <v>44320</v>
      </c>
      <c r="D3055" s="12" t="s">
        <v>34</v>
      </c>
      <c r="E3055" s="12" t="s">
        <v>108</v>
      </c>
      <c r="F3055" s="12" t="s">
        <v>109</v>
      </c>
      <c r="G3055" s="12" t="s">
        <v>19</v>
      </c>
      <c r="H3055" s="33">
        <v>0.4</v>
      </c>
      <c r="I3055" s="21">
        <v>2000</v>
      </c>
      <c r="J3055" s="33">
        <f t="shared" si="110"/>
        <v>800</v>
      </c>
      <c r="K3055" s="34">
        <f t="shared" si="111"/>
        <v>280</v>
      </c>
      <c r="L3055" s="24">
        <v>0.35</v>
      </c>
      <c r="M3055" s="42">
        <f t="shared" si="118"/>
        <v>0.14000000000000001</v>
      </c>
      <c r="N3055" s="29">
        <f t="shared" si="119"/>
        <v>280</v>
      </c>
      <c r="O3055" s="3"/>
      <c r="P3055" s="4"/>
      <c r="Q3055" s="5"/>
      <c r="R3055" s="6"/>
    </row>
    <row r="3056" spans="1:18" ht="15.75" customHeight="1">
      <c r="A3056" s="12" t="s">
        <v>15</v>
      </c>
      <c r="B3056" s="15">
        <v>1185732</v>
      </c>
      <c r="C3056" s="3">
        <v>44320</v>
      </c>
      <c r="D3056" s="12" t="s">
        <v>34</v>
      </c>
      <c r="E3056" s="12" t="s">
        <v>108</v>
      </c>
      <c r="F3056" s="12" t="s">
        <v>109</v>
      </c>
      <c r="G3056" s="12" t="s">
        <v>20</v>
      </c>
      <c r="H3056" s="33">
        <v>0.35000000000000003</v>
      </c>
      <c r="I3056" s="21">
        <v>1750</v>
      </c>
      <c r="J3056" s="33">
        <f t="shared" si="110"/>
        <v>612.50000000000011</v>
      </c>
      <c r="K3056" s="34">
        <f t="shared" si="111"/>
        <v>183.75000000000003</v>
      </c>
      <c r="L3056" s="24">
        <v>0.3</v>
      </c>
      <c r="M3056" s="42">
        <f t="shared" si="118"/>
        <v>0.10500000000000001</v>
      </c>
      <c r="N3056" s="29">
        <f t="shared" si="119"/>
        <v>183.75000000000003</v>
      </c>
      <c r="O3056" s="3"/>
      <c r="P3056" s="4"/>
      <c r="Q3056" s="5"/>
      <c r="R3056" s="6"/>
    </row>
    <row r="3057" spans="1:18" ht="15.75" customHeight="1">
      <c r="A3057" s="12" t="s">
        <v>15</v>
      </c>
      <c r="B3057" s="15">
        <v>1185732</v>
      </c>
      <c r="C3057" s="3">
        <v>44320</v>
      </c>
      <c r="D3057" s="12" t="s">
        <v>34</v>
      </c>
      <c r="E3057" s="12" t="s">
        <v>108</v>
      </c>
      <c r="F3057" s="12" t="s">
        <v>109</v>
      </c>
      <c r="G3057" s="12" t="s">
        <v>21</v>
      </c>
      <c r="H3057" s="33">
        <v>0.35000000000000003</v>
      </c>
      <c r="I3057" s="21">
        <v>1500</v>
      </c>
      <c r="J3057" s="33">
        <f t="shared" si="110"/>
        <v>525</v>
      </c>
      <c r="K3057" s="34">
        <f t="shared" si="111"/>
        <v>157.5</v>
      </c>
      <c r="L3057" s="24">
        <v>0.3</v>
      </c>
      <c r="M3057" s="42">
        <f t="shared" si="118"/>
        <v>0.105</v>
      </c>
      <c r="N3057" s="29">
        <f t="shared" si="119"/>
        <v>157.5</v>
      </c>
      <c r="O3057" s="3"/>
      <c r="P3057" s="4"/>
      <c r="Q3057" s="5"/>
      <c r="R3057" s="6"/>
    </row>
    <row r="3058" spans="1:18" ht="15.75" customHeight="1">
      <c r="A3058" s="12" t="s">
        <v>15</v>
      </c>
      <c r="B3058" s="15">
        <v>1185732</v>
      </c>
      <c r="C3058" s="3">
        <v>44320</v>
      </c>
      <c r="D3058" s="12" t="s">
        <v>34</v>
      </c>
      <c r="E3058" s="12" t="s">
        <v>108</v>
      </c>
      <c r="F3058" s="12" t="s">
        <v>109</v>
      </c>
      <c r="G3058" s="12" t="s">
        <v>22</v>
      </c>
      <c r="H3058" s="33">
        <v>0.44999999999999996</v>
      </c>
      <c r="I3058" s="21">
        <v>1750</v>
      </c>
      <c r="J3058" s="33">
        <f t="shared" si="110"/>
        <v>787.49999999999989</v>
      </c>
      <c r="K3058" s="34">
        <f t="shared" si="111"/>
        <v>393.74999999999994</v>
      </c>
      <c r="L3058" s="24">
        <v>0.5</v>
      </c>
      <c r="M3058" s="42">
        <f t="shared" si="118"/>
        <v>0.22499999999999998</v>
      </c>
      <c r="N3058" s="29">
        <f t="shared" si="119"/>
        <v>393.74999999999994</v>
      </c>
      <c r="O3058" s="3"/>
      <c r="P3058" s="4"/>
      <c r="Q3058" s="5"/>
      <c r="R3058" s="6"/>
    </row>
    <row r="3059" spans="1:18" ht="15.75" customHeight="1">
      <c r="A3059" s="12" t="s">
        <v>15</v>
      </c>
      <c r="B3059" s="15">
        <v>1185732</v>
      </c>
      <c r="C3059" s="3">
        <v>44320</v>
      </c>
      <c r="D3059" s="12" t="s">
        <v>34</v>
      </c>
      <c r="E3059" s="12" t="s">
        <v>108</v>
      </c>
      <c r="F3059" s="12" t="s">
        <v>109</v>
      </c>
      <c r="G3059" s="12" t="s">
        <v>23</v>
      </c>
      <c r="H3059" s="33">
        <v>0.49999999999999994</v>
      </c>
      <c r="I3059" s="21">
        <v>3000</v>
      </c>
      <c r="J3059" s="33">
        <f t="shared" si="110"/>
        <v>1499.9999999999998</v>
      </c>
      <c r="K3059" s="34">
        <f t="shared" si="111"/>
        <v>599.99999999999989</v>
      </c>
      <c r="L3059" s="24">
        <v>0.4</v>
      </c>
      <c r="M3059" s="42">
        <f t="shared" si="118"/>
        <v>0.19999999999999996</v>
      </c>
      <c r="N3059" s="29">
        <f t="shared" si="119"/>
        <v>599.99999999999989</v>
      </c>
      <c r="O3059" s="3"/>
      <c r="P3059" s="4"/>
      <c r="Q3059" s="5"/>
      <c r="R3059" s="6"/>
    </row>
    <row r="3060" spans="1:18" ht="15.75" customHeight="1">
      <c r="A3060" s="12" t="s">
        <v>15</v>
      </c>
      <c r="B3060" s="15">
        <v>1185732</v>
      </c>
      <c r="C3060" s="3">
        <v>44350</v>
      </c>
      <c r="D3060" s="12" t="s">
        <v>34</v>
      </c>
      <c r="E3060" s="12" t="s">
        <v>108</v>
      </c>
      <c r="F3060" s="12" t="s">
        <v>109</v>
      </c>
      <c r="G3060" s="12" t="s">
        <v>18</v>
      </c>
      <c r="H3060" s="33">
        <v>0.35000000000000003</v>
      </c>
      <c r="I3060" s="21">
        <v>5500</v>
      </c>
      <c r="J3060" s="33">
        <f t="shared" si="110"/>
        <v>1925.0000000000002</v>
      </c>
      <c r="K3060" s="34">
        <f t="shared" si="111"/>
        <v>577.5</v>
      </c>
      <c r="L3060" s="24">
        <v>0.3</v>
      </c>
      <c r="M3060" s="42">
        <f t="shared" si="118"/>
        <v>0.105</v>
      </c>
      <c r="N3060" s="29">
        <f t="shared" si="119"/>
        <v>577.5</v>
      </c>
      <c r="O3060" s="3"/>
      <c r="P3060" s="4"/>
      <c r="Q3060" s="5"/>
      <c r="R3060" s="6"/>
    </row>
    <row r="3061" spans="1:18" ht="15.75" customHeight="1">
      <c r="A3061" s="12" t="s">
        <v>15</v>
      </c>
      <c r="B3061" s="15">
        <v>1185732</v>
      </c>
      <c r="C3061" s="3">
        <v>44350</v>
      </c>
      <c r="D3061" s="12" t="s">
        <v>34</v>
      </c>
      <c r="E3061" s="12" t="s">
        <v>108</v>
      </c>
      <c r="F3061" s="12" t="s">
        <v>109</v>
      </c>
      <c r="G3061" s="12" t="s">
        <v>19</v>
      </c>
      <c r="H3061" s="33">
        <v>0.3000000000000001</v>
      </c>
      <c r="I3061" s="21">
        <v>3000</v>
      </c>
      <c r="J3061" s="33">
        <f t="shared" si="110"/>
        <v>900.00000000000034</v>
      </c>
      <c r="K3061" s="34">
        <f t="shared" si="111"/>
        <v>315.00000000000011</v>
      </c>
      <c r="L3061" s="24">
        <v>0.35</v>
      </c>
      <c r="M3061" s="42">
        <f t="shared" si="118"/>
        <v>0.10500000000000004</v>
      </c>
      <c r="N3061" s="29">
        <f t="shared" si="119"/>
        <v>315.00000000000011</v>
      </c>
      <c r="O3061" s="3"/>
      <c r="P3061" s="4"/>
      <c r="Q3061" s="5"/>
      <c r="R3061" s="6"/>
    </row>
    <row r="3062" spans="1:18" ht="15.75" customHeight="1">
      <c r="A3062" s="12" t="s">
        <v>15</v>
      </c>
      <c r="B3062" s="15">
        <v>1185732</v>
      </c>
      <c r="C3062" s="3">
        <v>44350</v>
      </c>
      <c r="D3062" s="12" t="s">
        <v>34</v>
      </c>
      <c r="E3062" s="12" t="s">
        <v>108</v>
      </c>
      <c r="F3062" s="12" t="s">
        <v>109</v>
      </c>
      <c r="G3062" s="12" t="s">
        <v>20</v>
      </c>
      <c r="H3062" s="33">
        <v>0.25000000000000006</v>
      </c>
      <c r="I3062" s="21">
        <v>2000</v>
      </c>
      <c r="J3062" s="33">
        <f t="shared" si="110"/>
        <v>500.00000000000011</v>
      </c>
      <c r="K3062" s="34">
        <f t="shared" si="111"/>
        <v>150.00000000000003</v>
      </c>
      <c r="L3062" s="24">
        <v>0.3</v>
      </c>
      <c r="M3062" s="42">
        <f t="shared" si="118"/>
        <v>7.5000000000000011E-2</v>
      </c>
      <c r="N3062" s="29">
        <f t="shared" si="119"/>
        <v>150.00000000000003</v>
      </c>
      <c r="O3062" s="3"/>
      <c r="P3062" s="4"/>
      <c r="Q3062" s="5"/>
      <c r="R3062" s="6"/>
    </row>
    <row r="3063" spans="1:18" ht="15.75" customHeight="1">
      <c r="A3063" s="12" t="s">
        <v>15</v>
      </c>
      <c r="B3063" s="15">
        <v>1185732</v>
      </c>
      <c r="C3063" s="3">
        <v>44350</v>
      </c>
      <c r="D3063" s="12" t="s">
        <v>34</v>
      </c>
      <c r="E3063" s="12" t="s">
        <v>108</v>
      </c>
      <c r="F3063" s="12" t="s">
        <v>109</v>
      </c>
      <c r="G3063" s="12" t="s">
        <v>21</v>
      </c>
      <c r="H3063" s="33">
        <v>0.25000000000000006</v>
      </c>
      <c r="I3063" s="21">
        <v>1750</v>
      </c>
      <c r="J3063" s="33">
        <f t="shared" si="110"/>
        <v>437.50000000000011</v>
      </c>
      <c r="K3063" s="34">
        <f t="shared" si="111"/>
        <v>131.25000000000003</v>
      </c>
      <c r="L3063" s="24">
        <v>0.3</v>
      </c>
      <c r="M3063" s="42">
        <f t="shared" si="118"/>
        <v>7.5000000000000011E-2</v>
      </c>
      <c r="N3063" s="29">
        <f t="shared" si="119"/>
        <v>131.25000000000003</v>
      </c>
      <c r="O3063" s="3"/>
      <c r="P3063" s="4"/>
      <c r="Q3063" s="5"/>
      <c r="R3063" s="6"/>
    </row>
    <row r="3064" spans="1:18" ht="15.75" customHeight="1">
      <c r="A3064" s="12" t="s">
        <v>15</v>
      </c>
      <c r="B3064" s="15">
        <v>1185732</v>
      </c>
      <c r="C3064" s="3">
        <v>44350</v>
      </c>
      <c r="D3064" s="12" t="s">
        <v>34</v>
      </c>
      <c r="E3064" s="12" t="s">
        <v>108</v>
      </c>
      <c r="F3064" s="12" t="s">
        <v>109</v>
      </c>
      <c r="G3064" s="12" t="s">
        <v>22</v>
      </c>
      <c r="H3064" s="33">
        <v>0.35000000000000003</v>
      </c>
      <c r="I3064" s="21">
        <v>1750</v>
      </c>
      <c r="J3064" s="33">
        <f t="shared" si="110"/>
        <v>612.50000000000011</v>
      </c>
      <c r="K3064" s="34">
        <f t="shared" si="111"/>
        <v>306.25000000000006</v>
      </c>
      <c r="L3064" s="24">
        <v>0.5</v>
      </c>
      <c r="M3064" s="42">
        <f t="shared" si="118"/>
        <v>0.17500000000000004</v>
      </c>
      <c r="N3064" s="29">
        <f t="shared" si="119"/>
        <v>306.25000000000006</v>
      </c>
      <c r="O3064" s="3"/>
      <c r="P3064" s="4"/>
      <c r="Q3064" s="5"/>
      <c r="R3064" s="6"/>
    </row>
    <row r="3065" spans="1:18" ht="15.75" customHeight="1">
      <c r="A3065" s="12" t="s">
        <v>15</v>
      </c>
      <c r="B3065" s="15">
        <v>1185732</v>
      </c>
      <c r="C3065" s="3">
        <v>44350</v>
      </c>
      <c r="D3065" s="12" t="s">
        <v>34</v>
      </c>
      <c r="E3065" s="12" t="s">
        <v>108</v>
      </c>
      <c r="F3065" s="12" t="s">
        <v>109</v>
      </c>
      <c r="G3065" s="12" t="s">
        <v>23</v>
      </c>
      <c r="H3065" s="33">
        <v>0.55000000000000004</v>
      </c>
      <c r="I3065" s="21">
        <v>3250</v>
      </c>
      <c r="J3065" s="33">
        <f t="shared" si="110"/>
        <v>1787.5000000000002</v>
      </c>
      <c r="K3065" s="34">
        <f t="shared" si="111"/>
        <v>715.00000000000011</v>
      </c>
      <c r="L3065" s="24">
        <v>0.4</v>
      </c>
      <c r="M3065" s="42">
        <f t="shared" si="118"/>
        <v>0.22000000000000003</v>
      </c>
      <c r="N3065" s="29">
        <f t="shared" si="119"/>
        <v>715.00000000000011</v>
      </c>
      <c r="O3065" s="3"/>
      <c r="P3065" s="4"/>
      <c r="Q3065" s="5"/>
      <c r="R3065" s="6"/>
    </row>
    <row r="3066" spans="1:18" ht="15.75" customHeight="1">
      <c r="A3066" s="12" t="s">
        <v>15</v>
      </c>
      <c r="B3066" s="15">
        <v>1185732</v>
      </c>
      <c r="C3066" s="3">
        <v>44379</v>
      </c>
      <c r="D3066" s="12" t="s">
        <v>34</v>
      </c>
      <c r="E3066" s="12" t="s">
        <v>108</v>
      </c>
      <c r="F3066" s="12" t="s">
        <v>109</v>
      </c>
      <c r="G3066" s="12" t="s">
        <v>18</v>
      </c>
      <c r="H3066" s="33">
        <v>0.5</v>
      </c>
      <c r="I3066" s="21">
        <v>5500</v>
      </c>
      <c r="J3066" s="33">
        <f t="shared" ref="J3066:J3320" si="120">H3066*I3066</f>
        <v>2750</v>
      </c>
      <c r="K3066" s="34">
        <f t="shared" ref="K3066:K3320" si="121">J3066*L3066</f>
        <v>825</v>
      </c>
      <c r="L3066" s="24">
        <v>0.3</v>
      </c>
      <c r="M3066" s="42">
        <f t="shared" si="118"/>
        <v>0.15</v>
      </c>
      <c r="N3066" s="29">
        <f t="shared" si="119"/>
        <v>825</v>
      </c>
      <c r="O3066" s="3"/>
      <c r="P3066" s="4"/>
      <c r="Q3066" s="5"/>
      <c r="R3066" s="6"/>
    </row>
    <row r="3067" spans="1:18" ht="15.75" customHeight="1">
      <c r="A3067" s="12" t="s">
        <v>15</v>
      </c>
      <c r="B3067" s="15">
        <v>1185732</v>
      </c>
      <c r="C3067" s="3">
        <v>44379</v>
      </c>
      <c r="D3067" s="12" t="s">
        <v>34</v>
      </c>
      <c r="E3067" s="12" t="s">
        <v>108</v>
      </c>
      <c r="F3067" s="12" t="s">
        <v>109</v>
      </c>
      <c r="G3067" s="12" t="s">
        <v>19</v>
      </c>
      <c r="H3067" s="33">
        <v>0.45000000000000007</v>
      </c>
      <c r="I3067" s="21">
        <v>3000</v>
      </c>
      <c r="J3067" s="33">
        <f t="shared" si="120"/>
        <v>1350.0000000000002</v>
      </c>
      <c r="K3067" s="34">
        <f t="shared" si="121"/>
        <v>472.50000000000006</v>
      </c>
      <c r="L3067" s="24">
        <v>0.35</v>
      </c>
      <c r="M3067" s="42">
        <f t="shared" si="118"/>
        <v>0.15750000000000003</v>
      </c>
      <c r="N3067" s="29">
        <f t="shared" si="119"/>
        <v>472.50000000000006</v>
      </c>
      <c r="O3067" s="3"/>
      <c r="P3067" s="4"/>
      <c r="Q3067" s="5"/>
      <c r="R3067" s="6"/>
    </row>
    <row r="3068" spans="1:18" ht="15.75" customHeight="1">
      <c r="A3068" s="12" t="s">
        <v>15</v>
      </c>
      <c r="B3068" s="15">
        <v>1185732</v>
      </c>
      <c r="C3068" s="3">
        <v>44379</v>
      </c>
      <c r="D3068" s="12" t="s">
        <v>34</v>
      </c>
      <c r="E3068" s="12" t="s">
        <v>108</v>
      </c>
      <c r="F3068" s="12" t="s">
        <v>109</v>
      </c>
      <c r="G3068" s="12" t="s">
        <v>20</v>
      </c>
      <c r="H3068" s="33">
        <v>0.4</v>
      </c>
      <c r="I3068" s="21">
        <v>2250</v>
      </c>
      <c r="J3068" s="33">
        <f t="shared" si="120"/>
        <v>900</v>
      </c>
      <c r="K3068" s="34">
        <f t="shared" si="121"/>
        <v>270</v>
      </c>
      <c r="L3068" s="24">
        <v>0.3</v>
      </c>
      <c r="M3068" s="42">
        <f t="shared" si="118"/>
        <v>0.12</v>
      </c>
      <c r="N3068" s="29">
        <f t="shared" si="119"/>
        <v>270</v>
      </c>
      <c r="O3068" s="3"/>
      <c r="P3068" s="4"/>
      <c r="Q3068" s="5"/>
      <c r="R3068" s="6"/>
    </row>
    <row r="3069" spans="1:18" ht="15.75" customHeight="1">
      <c r="A3069" s="12" t="s">
        <v>15</v>
      </c>
      <c r="B3069" s="15">
        <v>1185732</v>
      </c>
      <c r="C3069" s="3">
        <v>44379</v>
      </c>
      <c r="D3069" s="12" t="s">
        <v>34</v>
      </c>
      <c r="E3069" s="12" t="s">
        <v>108</v>
      </c>
      <c r="F3069" s="12" t="s">
        <v>109</v>
      </c>
      <c r="G3069" s="12" t="s">
        <v>21</v>
      </c>
      <c r="H3069" s="33">
        <v>0.4</v>
      </c>
      <c r="I3069" s="21">
        <v>1750</v>
      </c>
      <c r="J3069" s="33">
        <f t="shared" si="120"/>
        <v>700</v>
      </c>
      <c r="K3069" s="34">
        <f t="shared" si="121"/>
        <v>210</v>
      </c>
      <c r="L3069" s="24">
        <v>0.3</v>
      </c>
      <c r="M3069" s="42">
        <f t="shared" si="118"/>
        <v>0.12</v>
      </c>
      <c r="N3069" s="29">
        <f t="shared" si="119"/>
        <v>210</v>
      </c>
      <c r="O3069" s="3"/>
      <c r="P3069" s="4"/>
      <c r="Q3069" s="5"/>
      <c r="R3069" s="6"/>
    </row>
    <row r="3070" spans="1:18" ht="15.75" customHeight="1">
      <c r="A3070" s="12" t="s">
        <v>15</v>
      </c>
      <c r="B3070" s="15">
        <v>1185732</v>
      </c>
      <c r="C3070" s="3">
        <v>44379</v>
      </c>
      <c r="D3070" s="12" t="s">
        <v>34</v>
      </c>
      <c r="E3070" s="12" t="s">
        <v>108</v>
      </c>
      <c r="F3070" s="12" t="s">
        <v>109</v>
      </c>
      <c r="G3070" s="12" t="s">
        <v>22</v>
      </c>
      <c r="H3070" s="33">
        <v>0.5</v>
      </c>
      <c r="I3070" s="21">
        <v>2000</v>
      </c>
      <c r="J3070" s="33">
        <f t="shared" si="120"/>
        <v>1000</v>
      </c>
      <c r="K3070" s="34">
        <f t="shared" si="121"/>
        <v>500</v>
      </c>
      <c r="L3070" s="24">
        <v>0.5</v>
      </c>
      <c r="M3070" s="42">
        <f t="shared" si="118"/>
        <v>0.25</v>
      </c>
      <c r="N3070" s="29">
        <f t="shared" si="119"/>
        <v>500</v>
      </c>
      <c r="O3070" s="3"/>
      <c r="P3070" s="4"/>
      <c r="Q3070" s="5"/>
      <c r="R3070" s="6"/>
    </row>
    <row r="3071" spans="1:18" ht="15.75" customHeight="1">
      <c r="A3071" s="12" t="s">
        <v>15</v>
      </c>
      <c r="B3071" s="15">
        <v>1185732</v>
      </c>
      <c r="C3071" s="3">
        <v>44379</v>
      </c>
      <c r="D3071" s="12" t="s">
        <v>34</v>
      </c>
      <c r="E3071" s="12" t="s">
        <v>108</v>
      </c>
      <c r="F3071" s="12" t="s">
        <v>109</v>
      </c>
      <c r="G3071" s="12" t="s">
        <v>23</v>
      </c>
      <c r="H3071" s="33">
        <v>0.55000000000000004</v>
      </c>
      <c r="I3071" s="21">
        <v>3750</v>
      </c>
      <c r="J3071" s="33">
        <f t="shared" si="120"/>
        <v>2062.5</v>
      </c>
      <c r="K3071" s="34">
        <f t="shared" si="121"/>
        <v>825</v>
      </c>
      <c r="L3071" s="24">
        <v>0.4</v>
      </c>
      <c r="M3071" s="42">
        <f t="shared" si="118"/>
        <v>0.22</v>
      </c>
      <c r="N3071" s="29">
        <f t="shared" si="119"/>
        <v>825</v>
      </c>
      <c r="O3071" s="3"/>
      <c r="P3071" s="4"/>
      <c r="Q3071" s="5"/>
      <c r="R3071" s="6"/>
    </row>
    <row r="3072" spans="1:18" ht="15.75" customHeight="1">
      <c r="A3072" s="12" t="s">
        <v>15</v>
      </c>
      <c r="B3072" s="15">
        <v>1185732</v>
      </c>
      <c r="C3072" s="3">
        <v>44411</v>
      </c>
      <c r="D3072" s="12" t="s">
        <v>34</v>
      </c>
      <c r="E3072" s="12" t="s">
        <v>108</v>
      </c>
      <c r="F3072" s="12" t="s">
        <v>109</v>
      </c>
      <c r="G3072" s="12" t="s">
        <v>18</v>
      </c>
      <c r="H3072" s="33">
        <v>0.5</v>
      </c>
      <c r="I3072" s="21">
        <v>5250</v>
      </c>
      <c r="J3072" s="33">
        <f t="shared" si="120"/>
        <v>2625</v>
      </c>
      <c r="K3072" s="34">
        <f t="shared" si="121"/>
        <v>787.5</v>
      </c>
      <c r="L3072" s="24">
        <v>0.3</v>
      </c>
      <c r="M3072" s="42">
        <f t="shared" si="118"/>
        <v>0.15</v>
      </c>
      <c r="N3072" s="29">
        <f t="shared" si="119"/>
        <v>787.5</v>
      </c>
      <c r="O3072" s="3"/>
      <c r="P3072" s="4"/>
      <c r="Q3072" s="5"/>
      <c r="R3072" s="6"/>
    </row>
    <row r="3073" spans="1:18" ht="15.75" customHeight="1">
      <c r="A3073" s="12" t="s">
        <v>15</v>
      </c>
      <c r="B3073" s="15">
        <v>1185732</v>
      </c>
      <c r="C3073" s="3">
        <v>44411</v>
      </c>
      <c r="D3073" s="12" t="s">
        <v>34</v>
      </c>
      <c r="E3073" s="12" t="s">
        <v>108</v>
      </c>
      <c r="F3073" s="12" t="s">
        <v>109</v>
      </c>
      <c r="G3073" s="12" t="s">
        <v>19</v>
      </c>
      <c r="H3073" s="33">
        <v>0.45000000000000007</v>
      </c>
      <c r="I3073" s="21">
        <v>3000</v>
      </c>
      <c r="J3073" s="33">
        <f t="shared" si="120"/>
        <v>1350.0000000000002</v>
      </c>
      <c r="K3073" s="34">
        <f t="shared" si="121"/>
        <v>472.50000000000006</v>
      </c>
      <c r="L3073" s="24">
        <v>0.35</v>
      </c>
      <c r="M3073" s="42">
        <f t="shared" si="118"/>
        <v>0.15750000000000003</v>
      </c>
      <c r="N3073" s="29">
        <f t="shared" si="119"/>
        <v>472.50000000000006</v>
      </c>
      <c r="O3073" s="3"/>
      <c r="P3073" s="4"/>
      <c r="Q3073" s="5"/>
      <c r="R3073" s="6"/>
    </row>
    <row r="3074" spans="1:18" ht="15.75" customHeight="1">
      <c r="A3074" s="12" t="s">
        <v>15</v>
      </c>
      <c r="B3074" s="15">
        <v>1185732</v>
      </c>
      <c r="C3074" s="3">
        <v>44411</v>
      </c>
      <c r="D3074" s="12" t="s">
        <v>34</v>
      </c>
      <c r="E3074" s="12" t="s">
        <v>108</v>
      </c>
      <c r="F3074" s="12" t="s">
        <v>109</v>
      </c>
      <c r="G3074" s="12" t="s">
        <v>20</v>
      </c>
      <c r="H3074" s="33">
        <v>0.4</v>
      </c>
      <c r="I3074" s="21">
        <v>2250</v>
      </c>
      <c r="J3074" s="33">
        <f t="shared" si="120"/>
        <v>900</v>
      </c>
      <c r="K3074" s="34">
        <f t="shared" si="121"/>
        <v>270</v>
      </c>
      <c r="L3074" s="24">
        <v>0.3</v>
      </c>
      <c r="M3074" s="42">
        <f t="shared" si="118"/>
        <v>0.12</v>
      </c>
      <c r="N3074" s="29">
        <f t="shared" si="119"/>
        <v>270</v>
      </c>
      <c r="O3074" s="3"/>
      <c r="P3074" s="4"/>
      <c r="Q3074" s="5"/>
      <c r="R3074" s="6"/>
    </row>
    <row r="3075" spans="1:18" ht="15.75" customHeight="1">
      <c r="A3075" s="12" t="s">
        <v>15</v>
      </c>
      <c r="B3075" s="15">
        <v>1185732</v>
      </c>
      <c r="C3075" s="3">
        <v>44411</v>
      </c>
      <c r="D3075" s="12" t="s">
        <v>34</v>
      </c>
      <c r="E3075" s="12" t="s">
        <v>108</v>
      </c>
      <c r="F3075" s="12" t="s">
        <v>109</v>
      </c>
      <c r="G3075" s="12" t="s">
        <v>21</v>
      </c>
      <c r="H3075" s="33">
        <v>0.4</v>
      </c>
      <c r="I3075" s="21">
        <v>2000</v>
      </c>
      <c r="J3075" s="33">
        <f t="shared" si="120"/>
        <v>800</v>
      </c>
      <c r="K3075" s="34">
        <f t="shared" si="121"/>
        <v>240</v>
      </c>
      <c r="L3075" s="24">
        <v>0.3</v>
      </c>
      <c r="M3075" s="42">
        <f t="shared" si="118"/>
        <v>0.12</v>
      </c>
      <c r="N3075" s="29">
        <f t="shared" si="119"/>
        <v>240</v>
      </c>
      <c r="O3075" s="3"/>
      <c r="P3075" s="4"/>
      <c r="Q3075" s="5"/>
      <c r="R3075" s="6"/>
    </row>
    <row r="3076" spans="1:18" ht="15.75" customHeight="1">
      <c r="A3076" s="12" t="s">
        <v>15</v>
      </c>
      <c r="B3076" s="15">
        <v>1185732</v>
      </c>
      <c r="C3076" s="3">
        <v>44411</v>
      </c>
      <c r="D3076" s="12" t="s">
        <v>34</v>
      </c>
      <c r="E3076" s="12" t="s">
        <v>108</v>
      </c>
      <c r="F3076" s="12" t="s">
        <v>109</v>
      </c>
      <c r="G3076" s="12" t="s">
        <v>22</v>
      </c>
      <c r="H3076" s="33">
        <v>0.5</v>
      </c>
      <c r="I3076" s="21">
        <v>1750</v>
      </c>
      <c r="J3076" s="33">
        <f t="shared" si="120"/>
        <v>875</v>
      </c>
      <c r="K3076" s="34">
        <f t="shared" si="121"/>
        <v>437.5</v>
      </c>
      <c r="L3076" s="24">
        <v>0.5</v>
      </c>
      <c r="M3076" s="42">
        <f t="shared" si="118"/>
        <v>0.25</v>
      </c>
      <c r="N3076" s="29">
        <f t="shared" si="119"/>
        <v>437.5</v>
      </c>
      <c r="O3076" s="3"/>
      <c r="P3076" s="4"/>
      <c r="Q3076" s="5"/>
      <c r="R3076" s="6"/>
    </row>
    <row r="3077" spans="1:18" ht="15.75" customHeight="1">
      <c r="A3077" s="12" t="s">
        <v>15</v>
      </c>
      <c r="B3077" s="15">
        <v>1185732</v>
      </c>
      <c r="C3077" s="3">
        <v>44411</v>
      </c>
      <c r="D3077" s="12" t="s">
        <v>34</v>
      </c>
      <c r="E3077" s="12" t="s">
        <v>108</v>
      </c>
      <c r="F3077" s="12" t="s">
        <v>109</v>
      </c>
      <c r="G3077" s="12" t="s">
        <v>23</v>
      </c>
      <c r="H3077" s="33">
        <v>0.55000000000000004</v>
      </c>
      <c r="I3077" s="21">
        <v>3500</v>
      </c>
      <c r="J3077" s="33">
        <f t="shared" si="120"/>
        <v>1925.0000000000002</v>
      </c>
      <c r="K3077" s="34">
        <f t="shared" si="121"/>
        <v>770.00000000000011</v>
      </c>
      <c r="L3077" s="24">
        <v>0.4</v>
      </c>
      <c r="M3077" s="42">
        <f t="shared" si="118"/>
        <v>0.22000000000000003</v>
      </c>
      <c r="N3077" s="29">
        <f t="shared" si="119"/>
        <v>770.00000000000011</v>
      </c>
      <c r="O3077" s="3"/>
      <c r="P3077" s="4"/>
      <c r="Q3077" s="5"/>
      <c r="R3077" s="6"/>
    </row>
    <row r="3078" spans="1:18" ht="15.75" customHeight="1">
      <c r="A3078" s="12" t="s">
        <v>15</v>
      </c>
      <c r="B3078" s="15">
        <v>1185732</v>
      </c>
      <c r="C3078" s="3">
        <v>44443</v>
      </c>
      <c r="D3078" s="12" t="s">
        <v>34</v>
      </c>
      <c r="E3078" s="12" t="s">
        <v>108</v>
      </c>
      <c r="F3078" s="12" t="s">
        <v>109</v>
      </c>
      <c r="G3078" s="12" t="s">
        <v>18</v>
      </c>
      <c r="H3078" s="33">
        <v>0.35000000000000003</v>
      </c>
      <c r="I3078" s="21">
        <v>4750</v>
      </c>
      <c r="J3078" s="33">
        <f t="shared" si="120"/>
        <v>1662.5000000000002</v>
      </c>
      <c r="K3078" s="34">
        <f t="shared" si="121"/>
        <v>498.75000000000006</v>
      </c>
      <c r="L3078" s="24">
        <v>0.3</v>
      </c>
      <c r="M3078" s="42">
        <f t="shared" si="118"/>
        <v>0.10500000000000001</v>
      </c>
      <c r="N3078" s="29">
        <f t="shared" si="119"/>
        <v>498.75000000000006</v>
      </c>
      <c r="O3078" s="3"/>
      <c r="P3078" s="4"/>
      <c r="Q3078" s="5"/>
      <c r="R3078" s="6"/>
    </row>
    <row r="3079" spans="1:18" ht="15.75" customHeight="1">
      <c r="A3079" s="12" t="s">
        <v>15</v>
      </c>
      <c r="B3079" s="15">
        <v>1185732</v>
      </c>
      <c r="C3079" s="3">
        <v>44443</v>
      </c>
      <c r="D3079" s="12" t="s">
        <v>34</v>
      </c>
      <c r="E3079" s="12" t="s">
        <v>108</v>
      </c>
      <c r="F3079" s="12" t="s">
        <v>109</v>
      </c>
      <c r="G3079" s="12" t="s">
        <v>19</v>
      </c>
      <c r="H3079" s="33">
        <v>0.3000000000000001</v>
      </c>
      <c r="I3079" s="21">
        <v>2500</v>
      </c>
      <c r="J3079" s="33">
        <f t="shared" si="120"/>
        <v>750.00000000000023</v>
      </c>
      <c r="K3079" s="34">
        <f t="shared" si="121"/>
        <v>262.50000000000006</v>
      </c>
      <c r="L3079" s="24">
        <v>0.35</v>
      </c>
      <c r="M3079" s="42">
        <f t="shared" ref="M3079:M3142" si="122">IFERROR(K3079/I3079,0)</f>
        <v>0.10500000000000002</v>
      </c>
      <c r="N3079" s="29">
        <f t="shared" ref="N3079:N3142" si="123">L3079*J3079</f>
        <v>262.50000000000006</v>
      </c>
      <c r="O3079" s="3"/>
      <c r="P3079" s="4"/>
      <c r="Q3079" s="5"/>
      <c r="R3079" s="6"/>
    </row>
    <row r="3080" spans="1:18" ht="15.75" customHeight="1">
      <c r="A3080" s="12" t="s">
        <v>15</v>
      </c>
      <c r="B3080" s="15">
        <v>1185732</v>
      </c>
      <c r="C3080" s="3">
        <v>44443</v>
      </c>
      <c r="D3080" s="12" t="s">
        <v>34</v>
      </c>
      <c r="E3080" s="12" t="s">
        <v>108</v>
      </c>
      <c r="F3080" s="12" t="s">
        <v>109</v>
      </c>
      <c r="G3080" s="12" t="s">
        <v>20</v>
      </c>
      <c r="H3080" s="33">
        <v>0.25000000000000006</v>
      </c>
      <c r="I3080" s="21">
        <v>1500</v>
      </c>
      <c r="J3080" s="33">
        <f t="shared" si="120"/>
        <v>375.00000000000006</v>
      </c>
      <c r="K3080" s="34">
        <f t="shared" si="121"/>
        <v>112.50000000000001</v>
      </c>
      <c r="L3080" s="24">
        <v>0.3</v>
      </c>
      <c r="M3080" s="42">
        <f t="shared" si="122"/>
        <v>7.5000000000000011E-2</v>
      </c>
      <c r="N3080" s="29">
        <f t="shared" si="123"/>
        <v>112.50000000000001</v>
      </c>
      <c r="O3080" s="3"/>
      <c r="P3080" s="4"/>
      <c r="Q3080" s="5"/>
      <c r="R3080" s="6"/>
    </row>
    <row r="3081" spans="1:18" ht="15.75" customHeight="1">
      <c r="A3081" s="12" t="s">
        <v>15</v>
      </c>
      <c r="B3081" s="15">
        <v>1185732</v>
      </c>
      <c r="C3081" s="3">
        <v>44443</v>
      </c>
      <c r="D3081" s="12" t="s">
        <v>34</v>
      </c>
      <c r="E3081" s="12" t="s">
        <v>108</v>
      </c>
      <c r="F3081" s="12" t="s">
        <v>109</v>
      </c>
      <c r="G3081" s="12" t="s">
        <v>21</v>
      </c>
      <c r="H3081" s="33">
        <v>0.25000000000000006</v>
      </c>
      <c r="I3081" s="21">
        <v>1250</v>
      </c>
      <c r="J3081" s="33">
        <f t="shared" si="120"/>
        <v>312.50000000000006</v>
      </c>
      <c r="K3081" s="34">
        <f t="shared" si="121"/>
        <v>93.750000000000014</v>
      </c>
      <c r="L3081" s="24">
        <v>0.3</v>
      </c>
      <c r="M3081" s="42">
        <f t="shared" si="122"/>
        <v>7.5000000000000011E-2</v>
      </c>
      <c r="N3081" s="29">
        <f t="shared" si="123"/>
        <v>93.750000000000014</v>
      </c>
      <c r="O3081" s="3"/>
      <c r="P3081" s="4"/>
      <c r="Q3081" s="5"/>
      <c r="R3081" s="6"/>
    </row>
    <row r="3082" spans="1:18" ht="15.75" customHeight="1">
      <c r="A3082" s="12" t="s">
        <v>15</v>
      </c>
      <c r="B3082" s="15">
        <v>1185732</v>
      </c>
      <c r="C3082" s="3">
        <v>44443</v>
      </c>
      <c r="D3082" s="12" t="s">
        <v>34</v>
      </c>
      <c r="E3082" s="12" t="s">
        <v>108</v>
      </c>
      <c r="F3082" s="12" t="s">
        <v>109</v>
      </c>
      <c r="G3082" s="12" t="s">
        <v>22</v>
      </c>
      <c r="H3082" s="33">
        <v>0.35000000000000003</v>
      </c>
      <c r="I3082" s="21">
        <v>1250</v>
      </c>
      <c r="J3082" s="33">
        <f t="shared" si="120"/>
        <v>437.50000000000006</v>
      </c>
      <c r="K3082" s="34">
        <f t="shared" si="121"/>
        <v>218.75000000000003</v>
      </c>
      <c r="L3082" s="24">
        <v>0.5</v>
      </c>
      <c r="M3082" s="42">
        <f t="shared" si="122"/>
        <v>0.17500000000000002</v>
      </c>
      <c r="N3082" s="29">
        <f t="shared" si="123"/>
        <v>218.75000000000003</v>
      </c>
      <c r="O3082" s="3"/>
      <c r="P3082" s="4"/>
      <c r="Q3082" s="5"/>
      <c r="R3082" s="6"/>
    </row>
    <row r="3083" spans="1:18" ht="15.75" customHeight="1">
      <c r="A3083" s="12" t="s">
        <v>15</v>
      </c>
      <c r="B3083" s="15">
        <v>1185732</v>
      </c>
      <c r="C3083" s="3">
        <v>44443</v>
      </c>
      <c r="D3083" s="12" t="s">
        <v>34</v>
      </c>
      <c r="E3083" s="12" t="s">
        <v>108</v>
      </c>
      <c r="F3083" s="12" t="s">
        <v>109</v>
      </c>
      <c r="G3083" s="12" t="s">
        <v>23</v>
      </c>
      <c r="H3083" s="33">
        <v>0.4</v>
      </c>
      <c r="I3083" s="21">
        <v>2000</v>
      </c>
      <c r="J3083" s="33">
        <f t="shared" si="120"/>
        <v>800</v>
      </c>
      <c r="K3083" s="34">
        <f t="shared" si="121"/>
        <v>320</v>
      </c>
      <c r="L3083" s="24">
        <v>0.4</v>
      </c>
      <c r="M3083" s="42">
        <f t="shared" si="122"/>
        <v>0.16</v>
      </c>
      <c r="N3083" s="29">
        <f t="shared" si="123"/>
        <v>320</v>
      </c>
      <c r="O3083" s="3"/>
      <c r="P3083" s="4"/>
      <c r="Q3083" s="5"/>
      <c r="R3083" s="6"/>
    </row>
    <row r="3084" spans="1:18" ht="15.75" customHeight="1">
      <c r="A3084" s="12" t="s">
        <v>15</v>
      </c>
      <c r="B3084" s="15">
        <v>1185732</v>
      </c>
      <c r="C3084" s="3">
        <v>44472</v>
      </c>
      <c r="D3084" s="12" t="s">
        <v>34</v>
      </c>
      <c r="E3084" s="12" t="s">
        <v>108</v>
      </c>
      <c r="F3084" s="12" t="s">
        <v>109</v>
      </c>
      <c r="G3084" s="12" t="s">
        <v>18</v>
      </c>
      <c r="H3084" s="33">
        <v>0.44999999999999996</v>
      </c>
      <c r="I3084" s="21">
        <v>3750</v>
      </c>
      <c r="J3084" s="33">
        <f t="shared" si="120"/>
        <v>1687.4999999999998</v>
      </c>
      <c r="K3084" s="34">
        <f t="shared" si="121"/>
        <v>506.24999999999989</v>
      </c>
      <c r="L3084" s="24">
        <v>0.3</v>
      </c>
      <c r="M3084" s="42">
        <f t="shared" si="122"/>
        <v>0.13499999999999998</v>
      </c>
      <c r="N3084" s="29">
        <f t="shared" si="123"/>
        <v>506.24999999999989</v>
      </c>
      <c r="O3084" s="3"/>
      <c r="P3084" s="4"/>
      <c r="Q3084" s="5"/>
      <c r="R3084" s="6"/>
    </row>
    <row r="3085" spans="1:18" ht="15.75" customHeight="1">
      <c r="A3085" s="12" t="s">
        <v>15</v>
      </c>
      <c r="B3085" s="15">
        <v>1185732</v>
      </c>
      <c r="C3085" s="3">
        <v>44472</v>
      </c>
      <c r="D3085" s="12" t="s">
        <v>34</v>
      </c>
      <c r="E3085" s="12" t="s">
        <v>108</v>
      </c>
      <c r="F3085" s="12" t="s">
        <v>109</v>
      </c>
      <c r="G3085" s="12" t="s">
        <v>19</v>
      </c>
      <c r="H3085" s="33">
        <v>0.35000000000000003</v>
      </c>
      <c r="I3085" s="21">
        <v>2250</v>
      </c>
      <c r="J3085" s="33">
        <f t="shared" si="120"/>
        <v>787.50000000000011</v>
      </c>
      <c r="K3085" s="34">
        <f t="shared" si="121"/>
        <v>275.625</v>
      </c>
      <c r="L3085" s="24">
        <v>0.35</v>
      </c>
      <c r="M3085" s="42">
        <f t="shared" si="122"/>
        <v>0.1225</v>
      </c>
      <c r="N3085" s="29">
        <f t="shared" si="123"/>
        <v>275.625</v>
      </c>
      <c r="O3085" s="3"/>
      <c r="P3085" s="4"/>
      <c r="Q3085" s="5"/>
      <c r="R3085" s="6"/>
    </row>
    <row r="3086" spans="1:18" ht="15.75" customHeight="1">
      <c r="A3086" s="12" t="s">
        <v>15</v>
      </c>
      <c r="B3086" s="15">
        <v>1185732</v>
      </c>
      <c r="C3086" s="3">
        <v>44472</v>
      </c>
      <c r="D3086" s="12" t="s">
        <v>34</v>
      </c>
      <c r="E3086" s="12" t="s">
        <v>108</v>
      </c>
      <c r="F3086" s="12" t="s">
        <v>109</v>
      </c>
      <c r="G3086" s="12" t="s">
        <v>20</v>
      </c>
      <c r="H3086" s="33">
        <v>0.35000000000000003</v>
      </c>
      <c r="I3086" s="21">
        <v>1250</v>
      </c>
      <c r="J3086" s="33">
        <f t="shared" si="120"/>
        <v>437.50000000000006</v>
      </c>
      <c r="K3086" s="34">
        <f t="shared" si="121"/>
        <v>131.25</v>
      </c>
      <c r="L3086" s="24">
        <v>0.3</v>
      </c>
      <c r="M3086" s="42">
        <f t="shared" si="122"/>
        <v>0.105</v>
      </c>
      <c r="N3086" s="29">
        <f t="shared" si="123"/>
        <v>131.25</v>
      </c>
      <c r="O3086" s="3"/>
      <c r="P3086" s="4"/>
      <c r="Q3086" s="5"/>
      <c r="R3086" s="6"/>
    </row>
    <row r="3087" spans="1:18" ht="15.75" customHeight="1">
      <c r="A3087" s="12" t="s">
        <v>15</v>
      </c>
      <c r="B3087" s="15">
        <v>1185732</v>
      </c>
      <c r="C3087" s="3">
        <v>44472</v>
      </c>
      <c r="D3087" s="12" t="s">
        <v>34</v>
      </c>
      <c r="E3087" s="12" t="s">
        <v>108</v>
      </c>
      <c r="F3087" s="12" t="s">
        <v>109</v>
      </c>
      <c r="G3087" s="12" t="s">
        <v>21</v>
      </c>
      <c r="H3087" s="33">
        <v>0.35000000000000003</v>
      </c>
      <c r="I3087" s="21">
        <v>1250</v>
      </c>
      <c r="J3087" s="33">
        <f t="shared" si="120"/>
        <v>437.50000000000006</v>
      </c>
      <c r="K3087" s="34">
        <f t="shared" si="121"/>
        <v>131.25</v>
      </c>
      <c r="L3087" s="24">
        <v>0.3</v>
      </c>
      <c r="M3087" s="42">
        <f t="shared" si="122"/>
        <v>0.105</v>
      </c>
      <c r="N3087" s="29">
        <f t="shared" si="123"/>
        <v>131.25</v>
      </c>
      <c r="O3087" s="3"/>
      <c r="P3087" s="4"/>
      <c r="Q3087" s="5"/>
      <c r="R3087" s="6"/>
    </row>
    <row r="3088" spans="1:18" ht="15.75" customHeight="1">
      <c r="A3088" s="12" t="s">
        <v>15</v>
      </c>
      <c r="B3088" s="15">
        <v>1185732</v>
      </c>
      <c r="C3088" s="3">
        <v>44472</v>
      </c>
      <c r="D3088" s="12" t="s">
        <v>34</v>
      </c>
      <c r="E3088" s="12" t="s">
        <v>108</v>
      </c>
      <c r="F3088" s="12" t="s">
        <v>109</v>
      </c>
      <c r="G3088" s="12" t="s">
        <v>22</v>
      </c>
      <c r="H3088" s="33">
        <v>0.44999999999999996</v>
      </c>
      <c r="I3088" s="21">
        <v>1250</v>
      </c>
      <c r="J3088" s="33">
        <f t="shared" si="120"/>
        <v>562.5</v>
      </c>
      <c r="K3088" s="34">
        <f t="shared" si="121"/>
        <v>281.25</v>
      </c>
      <c r="L3088" s="24">
        <v>0.5</v>
      </c>
      <c r="M3088" s="42">
        <f t="shared" si="122"/>
        <v>0.22500000000000001</v>
      </c>
      <c r="N3088" s="29">
        <f t="shared" si="123"/>
        <v>281.25</v>
      </c>
      <c r="O3088" s="3"/>
      <c r="P3088" s="4"/>
      <c r="Q3088" s="5"/>
      <c r="R3088" s="6"/>
    </row>
    <row r="3089" spans="1:18" ht="15.75" customHeight="1">
      <c r="A3089" s="12" t="s">
        <v>15</v>
      </c>
      <c r="B3089" s="15">
        <v>1185732</v>
      </c>
      <c r="C3089" s="3">
        <v>44472</v>
      </c>
      <c r="D3089" s="12" t="s">
        <v>34</v>
      </c>
      <c r="E3089" s="12" t="s">
        <v>108</v>
      </c>
      <c r="F3089" s="12" t="s">
        <v>109</v>
      </c>
      <c r="G3089" s="12" t="s">
        <v>23</v>
      </c>
      <c r="H3089" s="33">
        <v>0.49999999999999983</v>
      </c>
      <c r="I3089" s="21">
        <v>2500</v>
      </c>
      <c r="J3089" s="33">
        <f t="shared" si="120"/>
        <v>1249.9999999999995</v>
      </c>
      <c r="K3089" s="34">
        <f t="shared" si="121"/>
        <v>499.99999999999983</v>
      </c>
      <c r="L3089" s="24">
        <v>0.4</v>
      </c>
      <c r="M3089" s="42">
        <f t="shared" si="122"/>
        <v>0.19999999999999993</v>
      </c>
      <c r="N3089" s="29">
        <f t="shared" si="123"/>
        <v>499.99999999999983</v>
      </c>
      <c r="O3089" s="3"/>
      <c r="P3089" s="4"/>
      <c r="Q3089" s="5"/>
      <c r="R3089" s="6"/>
    </row>
    <row r="3090" spans="1:18" ht="15.75" customHeight="1">
      <c r="A3090" s="12" t="s">
        <v>15</v>
      </c>
      <c r="B3090" s="15">
        <v>1185732</v>
      </c>
      <c r="C3090" s="3">
        <v>44503</v>
      </c>
      <c r="D3090" s="12" t="s">
        <v>34</v>
      </c>
      <c r="E3090" s="12" t="s">
        <v>108</v>
      </c>
      <c r="F3090" s="12" t="s">
        <v>109</v>
      </c>
      <c r="G3090" s="12" t="s">
        <v>18</v>
      </c>
      <c r="H3090" s="33">
        <v>0.44999999999999996</v>
      </c>
      <c r="I3090" s="21">
        <v>4000</v>
      </c>
      <c r="J3090" s="33">
        <f t="shared" si="120"/>
        <v>1799.9999999999998</v>
      </c>
      <c r="K3090" s="34">
        <f t="shared" si="121"/>
        <v>539.99999999999989</v>
      </c>
      <c r="L3090" s="24">
        <v>0.3</v>
      </c>
      <c r="M3090" s="42">
        <f t="shared" si="122"/>
        <v>0.13499999999999998</v>
      </c>
      <c r="N3090" s="29">
        <f t="shared" si="123"/>
        <v>539.99999999999989</v>
      </c>
      <c r="O3090" s="3"/>
      <c r="P3090" s="4"/>
      <c r="Q3090" s="5"/>
      <c r="R3090" s="6"/>
    </row>
    <row r="3091" spans="1:18" ht="15.75" customHeight="1">
      <c r="A3091" s="12" t="s">
        <v>15</v>
      </c>
      <c r="B3091" s="15">
        <v>1185732</v>
      </c>
      <c r="C3091" s="3">
        <v>44503</v>
      </c>
      <c r="D3091" s="12" t="s">
        <v>34</v>
      </c>
      <c r="E3091" s="12" t="s">
        <v>108</v>
      </c>
      <c r="F3091" s="12" t="s">
        <v>109</v>
      </c>
      <c r="G3091" s="12" t="s">
        <v>19</v>
      </c>
      <c r="H3091" s="33">
        <v>0.35000000000000003</v>
      </c>
      <c r="I3091" s="21">
        <v>3000</v>
      </c>
      <c r="J3091" s="33">
        <f t="shared" si="120"/>
        <v>1050</v>
      </c>
      <c r="K3091" s="34">
        <f t="shared" si="121"/>
        <v>367.5</v>
      </c>
      <c r="L3091" s="24">
        <v>0.35</v>
      </c>
      <c r="M3091" s="42">
        <f t="shared" si="122"/>
        <v>0.1225</v>
      </c>
      <c r="N3091" s="29">
        <f t="shared" si="123"/>
        <v>367.5</v>
      </c>
      <c r="O3091" s="3"/>
      <c r="P3091" s="4"/>
      <c r="Q3091" s="5"/>
      <c r="R3091" s="6"/>
    </row>
    <row r="3092" spans="1:18" ht="15.75" customHeight="1">
      <c r="A3092" s="12" t="s">
        <v>15</v>
      </c>
      <c r="B3092" s="15">
        <v>1185732</v>
      </c>
      <c r="C3092" s="3">
        <v>44503</v>
      </c>
      <c r="D3092" s="12" t="s">
        <v>34</v>
      </c>
      <c r="E3092" s="12" t="s">
        <v>108</v>
      </c>
      <c r="F3092" s="12" t="s">
        <v>109</v>
      </c>
      <c r="G3092" s="12" t="s">
        <v>20</v>
      </c>
      <c r="H3092" s="33">
        <v>0.35000000000000003</v>
      </c>
      <c r="I3092" s="21">
        <v>2450</v>
      </c>
      <c r="J3092" s="33">
        <f t="shared" si="120"/>
        <v>857.50000000000011</v>
      </c>
      <c r="K3092" s="34">
        <f t="shared" si="121"/>
        <v>257.25</v>
      </c>
      <c r="L3092" s="24">
        <v>0.3</v>
      </c>
      <c r="M3092" s="42">
        <f t="shared" si="122"/>
        <v>0.105</v>
      </c>
      <c r="N3092" s="29">
        <f t="shared" si="123"/>
        <v>257.25</v>
      </c>
      <c r="O3092" s="3"/>
      <c r="P3092" s="4"/>
      <c r="Q3092" s="5"/>
      <c r="R3092" s="6"/>
    </row>
    <row r="3093" spans="1:18" ht="15.75" customHeight="1">
      <c r="A3093" s="12" t="s">
        <v>15</v>
      </c>
      <c r="B3093" s="15">
        <v>1185732</v>
      </c>
      <c r="C3093" s="3">
        <v>44503</v>
      </c>
      <c r="D3093" s="12" t="s">
        <v>34</v>
      </c>
      <c r="E3093" s="12" t="s">
        <v>108</v>
      </c>
      <c r="F3093" s="12" t="s">
        <v>109</v>
      </c>
      <c r="G3093" s="12" t="s">
        <v>21</v>
      </c>
      <c r="H3093" s="33">
        <v>0.35000000000000003</v>
      </c>
      <c r="I3093" s="21">
        <v>2250</v>
      </c>
      <c r="J3093" s="33">
        <f t="shared" si="120"/>
        <v>787.50000000000011</v>
      </c>
      <c r="K3093" s="34">
        <f t="shared" si="121"/>
        <v>236.25000000000003</v>
      </c>
      <c r="L3093" s="24">
        <v>0.3</v>
      </c>
      <c r="M3093" s="42">
        <f t="shared" si="122"/>
        <v>0.10500000000000001</v>
      </c>
      <c r="N3093" s="29">
        <f t="shared" si="123"/>
        <v>236.25000000000003</v>
      </c>
      <c r="O3093" s="3"/>
      <c r="P3093" s="4"/>
      <c r="Q3093" s="5"/>
      <c r="R3093" s="6"/>
    </row>
    <row r="3094" spans="1:18" ht="15.75" customHeight="1">
      <c r="A3094" s="12" t="s">
        <v>15</v>
      </c>
      <c r="B3094" s="15">
        <v>1185732</v>
      </c>
      <c r="C3094" s="3">
        <v>44503</v>
      </c>
      <c r="D3094" s="12" t="s">
        <v>34</v>
      </c>
      <c r="E3094" s="12" t="s">
        <v>108</v>
      </c>
      <c r="F3094" s="12" t="s">
        <v>109</v>
      </c>
      <c r="G3094" s="12" t="s">
        <v>22</v>
      </c>
      <c r="H3094" s="33">
        <v>0.6</v>
      </c>
      <c r="I3094" s="21">
        <v>2000</v>
      </c>
      <c r="J3094" s="33">
        <f t="shared" si="120"/>
        <v>1200</v>
      </c>
      <c r="K3094" s="34">
        <f t="shared" si="121"/>
        <v>600</v>
      </c>
      <c r="L3094" s="24">
        <v>0.5</v>
      </c>
      <c r="M3094" s="42">
        <f t="shared" si="122"/>
        <v>0.3</v>
      </c>
      <c r="N3094" s="29">
        <f t="shared" si="123"/>
        <v>600</v>
      </c>
      <c r="O3094" s="3"/>
      <c r="P3094" s="4"/>
      <c r="Q3094" s="5"/>
      <c r="R3094" s="6"/>
    </row>
    <row r="3095" spans="1:18" ht="15.75" customHeight="1">
      <c r="A3095" s="12" t="s">
        <v>15</v>
      </c>
      <c r="B3095" s="15">
        <v>1185732</v>
      </c>
      <c r="C3095" s="3">
        <v>44503</v>
      </c>
      <c r="D3095" s="12" t="s">
        <v>34</v>
      </c>
      <c r="E3095" s="12" t="s">
        <v>108</v>
      </c>
      <c r="F3095" s="12" t="s">
        <v>109</v>
      </c>
      <c r="G3095" s="12" t="s">
        <v>23</v>
      </c>
      <c r="H3095" s="33">
        <v>0.64999999999999991</v>
      </c>
      <c r="I3095" s="21">
        <v>3000</v>
      </c>
      <c r="J3095" s="33">
        <f t="shared" si="120"/>
        <v>1949.9999999999998</v>
      </c>
      <c r="K3095" s="34">
        <f t="shared" si="121"/>
        <v>780</v>
      </c>
      <c r="L3095" s="24">
        <v>0.4</v>
      </c>
      <c r="M3095" s="42">
        <f t="shared" si="122"/>
        <v>0.26</v>
      </c>
      <c r="N3095" s="29">
        <f t="shared" si="123"/>
        <v>780</v>
      </c>
      <c r="O3095" s="3"/>
      <c r="P3095" s="4"/>
      <c r="Q3095" s="5"/>
      <c r="R3095" s="6"/>
    </row>
    <row r="3096" spans="1:18" ht="15.75" customHeight="1">
      <c r="A3096" s="12" t="s">
        <v>15</v>
      </c>
      <c r="B3096" s="15">
        <v>1185732</v>
      </c>
      <c r="C3096" s="3">
        <v>44532</v>
      </c>
      <c r="D3096" s="12" t="s">
        <v>34</v>
      </c>
      <c r="E3096" s="12" t="s">
        <v>108</v>
      </c>
      <c r="F3096" s="12" t="s">
        <v>109</v>
      </c>
      <c r="G3096" s="12" t="s">
        <v>18</v>
      </c>
      <c r="H3096" s="33">
        <v>0.6</v>
      </c>
      <c r="I3096" s="21">
        <v>5500</v>
      </c>
      <c r="J3096" s="33">
        <f t="shared" si="120"/>
        <v>3300</v>
      </c>
      <c r="K3096" s="34">
        <f t="shared" si="121"/>
        <v>990</v>
      </c>
      <c r="L3096" s="24">
        <v>0.3</v>
      </c>
      <c r="M3096" s="42">
        <f t="shared" si="122"/>
        <v>0.18</v>
      </c>
      <c r="N3096" s="29">
        <f t="shared" si="123"/>
        <v>990</v>
      </c>
      <c r="O3096" s="3"/>
      <c r="P3096" s="4"/>
      <c r="Q3096" s="5"/>
      <c r="R3096" s="6"/>
    </row>
    <row r="3097" spans="1:18" ht="15.75" customHeight="1">
      <c r="A3097" s="12" t="s">
        <v>15</v>
      </c>
      <c r="B3097" s="15">
        <v>1185732</v>
      </c>
      <c r="C3097" s="3">
        <v>44532</v>
      </c>
      <c r="D3097" s="12" t="s">
        <v>34</v>
      </c>
      <c r="E3097" s="12" t="s">
        <v>108</v>
      </c>
      <c r="F3097" s="12" t="s">
        <v>109</v>
      </c>
      <c r="G3097" s="12" t="s">
        <v>19</v>
      </c>
      <c r="H3097" s="33">
        <v>0.5</v>
      </c>
      <c r="I3097" s="21">
        <v>3500</v>
      </c>
      <c r="J3097" s="33">
        <f t="shared" si="120"/>
        <v>1750</v>
      </c>
      <c r="K3097" s="34">
        <f t="shared" si="121"/>
        <v>612.5</v>
      </c>
      <c r="L3097" s="24">
        <v>0.35</v>
      </c>
      <c r="M3097" s="42">
        <f t="shared" si="122"/>
        <v>0.17499999999999999</v>
      </c>
      <c r="N3097" s="29">
        <f t="shared" si="123"/>
        <v>612.5</v>
      </c>
      <c r="O3097" s="3"/>
      <c r="P3097" s="4"/>
      <c r="Q3097" s="5"/>
      <c r="R3097" s="6"/>
    </row>
    <row r="3098" spans="1:18" ht="15.75" customHeight="1">
      <c r="A3098" s="12" t="s">
        <v>15</v>
      </c>
      <c r="B3098" s="15">
        <v>1185732</v>
      </c>
      <c r="C3098" s="3">
        <v>44532</v>
      </c>
      <c r="D3098" s="12" t="s">
        <v>34</v>
      </c>
      <c r="E3098" s="12" t="s">
        <v>108</v>
      </c>
      <c r="F3098" s="12" t="s">
        <v>109</v>
      </c>
      <c r="G3098" s="12" t="s">
        <v>20</v>
      </c>
      <c r="H3098" s="33">
        <v>0.5</v>
      </c>
      <c r="I3098" s="21">
        <v>3000</v>
      </c>
      <c r="J3098" s="33">
        <f t="shared" si="120"/>
        <v>1500</v>
      </c>
      <c r="K3098" s="34">
        <f t="shared" si="121"/>
        <v>450</v>
      </c>
      <c r="L3098" s="24">
        <v>0.3</v>
      </c>
      <c r="M3098" s="42">
        <f t="shared" si="122"/>
        <v>0.15</v>
      </c>
      <c r="N3098" s="29">
        <f t="shared" si="123"/>
        <v>450</v>
      </c>
      <c r="O3098" s="3"/>
      <c r="P3098" s="4"/>
      <c r="Q3098" s="5"/>
      <c r="R3098" s="6"/>
    </row>
    <row r="3099" spans="1:18" ht="15.75" customHeight="1">
      <c r="A3099" s="12" t="s">
        <v>15</v>
      </c>
      <c r="B3099" s="15">
        <v>1185732</v>
      </c>
      <c r="C3099" s="3">
        <v>44532</v>
      </c>
      <c r="D3099" s="12" t="s">
        <v>34</v>
      </c>
      <c r="E3099" s="12" t="s">
        <v>108</v>
      </c>
      <c r="F3099" s="12" t="s">
        <v>109</v>
      </c>
      <c r="G3099" s="12" t="s">
        <v>21</v>
      </c>
      <c r="H3099" s="33">
        <v>0.5</v>
      </c>
      <c r="I3099" s="21">
        <v>2500</v>
      </c>
      <c r="J3099" s="33">
        <f t="shared" si="120"/>
        <v>1250</v>
      </c>
      <c r="K3099" s="34">
        <f t="shared" si="121"/>
        <v>375</v>
      </c>
      <c r="L3099" s="24">
        <v>0.3</v>
      </c>
      <c r="M3099" s="42">
        <f t="shared" si="122"/>
        <v>0.15</v>
      </c>
      <c r="N3099" s="29">
        <f t="shared" si="123"/>
        <v>375</v>
      </c>
      <c r="O3099" s="3"/>
      <c r="P3099" s="4"/>
      <c r="Q3099" s="5"/>
      <c r="R3099" s="6"/>
    </row>
    <row r="3100" spans="1:18" ht="15.75" customHeight="1">
      <c r="A3100" s="12" t="s">
        <v>15</v>
      </c>
      <c r="B3100" s="15">
        <v>1185732</v>
      </c>
      <c r="C3100" s="3">
        <v>44532</v>
      </c>
      <c r="D3100" s="12" t="s">
        <v>34</v>
      </c>
      <c r="E3100" s="12" t="s">
        <v>108</v>
      </c>
      <c r="F3100" s="12" t="s">
        <v>109</v>
      </c>
      <c r="G3100" s="12" t="s">
        <v>22</v>
      </c>
      <c r="H3100" s="33">
        <v>0.6</v>
      </c>
      <c r="I3100" s="21">
        <v>2500</v>
      </c>
      <c r="J3100" s="33">
        <f t="shared" si="120"/>
        <v>1500</v>
      </c>
      <c r="K3100" s="34">
        <f t="shared" si="121"/>
        <v>750</v>
      </c>
      <c r="L3100" s="24">
        <v>0.5</v>
      </c>
      <c r="M3100" s="42">
        <f t="shared" si="122"/>
        <v>0.3</v>
      </c>
      <c r="N3100" s="29">
        <f t="shared" si="123"/>
        <v>750</v>
      </c>
      <c r="O3100" s="3"/>
      <c r="P3100" s="4"/>
      <c r="Q3100" s="5"/>
      <c r="R3100" s="6"/>
    </row>
    <row r="3101" spans="1:18" ht="15.75" customHeight="1">
      <c r="A3101" s="12" t="s">
        <v>15</v>
      </c>
      <c r="B3101" s="15">
        <v>1185732</v>
      </c>
      <c r="C3101" s="3">
        <v>44532</v>
      </c>
      <c r="D3101" s="12" t="s">
        <v>34</v>
      </c>
      <c r="E3101" s="12" t="s">
        <v>108</v>
      </c>
      <c r="F3101" s="12" t="s">
        <v>109</v>
      </c>
      <c r="G3101" s="12" t="s">
        <v>23</v>
      </c>
      <c r="H3101" s="33">
        <v>0.64999999999999991</v>
      </c>
      <c r="I3101" s="21">
        <v>3500</v>
      </c>
      <c r="J3101" s="33">
        <f t="shared" si="120"/>
        <v>2274.9999999999995</v>
      </c>
      <c r="K3101" s="34">
        <f t="shared" si="121"/>
        <v>909.99999999999989</v>
      </c>
      <c r="L3101" s="24">
        <v>0.4</v>
      </c>
      <c r="M3101" s="42">
        <f t="shared" si="122"/>
        <v>0.25999999999999995</v>
      </c>
      <c r="N3101" s="29">
        <f t="shared" si="123"/>
        <v>909.99999999999989</v>
      </c>
      <c r="O3101" s="3"/>
      <c r="P3101" s="4"/>
      <c r="Q3101" s="5"/>
      <c r="R3101" s="6"/>
    </row>
    <row r="3102" spans="1:18" ht="15.75" customHeight="1">
      <c r="A3102" s="12" t="s">
        <v>15</v>
      </c>
      <c r="B3102" s="15">
        <v>1185732</v>
      </c>
      <c r="C3102" s="3">
        <v>44206</v>
      </c>
      <c r="D3102" s="12" t="s">
        <v>34</v>
      </c>
      <c r="E3102" s="12" t="s">
        <v>110</v>
      </c>
      <c r="F3102" s="12" t="s">
        <v>111</v>
      </c>
      <c r="G3102" s="12" t="s">
        <v>18</v>
      </c>
      <c r="H3102" s="33">
        <v>0.35000000000000003</v>
      </c>
      <c r="I3102" s="21">
        <v>5000</v>
      </c>
      <c r="J3102" s="33">
        <f t="shared" si="120"/>
        <v>1750.0000000000002</v>
      </c>
      <c r="K3102" s="34">
        <f t="shared" si="121"/>
        <v>700.00000000000011</v>
      </c>
      <c r="L3102" s="24">
        <v>0.4</v>
      </c>
      <c r="M3102" s="42">
        <f t="shared" si="122"/>
        <v>0.14000000000000001</v>
      </c>
      <c r="N3102" s="29">
        <f t="shared" si="123"/>
        <v>700.00000000000011</v>
      </c>
      <c r="O3102" s="3"/>
      <c r="P3102" s="4"/>
      <c r="Q3102" s="5"/>
      <c r="R3102" s="6"/>
    </row>
    <row r="3103" spans="1:18" ht="15.75" customHeight="1">
      <c r="A3103" s="12" t="s">
        <v>15</v>
      </c>
      <c r="B3103" s="15">
        <v>1185732</v>
      </c>
      <c r="C3103" s="3">
        <v>44206</v>
      </c>
      <c r="D3103" s="12" t="s">
        <v>34</v>
      </c>
      <c r="E3103" s="12" t="s">
        <v>110</v>
      </c>
      <c r="F3103" s="12" t="s">
        <v>111</v>
      </c>
      <c r="G3103" s="12" t="s">
        <v>19</v>
      </c>
      <c r="H3103" s="33">
        <v>0.35000000000000003</v>
      </c>
      <c r="I3103" s="21">
        <v>3000</v>
      </c>
      <c r="J3103" s="33">
        <f t="shared" si="120"/>
        <v>1050</v>
      </c>
      <c r="K3103" s="34">
        <f t="shared" si="121"/>
        <v>420</v>
      </c>
      <c r="L3103" s="24">
        <v>0.4</v>
      </c>
      <c r="M3103" s="42">
        <f t="shared" si="122"/>
        <v>0.14000000000000001</v>
      </c>
      <c r="N3103" s="29">
        <f t="shared" si="123"/>
        <v>420</v>
      </c>
      <c r="O3103" s="3"/>
      <c r="P3103" s="4"/>
      <c r="Q3103" s="5"/>
      <c r="R3103" s="6"/>
    </row>
    <row r="3104" spans="1:18" ht="15.75" customHeight="1">
      <c r="A3104" s="12" t="s">
        <v>15</v>
      </c>
      <c r="B3104" s="15">
        <v>1185732</v>
      </c>
      <c r="C3104" s="3">
        <v>44206</v>
      </c>
      <c r="D3104" s="12" t="s">
        <v>34</v>
      </c>
      <c r="E3104" s="12" t="s">
        <v>110</v>
      </c>
      <c r="F3104" s="12" t="s">
        <v>111</v>
      </c>
      <c r="G3104" s="12" t="s">
        <v>20</v>
      </c>
      <c r="H3104" s="33">
        <v>0.25000000000000006</v>
      </c>
      <c r="I3104" s="21">
        <v>3000</v>
      </c>
      <c r="J3104" s="33">
        <f t="shared" si="120"/>
        <v>750.00000000000011</v>
      </c>
      <c r="K3104" s="34">
        <f t="shared" si="121"/>
        <v>262.5</v>
      </c>
      <c r="L3104" s="24">
        <v>0.35</v>
      </c>
      <c r="M3104" s="42">
        <f t="shared" si="122"/>
        <v>8.7499999999999994E-2</v>
      </c>
      <c r="N3104" s="29">
        <f t="shared" si="123"/>
        <v>262.5</v>
      </c>
      <c r="O3104" s="3"/>
      <c r="P3104" s="4"/>
      <c r="Q3104" s="5"/>
      <c r="R3104" s="6"/>
    </row>
    <row r="3105" spans="1:18" ht="15.75" customHeight="1">
      <c r="A3105" s="12" t="s">
        <v>15</v>
      </c>
      <c r="B3105" s="15">
        <v>1185732</v>
      </c>
      <c r="C3105" s="3">
        <v>44206</v>
      </c>
      <c r="D3105" s="12" t="s">
        <v>34</v>
      </c>
      <c r="E3105" s="12" t="s">
        <v>110</v>
      </c>
      <c r="F3105" s="12" t="s">
        <v>111</v>
      </c>
      <c r="G3105" s="12" t="s">
        <v>21</v>
      </c>
      <c r="H3105" s="33">
        <v>0.30000000000000004</v>
      </c>
      <c r="I3105" s="21">
        <v>1500</v>
      </c>
      <c r="J3105" s="33">
        <f t="shared" si="120"/>
        <v>450.00000000000006</v>
      </c>
      <c r="K3105" s="34">
        <f t="shared" si="121"/>
        <v>157.5</v>
      </c>
      <c r="L3105" s="24">
        <v>0.35</v>
      </c>
      <c r="M3105" s="42">
        <f t="shared" si="122"/>
        <v>0.105</v>
      </c>
      <c r="N3105" s="29">
        <f t="shared" si="123"/>
        <v>157.5</v>
      </c>
      <c r="O3105" s="3"/>
      <c r="P3105" s="4"/>
      <c r="Q3105" s="5"/>
      <c r="R3105" s="6"/>
    </row>
    <row r="3106" spans="1:18" ht="15.75" customHeight="1">
      <c r="A3106" s="12" t="s">
        <v>15</v>
      </c>
      <c r="B3106" s="15">
        <v>1185732</v>
      </c>
      <c r="C3106" s="3">
        <v>44206</v>
      </c>
      <c r="D3106" s="12" t="s">
        <v>34</v>
      </c>
      <c r="E3106" s="12" t="s">
        <v>110</v>
      </c>
      <c r="F3106" s="12" t="s">
        <v>111</v>
      </c>
      <c r="G3106" s="12" t="s">
        <v>22</v>
      </c>
      <c r="H3106" s="33">
        <v>0.44999999999999996</v>
      </c>
      <c r="I3106" s="21">
        <v>2000</v>
      </c>
      <c r="J3106" s="33">
        <f t="shared" si="120"/>
        <v>899.99999999999989</v>
      </c>
      <c r="K3106" s="34">
        <f t="shared" si="121"/>
        <v>269.99999999999994</v>
      </c>
      <c r="L3106" s="24">
        <v>0.3</v>
      </c>
      <c r="M3106" s="42">
        <f t="shared" si="122"/>
        <v>0.13499999999999998</v>
      </c>
      <c r="N3106" s="29">
        <f t="shared" si="123"/>
        <v>269.99999999999994</v>
      </c>
      <c r="O3106" s="3"/>
      <c r="P3106" s="4"/>
      <c r="Q3106" s="5"/>
      <c r="R3106" s="6"/>
    </row>
    <row r="3107" spans="1:18" ht="15.75" customHeight="1">
      <c r="A3107" s="12" t="s">
        <v>15</v>
      </c>
      <c r="B3107" s="15">
        <v>1185732</v>
      </c>
      <c r="C3107" s="3">
        <v>44206</v>
      </c>
      <c r="D3107" s="12" t="s">
        <v>34</v>
      </c>
      <c r="E3107" s="12" t="s">
        <v>110</v>
      </c>
      <c r="F3107" s="12" t="s">
        <v>111</v>
      </c>
      <c r="G3107" s="12" t="s">
        <v>23</v>
      </c>
      <c r="H3107" s="33">
        <v>0.35000000000000003</v>
      </c>
      <c r="I3107" s="21">
        <v>3000</v>
      </c>
      <c r="J3107" s="33">
        <f t="shared" si="120"/>
        <v>1050</v>
      </c>
      <c r="K3107" s="34">
        <f t="shared" si="121"/>
        <v>420</v>
      </c>
      <c r="L3107" s="24">
        <v>0.4</v>
      </c>
      <c r="M3107" s="42">
        <f t="shared" si="122"/>
        <v>0.14000000000000001</v>
      </c>
      <c r="N3107" s="29">
        <f t="shared" si="123"/>
        <v>420</v>
      </c>
      <c r="O3107" s="3"/>
      <c r="P3107" s="4"/>
      <c r="Q3107" s="5"/>
      <c r="R3107" s="6"/>
    </row>
    <row r="3108" spans="1:18" ht="15.75" customHeight="1">
      <c r="A3108" s="12" t="s">
        <v>15</v>
      </c>
      <c r="B3108" s="15">
        <v>1185732</v>
      </c>
      <c r="C3108" s="3">
        <v>44237</v>
      </c>
      <c r="D3108" s="12" t="s">
        <v>34</v>
      </c>
      <c r="E3108" s="12" t="s">
        <v>110</v>
      </c>
      <c r="F3108" s="12" t="s">
        <v>111</v>
      </c>
      <c r="G3108" s="12" t="s">
        <v>18</v>
      </c>
      <c r="H3108" s="33">
        <v>0.35000000000000003</v>
      </c>
      <c r="I3108" s="21">
        <v>5500</v>
      </c>
      <c r="J3108" s="33">
        <f t="shared" si="120"/>
        <v>1925.0000000000002</v>
      </c>
      <c r="K3108" s="34">
        <f t="shared" si="121"/>
        <v>770.00000000000011</v>
      </c>
      <c r="L3108" s="24">
        <v>0.4</v>
      </c>
      <c r="M3108" s="42">
        <f t="shared" si="122"/>
        <v>0.14000000000000001</v>
      </c>
      <c r="N3108" s="29">
        <f t="shared" si="123"/>
        <v>770.00000000000011</v>
      </c>
      <c r="O3108" s="3"/>
      <c r="P3108" s="4"/>
      <c r="Q3108" s="5"/>
      <c r="R3108" s="6"/>
    </row>
    <row r="3109" spans="1:18" ht="15.75" customHeight="1">
      <c r="A3109" s="12" t="s">
        <v>15</v>
      </c>
      <c r="B3109" s="15">
        <v>1185732</v>
      </c>
      <c r="C3109" s="3">
        <v>44237</v>
      </c>
      <c r="D3109" s="12" t="s">
        <v>34</v>
      </c>
      <c r="E3109" s="12" t="s">
        <v>110</v>
      </c>
      <c r="F3109" s="12" t="s">
        <v>111</v>
      </c>
      <c r="G3109" s="12" t="s">
        <v>19</v>
      </c>
      <c r="H3109" s="33">
        <v>0.35000000000000003</v>
      </c>
      <c r="I3109" s="21">
        <v>2000</v>
      </c>
      <c r="J3109" s="33">
        <f t="shared" si="120"/>
        <v>700.00000000000011</v>
      </c>
      <c r="K3109" s="34">
        <f t="shared" si="121"/>
        <v>280.00000000000006</v>
      </c>
      <c r="L3109" s="24">
        <v>0.4</v>
      </c>
      <c r="M3109" s="42">
        <f t="shared" si="122"/>
        <v>0.14000000000000004</v>
      </c>
      <c r="N3109" s="29">
        <f t="shared" si="123"/>
        <v>280.00000000000006</v>
      </c>
      <c r="O3109" s="3"/>
      <c r="P3109" s="4"/>
      <c r="Q3109" s="5"/>
      <c r="R3109" s="6"/>
    </row>
    <row r="3110" spans="1:18" ht="15.75" customHeight="1">
      <c r="A3110" s="12" t="s">
        <v>15</v>
      </c>
      <c r="B3110" s="15">
        <v>1185732</v>
      </c>
      <c r="C3110" s="3">
        <v>44237</v>
      </c>
      <c r="D3110" s="12" t="s">
        <v>34</v>
      </c>
      <c r="E3110" s="12" t="s">
        <v>110</v>
      </c>
      <c r="F3110" s="12" t="s">
        <v>111</v>
      </c>
      <c r="G3110" s="12" t="s">
        <v>20</v>
      </c>
      <c r="H3110" s="33">
        <v>0.25000000000000006</v>
      </c>
      <c r="I3110" s="21">
        <v>2500</v>
      </c>
      <c r="J3110" s="33">
        <f t="shared" si="120"/>
        <v>625.00000000000011</v>
      </c>
      <c r="K3110" s="34">
        <f t="shared" si="121"/>
        <v>218.75000000000003</v>
      </c>
      <c r="L3110" s="24">
        <v>0.35</v>
      </c>
      <c r="M3110" s="42">
        <f t="shared" si="122"/>
        <v>8.7500000000000008E-2</v>
      </c>
      <c r="N3110" s="29">
        <f t="shared" si="123"/>
        <v>218.75000000000003</v>
      </c>
      <c r="O3110" s="3"/>
      <c r="P3110" s="4"/>
      <c r="Q3110" s="5"/>
      <c r="R3110" s="6"/>
    </row>
    <row r="3111" spans="1:18" ht="15.75" customHeight="1">
      <c r="A3111" s="12" t="s">
        <v>15</v>
      </c>
      <c r="B3111" s="15">
        <v>1185732</v>
      </c>
      <c r="C3111" s="3">
        <v>44237</v>
      </c>
      <c r="D3111" s="12" t="s">
        <v>34</v>
      </c>
      <c r="E3111" s="12" t="s">
        <v>110</v>
      </c>
      <c r="F3111" s="12" t="s">
        <v>111</v>
      </c>
      <c r="G3111" s="12" t="s">
        <v>21</v>
      </c>
      <c r="H3111" s="33">
        <v>0.30000000000000004</v>
      </c>
      <c r="I3111" s="21">
        <v>1250</v>
      </c>
      <c r="J3111" s="33">
        <f t="shared" si="120"/>
        <v>375.00000000000006</v>
      </c>
      <c r="K3111" s="34">
        <f t="shared" si="121"/>
        <v>131.25</v>
      </c>
      <c r="L3111" s="24">
        <v>0.35</v>
      </c>
      <c r="M3111" s="42">
        <f t="shared" si="122"/>
        <v>0.105</v>
      </c>
      <c r="N3111" s="29">
        <f t="shared" si="123"/>
        <v>131.25</v>
      </c>
      <c r="O3111" s="3"/>
      <c r="P3111" s="4"/>
      <c r="Q3111" s="5"/>
      <c r="R3111" s="6"/>
    </row>
    <row r="3112" spans="1:18" ht="15.75" customHeight="1">
      <c r="A3112" s="12" t="s">
        <v>15</v>
      </c>
      <c r="B3112" s="15">
        <v>1185732</v>
      </c>
      <c r="C3112" s="3">
        <v>44237</v>
      </c>
      <c r="D3112" s="12" t="s">
        <v>34</v>
      </c>
      <c r="E3112" s="12" t="s">
        <v>110</v>
      </c>
      <c r="F3112" s="12" t="s">
        <v>111</v>
      </c>
      <c r="G3112" s="12" t="s">
        <v>22</v>
      </c>
      <c r="H3112" s="33">
        <v>0.44999999999999996</v>
      </c>
      <c r="I3112" s="21">
        <v>2000</v>
      </c>
      <c r="J3112" s="33">
        <f t="shared" si="120"/>
        <v>899.99999999999989</v>
      </c>
      <c r="K3112" s="34">
        <f t="shared" si="121"/>
        <v>269.99999999999994</v>
      </c>
      <c r="L3112" s="24">
        <v>0.3</v>
      </c>
      <c r="M3112" s="42">
        <f t="shared" si="122"/>
        <v>0.13499999999999998</v>
      </c>
      <c r="N3112" s="29">
        <f t="shared" si="123"/>
        <v>269.99999999999994</v>
      </c>
      <c r="O3112" s="3"/>
      <c r="P3112" s="4"/>
      <c r="Q3112" s="5"/>
      <c r="R3112" s="6"/>
    </row>
    <row r="3113" spans="1:18" ht="15.75" customHeight="1">
      <c r="A3113" s="12" t="s">
        <v>15</v>
      </c>
      <c r="B3113" s="15">
        <v>1185732</v>
      </c>
      <c r="C3113" s="3">
        <v>44237</v>
      </c>
      <c r="D3113" s="12" t="s">
        <v>34</v>
      </c>
      <c r="E3113" s="12" t="s">
        <v>110</v>
      </c>
      <c r="F3113" s="12" t="s">
        <v>111</v>
      </c>
      <c r="G3113" s="12" t="s">
        <v>23</v>
      </c>
      <c r="H3113" s="33">
        <v>0.19999999999999996</v>
      </c>
      <c r="I3113" s="21">
        <v>3000</v>
      </c>
      <c r="J3113" s="33">
        <f t="shared" si="120"/>
        <v>599.99999999999989</v>
      </c>
      <c r="K3113" s="34">
        <f t="shared" si="121"/>
        <v>239.99999999999997</v>
      </c>
      <c r="L3113" s="24">
        <v>0.4</v>
      </c>
      <c r="M3113" s="42">
        <f t="shared" si="122"/>
        <v>7.9999999999999988E-2</v>
      </c>
      <c r="N3113" s="29">
        <f t="shared" si="123"/>
        <v>239.99999999999997</v>
      </c>
      <c r="O3113" s="3"/>
      <c r="P3113" s="4"/>
      <c r="Q3113" s="5"/>
      <c r="R3113" s="6"/>
    </row>
    <row r="3114" spans="1:18" ht="15.75" customHeight="1">
      <c r="A3114" s="12" t="s">
        <v>15</v>
      </c>
      <c r="B3114" s="15">
        <v>1185732</v>
      </c>
      <c r="C3114" s="3">
        <v>44264</v>
      </c>
      <c r="D3114" s="12" t="s">
        <v>34</v>
      </c>
      <c r="E3114" s="12" t="s">
        <v>110</v>
      </c>
      <c r="F3114" s="12" t="s">
        <v>111</v>
      </c>
      <c r="G3114" s="12" t="s">
        <v>18</v>
      </c>
      <c r="H3114" s="33">
        <v>0.25000000000000006</v>
      </c>
      <c r="I3114" s="21">
        <v>5200</v>
      </c>
      <c r="J3114" s="33">
        <f t="shared" si="120"/>
        <v>1300.0000000000002</v>
      </c>
      <c r="K3114" s="34">
        <f t="shared" si="121"/>
        <v>520.00000000000011</v>
      </c>
      <c r="L3114" s="24">
        <v>0.4</v>
      </c>
      <c r="M3114" s="42">
        <f t="shared" si="122"/>
        <v>0.10000000000000002</v>
      </c>
      <c r="N3114" s="29">
        <f t="shared" si="123"/>
        <v>520.00000000000011</v>
      </c>
      <c r="O3114" s="3"/>
      <c r="P3114" s="4"/>
      <c r="Q3114" s="5"/>
      <c r="R3114" s="6"/>
    </row>
    <row r="3115" spans="1:18" ht="15.75" customHeight="1">
      <c r="A3115" s="12" t="s">
        <v>15</v>
      </c>
      <c r="B3115" s="15">
        <v>1185732</v>
      </c>
      <c r="C3115" s="3">
        <v>44264</v>
      </c>
      <c r="D3115" s="12" t="s">
        <v>34</v>
      </c>
      <c r="E3115" s="12" t="s">
        <v>110</v>
      </c>
      <c r="F3115" s="12" t="s">
        <v>111</v>
      </c>
      <c r="G3115" s="12" t="s">
        <v>19</v>
      </c>
      <c r="H3115" s="33">
        <v>0.25000000000000006</v>
      </c>
      <c r="I3115" s="21">
        <v>2250</v>
      </c>
      <c r="J3115" s="33">
        <f t="shared" si="120"/>
        <v>562.50000000000011</v>
      </c>
      <c r="K3115" s="34">
        <f t="shared" si="121"/>
        <v>225.00000000000006</v>
      </c>
      <c r="L3115" s="24">
        <v>0.4</v>
      </c>
      <c r="M3115" s="42">
        <f t="shared" si="122"/>
        <v>0.10000000000000002</v>
      </c>
      <c r="N3115" s="29">
        <f t="shared" si="123"/>
        <v>225.00000000000006</v>
      </c>
      <c r="O3115" s="3"/>
      <c r="P3115" s="4"/>
      <c r="Q3115" s="5"/>
      <c r="R3115" s="6"/>
    </row>
    <row r="3116" spans="1:18" ht="15.75" customHeight="1">
      <c r="A3116" s="12" t="s">
        <v>15</v>
      </c>
      <c r="B3116" s="15">
        <v>1185732</v>
      </c>
      <c r="C3116" s="3">
        <v>44264</v>
      </c>
      <c r="D3116" s="12" t="s">
        <v>34</v>
      </c>
      <c r="E3116" s="12" t="s">
        <v>110</v>
      </c>
      <c r="F3116" s="12" t="s">
        <v>111</v>
      </c>
      <c r="G3116" s="12" t="s">
        <v>20</v>
      </c>
      <c r="H3116" s="33">
        <v>0.15000000000000002</v>
      </c>
      <c r="I3116" s="21">
        <v>2750</v>
      </c>
      <c r="J3116" s="33">
        <f t="shared" si="120"/>
        <v>412.50000000000006</v>
      </c>
      <c r="K3116" s="34">
        <f t="shared" si="121"/>
        <v>144.375</v>
      </c>
      <c r="L3116" s="24">
        <v>0.35</v>
      </c>
      <c r="M3116" s="42">
        <f t="shared" si="122"/>
        <v>5.2499999999999998E-2</v>
      </c>
      <c r="N3116" s="29">
        <f t="shared" si="123"/>
        <v>144.375</v>
      </c>
      <c r="O3116" s="3"/>
      <c r="P3116" s="4"/>
      <c r="Q3116" s="5"/>
      <c r="R3116" s="6"/>
    </row>
    <row r="3117" spans="1:18" ht="15.75" customHeight="1">
      <c r="A3117" s="12" t="s">
        <v>15</v>
      </c>
      <c r="B3117" s="15">
        <v>1185732</v>
      </c>
      <c r="C3117" s="3">
        <v>44264</v>
      </c>
      <c r="D3117" s="12" t="s">
        <v>34</v>
      </c>
      <c r="E3117" s="12" t="s">
        <v>110</v>
      </c>
      <c r="F3117" s="12" t="s">
        <v>111</v>
      </c>
      <c r="G3117" s="12" t="s">
        <v>21</v>
      </c>
      <c r="H3117" s="33">
        <v>0.19999999999999996</v>
      </c>
      <c r="I3117" s="21">
        <v>1250</v>
      </c>
      <c r="J3117" s="33">
        <f t="shared" si="120"/>
        <v>249.99999999999994</v>
      </c>
      <c r="K3117" s="34">
        <f t="shared" si="121"/>
        <v>87.499999999999972</v>
      </c>
      <c r="L3117" s="24">
        <v>0.35</v>
      </c>
      <c r="M3117" s="42">
        <f t="shared" si="122"/>
        <v>6.9999999999999979E-2</v>
      </c>
      <c r="N3117" s="29">
        <f t="shared" si="123"/>
        <v>87.499999999999972</v>
      </c>
      <c r="O3117" s="3"/>
      <c r="P3117" s="4"/>
      <c r="Q3117" s="5"/>
      <c r="R3117" s="6"/>
    </row>
    <row r="3118" spans="1:18" ht="15.75" customHeight="1">
      <c r="A3118" s="12" t="s">
        <v>15</v>
      </c>
      <c r="B3118" s="15">
        <v>1185732</v>
      </c>
      <c r="C3118" s="3">
        <v>44264</v>
      </c>
      <c r="D3118" s="12" t="s">
        <v>34</v>
      </c>
      <c r="E3118" s="12" t="s">
        <v>110</v>
      </c>
      <c r="F3118" s="12" t="s">
        <v>111</v>
      </c>
      <c r="G3118" s="12" t="s">
        <v>22</v>
      </c>
      <c r="H3118" s="33">
        <v>0.35000000000000003</v>
      </c>
      <c r="I3118" s="21">
        <v>1750</v>
      </c>
      <c r="J3118" s="33">
        <f t="shared" si="120"/>
        <v>612.50000000000011</v>
      </c>
      <c r="K3118" s="34">
        <f t="shared" si="121"/>
        <v>183.75000000000003</v>
      </c>
      <c r="L3118" s="24">
        <v>0.3</v>
      </c>
      <c r="M3118" s="42">
        <f t="shared" si="122"/>
        <v>0.10500000000000001</v>
      </c>
      <c r="N3118" s="29">
        <f t="shared" si="123"/>
        <v>183.75000000000003</v>
      </c>
      <c r="O3118" s="3"/>
      <c r="P3118" s="4"/>
      <c r="Q3118" s="5"/>
      <c r="R3118" s="6"/>
    </row>
    <row r="3119" spans="1:18" ht="15.75" customHeight="1">
      <c r="A3119" s="12" t="s">
        <v>15</v>
      </c>
      <c r="B3119" s="15">
        <v>1185732</v>
      </c>
      <c r="C3119" s="3">
        <v>44264</v>
      </c>
      <c r="D3119" s="12" t="s">
        <v>34</v>
      </c>
      <c r="E3119" s="12" t="s">
        <v>110</v>
      </c>
      <c r="F3119" s="12" t="s">
        <v>111</v>
      </c>
      <c r="G3119" s="12" t="s">
        <v>23</v>
      </c>
      <c r="H3119" s="33">
        <v>0.25000000000000006</v>
      </c>
      <c r="I3119" s="21">
        <v>2750</v>
      </c>
      <c r="J3119" s="33">
        <f t="shared" si="120"/>
        <v>687.50000000000011</v>
      </c>
      <c r="K3119" s="34">
        <f t="shared" si="121"/>
        <v>275.00000000000006</v>
      </c>
      <c r="L3119" s="24">
        <v>0.4</v>
      </c>
      <c r="M3119" s="42">
        <f t="shared" si="122"/>
        <v>0.10000000000000002</v>
      </c>
      <c r="N3119" s="29">
        <f t="shared" si="123"/>
        <v>275.00000000000006</v>
      </c>
      <c r="O3119" s="3"/>
      <c r="P3119" s="4"/>
      <c r="Q3119" s="5"/>
      <c r="R3119" s="6"/>
    </row>
    <row r="3120" spans="1:18" ht="15.75" customHeight="1">
      <c r="A3120" s="12" t="s">
        <v>15</v>
      </c>
      <c r="B3120" s="15">
        <v>1185732</v>
      </c>
      <c r="C3120" s="3">
        <v>44296</v>
      </c>
      <c r="D3120" s="12" t="s">
        <v>34</v>
      </c>
      <c r="E3120" s="12" t="s">
        <v>110</v>
      </c>
      <c r="F3120" s="12" t="s">
        <v>111</v>
      </c>
      <c r="G3120" s="12" t="s">
        <v>18</v>
      </c>
      <c r="H3120" s="33">
        <v>0.25000000000000006</v>
      </c>
      <c r="I3120" s="21">
        <v>5000</v>
      </c>
      <c r="J3120" s="33">
        <f t="shared" si="120"/>
        <v>1250.0000000000002</v>
      </c>
      <c r="K3120" s="34">
        <f t="shared" si="121"/>
        <v>500.00000000000011</v>
      </c>
      <c r="L3120" s="24">
        <v>0.4</v>
      </c>
      <c r="M3120" s="42">
        <f t="shared" si="122"/>
        <v>0.10000000000000002</v>
      </c>
      <c r="N3120" s="29">
        <f t="shared" si="123"/>
        <v>500.00000000000011</v>
      </c>
      <c r="O3120" s="3"/>
      <c r="P3120" s="4"/>
      <c r="Q3120" s="5"/>
      <c r="R3120" s="6"/>
    </row>
    <row r="3121" spans="1:18" ht="15.75" customHeight="1">
      <c r="A3121" s="12" t="s">
        <v>15</v>
      </c>
      <c r="B3121" s="15">
        <v>1185732</v>
      </c>
      <c r="C3121" s="3">
        <v>44296</v>
      </c>
      <c r="D3121" s="12" t="s">
        <v>34</v>
      </c>
      <c r="E3121" s="12" t="s">
        <v>110</v>
      </c>
      <c r="F3121" s="12" t="s">
        <v>111</v>
      </c>
      <c r="G3121" s="12" t="s">
        <v>19</v>
      </c>
      <c r="H3121" s="33">
        <v>0.25000000000000006</v>
      </c>
      <c r="I3121" s="21">
        <v>2000</v>
      </c>
      <c r="J3121" s="33">
        <f t="shared" si="120"/>
        <v>500.00000000000011</v>
      </c>
      <c r="K3121" s="34">
        <f t="shared" si="121"/>
        <v>200.00000000000006</v>
      </c>
      <c r="L3121" s="24">
        <v>0.4</v>
      </c>
      <c r="M3121" s="42">
        <f t="shared" si="122"/>
        <v>0.10000000000000003</v>
      </c>
      <c r="N3121" s="29">
        <f t="shared" si="123"/>
        <v>200.00000000000006</v>
      </c>
      <c r="O3121" s="3"/>
      <c r="P3121" s="4"/>
      <c r="Q3121" s="5"/>
      <c r="R3121" s="6"/>
    </row>
    <row r="3122" spans="1:18" ht="15.75" customHeight="1">
      <c r="A3122" s="12" t="s">
        <v>15</v>
      </c>
      <c r="B3122" s="15">
        <v>1185732</v>
      </c>
      <c r="C3122" s="3">
        <v>44296</v>
      </c>
      <c r="D3122" s="12" t="s">
        <v>34</v>
      </c>
      <c r="E3122" s="12" t="s">
        <v>110</v>
      </c>
      <c r="F3122" s="12" t="s">
        <v>111</v>
      </c>
      <c r="G3122" s="12" t="s">
        <v>20</v>
      </c>
      <c r="H3122" s="33">
        <v>0.15000000000000002</v>
      </c>
      <c r="I3122" s="21">
        <v>2000</v>
      </c>
      <c r="J3122" s="33">
        <f t="shared" si="120"/>
        <v>300.00000000000006</v>
      </c>
      <c r="K3122" s="34">
        <f t="shared" si="121"/>
        <v>105.00000000000001</v>
      </c>
      <c r="L3122" s="24">
        <v>0.35</v>
      </c>
      <c r="M3122" s="42">
        <f t="shared" si="122"/>
        <v>5.2500000000000005E-2</v>
      </c>
      <c r="N3122" s="29">
        <f t="shared" si="123"/>
        <v>105.00000000000001</v>
      </c>
      <c r="O3122" s="3"/>
      <c r="P3122" s="4"/>
      <c r="Q3122" s="5"/>
      <c r="R3122" s="6"/>
    </row>
    <row r="3123" spans="1:18" ht="15.75" customHeight="1">
      <c r="A3123" s="12" t="s">
        <v>15</v>
      </c>
      <c r="B3123" s="15">
        <v>1185732</v>
      </c>
      <c r="C3123" s="3">
        <v>44296</v>
      </c>
      <c r="D3123" s="12" t="s">
        <v>34</v>
      </c>
      <c r="E3123" s="12" t="s">
        <v>110</v>
      </c>
      <c r="F3123" s="12" t="s">
        <v>111</v>
      </c>
      <c r="G3123" s="12" t="s">
        <v>21</v>
      </c>
      <c r="H3123" s="33">
        <v>0.19999999999999996</v>
      </c>
      <c r="I3123" s="21">
        <v>1250</v>
      </c>
      <c r="J3123" s="33">
        <f t="shared" si="120"/>
        <v>249.99999999999994</v>
      </c>
      <c r="K3123" s="34">
        <f t="shared" si="121"/>
        <v>87.499999999999972</v>
      </c>
      <c r="L3123" s="24">
        <v>0.35</v>
      </c>
      <c r="M3123" s="42">
        <f t="shared" si="122"/>
        <v>6.9999999999999979E-2</v>
      </c>
      <c r="N3123" s="29">
        <f t="shared" si="123"/>
        <v>87.499999999999972</v>
      </c>
      <c r="O3123" s="3"/>
      <c r="P3123" s="4"/>
      <c r="Q3123" s="5"/>
      <c r="R3123" s="6"/>
    </row>
    <row r="3124" spans="1:18" ht="15.75" customHeight="1">
      <c r="A3124" s="12" t="s">
        <v>15</v>
      </c>
      <c r="B3124" s="15">
        <v>1185732</v>
      </c>
      <c r="C3124" s="3">
        <v>44296</v>
      </c>
      <c r="D3124" s="12" t="s">
        <v>34</v>
      </c>
      <c r="E3124" s="12" t="s">
        <v>110</v>
      </c>
      <c r="F3124" s="12" t="s">
        <v>111</v>
      </c>
      <c r="G3124" s="12" t="s">
        <v>22</v>
      </c>
      <c r="H3124" s="33">
        <v>0.65</v>
      </c>
      <c r="I3124" s="21">
        <v>1500</v>
      </c>
      <c r="J3124" s="33">
        <f t="shared" si="120"/>
        <v>975</v>
      </c>
      <c r="K3124" s="34">
        <f t="shared" si="121"/>
        <v>292.5</v>
      </c>
      <c r="L3124" s="24">
        <v>0.3</v>
      </c>
      <c r="M3124" s="42">
        <f t="shared" si="122"/>
        <v>0.19500000000000001</v>
      </c>
      <c r="N3124" s="29">
        <f t="shared" si="123"/>
        <v>292.5</v>
      </c>
      <c r="O3124" s="3"/>
      <c r="P3124" s="4"/>
      <c r="Q3124" s="5"/>
      <c r="R3124" s="6"/>
    </row>
    <row r="3125" spans="1:18" ht="15.75" customHeight="1">
      <c r="A3125" s="12" t="s">
        <v>15</v>
      </c>
      <c r="B3125" s="15">
        <v>1185732</v>
      </c>
      <c r="C3125" s="3">
        <v>44296</v>
      </c>
      <c r="D3125" s="12" t="s">
        <v>34</v>
      </c>
      <c r="E3125" s="12" t="s">
        <v>110</v>
      </c>
      <c r="F3125" s="12" t="s">
        <v>111</v>
      </c>
      <c r="G3125" s="12" t="s">
        <v>23</v>
      </c>
      <c r="H3125" s="33">
        <v>0.5</v>
      </c>
      <c r="I3125" s="21">
        <v>2750</v>
      </c>
      <c r="J3125" s="33">
        <f t="shared" si="120"/>
        <v>1375</v>
      </c>
      <c r="K3125" s="34">
        <f t="shared" si="121"/>
        <v>550</v>
      </c>
      <c r="L3125" s="24">
        <v>0.4</v>
      </c>
      <c r="M3125" s="42">
        <f t="shared" si="122"/>
        <v>0.2</v>
      </c>
      <c r="N3125" s="29">
        <f t="shared" si="123"/>
        <v>550</v>
      </c>
      <c r="O3125" s="3"/>
      <c r="P3125" s="4"/>
      <c r="Q3125" s="5"/>
      <c r="R3125" s="6"/>
    </row>
    <row r="3126" spans="1:18" ht="15.75" customHeight="1">
      <c r="A3126" s="12" t="s">
        <v>15</v>
      </c>
      <c r="B3126" s="15">
        <v>1185732</v>
      </c>
      <c r="C3126" s="3">
        <v>44327</v>
      </c>
      <c r="D3126" s="12" t="s">
        <v>34</v>
      </c>
      <c r="E3126" s="12" t="s">
        <v>110</v>
      </c>
      <c r="F3126" s="12" t="s">
        <v>111</v>
      </c>
      <c r="G3126" s="12" t="s">
        <v>18</v>
      </c>
      <c r="H3126" s="33">
        <v>0.6</v>
      </c>
      <c r="I3126" s="21">
        <v>5450</v>
      </c>
      <c r="J3126" s="33">
        <f t="shared" si="120"/>
        <v>3270</v>
      </c>
      <c r="K3126" s="34">
        <f t="shared" si="121"/>
        <v>1308</v>
      </c>
      <c r="L3126" s="24">
        <v>0.4</v>
      </c>
      <c r="M3126" s="42">
        <f t="shared" si="122"/>
        <v>0.24</v>
      </c>
      <c r="N3126" s="29">
        <f t="shared" si="123"/>
        <v>1308</v>
      </c>
      <c r="O3126" s="3"/>
      <c r="P3126" s="4"/>
      <c r="Q3126" s="5"/>
      <c r="R3126" s="6"/>
    </row>
    <row r="3127" spans="1:18" ht="15.75" customHeight="1">
      <c r="A3127" s="12" t="s">
        <v>15</v>
      </c>
      <c r="B3127" s="15">
        <v>1185732</v>
      </c>
      <c r="C3127" s="3">
        <v>44327</v>
      </c>
      <c r="D3127" s="12" t="s">
        <v>34</v>
      </c>
      <c r="E3127" s="12" t="s">
        <v>110</v>
      </c>
      <c r="F3127" s="12" t="s">
        <v>111</v>
      </c>
      <c r="G3127" s="12" t="s">
        <v>19</v>
      </c>
      <c r="H3127" s="33">
        <v>0.4</v>
      </c>
      <c r="I3127" s="21">
        <v>2500</v>
      </c>
      <c r="J3127" s="33">
        <f t="shared" si="120"/>
        <v>1000</v>
      </c>
      <c r="K3127" s="34">
        <f t="shared" si="121"/>
        <v>400</v>
      </c>
      <c r="L3127" s="24">
        <v>0.4</v>
      </c>
      <c r="M3127" s="42">
        <f t="shared" si="122"/>
        <v>0.16</v>
      </c>
      <c r="N3127" s="29">
        <f t="shared" si="123"/>
        <v>400</v>
      </c>
      <c r="O3127" s="3"/>
      <c r="P3127" s="4"/>
      <c r="Q3127" s="5"/>
      <c r="R3127" s="6"/>
    </row>
    <row r="3128" spans="1:18" ht="15.75" customHeight="1">
      <c r="A3128" s="12" t="s">
        <v>15</v>
      </c>
      <c r="B3128" s="15">
        <v>1185732</v>
      </c>
      <c r="C3128" s="3">
        <v>44327</v>
      </c>
      <c r="D3128" s="12" t="s">
        <v>34</v>
      </c>
      <c r="E3128" s="12" t="s">
        <v>110</v>
      </c>
      <c r="F3128" s="12" t="s">
        <v>111</v>
      </c>
      <c r="G3128" s="12" t="s">
        <v>20</v>
      </c>
      <c r="H3128" s="33">
        <v>0.35000000000000003</v>
      </c>
      <c r="I3128" s="21">
        <v>2250</v>
      </c>
      <c r="J3128" s="33">
        <f t="shared" si="120"/>
        <v>787.50000000000011</v>
      </c>
      <c r="K3128" s="34">
        <f t="shared" si="121"/>
        <v>275.625</v>
      </c>
      <c r="L3128" s="24">
        <v>0.35</v>
      </c>
      <c r="M3128" s="42">
        <f t="shared" si="122"/>
        <v>0.1225</v>
      </c>
      <c r="N3128" s="29">
        <f t="shared" si="123"/>
        <v>275.625</v>
      </c>
      <c r="O3128" s="3"/>
      <c r="P3128" s="4"/>
      <c r="Q3128" s="5"/>
      <c r="R3128" s="6"/>
    </row>
    <row r="3129" spans="1:18" ht="15.75" customHeight="1">
      <c r="A3129" s="12" t="s">
        <v>15</v>
      </c>
      <c r="B3129" s="15">
        <v>1185732</v>
      </c>
      <c r="C3129" s="3">
        <v>44327</v>
      </c>
      <c r="D3129" s="12" t="s">
        <v>34</v>
      </c>
      <c r="E3129" s="12" t="s">
        <v>110</v>
      </c>
      <c r="F3129" s="12" t="s">
        <v>111</v>
      </c>
      <c r="G3129" s="12" t="s">
        <v>21</v>
      </c>
      <c r="H3129" s="33">
        <v>0.35000000000000003</v>
      </c>
      <c r="I3129" s="21">
        <v>1750</v>
      </c>
      <c r="J3129" s="33">
        <f t="shared" si="120"/>
        <v>612.50000000000011</v>
      </c>
      <c r="K3129" s="34">
        <f t="shared" si="121"/>
        <v>214.37500000000003</v>
      </c>
      <c r="L3129" s="24">
        <v>0.35</v>
      </c>
      <c r="M3129" s="42">
        <f t="shared" si="122"/>
        <v>0.12250000000000001</v>
      </c>
      <c r="N3129" s="29">
        <f t="shared" si="123"/>
        <v>214.37500000000003</v>
      </c>
      <c r="O3129" s="3"/>
      <c r="P3129" s="4"/>
      <c r="Q3129" s="5"/>
      <c r="R3129" s="6"/>
    </row>
    <row r="3130" spans="1:18" ht="15.75" customHeight="1">
      <c r="A3130" s="12" t="s">
        <v>15</v>
      </c>
      <c r="B3130" s="15">
        <v>1185732</v>
      </c>
      <c r="C3130" s="3">
        <v>44327</v>
      </c>
      <c r="D3130" s="12" t="s">
        <v>34</v>
      </c>
      <c r="E3130" s="12" t="s">
        <v>110</v>
      </c>
      <c r="F3130" s="12" t="s">
        <v>111</v>
      </c>
      <c r="G3130" s="12" t="s">
        <v>22</v>
      </c>
      <c r="H3130" s="33">
        <v>0.44999999999999996</v>
      </c>
      <c r="I3130" s="21">
        <v>2000</v>
      </c>
      <c r="J3130" s="33">
        <f t="shared" si="120"/>
        <v>899.99999999999989</v>
      </c>
      <c r="K3130" s="34">
        <f t="shared" si="121"/>
        <v>269.99999999999994</v>
      </c>
      <c r="L3130" s="24">
        <v>0.3</v>
      </c>
      <c r="M3130" s="42">
        <f t="shared" si="122"/>
        <v>0.13499999999999998</v>
      </c>
      <c r="N3130" s="29">
        <f t="shared" si="123"/>
        <v>269.99999999999994</v>
      </c>
      <c r="O3130" s="3"/>
      <c r="P3130" s="4"/>
      <c r="Q3130" s="5"/>
      <c r="R3130" s="6"/>
    </row>
    <row r="3131" spans="1:18" ht="15.75" customHeight="1">
      <c r="A3131" s="12" t="s">
        <v>15</v>
      </c>
      <c r="B3131" s="15">
        <v>1185732</v>
      </c>
      <c r="C3131" s="3">
        <v>44327</v>
      </c>
      <c r="D3131" s="12" t="s">
        <v>34</v>
      </c>
      <c r="E3131" s="12" t="s">
        <v>110</v>
      </c>
      <c r="F3131" s="12" t="s">
        <v>111</v>
      </c>
      <c r="G3131" s="12" t="s">
        <v>23</v>
      </c>
      <c r="H3131" s="33">
        <v>0.54999999999999993</v>
      </c>
      <c r="I3131" s="21">
        <v>3250</v>
      </c>
      <c r="J3131" s="33">
        <f t="shared" si="120"/>
        <v>1787.4999999999998</v>
      </c>
      <c r="K3131" s="34">
        <f t="shared" si="121"/>
        <v>715</v>
      </c>
      <c r="L3131" s="24">
        <v>0.4</v>
      </c>
      <c r="M3131" s="42">
        <f t="shared" si="122"/>
        <v>0.22</v>
      </c>
      <c r="N3131" s="29">
        <f t="shared" si="123"/>
        <v>715</v>
      </c>
      <c r="O3131" s="3"/>
      <c r="P3131" s="4"/>
      <c r="Q3131" s="5"/>
      <c r="R3131" s="6"/>
    </row>
    <row r="3132" spans="1:18" ht="15.75" customHeight="1">
      <c r="A3132" s="12" t="s">
        <v>15</v>
      </c>
      <c r="B3132" s="15">
        <v>1185732</v>
      </c>
      <c r="C3132" s="3">
        <v>44357</v>
      </c>
      <c r="D3132" s="12" t="s">
        <v>34</v>
      </c>
      <c r="E3132" s="12" t="s">
        <v>110</v>
      </c>
      <c r="F3132" s="12" t="s">
        <v>111</v>
      </c>
      <c r="G3132" s="12" t="s">
        <v>18</v>
      </c>
      <c r="H3132" s="33">
        <v>0.4</v>
      </c>
      <c r="I3132" s="21">
        <v>5750</v>
      </c>
      <c r="J3132" s="33">
        <f t="shared" si="120"/>
        <v>2300</v>
      </c>
      <c r="K3132" s="34">
        <f t="shared" si="121"/>
        <v>920</v>
      </c>
      <c r="L3132" s="24">
        <v>0.4</v>
      </c>
      <c r="M3132" s="42">
        <f t="shared" si="122"/>
        <v>0.16</v>
      </c>
      <c r="N3132" s="29">
        <f t="shared" si="123"/>
        <v>920</v>
      </c>
      <c r="O3132" s="3"/>
      <c r="P3132" s="4"/>
      <c r="Q3132" s="5"/>
      <c r="R3132" s="6"/>
    </row>
    <row r="3133" spans="1:18" ht="15.75" customHeight="1">
      <c r="A3133" s="12" t="s">
        <v>15</v>
      </c>
      <c r="B3133" s="15">
        <v>1185732</v>
      </c>
      <c r="C3133" s="3">
        <v>44357</v>
      </c>
      <c r="D3133" s="12" t="s">
        <v>34</v>
      </c>
      <c r="E3133" s="12" t="s">
        <v>110</v>
      </c>
      <c r="F3133" s="12" t="s">
        <v>111</v>
      </c>
      <c r="G3133" s="12" t="s">
        <v>19</v>
      </c>
      <c r="H3133" s="33">
        <v>0.35000000000000009</v>
      </c>
      <c r="I3133" s="21">
        <v>3250</v>
      </c>
      <c r="J3133" s="33">
        <f t="shared" si="120"/>
        <v>1137.5000000000002</v>
      </c>
      <c r="K3133" s="34">
        <f t="shared" si="121"/>
        <v>455.00000000000011</v>
      </c>
      <c r="L3133" s="24">
        <v>0.4</v>
      </c>
      <c r="M3133" s="42">
        <f t="shared" si="122"/>
        <v>0.14000000000000004</v>
      </c>
      <c r="N3133" s="29">
        <f t="shared" si="123"/>
        <v>455.00000000000011</v>
      </c>
      <c r="O3133" s="3"/>
      <c r="P3133" s="4"/>
      <c r="Q3133" s="5"/>
      <c r="R3133" s="6"/>
    </row>
    <row r="3134" spans="1:18" ht="15.75" customHeight="1">
      <c r="A3134" s="12" t="s">
        <v>15</v>
      </c>
      <c r="B3134" s="15">
        <v>1185732</v>
      </c>
      <c r="C3134" s="3">
        <v>44357</v>
      </c>
      <c r="D3134" s="12" t="s">
        <v>34</v>
      </c>
      <c r="E3134" s="12" t="s">
        <v>110</v>
      </c>
      <c r="F3134" s="12" t="s">
        <v>111</v>
      </c>
      <c r="G3134" s="12" t="s">
        <v>20</v>
      </c>
      <c r="H3134" s="33">
        <v>0.30000000000000004</v>
      </c>
      <c r="I3134" s="21">
        <v>2000</v>
      </c>
      <c r="J3134" s="33">
        <f t="shared" si="120"/>
        <v>600.00000000000011</v>
      </c>
      <c r="K3134" s="34">
        <f t="shared" si="121"/>
        <v>210.00000000000003</v>
      </c>
      <c r="L3134" s="24">
        <v>0.35</v>
      </c>
      <c r="M3134" s="42">
        <f t="shared" si="122"/>
        <v>0.10500000000000001</v>
      </c>
      <c r="N3134" s="29">
        <f t="shared" si="123"/>
        <v>210.00000000000003</v>
      </c>
      <c r="O3134" s="3"/>
      <c r="P3134" s="4"/>
      <c r="Q3134" s="5"/>
      <c r="R3134" s="6"/>
    </row>
    <row r="3135" spans="1:18" ht="15.75" customHeight="1">
      <c r="A3135" s="12" t="s">
        <v>15</v>
      </c>
      <c r="B3135" s="15">
        <v>1185732</v>
      </c>
      <c r="C3135" s="3">
        <v>44357</v>
      </c>
      <c r="D3135" s="12" t="s">
        <v>34</v>
      </c>
      <c r="E3135" s="12" t="s">
        <v>110</v>
      </c>
      <c r="F3135" s="12" t="s">
        <v>111</v>
      </c>
      <c r="G3135" s="12" t="s">
        <v>21</v>
      </c>
      <c r="H3135" s="33">
        <v>0.30000000000000004</v>
      </c>
      <c r="I3135" s="21">
        <v>1750</v>
      </c>
      <c r="J3135" s="33">
        <f t="shared" si="120"/>
        <v>525.00000000000011</v>
      </c>
      <c r="K3135" s="34">
        <f t="shared" si="121"/>
        <v>183.75000000000003</v>
      </c>
      <c r="L3135" s="24">
        <v>0.35</v>
      </c>
      <c r="M3135" s="42">
        <f t="shared" si="122"/>
        <v>0.10500000000000001</v>
      </c>
      <c r="N3135" s="29">
        <f t="shared" si="123"/>
        <v>183.75000000000003</v>
      </c>
      <c r="O3135" s="3"/>
      <c r="P3135" s="4"/>
      <c r="Q3135" s="5"/>
      <c r="R3135" s="6"/>
    </row>
    <row r="3136" spans="1:18" ht="15.75" customHeight="1">
      <c r="A3136" s="12" t="s">
        <v>15</v>
      </c>
      <c r="B3136" s="15">
        <v>1185732</v>
      </c>
      <c r="C3136" s="3">
        <v>44357</v>
      </c>
      <c r="D3136" s="12" t="s">
        <v>34</v>
      </c>
      <c r="E3136" s="12" t="s">
        <v>110</v>
      </c>
      <c r="F3136" s="12" t="s">
        <v>111</v>
      </c>
      <c r="G3136" s="12" t="s">
        <v>22</v>
      </c>
      <c r="H3136" s="33">
        <v>0.4</v>
      </c>
      <c r="I3136" s="21">
        <v>1750</v>
      </c>
      <c r="J3136" s="33">
        <f t="shared" si="120"/>
        <v>700</v>
      </c>
      <c r="K3136" s="34">
        <f t="shared" si="121"/>
        <v>210</v>
      </c>
      <c r="L3136" s="24">
        <v>0.3</v>
      </c>
      <c r="M3136" s="42">
        <f t="shared" si="122"/>
        <v>0.12</v>
      </c>
      <c r="N3136" s="29">
        <f t="shared" si="123"/>
        <v>210</v>
      </c>
      <c r="O3136" s="3"/>
      <c r="P3136" s="4"/>
      <c r="Q3136" s="5"/>
      <c r="R3136" s="6"/>
    </row>
    <row r="3137" spans="1:18" ht="15.75" customHeight="1">
      <c r="A3137" s="12" t="s">
        <v>15</v>
      </c>
      <c r="B3137" s="15">
        <v>1185732</v>
      </c>
      <c r="C3137" s="3">
        <v>44357</v>
      </c>
      <c r="D3137" s="12" t="s">
        <v>34</v>
      </c>
      <c r="E3137" s="12" t="s">
        <v>110</v>
      </c>
      <c r="F3137" s="12" t="s">
        <v>111</v>
      </c>
      <c r="G3137" s="12" t="s">
        <v>23</v>
      </c>
      <c r="H3137" s="33">
        <v>0.60000000000000009</v>
      </c>
      <c r="I3137" s="21">
        <v>3250</v>
      </c>
      <c r="J3137" s="33">
        <f t="shared" si="120"/>
        <v>1950.0000000000002</v>
      </c>
      <c r="K3137" s="34">
        <f t="shared" si="121"/>
        <v>780.00000000000011</v>
      </c>
      <c r="L3137" s="24">
        <v>0.4</v>
      </c>
      <c r="M3137" s="42">
        <f t="shared" si="122"/>
        <v>0.24000000000000005</v>
      </c>
      <c r="N3137" s="29">
        <f t="shared" si="123"/>
        <v>780.00000000000011</v>
      </c>
      <c r="O3137" s="3"/>
      <c r="P3137" s="4"/>
      <c r="Q3137" s="5"/>
      <c r="R3137" s="6"/>
    </row>
    <row r="3138" spans="1:18" ht="15.75" customHeight="1">
      <c r="A3138" s="12" t="s">
        <v>15</v>
      </c>
      <c r="B3138" s="15">
        <v>1185732</v>
      </c>
      <c r="C3138" s="3">
        <v>44386</v>
      </c>
      <c r="D3138" s="12" t="s">
        <v>34</v>
      </c>
      <c r="E3138" s="12" t="s">
        <v>110</v>
      </c>
      <c r="F3138" s="12" t="s">
        <v>111</v>
      </c>
      <c r="G3138" s="12" t="s">
        <v>18</v>
      </c>
      <c r="H3138" s="33">
        <v>0.55000000000000004</v>
      </c>
      <c r="I3138" s="21">
        <v>5500</v>
      </c>
      <c r="J3138" s="33">
        <f t="shared" si="120"/>
        <v>3025.0000000000005</v>
      </c>
      <c r="K3138" s="34">
        <f t="shared" si="121"/>
        <v>1210.0000000000002</v>
      </c>
      <c r="L3138" s="24">
        <v>0.4</v>
      </c>
      <c r="M3138" s="42">
        <f t="shared" si="122"/>
        <v>0.22000000000000003</v>
      </c>
      <c r="N3138" s="29">
        <f t="shared" si="123"/>
        <v>1210.0000000000002</v>
      </c>
      <c r="O3138" s="3"/>
      <c r="P3138" s="4"/>
      <c r="Q3138" s="5"/>
      <c r="R3138" s="6"/>
    </row>
    <row r="3139" spans="1:18" ht="15.75" customHeight="1">
      <c r="A3139" s="12" t="s">
        <v>15</v>
      </c>
      <c r="B3139" s="15">
        <v>1185732</v>
      </c>
      <c r="C3139" s="3">
        <v>44386</v>
      </c>
      <c r="D3139" s="12" t="s">
        <v>34</v>
      </c>
      <c r="E3139" s="12" t="s">
        <v>110</v>
      </c>
      <c r="F3139" s="12" t="s">
        <v>111</v>
      </c>
      <c r="G3139" s="12" t="s">
        <v>19</v>
      </c>
      <c r="H3139" s="33">
        <v>0.50000000000000011</v>
      </c>
      <c r="I3139" s="21">
        <v>3000</v>
      </c>
      <c r="J3139" s="33">
        <f t="shared" si="120"/>
        <v>1500.0000000000002</v>
      </c>
      <c r="K3139" s="34">
        <f t="shared" si="121"/>
        <v>600.00000000000011</v>
      </c>
      <c r="L3139" s="24">
        <v>0.4</v>
      </c>
      <c r="M3139" s="42">
        <f t="shared" si="122"/>
        <v>0.20000000000000004</v>
      </c>
      <c r="N3139" s="29">
        <f t="shared" si="123"/>
        <v>600.00000000000011</v>
      </c>
      <c r="O3139" s="3"/>
      <c r="P3139" s="4"/>
      <c r="Q3139" s="5"/>
      <c r="R3139" s="6"/>
    </row>
    <row r="3140" spans="1:18" ht="15.75" customHeight="1">
      <c r="A3140" s="12" t="s">
        <v>15</v>
      </c>
      <c r="B3140" s="15">
        <v>1185732</v>
      </c>
      <c r="C3140" s="3">
        <v>44386</v>
      </c>
      <c r="D3140" s="12" t="s">
        <v>34</v>
      </c>
      <c r="E3140" s="12" t="s">
        <v>110</v>
      </c>
      <c r="F3140" s="12" t="s">
        <v>111</v>
      </c>
      <c r="G3140" s="12" t="s">
        <v>20</v>
      </c>
      <c r="H3140" s="33">
        <v>0.45</v>
      </c>
      <c r="I3140" s="21">
        <v>2250</v>
      </c>
      <c r="J3140" s="33">
        <f t="shared" si="120"/>
        <v>1012.5</v>
      </c>
      <c r="K3140" s="34">
        <f t="shared" si="121"/>
        <v>354.375</v>
      </c>
      <c r="L3140" s="24">
        <v>0.35</v>
      </c>
      <c r="M3140" s="42">
        <f t="shared" si="122"/>
        <v>0.1575</v>
      </c>
      <c r="N3140" s="29">
        <f t="shared" si="123"/>
        <v>354.375</v>
      </c>
      <c r="O3140" s="3"/>
      <c r="P3140" s="4"/>
      <c r="Q3140" s="5"/>
      <c r="R3140" s="6"/>
    </row>
    <row r="3141" spans="1:18" ht="15.75" customHeight="1">
      <c r="A3141" s="12" t="s">
        <v>15</v>
      </c>
      <c r="B3141" s="15">
        <v>1185732</v>
      </c>
      <c r="C3141" s="3">
        <v>44386</v>
      </c>
      <c r="D3141" s="12" t="s">
        <v>34</v>
      </c>
      <c r="E3141" s="12" t="s">
        <v>110</v>
      </c>
      <c r="F3141" s="12" t="s">
        <v>111</v>
      </c>
      <c r="G3141" s="12" t="s">
        <v>21</v>
      </c>
      <c r="H3141" s="33">
        <v>0.45</v>
      </c>
      <c r="I3141" s="21">
        <v>1750</v>
      </c>
      <c r="J3141" s="33">
        <f t="shared" si="120"/>
        <v>787.5</v>
      </c>
      <c r="K3141" s="34">
        <f t="shared" si="121"/>
        <v>275.625</v>
      </c>
      <c r="L3141" s="24">
        <v>0.35</v>
      </c>
      <c r="M3141" s="42">
        <f t="shared" si="122"/>
        <v>0.1575</v>
      </c>
      <c r="N3141" s="29">
        <f t="shared" si="123"/>
        <v>275.625</v>
      </c>
      <c r="O3141" s="3"/>
      <c r="P3141" s="4"/>
      <c r="Q3141" s="5"/>
      <c r="R3141" s="6"/>
    </row>
    <row r="3142" spans="1:18" ht="15.75" customHeight="1">
      <c r="A3142" s="12" t="s">
        <v>15</v>
      </c>
      <c r="B3142" s="15">
        <v>1185732</v>
      </c>
      <c r="C3142" s="3">
        <v>44386</v>
      </c>
      <c r="D3142" s="12" t="s">
        <v>34</v>
      </c>
      <c r="E3142" s="12" t="s">
        <v>110</v>
      </c>
      <c r="F3142" s="12" t="s">
        <v>111</v>
      </c>
      <c r="G3142" s="12" t="s">
        <v>22</v>
      </c>
      <c r="H3142" s="33">
        <v>0.55000000000000004</v>
      </c>
      <c r="I3142" s="21">
        <v>2000</v>
      </c>
      <c r="J3142" s="33">
        <f t="shared" si="120"/>
        <v>1100</v>
      </c>
      <c r="K3142" s="34">
        <f t="shared" si="121"/>
        <v>330</v>
      </c>
      <c r="L3142" s="24">
        <v>0.3</v>
      </c>
      <c r="M3142" s="42">
        <f t="shared" si="122"/>
        <v>0.16500000000000001</v>
      </c>
      <c r="N3142" s="29">
        <f t="shared" si="123"/>
        <v>330</v>
      </c>
      <c r="O3142" s="3"/>
      <c r="P3142" s="4"/>
      <c r="Q3142" s="5"/>
      <c r="R3142" s="6"/>
    </row>
    <row r="3143" spans="1:18" ht="15.75" customHeight="1">
      <c r="A3143" s="12" t="s">
        <v>15</v>
      </c>
      <c r="B3143" s="15">
        <v>1185732</v>
      </c>
      <c r="C3143" s="3">
        <v>44386</v>
      </c>
      <c r="D3143" s="12" t="s">
        <v>34</v>
      </c>
      <c r="E3143" s="12" t="s">
        <v>110</v>
      </c>
      <c r="F3143" s="12" t="s">
        <v>111</v>
      </c>
      <c r="G3143" s="12" t="s">
        <v>23</v>
      </c>
      <c r="H3143" s="33">
        <v>0.60000000000000009</v>
      </c>
      <c r="I3143" s="21">
        <v>3750</v>
      </c>
      <c r="J3143" s="33">
        <f t="shared" si="120"/>
        <v>2250.0000000000005</v>
      </c>
      <c r="K3143" s="34">
        <f t="shared" si="121"/>
        <v>900.00000000000023</v>
      </c>
      <c r="L3143" s="24">
        <v>0.4</v>
      </c>
      <c r="M3143" s="42">
        <f t="shared" ref="M3143:M3206" si="124">IFERROR(K3143/I3143,0)</f>
        <v>0.24000000000000007</v>
      </c>
      <c r="N3143" s="29">
        <f t="shared" ref="N3143:N3206" si="125">L3143*J3143</f>
        <v>900.00000000000023</v>
      </c>
      <c r="O3143" s="3"/>
      <c r="P3143" s="4"/>
      <c r="Q3143" s="5"/>
      <c r="R3143" s="6"/>
    </row>
    <row r="3144" spans="1:18" ht="15.75" customHeight="1">
      <c r="A3144" s="12" t="s">
        <v>15</v>
      </c>
      <c r="B3144" s="15">
        <v>1185732</v>
      </c>
      <c r="C3144" s="3">
        <v>44418</v>
      </c>
      <c r="D3144" s="12" t="s">
        <v>34</v>
      </c>
      <c r="E3144" s="12" t="s">
        <v>110</v>
      </c>
      <c r="F3144" s="12" t="s">
        <v>111</v>
      </c>
      <c r="G3144" s="12" t="s">
        <v>18</v>
      </c>
      <c r="H3144" s="33">
        <v>0.5</v>
      </c>
      <c r="I3144" s="21">
        <v>5250</v>
      </c>
      <c r="J3144" s="33">
        <f t="shared" si="120"/>
        <v>2625</v>
      </c>
      <c r="K3144" s="34">
        <f t="shared" si="121"/>
        <v>1050</v>
      </c>
      <c r="L3144" s="24">
        <v>0.4</v>
      </c>
      <c r="M3144" s="42">
        <f t="shared" si="124"/>
        <v>0.2</v>
      </c>
      <c r="N3144" s="29">
        <f t="shared" si="125"/>
        <v>1050</v>
      </c>
      <c r="O3144" s="3"/>
      <c r="P3144" s="4"/>
      <c r="Q3144" s="5"/>
      <c r="R3144" s="6"/>
    </row>
    <row r="3145" spans="1:18" ht="15.75" customHeight="1">
      <c r="A3145" s="12" t="s">
        <v>15</v>
      </c>
      <c r="B3145" s="15">
        <v>1185732</v>
      </c>
      <c r="C3145" s="3">
        <v>44418</v>
      </c>
      <c r="D3145" s="12" t="s">
        <v>34</v>
      </c>
      <c r="E3145" s="12" t="s">
        <v>110</v>
      </c>
      <c r="F3145" s="12" t="s">
        <v>111</v>
      </c>
      <c r="G3145" s="12" t="s">
        <v>19</v>
      </c>
      <c r="H3145" s="33">
        <v>0.45000000000000007</v>
      </c>
      <c r="I3145" s="21">
        <v>3000</v>
      </c>
      <c r="J3145" s="33">
        <f t="shared" si="120"/>
        <v>1350.0000000000002</v>
      </c>
      <c r="K3145" s="34">
        <f t="shared" si="121"/>
        <v>540.00000000000011</v>
      </c>
      <c r="L3145" s="24">
        <v>0.4</v>
      </c>
      <c r="M3145" s="42">
        <f t="shared" si="124"/>
        <v>0.18000000000000005</v>
      </c>
      <c r="N3145" s="29">
        <f t="shared" si="125"/>
        <v>540.00000000000011</v>
      </c>
      <c r="O3145" s="3"/>
      <c r="P3145" s="4"/>
      <c r="Q3145" s="5"/>
      <c r="R3145" s="6"/>
    </row>
    <row r="3146" spans="1:18" ht="15.75" customHeight="1">
      <c r="A3146" s="12" t="s">
        <v>15</v>
      </c>
      <c r="B3146" s="15">
        <v>1185732</v>
      </c>
      <c r="C3146" s="3">
        <v>44418</v>
      </c>
      <c r="D3146" s="12" t="s">
        <v>34</v>
      </c>
      <c r="E3146" s="12" t="s">
        <v>110</v>
      </c>
      <c r="F3146" s="12" t="s">
        <v>111</v>
      </c>
      <c r="G3146" s="12" t="s">
        <v>20</v>
      </c>
      <c r="H3146" s="33">
        <v>0.4</v>
      </c>
      <c r="I3146" s="21">
        <v>2250</v>
      </c>
      <c r="J3146" s="33">
        <f t="shared" si="120"/>
        <v>900</v>
      </c>
      <c r="K3146" s="34">
        <f t="shared" si="121"/>
        <v>315</v>
      </c>
      <c r="L3146" s="24">
        <v>0.35</v>
      </c>
      <c r="M3146" s="42">
        <f t="shared" si="124"/>
        <v>0.14000000000000001</v>
      </c>
      <c r="N3146" s="29">
        <f t="shared" si="125"/>
        <v>315</v>
      </c>
      <c r="O3146" s="3"/>
      <c r="P3146" s="4"/>
      <c r="Q3146" s="5"/>
      <c r="R3146" s="6"/>
    </row>
    <row r="3147" spans="1:18" ht="15.75" customHeight="1">
      <c r="A3147" s="12" t="s">
        <v>15</v>
      </c>
      <c r="B3147" s="15">
        <v>1185732</v>
      </c>
      <c r="C3147" s="3">
        <v>44418</v>
      </c>
      <c r="D3147" s="12" t="s">
        <v>34</v>
      </c>
      <c r="E3147" s="12" t="s">
        <v>110</v>
      </c>
      <c r="F3147" s="12" t="s">
        <v>111</v>
      </c>
      <c r="G3147" s="12" t="s">
        <v>21</v>
      </c>
      <c r="H3147" s="33">
        <v>0.4</v>
      </c>
      <c r="I3147" s="21">
        <v>2000</v>
      </c>
      <c r="J3147" s="33">
        <f t="shared" si="120"/>
        <v>800</v>
      </c>
      <c r="K3147" s="34">
        <f t="shared" si="121"/>
        <v>280</v>
      </c>
      <c r="L3147" s="24">
        <v>0.35</v>
      </c>
      <c r="M3147" s="42">
        <f t="shared" si="124"/>
        <v>0.14000000000000001</v>
      </c>
      <c r="N3147" s="29">
        <f t="shared" si="125"/>
        <v>280</v>
      </c>
      <c r="O3147" s="3"/>
      <c r="P3147" s="4"/>
      <c r="Q3147" s="5"/>
      <c r="R3147" s="6"/>
    </row>
    <row r="3148" spans="1:18" ht="15.75" customHeight="1">
      <c r="A3148" s="12" t="s">
        <v>15</v>
      </c>
      <c r="B3148" s="15">
        <v>1185732</v>
      </c>
      <c r="C3148" s="3">
        <v>44418</v>
      </c>
      <c r="D3148" s="12" t="s">
        <v>34</v>
      </c>
      <c r="E3148" s="12" t="s">
        <v>110</v>
      </c>
      <c r="F3148" s="12" t="s">
        <v>111</v>
      </c>
      <c r="G3148" s="12" t="s">
        <v>22</v>
      </c>
      <c r="H3148" s="33">
        <v>0.5</v>
      </c>
      <c r="I3148" s="21">
        <v>1750</v>
      </c>
      <c r="J3148" s="33">
        <f t="shared" si="120"/>
        <v>875</v>
      </c>
      <c r="K3148" s="34">
        <f t="shared" si="121"/>
        <v>262.5</v>
      </c>
      <c r="L3148" s="24">
        <v>0.3</v>
      </c>
      <c r="M3148" s="42">
        <f t="shared" si="124"/>
        <v>0.15</v>
      </c>
      <c r="N3148" s="29">
        <f t="shared" si="125"/>
        <v>262.5</v>
      </c>
      <c r="O3148" s="3"/>
      <c r="P3148" s="4"/>
      <c r="Q3148" s="5"/>
      <c r="R3148" s="6"/>
    </row>
    <row r="3149" spans="1:18" ht="15.75" customHeight="1">
      <c r="A3149" s="12" t="s">
        <v>15</v>
      </c>
      <c r="B3149" s="15">
        <v>1185732</v>
      </c>
      <c r="C3149" s="3">
        <v>44418</v>
      </c>
      <c r="D3149" s="12" t="s">
        <v>34</v>
      </c>
      <c r="E3149" s="12" t="s">
        <v>110</v>
      </c>
      <c r="F3149" s="12" t="s">
        <v>111</v>
      </c>
      <c r="G3149" s="12" t="s">
        <v>23</v>
      </c>
      <c r="H3149" s="33">
        <v>0.55000000000000004</v>
      </c>
      <c r="I3149" s="21">
        <v>3500</v>
      </c>
      <c r="J3149" s="33">
        <f t="shared" si="120"/>
        <v>1925.0000000000002</v>
      </c>
      <c r="K3149" s="34">
        <f t="shared" si="121"/>
        <v>770.00000000000011</v>
      </c>
      <c r="L3149" s="24">
        <v>0.4</v>
      </c>
      <c r="M3149" s="42">
        <f t="shared" si="124"/>
        <v>0.22000000000000003</v>
      </c>
      <c r="N3149" s="29">
        <f t="shared" si="125"/>
        <v>770.00000000000011</v>
      </c>
      <c r="O3149" s="3"/>
      <c r="P3149" s="4"/>
      <c r="Q3149" s="5"/>
      <c r="R3149" s="6"/>
    </row>
    <row r="3150" spans="1:18" ht="15.75" customHeight="1">
      <c r="A3150" s="12" t="s">
        <v>15</v>
      </c>
      <c r="B3150" s="15">
        <v>1185732</v>
      </c>
      <c r="C3150" s="3">
        <v>44450</v>
      </c>
      <c r="D3150" s="12" t="s">
        <v>34</v>
      </c>
      <c r="E3150" s="12" t="s">
        <v>110</v>
      </c>
      <c r="F3150" s="12" t="s">
        <v>111</v>
      </c>
      <c r="G3150" s="12" t="s">
        <v>18</v>
      </c>
      <c r="H3150" s="33">
        <v>0.35000000000000003</v>
      </c>
      <c r="I3150" s="21">
        <v>4750</v>
      </c>
      <c r="J3150" s="33">
        <f t="shared" si="120"/>
        <v>1662.5000000000002</v>
      </c>
      <c r="K3150" s="34">
        <f t="shared" si="121"/>
        <v>665.00000000000011</v>
      </c>
      <c r="L3150" s="24">
        <v>0.4</v>
      </c>
      <c r="M3150" s="42">
        <f t="shared" si="124"/>
        <v>0.14000000000000001</v>
      </c>
      <c r="N3150" s="29">
        <f t="shared" si="125"/>
        <v>665.00000000000011</v>
      </c>
      <c r="O3150" s="3"/>
      <c r="P3150" s="4"/>
      <c r="Q3150" s="5"/>
      <c r="R3150" s="6"/>
    </row>
    <row r="3151" spans="1:18" ht="15.75" customHeight="1">
      <c r="A3151" s="12" t="s">
        <v>15</v>
      </c>
      <c r="B3151" s="15">
        <v>1185732</v>
      </c>
      <c r="C3151" s="3">
        <v>44450</v>
      </c>
      <c r="D3151" s="12" t="s">
        <v>34</v>
      </c>
      <c r="E3151" s="12" t="s">
        <v>110</v>
      </c>
      <c r="F3151" s="12" t="s">
        <v>111</v>
      </c>
      <c r="G3151" s="12" t="s">
        <v>19</v>
      </c>
      <c r="H3151" s="33">
        <v>0.3000000000000001</v>
      </c>
      <c r="I3151" s="21">
        <v>2750</v>
      </c>
      <c r="J3151" s="33">
        <f t="shared" si="120"/>
        <v>825.00000000000023</v>
      </c>
      <c r="K3151" s="34">
        <f t="shared" si="121"/>
        <v>330.00000000000011</v>
      </c>
      <c r="L3151" s="24">
        <v>0.4</v>
      </c>
      <c r="M3151" s="42">
        <f t="shared" si="124"/>
        <v>0.12000000000000004</v>
      </c>
      <c r="N3151" s="29">
        <f t="shared" si="125"/>
        <v>330.00000000000011</v>
      </c>
      <c r="O3151" s="3"/>
      <c r="P3151" s="4"/>
      <c r="Q3151" s="5"/>
      <c r="R3151" s="6"/>
    </row>
    <row r="3152" spans="1:18" ht="15.75" customHeight="1">
      <c r="A3152" s="12" t="s">
        <v>15</v>
      </c>
      <c r="B3152" s="15">
        <v>1185732</v>
      </c>
      <c r="C3152" s="3">
        <v>44450</v>
      </c>
      <c r="D3152" s="12" t="s">
        <v>34</v>
      </c>
      <c r="E3152" s="12" t="s">
        <v>110</v>
      </c>
      <c r="F3152" s="12" t="s">
        <v>111</v>
      </c>
      <c r="G3152" s="12" t="s">
        <v>20</v>
      </c>
      <c r="H3152" s="33">
        <v>0.25000000000000006</v>
      </c>
      <c r="I3152" s="21">
        <v>1750</v>
      </c>
      <c r="J3152" s="33">
        <f t="shared" si="120"/>
        <v>437.50000000000011</v>
      </c>
      <c r="K3152" s="34">
        <f t="shared" si="121"/>
        <v>153.12500000000003</v>
      </c>
      <c r="L3152" s="24">
        <v>0.35</v>
      </c>
      <c r="M3152" s="42">
        <f t="shared" si="124"/>
        <v>8.7500000000000022E-2</v>
      </c>
      <c r="N3152" s="29">
        <f t="shared" si="125"/>
        <v>153.12500000000003</v>
      </c>
      <c r="O3152" s="3"/>
      <c r="P3152" s="4"/>
      <c r="Q3152" s="5"/>
      <c r="R3152" s="6"/>
    </row>
    <row r="3153" spans="1:18" ht="15.75" customHeight="1">
      <c r="A3153" s="12" t="s">
        <v>15</v>
      </c>
      <c r="B3153" s="15">
        <v>1185732</v>
      </c>
      <c r="C3153" s="3">
        <v>44450</v>
      </c>
      <c r="D3153" s="12" t="s">
        <v>34</v>
      </c>
      <c r="E3153" s="12" t="s">
        <v>110</v>
      </c>
      <c r="F3153" s="12" t="s">
        <v>111</v>
      </c>
      <c r="G3153" s="12" t="s">
        <v>21</v>
      </c>
      <c r="H3153" s="33">
        <v>0.25000000000000006</v>
      </c>
      <c r="I3153" s="21">
        <v>1500</v>
      </c>
      <c r="J3153" s="33">
        <f t="shared" si="120"/>
        <v>375.00000000000006</v>
      </c>
      <c r="K3153" s="34">
        <f t="shared" si="121"/>
        <v>131.25</v>
      </c>
      <c r="L3153" s="24">
        <v>0.35</v>
      </c>
      <c r="M3153" s="42">
        <f t="shared" si="124"/>
        <v>8.7499999999999994E-2</v>
      </c>
      <c r="N3153" s="29">
        <f t="shared" si="125"/>
        <v>131.25</v>
      </c>
      <c r="O3153" s="3"/>
      <c r="P3153" s="4"/>
      <c r="Q3153" s="5"/>
      <c r="R3153" s="6"/>
    </row>
    <row r="3154" spans="1:18" ht="15.75" customHeight="1">
      <c r="A3154" s="12" t="s">
        <v>15</v>
      </c>
      <c r="B3154" s="15">
        <v>1185732</v>
      </c>
      <c r="C3154" s="3">
        <v>44450</v>
      </c>
      <c r="D3154" s="12" t="s">
        <v>34</v>
      </c>
      <c r="E3154" s="12" t="s">
        <v>110</v>
      </c>
      <c r="F3154" s="12" t="s">
        <v>111</v>
      </c>
      <c r="G3154" s="12" t="s">
        <v>22</v>
      </c>
      <c r="H3154" s="33">
        <v>0.35000000000000003</v>
      </c>
      <c r="I3154" s="21">
        <v>1500</v>
      </c>
      <c r="J3154" s="33">
        <f t="shared" si="120"/>
        <v>525</v>
      </c>
      <c r="K3154" s="34">
        <f t="shared" si="121"/>
        <v>157.5</v>
      </c>
      <c r="L3154" s="24">
        <v>0.3</v>
      </c>
      <c r="M3154" s="42">
        <f t="shared" si="124"/>
        <v>0.105</v>
      </c>
      <c r="N3154" s="29">
        <f t="shared" si="125"/>
        <v>157.5</v>
      </c>
      <c r="O3154" s="3"/>
      <c r="P3154" s="4"/>
      <c r="Q3154" s="5"/>
      <c r="R3154" s="6"/>
    </row>
    <row r="3155" spans="1:18" ht="15.75" customHeight="1">
      <c r="A3155" s="12" t="s">
        <v>15</v>
      </c>
      <c r="B3155" s="15">
        <v>1185732</v>
      </c>
      <c r="C3155" s="3">
        <v>44450</v>
      </c>
      <c r="D3155" s="12" t="s">
        <v>34</v>
      </c>
      <c r="E3155" s="12" t="s">
        <v>110</v>
      </c>
      <c r="F3155" s="12" t="s">
        <v>111</v>
      </c>
      <c r="G3155" s="12" t="s">
        <v>23</v>
      </c>
      <c r="H3155" s="33">
        <v>0.4</v>
      </c>
      <c r="I3155" s="21">
        <v>2250</v>
      </c>
      <c r="J3155" s="33">
        <f t="shared" si="120"/>
        <v>900</v>
      </c>
      <c r="K3155" s="34">
        <f t="shared" si="121"/>
        <v>360</v>
      </c>
      <c r="L3155" s="24">
        <v>0.4</v>
      </c>
      <c r="M3155" s="42">
        <f t="shared" si="124"/>
        <v>0.16</v>
      </c>
      <c r="N3155" s="29">
        <f t="shared" si="125"/>
        <v>360</v>
      </c>
      <c r="O3155" s="3"/>
      <c r="P3155" s="4"/>
      <c r="Q3155" s="5"/>
      <c r="R3155" s="6"/>
    </row>
    <row r="3156" spans="1:18" ht="15.75" customHeight="1">
      <c r="A3156" s="12" t="s">
        <v>15</v>
      </c>
      <c r="B3156" s="15">
        <v>1185732</v>
      </c>
      <c r="C3156" s="3">
        <v>44479</v>
      </c>
      <c r="D3156" s="12" t="s">
        <v>34</v>
      </c>
      <c r="E3156" s="12" t="s">
        <v>110</v>
      </c>
      <c r="F3156" s="12" t="s">
        <v>111</v>
      </c>
      <c r="G3156" s="12" t="s">
        <v>18</v>
      </c>
      <c r="H3156" s="33">
        <v>0.44999999999999996</v>
      </c>
      <c r="I3156" s="21">
        <v>4000</v>
      </c>
      <c r="J3156" s="33">
        <f t="shared" si="120"/>
        <v>1799.9999999999998</v>
      </c>
      <c r="K3156" s="34">
        <f t="shared" si="121"/>
        <v>720</v>
      </c>
      <c r="L3156" s="24">
        <v>0.4</v>
      </c>
      <c r="M3156" s="42">
        <f t="shared" si="124"/>
        <v>0.18</v>
      </c>
      <c r="N3156" s="29">
        <f t="shared" si="125"/>
        <v>720</v>
      </c>
      <c r="O3156" s="3"/>
      <c r="P3156" s="4"/>
      <c r="Q3156" s="5"/>
      <c r="R3156" s="6"/>
    </row>
    <row r="3157" spans="1:18" ht="15.75" customHeight="1">
      <c r="A3157" s="12" t="s">
        <v>15</v>
      </c>
      <c r="B3157" s="15">
        <v>1185732</v>
      </c>
      <c r="C3157" s="3">
        <v>44479</v>
      </c>
      <c r="D3157" s="12" t="s">
        <v>34</v>
      </c>
      <c r="E3157" s="12" t="s">
        <v>110</v>
      </c>
      <c r="F3157" s="12" t="s">
        <v>111</v>
      </c>
      <c r="G3157" s="12" t="s">
        <v>19</v>
      </c>
      <c r="H3157" s="33">
        <v>0.35000000000000003</v>
      </c>
      <c r="I3157" s="21">
        <v>2500</v>
      </c>
      <c r="J3157" s="33">
        <f t="shared" si="120"/>
        <v>875.00000000000011</v>
      </c>
      <c r="K3157" s="34">
        <f t="shared" si="121"/>
        <v>350.00000000000006</v>
      </c>
      <c r="L3157" s="24">
        <v>0.4</v>
      </c>
      <c r="M3157" s="42">
        <f t="shared" si="124"/>
        <v>0.14000000000000001</v>
      </c>
      <c r="N3157" s="29">
        <f t="shared" si="125"/>
        <v>350.00000000000006</v>
      </c>
      <c r="O3157" s="3"/>
      <c r="P3157" s="4"/>
      <c r="Q3157" s="5"/>
      <c r="R3157" s="6"/>
    </row>
    <row r="3158" spans="1:18" ht="15.75" customHeight="1">
      <c r="A3158" s="12" t="s">
        <v>15</v>
      </c>
      <c r="B3158" s="15">
        <v>1185732</v>
      </c>
      <c r="C3158" s="3">
        <v>44479</v>
      </c>
      <c r="D3158" s="12" t="s">
        <v>34</v>
      </c>
      <c r="E3158" s="12" t="s">
        <v>110</v>
      </c>
      <c r="F3158" s="12" t="s">
        <v>111</v>
      </c>
      <c r="G3158" s="12" t="s">
        <v>20</v>
      </c>
      <c r="H3158" s="33">
        <v>0.35000000000000003</v>
      </c>
      <c r="I3158" s="21">
        <v>1500</v>
      </c>
      <c r="J3158" s="33">
        <f t="shared" si="120"/>
        <v>525</v>
      </c>
      <c r="K3158" s="34">
        <f t="shared" si="121"/>
        <v>183.75</v>
      </c>
      <c r="L3158" s="24">
        <v>0.35</v>
      </c>
      <c r="M3158" s="42">
        <f t="shared" si="124"/>
        <v>0.1225</v>
      </c>
      <c r="N3158" s="29">
        <f t="shared" si="125"/>
        <v>183.75</v>
      </c>
      <c r="O3158" s="3"/>
      <c r="P3158" s="4"/>
      <c r="Q3158" s="5"/>
      <c r="R3158" s="6"/>
    </row>
    <row r="3159" spans="1:18" ht="15.75" customHeight="1">
      <c r="A3159" s="12" t="s">
        <v>15</v>
      </c>
      <c r="B3159" s="15">
        <v>1185732</v>
      </c>
      <c r="C3159" s="3">
        <v>44479</v>
      </c>
      <c r="D3159" s="12" t="s">
        <v>34</v>
      </c>
      <c r="E3159" s="12" t="s">
        <v>110</v>
      </c>
      <c r="F3159" s="12" t="s">
        <v>111</v>
      </c>
      <c r="G3159" s="12" t="s">
        <v>21</v>
      </c>
      <c r="H3159" s="33">
        <v>0.35000000000000003</v>
      </c>
      <c r="I3159" s="21">
        <v>1500</v>
      </c>
      <c r="J3159" s="33">
        <f t="shared" si="120"/>
        <v>525</v>
      </c>
      <c r="K3159" s="34">
        <f t="shared" si="121"/>
        <v>183.75</v>
      </c>
      <c r="L3159" s="24">
        <v>0.35</v>
      </c>
      <c r="M3159" s="42">
        <f t="shared" si="124"/>
        <v>0.1225</v>
      </c>
      <c r="N3159" s="29">
        <f t="shared" si="125"/>
        <v>183.75</v>
      </c>
      <c r="O3159" s="3"/>
      <c r="P3159" s="4"/>
      <c r="Q3159" s="5"/>
      <c r="R3159" s="6"/>
    </row>
    <row r="3160" spans="1:18" ht="15.75" customHeight="1">
      <c r="A3160" s="12" t="s">
        <v>15</v>
      </c>
      <c r="B3160" s="15">
        <v>1185732</v>
      </c>
      <c r="C3160" s="3">
        <v>44479</v>
      </c>
      <c r="D3160" s="12" t="s">
        <v>34</v>
      </c>
      <c r="E3160" s="12" t="s">
        <v>110</v>
      </c>
      <c r="F3160" s="12" t="s">
        <v>111</v>
      </c>
      <c r="G3160" s="12" t="s">
        <v>22</v>
      </c>
      <c r="H3160" s="33">
        <v>0.44999999999999996</v>
      </c>
      <c r="I3160" s="21">
        <v>1500</v>
      </c>
      <c r="J3160" s="33">
        <f t="shared" si="120"/>
        <v>674.99999999999989</v>
      </c>
      <c r="K3160" s="34">
        <f t="shared" si="121"/>
        <v>202.49999999999997</v>
      </c>
      <c r="L3160" s="24">
        <v>0.3</v>
      </c>
      <c r="M3160" s="42">
        <f t="shared" si="124"/>
        <v>0.13499999999999998</v>
      </c>
      <c r="N3160" s="29">
        <f t="shared" si="125"/>
        <v>202.49999999999997</v>
      </c>
      <c r="O3160" s="3"/>
      <c r="P3160" s="4"/>
      <c r="Q3160" s="5"/>
      <c r="R3160" s="6"/>
    </row>
    <row r="3161" spans="1:18" ht="15.75" customHeight="1">
      <c r="A3161" s="12" t="s">
        <v>15</v>
      </c>
      <c r="B3161" s="15">
        <v>1185732</v>
      </c>
      <c r="C3161" s="3">
        <v>44479</v>
      </c>
      <c r="D3161" s="12" t="s">
        <v>34</v>
      </c>
      <c r="E3161" s="12" t="s">
        <v>110</v>
      </c>
      <c r="F3161" s="12" t="s">
        <v>111</v>
      </c>
      <c r="G3161" s="12" t="s">
        <v>23</v>
      </c>
      <c r="H3161" s="33">
        <v>0.49999999999999983</v>
      </c>
      <c r="I3161" s="21">
        <v>2750</v>
      </c>
      <c r="J3161" s="33">
        <f t="shared" si="120"/>
        <v>1374.9999999999995</v>
      </c>
      <c r="K3161" s="34">
        <f t="shared" si="121"/>
        <v>549.99999999999989</v>
      </c>
      <c r="L3161" s="24">
        <v>0.4</v>
      </c>
      <c r="M3161" s="42">
        <f t="shared" si="124"/>
        <v>0.19999999999999996</v>
      </c>
      <c r="N3161" s="29">
        <f t="shared" si="125"/>
        <v>549.99999999999989</v>
      </c>
      <c r="O3161" s="3"/>
      <c r="P3161" s="4"/>
      <c r="Q3161" s="5"/>
      <c r="R3161" s="6"/>
    </row>
    <row r="3162" spans="1:18" ht="15.75" customHeight="1">
      <c r="A3162" s="12" t="s">
        <v>15</v>
      </c>
      <c r="B3162" s="15">
        <v>1185732</v>
      </c>
      <c r="C3162" s="3">
        <v>44510</v>
      </c>
      <c r="D3162" s="12" t="s">
        <v>34</v>
      </c>
      <c r="E3162" s="12" t="s">
        <v>110</v>
      </c>
      <c r="F3162" s="12" t="s">
        <v>111</v>
      </c>
      <c r="G3162" s="12" t="s">
        <v>18</v>
      </c>
      <c r="H3162" s="33">
        <v>0.44999999999999996</v>
      </c>
      <c r="I3162" s="21">
        <v>4250</v>
      </c>
      <c r="J3162" s="33">
        <f t="shared" si="120"/>
        <v>1912.4999999999998</v>
      </c>
      <c r="K3162" s="34">
        <f t="shared" si="121"/>
        <v>765</v>
      </c>
      <c r="L3162" s="24">
        <v>0.4</v>
      </c>
      <c r="M3162" s="42">
        <f t="shared" si="124"/>
        <v>0.18</v>
      </c>
      <c r="N3162" s="29">
        <f t="shared" si="125"/>
        <v>765</v>
      </c>
      <c r="O3162" s="3"/>
      <c r="P3162" s="4"/>
      <c r="Q3162" s="5"/>
      <c r="R3162" s="6"/>
    </row>
    <row r="3163" spans="1:18" ht="15.75" customHeight="1">
      <c r="A3163" s="12" t="s">
        <v>15</v>
      </c>
      <c r="B3163" s="15">
        <v>1185732</v>
      </c>
      <c r="C3163" s="3">
        <v>44510</v>
      </c>
      <c r="D3163" s="12" t="s">
        <v>34</v>
      </c>
      <c r="E3163" s="12" t="s">
        <v>110</v>
      </c>
      <c r="F3163" s="12" t="s">
        <v>111</v>
      </c>
      <c r="G3163" s="12" t="s">
        <v>19</v>
      </c>
      <c r="H3163" s="33">
        <v>0.35000000000000003</v>
      </c>
      <c r="I3163" s="21">
        <v>3250</v>
      </c>
      <c r="J3163" s="33">
        <f t="shared" si="120"/>
        <v>1137.5</v>
      </c>
      <c r="K3163" s="34">
        <f t="shared" si="121"/>
        <v>455</v>
      </c>
      <c r="L3163" s="24">
        <v>0.4</v>
      </c>
      <c r="M3163" s="42">
        <f t="shared" si="124"/>
        <v>0.14000000000000001</v>
      </c>
      <c r="N3163" s="29">
        <f t="shared" si="125"/>
        <v>455</v>
      </c>
      <c r="O3163" s="3"/>
      <c r="P3163" s="4"/>
      <c r="Q3163" s="5"/>
      <c r="R3163" s="6"/>
    </row>
    <row r="3164" spans="1:18" ht="15.75" customHeight="1">
      <c r="A3164" s="12" t="s">
        <v>15</v>
      </c>
      <c r="B3164" s="15">
        <v>1185732</v>
      </c>
      <c r="C3164" s="3">
        <v>44510</v>
      </c>
      <c r="D3164" s="12" t="s">
        <v>34</v>
      </c>
      <c r="E3164" s="12" t="s">
        <v>110</v>
      </c>
      <c r="F3164" s="12" t="s">
        <v>111</v>
      </c>
      <c r="G3164" s="12" t="s">
        <v>20</v>
      </c>
      <c r="H3164" s="33">
        <v>0.35000000000000003</v>
      </c>
      <c r="I3164" s="21">
        <v>2700</v>
      </c>
      <c r="J3164" s="33">
        <f t="shared" si="120"/>
        <v>945.00000000000011</v>
      </c>
      <c r="K3164" s="34">
        <f t="shared" si="121"/>
        <v>330.75</v>
      </c>
      <c r="L3164" s="24">
        <v>0.35</v>
      </c>
      <c r="M3164" s="42">
        <f t="shared" si="124"/>
        <v>0.1225</v>
      </c>
      <c r="N3164" s="29">
        <f t="shared" si="125"/>
        <v>330.75</v>
      </c>
      <c r="O3164" s="3"/>
      <c r="P3164" s="4"/>
      <c r="Q3164" s="5"/>
      <c r="R3164" s="6"/>
    </row>
    <row r="3165" spans="1:18" ht="15.75" customHeight="1">
      <c r="A3165" s="12" t="s">
        <v>15</v>
      </c>
      <c r="B3165" s="15">
        <v>1185732</v>
      </c>
      <c r="C3165" s="3">
        <v>44510</v>
      </c>
      <c r="D3165" s="12" t="s">
        <v>34</v>
      </c>
      <c r="E3165" s="12" t="s">
        <v>110</v>
      </c>
      <c r="F3165" s="12" t="s">
        <v>111</v>
      </c>
      <c r="G3165" s="12" t="s">
        <v>21</v>
      </c>
      <c r="H3165" s="33">
        <v>0.35000000000000003</v>
      </c>
      <c r="I3165" s="21">
        <v>2750</v>
      </c>
      <c r="J3165" s="33">
        <f t="shared" si="120"/>
        <v>962.50000000000011</v>
      </c>
      <c r="K3165" s="34">
        <f t="shared" si="121"/>
        <v>336.875</v>
      </c>
      <c r="L3165" s="24">
        <v>0.35</v>
      </c>
      <c r="M3165" s="42">
        <f t="shared" si="124"/>
        <v>0.1225</v>
      </c>
      <c r="N3165" s="29">
        <f t="shared" si="125"/>
        <v>336.875</v>
      </c>
      <c r="O3165" s="3"/>
      <c r="P3165" s="4"/>
      <c r="Q3165" s="5"/>
      <c r="R3165" s="6"/>
    </row>
    <row r="3166" spans="1:18" ht="15.75" customHeight="1">
      <c r="A3166" s="12" t="s">
        <v>15</v>
      </c>
      <c r="B3166" s="15">
        <v>1185732</v>
      </c>
      <c r="C3166" s="3">
        <v>44510</v>
      </c>
      <c r="D3166" s="12" t="s">
        <v>34</v>
      </c>
      <c r="E3166" s="12" t="s">
        <v>110</v>
      </c>
      <c r="F3166" s="12" t="s">
        <v>111</v>
      </c>
      <c r="G3166" s="12" t="s">
        <v>22</v>
      </c>
      <c r="H3166" s="33">
        <v>0.6</v>
      </c>
      <c r="I3166" s="21">
        <v>2500</v>
      </c>
      <c r="J3166" s="33">
        <f t="shared" si="120"/>
        <v>1500</v>
      </c>
      <c r="K3166" s="34">
        <f t="shared" si="121"/>
        <v>450</v>
      </c>
      <c r="L3166" s="24">
        <v>0.3</v>
      </c>
      <c r="M3166" s="42">
        <f t="shared" si="124"/>
        <v>0.18</v>
      </c>
      <c r="N3166" s="29">
        <f t="shared" si="125"/>
        <v>450</v>
      </c>
      <c r="O3166" s="3"/>
      <c r="P3166" s="4"/>
      <c r="Q3166" s="5"/>
      <c r="R3166" s="6"/>
    </row>
    <row r="3167" spans="1:18" ht="15.75" customHeight="1">
      <c r="A3167" s="12" t="s">
        <v>15</v>
      </c>
      <c r="B3167" s="15">
        <v>1185732</v>
      </c>
      <c r="C3167" s="3">
        <v>44510</v>
      </c>
      <c r="D3167" s="12" t="s">
        <v>34</v>
      </c>
      <c r="E3167" s="12" t="s">
        <v>110</v>
      </c>
      <c r="F3167" s="12" t="s">
        <v>111</v>
      </c>
      <c r="G3167" s="12" t="s">
        <v>23</v>
      </c>
      <c r="H3167" s="33">
        <v>0.64999999999999991</v>
      </c>
      <c r="I3167" s="21">
        <v>3500</v>
      </c>
      <c r="J3167" s="33">
        <f t="shared" si="120"/>
        <v>2274.9999999999995</v>
      </c>
      <c r="K3167" s="34">
        <f t="shared" si="121"/>
        <v>909.99999999999989</v>
      </c>
      <c r="L3167" s="24">
        <v>0.4</v>
      </c>
      <c r="M3167" s="42">
        <f t="shared" si="124"/>
        <v>0.25999999999999995</v>
      </c>
      <c r="N3167" s="29">
        <f t="shared" si="125"/>
        <v>909.99999999999989</v>
      </c>
      <c r="O3167" s="3"/>
      <c r="P3167" s="4"/>
      <c r="Q3167" s="5"/>
      <c r="R3167" s="6"/>
    </row>
    <row r="3168" spans="1:18" ht="15.75" customHeight="1">
      <c r="A3168" s="12" t="s">
        <v>15</v>
      </c>
      <c r="B3168" s="15">
        <v>1185732</v>
      </c>
      <c r="C3168" s="3">
        <v>44539</v>
      </c>
      <c r="D3168" s="12" t="s">
        <v>34</v>
      </c>
      <c r="E3168" s="12" t="s">
        <v>110</v>
      </c>
      <c r="F3168" s="12" t="s">
        <v>111</v>
      </c>
      <c r="G3168" s="12" t="s">
        <v>18</v>
      </c>
      <c r="H3168" s="33">
        <v>0.6</v>
      </c>
      <c r="I3168" s="21">
        <v>6000</v>
      </c>
      <c r="J3168" s="33">
        <f t="shared" si="120"/>
        <v>3600</v>
      </c>
      <c r="K3168" s="34">
        <f t="shared" si="121"/>
        <v>1440</v>
      </c>
      <c r="L3168" s="24">
        <v>0.4</v>
      </c>
      <c r="M3168" s="42">
        <f t="shared" si="124"/>
        <v>0.24</v>
      </c>
      <c r="N3168" s="29">
        <f t="shared" si="125"/>
        <v>1440</v>
      </c>
      <c r="O3168" s="3"/>
      <c r="P3168" s="4"/>
      <c r="Q3168" s="5"/>
      <c r="R3168" s="6"/>
    </row>
    <row r="3169" spans="1:18" ht="15.75" customHeight="1">
      <c r="A3169" s="12" t="s">
        <v>15</v>
      </c>
      <c r="B3169" s="15">
        <v>1185732</v>
      </c>
      <c r="C3169" s="3">
        <v>44539</v>
      </c>
      <c r="D3169" s="12" t="s">
        <v>34</v>
      </c>
      <c r="E3169" s="12" t="s">
        <v>110</v>
      </c>
      <c r="F3169" s="12" t="s">
        <v>111</v>
      </c>
      <c r="G3169" s="12" t="s">
        <v>19</v>
      </c>
      <c r="H3169" s="33">
        <v>0.5</v>
      </c>
      <c r="I3169" s="21">
        <v>4000</v>
      </c>
      <c r="J3169" s="33">
        <f t="shared" si="120"/>
        <v>2000</v>
      </c>
      <c r="K3169" s="34">
        <f t="shared" si="121"/>
        <v>800</v>
      </c>
      <c r="L3169" s="24">
        <v>0.4</v>
      </c>
      <c r="M3169" s="42">
        <f t="shared" si="124"/>
        <v>0.2</v>
      </c>
      <c r="N3169" s="29">
        <f t="shared" si="125"/>
        <v>800</v>
      </c>
      <c r="O3169" s="3"/>
      <c r="P3169" s="4"/>
      <c r="Q3169" s="5"/>
      <c r="R3169" s="6"/>
    </row>
    <row r="3170" spans="1:18" ht="15.75" customHeight="1">
      <c r="A3170" s="12" t="s">
        <v>15</v>
      </c>
      <c r="B3170" s="15">
        <v>1185732</v>
      </c>
      <c r="C3170" s="3">
        <v>44539</v>
      </c>
      <c r="D3170" s="12" t="s">
        <v>34</v>
      </c>
      <c r="E3170" s="12" t="s">
        <v>110</v>
      </c>
      <c r="F3170" s="12" t="s">
        <v>111</v>
      </c>
      <c r="G3170" s="12" t="s">
        <v>20</v>
      </c>
      <c r="H3170" s="33">
        <v>0.5</v>
      </c>
      <c r="I3170" s="21">
        <v>3500</v>
      </c>
      <c r="J3170" s="33">
        <f t="shared" si="120"/>
        <v>1750</v>
      </c>
      <c r="K3170" s="34">
        <f t="shared" si="121"/>
        <v>612.5</v>
      </c>
      <c r="L3170" s="24">
        <v>0.35</v>
      </c>
      <c r="M3170" s="42">
        <f t="shared" si="124"/>
        <v>0.17499999999999999</v>
      </c>
      <c r="N3170" s="29">
        <f t="shared" si="125"/>
        <v>612.5</v>
      </c>
      <c r="O3170" s="3"/>
      <c r="P3170" s="4"/>
      <c r="Q3170" s="5"/>
      <c r="R3170" s="6"/>
    </row>
    <row r="3171" spans="1:18" ht="15.75" customHeight="1">
      <c r="A3171" s="12" t="s">
        <v>15</v>
      </c>
      <c r="B3171" s="15">
        <v>1185732</v>
      </c>
      <c r="C3171" s="3">
        <v>44539</v>
      </c>
      <c r="D3171" s="12" t="s">
        <v>34</v>
      </c>
      <c r="E3171" s="12" t="s">
        <v>110</v>
      </c>
      <c r="F3171" s="12" t="s">
        <v>111</v>
      </c>
      <c r="G3171" s="12" t="s">
        <v>21</v>
      </c>
      <c r="H3171" s="33">
        <v>0.5</v>
      </c>
      <c r="I3171" s="21">
        <v>3000</v>
      </c>
      <c r="J3171" s="33">
        <f t="shared" si="120"/>
        <v>1500</v>
      </c>
      <c r="K3171" s="34">
        <f t="shared" si="121"/>
        <v>525</v>
      </c>
      <c r="L3171" s="24">
        <v>0.35</v>
      </c>
      <c r="M3171" s="42">
        <f t="shared" si="124"/>
        <v>0.17499999999999999</v>
      </c>
      <c r="N3171" s="29">
        <f t="shared" si="125"/>
        <v>525</v>
      </c>
      <c r="O3171" s="3"/>
      <c r="P3171" s="4"/>
      <c r="Q3171" s="5"/>
      <c r="R3171" s="6"/>
    </row>
    <row r="3172" spans="1:18" ht="15.75" customHeight="1">
      <c r="A3172" s="12" t="s">
        <v>15</v>
      </c>
      <c r="B3172" s="15">
        <v>1185732</v>
      </c>
      <c r="C3172" s="3">
        <v>44539</v>
      </c>
      <c r="D3172" s="12" t="s">
        <v>34</v>
      </c>
      <c r="E3172" s="12" t="s">
        <v>110</v>
      </c>
      <c r="F3172" s="12" t="s">
        <v>111</v>
      </c>
      <c r="G3172" s="12" t="s">
        <v>22</v>
      </c>
      <c r="H3172" s="33">
        <v>0.6</v>
      </c>
      <c r="I3172" s="21">
        <v>3000</v>
      </c>
      <c r="J3172" s="33">
        <f t="shared" si="120"/>
        <v>1800</v>
      </c>
      <c r="K3172" s="34">
        <f t="shared" si="121"/>
        <v>540</v>
      </c>
      <c r="L3172" s="24">
        <v>0.3</v>
      </c>
      <c r="M3172" s="42">
        <f t="shared" si="124"/>
        <v>0.18</v>
      </c>
      <c r="N3172" s="29">
        <f t="shared" si="125"/>
        <v>540</v>
      </c>
      <c r="O3172" s="3"/>
      <c r="P3172" s="4"/>
      <c r="Q3172" s="5"/>
      <c r="R3172" s="6"/>
    </row>
    <row r="3173" spans="1:18" ht="15.75" customHeight="1">
      <c r="A3173" s="12" t="s">
        <v>15</v>
      </c>
      <c r="B3173" s="15">
        <v>1185732</v>
      </c>
      <c r="C3173" s="3">
        <v>44539</v>
      </c>
      <c r="D3173" s="12" t="s">
        <v>34</v>
      </c>
      <c r="E3173" s="12" t="s">
        <v>110</v>
      </c>
      <c r="F3173" s="12" t="s">
        <v>111</v>
      </c>
      <c r="G3173" s="12" t="s">
        <v>23</v>
      </c>
      <c r="H3173" s="33">
        <v>0.64999999999999991</v>
      </c>
      <c r="I3173" s="21">
        <v>4000</v>
      </c>
      <c r="J3173" s="33">
        <f t="shared" si="120"/>
        <v>2599.9999999999995</v>
      </c>
      <c r="K3173" s="34">
        <f t="shared" si="121"/>
        <v>1039.9999999999998</v>
      </c>
      <c r="L3173" s="24">
        <v>0.4</v>
      </c>
      <c r="M3173" s="42">
        <f t="shared" si="124"/>
        <v>0.25999999999999995</v>
      </c>
      <c r="N3173" s="29">
        <f t="shared" si="125"/>
        <v>1039.9999999999998</v>
      </c>
      <c r="O3173" s="3"/>
      <c r="P3173" s="4"/>
      <c r="Q3173" s="5"/>
      <c r="R3173" s="6"/>
    </row>
    <row r="3174" spans="1:18" ht="15.75" customHeight="1">
      <c r="A3174" s="12" t="s">
        <v>15</v>
      </c>
      <c r="B3174" s="15">
        <v>1185732</v>
      </c>
      <c r="C3174" s="3">
        <v>44213</v>
      </c>
      <c r="D3174" s="12" t="s">
        <v>34</v>
      </c>
      <c r="E3174" s="12" t="s">
        <v>112</v>
      </c>
      <c r="F3174" s="12" t="s">
        <v>113</v>
      </c>
      <c r="G3174" s="12" t="s">
        <v>18</v>
      </c>
      <c r="H3174" s="33">
        <v>0.35000000000000003</v>
      </c>
      <c r="I3174" s="21">
        <v>5000</v>
      </c>
      <c r="J3174" s="33">
        <f t="shared" si="120"/>
        <v>1750.0000000000002</v>
      </c>
      <c r="K3174" s="34">
        <f t="shared" si="121"/>
        <v>700.00000000000011</v>
      </c>
      <c r="L3174" s="24">
        <v>0.4</v>
      </c>
      <c r="M3174" s="42">
        <f t="shared" si="124"/>
        <v>0.14000000000000001</v>
      </c>
      <c r="N3174" s="29">
        <f t="shared" si="125"/>
        <v>700.00000000000011</v>
      </c>
      <c r="O3174" s="3"/>
      <c r="P3174" s="4"/>
      <c r="Q3174" s="5"/>
      <c r="R3174" s="6"/>
    </row>
    <row r="3175" spans="1:18" ht="15.75" customHeight="1">
      <c r="A3175" s="12" t="s">
        <v>15</v>
      </c>
      <c r="B3175" s="15">
        <v>1185732</v>
      </c>
      <c r="C3175" s="3">
        <v>44213</v>
      </c>
      <c r="D3175" s="12" t="s">
        <v>34</v>
      </c>
      <c r="E3175" s="12" t="s">
        <v>112</v>
      </c>
      <c r="F3175" s="12" t="s">
        <v>113</v>
      </c>
      <c r="G3175" s="12" t="s">
        <v>19</v>
      </c>
      <c r="H3175" s="33">
        <v>0.35000000000000003</v>
      </c>
      <c r="I3175" s="21">
        <v>3000</v>
      </c>
      <c r="J3175" s="33">
        <f t="shared" si="120"/>
        <v>1050</v>
      </c>
      <c r="K3175" s="34">
        <f t="shared" si="121"/>
        <v>420</v>
      </c>
      <c r="L3175" s="24">
        <v>0.4</v>
      </c>
      <c r="M3175" s="42">
        <f t="shared" si="124"/>
        <v>0.14000000000000001</v>
      </c>
      <c r="N3175" s="29">
        <f t="shared" si="125"/>
        <v>420</v>
      </c>
      <c r="O3175" s="3"/>
      <c r="P3175" s="4"/>
      <c r="Q3175" s="5"/>
      <c r="R3175" s="6"/>
    </row>
    <row r="3176" spans="1:18" ht="15.75" customHeight="1">
      <c r="A3176" s="12" t="s">
        <v>15</v>
      </c>
      <c r="B3176" s="15">
        <v>1185732</v>
      </c>
      <c r="C3176" s="3">
        <v>44213</v>
      </c>
      <c r="D3176" s="12" t="s">
        <v>34</v>
      </c>
      <c r="E3176" s="12" t="s">
        <v>112</v>
      </c>
      <c r="F3176" s="12" t="s">
        <v>113</v>
      </c>
      <c r="G3176" s="12" t="s">
        <v>20</v>
      </c>
      <c r="H3176" s="33">
        <v>0.25000000000000006</v>
      </c>
      <c r="I3176" s="21">
        <v>3000</v>
      </c>
      <c r="J3176" s="33">
        <f t="shared" si="120"/>
        <v>750.00000000000011</v>
      </c>
      <c r="K3176" s="34">
        <f t="shared" si="121"/>
        <v>300.00000000000006</v>
      </c>
      <c r="L3176" s="24">
        <v>0.4</v>
      </c>
      <c r="M3176" s="42">
        <f t="shared" si="124"/>
        <v>0.10000000000000002</v>
      </c>
      <c r="N3176" s="29">
        <f t="shared" si="125"/>
        <v>300.00000000000006</v>
      </c>
      <c r="O3176" s="3"/>
      <c r="P3176" s="4"/>
      <c r="Q3176" s="5"/>
      <c r="R3176" s="6"/>
    </row>
    <row r="3177" spans="1:18" ht="15.75" customHeight="1">
      <c r="A3177" s="12" t="s">
        <v>15</v>
      </c>
      <c r="B3177" s="15">
        <v>1185732</v>
      </c>
      <c r="C3177" s="3">
        <v>44213</v>
      </c>
      <c r="D3177" s="12" t="s">
        <v>34</v>
      </c>
      <c r="E3177" s="12" t="s">
        <v>112</v>
      </c>
      <c r="F3177" s="12" t="s">
        <v>113</v>
      </c>
      <c r="G3177" s="12" t="s">
        <v>21</v>
      </c>
      <c r="H3177" s="33">
        <v>0.30000000000000004</v>
      </c>
      <c r="I3177" s="21">
        <v>1500</v>
      </c>
      <c r="J3177" s="33">
        <f t="shared" si="120"/>
        <v>450.00000000000006</v>
      </c>
      <c r="K3177" s="34">
        <f t="shared" si="121"/>
        <v>180.00000000000003</v>
      </c>
      <c r="L3177" s="24">
        <v>0.4</v>
      </c>
      <c r="M3177" s="42">
        <f t="shared" si="124"/>
        <v>0.12000000000000002</v>
      </c>
      <c r="N3177" s="29">
        <f t="shared" si="125"/>
        <v>180.00000000000003</v>
      </c>
      <c r="O3177" s="3"/>
      <c r="P3177" s="4"/>
      <c r="Q3177" s="5"/>
      <c r="R3177" s="6"/>
    </row>
    <row r="3178" spans="1:18" ht="15.75" customHeight="1">
      <c r="A3178" s="12" t="s">
        <v>15</v>
      </c>
      <c r="B3178" s="15">
        <v>1185732</v>
      </c>
      <c r="C3178" s="3">
        <v>44213</v>
      </c>
      <c r="D3178" s="12" t="s">
        <v>34</v>
      </c>
      <c r="E3178" s="12" t="s">
        <v>112</v>
      </c>
      <c r="F3178" s="12" t="s">
        <v>113</v>
      </c>
      <c r="G3178" s="12" t="s">
        <v>22</v>
      </c>
      <c r="H3178" s="33">
        <v>0.44999999999999996</v>
      </c>
      <c r="I3178" s="21">
        <v>2000</v>
      </c>
      <c r="J3178" s="33">
        <f t="shared" si="120"/>
        <v>899.99999999999989</v>
      </c>
      <c r="K3178" s="34">
        <f t="shared" si="121"/>
        <v>360</v>
      </c>
      <c r="L3178" s="24">
        <v>0.4</v>
      </c>
      <c r="M3178" s="42">
        <f t="shared" si="124"/>
        <v>0.18</v>
      </c>
      <c r="N3178" s="29">
        <f t="shared" si="125"/>
        <v>360</v>
      </c>
      <c r="O3178" s="3"/>
      <c r="P3178" s="4"/>
      <c r="Q3178" s="5"/>
      <c r="R3178" s="6"/>
    </row>
    <row r="3179" spans="1:18" ht="15.75" customHeight="1">
      <c r="A3179" s="12" t="s">
        <v>15</v>
      </c>
      <c r="B3179" s="15">
        <v>1185732</v>
      </c>
      <c r="C3179" s="3">
        <v>44213</v>
      </c>
      <c r="D3179" s="12" t="s">
        <v>34</v>
      </c>
      <c r="E3179" s="12" t="s">
        <v>112</v>
      </c>
      <c r="F3179" s="12" t="s">
        <v>113</v>
      </c>
      <c r="G3179" s="12" t="s">
        <v>23</v>
      </c>
      <c r="H3179" s="33">
        <v>0.35000000000000003</v>
      </c>
      <c r="I3179" s="21">
        <v>3000</v>
      </c>
      <c r="J3179" s="33">
        <f t="shared" si="120"/>
        <v>1050</v>
      </c>
      <c r="K3179" s="34">
        <f t="shared" si="121"/>
        <v>420</v>
      </c>
      <c r="L3179" s="24">
        <v>0.4</v>
      </c>
      <c r="M3179" s="42">
        <f t="shared" si="124"/>
        <v>0.14000000000000001</v>
      </c>
      <c r="N3179" s="29">
        <f t="shared" si="125"/>
        <v>420</v>
      </c>
      <c r="O3179" s="3"/>
      <c r="P3179" s="4"/>
      <c r="Q3179" s="5"/>
      <c r="R3179" s="6"/>
    </row>
    <row r="3180" spans="1:18" ht="15.75" customHeight="1">
      <c r="A3180" s="12" t="s">
        <v>15</v>
      </c>
      <c r="B3180" s="15">
        <v>1185732</v>
      </c>
      <c r="C3180" s="3">
        <v>44244</v>
      </c>
      <c r="D3180" s="12" t="s">
        <v>34</v>
      </c>
      <c r="E3180" s="12" t="s">
        <v>112</v>
      </c>
      <c r="F3180" s="12" t="s">
        <v>113</v>
      </c>
      <c r="G3180" s="12" t="s">
        <v>18</v>
      </c>
      <c r="H3180" s="33">
        <v>0.35000000000000003</v>
      </c>
      <c r="I3180" s="21">
        <v>5500</v>
      </c>
      <c r="J3180" s="33">
        <f t="shared" si="120"/>
        <v>1925.0000000000002</v>
      </c>
      <c r="K3180" s="34">
        <f t="shared" si="121"/>
        <v>770.00000000000011</v>
      </c>
      <c r="L3180" s="24">
        <v>0.4</v>
      </c>
      <c r="M3180" s="42">
        <f t="shared" si="124"/>
        <v>0.14000000000000001</v>
      </c>
      <c r="N3180" s="29">
        <f t="shared" si="125"/>
        <v>770.00000000000011</v>
      </c>
      <c r="O3180" s="3"/>
      <c r="P3180" s="4"/>
      <c r="Q3180" s="5"/>
      <c r="R3180" s="6"/>
    </row>
    <row r="3181" spans="1:18" ht="15.75" customHeight="1">
      <c r="A3181" s="12" t="s">
        <v>15</v>
      </c>
      <c r="B3181" s="15">
        <v>1185732</v>
      </c>
      <c r="C3181" s="3">
        <v>44244</v>
      </c>
      <c r="D3181" s="12" t="s">
        <v>34</v>
      </c>
      <c r="E3181" s="12" t="s">
        <v>112</v>
      </c>
      <c r="F3181" s="12" t="s">
        <v>113</v>
      </c>
      <c r="G3181" s="12" t="s">
        <v>19</v>
      </c>
      <c r="H3181" s="33">
        <v>0.4</v>
      </c>
      <c r="I3181" s="21">
        <v>2000</v>
      </c>
      <c r="J3181" s="33">
        <f t="shared" si="120"/>
        <v>800</v>
      </c>
      <c r="K3181" s="34">
        <f t="shared" si="121"/>
        <v>320</v>
      </c>
      <c r="L3181" s="24">
        <v>0.4</v>
      </c>
      <c r="M3181" s="42">
        <f t="shared" si="124"/>
        <v>0.16</v>
      </c>
      <c r="N3181" s="29">
        <f t="shared" si="125"/>
        <v>320</v>
      </c>
      <c r="O3181" s="3"/>
      <c r="P3181" s="4"/>
      <c r="Q3181" s="5"/>
      <c r="R3181" s="6"/>
    </row>
    <row r="3182" spans="1:18" ht="15.75" customHeight="1">
      <c r="A3182" s="12" t="s">
        <v>15</v>
      </c>
      <c r="B3182" s="15">
        <v>1185732</v>
      </c>
      <c r="C3182" s="3">
        <v>44244</v>
      </c>
      <c r="D3182" s="12" t="s">
        <v>34</v>
      </c>
      <c r="E3182" s="12" t="s">
        <v>112</v>
      </c>
      <c r="F3182" s="12" t="s">
        <v>113</v>
      </c>
      <c r="G3182" s="12" t="s">
        <v>20</v>
      </c>
      <c r="H3182" s="33">
        <v>0.30000000000000004</v>
      </c>
      <c r="I3182" s="21">
        <v>3000</v>
      </c>
      <c r="J3182" s="33">
        <f t="shared" si="120"/>
        <v>900.00000000000011</v>
      </c>
      <c r="K3182" s="34">
        <f t="shared" si="121"/>
        <v>360.00000000000006</v>
      </c>
      <c r="L3182" s="24">
        <v>0.4</v>
      </c>
      <c r="M3182" s="42">
        <f t="shared" si="124"/>
        <v>0.12000000000000002</v>
      </c>
      <c r="N3182" s="29">
        <f t="shared" si="125"/>
        <v>360.00000000000006</v>
      </c>
      <c r="O3182" s="3"/>
      <c r="P3182" s="4"/>
      <c r="Q3182" s="5"/>
      <c r="R3182" s="6"/>
    </row>
    <row r="3183" spans="1:18" ht="15.75" customHeight="1">
      <c r="A3183" s="12" t="s">
        <v>15</v>
      </c>
      <c r="B3183" s="15">
        <v>1185732</v>
      </c>
      <c r="C3183" s="3">
        <v>44244</v>
      </c>
      <c r="D3183" s="12" t="s">
        <v>34</v>
      </c>
      <c r="E3183" s="12" t="s">
        <v>112</v>
      </c>
      <c r="F3183" s="12" t="s">
        <v>113</v>
      </c>
      <c r="G3183" s="12" t="s">
        <v>21</v>
      </c>
      <c r="H3183" s="33">
        <v>0.35000000000000003</v>
      </c>
      <c r="I3183" s="21">
        <v>1750</v>
      </c>
      <c r="J3183" s="33">
        <f t="shared" si="120"/>
        <v>612.50000000000011</v>
      </c>
      <c r="K3183" s="34">
        <f t="shared" si="121"/>
        <v>245.00000000000006</v>
      </c>
      <c r="L3183" s="24">
        <v>0.4</v>
      </c>
      <c r="M3183" s="42">
        <f t="shared" si="124"/>
        <v>0.14000000000000004</v>
      </c>
      <c r="N3183" s="29">
        <f t="shared" si="125"/>
        <v>245.00000000000006</v>
      </c>
      <c r="O3183" s="3"/>
      <c r="P3183" s="4"/>
      <c r="Q3183" s="5"/>
      <c r="R3183" s="6"/>
    </row>
    <row r="3184" spans="1:18" ht="15.75" customHeight="1">
      <c r="A3184" s="12" t="s">
        <v>15</v>
      </c>
      <c r="B3184" s="15">
        <v>1185732</v>
      </c>
      <c r="C3184" s="3">
        <v>44244</v>
      </c>
      <c r="D3184" s="12" t="s">
        <v>34</v>
      </c>
      <c r="E3184" s="12" t="s">
        <v>112</v>
      </c>
      <c r="F3184" s="12" t="s">
        <v>113</v>
      </c>
      <c r="G3184" s="12" t="s">
        <v>22</v>
      </c>
      <c r="H3184" s="33">
        <v>0.49999999999999994</v>
      </c>
      <c r="I3184" s="21">
        <v>2500</v>
      </c>
      <c r="J3184" s="33">
        <f t="shared" si="120"/>
        <v>1249.9999999999998</v>
      </c>
      <c r="K3184" s="34">
        <f t="shared" si="121"/>
        <v>499.99999999999994</v>
      </c>
      <c r="L3184" s="24">
        <v>0.4</v>
      </c>
      <c r="M3184" s="42">
        <f t="shared" si="124"/>
        <v>0.19999999999999998</v>
      </c>
      <c r="N3184" s="29">
        <f t="shared" si="125"/>
        <v>499.99999999999994</v>
      </c>
      <c r="O3184" s="3"/>
      <c r="P3184" s="4"/>
      <c r="Q3184" s="5"/>
      <c r="R3184" s="6"/>
    </row>
    <row r="3185" spans="1:18" ht="15.75" customHeight="1">
      <c r="A3185" s="12" t="s">
        <v>15</v>
      </c>
      <c r="B3185" s="15">
        <v>1185732</v>
      </c>
      <c r="C3185" s="3">
        <v>44244</v>
      </c>
      <c r="D3185" s="12" t="s">
        <v>34</v>
      </c>
      <c r="E3185" s="12" t="s">
        <v>112</v>
      </c>
      <c r="F3185" s="12" t="s">
        <v>113</v>
      </c>
      <c r="G3185" s="12" t="s">
        <v>23</v>
      </c>
      <c r="H3185" s="33">
        <v>0.24999999999999994</v>
      </c>
      <c r="I3185" s="21">
        <v>3500</v>
      </c>
      <c r="J3185" s="33">
        <f t="shared" si="120"/>
        <v>874.99999999999977</v>
      </c>
      <c r="K3185" s="34">
        <f t="shared" si="121"/>
        <v>349.99999999999994</v>
      </c>
      <c r="L3185" s="24">
        <v>0.4</v>
      </c>
      <c r="M3185" s="42">
        <f t="shared" si="124"/>
        <v>9.9999999999999978E-2</v>
      </c>
      <c r="N3185" s="29">
        <f t="shared" si="125"/>
        <v>349.99999999999994</v>
      </c>
      <c r="O3185" s="3"/>
      <c r="P3185" s="4"/>
      <c r="Q3185" s="5"/>
      <c r="R3185" s="6"/>
    </row>
    <row r="3186" spans="1:18" ht="15.75" customHeight="1">
      <c r="A3186" s="12" t="s">
        <v>15</v>
      </c>
      <c r="B3186" s="15">
        <v>1185732</v>
      </c>
      <c r="C3186" s="3">
        <v>44271</v>
      </c>
      <c r="D3186" s="12" t="s">
        <v>34</v>
      </c>
      <c r="E3186" s="12" t="s">
        <v>112</v>
      </c>
      <c r="F3186" s="12" t="s">
        <v>113</v>
      </c>
      <c r="G3186" s="12" t="s">
        <v>18</v>
      </c>
      <c r="H3186" s="33">
        <v>0.30000000000000004</v>
      </c>
      <c r="I3186" s="21">
        <v>5700</v>
      </c>
      <c r="J3186" s="33">
        <f t="shared" si="120"/>
        <v>1710.0000000000002</v>
      </c>
      <c r="K3186" s="34">
        <f t="shared" si="121"/>
        <v>684.00000000000011</v>
      </c>
      <c r="L3186" s="24">
        <v>0.4</v>
      </c>
      <c r="M3186" s="42">
        <f t="shared" si="124"/>
        <v>0.12000000000000002</v>
      </c>
      <c r="N3186" s="29">
        <f t="shared" si="125"/>
        <v>684.00000000000011</v>
      </c>
      <c r="O3186" s="3"/>
      <c r="P3186" s="4"/>
      <c r="Q3186" s="5"/>
      <c r="R3186" s="6"/>
    </row>
    <row r="3187" spans="1:18" ht="15.75" customHeight="1">
      <c r="A3187" s="12" t="s">
        <v>15</v>
      </c>
      <c r="B3187" s="15">
        <v>1185732</v>
      </c>
      <c r="C3187" s="3">
        <v>44271</v>
      </c>
      <c r="D3187" s="12" t="s">
        <v>34</v>
      </c>
      <c r="E3187" s="12" t="s">
        <v>112</v>
      </c>
      <c r="F3187" s="12" t="s">
        <v>113</v>
      </c>
      <c r="G3187" s="12" t="s">
        <v>19</v>
      </c>
      <c r="H3187" s="33">
        <v>0.30000000000000004</v>
      </c>
      <c r="I3187" s="21">
        <v>2750</v>
      </c>
      <c r="J3187" s="33">
        <f t="shared" si="120"/>
        <v>825.00000000000011</v>
      </c>
      <c r="K3187" s="34">
        <f t="shared" si="121"/>
        <v>330.00000000000006</v>
      </c>
      <c r="L3187" s="24">
        <v>0.4</v>
      </c>
      <c r="M3187" s="42">
        <f t="shared" si="124"/>
        <v>0.12000000000000002</v>
      </c>
      <c r="N3187" s="29">
        <f t="shared" si="125"/>
        <v>330.00000000000006</v>
      </c>
      <c r="O3187" s="3"/>
      <c r="P3187" s="4"/>
      <c r="Q3187" s="5"/>
      <c r="R3187" s="6"/>
    </row>
    <row r="3188" spans="1:18" ht="15.75" customHeight="1">
      <c r="A3188" s="12" t="s">
        <v>15</v>
      </c>
      <c r="B3188" s="15">
        <v>1185732</v>
      </c>
      <c r="C3188" s="3">
        <v>44271</v>
      </c>
      <c r="D3188" s="12" t="s">
        <v>34</v>
      </c>
      <c r="E3188" s="12" t="s">
        <v>112</v>
      </c>
      <c r="F3188" s="12" t="s">
        <v>113</v>
      </c>
      <c r="G3188" s="12" t="s">
        <v>20</v>
      </c>
      <c r="H3188" s="33">
        <v>0.2</v>
      </c>
      <c r="I3188" s="21">
        <v>3250</v>
      </c>
      <c r="J3188" s="33">
        <f t="shared" si="120"/>
        <v>650</v>
      </c>
      <c r="K3188" s="34">
        <f t="shared" si="121"/>
        <v>260</v>
      </c>
      <c r="L3188" s="24">
        <v>0.4</v>
      </c>
      <c r="M3188" s="42">
        <f t="shared" si="124"/>
        <v>0.08</v>
      </c>
      <c r="N3188" s="29">
        <f t="shared" si="125"/>
        <v>260</v>
      </c>
      <c r="O3188" s="3"/>
      <c r="P3188" s="4"/>
      <c r="Q3188" s="5"/>
      <c r="R3188" s="6"/>
    </row>
    <row r="3189" spans="1:18" ht="15.75" customHeight="1">
      <c r="A3189" s="12" t="s">
        <v>15</v>
      </c>
      <c r="B3189" s="15">
        <v>1185732</v>
      </c>
      <c r="C3189" s="3">
        <v>44271</v>
      </c>
      <c r="D3189" s="12" t="s">
        <v>34</v>
      </c>
      <c r="E3189" s="12" t="s">
        <v>112</v>
      </c>
      <c r="F3189" s="12" t="s">
        <v>113</v>
      </c>
      <c r="G3189" s="12" t="s">
        <v>21</v>
      </c>
      <c r="H3189" s="33">
        <v>0.24999999999999994</v>
      </c>
      <c r="I3189" s="21">
        <v>1750</v>
      </c>
      <c r="J3189" s="33">
        <f t="shared" si="120"/>
        <v>437.49999999999989</v>
      </c>
      <c r="K3189" s="34">
        <f t="shared" si="121"/>
        <v>174.99999999999997</v>
      </c>
      <c r="L3189" s="24">
        <v>0.4</v>
      </c>
      <c r="M3189" s="42">
        <f t="shared" si="124"/>
        <v>9.9999999999999978E-2</v>
      </c>
      <c r="N3189" s="29">
        <f t="shared" si="125"/>
        <v>174.99999999999997</v>
      </c>
      <c r="O3189" s="3"/>
      <c r="P3189" s="4"/>
      <c r="Q3189" s="5"/>
      <c r="R3189" s="6"/>
    </row>
    <row r="3190" spans="1:18" ht="15.75" customHeight="1">
      <c r="A3190" s="12" t="s">
        <v>15</v>
      </c>
      <c r="B3190" s="15">
        <v>1185732</v>
      </c>
      <c r="C3190" s="3">
        <v>44271</v>
      </c>
      <c r="D3190" s="12" t="s">
        <v>34</v>
      </c>
      <c r="E3190" s="12" t="s">
        <v>112</v>
      </c>
      <c r="F3190" s="12" t="s">
        <v>113</v>
      </c>
      <c r="G3190" s="12" t="s">
        <v>22</v>
      </c>
      <c r="H3190" s="33">
        <v>0.4</v>
      </c>
      <c r="I3190" s="21">
        <v>2250</v>
      </c>
      <c r="J3190" s="33">
        <f t="shared" si="120"/>
        <v>900</v>
      </c>
      <c r="K3190" s="34">
        <f t="shared" si="121"/>
        <v>360</v>
      </c>
      <c r="L3190" s="24">
        <v>0.4</v>
      </c>
      <c r="M3190" s="42">
        <f t="shared" si="124"/>
        <v>0.16</v>
      </c>
      <c r="N3190" s="29">
        <f t="shared" si="125"/>
        <v>360</v>
      </c>
      <c r="O3190" s="3"/>
      <c r="P3190" s="4"/>
      <c r="Q3190" s="5"/>
      <c r="R3190" s="6"/>
    </row>
    <row r="3191" spans="1:18" ht="15.75" customHeight="1">
      <c r="A3191" s="12" t="s">
        <v>15</v>
      </c>
      <c r="B3191" s="15">
        <v>1185732</v>
      </c>
      <c r="C3191" s="3">
        <v>44271</v>
      </c>
      <c r="D3191" s="12" t="s">
        <v>34</v>
      </c>
      <c r="E3191" s="12" t="s">
        <v>112</v>
      </c>
      <c r="F3191" s="12" t="s">
        <v>113</v>
      </c>
      <c r="G3191" s="12" t="s">
        <v>23</v>
      </c>
      <c r="H3191" s="33">
        <v>0.30000000000000004</v>
      </c>
      <c r="I3191" s="21">
        <v>3250</v>
      </c>
      <c r="J3191" s="33">
        <f t="shared" si="120"/>
        <v>975.00000000000011</v>
      </c>
      <c r="K3191" s="34">
        <f t="shared" si="121"/>
        <v>390.00000000000006</v>
      </c>
      <c r="L3191" s="24">
        <v>0.4</v>
      </c>
      <c r="M3191" s="42">
        <f t="shared" si="124"/>
        <v>0.12000000000000002</v>
      </c>
      <c r="N3191" s="29">
        <f t="shared" si="125"/>
        <v>390.00000000000006</v>
      </c>
      <c r="O3191" s="3"/>
      <c r="P3191" s="4"/>
      <c r="Q3191" s="5"/>
      <c r="R3191" s="6"/>
    </row>
    <row r="3192" spans="1:18" ht="15.75" customHeight="1">
      <c r="A3192" s="12" t="s">
        <v>15</v>
      </c>
      <c r="B3192" s="15">
        <v>1185732</v>
      </c>
      <c r="C3192" s="3">
        <v>44303</v>
      </c>
      <c r="D3192" s="12" t="s">
        <v>34</v>
      </c>
      <c r="E3192" s="12" t="s">
        <v>112</v>
      </c>
      <c r="F3192" s="12" t="s">
        <v>113</v>
      </c>
      <c r="G3192" s="12" t="s">
        <v>18</v>
      </c>
      <c r="H3192" s="33">
        <v>0.30000000000000004</v>
      </c>
      <c r="I3192" s="21">
        <v>5500</v>
      </c>
      <c r="J3192" s="33">
        <f t="shared" si="120"/>
        <v>1650.0000000000002</v>
      </c>
      <c r="K3192" s="34">
        <f t="shared" si="121"/>
        <v>660.00000000000011</v>
      </c>
      <c r="L3192" s="24">
        <v>0.4</v>
      </c>
      <c r="M3192" s="42">
        <f t="shared" si="124"/>
        <v>0.12000000000000002</v>
      </c>
      <c r="N3192" s="29">
        <f t="shared" si="125"/>
        <v>660.00000000000011</v>
      </c>
      <c r="O3192" s="3"/>
      <c r="P3192" s="4"/>
      <c r="Q3192" s="5"/>
      <c r="R3192" s="6"/>
    </row>
    <row r="3193" spans="1:18" ht="15.75" customHeight="1">
      <c r="A3193" s="12" t="s">
        <v>15</v>
      </c>
      <c r="B3193" s="15">
        <v>1185732</v>
      </c>
      <c r="C3193" s="3">
        <v>44303</v>
      </c>
      <c r="D3193" s="12" t="s">
        <v>34</v>
      </c>
      <c r="E3193" s="12" t="s">
        <v>112</v>
      </c>
      <c r="F3193" s="12" t="s">
        <v>113</v>
      </c>
      <c r="G3193" s="12" t="s">
        <v>19</v>
      </c>
      <c r="H3193" s="33">
        <v>0.30000000000000004</v>
      </c>
      <c r="I3193" s="21">
        <v>2500</v>
      </c>
      <c r="J3193" s="33">
        <f t="shared" si="120"/>
        <v>750.00000000000011</v>
      </c>
      <c r="K3193" s="34">
        <f t="shared" si="121"/>
        <v>300.00000000000006</v>
      </c>
      <c r="L3193" s="24">
        <v>0.4</v>
      </c>
      <c r="M3193" s="42">
        <f t="shared" si="124"/>
        <v>0.12000000000000002</v>
      </c>
      <c r="N3193" s="29">
        <f t="shared" si="125"/>
        <v>300.00000000000006</v>
      </c>
      <c r="O3193" s="3"/>
      <c r="P3193" s="4"/>
      <c r="Q3193" s="5"/>
      <c r="R3193" s="6"/>
    </row>
    <row r="3194" spans="1:18" ht="15.75" customHeight="1">
      <c r="A3194" s="12" t="s">
        <v>15</v>
      </c>
      <c r="B3194" s="15">
        <v>1185732</v>
      </c>
      <c r="C3194" s="3">
        <v>44303</v>
      </c>
      <c r="D3194" s="12" t="s">
        <v>34</v>
      </c>
      <c r="E3194" s="12" t="s">
        <v>112</v>
      </c>
      <c r="F3194" s="12" t="s">
        <v>113</v>
      </c>
      <c r="G3194" s="12" t="s">
        <v>20</v>
      </c>
      <c r="H3194" s="33">
        <v>0.2</v>
      </c>
      <c r="I3194" s="21">
        <v>2500</v>
      </c>
      <c r="J3194" s="33">
        <f t="shared" si="120"/>
        <v>500</v>
      </c>
      <c r="K3194" s="34">
        <f t="shared" si="121"/>
        <v>200</v>
      </c>
      <c r="L3194" s="24">
        <v>0.4</v>
      </c>
      <c r="M3194" s="42">
        <f t="shared" si="124"/>
        <v>0.08</v>
      </c>
      <c r="N3194" s="29">
        <f t="shared" si="125"/>
        <v>200</v>
      </c>
      <c r="O3194" s="3"/>
      <c r="P3194" s="4"/>
      <c r="Q3194" s="5"/>
      <c r="R3194" s="6"/>
    </row>
    <row r="3195" spans="1:18" ht="15.75" customHeight="1">
      <c r="A3195" s="12" t="s">
        <v>15</v>
      </c>
      <c r="B3195" s="15">
        <v>1185732</v>
      </c>
      <c r="C3195" s="3">
        <v>44303</v>
      </c>
      <c r="D3195" s="12" t="s">
        <v>34</v>
      </c>
      <c r="E3195" s="12" t="s">
        <v>112</v>
      </c>
      <c r="F3195" s="12" t="s">
        <v>113</v>
      </c>
      <c r="G3195" s="12" t="s">
        <v>21</v>
      </c>
      <c r="H3195" s="33">
        <v>0.24999999999999994</v>
      </c>
      <c r="I3195" s="21">
        <v>1750</v>
      </c>
      <c r="J3195" s="33">
        <f t="shared" si="120"/>
        <v>437.49999999999989</v>
      </c>
      <c r="K3195" s="34">
        <f t="shared" si="121"/>
        <v>174.99999999999997</v>
      </c>
      <c r="L3195" s="24">
        <v>0.4</v>
      </c>
      <c r="M3195" s="42">
        <f t="shared" si="124"/>
        <v>9.9999999999999978E-2</v>
      </c>
      <c r="N3195" s="29">
        <f t="shared" si="125"/>
        <v>174.99999999999997</v>
      </c>
      <c r="O3195" s="3"/>
      <c r="P3195" s="4"/>
      <c r="Q3195" s="5"/>
      <c r="R3195" s="6"/>
    </row>
    <row r="3196" spans="1:18" ht="15.75" customHeight="1">
      <c r="A3196" s="12" t="s">
        <v>15</v>
      </c>
      <c r="B3196" s="15">
        <v>1185732</v>
      </c>
      <c r="C3196" s="3">
        <v>44303</v>
      </c>
      <c r="D3196" s="12" t="s">
        <v>34</v>
      </c>
      <c r="E3196" s="12" t="s">
        <v>112</v>
      </c>
      <c r="F3196" s="12" t="s">
        <v>113</v>
      </c>
      <c r="G3196" s="12" t="s">
        <v>22</v>
      </c>
      <c r="H3196" s="33">
        <v>0.65</v>
      </c>
      <c r="I3196" s="21">
        <v>2000</v>
      </c>
      <c r="J3196" s="33">
        <f t="shared" si="120"/>
        <v>1300</v>
      </c>
      <c r="K3196" s="34">
        <f t="shared" si="121"/>
        <v>520</v>
      </c>
      <c r="L3196" s="24">
        <v>0.4</v>
      </c>
      <c r="M3196" s="42">
        <f t="shared" si="124"/>
        <v>0.26</v>
      </c>
      <c r="N3196" s="29">
        <f t="shared" si="125"/>
        <v>520</v>
      </c>
      <c r="O3196" s="3"/>
      <c r="P3196" s="4"/>
      <c r="Q3196" s="5"/>
      <c r="R3196" s="6"/>
    </row>
    <row r="3197" spans="1:18" ht="15.75" customHeight="1">
      <c r="A3197" s="12" t="s">
        <v>15</v>
      </c>
      <c r="B3197" s="15">
        <v>1185732</v>
      </c>
      <c r="C3197" s="3">
        <v>44303</v>
      </c>
      <c r="D3197" s="12" t="s">
        <v>34</v>
      </c>
      <c r="E3197" s="12" t="s">
        <v>112</v>
      </c>
      <c r="F3197" s="12" t="s">
        <v>113</v>
      </c>
      <c r="G3197" s="12" t="s">
        <v>23</v>
      </c>
      <c r="H3197" s="33">
        <v>0.5</v>
      </c>
      <c r="I3197" s="21">
        <v>3250</v>
      </c>
      <c r="J3197" s="33">
        <f t="shared" si="120"/>
        <v>1625</v>
      </c>
      <c r="K3197" s="34">
        <f t="shared" si="121"/>
        <v>650</v>
      </c>
      <c r="L3197" s="24">
        <v>0.4</v>
      </c>
      <c r="M3197" s="42">
        <f t="shared" si="124"/>
        <v>0.2</v>
      </c>
      <c r="N3197" s="29">
        <f t="shared" si="125"/>
        <v>650</v>
      </c>
      <c r="O3197" s="3"/>
      <c r="P3197" s="4"/>
      <c r="Q3197" s="5"/>
      <c r="R3197" s="6"/>
    </row>
    <row r="3198" spans="1:18" ht="15.75" customHeight="1">
      <c r="A3198" s="12" t="s">
        <v>15</v>
      </c>
      <c r="B3198" s="15">
        <v>1185732</v>
      </c>
      <c r="C3198" s="3">
        <v>44334</v>
      </c>
      <c r="D3198" s="12" t="s">
        <v>34</v>
      </c>
      <c r="E3198" s="12" t="s">
        <v>112</v>
      </c>
      <c r="F3198" s="12" t="s">
        <v>113</v>
      </c>
      <c r="G3198" s="12" t="s">
        <v>18</v>
      </c>
      <c r="H3198" s="33">
        <v>0.6</v>
      </c>
      <c r="I3198" s="21">
        <v>5950</v>
      </c>
      <c r="J3198" s="33">
        <f t="shared" si="120"/>
        <v>3570</v>
      </c>
      <c r="K3198" s="34">
        <f t="shared" si="121"/>
        <v>1428</v>
      </c>
      <c r="L3198" s="24">
        <v>0.4</v>
      </c>
      <c r="M3198" s="42">
        <f t="shared" si="124"/>
        <v>0.24</v>
      </c>
      <c r="N3198" s="29">
        <f t="shared" si="125"/>
        <v>1428</v>
      </c>
      <c r="O3198" s="3"/>
      <c r="P3198" s="4"/>
      <c r="Q3198" s="5"/>
      <c r="R3198" s="6"/>
    </row>
    <row r="3199" spans="1:18" ht="15.75" customHeight="1">
      <c r="A3199" s="12" t="s">
        <v>15</v>
      </c>
      <c r="B3199" s="15">
        <v>1185732</v>
      </c>
      <c r="C3199" s="3">
        <v>44334</v>
      </c>
      <c r="D3199" s="12" t="s">
        <v>34</v>
      </c>
      <c r="E3199" s="12" t="s">
        <v>112</v>
      </c>
      <c r="F3199" s="12" t="s">
        <v>113</v>
      </c>
      <c r="G3199" s="12" t="s">
        <v>19</v>
      </c>
      <c r="H3199" s="33">
        <v>0.4</v>
      </c>
      <c r="I3199" s="21">
        <v>3000</v>
      </c>
      <c r="J3199" s="33">
        <f t="shared" si="120"/>
        <v>1200</v>
      </c>
      <c r="K3199" s="34">
        <f t="shared" si="121"/>
        <v>480</v>
      </c>
      <c r="L3199" s="24">
        <v>0.4</v>
      </c>
      <c r="M3199" s="42">
        <f t="shared" si="124"/>
        <v>0.16</v>
      </c>
      <c r="N3199" s="29">
        <f t="shared" si="125"/>
        <v>480</v>
      </c>
      <c r="O3199" s="3"/>
      <c r="P3199" s="4"/>
      <c r="Q3199" s="5"/>
      <c r="R3199" s="6"/>
    </row>
    <row r="3200" spans="1:18" ht="15.75" customHeight="1">
      <c r="A3200" s="12" t="s">
        <v>15</v>
      </c>
      <c r="B3200" s="15">
        <v>1185732</v>
      </c>
      <c r="C3200" s="3">
        <v>44334</v>
      </c>
      <c r="D3200" s="12" t="s">
        <v>34</v>
      </c>
      <c r="E3200" s="12" t="s">
        <v>112</v>
      </c>
      <c r="F3200" s="12" t="s">
        <v>113</v>
      </c>
      <c r="G3200" s="12" t="s">
        <v>20</v>
      </c>
      <c r="H3200" s="33">
        <v>0.35000000000000003</v>
      </c>
      <c r="I3200" s="21">
        <v>2750</v>
      </c>
      <c r="J3200" s="33">
        <f t="shared" si="120"/>
        <v>962.50000000000011</v>
      </c>
      <c r="K3200" s="34">
        <f t="shared" si="121"/>
        <v>385.00000000000006</v>
      </c>
      <c r="L3200" s="24">
        <v>0.4</v>
      </c>
      <c r="M3200" s="42">
        <f t="shared" si="124"/>
        <v>0.14000000000000001</v>
      </c>
      <c r="N3200" s="29">
        <f t="shared" si="125"/>
        <v>385.00000000000006</v>
      </c>
      <c r="O3200" s="3"/>
      <c r="P3200" s="4"/>
      <c r="Q3200" s="5"/>
      <c r="R3200" s="6"/>
    </row>
    <row r="3201" spans="1:18" ht="15.75" customHeight="1">
      <c r="A3201" s="12" t="s">
        <v>15</v>
      </c>
      <c r="B3201" s="15">
        <v>1185732</v>
      </c>
      <c r="C3201" s="3">
        <v>44334</v>
      </c>
      <c r="D3201" s="12" t="s">
        <v>34</v>
      </c>
      <c r="E3201" s="12" t="s">
        <v>112</v>
      </c>
      <c r="F3201" s="12" t="s">
        <v>113</v>
      </c>
      <c r="G3201" s="12" t="s">
        <v>21</v>
      </c>
      <c r="H3201" s="33">
        <v>0.35000000000000003</v>
      </c>
      <c r="I3201" s="21">
        <v>2000</v>
      </c>
      <c r="J3201" s="33">
        <f t="shared" si="120"/>
        <v>700.00000000000011</v>
      </c>
      <c r="K3201" s="34">
        <f t="shared" si="121"/>
        <v>280.00000000000006</v>
      </c>
      <c r="L3201" s="24">
        <v>0.4</v>
      </c>
      <c r="M3201" s="42">
        <f t="shared" si="124"/>
        <v>0.14000000000000004</v>
      </c>
      <c r="N3201" s="29">
        <f t="shared" si="125"/>
        <v>280.00000000000006</v>
      </c>
      <c r="O3201" s="3"/>
      <c r="P3201" s="4"/>
      <c r="Q3201" s="5"/>
      <c r="R3201" s="6"/>
    </row>
    <row r="3202" spans="1:18" ht="15.75" customHeight="1">
      <c r="A3202" s="12" t="s">
        <v>15</v>
      </c>
      <c r="B3202" s="15">
        <v>1185732</v>
      </c>
      <c r="C3202" s="3">
        <v>44334</v>
      </c>
      <c r="D3202" s="12" t="s">
        <v>34</v>
      </c>
      <c r="E3202" s="12" t="s">
        <v>112</v>
      </c>
      <c r="F3202" s="12" t="s">
        <v>113</v>
      </c>
      <c r="G3202" s="12" t="s">
        <v>22</v>
      </c>
      <c r="H3202" s="33">
        <v>0.44999999999999996</v>
      </c>
      <c r="I3202" s="21">
        <v>2250</v>
      </c>
      <c r="J3202" s="33">
        <f t="shared" si="120"/>
        <v>1012.4999999999999</v>
      </c>
      <c r="K3202" s="34">
        <f t="shared" si="121"/>
        <v>405</v>
      </c>
      <c r="L3202" s="24">
        <v>0.4</v>
      </c>
      <c r="M3202" s="42">
        <f t="shared" si="124"/>
        <v>0.18</v>
      </c>
      <c r="N3202" s="29">
        <f t="shared" si="125"/>
        <v>405</v>
      </c>
      <c r="O3202" s="3"/>
      <c r="P3202" s="4"/>
      <c r="Q3202" s="5"/>
      <c r="R3202" s="6"/>
    </row>
    <row r="3203" spans="1:18" ht="15.75" customHeight="1">
      <c r="A3203" s="12" t="s">
        <v>15</v>
      </c>
      <c r="B3203" s="15">
        <v>1185732</v>
      </c>
      <c r="C3203" s="3">
        <v>44334</v>
      </c>
      <c r="D3203" s="12" t="s">
        <v>34</v>
      </c>
      <c r="E3203" s="12" t="s">
        <v>112</v>
      </c>
      <c r="F3203" s="12" t="s">
        <v>113</v>
      </c>
      <c r="G3203" s="12" t="s">
        <v>23</v>
      </c>
      <c r="H3203" s="33">
        <v>0.54999999999999993</v>
      </c>
      <c r="I3203" s="21">
        <v>3500</v>
      </c>
      <c r="J3203" s="33">
        <f t="shared" si="120"/>
        <v>1924.9999999999998</v>
      </c>
      <c r="K3203" s="34">
        <f t="shared" si="121"/>
        <v>770</v>
      </c>
      <c r="L3203" s="24">
        <v>0.4</v>
      </c>
      <c r="M3203" s="42">
        <f t="shared" si="124"/>
        <v>0.22</v>
      </c>
      <c r="N3203" s="29">
        <f t="shared" si="125"/>
        <v>770</v>
      </c>
      <c r="O3203" s="3"/>
      <c r="P3203" s="4"/>
      <c r="Q3203" s="5"/>
      <c r="R3203" s="6"/>
    </row>
    <row r="3204" spans="1:18" ht="15.75" customHeight="1">
      <c r="A3204" s="12" t="s">
        <v>15</v>
      </c>
      <c r="B3204" s="15">
        <v>1185732</v>
      </c>
      <c r="C3204" s="3">
        <v>44364</v>
      </c>
      <c r="D3204" s="12" t="s">
        <v>34</v>
      </c>
      <c r="E3204" s="12" t="s">
        <v>112</v>
      </c>
      <c r="F3204" s="12" t="s">
        <v>113</v>
      </c>
      <c r="G3204" s="12" t="s">
        <v>18</v>
      </c>
      <c r="H3204" s="33">
        <v>0.45</v>
      </c>
      <c r="I3204" s="21">
        <v>6000</v>
      </c>
      <c r="J3204" s="33">
        <f t="shared" si="120"/>
        <v>2700</v>
      </c>
      <c r="K3204" s="34">
        <f t="shared" si="121"/>
        <v>1080</v>
      </c>
      <c r="L3204" s="24">
        <v>0.4</v>
      </c>
      <c r="M3204" s="42">
        <f t="shared" si="124"/>
        <v>0.18</v>
      </c>
      <c r="N3204" s="29">
        <f t="shared" si="125"/>
        <v>1080</v>
      </c>
      <c r="O3204" s="3"/>
      <c r="P3204" s="4"/>
      <c r="Q3204" s="5"/>
      <c r="R3204" s="6"/>
    </row>
    <row r="3205" spans="1:18" ht="15.75" customHeight="1">
      <c r="A3205" s="12" t="s">
        <v>15</v>
      </c>
      <c r="B3205" s="15">
        <v>1185732</v>
      </c>
      <c r="C3205" s="3">
        <v>44364</v>
      </c>
      <c r="D3205" s="12" t="s">
        <v>34</v>
      </c>
      <c r="E3205" s="12" t="s">
        <v>112</v>
      </c>
      <c r="F3205" s="12" t="s">
        <v>113</v>
      </c>
      <c r="G3205" s="12" t="s">
        <v>19</v>
      </c>
      <c r="H3205" s="33">
        <v>0.40000000000000008</v>
      </c>
      <c r="I3205" s="21">
        <v>4250</v>
      </c>
      <c r="J3205" s="33">
        <f t="shared" si="120"/>
        <v>1700.0000000000002</v>
      </c>
      <c r="K3205" s="34">
        <f t="shared" si="121"/>
        <v>680.00000000000011</v>
      </c>
      <c r="L3205" s="24">
        <v>0.4</v>
      </c>
      <c r="M3205" s="42">
        <f t="shared" si="124"/>
        <v>0.16000000000000003</v>
      </c>
      <c r="N3205" s="29">
        <f t="shared" si="125"/>
        <v>680.00000000000011</v>
      </c>
      <c r="O3205" s="3"/>
      <c r="P3205" s="4"/>
      <c r="Q3205" s="5"/>
      <c r="R3205" s="6"/>
    </row>
    <row r="3206" spans="1:18" ht="15.75" customHeight="1">
      <c r="A3206" s="12" t="s">
        <v>15</v>
      </c>
      <c r="B3206" s="15">
        <v>1185732</v>
      </c>
      <c r="C3206" s="3">
        <v>44364</v>
      </c>
      <c r="D3206" s="12" t="s">
        <v>34</v>
      </c>
      <c r="E3206" s="12" t="s">
        <v>112</v>
      </c>
      <c r="F3206" s="12" t="s">
        <v>113</v>
      </c>
      <c r="G3206" s="12" t="s">
        <v>20</v>
      </c>
      <c r="H3206" s="33">
        <v>0.35000000000000003</v>
      </c>
      <c r="I3206" s="21">
        <v>3000</v>
      </c>
      <c r="J3206" s="33">
        <f t="shared" si="120"/>
        <v>1050</v>
      </c>
      <c r="K3206" s="34">
        <f t="shared" si="121"/>
        <v>420</v>
      </c>
      <c r="L3206" s="24">
        <v>0.4</v>
      </c>
      <c r="M3206" s="42">
        <f t="shared" si="124"/>
        <v>0.14000000000000001</v>
      </c>
      <c r="N3206" s="29">
        <f t="shared" si="125"/>
        <v>420</v>
      </c>
      <c r="O3206" s="3"/>
      <c r="P3206" s="4"/>
      <c r="Q3206" s="5"/>
      <c r="R3206" s="6"/>
    </row>
    <row r="3207" spans="1:18" ht="15.75" customHeight="1">
      <c r="A3207" s="12" t="s">
        <v>15</v>
      </c>
      <c r="B3207" s="15">
        <v>1185732</v>
      </c>
      <c r="C3207" s="3">
        <v>44364</v>
      </c>
      <c r="D3207" s="12" t="s">
        <v>34</v>
      </c>
      <c r="E3207" s="12" t="s">
        <v>112</v>
      </c>
      <c r="F3207" s="12" t="s">
        <v>113</v>
      </c>
      <c r="G3207" s="12" t="s">
        <v>21</v>
      </c>
      <c r="H3207" s="33">
        <v>0.35000000000000003</v>
      </c>
      <c r="I3207" s="21">
        <v>2750</v>
      </c>
      <c r="J3207" s="33">
        <f t="shared" si="120"/>
        <v>962.50000000000011</v>
      </c>
      <c r="K3207" s="34">
        <f t="shared" si="121"/>
        <v>385.00000000000006</v>
      </c>
      <c r="L3207" s="24">
        <v>0.4</v>
      </c>
      <c r="M3207" s="42">
        <f t="shared" ref="M3207:M3270" si="126">IFERROR(K3207/I3207,0)</f>
        <v>0.14000000000000001</v>
      </c>
      <c r="N3207" s="29">
        <f t="shared" ref="N3207:N3270" si="127">L3207*J3207</f>
        <v>385.00000000000006</v>
      </c>
      <c r="O3207" s="3"/>
      <c r="P3207" s="4"/>
      <c r="Q3207" s="5"/>
      <c r="R3207" s="6"/>
    </row>
    <row r="3208" spans="1:18" ht="15.75" customHeight="1">
      <c r="A3208" s="12" t="s">
        <v>15</v>
      </c>
      <c r="B3208" s="15">
        <v>1185732</v>
      </c>
      <c r="C3208" s="3">
        <v>44364</v>
      </c>
      <c r="D3208" s="12" t="s">
        <v>34</v>
      </c>
      <c r="E3208" s="12" t="s">
        <v>112</v>
      </c>
      <c r="F3208" s="12" t="s">
        <v>113</v>
      </c>
      <c r="G3208" s="12" t="s">
        <v>22</v>
      </c>
      <c r="H3208" s="33">
        <v>0.45</v>
      </c>
      <c r="I3208" s="21">
        <v>2750</v>
      </c>
      <c r="J3208" s="33">
        <f t="shared" si="120"/>
        <v>1237.5</v>
      </c>
      <c r="K3208" s="34">
        <f t="shared" si="121"/>
        <v>495</v>
      </c>
      <c r="L3208" s="24">
        <v>0.4</v>
      </c>
      <c r="M3208" s="42">
        <f t="shared" si="126"/>
        <v>0.18</v>
      </c>
      <c r="N3208" s="29">
        <f t="shared" si="127"/>
        <v>495</v>
      </c>
      <c r="O3208" s="3"/>
      <c r="P3208" s="4"/>
      <c r="Q3208" s="5"/>
      <c r="R3208" s="6"/>
    </row>
    <row r="3209" spans="1:18" ht="15.75" customHeight="1">
      <c r="A3209" s="12" t="s">
        <v>15</v>
      </c>
      <c r="B3209" s="15">
        <v>1185732</v>
      </c>
      <c r="C3209" s="3">
        <v>44364</v>
      </c>
      <c r="D3209" s="12" t="s">
        <v>34</v>
      </c>
      <c r="E3209" s="12" t="s">
        <v>112</v>
      </c>
      <c r="F3209" s="12" t="s">
        <v>113</v>
      </c>
      <c r="G3209" s="12" t="s">
        <v>23</v>
      </c>
      <c r="H3209" s="33">
        <v>0.65000000000000013</v>
      </c>
      <c r="I3209" s="21">
        <v>4250</v>
      </c>
      <c r="J3209" s="33">
        <f t="shared" si="120"/>
        <v>2762.5000000000005</v>
      </c>
      <c r="K3209" s="34">
        <f t="shared" si="121"/>
        <v>1105.0000000000002</v>
      </c>
      <c r="L3209" s="24">
        <v>0.4</v>
      </c>
      <c r="M3209" s="42">
        <f t="shared" si="126"/>
        <v>0.26000000000000006</v>
      </c>
      <c r="N3209" s="29">
        <f t="shared" si="127"/>
        <v>1105.0000000000002</v>
      </c>
      <c r="O3209" s="3"/>
      <c r="P3209" s="4"/>
      <c r="Q3209" s="5"/>
      <c r="R3209" s="6"/>
    </row>
    <row r="3210" spans="1:18" ht="15.75" customHeight="1">
      <c r="A3210" s="12" t="s">
        <v>15</v>
      </c>
      <c r="B3210" s="15">
        <v>1185732</v>
      </c>
      <c r="C3210" s="3">
        <v>44393</v>
      </c>
      <c r="D3210" s="12" t="s">
        <v>34</v>
      </c>
      <c r="E3210" s="12" t="s">
        <v>112</v>
      </c>
      <c r="F3210" s="12" t="s">
        <v>113</v>
      </c>
      <c r="G3210" s="12" t="s">
        <v>18</v>
      </c>
      <c r="H3210" s="33">
        <v>0.60000000000000009</v>
      </c>
      <c r="I3210" s="21">
        <v>6500</v>
      </c>
      <c r="J3210" s="33">
        <f t="shared" si="120"/>
        <v>3900.0000000000005</v>
      </c>
      <c r="K3210" s="34">
        <f t="shared" si="121"/>
        <v>1560.0000000000002</v>
      </c>
      <c r="L3210" s="24">
        <v>0.4</v>
      </c>
      <c r="M3210" s="42">
        <f t="shared" si="126"/>
        <v>0.24000000000000005</v>
      </c>
      <c r="N3210" s="29">
        <f t="shared" si="127"/>
        <v>1560.0000000000002</v>
      </c>
      <c r="O3210" s="3"/>
      <c r="P3210" s="4"/>
      <c r="Q3210" s="5"/>
      <c r="R3210" s="6"/>
    </row>
    <row r="3211" spans="1:18" ht="15.75" customHeight="1">
      <c r="A3211" s="12" t="s">
        <v>15</v>
      </c>
      <c r="B3211" s="15">
        <v>1185732</v>
      </c>
      <c r="C3211" s="3">
        <v>44393</v>
      </c>
      <c r="D3211" s="12" t="s">
        <v>34</v>
      </c>
      <c r="E3211" s="12" t="s">
        <v>112</v>
      </c>
      <c r="F3211" s="12" t="s">
        <v>113</v>
      </c>
      <c r="G3211" s="12" t="s">
        <v>19</v>
      </c>
      <c r="H3211" s="33">
        <v>0.55000000000000016</v>
      </c>
      <c r="I3211" s="21">
        <v>4000</v>
      </c>
      <c r="J3211" s="33">
        <f t="shared" si="120"/>
        <v>2200.0000000000005</v>
      </c>
      <c r="K3211" s="34">
        <f t="shared" si="121"/>
        <v>880.00000000000023</v>
      </c>
      <c r="L3211" s="24">
        <v>0.4</v>
      </c>
      <c r="M3211" s="42">
        <f t="shared" si="126"/>
        <v>0.22000000000000006</v>
      </c>
      <c r="N3211" s="29">
        <f t="shared" si="127"/>
        <v>880.00000000000023</v>
      </c>
      <c r="O3211" s="3"/>
      <c r="P3211" s="4"/>
      <c r="Q3211" s="5"/>
      <c r="R3211" s="6"/>
    </row>
    <row r="3212" spans="1:18" ht="15.75" customHeight="1">
      <c r="A3212" s="12" t="s">
        <v>15</v>
      </c>
      <c r="B3212" s="15">
        <v>1185732</v>
      </c>
      <c r="C3212" s="3">
        <v>44393</v>
      </c>
      <c r="D3212" s="12" t="s">
        <v>34</v>
      </c>
      <c r="E3212" s="12" t="s">
        <v>112</v>
      </c>
      <c r="F3212" s="12" t="s">
        <v>113</v>
      </c>
      <c r="G3212" s="12" t="s">
        <v>20</v>
      </c>
      <c r="H3212" s="33">
        <v>0.5</v>
      </c>
      <c r="I3212" s="21">
        <v>3250</v>
      </c>
      <c r="J3212" s="33">
        <f t="shared" si="120"/>
        <v>1625</v>
      </c>
      <c r="K3212" s="34">
        <f t="shared" si="121"/>
        <v>650</v>
      </c>
      <c r="L3212" s="24">
        <v>0.4</v>
      </c>
      <c r="M3212" s="42">
        <f t="shared" si="126"/>
        <v>0.2</v>
      </c>
      <c r="N3212" s="29">
        <f t="shared" si="127"/>
        <v>650</v>
      </c>
      <c r="O3212" s="3"/>
      <c r="P3212" s="4"/>
      <c r="Q3212" s="5"/>
      <c r="R3212" s="6"/>
    </row>
    <row r="3213" spans="1:18" ht="15.75" customHeight="1">
      <c r="A3213" s="12" t="s">
        <v>15</v>
      </c>
      <c r="B3213" s="15">
        <v>1185732</v>
      </c>
      <c r="C3213" s="3">
        <v>44393</v>
      </c>
      <c r="D3213" s="12" t="s">
        <v>34</v>
      </c>
      <c r="E3213" s="12" t="s">
        <v>112</v>
      </c>
      <c r="F3213" s="12" t="s">
        <v>113</v>
      </c>
      <c r="G3213" s="12" t="s">
        <v>21</v>
      </c>
      <c r="H3213" s="33">
        <v>0.5</v>
      </c>
      <c r="I3213" s="21">
        <v>2750</v>
      </c>
      <c r="J3213" s="33">
        <f t="shared" si="120"/>
        <v>1375</v>
      </c>
      <c r="K3213" s="34">
        <f t="shared" si="121"/>
        <v>550</v>
      </c>
      <c r="L3213" s="24">
        <v>0.4</v>
      </c>
      <c r="M3213" s="42">
        <f t="shared" si="126"/>
        <v>0.2</v>
      </c>
      <c r="N3213" s="29">
        <f t="shared" si="127"/>
        <v>550</v>
      </c>
      <c r="O3213" s="3"/>
      <c r="P3213" s="4"/>
      <c r="Q3213" s="5"/>
      <c r="R3213" s="6"/>
    </row>
    <row r="3214" spans="1:18" ht="15.75" customHeight="1">
      <c r="A3214" s="12" t="s">
        <v>15</v>
      </c>
      <c r="B3214" s="15">
        <v>1185732</v>
      </c>
      <c r="C3214" s="3">
        <v>44393</v>
      </c>
      <c r="D3214" s="12" t="s">
        <v>34</v>
      </c>
      <c r="E3214" s="12" t="s">
        <v>112</v>
      </c>
      <c r="F3214" s="12" t="s">
        <v>113</v>
      </c>
      <c r="G3214" s="12" t="s">
        <v>22</v>
      </c>
      <c r="H3214" s="33">
        <v>0.60000000000000009</v>
      </c>
      <c r="I3214" s="21">
        <v>3000</v>
      </c>
      <c r="J3214" s="33">
        <f t="shared" si="120"/>
        <v>1800.0000000000002</v>
      </c>
      <c r="K3214" s="34">
        <f t="shared" si="121"/>
        <v>720.00000000000011</v>
      </c>
      <c r="L3214" s="24">
        <v>0.4</v>
      </c>
      <c r="M3214" s="42">
        <f t="shared" si="126"/>
        <v>0.24000000000000005</v>
      </c>
      <c r="N3214" s="29">
        <f t="shared" si="127"/>
        <v>720.00000000000011</v>
      </c>
      <c r="O3214" s="3"/>
      <c r="P3214" s="4"/>
      <c r="Q3214" s="5"/>
      <c r="R3214" s="6"/>
    </row>
    <row r="3215" spans="1:18" ht="15.75" customHeight="1">
      <c r="A3215" s="12" t="s">
        <v>15</v>
      </c>
      <c r="B3215" s="15">
        <v>1185732</v>
      </c>
      <c r="C3215" s="3">
        <v>44393</v>
      </c>
      <c r="D3215" s="12" t="s">
        <v>34</v>
      </c>
      <c r="E3215" s="12" t="s">
        <v>112</v>
      </c>
      <c r="F3215" s="12" t="s">
        <v>113</v>
      </c>
      <c r="G3215" s="12" t="s">
        <v>23</v>
      </c>
      <c r="H3215" s="33">
        <v>0.65000000000000013</v>
      </c>
      <c r="I3215" s="21">
        <v>4750</v>
      </c>
      <c r="J3215" s="33">
        <f t="shared" si="120"/>
        <v>3087.5000000000005</v>
      </c>
      <c r="K3215" s="34">
        <f t="shared" si="121"/>
        <v>1235.0000000000002</v>
      </c>
      <c r="L3215" s="24">
        <v>0.4</v>
      </c>
      <c r="M3215" s="42">
        <f t="shared" si="126"/>
        <v>0.26000000000000006</v>
      </c>
      <c r="N3215" s="29">
        <f t="shared" si="127"/>
        <v>1235.0000000000002</v>
      </c>
      <c r="O3215" s="3"/>
      <c r="P3215" s="4"/>
      <c r="Q3215" s="5"/>
      <c r="R3215" s="6"/>
    </row>
    <row r="3216" spans="1:18" ht="15.75" customHeight="1">
      <c r="A3216" s="12" t="s">
        <v>15</v>
      </c>
      <c r="B3216" s="15">
        <v>1185732</v>
      </c>
      <c r="C3216" s="3">
        <v>44425</v>
      </c>
      <c r="D3216" s="12" t="s">
        <v>34</v>
      </c>
      <c r="E3216" s="12" t="s">
        <v>112</v>
      </c>
      <c r="F3216" s="12" t="s">
        <v>113</v>
      </c>
      <c r="G3216" s="12" t="s">
        <v>18</v>
      </c>
      <c r="H3216" s="33">
        <v>0.5</v>
      </c>
      <c r="I3216" s="21">
        <v>5250</v>
      </c>
      <c r="J3216" s="33">
        <f t="shared" si="120"/>
        <v>2625</v>
      </c>
      <c r="K3216" s="34">
        <f t="shared" si="121"/>
        <v>1050</v>
      </c>
      <c r="L3216" s="24">
        <v>0.4</v>
      </c>
      <c r="M3216" s="42">
        <f t="shared" si="126"/>
        <v>0.2</v>
      </c>
      <c r="N3216" s="29">
        <f t="shared" si="127"/>
        <v>1050</v>
      </c>
      <c r="O3216" s="3"/>
      <c r="P3216" s="4"/>
      <c r="Q3216" s="5"/>
      <c r="R3216" s="6"/>
    </row>
    <row r="3217" spans="1:18" ht="15.75" customHeight="1">
      <c r="A3217" s="12" t="s">
        <v>15</v>
      </c>
      <c r="B3217" s="15">
        <v>1185732</v>
      </c>
      <c r="C3217" s="3">
        <v>44425</v>
      </c>
      <c r="D3217" s="12" t="s">
        <v>34</v>
      </c>
      <c r="E3217" s="12" t="s">
        <v>112</v>
      </c>
      <c r="F3217" s="12" t="s">
        <v>113</v>
      </c>
      <c r="G3217" s="12" t="s">
        <v>19</v>
      </c>
      <c r="H3217" s="33">
        <v>0.45000000000000007</v>
      </c>
      <c r="I3217" s="21">
        <v>3000</v>
      </c>
      <c r="J3217" s="33">
        <f t="shared" si="120"/>
        <v>1350.0000000000002</v>
      </c>
      <c r="K3217" s="34">
        <f t="shared" si="121"/>
        <v>540.00000000000011</v>
      </c>
      <c r="L3217" s="24">
        <v>0.4</v>
      </c>
      <c r="M3217" s="42">
        <f t="shared" si="126"/>
        <v>0.18000000000000005</v>
      </c>
      <c r="N3217" s="29">
        <f t="shared" si="127"/>
        <v>540.00000000000011</v>
      </c>
      <c r="O3217" s="3"/>
      <c r="P3217" s="4"/>
      <c r="Q3217" s="5"/>
      <c r="R3217" s="6"/>
    </row>
    <row r="3218" spans="1:18" ht="15.75" customHeight="1">
      <c r="A3218" s="12" t="s">
        <v>15</v>
      </c>
      <c r="B3218" s="15">
        <v>1185732</v>
      </c>
      <c r="C3218" s="3">
        <v>44425</v>
      </c>
      <c r="D3218" s="12" t="s">
        <v>34</v>
      </c>
      <c r="E3218" s="12" t="s">
        <v>112</v>
      </c>
      <c r="F3218" s="12" t="s">
        <v>113</v>
      </c>
      <c r="G3218" s="12" t="s">
        <v>20</v>
      </c>
      <c r="H3218" s="33">
        <v>0.4</v>
      </c>
      <c r="I3218" s="21">
        <v>3000</v>
      </c>
      <c r="J3218" s="33">
        <f t="shared" si="120"/>
        <v>1200</v>
      </c>
      <c r="K3218" s="34">
        <f t="shared" si="121"/>
        <v>480</v>
      </c>
      <c r="L3218" s="24">
        <v>0.4</v>
      </c>
      <c r="M3218" s="42">
        <f t="shared" si="126"/>
        <v>0.16</v>
      </c>
      <c r="N3218" s="29">
        <f t="shared" si="127"/>
        <v>480</v>
      </c>
      <c r="O3218" s="3"/>
      <c r="P3218" s="4"/>
      <c r="Q3218" s="5"/>
      <c r="R3218" s="6"/>
    </row>
    <row r="3219" spans="1:18" ht="15.75" customHeight="1">
      <c r="A3219" s="12" t="s">
        <v>15</v>
      </c>
      <c r="B3219" s="15">
        <v>1185732</v>
      </c>
      <c r="C3219" s="3">
        <v>44425</v>
      </c>
      <c r="D3219" s="12" t="s">
        <v>34</v>
      </c>
      <c r="E3219" s="12" t="s">
        <v>112</v>
      </c>
      <c r="F3219" s="12" t="s">
        <v>113</v>
      </c>
      <c r="G3219" s="12" t="s">
        <v>21</v>
      </c>
      <c r="H3219" s="33">
        <v>0.4</v>
      </c>
      <c r="I3219" s="21">
        <v>2750</v>
      </c>
      <c r="J3219" s="33">
        <f t="shared" si="120"/>
        <v>1100</v>
      </c>
      <c r="K3219" s="34">
        <f t="shared" si="121"/>
        <v>440</v>
      </c>
      <c r="L3219" s="24">
        <v>0.4</v>
      </c>
      <c r="M3219" s="42">
        <f t="shared" si="126"/>
        <v>0.16</v>
      </c>
      <c r="N3219" s="29">
        <f t="shared" si="127"/>
        <v>440</v>
      </c>
      <c r="O3219" s="3"/>
      <c r="P3219" s="4"/>
      <c r="Q3219" s="5"/>
      <c r="R3219" s="6"/>
    </row>
    <row r="3220" spans="1:18" ht="15.75" customHeight="1">
      <c r="A3220" s="12" t="s">
        <v>15</v>
      </c>
      <c r="B3220" s="15">
        <v>1185732</v>
      </c>
      <c r="C3220" s="3">
        <v>44425</v>
      </c>
      <c r="D3220" s="12" t="s">
        <v>34</v>
      </c>
      <c r="E3220" s="12" t="s">
        <v>112</v>
      </c>
      <c r="F3220" s="12" t="s">
        <v>113</v>
      </c>
      <c r="G3220" s="12" t="s">
        <v>22</v>
      </c>
      <c r="H3220" s="33">
        <v>0.5</v>
      </c>
      <c r="I3220" s="21">
        <v>2500</v>
      </c>
      <c r="J3220" s="33">
        <f t="shared" si="120"/>
        <v>1250</v>
      </c>
      <c r="K3220" s="34">
        <f t="shared" si="121"/>
        <v>500</v>
      </c>
      <c r="L3220" s="24">
        <v>0.4</v>
      </c>
      <c r="M3220" s="42">
        <f t="shared" si="126"/>
        <v>0.2</v>
      </c>
      <c r="N3220" s="29">
        <f t="shared" si="127"/>
        <v>500</v>
      </c>
      <c r="O3220" s="3"/>
      <c r="P3220" s="4"/>
      <c r="Q3220" s="5"/>
      <c r="R3220" s="6"/>
    </row>
    <row r="3221" spans="1:18" ht="15.75" customHeight="1">
      <c r="A3221" s="12" t="s">
        <v>15</v>
      </c>
      <c r="B3221" s="15">
        <v>1185732</v>
      </c>
      <c r="C3221" s="3">
        <v>44425</v>
      </c>
      <c r="D3221" s="12" t="s">
        <v>34</v>
      </c>
      <c r="E3221" s="12" t="s">
        <v>112</v>
      </c>
      <c r="F3221" s="12" t="s">
        <v>113</v>
      </c>
      <c r="G3221" s="12" t="s">
        <v>23</v>
      </c>
      <c r="H3221" s="33">
        <v>0.55000000000000004</v>
      </c>
      <c r="I3221" s="21">
        <v>4250</v>
      </c>
      <c r="J3221" s="33">
        <f t="shared" si="120"/>
        <v>2337.5</v>
      </c>
      <c r="K3221" s="34">
        <f t="shared" si="121"/>
        <v>935</v>
      </c>
      <c r="L3221" s="24">
        <v>0.4</v>
      </c>
      <c r="M3221" s="42">
        <f t="shared" si="126"/>
        <v>0.22</v>
      </c>
      <c r="N3221" s="29">
        <f t="shared" si="127"/>
        <v>935</v>
      </c>
      <c r="O3221" s="3"/>
      <c r="P3221" s="4"/>
      <c r="Q3221" s="5"/>
      <c r="R3221" s="6"/>
    </row>
    <row r="3222" spans="1:18" ht="15.75" customHeight="1">
      <c r="A3222" s="12" t="s">
        <v>15</v>
      </c>
      <c r="B3222" s="15">
        <v>1185732</v>
      </c>
      <c r="C3222" s="3">
        <v>44457</v>
      </c>
      <c r="D3222" s="12" t="s">
        <v>34</v>
      </c>
      <c r="E3222" s="12" t="s">
        <v>112</v>
      </c>
      <c r="F3222" s="12" t="s">
        <v>113</v>
      </c>
      <c r="G3222" s="12" t="s">
        <v>18</v>
      </c>
      <c r="H3222" s="33">
        <v>0.35000000000000003</v>
      </c>
      <c r="I3222" s="21">
        <v>5500</v>
      </c>
      <c r="J3222" s="33">
        <f t="shared" si="120"/>
        <v>1925.0000000000002</v>
      </c>
      <c r="K3222" s="34">
        <f t="shared" si="121"/>
        <v>770.00000000000011</v>
      </c>
      <c r="L3222" s="24">
        <v>0.4</v>
      </c>
      <c r="M3222" s="42">
        <f t="shared" si="126"/>
        <v>0.14000000000000001</v>
      </c>
      <c r="N3222" s="29">
        <f t="shared" si="127"/>
        <v>770.00000000000011</v>
      </c>
      <c r="O3222" s="3"/>
      <c r="P3222" s="4"/>
      <c r="Q3222" s="5"/>
      <c r="R3222" s="6"/>
    </row>
    <row r="3223" spans="1:18" ht="15.75" customHeight="1">
      <c r="A3223" s="12" t="s">
        <v>15</v>
      </c>
      <c r="B3223" s="15">
        <v>1185732</v>
      </c>
      <c r="C3223" s="3">
        <v>44457</v>
      </c>
      <c r="D3223" s="12" t="s">
        <v>34</v>
      </c>
      <c r="E3223" s="12" t="s">
        <v>112</v>
      </c>
      <c r="F3223" s="12" t="s">
        <v>113</v>
      </c>
      <c r="G3223" s="12" t="s">
        <v>19</v>
      </c>
      <c r="H3223" s="33">
        <v>0.3000000000000001</v>
      </c>
      <c r="I3223" s="21">
        <v>3500</v>
      </c>
      <c r="J3223" s="33">
        <f t="shared" si="120"/>
        <v>1050.0000000000005</v>
      </c>
      <c r="K3223" s="34">
        <f t="shared" si="121"/>
        <v>420.00000000000023</v>
      </c>
      <c r="L3223" s="24">
        <v>0.4</v>
      </c>
      <c r="M3223" s="42">
        <f t="shared" si="126"/>
        <v>0.12000000000000006</v>
      </c>
      <c r="N3223" s="29">
        <f t="shared" si="127"/>
        <v>420.00000000000023</v>
      </c>
      <c r="O3223" s="3"/>
      <c r="P3223" s="4"/>
      <c r="Q3223" s="5"/>
      <c r="R3223" s="6"/>
    </row>
    <row r="3224" spans="1:18" ht="15.75" customHeight="1">
      <c r="A3224" s="12" t="s">
        <v>15</v>
      </c>
      <c r="B3224" s="15">
        <v>1185732</v>
      </c>
      <c r="C3224" s="3">
        <v>44457</v>
      </c>
      <c r="D3224" s="12" t="s">
        <v>34</v>
      </c>
      <c r="E3224" s="12" t="s">
        <v>112</v>
      </c>
      <c r="F3224" s="12" t="s">
        <v>113</v>
      </c>
      <c r="G3224" s="12" t="s">
        <v>20</v>
      </c>
      <c r="H3224" s="33">
        <v>0.25000000000000006</v>
      </c>
      <c r="I3224" s="21">
        <v>2500</v>
      </c>
      <c r="J3224" s="33">
        <f t="shared" si="120"/>
        <v>625.00000000000011</v>
      </c>
      <c r="K3224" s="34">
        <f t="shared" si="121"/>
        <v>250.00000000000006</v>
      </c>
      <c r="L3224" s="24">
        <v>0.4</v>
      </c>
      <c r="M3224" s="42">
        <f t="shared" si="126"/>
        <v>0.10000000000000002</v>
      </c>
      <c r="N3224" s="29">
        <f t="shared" si="127"/>
        <v>250.00000000000006</v>
      </c>
      <c r="O3224" s="3"/>
      <c r="P3224" s="4"/>
      <c r="Q3224" s="5"/>
      <c r="R3224" s="6"/>
    </row>
    <row r="3225" spans="1:18" ht="15.75" customHeight="1">
      <c r="A3225" s="12" t="s">
        <v>15</v>
      </c>
      <c r="B3225" s="15">
        <v>1185732</v>
      </c>
      <c r="C3225" s="3">
        <v>44457</v>
      </c>
      <c r="D3225" s="12" t="s">
        <v>34</v>
      </c>
      <c r="E3225" s="12" t="s">
        <v>112</v>
      </c>
      <c r="F3225" s="12" t="s">
        <v>113</v>
      </c>
      <c r="G3225" s="12" t="s">
        <v>21</v>
      </c>
      <c r="H3225" s="33">
        <v>0.25000000000000006</v>
      </c>
      <c r="I3225" s="21">
        <v>2250</v>
      </c>
      <c r="J3225" s="33">
        <f t="shared" si="120"/>
        <v>562.50000000000011</v>
      </c>
      <c r="K3225" s="34">
        <f t="shared" si="121"/>
        <v>225.00000000000006</v>
      </c>
      <c r="L3225" s="24">
        <v>0.4</v>
      </c>
      <c r="M3225" s="42">
        <f t="shared" si="126"/>
        <v>0.10000000000000002</v>
      </c>
      <c r="N3225" s="29">
        <f t="shared" si="127"/>
        <v>225.00000000000006</v>
      </c>
      <c r="O3225" s="3"/>
      <c r="P3225" s="4"/>
      <c r="Q3225" s="5"/>
      <c r="R3225" s="6"/>
    </row>
    <row r="3226" spans="1:18" ht="15.75" customHeight="1">
      <c r="A3226" s="12" t="s">
        <v>15</v>
      </c>
      <c r="B3226" s="15">
        <v>1185732</v>
      </c>
      <c r="C3226" s="3">
        <v>44457</v>
      </c>
      <c r="D3226" s="12" t="s">
        <v>34</v>
      </c>
      <c r="E3226" s="12" t="s">
        <v>112</v>
      </c>
      <c r="F3226" s="12" t="s">
        <v>113</v>
      </c>
      <c r="G3226" s="12" t="s">
        <v>22</v>
      </c>
      <c r="H3226" s="33">
        <v>0.35000000000000003</v>
      </c>
      <c r="I3226" s="21">
        <v>2250</v>
      </c>
      <c r="J3226" s="33">
        <f t="shared" si="120"/>
        <v>787.50000000000011</v>
      </c>
      <c r="K3226" s="34">
        <f t="shared" si="121"/>
        <v>315.00000000000006</v>
      </c>
      <c r="L3226" s="24">
        <v>0.4</v>
      </c>
      <c r="M3226" s="42">
        <f t="shared" si="126"/>
        <v>0.14000000000000001</v>
      </c>
      <c r="N3226" s="29">
        <f t="shared" si="127"/>
        <v>315.00000000000006</v>
      </c>
      <c r="O3226" s="3"/>
      <c r="P3226" s="4"/>
      <c r="Q3226" s="5"/>
      <c r="R3226" s="6"/>
    </row>
    <row r="3227" spans="1:18" ht="15.75" customHeight="1">
      <c r="A3227" s="12" t="s">
        <v>15</v>
      </c>
      <c r="B3227" s="15">
        <v>1185732</v>
      </c>
      <c r="C3227" s="3">
        <v>44457</v>
      </c>
      <c r="D3227" s="12" t="s">
        <v>34</v>
      </c>
      <c r="E3227" s="12" t="s">
        <v>112</v>
      </c>
      <c r="F3227" s="12" t="s">
        <v>113</v>
      </c>
      <c r="G3227" s="12" t="s">
        <v>23</v>
      </c>
      <c r="H3227" s="33">
        <v>0.4</v>
      </c>
      <c r="I3227" s="21">
        <v>3000</v>
      </c>
      <c r="J3227" s="33">
        <f t="shared" si="120"/>
        <v>1200</v>
      </c>
      <c r="K3227" s="34">
        <f t="shared" si="121"/>
        <v>480</v>
      </c>
      <c r="L3227" s="24">
        <v>0.4</v>
      </c>
      <c r="M3227" s="42">
        <f t="shared" si="126"/>
        <v>0.16</v>
      </c>
      <c r="N3227" s="29">
        <f t="shared" si="127"/>
        <v>480</v>
      </c>
      <c r="O3227" s="3"/>
      <c r="P3227" s="4"/>
      <c r="Q3227" s="5"/>
      <c r="R3227" s="6"/>
    </row>
    <row r="3228" spans="1:18" ht="15.75" customHeight="1">
      <c r="A3228" s="12" t="s">
        <v>15</v>
      </c>
      <c r="B3228" s="15">
        <v>1185732</v>
      </c>
      <c r="C3228" s="3">
        <v>44486</v>
      </c>
      <c r="D3228" s="12" t="s">
        <v>34</v>
      </c>
      <c r="E3228" s="12" t="s">
        <v>112</v>
      </c>
      <c r="F3228" s="12" t="s">
        <v>113</v>
      </c>
      <c r="G3228" s="12" t="s">
        <v>18</v>
      </c>
      <c r="H3228" s="33">
        <v>0.44999999999999996</v>
      </c>
      <c r="I3228" s="21">
        <v>4250</v>
      </c>
      <c r="J3228" s="33">
        <f t="shared" si="120"/>
        <v>1912.4999999999998</v>
      </c>
      <c r="K3228" s="34">
        <f t="shared" si="121"/>
        <v>765</v>
      </c>
      <c r="L3228" s="24">
        <v>0.4</v>
      </c>
      <c r="M3228" s="42">
        <f t="shared" si="126"/>
        <v>0.18</v>
      </c>
      <c r="N3228" s="29">
        <f t="shared" si="127"/>
        <v>765</v>
      </c>
      <c r="O3228" s="3"/>
      <c r="P3228" s="4"/>
      <c r="Q3228" s="5"/>
      <c r="R3228" s="6"/>
    </row>
    <row r="3229" spans="1:18" ht="15.75" customHeight="1">
      <c r="A3229" s="12" t="s">
        <v>15</v>
      </c>
      <c r="B3229" s="15">
        <v>1185732</v>
      </c>
      <c r="C3229" s="3">
        <v>44486</v>
      </c>
      <c r="D3229" s="12" t="s">
        <v>34</v>
      </c>
      <c r="E3229" s="12" t="s">
        <v>112</v>
      </c>
      <c r="F3229" s="12" t="s">
        <v>113</v>
      </c>
      <c r="G3229" s="12" t="s">
        <v>19</v>
      </c>
      <c r="H3229" s="33">
        <v>0.35000000000000003</v>
      </c>
      <c r="I3229" s="21">
        <v>2750</v>
      </c>
      <c r="J3229" s="33">
        <f t="shared" si="120"/>
        <v>962.50000000000011</v>
      </c>
      <c r="K3229" s="34">
        <f t="shared" si="121"/>
        <v>385.00000000000006</v>
      </c>
      <c r="L3229" s="24">
        <v>0.4</v>
      </c>
      <c r="M3229" s="42">
        <f t="shared" si="126"/>
        <v>0.14000000000000001</v>
      </c>
      <c r="N3229" s="29">
        <f t="shared" si="127"/>
        <v>385.00000000000006</v>
      </c>
      <c r="O3229" s="3"/>
      <c r="P3229" s="4"/>
      <c r="Q3229" s="5"/>
      <c r="R3229" s="6"/>
    </row>
    <row r="3230" spans="1:18" ht="15.75" customHeight="1">
      <c r="A3230" s="12" t="s">
        <v>15</v>
      </c>
      <c r="B3230" s="15">
        <v>1185732</v>
      </c>
      <c r="C3230" s="3">
        <v>44486</v>
      </c>
      <c r="D3230" s="12" t="s">
        <v>34</v>
      </c>
      <c r="E3230" s="12" t="s">
        <v>112</v>
      </c>
      <c r="F3230" s="12" t="s">
        <v>113</v>
      </c>
      <c r="G3230" s="12" t="s">
        <v>20</v>
      </c>
      <c r="H3230" s="33">
        <v>0.35000000000000003</v>
      </c>
      <c r="I3230" s="21">
        <v>1750</v>
      </c>
      <c r="J3230" s="33">
        <f t="shared" si="120"/>
        <v>612.50000000000011</v>
      </c>
      <c r="K3230" s="34">
        <f t="shared" si="121"/>
        <v>245.00000000000006</v>
      </c>
      <c r="L3230" s="24">
        <v>0.4</v>
      </c>
      <c r="M3230" s="42">
        <f t="shared" si="126"/>
        <v>0.14000000000000004</v>
      </c>
      <c r="N3230" s="29">
        <f t="shared" si="127"/>
        <v>245.00000000000006</v>
      </c>
      <c r="O3230" s="3"/>
      <c r="P3230" s="4"/>
      <c r="Q3230" s="5"/>
      <c r="R3230" s="6"/>
    </row>
    <row r="3231" spans="1:18" ht="15.75" customHeight="1">
      <c r="A3231" s="12" t="s">
        <v>15</v>
      </c>
      <c r="B3231" s="15">
        <v>1185732</v>
      </c>
      <c r="C3231" s="3">
        <v>44486</v>
      </c>
      <c r="D3231" s="12" t="s">
        <v>34</v>
      </c>
      <c r="E3231" s="12" t="s">
        <v>112</v>
      </c>
      <c r="F3231" s="12" t="s">
        <v>113</v>
      </c>
      <c r="G3231" s="12" t="s">
        <v>21</v>
      </c>
      <c r="H3231" s="33">
        <v>0.35000000000000003</v>
      </c>
      <c r="I3231" s="21">
        <v>1750</v>
      </c>
      <c r="J3231" s="33">
        <f t="shared" si="120"/>
        <v>612.50000000000011</v>
      </c>
      <c r="K3231" s="34">
        <f t="shared" si="121"/>
        <v>245.00000000000006</v>
      </c>
      <c r="L3231" s="24">
        <v>0.4</v>
      </c>
      <c r="M3231" s="42">
        <f t="shared" si="126"/>
        <v>0.14000000000000004</v>
      </c>
      <c r="N3231" s="29">
        <f t="shared" si="127"/>
        <v>245.00000000000006</v>
      </c>
      <c r="O3231" s="3"/>
      <c r="P3231" s="4"/>
      <c r="Q3231" s="5"/>
      <c r="R3231" s="6"/>
    </row>
    <row r="3232" spans="1:18" ht="15.75" customHeight="1">
      <c r="A3232" s="12" t="s">
        <v>15</v>
      </c>
      <c r="B3232" s="15">
        <v>1185732</v>
      </c>
      <c r="C3232" s="3">
        <v>44486</v>
      </c>
      <c r="D3232" s="12" t="s">
        <v>34</v>
      </c>
      <c r="E3232" s="12" t="s">
        <v>112</v>
      </c>
      <c r="F3232" s="12" t="s">
        <v>113</v>
      </c>
      <c r="G3232" s="12" t="s">
        <v>22</v>
      </c>
      <c r="H3232" s="33">
        <v>0.44999999999999996</v>
      </c>
      <c r="I3232" s="21">
        <v>1750</v>
      </c>
      <c r="J3232" s="33">
        <f t="shared" si="120"/>
        <v>787.49999999999989</v>
      </c>
      <c r="K3232" s="34">
        <f t="shared" si="121"/>
        <v>315</v>
      </c>
      <c r="L3232" s="24">
        <v>0.4</v>
      </c>
      <c r="M3232" s="42">
        <f t="shared" si="126"/>
        <v>0.18</v>
      </c>
      <c r="N3232" s="29">
        <f t="shared" si="127"/>
        <v>315</v>
      </c>
      <c r="O3232" s="3"/>
      <c r="P3232" s="4"/>
      <c r="Q3232" s="5"/>
      <c r="R3232" s="6"/>
    </row>
    <row r="3233" spans="1:18" ht="15.75" customHeight="1">
      <c r="A3233" s="12" t="s">
        <v>15</v>
      </c>
      <c r="B3233" s="15">
        <v>1185732</v>
      </c>
      <c r="C3233" s="3">
        <v>44486</v>
      </c>
      <c r="D3233" s="12" t="s">
        <v>34</v>
      </c>
      <c r="E3233" s="12" t="s">
        <v>112</v>
      </c>
      <c r="F3233" s="12" t="s">
        <v>113</v>
      </c>
      <c r="G3233" s="12" t="s">
        <v>23</v>
      </c>
      <c r="H3233" s="33">
        <v>0.49999999999999983</v>
      </c>
      <c r="I3233" s="21">
        <v>3000</v>
      </c>
      <c r="J3233" s="33">
        <f t="shared" si="120"/>
        <v>1499.9999999999995</v>
      </c>
      <c r="K3233" s="34">
        <f t="shared" si="121"/>
        <v>599.99999999999989</v>
      </c>
      <c r="L3233" s="24">
        <v>0.4</v>
      </c>
      <c r="M3233" s="42">
        <f t="shared" si="126"/>
        <v>0.19999999999999996</v>
      </c>
      <c r="N3233" s="29">
        <f t="shared" si="127"/>
        <v>599.99999999999989</v>
      </c>
      <c r="O3233" s="3"/>
      <c r="P3233" s="4"/>
      <c r="Q3233" s="5"/>
      <c r="R3233" s="6"/>
    </row>
    <row r="3234" spans="1:18" ht="15.75" customHeight="1">
      <c r="A3234" s="12" t="s">
        <v>15</v>
      </c>
      <c r="B3234" s="15">
        <v>1185732</v>
      </c>
      <c r="C3234" s="3">
        <v>44517</v>
      </c>
      <c r="D3234" s="12" t="s">
        <v>34</v>
      </c>
      <c r="E3234" s="12" t="s">
        <v>112</v>
      </c>
      <c r="F3234" s="12" t="s">
        <v>113</v>
      </c>
      <c r="G3234" s="12" t="s">
        <v>18</v>
      </c>
      <c r="H3234" s="33">
        <v>0.44999999999999996</v>
      </c>
      <c r="I3234" s="21">
        <v>4500</v>
      </c>
      <c r="J3234" s="33">
        <f t="shared" si="120"/>
        <v>2024.9999999999998</v>
      </c>
      <c r="K3234" s="34">
        <f t="shared" si="121"/>
        <v>810</v>
      </c>
      <c r="L3234" s="24">
        <v>0.4</v>
      </c>
      <c r="M3234" s="42">
        <f t="shared" si="126"/>
        <v>0.18</v>
      </c>
      <c r="N3234" s="29">
        <f t="shared" si="127"/>
        <v>810</v>
      </c>
      <c r="O3234" s="3"/>
      <c r="P3234" s="4"/>
      <c r="Q3234" s="5"/>
      <c r="R3234" s="6"/>
    </row>
    <row r="3235" spans="1:18" ht="15.75" customHeight="1">
      <c r="A3235" s="12" t="s">
        <v>15</v>
      </c>
      <c r="B3235" s="15">
        <v>1185732</v>
      </c>
      <c r="C3235" s="3">
        <v>44517</v>
      </c>
      <c r="D3235" s="12" t="s">
        <v>34</v>
      </c>
      <c r="E3235" s="12" t="s">
        <v>112</v>
      </c>
      <c r="F3235" s="12" t="s">
        <v>113</v>
      </c>
      <c r="G3235" s="12" t="s">
        <v>19</v>
      </c>
      <c r="H3235" s="33">
        <v>0.35000000000000003</v>
      </c>
      <c r="I3235" s="21">
        <v>3500</v>
      </c>
      <c r="J3235" s="33">
        <f t="shared" si="120"/>
        <v>1225.0000000000002</v>
      </c>
      <c r="K3235" s="34">
        <f t="shared" si="121"/>
        <v>490.00000000000011</v>
      </c>
      <c r="L3235" s="24">
        <v>0.4</v>
      </c>
      <c r="M3235" s="42">
        <f t="shared" si="126"/>
        <v>0.14000000000000004</v>
      </c>
      <c r="N3235" s="29">
        <f t="shared" si="127"/>
        <v>490.00000000000011</v>
      </c>
      <c r="O3235" s="3"/>
      <c r="P3235" s="4"/>
      <c r="Q3235" s="5"/>
      <c r="R3235" s="6"/>
    </row>
    <row r="3236" spans="1:18" ht="15.75" customHeight="1">
      <c r="A3236" s="12" t="s">
        <v>15</v>
      </c>
      <c r="B3236" s="15">
        <v>1185732</v>
      </c>
      <c r="C3236" s="3">
        <v>44517</v>
      </c>
      <c r="D3236" s="12" t="s">
        <v>34</v>
      </c>
      <c r="E3236" s="12" t="s">
        <v>112</v>
      </c>
      <c r="F3236" s="12" t="s">
        <v>113</v>
      </c>
      <c r="G3236" s="12" t="s">
        <v>20</v>
      </c>
      <c r="H3236" s="33">
        <v>0.35000000000000003</v>
      </c>
      <c r="I3236" s="21">
        <v>2950</v>
      </c>
      <c r="J3236" s="33">
        <f t="shared" si="120"/>
        <v>1032.5</v>
      </c>
      <c r="K3236" s="34">
        <f t="shared" si="121"/>
        <v>413</v>
      </c>
      <c r="L3236" s="24">
        <v>0.4</v>
      </c>
      <c r="M3236" s="42">
        <f t="shared" si="126"/>
        <v>0.14000000000000001</v>
      </c>
      <c r="N3236" s="29">
        <f t="shared" si="127"/>
        <v>413</v>
      </c>
      <c r="O3236" s="3"/>
      <c r="P3236" s="4"/>
      <c r="Q3236" s="5"/>
      <c r="R3236" s="6"/>
    </row>
    <row r="3237" spans="1:18" ht="15.75" customHeight="1">
      <c r="A3237" s="12" t="s">
        <v>15</v>
      </c>
      <c r="B3237" s="15">
        <v>1185732</v>
      </c>
      <c r="C3237" s="3">
        <v>44517</v>
      </c>
      <c r="D3237" s="12" t="s">
        <v>34</v>
      </c>
      <c r="E3237" s="12" t="s">
        <v>112</v>
      </c>
      <c r="F3237" s="12" t="s">
        <v>113</v>
      </c>
      <c r="G3237" s="12" t="s">
        <v>21</v>
      </c>
      <c r="H3237" s="33">
        <v>0.4</v>
      </c>
      <c r="I3237" s="21">
        <v>3250</v>
      </c>
      <c r="J3237" s="33">
        <f t="shared" si="120"/>
        <v>1300</v>
      </c>
      <c r="K3237" s="34">
        <f t="shared" si="121"/>
        <v>520</v>
      </c>
      <c r="L3237" s="24">
        <v>0.4</v>
      </c>
      <c r="M3237" s="42">
        <f t="shared" si="126"/>
        <v>0.16</v>
      </c>
      <c r="N3237" s="29">
        <f t="shared" si="127"/>
        <v>520</v>
      </c>
      <c r="O3237" s="3"/>
      <c r="P3237" s="4"/>
      <c r="Q3237" s="5"/>
      <c r="R3237" s="6"/>
    </row>
    <row r="3238" spans="1:18" ht="15.75" customHeight="1">
      <c r="A3238" s="12" t="s">
        <v>15</v>
      </c>
      <c r="B3238" s="15">
        <v>1185732</v>
      </c>
      <c r="C3238" s="3">
        <v>44517</v>
      </c>
      <c r="D3238" s="12" t="s">
        <v>34</v>
      </c>
      <c r="E3238" s="12" t="s">
        <v>112</v>
      </c>
      <c r="F3238" s="12" t="s">
        <v>113</v>
      </c>
      <c r="G3238" s="12" t="s">
        <v>22</v>
      </c>
      <c r="H3238" s="33">
        <v>0.65</v>
      </c>
      <c r="I3238" s="21">
        <v>3000</v>
      </c>
      <c r="J3238" s="33">
        <f t="shared" si="120"/>
        <v>1950</v>
      </c>
      <c r="K3238" s="34">
        <f t="shared" si="121"/>
        <v>780</v>
      </c>
      <c r="L3238" s="24">
        <v>0.4</v>
      </c>
      <c r="M3238" s="42">
        <f t="shared" si="126"/>
        <v>0.26</v>
      </c>
      <c r="N3238" s="29">
        <f t="shared" si="127"/>
        <v>780</v>
      </c>
      <c r="O3238" s="3"/>
      <c r="P3238" s="4"/>
      <c r="Q3238" s="5"/>
      <c r="R3238" s="6"/>
    </row>
    <row r="3239" spans="1:18" ht="15.75" customHeight="1">
      <c r="A3239" s="12" t="s">
        <v>15</v>
      </c>
      <c r="B3239" s="15">
        <v>1185732</v>
      </c>
      <c r="C3239" s="3">
        <v>44517</v>
      </c>
      <c r="D3239" s="12" t="s">
        <v>34</v>
      </c>
      <c r="E3239" s="12" t="s">
        <v>112</v>
      </c>
      <c r="F3239" s="12" t="s">
        <v>113</v>
      </c>
      <c r="G3239" s="12" t="s">
        <v>23</v>
      </c>
      <c r="H3239" s="33">
        <v>0.7</v>
      </c>
      <c r="I3239" s="21">
        <v>4000</v>
      </c>
      <c r="J3239" s="33">
        <f t="shared" si="120"/>
        <v>2800</v>
      </c>
      <c r="K3239" s="34">
        <f t="shared" si="121"/>
        <v>1120</v>
      </c>
      <c r="L3239" s="24">
        <v>0.4</v>
      </c>
      <c r="M3239" s="42">
        <f t="shared" si="126"/>
        <v>0.28000000000000003</v>
      </c>
      <c r="N3239" s="29">
        <f t="shared" si="127"/>
        <v>1120</v>
      </c>
      <c r="O3239" s="3"/>
      <c r="P3239" s="4"/>
      <c r="Q3239" s="5"/>
      <c r="R3239" s="6"/>
    </row>
    <row r="3240" spans="1:18" ht="15.75" customHeight="1">
      <c r="A3240" s="12" t="s">
        <v>15</v>
      </c>
      <c r="B3240" s="15">
        <v>1185732</v>
      </c>
      <c r="C3240" s="3">
        <v>44546</v>
      </c>
      <c r="D3240" s="12" t="s">
        <v>34</v>
      </c>
      <c r="E3240" s="12" t="s">
        <v>112</v>
      </c>
      <c r="F3240" s="12" t="s">
        <v>113</v>
      </c>
      <c r="G3240" s="12" t="s">
        <v>18</v>
      </c>
      <c r="H3240" s="33">
        <v>0.65</v>
      </c>
      <c r="I3240" s="21">
        <v>6500</v>
      </c>
      <c r="J3240" s="33">
        <f t="shared" si="120"/>
        <v>4225</v>
      </c>
      <c r="K3240" s="34">
        <f t="shared" si="121"/>
        <v>1690</v>
      </c>
      <c r="L3240" s="24">
        <v>0.4</v>
      </c>
      <c r="M3240" s="42">
        <f t="shared" si="126"/>
        <v>0.26</v>
      </c>
      <c r="N3240" s="29">
        <f t="shared" si="127"/>
        <v>1690</v>
      </c>
      <c r="O3240" s="3"/>
      <c r="P3240" s="4"/>
      <c r="Q3240" s="5"/>
      <c r="R3240" s="6"/>
    </row>
    <row r="3241" spans="1:18" ht="15.75" customHeight="1">
      <c r="A3241" s="12" t="s">
        <v>15</v>
      </c>
      <c r="B3241" s="15">
        <v>1185732</v>
      </c>
      <c r="C3241" s="3">
        <v>44546</v>
      </c>
      <c r="D3241" s="12" t="s">
        <v>34</v>
      </c>
      <c r="E3241" s="12" t="s">
        <v>112</v>
      </c>
      <c r="F3241" s="12" t="s">
        <v>113</v>
      </c>
      <c r="G3241" s="12" t="s">
        <v>19</v>
      </c>
      <c r="H3241" s="33">
        <v>0.55000000000000004</v>
      </c>
      <c r="I3241" s="21">
        <v>4500</v>
      </c>
      <c r="J3241" s="33">
        <f t="shared" si="120"/>
        <v>2475</v>
      </c>
      <c r="K3241" s="34">
        <f t="shared" si="121"/>
        <v>990</v>
      </c>
      <c r="L3241" s="24">
        <v>0.4</v>
      </c>
      <c r="M3241" s="42">
        <f t="shared" si="126"/>
        <v>0.22</v>
      </c>
      <c r="N3241" s="29">
        <f t="shared" si="127"/>
        <v>990</v>
      </c>
      <c r="O3241" s="3"/>
      <c r="P3241" s="4"/>
      <c r="Q3241" s="5"/>
      <c r="R3241" s="6"/>
    </row>
    <row r="3242" spans="1:18" ht="15.75" customHeight="1">
      <c r="A3242" s="12" t="s">
        <v>15</v>
      </c>
      <c r="B3242" s="15">
        <v>1185732</v>
      </c>
      <c r="C3242" s="3">
        <v>44546</v>
      </c>
      <c r="D3242" s="12" t="s">
        <v>34</v>
      </c>
      <c r="E3242" s="12" t="s">
        <v>112</v>
      </c>
      <c r="F3242" s="12" t="s">
        <v>113</v>
      </c>
      <c r="G3242" s="12" t="s">
        <v>20</v>
      </c>
      <c r="H3242" s="33">
        <v>0.55000000000000004</v>
      </c>
      <c r="I3242" s="21">
        <v>4000</v>
      </c>
      <c r="J3242" s="33">
        <f t="shared" si="120"/>
        <v>2200</v>
      </c>
      <c r="K3242" s="34">
        <f t="shared" si="121"/>
        <v>880</v>
      </c>
      <c r="L3242" s="24">
        <v>0.4</v>
      </c>
      <c r="M3242" s="42">
        <f t="shared" si="126"/>
        <v>0.22</v>
      </c>
      <c r="N3242" s="29">
        <f t="shared" si="127"/>
        <v>880</v>
      </c>
      <c r="O3242" s="3"/>
      <c r="P3242" s="4"/>
      <c r="Q3242" s="5"/>
      <c r="R3242" s="6"/>
    </row>
    <row r="3243" spans="1:18" ht="15.75" customHeight="1">
      <c r="A3243" s="12" t="s">
        <v>15</v>
      </c>
      <c r="B3243" s="15">
        <v>1185732</v>
      </c>
      <c r="C3243" s="3">
        <v>44546</v>
      </c>
      <c r="D3243" s="12" t="s">
        <v>34</v>
      </c>
      <c r="E3243" s="12" t="s">
        <v>112</v>
      </c>
      <c r="F3243" s="12" t="s">
        <v>113</v>
      </c>
      <c r="G3243" s="12" t="s">
        <v>21</v>
      </c>
      <c r="H3243" s="33">
        <v>0.55000000000000004</v>
      </c>
      <c r="I3243" s="21">
        <v>3500</v>
      </c>
      <c r="J3243" s="33">
        <f t="shared" si="120"/>
        <v>1925.0000000000002</v>
      </c>
      <c r="K3243" s="34">
        <f t="shared" si="121"/>
        <v>770.00000000000011</v>
      </c>
      <c r="L3243" s="24">
        <v>0.4</v>
      </c>
      <c r="M3243" s="42">
        <f t="shared" si="126"/>
        <v>0.22000000000000003</v>
      </c>
      <c r="N3243" s="29">
        <f t="shared" si="127"/>
        <v>770.00000000000011</v>
      </c>
      <c r="O3243" s="3"/>
      <c r="P3243" s="4"/>
      <c r="Q3243" s="5"/>
      <c r="R3243" s="6"/>
    </row>
    <row r="3244" spans="1:18" ht="15.75" customHeight="1">
      <c r="A3244" s="12" t="s">
        <v>15</v>
      </c>
      <c r="B3244" s="15">
        <v>1185732</v>
      </c>
      <c r="C3244" s="3">
        <v>44546</v>
      </c>
      <c r="D3244" s="12" t="s">
        <v>34</v>
      </c>
      <c r="E3244" s="12" t="s">
        <v>112</v>
      </c>
      <c r="F3244" s="12" t="s">
        <v>113</v>
      </c>
      <c r="G3244" s="12" t="s">
        <v>22</v>
      </c>
      <c r="H3244" s="33">
        <v>0.65</v>
      </c>
      <c r="I3244" s="21">
        <v>3500</v>
      </c>
      <c r="J3244" s="33">
        <f t="shared" si="120"/>
        <v>2275</v>
      </c>
      <c r="K3244" s="34">
        <f t="shared" si="121"/>
        <v>910</v>
      </c>
      <c r="L3244" s="24">
        <v>0.4</v>
      </c>
      <c r="M3244" s="42">
        <f t="shared" si="126"/>
        <v>0.26</v>
      </c>
      <c r="N3244" s="29">
        <f t="shared" si="127"/>
        <v>910</v>
      </c>
      <c r="O3244" s="3"/>
      <c r="P3244" s="4"/>
      <c r="Q3244" s="5"/>
      <c r="R3244" s="6"/>
    </row>
    <row r="3245" spans="1:18" ht="15.75" customHeight="1">
      <c r="A3245" s="12" t="s">
        <v>15</v>
      </c>
      <c r="B3245" s="15">
        <v>1185732</v>
      </c>
      <c r="C3245" s="3">
        <v>44546</v>
      </c>
      <c r="D3245" s="12" t="s">
        <v>34</v>
      </c>
      <c r="E3245" s="12" t="s">
        <v>112</v>
      </c>
      <c r="F3245" s="12" t="s">
        <v>113</v>
      </c>
      <c r="G3245" s="12" t="s">
        <v>23</v>
      </c>
      <c r="H3245" s="33">
        <v>0.7</v>
      </c>
      <c r="I3245" s="21">
        <v>4500</v>
      </c>
      <c r="J3245" s="33">
        <f t="shared" si="120"/>
        <v>3150</v>
      </c>
      <c r="K3245" s="34">
        <f t="shared" si="121"/>
        <v>1260</v>
      </c>
      <c r="L3245" s="24">
        <v>0.4</v>
      </c>
      <c r="M3245" s="42">
        <f t="shared" si="126"/>
        <v>0.28000000000000003</v>
      </c>
      <c r="N3245" s="29">
        <f t="shared" si="127"/>
        <v>1260</v>
      </c>
      <c r="O3245" s="3"/>
      <c r="P3245" s="4"/>
      <c r="Q3245" s="5"/>
      <c r="R3245" s="6"/>
    </row>
    <row r="3246" spans="1:18" ht="15.75" customHeight="1">
      <c r="A3246" s="12" t="s">
        <v>15</v>
      </c>
      <c r="B3246" s="15">
        <v>1185732</v>
      </c>
      <c r="C3246" s="3">
        <v>44220</v>
      </c>
      <c r="D3246" s="12" t="s">
        <v>16</v>
      </c>
      <c r="E3246" s="12" t="s">
        <v>114</v>
      </c>
      <c r="F3246" s="12" t="s">
        <v>89</v>
      </c>
      <c r="G3246" s="12" t="s">
        <v>18</v>
      </c>
      <c r="H3246" s="33">
        <v>0.35000000000000003</v>
      </c>
      <c r="I3246" s="21">
        <v>4250</v>
      </c>
      <c r="J3246" s="33">
        <f t="shared" si="120"/>
        <v>1487.5000000000002</v>
      </c>
      <c r="K3246" s="34">
        <f t="shared" si="121"/>
        <v>595.00000000000011</v>
      </c>
      <c r="L3246" s="24">
        <v>0.4</v>
      </c>
      <c r="M3246" s="42">
        <f t="shared" si="126"/>
        <v>0.14000000000000001</v>
      </c>
      <c r="N3246" s="29">
        <f t="shared" si="127"/>
        <v>595.00000000000011</v>
      </c>
      <c r="O3246" s="3"/>
      <c r="P3246" s="4"/>
      <c r="Q3246" s="5"/>
      <c r="R3246" s="6"/>
    </row>
    <row r="3247" spans="1:18" ht="15.75" customHeight="1">
      <c r="A3247" s="12" t="s">
        <v>15</v>
      </c>
      <c r="B3247" s="15">
        <v>1185732</v>
      </c>
      <c r="C3247" s="3">
        <v>44220</v>
      </c>
      <c r="D3247" s="12" t="s">
        <v>16</v>
      </c>
      <c r="E3247" s="12" t="s">
        <v>114</v>
      </c>
      <c r="F3247" s="12" t="s">
        <v>89</v>
      </c>
      <c r="G3247" s="12" t="s">
        <v>19</v>
      </c>
      <c r="H3247" s="33">
        <v>0.35000000000000003</v>
      </c>
      <c r="I3247" s="21">
        <v>2250</v>
      </c>
      <c r="J3247" s="33">
        <f t="shared" si="120"/>
        <v>787.50000000000011</v>
      </c>
      <c r="K3247" s="34">
        <f t="shared" si="121"/>
        <v>275.625</v>
      </c>
      <c r="L3247" s="24">
        <v>0.35</v>
      </c>
      <c r="M3247" s="42">
        <f t="shared" si="126"/>
        <v>0.1225</v>
      </c>
      <c r="N3247" s="29">
        <f t="shared" si="127"/>
        <v>275.625</v>
      </c>
      <c r="O3247" s="3"/>
      <c r="P3247" s="4"/>
      <c r="Q3247" s="5"/>
      <c r="R3247" s="6"/>
    </row>
    <row r="3248" spans="1:18" ht="15.75" customHeight="1">
      <c r="A3248" s="12" t="s">
        <v>15</v>
      </c>
      <c r="B3248" s="15">
        <v>1185732</v>
      </c>
      <c r="C3248" s="3">
        <v>44220</v>
      </c>
      <c r="D3248" s="12" t="s">
        <v>16</v>
      </c>
      <c r="E3248" s="12" t="s">
        <v>114</v>
      </c>
      <c r="F3248" s="12" t="s">
        <v>89</v>
      </c>
      <c r="G3248" s="12" t="s">
        <v>20</v>
      </c>
      <c r="H3248" s="33">
        <v>0.25000000000000006</v>
      </c>
      <c r="I3248" s="21">
        <v>2250</v>
      </c>
      <c r="J3248" s="33">
        <f t="shared" si="120"/>
        <v>562.50000000000011</v>
      </c>
      <c r="K3248" s="34">
        <f t="shared" si="121"/>
        <v>196.87500000000003</v>
      </c>
      <c r="L3248" s="24">
        <v>0.35</v>
      </c>
      <c r="M3248" s="42">
        <f t="shared" si="126"/>
        <v>8.7500000000000008E-2</v>
      </c>
      <c r="N3248" s="29">
        <f t="shared" si="127"/>
        <v>196.87500000000003</v>
      </c>
      <c r="O3248" s="3"/>
      <c r="P3248" s="4"/>
      <c r="Q3248" s="5"/>
      <c r="R3248" s="6"/>
    </row>
    <row r="3249" spans="1:18" ht="15.75" customHeight="1">
      <c r="A3249" s="12" t="s">
        <v>15</v>
      </c>
      <c r="B3249" s="15">
        <v>1185732</v>
      </c>
      <c r="C3249" s="3">
        <v>44220</v>
      </c>
      <c r="D3249" s="12" t="s">
        <v>16</v>
      </c>
      <c r="E3249" s="12" t="s">
        <v>114</v>
      </c>
      <c r="F3249" s="12" t="s">
        <v>89</v>
      </c>
      <c r="G3249" s="12" t="s">
        <v>21</v>
      </c>
      <c r="H3249" s="33">
        <v>0.3</v>
      </c>
      <c r="I3249" s="21">
        <v>750</v>
      </c>
      <c r="J3249" s="33">
        <f t="shared" si="120"/>
        <v>225</v>
      </c>
      <c r="K3249" s="34">
        <f t="shared" si="121"/>
        <v>78.75</v>
      </c>
      <c r="L3249" s="24">
        <v>0.35</v>
      </c>
      <c r="M3249" s="42">
        <f t="shared" si="126"/>
        <v>0.105</v>
      </c>
      <c r="N3249" s="29">
        <f t="shared" si="127"/>
        <v>78.75</v>
      </c>
      <c r="O3249" s="3"/>
      <c r="P3249" s="4"/>
      <c r="Q3249" s="5"/>
      <c r="R3249" s="6"/>
    </row>
    <row r="3250" spans="1:18" ht="15.75" customHeight="1">
      <c r="A3250" s="12" t="s">
        <v>15</v>
      </c>
      <c r="B3250" s="15">
        <v>1185732</v>
      </c>
      <c r="C3250" s="3">
        <v>44220</v>
      </c>
      <c r="D3250" s="12" t="s">
        <v>16</v>
      </c>
      <c r="E3250" s="12" t="s">
        <v>114</v>
      </c>
      <c r="F3250" s="12" t="s">
        <v>89</v>
      </c>
      <c r="G3250" s="12" t="s">
        <v>22</v>
      </c>
      <c r="H3250" s="33">
        <v>0.45</v>
      </c>
      <c r="I3250" s="21">
        <v>1250</v>
      </c>
      <c r="J3250" s="33">
        <f t="shared" si="120"/>
        <v>562.5</v>
      </c>
      <c r="K3250" s="34">
        <f t="shared" si="121"/>
        <v>168.75</v>
      </c>
      <c r="L3250" s="24">
        <v>0.3</v>
      </c>
      <c r="M3250" s="42">
        <f t="shared" si="126"/>
        <v>0.13500000000000001</v>
      </c>
      <c r="N3250" s="29">
        <f t="shared" si="127"/>
        <v>168.75</v>
      </c>
      <c r="O3250" s="3"/>
      <c r="P3250" s="4"/>
      <c r="Q3250" s="5"/>
      <c r="R3250" s="6"/>
    </row>
    <row r="3251" spans="1:18" ht="15.75" customHeight="1">
      <c r="A3251" s="12" t="s">
        <v>15</v>
      </c>
      <c r="B3251" s="15">
        <v>1185732</v>
      </c>
      <c r="C3251" s="3">
        <v>44220</v>
      </c>
      <c r="D3251" s="12" t="s">
        <v>16</v>
      </c>
      <c r="E3251" s="12" t="s">
        <v>114</v>
      </c>
      <c r="F3251" s="12" t="s">
        <v>89</v>
      </c>
      <c r="G3251" s="12" t="s">
        <v>23</v>
      </c>
      <c r="H3251" s="33">
        <v>0.35000000000000003</v>
      </c>
      <c r="I3251" s="21">
        <v>2250</v>
      </c>
      <c r="J3251" s="33">
        <f t="shared" si="120"/>
        <v>787.50000000000011</v>
      </c>
      <c r="K3251" s="34">
        <f t="shared" si="121"/>
        <v>236.25000000000003</v>
      </c>
      <c r="L3251" s="24">
        <v>0.3</v>
      </c>
      <c r="M3251" s="42">
        <f t="shared" si="126"/>
        <v>0.10500000000000001</v>
      </c>
      <c r="N3251" s="29">
        <f t="shared" si="127"/>
        <v>236.25000000000003</v>
      </c>
      <c r="O3251" s="3"/>
      <c r="P3251" s="4"/>
      <c r="Q3251" s="5"/>
      <c r="R3251" s="6"/>
    </row>
    <row r="3252" spans="1:18" ht="15.75" customHeight="1">
      <c r="A3252" s="12" t="s">
        <v>15</v>
      </c>
      <c r="B3252" s="15">
        <v>1185732</v>
      </c>
      <c r="C3252" s="3">
        <v>44249</v>
      </c>
      <c r="D3252" s="12" t="s">
        <v>16</v>
      </c>
      <c r="E3252" s="12" t="s">
        <v>114</v>
      </c>
      <c r="F3252" s="12" t="s">
        <v>89</v>
      </c>
      <c r="G3252" s="12" t="s">
        <v>18</v>
      </c>
      <c r="H3252" s="33">
        <v>0.35000000000000003</v>
      </c>
      <c r="I3252" s="21">
        <v>4750</v>
      </c>
      <c r="J3252" s="33">
        <f t="shared" si="120"/>
        <v>1662.5000000000002</v>
      </c>
      <c r="K3252" s="34">
        <f t="shared" si="121"/>
        <v>665.00000000000011</v>
      </c>
      <c r="L3252" s="24">
        <v>0.4</v>
      </c>
      <c r="M3252" s="42">
        <f t="shared" si="126"/>
        <v>0.14000000000000001</v>
      </c>
      <c r="N3252" s="29">
        <f t="shared" si="127"/>
        <v>665.00000000000011</v>
      </c>
      <c r="O3252" s="3"/>
      <c r="P3252" s="4"/>
      <c r="Q3252" s="5"/>
      <c r="R3252" s="6"/>
    </row>
    <row r="3253" spans="1:18" ht="15.75" customHeight="1">
      <c r="A3253" s="12" t="s">
        <v>15</v>
      </c>
      <c r="B3253" s="15">
        <v>1185732</v>
      </c>
      <c r="C3253" s="3">
        <v>44249</v>
      </c>
      <c r="D3253" s="12" t="s">
        <v>16</v>
      </c>
      <c r="E3253" s="12" t="s">
        <v>114</v>
      </c>
      <c r="F3253" s="12" t="s">
        <v>89</v>
      </c>
      <c r="G3253" s="12" t="s">
        <v>19</v>
      </c>
      <c r="H3253" s="33">
        <v>0.35000000000000003</v>
      </c>
      <c r="I3253" s="21">
        <v>1250</v>
      </c>
      <c r="J3253" s="33">
        <f t="shared" si="120"/>
        <v>437.50000000000006</v>
      </c>
      <c r="K3253" s="34">
        <f t="shared" si="121"/>
        <v>153.125</v>
      </c>
      <c r="L3253" s="24">
        <v>0.35</v>
      </c>
      <c r="M3253" s="42">
        <f t="shared" si="126"/>
        <v>0.1225</v>
      </c>
      <c r="N3253" s="29">
        <f t="shared" si="127"/>
        <v>153.125</v>
      </c>
      <c r="O3253" s="3"/>
      <c r="P3253" s="4"/>
      <c r="Q3253" s="5"/>
      <c r="R3253" s="6"/>
    </row>
    <row r="3254" spans="1:18" ht="15.75" customHeight="1">
      <c r="A3254" s="12" t="s">
        <v>15</v>
      </c>
      <c r="B3254" s="15">
        <v>1185732</v>
      </c>
      <c r="C3254" s="3">
        <v>44249</v>
      </c>
      <c r="D3254" s="12" t="s">
        <v>16</v>
      </c>
      <c r="E3254" s="12" t="s">
        <v>114</v>
      </c>
      <c r="F3254" s="12" t="s">
        <v>89</v>
      </c>
      <c r="G3254" s="12" t="s">
        <v>20</v>
      </c>
      <c r="H3254" s="33">
        <v>0.25000000000000006</v>
      </c>
      <c r="I3254" s="21">
        <v>1750</v>
      </c>
      <c r="J3254" s="33">
        <f t="shared" si="120"/>
        <v>437.50000000000011</v>
      </c>
      <c r="K3254" s="34">
        <f t="shared" si="121"/>
        <v>153.12500000000003</v>
      </c>
      <c r="L3254" s="24">
        <v>0.35</v>
      </c>
      <c r="M3254" s="42">
        <f t="shared" si="126"/>
        <v>8.7500000000000022E-2</v>
      </c>
      <c r="N3254" s="29">
        <f t="shared" si="127"/>
        <v>153.12500000000003</v>
      </c>
      <c r="O3254" s="3"/>
      <c r="P3254" s="4"/>
      <c r="Q3254" s="5"/>
      <c r="R3254" s="6"/>
    </row>
    <row r="3255" spans="1:18" ht="15.75" customHeight="1">
      <c r="A3255" s="12" t="s">
        <v>15</v>
      </c>
      <c r="B3255" s="15">
        <v>1185732</v>
      </c>
      <c r="C3255" s="3">
        <v>44249</v>
      </c>
      <c r="D3255" s="12" t="s">
        <v>16</v>
      </c>
      <c r="E3255" s="12" t="s">
        <v>114</v>
      </c>
      <c r="F3255" s="12" t="s">
        <v>89</v>
      </c>
      <c r="G3255" s="12" t="s">
        <v>21</v>
      </c>
      <c r="H3255" s="33">
        <v>0.3</v>
      </c>
      <c r="I3255" s="21">
        <v>500</v>
      </c>
      <c r="J3255" s="33">
        <f t="shared" si="120"/>
        <v>150</v>
      </c>
      <c r="K3255" s="34">
        <f t="shared" si="121"/>
        <v>52.5</v>
      </c>
      <c r="L3255" s="24">
        <v>0.35</v>
      </c>
      <c r="M3255" s="42">
        <f t="shared" si="126"/>
        <v>0.105</v>
      </c>
      <c r="N3255" s="29">
        <f t="shared" si="127"/>
        <v>52.5</v>
      </c>
      <c r="O3255" s="3"/>
      <c r="P3255" s="4"/>
      <c r="Q3255" s="5"/>
      <c r="R3255" s="6"/>
    </row>
    <row r="3256" spans="1:18" ht="15.75" customHeight="1">
      <c r="A3256" s="12" t="s">
        <v>15</v>
      </c>
      <c r="B3256" s="15">
        <v>1185732</v>
      </c>
      <c r="C3256" s="3">
        <v>44249</v>
      </c>
      <c r="D3256" s="12" t="s">
        <v>16</v>
      </c>
      <c r="E3256" s="12" t="s">
        <v>114</v>
      </c>
      <c r="F3256" s="12" t="s">
        <v>89</v>
      </c>
      <c r="G3256" s="12" t="s">
        <v>22</v>
      </c>
      <c r="H3256" s="33">
        <v>0.45</v>
      </c>
      <c r="I3256" s="21">
        <v>1250</v>
      </c>
      <c r="J3256" s="33">
        <f t="shared" si="120"/>
        <v>562.5</v>
      </c>
      <c r="K3256" s="34">
        <f t="shared" si="121"/>
        <v>168.75</v>
      </c>
      <c r="L3256" s="24">
        <v>0.3</v>
      </c>
      <c r="M3256" s="42">
        <f t="shared" si="126"/>
        <v>0.13500000000000001</v>
      </c>
      <c r="N3256" s="29">
        <f t="shared" si="127"/>
        <v>168.75</v>
      </c>
      <c r="O3256" s="3"/>
      <c r="P3256" s="4"/>
      <c r="Q3256" s="5"/>
      <c r="R3256" s="6"/>
    </row>
    <row r="3257" spans="1:18" ht="15.75" customHeight="1">
      <c r="A3257" s="12" t="s">
        <v>15</v>
      </c>
      <c r="B3257" s="15">
        <v>1185732</v>
      </c>
      <c r="C3257" s="3">
        <v>44249</v>
      </c>
      <c r="D3257" s="12" t="s">
        <v>16</v>
      </c>
      <c r="E3257" s="12" t="s">
        <v>114</v>
      </c>
      <c r="F3257" s="12" t="s">
        <v>89</v>
      </c>
      <c r="G3257" s="12" t="s">
        <v>23</v>
      </c>
      <c r="H3257" s="33">
        <v>0.35000000000000003</v>
      </c>
      <c r="I3257" s="21">
        <v>2250</v>
      </c>
      <c r="J3257" s="33">
        <f t="shared" si="120"/>
        <v>787.50000000000011</v>
      </c>
      <c r="K3257" s="34">
        <f t="shared" si="121"/>
        <v>236.25000000000003</v>
      </c>
      <c r="L3257" s="24">
        <v>0.3</v>
      </c>
      <c r="M3257" s="42">
        <f t="shared" si="126"/>
        <v>0.10500000000000001</v>
      </c>
      <c r="N3257" s="29">
        <f t="shared" si="127"/>
        <v>236.25000000000003</v>
      </c>
      <c r="O3257" s="3"/>
      <c r="P3257" s="4"/>
      <c r="Q3257" s="5"/>
      <c r="R3257" s="6"/>
    </row>
    <row r="3258" spans="1:18" ht="15.75" customHeight="1">
      <c r="A3258" s="12" t="s">
        <v>15</v>
      </c>
      <c r="B3258" s="15">
        <v>1185732</v>
      </c>
      <c r="C3258" s="3">
        <v>44275</v>
      </c>
      <c r="D3258" s="12" t="s">
        <v>16</v>
      </c>
      <c r="E3258" s="12" t="s">
        <v>114</v>
      </c>
      <c r="F3258" s="12" t="s">
        <v>89</v>
      </c>
      <c r="G3258" s="12" t="s">
        <v>18</v>
      </c>
      <c r="H3258" s="33">
        <v>0.35000000000000003</v>
      </c>
      <c r="I3258" s="21">
        <v>4450</v>
      </c>
      <c r="J3258" s="33">
        <f t="shared" si="120"/>
        <v>1557.5000000000002</v>
      </c>
      <c r="K3258" s="34">
        <f t="shared" si="121"/>
        <v>623.00000000000011</v>
      </c>
      <c r="L3258" s="24">
        <v>0.4</v>
      </c>
      <c r="M3258" s="42">
        <f t="shared" si="126"/>
        <v>0.14000000000000001</v>
      </c>
      <c r="N3258" s="29">
        <f t="shared" si="127"/>
        <v>623.00000000000011</v>
      </c>
      <c r="O3258" s="3"/>
      <c r="P3258" s="4"/>
      <c r="Q3258" s="5"/>
      <c r="R3258" s="6"/>
    </row>
    <row r="3259" spans="1:18" ht="15.75" customHeight="1">
      <c r="A3259" s="12" t="s">
        <v>15</v>
      </c>
      <c r="B3259" s="15">
        <v>1185732</v>
      </c>
      <c r="C3259" s="3">
        <v>44275</v>
      </c>
      <c r="D3259" s="12" t="s">
        <v>16</v>
      </c>
      <c r="E3259" s="12" t="s">
        <v>114</v>
      </c>
      <c r="F3259" s="12" t="s">
        <v>89</v>
      </c>
      <c r="G3259" s="12" t="s">
        <v>19</v>
      </c>
      <c r="H3259" s="33">
        <v>0.35000000000000003</v>
      </c>
      <c r="I3259" s="21">
        <v>1500</v>
      </c>
      <c r="J3259" s="33">
        <f t="shared" si="120"/>
        <v>525</v>
      </c>
      <c r="K3259" s="34">
        <f t="shared" si="121"/>
        <v>183.75</v>
      </c>
      <c r="L3259" s="24">
        <v>0.35</v>
      </c>
      <c r="M3259" s="42">
        <f t="shared" si="126"/>
        <v>0.1225</v>
      </c>
      <c r="N3259" s="29">
        <f t="shared" si="127"/>
        <v>183.75</v>
      </c>
      <c r="O3259" s="3"/>
      <c r="P3259" s="4"/>
      <c r="Q3259" s="5"/>
      <c r="R3259" s="6"/>
    </row>
    <row r="3260" spans="1:18" ht="15.75" customHeight="1">
      <c r="A3260" s="12" t="s">
        <v>15</v>
      </c>
      <c r="B3260" s="15">
        <v>1185732</v>
      </c>
      <c r="C3260" s="3">
        <v>44275</v>
      </c>
      <c r="D3260" s="12" t="s">
        <v>16</v>
      </c>
      <c r="E3260" s="12" t="s">
        <v>114</v>
      </c>
      <c r="F3260" s="12" t="s">
        <v>89</v>
      </c>
      <c r="G3260" s="12" t="s">
        <v>20</v>
      </c>
      <c r="H3260" s="33">
        <v>0.25000000000000006</v>
      </c>
      <c r="I3260" s="21">
        <v>1750</v>
      </c>
      <c r="J3260" s="33">
        <f t="shared" si="120"/>
        <v>437.50000000000011</v>
      </c>
      <c r="K3260" s="34">
        <f t="shared" si="121"/>
        <v>153.12500000000003</v>
      </c>
      <c r="L3260" s="24">
        <v>0.35</v>
      </c>
      <c r="M3260" s="42">
        <f t="shared" si="126"/>
        <v>8.7500000000000022E-2</v>
      </c>
      <c r="N3260" s="29">
        <f t="shared" si="127"/>
        <v>153.12500000000003</v>
      </c>
      <c r="O3260" s="3"/>
      <c r="P3260" s="4"/>
      <c r="Q3260" s="5"/>
      <c r="R3260" s="6"/>
    </row>
    <row r="3261" spans="1:18" ht="15.75" customHeight="1">
      <c r="A3261" s="12" t="s">
        <v>15</v>
      </c>
      <c r="B3261" s="15">
        <v>1185732</v>
      </c>
      <c r="C3261" s="3">
        <v>44275</v>
      </c>
      <c r="D3261" s="12" t="s">
        <v>16</v>
      </c>
      <c r="E3261" s="12" t="s">
        <v>114</v>
      </c>
      <c r="F3261" s="12" t="s">
        <v>89</v>
      </c>
      <c r="G3261" s="12" t="s">
        <v>21</v>
      </c>
      <c r="H3261" s="33">
        <v>0.3</v>
      </c>
      <c r="I3261" s="21">
        <v>250</v>
      </c>
      <c r="J3261" s="33">
        <f t="shared" si="120"/>
        <v>75</v>
      </c>
      <c r="K3261" s="34">
        <f t="shared" si="121"/>
        <v>26.25</v>
      </c>
      <c r="L3261" s="24">
        <v>0.35</v>
      </c>
      <c r="M3261" s="42">
        <f t="shared" si="126"/>
        <v>0.105</v>
      </c>
      <c r="N3261" s="29">
        <f t="shared" si="127"/>
        <v>26.25</v>
      </c>
      <c r="O3261" s="3"/>
      <c r="P3261" s="4"/>
      <c r="Q3261" s="5"/>
      <c r="R3261" s="6"/>
    </row>
    <row r="3262" spans="1:18" ht="15.75" customHeight="1">
      <c r="A3262" s="12" t="s">
        <v>15</v>
      </c>
      <c r="B3262" s="15">
        <v>1185732</v>
      </c>
      <c r="C3262" s="3">
        <v>44275</v>
      </c>
      <c r="D3262" s="12" t="s">
        <v>16</v>
      </c>
      <c r="E3262" s="12" t="s">
        <v>114</v>
      </c>
      <c r="F3262" s="12" t="s">
        <v>89</v>
      </c>
      <c r="G3262" s="12" t="s">
        <v>22</v>
      </c>
      <c r="H3262" s="33">
        <v>0.45</v>
      </c>
      <c r="I3262" s="21">
        <v>750</v>
      </c>
      <c r="J3262" s="33">
        <f t="shared" si="120"/>
        <v>337.5</v>
      </c>
      <c r="K3262" s="34">
        <f t="shared" si="121"/>
        <v>101.25</v>
      </c>
      <c r="L3262" s="24">
        <v>0.3</v>
      </c>
      <c r="M3262" s="42">
        <f t="shared" si="126"/>
        <v>0.13500000000000001</v>
      </c>
      <c r="N3262" s="29">
        <f t="shared" si="127"/>
        <v>101.25</v>
      </c>
      <c r="O3262" s="3"/>
      <c r="P3262" s="4"/>
      <c r="Q3262" s="5"/>
      <c r="R3262" s="6"/>
    </row>
    <row r="3263" spans="1:18" ht="15.75" customHeight="1">
      <c r="A3263" s="12" t="s">
        <v>15</v>
      </c>
      <c r="B3263" s="15">
        <v>1185732</v>
      </c>
      <c r="C3263" s="3">
        <v>44275</v>
      </c>
      <c r="D3263" s="12" t="s">
        <v>16</v>
      </c>
      <c r="E3263" s="12" t="s">
        <v>114</v>
      </c>
      <c r="F3263" s="12" t="s">
        <v>89</v>
      </c>
      <c r="G3263" s="12" t="s">
        <v>23</v>
      </c>
      <c r="H3263" s="33">
        <v>0.35000000000000003</v>
      </c>
      <c r="I3263" s="21">
        <v>1750</v>
      </c>
      <c r="J3263" s="33">
        <f t="shared" si="120"/>
        <v>612.50000000000011</v>
      </c>
      <c r="K3263" s="34">
        <f t="shared" si="121"/>
        <v>183.75000000000003</v>
      </c>
      <c r="L3263" s="24">
        <v>0.3</v>
      </c>
      <c r="M3263" s="42">
        <f t="shared" si="126"/>
        <v>0.10500000000000001</v>
      </c>
      <c r="N3263" s="29">
        <f t="shared" si="127"/>
        <v>183.75000000000003</v>
      </c>
      <c r="O3263" s="3"/>
      <c r="P3263" s="4"/>
      <c r="Q3263" s="5"/>
      <c r="R3263" s="6"/>
    </row>
    <row r="3264" spans="1:18" ht="15.75" customHeight="1">
      <c r="A3264" s="12" t="s">
        <v>15</v>
      </c>
      <c r="B3264" s="15">
        <v>1185732</v>
      </c>
      <c r="C3264" s="3">
        <v>44307</v>
      </c>
      <c r="D3264" s="12" t="s">
        <v>16</v>
      </c>
      <c r="E3264" s="12" t="s">
        <v>114</v>
      </c>
      <c r="F3264" s="12" t="s">
        <v>89</v>
      </c>
      <c r="G3264" s="12" t="s">
        <v>18</v>
      </c>
      <c r="H3264" s="33">
        <v>0.35000000000000003</v>
      </c>
      <c r="I3264" s="21">
        <v>4250</v>
      </c>
      <c r="J3264" s="33">
        <f t="shared" si="120"/>
        <v>1487.5000000000002</v>
      </c>
      <c r="K3264" s="34">
        <f t="shared" si="121"/>
        <v>595.00000000000011</v>
      </c>
      <c r="L3264" s="24">
        <v>0.4</v>
      </c>
      <c r="M3264" s="42">
        <f t="shared" si="126"/>
        <v>0.14000000000000001</v>
      </c>
      <c r="N3264" s="29">
        <f t="shared" si="127"/>
        <v>595.00000000000011</v>
      </c>
      <c r="O3264" s="3"/>
      <c r="P3264" s="4"/>
      <c r="Q3264" s="5"/>
      <c r="R3264" s="6"/>
    </row>
    <row r="3265" spans="1:18" ht="15.75" customHeight="1">
      <c r="A3265" s="12" t="s">
        <v>15</v>
      </c>
      <c r="B3265" s="15">
        <v>1185732</v>
      </c>
      <c r="C3265" s="3">
        <v>44307</v>
      </c>
      <c r="D3265" s="12" t="s">
        <v>16</v>
      </c>
      <c r="E3265" s="12" t="s">
        <v>114</v>
      </c>
      <c r="F3265" s="12" t="s">
        <v>89</v>
      </c>
      <c r="G3265" s="12" t="s">
        <v>19</v>
      </c>
      <c r="H3265" s="33">
        <v>0.35000000000000003</v>
      </c>
      <c r="I3265" s="21">
        <v>1250</v>
      </c>
      <c r="J3265" s="33">
        <f t="shared" si="120"/>
        <v>437.50000000000006</v>
      </c>
      <c r="K3265" s="34">
        <f t="shared" si="121"/>
        <v>153.125</v>
      </c>
      <c r="L3265" s="24">
        <v>0.35</v>
      </c>
      <c r="M3265" s="42">
        <f t="shared" si="126"/>
        <v>0.1225</v>
      </c>
      <c r="N3265" s="29">
        <f t="shared" si="127"/>
        <v>153.125</v>
      </c>
      <c r="O3265" s="3"/>
      <c r="P3265" s="4"/>
      <c r="Q3265" s="5"/>
      <c r="R3265" s="6"/>
    </row>
    <row r="3266" spans="1:18" ht="15.75" customHeight="1">
      <c r="A3266" s="12" t="s">
        <v>15</v>
      </c>
      <c r="B3266" s="15">
        <v>1185732</v>
      </c>
      <c r="C3266" s="3">
        <v>44307</v>
      </c>
      <c r="D3266" s="12" t="s">
        <v>16</v>
      </c>
      <c r="E3266" s="12" t="s">
        <v>114</v>
      </c>
      <c r="F3266" s="12" t="s">
        <v>89</v>
      </c>
      <c r="G3266" s="12" t="s">
        <v>20</v>
      </c>
      <c r="H3266" s="33">
        <v>0.25000000000000006</v>
      </c>
      <c r="I3266" s="21">
        <v>1250</v>
      </c>
      <c r="J3266" s="33">
        <f t="shared" si="120"/>
        <v>312.50000000000006</v>
      </c>
      <c r="K3266" s="34">
        <f t="shared" si="121"/>
        <v>109.37500000000001</v>
      </c>
      <c r="L3266" s="24">
        <v>0.35</v>
      </c>
      <c r="M3266" s="42">
        <f t="shared" si="126"/>
        <v>8.7500000000000008E-2</v>
      </c>
      <c r="N3266" s="29">
        <f t="shared" si="127"/>
        <v>109.37500000000001</v>
      </c>
      <c r="O3266" s="3"/>
      <c r="P3266" s="4"/>
      <c r="Q3266" s="5"/>
      <c r="R3266" s="6"/>
    </row>
    <row r="3267" spans="1:18" ht="15.75" customHeight="1">
      <c r="A3267" s="12" t="s">
        <v>15</v>
      </c>
      <c r="B3267" s="15">
        <v>1185732</v>
      </c>
      <c r="C3267" s="3">
        <v>44307</v>
      </c>
      <c r="D3267" s="12" t="s">
        <v>16</v>
      </c>
      <c r="E3267" s="12" t="s">
        <v>114</v>
      </c>
      <c r="F3267" s="12" t="s">
        <v>89</v>
      </c>
      <c r="G3267" s="12" t="s">
        <v>21</v>
      </c>
      <c r="H3267" s="33">
        <v>0.3</v>
      </c>
      <c r="I3267" s="21">
        <v>500</v>
      </c>
      <c r="J3267" s="33">
        <f t="shared" si="120"/>
        <v>150</v>
      </c>
      <c r="K3267" s="34">
        <f t="shared" si="121"/>
        <v>52.5</v>
      </c>
      <c r="L3267" s="24">
        <v>0.35</v>
      </c>
      <c r="M3267" s="42">
        <f t="shared" si="126"/>
        <v>0.105</v>
      </c>
      <c r="N3267" s="29">
        <f t="shared" si="127"/>
        <v>52.5</v>
      </c>
      <c r="O3267" s="3"/>
      <c r="P3267" s="4"/>
      <c r="Q3267" s="5"/>
      <c r="R3267" s="6"/>
    </row>
    <row r="3268" spans="1:18" ht="15.75" customHeight="1">
      <c r="A3268" s="12" t="s">
        <v>15</v>
      </c>
      <c r="B3268" s="15">
        <v>1185732</v>
      </c>
      <c r="C3268" s="3">
        <v>44307</v>
      </c>
      <c r="D3268" s="12" t="s">
        <v>16</v>
      </c>
      <c r="E3268" s="12" t="s">
        <v>114</v>
      </c>
      <c r="F3268" s="12" t="s">
        <v>89</v>
      </c>
      <c r="G3268" s="12" t="s">
        <v>22</v>
      </c>
      <c r="H3268" s="33">
        <v>0.45</v>
      </c>
      <c r="I3268" s="21">
        <v>500</v>
      </c>
      <c r="J3268" s="33">
        <f t="shared" si="120"/>
        <v>225</v>
      </c>
      <c r="K3268" s="34">
        <f t="shared" si="121"/>
        <v>67.5</v>
      </c>
      <c r="L3268" s="24">
        <v>0.3</v>
      </c>
      <c r="M3268" s="42">
        <f t="shared" si="126"/>
        <v>0.13500000000000001</v>
      </c>
      <c r="N3268" s="29">
        <f t="shared" si="127"/>
        <v>67.5</v>
      </c>
      <c r="O3268" s="3"/>
      <c r="P3268" s="4"/>
      <c r="Q3268" s="5"/>
      <c r="R3268" s="6"/>
    </row>
    <row r="3269" spans="1:18" ht="15.75" customHeight="1">
      <c r="A3269" s="12" t="s">
        <v>15</v>
      </c>
      <c r="B3269" s="15">
        <v>1185732</v>
      </c>
      <c r="C3269" s="3">
        <v>44307</v>
      </c>
      <c r="D3269" s="12" t="s">
        <v>16</v>
      </c>
      <c r="E3269" s="12" t="s">
        <v>114</v>
      </c>
      <c r="F3269" s="12" t="s">
        <v>89</v>
      </c>
      <c r="G3269" s="12" t="s">
        <v>23</v>
      </c>
      <c r="H3269" s="33">
        <v>0.35000000000000003</v>
      </c>
      <c r="I3269" s="21">
        <v>2000</v>
      </c>
      <c r="J3269" s="33">
        <f t="shared" si="120"/>
        <v>700.00000000000011</v>
      </c>
      <c r="K3269" s="34">
        <f t="shared" si="121"/>
        <v>210.00000000000003</v>
      </c>
      <c r="L3269" s="24">
        <v>0.3</v>
      </c>
      <c r="M3269" s="42">
        <f t="shared" si="126"/>
        <v>0.10500000000000001</v>
      </c>
      <c r="N3269" s="29">
        <f t="shared" si="127"/>
        <v>210.00000000000003</v>
      </c>
      <c r="O3269" s="3"/>
      <c r="P3269" s="4"/>
      <c r="Q3269" s="5"/>
      <c r="R3269" s="6"/>
    </row>
    <row r="3270" spans="1:18" ht="15.75" customHeight="1">
      <c r="A3270" s="12" t="s">
        <v>15</v>
      </c>
      <c r="B3270" s="15">
        <v>1185732</v>
      </c>
      <c r="C3270" s="3">
        <v>44336</v>
      </c>
      <c r="D3270" s="12" t="s">
        <v>16</v>
      </c>
      <c r="E3270" s="12" t="s">
        <v>114</v>
      </c>
      <c r="F3270" s="12" t="s">
        <v>89</v>
      </c>
      <c r="G3270" s="12" t="s">
        <v>18</v>
      </c>
      <c r="H3270" s="33">
        <v>0.49999999999999994</v>
      </c>
      <c r="I3270" s="21">
        <v>4700</v>
      </c>
      <c r="J3270" s="33">
        <f t="shared" si="120"/>
        <v>2349.9999999999995</v>
      </c>
      <c r="K3270" s="34">
        <f t="shared" si="121"/>
        <v>939.99999999999989</v>
      </c>
      <c r="L3270" s="24">
        <v>0.4</v>
      </c>
      <c r="M3270" s="42">
        <f t="shared" si="126"/>
        <v>0.19999999999999998</v>
      </c>
      <c r="N3270" s="29">
        <f t="shared" si="127"/>
        <v>939.99999999999989</v>
      </c>
      <c r="O3270" s="3"/>
      <c r="P3270" s="4"/>
      <c r="Q3270" s="5"/>
      <c r="R3270" s="6"/>
    </row>
    <row r="3271" spans="1:18" ht="15.75" customHeight="1">
      <c r="A3271" s="12" t="s">
        <v>15</v>
      </c>
      <c r="B3271" s="15">
        <v>1185732</v>
      </c>
      <c r="C3271" s="3">
        <v>44336</v>
      </c>
      <c r="D3271" s="12" t="s">
        <v>16</v>
      </c>
      <c r="E3271" s="12" t="s">
        <v>114</v>
      </c>
      <c r="F3271" s="12" t="s">
        <v>89</v>
      </c>
      <c r="G3271" s="12" t="s">
        <v>19</v>
      </c>
      <c r="H3271" s="33">
        <v>0.45</v>
      </c>
      <c r="I3271" s="21">
        <v>1750</v>
      </c>
      <c r="J3271" s="33">
        <f t="shared" si="120"/>
        <v>787.5</v>
      </c>
      <c r="K3271" s="34">
        <f t="shared" si="121"/>
        <v>275.625</v>
      </c>
      <c r="L3271" s="24">
        <v>0.35</v>
      </c>
      <c r="M3271" s="42">
        <f t="shared" ref="M3271:M3334" si="128">IFERROR(K3271/I3271,0)</f>
        <v>0.1575</v>
      </c>
      <c r="N3271" s="29">
        <f t="shared" ref="N3271:N3334" si="129">L3271*J3271</f>
        <v>275.625</v>
      </c>
      <c r="O3271" s="3"/>
      <c r="P3271" s="4"/>
      <c r="Q3271" s="5"/>
      <c r="R3271" s="6"/>
    </row>
    <row r="3272" spans="1:18" ht="15.75" customHeight="1">
      <c r="A3272" s="12" t="s">
        <v>15</v>
      </c>
      <c r="B3272" s="15">
        <v>1185732</v>
      </c>
      <c r="C3272" s="3">
        <v>44336</v>
      </c>
      <c r="D3272" s="12" t="s">
        <v>16</v>
      </c>
      <c r="E3272" s="12" t="s">
        <v>114</v>
      </c>
      <c r="F3272" s="12" t="s">
        <v>89</v>
      </c>
      <c r="G3272" s="12" t="s">
        <v>20</v>
      </c>
      <c r="H3272" s="33">
        <v>0.4</v>
      </c>
      <c r="I3272" s="21">
        <v>1500</v>
      </c>
      <c r="J3272" s="33">
        <f t="shared" si="120"/>
        <v>600</v>
      </c>
      <c r="K3272" s="34">
        <f t="shared" si="121"/>
        <v>210</v>
      </c>
      <c r="L3272" s="24">
        <v>0.35</v>
      </c>
      <c r="M3272" s="42">
        <f t="shared" si="128"/>
        <v>0.14000000000000001</v>
      </c>
      <c r="N3272" s="29">
        <f t="shared" si="129"/>
        <v>210</v>
      </c>
      <c r="O3272" s="3"/>
      <c r="P3272" s="4"/>
      <c r="Q3272" s="5"/>
      <c r="R3272" s="6"/>
    </row>
    <row r="3273" spans="1:18" ht="15.75" customHeight="1">
      <c r="A3273" s="12" t="s">
        <v>15</v>
      </c>
      <c r="B3273" s="15">
        <v>1185732</v>
      </c>
      <c r="C3273" s="3">
        <v>44336</v>
      </c>
      <c r="D3273" s="12" t="s">
        <v>16</v>
      </c>
      <c r="E3273" s="12" t="s">
        <v>114</v>
      </c>
      <c r="F3273" s="12" t="s">
        <v>89</v>
      </c>
      <c r="G3273" s="12" t="s">
        <v>21</v>
      </c>
      <c r="H3273" s="33">
        <v>0.4</v>
      </c>
      <c r="I3273" s="21">
        <v>1000</v>
      </c>
      <c r="J3273" s="33">
        <f t="shared" si="120"/>
        <v>400</v>
      </c>
      <c r="K3273" s="34">
        <f t="shared" si="121"/>
        <v>140</v>
      </c>
      <c r="L3273" s="24">
        <v>0.35</v>
      </c>
      <c r="M3273" s="42">
        <f t="shared" si="128"/>
        <v>0.14000000000000001</v>
      </c>
      <c r="N3273" s="29">
        <f t="shared" si="129"/>
        <v>140</v>
      </c>
      <c r="O3273" s="3"/>
      <c r="P3273" s="4"/>
      <c r="Q3273" s="5"/>
      <c r="R3273" s="6"/>
    </row>
    <row r="3274" spans="1:18" ht="15.75" customHeight="1">
      <c r="A3274" s="12" t="s">
        <v>15</v>
      </c>
      <c r="B3274" s="15">
        <v>1185732</v>
      </c>
      <c r="C3274" s="3">
        <v>44336</v>
      </c>
      <c r="D3274" s="12" t="s">
        <v>16</v>
      </c>
      <c r="E3274" s="12" t="s">
        <v>114</v>
      </c>
      <c r="F3274" s="12" t="s">
        <v>89</v>
      </c>
      <c r="G3274" s="12" t="s">
        <v>22</v>
      </c>
      <c r="H3274" s="33">
        <v>0.49999999999999994</v>
      </c>
      <c r="I3274" s="21">
        <v>1250</v>
      </c>
      <c r="J3274" s="33">
        <f t="shared" si="120"/>
        <v>624.99999999999989</v>
      </c>
      <c r="K3274" s="34">
        <f t="shared" si="121"/>
        <v>187.49999999999997</v>
      </c>
      <c r="L3274" s="24">
        <v>0.3</v>
      </c>
      <c r="M3274" s="42">
        <f t="shared" si="128"/>
        <v>0.14999999999999997</v>
      </c>
      <c r="N3274" s="29">
        <f t="shared" si="129"/>
        <v>187.49999999999997</v>
      </c>
      <c r="O3274" s="3"/>
      <c r="P3274" s="4"/>
      <c r="Q3274" s="5"/>
      <c r="R3274" s="6"/>
    </row>
    <row r="3275" spans="1:18" ht="15.75" customHeight="1">
      <c r="A3275" s="12" t="s">
        <v>15</v>
      </c>
      <c r="B3275" s="15">
        <v>1185732</v>
      </c>
      <c r="C3275" s="3">
        <v>44336</v>
      </c>
      <c r="D3275" s="12" t="s">
        <v>16</v>
      </c>
      <c r="E3275" s="12" t="s">
        <v>114</v>
      </c>
      <c r="F3275" s="12" t="s">
        <v>89</v>
      </c>
      <c r="G3275" s="12" t="s">
        <v>23</v>
      </c>
      <c r="H3275" s="33">
        <v>0.54999999999999993</v>
      </c>
      <c r="I3275" s="21">
        <v>2500</v>
      </c>
      <c r="J3275" s="33">
        <f t="shared" si="120"/>
        <v>1374.9999999999998</v>
      </c>
      <c r="K3275" s="34">
        <f t="shared" si="121"/>
        <v>412.49999999999994</v>
      </c>
      <c r="L3275" s="24">
        <v>0.3</v>
      </c>
      <c r="M3275" s="42">
        <f t="shared" si="128"/>
        <v>0.16499999999999998</v>
      </c>
      <c r="N3275" s="29">
        <f t="shared" si="129"/>
        <v>412.49999999999994</v>
      </c>
      <c r="O3275" s="3"/>
      <c r="P3275" s="4"/>
      <c r="Q3275" s="5"/>
      <c r="R3275" s="6"/>
    </row>
    <row r="3276" spans="1:18" ht="15.75" customHeight="1">
      <c r="A3276" s="12" t="s">
        <v>15</v>
      </c>
      <c r="B3276" s="15">
        <v>1185732</v>
      </c>
      <c r="C3276" s="3">
        <v>44369</v>
      </c>
      <c r="D3276" s="12" t="s">
        <v>16</v>
      </c>
      <c r="E3276" s="12" t="s">
        <v>114</v>
      </c>
      <c r="F3276" s="12" t="s">
        <v>89</v>
      </c>
      <c r="G3276" s="12" t="s">
        <v>18</v>
      </c>
      <c r="H3276" s="33">
        <v>0.49999999999999994</v>
      </c>
      <c r="I3276" s="21">
        <v>5000</v>
      </c>
      <c r="J3276" s="33">
        <f t="shared" si="120"/>
        <v>2499.9999999999995</v>
      </c>
      <c r="K3276" s="34">
        <f t="shared" si="121"/>
        <v>999.99999999999989</v>
      </c>
      <c r="L3276" s="24">
        <v>0.4</v>
      </c>
      <c r="M3276" s="42">
        <f t="shared" si="128"/>
        <v>0.19999999999999998</v>
      </c>
      <c r="N3276" s="29">
        <f t="shared" si="129"/>
        <v>999.99999999999989</v>
      </c>
      <c r="O3276" s="3"/>
      <c r="P3276" s="4"/>
      <c r="Q3276" s="5"/>
      <c r="R3276" s="6"/>
    </row>
    <row r="3277" spans="1:18" ht="15.75" customHeight="1">
      <c r="A3277" s="12" t="s">
        <v>15</v>
      </c>
      <c r="B3277" s="15">
        <v>1185732</v>
      </c>
      <c r="C3277" s="3">
        <v>44369</v>
      </c>
      <c r="D3277" s="12" t="s">
        <v>16</v>
      </c>
      <c r="E3277" s="12" t="s">
        <v>114</v>
      </c>
      <c r="F3277" s="12" t="s">
        <v>89</v>
      </c>
      <c r="G3277" s="12" t="s">
        <v>19</v>
      </c>
      <c r="H3277" s="33">
        <v>0.45</v>
      </c>
      <c r="I3277" s="21">
        <v>2500</v>
      </c>
      <c r="J3277" s="33">
        <f t="shared" si="120"/>
        <v>1125</v>
      </c>
      <c r="K3277" s="34">
        <f t="shared" si="121"/>
        <v>393.75</v>
      </c>
      <c r="L3277" s="24">
        <v>0.35</v>
      </c>
      <c r="M3277" s="42">
        <f t="shared" si="128"/>
        <v>0.1575</v>
      </c>
      <c r="N3277" s="29">
        <f t="shared" si="129"/>
        <v>393.75</v>
      </c>
      <c r="O3277" s="3"/>
      <c r="P3277" s="4"/>
      <c r="Q3277" s="5"/>
      <c r="R3277" s="6"/>
    </row>
    <row r="3278" spans="1:18" ht="15.75" customHeight="1">
      <c r="A3278" s="12" t="s">
        <v>15</v>
      </c>
      <c r="B3278" s="15">
        <v>1185732</v>
      </c>
      <c r="C3278" s="3">
        <v>44369</v>
      </c>
      <c r="D3278" s="12" t="s">
        <v>16</v>
      </c>
      <c r="E3278" s="12" t="s">
        <v>114</v>
      </c>
      <c r="F3278" s="12" t="s">
        <v>89</v>
      </c>
      <c r="G3278" s="12" t="s">
        <v>20</v>
      </c>
      <c r="H3278" s="33">
        <v>0.4</v>
      </c>
      <c r="I3278" s="21">
        <v>1750</v>
      </c>
      <c r="J3278" s="33">
        <f t="shared" si="120"/>
        <v>700</v>
      </c>
      <c r="K3278" s="34">
        <f t="shared" si="121"/>
        <v>244.99999999999997</v>
      </c>
      <c r="L3278" s="24">
        <v>0.35</v>
      </c>
      <c r="M3278" s="42">
        <f t="shared" si="128"/>
        <v>0.13999999999999999</v>
      </c>
      <c r="N3278" s="29">
        <f t="shared" si="129"/>
        <v>244.99999999999997</v>
      </c>
      <c r="O3278" s="3"/>
      <c r="P3278" s="4"/>
      <c r="Q3278" s="5"/>
      <c r="R3278" s="6"/>
    </row>
    <row r="3279" spans="1:18" ht="15.75" customHeight="1">
      <c r="A3279" s="12" t="s">
        <v>15</v>
      </c>
      <c r="B3279" s="15">
        <v>1185732</v>
      </c>
      <c r="C3279" s="3">
        <v>44369</v>
      </c>
      <c r="D3279" s="12" t="s">
        <v>16</v>
      </c>
      <c r="E3279" s="12" t="s">
        <v>114</v>
      </c>
      <c r="F3279" s="12" t="s">
        <v>89</v>
      </c>
      <c r="G3279" s="12" t="s">
        <v>21</v>
      </c>
      <c r="H3279" s="33">
        <v>0.4</v>
      </c>
      <c r="I3279" s="21">
        <v>1500</v>
      </c>
      <c r="J3279" s="33">
        <f t="shared" si="120"/>
        <v>600</v>
      </c>
      <c r="K3279" s="34">
        <f t="shared" si="121"/>
        <v>210</v>
      </c>
      <c r="L3279" s="24">
        <v>0.35</v>
      </c>
      <c r="M3279" s="42">
        <f t="shared" si="128"/>
        <v>0.14000000000000001</v>
      </c>
      <c r="N3279" s="29">
        <f t="shared" si="129"/>
        <v>210</v>
      </c>
      <c r="O3279" s="3"/>
      <c r="P3279" s="4"/>
      <c r="Q3279" s="5"/>
      <c r="R3279" s="6"/>
    </row>
    <row r="3280" spans="1:18" ht="15.75" customHeight="1">
      <c r="A3280" s="12" t="s">
        <v>15</v>
      </c>
      <c r="B3280" s="15">
        <v>1185732</v>
      </c>
      <c r="C3280" s="3">
        <v>44369</v>
      </c>
      <c r="D3280" s="12" t="s">
        <v>16</v>
      </c>
      <c r="E3280" s="12" t="s">
        <v>114</v>
      </c>
      <c r="F3280" s="12" t="s">
        <v>89</v>
      </c>
      <c r="G3280" s="12" t="s">
        <v>22</v>
      </c>
      <c r="H3280" s="33">
        <v>0.49999999999999994</v>
      </c>
      <c r="I3280" s="21">
        <v>1500</v>
      </c>
      <c r="J3280" s="33">
        <f t="shared" si="120"/>
        <v>749.99999999999989</v>
      </c>
      <c r="K3280" s="34">
        <f t="shared" si="121"/>
        <v>224.99999999999997</v>
      </c>
      <c r="L3280" s="24">
        <v>0.3</v>
      </c>
      <c r="M3280" s="42">
        <f t="shared" si="128"/>
        <v>0.15</v>
      </c>
      <c r="N3280" s="29">
        <f t="shared" si="129"/>
        <v>224.99999999999997</v>
      </c>
      <c r="O3280" s="3"/>
      <c r="P3280" s="4"/>
      <c r="Q3280" s="5"/>
      <c r="R3280" s="6"/>
    </row>
    <row r="3281" spans="1:18" ht="15.75" customHeight="1">
      <c r="A3281" s="12" t="s">
        <v>15</v>
      </c>
      <c r="B3281" s="15">
        <v>1185732</v>
      </c>
      <c r="C3281" s="3">
        <v>44369</v>
      </c>
      <c r="D3281" s="12" t="s">
        <v>16</v>
      </c>
      <c r="E3281" s="12" t="s">
        <v>114</v>
      </c>
      <c r="F3281" s="12" t="s">
        <v>89</v>
      </c>
      <c r="G3281" s="12" t="s">
        <v>23</v>
      </c>
      <c r="H3281" s="33">
        <v>0.54999999999999993</v>
      </c>
      <c r="I3281" s="21">
        <v>3000</v>
      </c>
      <c r="J3281" s="33">
        <f t="shared" si="120"/>
        <v>1649.9999999999998</v>
      </c>
      <c r="K3281" s="34">
        <f t="shared" si="121"/>
        <v>494.99999999999989</v>
      </c>
      <c r="L3281" s="24">
        <v>0.3</v>
      </c>
      <c r="M3281" s="42">
        <f t="shared" si="128"/>
        <v>0.16499999999999995</v>
      </c>
      <c r="N3281" s="29">
        <f t="shared" si="129"/>
        <v>494.99999999999989</v>
      </c>
      <c r="O3281" s="3"/>
      <c r="P3281" s="4"/>
      <c r="Q3281" s="5"/>
      <c r="R3281" s="6"/>
    </row>
    <row r="3282" spans="1:18" ht="15.75" customHeight="1">
      <c r="A3282" s="12" t="s">
        <v>15</v>
      </c>
      <c r="B3282" s="15">
        <v>1185732</v>
      </c>
      <c r="C3282" s="3">
        <v>44397</v>
      </c>
      <c r="D3282" s="12" t="s">
        <v>16</v>
      </c>
      <c r="E3282" s="12" t="s">
        <v>114</v>
      </c>
      <c r="F3282" s="12" t="s">
        <v>89</v>
      </c>
      <c r="G3282" s="12" t="s">
        <v>18</v>
      </c>
      <c r="H3282" s="33">
        <v>0.49999999999999994</v>
      </c>
      <c r="I3282" s="21">
        <v>5250</v>
      </c>
      <c r="J3282" s="33">
        <f t="shared" si="120"/>
        <v>2624.9999999999995</v>
      </c>
      <c r="K3282" s="34">
        <f t="shared" si="121"/>
        <v>1049.9999999999998</v>
      </c>
      <c r="L3282" s="24">
        <v>0.4</v>
      </c>
      <c r="M3282" s="42">
        <f t="shared" si="128"/>
        <v>0.19999999999999996</v>
      </c>
      <c r="N3282" s="29">
        <f t="shared" si="129"/>
        <v>1049.9999999999998</v>
      </c>
      <c r="O3282" s="3"/>
      <c r="P3282" s="4"/>
      <c r="Q3282" s="5"/>
      <c r="R3282" s="6"/>
    </row>
    <row r="3283" spans="1:18" ht="15.75" customHeight="1">
      <c r="A3283" s="12" t="s">
        <v>15</v>
      </c>
      <c r="B3283" s="15">
        <v>1185732</v>
      </c>
      <c r="C3283" s="3">
        <v>44397</v>
      </c>
      <c r="D3283" s="12" t="s">
        <v>16</v>
      </c>
      <c r="E3283" s="12" t="s">
        <v>114</v>
      </c>
      <c r="F3283" s="12" t="s">
        <v>89</v>
      </c>
      <c r="G3283" s="12" t="s">
        <v>19</v>
      </c>
      <c r="H3283" s="33">
        <v>0.45</v>
      </c>
      <c r="I3283" s="21">
        <v>2750</v>
      </c>
      <c r="J3283" s="33">
        <f t="shared" si="120"/>
        <v>1237.5</v>
      </c>
      <c r="K3283" s="34">
        <f t="shared" si="121"/>
        <v>433.125</v>
      </c>
      <c r="L3283" s="24">
        <v>0.35</v>
      </c>
      <c r="M3283" s="42">
        <f t="shared" si="128"/>
        <v>0.1575</v>
      </c>
      <c r="N3283" s="29">
        <f t="shared" si="129"/>
        <v>433.125</v>
      </c>
      <c r="O3283" s="3"/>
      <c r="P3283" s="4"/>
      <c r="Q3283" s="5"/>
      <c r="R3283" s="6"/>
    </row>
    <row r="3284" spans="1:18" ht="15.75" customHeight="1">
      <c r="A3284" s="12" t="s">
        <v>15</v>
      </c>
      <c r="B3284" s="15">
        <v>1185732</v>
      </c>
      <c r="C3284" s="3">
        <v>44397</v>
      </c>
      <c r="D3284" s="12" t="s">
        <v>16</v>
      </c>
      <c r="E3284" s="12" t="s">
        <v>114</v>
      </c>
      <c r="F3284" s="12" t="s">
        <v>89</v>
      </c>
      <c r="G3284" s="12" t="s">
        <v>20</v>
      </c>
      <c r="H3284" s="33">
        <v>0.4</v>
      </c>
      <c r="I3284" s="21">
        <v>2000</v>
      </c>
      <c r="J3284" s="33">
        <f t="shared" si="120"/>
        <v>800</v>
      </c>
      <c r="K3284" s="34">
        <f t="shared" si="121"/>
        <v>280</v>
      </c>
      <c r="L3284" s="24">
        <v>0.35</v>
      </c>
      <c r="M3284" s="42">
        <f t="shared" si="128"/>
        <v>0.14000000000000001</v>
      </c>
      <c r="N3284" s="29">
        <f t="shared" si="129"/>
        <v>280</v>
      </c>
      <c r="O3284" s="3"/>
      <c r="P3284" s="4"/>
      <c r="Q3284" s="5"/>
      <c r="R3284" s="6"/>
    </row>
    <row r="3285" spans="1:18" ht="15.75" customHeight="1">
      <c r="A3285" s="12" t="s">
        <v>15</v>
      </c>
      <c r="B3285" s="15">
        <v>1185732</v>
      </c>
      <c r="C3285" s="3">
        <v>44397</v>
      </c>
      <c r="D3285" s="12" t="s">
        <v>16</v>
      </c>
      <c r="E3285" s="12" t="s">
        <v>114</v>
      </c>
      <c r="F3285" s="12" t="s">
        <v>89</v>
      </c>
      <c r="G3285" s="12" t="s">
        <v>21</v>
      </c>
      <c r="H3285" s="33">
        <v>0.4</v>
      </c>
      <c r="I3285" s="21">
        <v>1500</v>
      </c>
      <c r="J3285" s="33">
        <f t="shared" si="120"/>
        <v>600</v>
      </c>
      <c r="K3285" s="34">
        <f t="shared" si="121"/>
        <v>210</v>
      </c>
      <c r="L3285" s="24">
        <v>0.35</v>
      </c>
      <c r="M3285" s="42">
        <f t="shared" si="128"/>
        <v>0.14000000000000001</v>
      </c>
      <c r="N3285" s="29">
        <f t="shared" si="129"/>
        <v>210</v>
      </c>
      <c r="O3285" s="3"/>
      <c r="P3285" s="4"/>
      <c r="Q3285" s="5"/>
      <c r="R3285" s="6"/>
    </row>
    <row r="3286" spans="1:18" ht="15.75" customHeight="1">
      <c r="A3286" s="12" t="s">
        <v>15</v>
      </c>
      <c r="B3286" s="15">
        <v>1185732</v>
      </c>
      <c r="C3286" s="3">
        <v>44397</v>
      </c>
      <c r="D3286" s="12" t="s">
        <v>16</v>
      </c>
      <c r="E3286" s="12" t="s">
        <v>114</v>
      </c>
      <c r="F3286" s="12" t="s">
        <v>89</v>
      </c>
      <c r="G3286" s="12" t="s">
        <v>22</v>
      </c>
      <c r="H3286" s="33">
        <v>0.49999999999999994</v>
      </c>
      <c r="I3286" s="21">
        <v>1750</v>
      </c>
      <c r="J3286" s="33">
        <f t="shared" si="120"/>
        <v>874.99999999999989</v>
      </c>
      <c r="K3286" s="34">
        <f t="shared" si="121"/>
        <v>262.49999999999994</v>
      </c>
      <c r="L3286" s="24">
        <v>0.3</v>
      </c>
      <c r="M3286" s="42">
        <f t="shared" si="128"/>
        <v>0.14999999999999997</v>
      </c>
      <c r="N3286" s="29">
        <f t="shared" si="129"/>
        <v>262.49999999999994</v>
      </c>
      <c r="O3286" s="3"/>
      <c r="P3286" s="4"/>
      <c r="Q3286" s="5"/>
      <c r="R3286" s="6"/>
    </row>
    <row r="3287" spans="1:18" ht="15.75" customHeight="1">
      <c r="A3287" s="12" t="s">
        <v>15</v>
      </c>
      <c r="B3287" s="15">
        <v>1185732</v>
      </c>
      <c r="C3287" s="3">
        <v>44397</v>
      </c>
      <c r="D3287" s="12" t="s">
        <v>16</v>
      </c>
      <c r="E3287" s="12" t="s">
        <v>114</v>
      </c>
      <c r="F3287" s="12" t="s">
        <v>89</v>
      </c>
      <c r="G3287" s="12" t="s">
        <v>23</v>
      </c>
      <c r="H3287" s="33">
        <v>0.54999999999999993</v>
      </c>
      <c r="I3287" s="21">
        <v>3500</v>
      </c>
      <c r="J3287" s="33">
        <f t="shared" si="120"/>
        <v>1924.9999999999998</v>
      </c>
      <c r="K3287" s="34">
        <f t="shared" si="121"/>
        <v>577.49999999999989</v>
      </c>
      <c r="L3287" s="24">
        <v>0.3</v>
      </c>
      <c r="M3287" s="42">
        <f t="shared" si="128"/>
        <v>0.16499999999999998</v>
      </c>
      <c r="N3287" s="29">
        <f t="shared" si="129"/>
        <v>577.49999999999989</v>
      </c>
      <c r="O3287" s="3"/>
      <c r="P3287" s="4"/>
      <c r="Q3287" s="5"/>
      <c r="R3287" s="6"/>
    </row>
    <row r="3288" spans="1:18" ht="15.75" customHeight="1">
      <c r="A3288" s="12" t="s">
        <v>15</v>
      </c>
      <c r="B3288" s="15">
        <v>1185732</v>
      </c>
      <c r="C3288" s="3">
        <v>44429</v>
      </c>
      <c r="D3288" s="12" t="s">
        <v>16</v>
      </c>
      <c r="E3288" s="12" t="s">
        <v>114</v>
      </c>
      <c r="F3288" s="12" t="s">
        <v>89</v>
      </c>
      <c r="G3288" s="12" t="s">
        <v>18</v>
      </c>
      <c r="H3288" s="33">
        <v>0.49999999999999994</v>
      </c>
      <c r="I3288" s="21">
        <v>5000</v>
      </c>
      <c r="J3288" s="33">
        <f t="shared" si="120"/>
        <v>2499.9999999999995</v>
      </c>
      <c r="K3288" s="34">
        <f t="shared" si="121"/>
        <v>999.99999999999989</v>
      </c>
      <c r="L3288" s="24">
        <v>0.4</v>
      </c>
      <c r="M3288" s="42">
        <f t="shared" si="128"/>
        <v>0.19999999999999998</v>
      </c>
      <c r="N3288" s="29">
        <f t="shared" si="129"/>
        <v>999.99999999999989</v>
      </c>
      <c r="O3288" s="3"/>
      <c r="P3288" s="4"/>
      <c r="Q3288" s="5"/>
      <c r="R3288" s="6"/>
    </row>
    <row r="3289" spans="1:18" ht="15.75" customHeight="1">
      <c r="A3289" s="12" t="s">
        <v>15</v>
      </c>
      <c r="B3289" s="15">
        <v>1185732</v>
      </c>
      <c r="C3289" s="3">
        <v>44429</v>
      </c>
      <c r="D3289" s="12" t="s">
        <v>16</v>
      </c>
      <c r="E3289" s="12" t="s">
        <v>114</v>
      </c>
      <c r="F3289" s="12" t="s">
        <v>89</v>
      </c>
      <c r="G3289" s="12" t="s">
        <v>19</v>
      </c>
      <c r="H3289" s="33">
        <v>0.45</v>
      </c>
      <c r="I3289" s="21">
        <v>2750</v>
      </c>
      <c r="J3289" s="33">
        <f t="shared" si="120"/>
        <v>1237.5</v>
      </c>
      <c r="K3289" s="34">
        <f t="shared" si="121"/>
        <v>433.125</v>
      </c>
      <c r="L3289" s="24">
        <v>0.35</v>
      </c>
      <c r="M3289" s="42">
        <f t="shared" si="128"/>
        <v>0.1575</v>
      </c>
      <c r="N3289" s="29">
        <f t="shared" si="129"/>
        <v>433.125</v>
      </c>
      <c r="O3289" s="3"/>
      <c r="P3289" s="4"/>
      <c r="Q3289" s="5"/>
      <c r="R3289" s="6"/>
    </row>
    <row r="3290" spans="1:18" ht="15.75" customHeight="1">
      <c r="A3290" s="12" t="s">
        <v>15</v>
      </c>
      <c r="B3290" s="15">
        <v>1185732</v>
      </c>
      <c r="C3290" s="3">
        <v>44429</v>
      </c>
      <c r="D3290" s="12" t="s">
        <v>16</v>
      </c>
      <c r="E3290" s="12" t="s">
        <v>114</v>
      </c>
      <c r="F3290" s="12" t="s">
        <v>89</v>
      </c>
      <c r="G3290" s="12" t="s">
        <v>20</v>
      </c>
      <c r="H3290" s="33">
        <v>0.4</v>
      </c>
      <c r="I3290" s="21">
        <v>2000</v>
      </c>
      <c r="J3290" s="33">
        <f t="shared" si="120"/>
        <v>800</v>
      </c>
      <c r="K3290" s="34">
        <f t="shared" si="121"/>
        <v>280</v>
      </c>
      <c r="L3290" s="24">
        <v>0.35</v>
      </c>
      <c r="M3290" s="42">
        <f t="shared" si="128"/>
        <v>0.14000000000000001</v>
      </c>
      <c r="N3290" s="29">
        <f t="shared" si="129"/>
        <v>280</v>
      </c>
      <c r="O3290" s="3"/>
      <c r="P3290" s="4"/>
      <c r="Q3290" s="5"/>
      <c r="R3290" s="6"/>
    </row>
    <row r="3291" spans="1:18" ht="15.75" customHeight="1">
      <c r="A3291" s="12" t="s">
        <v>15</v>
      </c>
      <c r="B3291" s="15">
        <v>1185732</v>
      </c>
      <c r="C3291" s="3">
        <v>44429</v>
      </c>
      <c r="D3291" s="12" t="s">
        <v>16</v>
      </c>
      <c r="E3291" s="12" t="s">
        <v>114</v>
      </c>
      <c r="F3291" s="12" t="s">
        <v>89</v>
      </c>
      <c r="G3291" s="12" t="s">
        <v>21</v>
      </c>
      <c r="H3291" s="33">
        <v>0.4</v>
      </c>
      <c r="I3291" s="21">
        <v>1500</v>
      </c>
      <c r="J3291" s="33">
        <f t="shared" si="120"/>
        <v>600</v>
      </c>
      <c r="K3291" s="34">
        <f t="shared" si="121"/>
        <v>210</v>
      </c>
      <c r="L3291" s="24">
        <v>0.35</v>
      </c>
      <c r="M3291" s="42">
        <f t="shared" si="128"/>
        <v>0.14000000000000001</v>
      </c>
      <c r="N3291" s="29">
        <f t="shared" si="129"/>
        <v>210</v>
      </c>
      <c r="O3291" s="3"/>
      <c r="P3291" s="4"/>
      <c r="Q3291" s="5"/>
      <c r="R3291" s="6"/>
    </row>
    <row r="3292" spans="1:18" ht="15.75" customHeight="1">
      <c r="A3292" s="12" t="s">
        <v>15</v>
      </c>
      <c r="B3292" s="15">
        <v>1185732</v>
      </c>
      <c r="C3292" s="3">
        <v>44429</v>
      </c>
      <c r="D3292" s="12" t="s">
        <v>16</v>
      </c>
      <c r="E3292" s="12" t="s">
        <v>114</v>
      </c>
      <c r="F3292" s="12" t="s">
        <v>89</v>
      </c>
      <c r="G3292" s="12" t="s">
        <v>22</v>
      </c>
      <c r="H3292" s="33">
        <v>0.49999999999999994</v>
      </c>
      <c r="I3292" s="21">
        <v>1250</v>
      </c>
      <c r="J3292" s="33">
        <f t="shared" si="120"/>
        <v>624.99999999999989</v>
      </c>
      <c r="K3292" s="34">
        <f t="shared" si="121"/>
        <v>187.49999999999997</v>
      </c>
      <c r="L3292" s="24">
        <v>0.3</v>
      </c>
      <c r="M3292" s="42">
        <f t="shared" si="128"/>
        <v>0.14999999999999997</v>
      </c>
      <c r="N3292" s="29">
        <f t="shared" si="129"/>
        <v>187.49999999999997</v>
      </c>
      <c r="O3292" s="3"/>
      <c r="P3292" s="4"/>
      <c r="Q3292" s="5"/>
      <c r="R3292" s="6"/>
    </row>
    <row r="3293" spans="1:18" ht="15.75" customHeight="1">
      <c r="A3293" s="12" t="s">
        <v>15</v>
      </c>
      <c r="B3293" s="15">
        <v>1185732</v>
      </c>
      <c r="C3293" s="3">
        <v>44429</v>
      </c>
      <c r="D3293" s="12" t="s">
        <v>16</v>
      </c>
      <c r="E3293" s="12" t="s">
        <v>114</v>
      </c>
      <c r="F3293" s="12" t="s">
        <v>89</v>
      </c>
      <c r="G3293" s="12" t="s">
        <v>23</v>
      </c>
      <c r="H3293" s="33">
        <v>0.54999999999999993</v>
      </c>
      <c r="I3293" s="21">
        <v>3000</v>
      </c>
      <c r="J3293" s="33">
        <f t="shared" si="120"/>
        <v>1649.9999999999998</v>
      </c>
      <c r="K3293" s="34">
        <f t="shared" si="121"/>
        <v>494.99999999999989</v>
      </c>
      <c r="L3293" s="24">
        <v>0.3</v>
      </c>
      <c r="M3293" s="42">
        <f t="shared" si="128"/>
        <v>0.16499999999999995</v>
      </c>
      <c r="N3293" s="29">
        <f t="shared" si="129"/>
        <v>494.99999999999989</v>
      </c>
      <c r="O3293" s="3"/>
      <c r="P3293" s="4"/>
      <c r="Q3293" s="5"/>
      <c r="R3293" s="6"/>
    </row>
    <row r="3294" spans="1:18" ht="15.75" customHeight="1">
      <c r="A3294" s="12" t="s">
        <v>15</v>
      </c>
      <c r="B3294" s="15">
        <v>1185732</v>
      </c>
      <c r="C3294" s="3">
        <v>44459</v>
      </c>
      <c r="D3294" s="12" t="s">
        <v>16</v>
      </c>
      <c r="E3294" s="12" t="s">
        <v>114</v>
      </c>
      <c r="F3294" s="12" t="s">
        <v>89</v>
      </c>
      <c r="G3294" s="12" t="s">
        <v>18</v>
      </c>
      <c r="H3294" s="33">
        <v>0.49999999999999994</v>
      </c>
      <c r="I3294" s="21">
        <v>4250</v>
      </c>
      <c r="J3294" s="33">
        <f t="shared" si="120"/>
        <v>2124.9999999999995</v>
      </c>
      <c r="K3294" s="34">
        <f t="shared" si="121"/>
        <v>849.99999999999989</v>
      </c>
      <c r="L3294" s="24">
        <v>0.4</v>
      </c>
      <c r="M3294" s="42">
        <f t="shared" si="128"/>
        <v>0.19999999999999998</v>
      </c>
      <c r="N3294" s="29">
        <f t="shared" si="129"/>
        <v>849.99999999999989</v>
      </c>
      <c r="O3294" s="3"/>
      <c r="P3294" s="4"/>
      <c r="Q3294" s="5"/>
      <c r="R3294" s="6"/>
    </row>
    <row r="3295" spans="1:18" ht="15.75" customHeight="1">
      <c r="A3295" s="12" t="s">
        <v>15</v>
      </c>
      <c r="B3295" s="15">
        <v>1185732</v>
      </c>
      <c r="C3295" s="3">
        <v>44459</v>
      </c>
      <c r="D3295" s="12" t="s">
        <v>16</v>
      </c>
      <c r="E3295" s="12" t="s">
        <v>114</v>
      </c>
      <c r="F3295" s="12" t="s">
        <v>89</v>
      </c>
      <c r="G3295" s="12" t="s">
        <v>19</v>
      </c>
      <c r="H3295" s="33">
        <v>0.45</v>
      </c>
      <c r="I3295" s="21">
        <v>2250</v>
      </c>
      <c r="J3295" s="33">
        <f t="shared" si="120"/>
        <v>1012.5</v>
      </c>
      <c r="K3295" s="34">
        <f t="shared" si="121"/>
        <v>354.375</v>
      </c>
      <c r="L3295" s="24">
        <v>0.35</v>
      </c>
      <c r="M3295" s="42">
        <f t="shared" si="128"/>
        <v>0.1575</v>
      </c>
      <c r="N3295" s="29">
        <f t="shared" si="129"/>
        <v>354.375</v>
      </c>
      <c r="O3295" s="3"/>
      <c r="P3295" s="4"/>
      <c r="Q3295" s="5"/>
      <c r="R3295" s="6"/>
    </row>
    <row r="3296" spans="1:18" ht="15.75" customHeight="1">
      <c r="A3296" s="12" t="s">
        <v>15</v>
      </c>
      <c r="B3296" s="15">
        <v>1185732</v>
      </c>
      <c r="C3296" s="3">
        <v>44459</v>
      </c>
      <c r="D3296" s="12" t="s">
        <v>16</v>
      </c>
      <c r="E3296" s="12" t="s">
        <v>114</v>
      </c>
      <c r="F3296" s="12" t="s">
        <v>89</v>
      </c>
      <c r="G3296" s="12" t="s">
        <v>20</v>
      </c>
      <c r="H3296" s="33">
        <v>0.4</v>
      </c>
      <c r="I3296" s="21">
        <v>1250</v>
      </c>
      <c r="J3296" s="33">
        <f t="shared" si="120"/>
        <v>500</v>
      </c>
      <c r="K3296" s="34">
        <f t="shared" si="121"/>
        <v>175</v>
      </c>
      <c r="L3296" s="24">
        <v>0.35</v>
      </c>
      <c r="M3296" s="42">
        <f t="shared" si="128"/>
        <v>0.14000000000000001</v>
      </c>
      <c r="N3296" s="29">
        <f t="shared" si="129"/>
        <v>175</v>
      </c>
      <c r="O3296" s="3"/>
      <c r="P3296" s="4"/>
      <c r="Q3296" s="5"/>
      <c r="R3296" s="6"/>
    </row>
    <row r="3297" spans="1:18" ht="15.75" customHeight="1">
      <c r="A3297" s="12" t="s">
        <v>15</v>
      </c>
      <c r="B3297" s="15">
        <v>1185732</v>
      </c>
      <c r="C3297" s="3">
        <v>44459</v>
      </c>
      <c r="D3297" s="12" t="s">
        <v>16</v>
      </c>
      <c r="E3297" s="12" t="s">
        <v>114</v>
      </c>
      <c r="F3297" s="12" t="s">
        <v>89</v>
      </c>
      <c r="G3297" s="12" t="s">
        <v>21</v>
      </c>
      <c r="H3297" s="33">
        <v>0.4</v>
      </c>
      <c r="I3297" s="21">
        <v>1000</v>
      </c>
      <c r="J3297" s="33">
        <f t="shared" si="120"/>
        <v>400</v>
      </c>
      <c r="K3297" s="34">
        <f t="shared" si="121"/>
        <v>140</v>
      </c>
      <c r="L3297" s="24">
        <v>0.35</v>
      </c>
      <c r="M3297" s="42">
        <f t="shared" si="128"/>
        <v>0.14000000000000001</v>
      </c>
      <c r="N3297" s="29">
        <f t="shared" si="129"/>
        <v>140</v>
      </c>
      <c r="O3297" s="3"/>
      <c r="P3297" s="4"/>
      <c r="Q3297" s="5"/>
      <c r="R3297" s="6"/>
    </row>
    <row r="3298" spans="1:18" ht="15.75" customHeight="1">
      <c r="A3298" s="12" t="s">
        <v>15</v>
      </c>
      <c r="B3298" s="15">
        <v>1185732</v>
      </c>
      <c r="C3298" s="3">
        <v>44459</v>
      </c>
      <c r="D3298" s="12" t="s">
        <v>16</v>
      </c>
      <c r="E3298" s="12" t="s">
        <v>114</v>
      </c>
      <c r="F3298" s="12" t="s">
        <v>89</v>
      </c>
      <c r="G3298" s="12" t="s">
        <v>22</v>
      </c>
      <c r="H3298" s="33">
        <v>0.49999999999999994</v>
      </c>
      <c r="I3298" s="21">
        <v>1000</v>
      </c>
      <c r="J3298" s="33">
        <f t="shared" si="120"/>
        <v>499.99999999999994</v>
      </c>
      <c r="K3298" s="34">
        <f t="shared" si="121"/>
        <v>149.99999999999997</v>
      </c>
      <c r="L3298" s="24">
        <v>0.3</v>
      </c>
      <c r="M3298" s="42">
        <f t="shared" si="128"/>
        <v>0.14999999999999997</v>
      </c>
      <c r="N3298" s="29">
        <f t="shared" si="129"/>
        <v>149.99999999999997</v>
      </c>
      <c r="O3298" s="3"/>
      <c r="P3298" s="4"/>
      <c r="Q3298" s="5"/>
      <c r="R3298" s="6"/>
    </row>
    <row r="3299" spans="1:18" ht="15.75" customHeight="1">
      <c r="A3299" s="12" t="s">
        <v>15</v>
      </c>
      <c r="B3299" s="15">
        <v>1185732</v>
      </c>
      <c r="C3299" s="3">
        <v>44459</v>
      </c>
      <c r="D3299" s="12" t="s">
        <v>16</v>
      </c>
      <c r="E3299" s="12" t="s">
        <v>114</v>
      </c>
      <c r="F3299" s="12" t="s">
        <v>89</v>
      </c>
      <c r="G3299" s="12" t="s">
        <v>23</v>
      </c>
      <c r="H3299" s="33">
        <v>0.54999999999999993</v>
      </c>
      <c r="I3299" s="21">
        <v>2000</v>
      </c>
      <c r="J3299" s="33">
        <f t="shared" si="120"/>
        <v>1099.9999999999998</v>
      </c>
      <c r="K3299" s="34">
        <f t="shared" si="121"/>
        <v>329.99999999999994</v>
      </c>
      <c r="L3299" s="24">
        <v>0.3</v>
      </c>
      <c r="M3299" s="42">
        <f t="shared" si="128"/>
        <v>0.16499999999999998</v>
      </c>
      <c r="N3299" s="29">
        <f t="shared" si="129"/>
        <v>329.99999999999994</v>
      </c>
      <c r="O3299" s="3"/>
      <c r="P3299" s="4"/>
      <c r="Q3299" s="5"/>
      <c r="R3299" s="6"/>
    </row>
    <row r="3300" spans="1:18" ht="15.75" customHeight="1">
      <c r="A3300" s="12" t="s">
        <v>15</v>
      </c>
      <c r="B3300" s="15">
        <v>1185732</v>
      </c>
      <c r="C3300" s="3">
        <v>44491</v>
      </c>
      <c r="D3300" s="12" t="s">
        <v>16</v>
      </c>
      <c r="E3300" s="12" t="s">
        <v>114</v>
      </c>
      <c r="F3300" s="12" t="s">
        <v>89</v>
      </c>
      <c r="G3300" s="12" t="s">
        <v>18</v>
      </c>
      <c r="H3300" s="33">
        <v>0.54999999999999993</v>
      </c>
      <c r="I3300" s="21">
        <v>3750</v>
      </c>
      <c r="J3300" s="33">
        <f t="shared" si="120"/>
        <v>2062.4999999999995</v>
      </c>
      <c r="K3300" s="34">
        <f t="shared" si="121"/>
        <v>824.99999999999989</v>
      </c>
      <c r="L3300" s="24">
        <v>0.4</v>
      </c>
      <c r="M3300" s="42">
        <f t="shared" si="128"/>
        <v>0.21999999999999997</v>
      </c>
      <c r="N3300" s="29">
        <f t="shared" si="129"/>
        <v>824.99999999999989</v>
      </c>
      <c r="O3300" s="3"/>
      <c r="P3300" s="4"/>
      <c r="Q3300" s="5"/>
      <c r="R3300" s="6"/>
    </row>
    <row r="3301" spans="1:18" ht="15.75" customHeight="1">
      <c r="A3301" s="12" t="s">
        <v>15</v>
      </c>
      <c r="B3301" s="15">
        <v>1185732</v>
      </c>
      <c r="C3301" s="3">
        <v>44491</v>
      </c>
      <c r="D3301" s="12" t="s">
        <v>16</v>
      </c>
      <c r="E3301" s="12" t="s">
        <v>114</v>
      </c>
      <c r="F3301" s="12" t="s">
        <v>89</v>
      </c>
      <c r="G3301" s="12" t="s">
        <v>19</v>
      </c>
      <c r="H3301" s="33">
        <v>0.5</v>
      </c>
      <c r="I3301" s="21">
        <v>2000</v>
      </c>
      <c r="J3301" s="33">
        <f t="shared" si="120"/>
        <v>1000</v>
      </c>
      <c r="K3301" s="34">
        <f t="shared" si="121"/>
        <v>350</v>
      </c>
      <c r="L3301" s="24">
        <v>0.35</v>
      </c>
      <c r="M3301" s="42">
        <f t="shared" si="128"/>
        <v>0.17499999999999999</v>
      </c>
      <c r="N3301" s="29">
        <f t="shared" si="129"/>
        <v>350</v>
      </c>
      <c r="O3301" s="3"/>
      <c r="P3301" s="4"/>
      <c r="Q3301" s="5"/>
      <c r="R3301" s="6"/>
    </row>
    <row r="3302" spans="1:18" ht="15.75" customHeight="1">
      <c r="A3302" s="12" t="s">
        <v>15</v>
      </c>
      <c r="B3302" s="15">
        <v>1185732</v>
      </c>
      <c r="C3302" s="3">
        <v>44491</v>
      </c>
      <c r="D3302" s="12" t="s">
        <v>16</v>
      </c>
      <c r="E3302" s="12" t="s">
        <v>114</v>
      </c>
      <c r="F3302" s="12" t="s">
        <v>89</v>
      </c>
      <c r="G3302" s="12" t="s">
        <v>20</v>
      </c>
      <c r="H3302" s="33">
        <v>0.5</v>
      </c>
      <c r="I3302" s="21">
        <v>1000</v>
      </c>
      <c r="J3302" s="33">
        <f t="shared" si="120"/>
        <v>500</v>
      </c>
      <c r="K3302" s="34">
        <f t="shared" si="121"/>
        <v>175</v>
      </c>
      <c r="L3302" s="24">
        <v>0.35</v>
      </c>
      <c r="M3302" s="42">
        <f t="shared" si="128"/>
        <v>0.17499999999999999</v>
      </c>
      <c r="N3302" s="29">
        <f t="shared" si="129"/>
        <v>175</v>
      </c>
      <c r="O3302" s="3"/>
      <c r="P3302" s="4"/>
      <c r="Q3302" s="5"/>
      <c r="R3302" s="6"/>
    </row>
    <row r="3303" spans="1:18" ht="15.75" customHeight="1">
      <c r="A3303" s="12" t="s">
        <v>15</v>
      </c>
      <c r="B3303" s="15">
        <v>1185732</v>
      </c>
      <c r="C3303" s="3">
        <v>44491</v>
      </c>
      <c r="D3303" s="12" t="s">
        <v>16</v>
      </c>
      <c r="E3303" s="12" t="s">
        <v>114</v>
      </c>
      <c r="F3303" s="12" t="s">
        <v>89</v>
      </c>
      <c r="G3303" s="12" t="s">
        <v>21</v>
      </c>
      <c r="H3303" s="33">
        <v>0.5</v>
      </c>
      <c r="I3303" s="21">
        <v>750</v>
      </c>
      <c r="J3303" s="33">
        <f t="shared" si="120"/>
        <v>375</v>
      </c>
      <c r="K3303" s="34">
        <f t="shared" si="121"/>
        <v>131.25</v>
      </c>
      <c r="L3303" s="24">
        <v>0.35</v>
      </c>
      <c r="M3303" s="42">
        <f t="shared" si="128"/>
        <v>0.17499999999999999</v>
      </c>
      <c r="N3303" s="29">
        <f t="shared" si="129"/>
        <v>131.25</v>
      </c>
      <c r="O3303" s="3"/>
      <c r="P3303" s="4"/>
      <c r="Q3303" s="5"/>
      <c r="R3303" s="6"/>
    </row>
    <row r="3304" spans="1:18" ht="15.75" customHeight="1">
      <c r="A3304" s="12" t="s">
        <v>15</v>
      </c>
      <c r="B3304" s="15">
        <v>1185732</v>
      </c>
      <c r="C3304" s="3">
        <v>44491</v>
      </c>
      <c r="D3304" s="12" t="s">
        <v>16</v>
      </c>
      <c r="E3304" s="12" t="s">
        <v>114</v>
      </c>
      <c r="F3304" s="12" t="s">
        <v>89</v>
      </c>
      <c r="G3304" s="12" t="s">
        <v>22</v>
      </c>
      <c r="H3304" s="33">
        <v>0.6</v>
      </c>
      <c r="I3304" s="21">
        <v>750</v>
      </c>
      <c r="J3304" s="33">
        <f t="shared" si="120"/>
        <v>450</v>
      </c>
      <c r="K3304" s="34">
        <f t="shared" si="121"/>
        <v>135</v>
      </c>
      <c r="L3304" s="24">
        <v>0.3</v>
      </c>
      <c r="M3304" s="42">
        <f t="shared" si="128"/>
        <v>0.18</v>
      </c>
      <c r="N3304" s="29">
        <f t="shared" si="129"/>
        <v>135</v>
      </c>
      <c r="O3304" s="3"/>
      <c r="P3304" s="4"/>
      <c r="Q3304" s="5"/>
      <c r="R3304" s="6"/>
    </row>
    <row r="3305" spans="1:18" ht="15.75" customHeight="1">
      <c r="A3305" s="12" t="s">
        <v>15</v>
      </c>
      <c r="B3305" s="15">
        <v>1185732</v>
      </c>
      <c r="C3305" s="3">
        <v>44491</v>
      </c>
      <c r="D3305" s="12" t="s">
        <v>16</v>
      </c>
      <c r="E3305" s="12" t="s">
        <v>114</v>
      </c>
      <c r="F3305" s="12" t="s">
        <v>89</v>
      </c>
      <c r="G3305" s="12" t="s">
        <v>23</v>
      </c>
      <c r="H3305" s="33">
        <v>0.64999999999999991</v>
      </c>
      <c r="I3305" s="21">
        <v>2000</v>
      </c>
      <c r="J3305" s="33">
        <f t="shared" si="120"/>
        <v>1299.9999999999998</v>
      </c>
      <c r="K3305" s="34">
        <f t="shared" si="121"/>
        <v>389.99999999999994</v>
      </c>
      <c r="L3305" s="24">
        <v>0.3</v>
      </c>
      <c r="M3305" s="42">
        <f t="shared" si="128"/>
        <v>0.19499999999999998</v>
      </c>
      <c r="N3305" s="29">
        <f t="shared" si="129"/>
        <v>389.99999999999994</v>
      </c>
      <c r="O3305" s="3"/>
      <c r="P3305" s="4"/>
      <c r="Q3305" s="5"/>
      <c r="R3305" s="6"/>
    </row>
    <row r="3306" spans="1:18" ht="15.75" customHeight="1">
      <c r="A3306" s="12" t="s">
        <v>15</v>
      </c>
      <c r="B3306" s="15">
        <v>1185732</v>
      </c>
      <c r="C3306" s="3">
        <v>44521</v>
      </c>
      <c r="D3306" s="12" t="s">
        <v>16</v>
      </c>
      <c r="E3306" s="12" t="s">
        <v>114</v>
      </c>
      <c r="F3306" s="12" t="s">
        <v>89</v>
      </c>
      <c r="G3306" s="12" t="s">
        <v>18</v>
      </c>
      <c r="H3306" s="33">
        <v>0.6</v>
      </c>
      <c r="I3306" s="21">
        <v>3500</v>
      </c>
      <c r="J3306" s="33">
        <f t="shared" si="120"/>
        <v>2100</v>
      </c>
      <c r="K3306" s="34">
        <f t="shared" si="121"/>
        <v>840</v>
      </c>
      <c r="L3306" s="24">
        <v>0.4</v>
      </c>
      <c r="M3306" s="42">
        <f t="shared" si="128"/>
        <v>0.24</v>
      </c>
      <c r="N3306" s="29">
        <f t="shared" si="129"/>
        <v>840</v>
      </c>
      <c r="O3306" s="3"/>
      <c r="P3306" s="4"/>
      <c r="Q3306" s="5"/>
      <c r="R3306" s="6"/>
    </row>
    <row r="3307" spans="1:18" ht="15.75" customHeight="1">
      <c r="A3307" s="12" t="s">
        <v>15</v>
      </c>
      <c r="B3307" s="15">
        <v>1185732</v>
      </c>
      <c r="C3307" s="3">
        <v>44521</v>
      </c>
      <c r="D3307" s="12" t="s">
        <v>16</v>
      </c>
      <c r="E3307" s="12" t="s">
        <v>114</v>
      </c>
      <c r="F3307" s="12" t="s">
        <v>89</v>
      </c>
      <c r="G3307" s="12" t="s">
        <v>19</v>
      </c>
      <c r="H3307" s="33">
        <v>0.5</v>
      </c>
      <c r="I3307" s="21">
        <v>1750</v>
      </c>
      <c r="J3307" s="33">
        <f t="shared" si="120"/>
        <v>875</v>
      </c>
      <c r="K3307" s="34">
        <f t="shared" si="121"/>
        <v>306.25</v>
      </c>
      <c r="L3307" s="24">
        <v>0.35</v>
      </c>
      <c r="M3307" s="42">
        <f t="shared" si="128"/>
        <v>0.17499999999999999</v>
      </c>
      <c r="N3307" s="29">
        <f t="shared" si="129"/>
        <v>306.25</v>
      </c>
      <c r="O3307" s="3"/>
      <c r="P3307" s="4"/>
      <c r="Q3307" s="5"/>
      <c r="R3307" s="6"/>
    </row>
    <row r="3308" spans="1:18" ht="15.75" customHeight="1">
      <c r="A3308" s="12" t="s">
        <v>15</v>
      </c>
      <c r="B3308" s="15">
        <v>1185732</v>
      </c>
      <c r="C3308" s="3">
        <v>44521</v>
      </c>
      <c r="D3308" s="12" t="s">
        <v>16</v>
      </c>
      <c r="E3308" s="12" t="s">
        <v>114</v>
      </c>
      <c r="F3308" s="12" t="s">
        <v>89</v>
      </c>
      <c r="G3308" s="12" t="s">
        <v>20</v>
      </c>
      <c r="H3308" s="33">
        <v>0.5</v>
      </c>
      <c r="I3308" s="21">
        <v>1700</v>
      </c>
      <c r="J3308" s="33">
        <f t="shared" si="120"/>
        <v>850</v>
      </c>
      <c r="K3308" s="34">
        <f t="shared" si="121"/>
        <v>297.5</v>
      </c>
      <c r="L3308" s="24">
        <v>0.35</v>
      </c>
      <c r="M3308" s="42">
        <f t="shared" si="128"/>
        <v>0.17499999999999999</v>
      </c>
      <c r="N3308" s="29">
        <f t="shared" si="129"/>
        <v>297.5</v>
      </c>
      <c r="O3308" s="3"/>
      <c r="P3308" s="4"/>
      <c r="Q3308" s="5"/>
      <c r="R3308" s="6"/>
    </row>
    <row r="3309" spans="1:18" ht="15.75" customHeight="1">
      <c r="A3309" s="12" t="s">
        <v>15</v>
      </c>
      <c r="B3309" s="15">
        <v>1185732</v>
      </c>
      <c r="C3309" s="3">
        <v>44521</v>
      </c>
      <c r="D3309" s="12" t="s">
        <v>16</v>
      </c>
      <c r="E3309" s="12" t="s">
        <v>114</v>
      </c>
      <c r="F3309" s="12" t="s">
        <v>89</v>
      </c>
      <c r="G3309" s="12" t="s">
        <v>21</v>
      </c>
      <c r="H3309" s="33">
        <v>0.5</v>
      </c>
      <c r="I3309" s="21">
        <v>1500</v>
      </c>
      <c r="J3309" s="33">
        <f t="shared" si="120"/>
        <v>750</v>
      </c>
      <c r="K3309" s="34">
        <f t="shared" si="121"/>
        <v>262.5</v>
      </c>
      <c r="L3309" s="24">
        <v>0.35</v>
      </c>
      <c r="M3309" s="42">
        <f t="shared" si="128"/>
        <v>0.17499999999999999</v>
      </c>
      <c r="N3309" s="29">
        <f t="shared" si="129"/>
        <v>262.5</v>
      </c>
      <c r="O3309" s="3"/>
      <c r="P3309" s="4"/>
      <c r="Q3309" s="5"/>
      <c r="R3309" s="6"/>
    </row>
    <row r="3310" spans="1:18" ht="15.75" customHeight="1">
      <c r="A3310" s="12" t="s">
        <v>15</v>
      </c>
      <c r="B3310" s="15">
        <v>1185732</v>
      </c>
      <c r="C3310" s="3">
        <v>44521</v>
      </c>
      <c r="D3310" s="12" t="s">
        <v>16</v>
      </c>
      <c r="E3310" s="12" t="s">
        <v>114</v>
      </c>
      <c r="F3310" s="12" t="s">
        <v>89</v>
      </c>
      <c r="G3310" s="12" t="s">
        <v>22</v>
      </c>
      <c r="H3310" s="33">
        <v>0.6</v>
      </c>
      <c r="I3310" s="21">
        <v>1250</v>
      </c>
      <c r="J3310" s="33">
        <f t="shared" si="120"/>
        <v>750</v>
      </c>
      <c r="K3310" s="34">
        <f t="shared" si="121"/>
        <v>225</v>
      </c>
      <c r="L3310" s="24">
        <v>0.3</v>
      </c>
      <c r="M3310" s="42">
        <f t="shared" si="128"/>
        <v>0.18</v>
      </c>
      <c r="N3310" s="29">
        <f t="shared" si="129"/>
        <v>225</v>
      </c>
      <c r="O3310" s="3"/>
      <c r="P3310" s="4"/>
      <c r="Q3310" s="5"/>
      <c r="R3310" s="6"/>
    </row>
    <row r="3311" spans="1:18" ht="15.75" customHeight="1">
      <c r="A3311" s="12" t="s">
        <v>15</v>
      </c>
      <c r="B3311" s="15">
        <v>1185732</v>
      </c>
      <c r="C3311" s="3">
        <v>44521</v>
      </c>
      <c r="D3311" s="12" t="s">
        <v>16</v>
      </c>
      <c r="E3311" s="12" t="s">
        <v>114</v>
      </c>
      <c r="F3311" s="12" t="s">
        <v>89</v>
      </c>
      <c r="G3311" s="12" t="s">
        <v>23</v>
      </c>
      <c r="H3311" s="33">
        <v>0.64999999999999991</v>
      </c>
      <c r="I3311" s="21">
        <v>2250</v>
      </c>
      <c r="J3311" s="33">
        <f t="shared" si="120"/>
        <v>1462.4999999999998</v>
      </c>
      <c r="K3311" s="34">
        <f t="shared" si="121"/>
        <v>438.74999999999994</v>
      </c>
      <c r="L3311" s="24">
        <v>0.3</v>
      </c>
      <c r="M3311" s="42">
        <f t="shared" si="128"/>
        <v>0.19499999999999998</v>
      </c>
      <c r="N3311" s="29">
        <f t="shared" si="129"/>
        <v>438.74999999999994</v>
      </c>
      <c r="O3311" s="3"/>
      <c r="P3311" s="4"/>
      <c r="Q3311" s="5"/>
      <c r="R3311" s="6"/>
    </row>
    <row r="3312" spans="1:18" ht="15.75" customHeight="1">
      <c r="A3312" s="12" t="s">
        <v>15</v>
      </c>
      <c r="B3312" s="15">
        <v>1185732</v>
      </c>
      <c r="C3312" s="3">
        <v>44550</v>
      </c>
      <c r="D3312" s="12" t="s">
        <v>16</v>
      </c>
      <c r="E3312" s="12" t="s">
        <v>114</v>
      </c>
      <c r="F3312" s="12" t="s">
        <v>89</v>
      </c>
      <c r="G3312" s="12" t="s">
        <v>18</v>
      </c>
      <c r="H3312" s="33">
        <v>0.6</v>
      </c>
      <c r="I3312" s="21">
        <v>4500</v>
      </c>
      <c r="J3312" s="33">
        <f t="shared" si="120"/>
        <v>2700</v>
      </c>
      <c r="K3312" s="34">
        <f t="shared" si="121"/>
        <v>1080</v>
      </c>
      <c r="L3312" s="24">
        <v>0.4</v>
      </c>
      <c r="M3312" s="42">
        <f t="shared" si="128"/>
        <v>0.24</v>
      </c>
      <c r="N3312" s="29">
        <f t="shared" si="129"/>
        <v>1080</v>
      </c>
      <c r="O3312" s="3"/>
      <c r="P3312" s="4"/>
      <c r="Q3312" s="5"/>
      <c r="R3312" s="6"/>
    </row>
    <row r="3313" spans="1:18" ht="15.75" customHeight="1">
      <c r="A3313" s="12" t="s">
        <v>15</v>
      </c>
      <c r="B3313" s="15">
        <v>1185732</v>
      </c>
      <c r="C3313" s="3">
        <v>44550</v>
      </c>
      <c r="D3313" s="12" t="s">
        <v>16</v>
      </c>
      <c r="E3313" s="12" t="s">
        <v>114</v>
      </c>
      <c r="F3313" s="12" t="s">
        <v>89</v>
      </c>
      <c r="G3313" s="12" t="s">
        <v>19</v>
      </c>
      <c r="H3313" s="33">
        <v>0.5</v>
      </c>
      <c r="I3313" s="21">
        <v>2500</v>
      </c>
      <c r="J3313" s="33">
        <f t="shared" si="120"/>
        <v>1250</v>
      </c>
      <c r="K3313" s="34">
        <f t="shared" si="121"/>
        <v>437.5</v>
      </c>
      <c r="L3313" s="24">
        <v>0.35</v>
      </c>
      <c r="M3313" s="42">
        <f t="shared" si="128"/>
        <v>0.17499999999999999</v>
      </c>
      <c r="N3313" s="29">
        <f t="shared" si="129"/>
        <v>437.5</v>
      </c>
      <c r="O3313" s="3"/>
      <c r="P3313" s="4"/>
      <c r="Q3313" s="5"/>
      <c r="R3313" s="6"/>
    </row>
    <row r="3314" spans="1:18" ht="15.75" customHeight="1">
      <c r="A3314" s="12" t="s">
        <v>15</v>
      </c>
      <c r="B3314" s="15">
        <v>1185732</v>
      </c>
      <c r="C3314" s="3">
        <v>44550</v>
      </c>
      <c r="D3314" s="12" t="s">
        <v>16</v>
      </c>
      <c r="E3314" s="12" t="s">
        <v>114</v>
      </c>
      <c r="F3314" s="12" t="s">
        <v>89</v>
      </c>
      <c r="G3314" s="12" t="s">
        <v>20</v>
      </c>
      <c r="H3314" s="33">
        <v>0.5</v>
      </c>
      <c r="I3314" s="21">
        <v>2250</v>
      </c>
      <c r="J3314" s="33">
        <f t="shared" si="120"/>
        <v>1125</v>
      </c>
      <c r="K3314" s="34">
        <f t="shared" si="121"/>
        <v>393.75</v>
      </c>
      <c r="L3314" s="24">
        <v>0.35</v>
      </c>
      <c r="M3314" s="42">
        <f t="shared" si="128"/>
        <v>0.17499999999999999</v>
      </c>
      <c r="N3314" s="29">
        <f t="shared" si="129"/>
        <v>393.75</v>
      </c>
      <c r="O3314" s="3"/>
      <c r="P3314" s="4"/>
      <c r="Q3314" s="5"/>
      <c r="R3314" s="6"/>
    </row>
    <row r="3315" spans="1:18" ht="15.75" customHeight="1">
      <c r="A3315" s="12" t="s">
        <v>15</v>
      </c>
      <c r="B3315" s="15">
        <v>1185732</v>
      </c>
      <c r="C3315" s="3">
        <v>44550</v>
      </c>
      <c r="D3315" s="12" t="s">
        <v>16</v>
      </c>
      <c r="E3315" s="12" t="s">
        <v>114</v>
      </c>
      <c r="F3315" s="12" t="s">
        <v>89</v>
      </c>
      <c r="G3315" s="12" t="s">
        <v>21</v>
      </c>
      <c r="H3315" s="33">
        <v>0.5</v>
      </c>
      <c r="I3315" s="21">
        <v>1750</v>
      </c>
      <c r="J3315" s="33">
        <f t="shared" si="120"/>
        <v>875</v>
      </c>
      <c r="K3315" s="34">
        <f t="shared" si="121"/>
        <v>306.25</v>
      </c>
      <c r="L3315" s="24">
        <v>0.35</v>
      </c>
      <c r="M3315" s="42">
        <f t="shared" si="128"/>
        <v>0.17499999999999999</v>
      </c>
      <c r="N3315" s="29">
        <f t="shared" si="129"/>
        <v>306.25</v>
      </c>
      <c r="O3315" s="3"/>
      <c r="P3315" s="4"/>
      <c r="Q3315" s="5"/>
      <c r="R3315" s="6"/>
    </row>
    <row r="3316" spans="1:18" ht="15.75" customHeight="1">
      <c r="A3316" s="12" t="s">
        <v>15</v>
      </c>
      <c r="B3316" s="15">
        <v>1185732</v>
      </c>
      <c r="C3316" s="3">
        <v>44550</v>
      </c>
      <c r="D3316" s="12" t="s">
        <v>16</v>
      </c>
      <c r="E3316" s="12" t="s">
        <v>114</v>
      </c>
      <c r="F3316" s="12" t="s">
        <v>89</v>
      </c>
      <c r="G3316" s="12" t="s">
        <v>22</v>
      </c>
      <c r="H3316" s="33">
        <v>0.6</v>
      </c>
      <c r="I3316" s="21">
        <v>1750</v>
      </c>
      <c r="J3316" s="33">
        <f t="shared" si="120"/>
        <v>1050</v>
      </c>
      <c r="K3316" s="34">
        <f t="shared" si="121"/>
        <v>315</v>
      </c>
      <c r="L3316" s="24">
        <v>0.3</v>
      </c>
      <c r="M3316" s="42">
        <f t="shared" si="128"/>
        <v>0.18</v>
      </c>
      <c r="N3316" s="29">
        <f t="shared" si="129"/>
        <v>315</v>
      </c>
      <c r="O3316" s="3"/>
      <c r="P3316" s="4"/>
      <c r="Q3316" s="5"/>
      <c r="R3316" s="6"/>
    </row>
    <row r="3317" spans="1:18" ht="15.75" customHeight="1">
      <c r="A3317" s="12" t="s">
        <v>15</v>
      </c>
      <c r="B3317" s="15">
        <v>1185732</v>
      </c>
      <c r="C3317" s="3">
        <v>44550</v>
      </c>
      <c r="D3317" s="12" t="s">
        <v>16</v>
      </c>
      <c r="E3317" s="12" t="s">
        <v>114</v>
      </c>
      <c r="F3317" s="12" t="s">
        <v>89</v>
      </c>
      <c r="G3317" s="12" t="s">
        <v>23</v>
      </c>
      <c r="H3317" s="33">
        <v>0.64999999999999991</v>
      </c>
      <c r="I3317" s="21">
        <v>2750</v>
      </c>
      <c r="J3317" s="33">
        <f t="shared" si="120"/>
        <v>1787.4999999999998</v>
      </c>
      <c r="K3317" s="34">
        <f t="shared" si="121"/>
        <v>536.24999999999989</v>
      </c>
      <c r="L3317" s="24">
        <v>0.3</v>
      </c>
      <c r="M3317" s="42">
        <f t="shared" si="128"/>
        <v>0.19499999999999995</v>
      </c>
      <c r="N3317" s="29">
        <f t="shared" si="129"/>
        <v>536.24999999999989</v>
      </c>
      <c r="O3317" s="3"/>
      <c r="P3317" s="4"/>
      <c r="Q3317" s="5"/>
      <c r="R3317" s="6"/>
    </row>
    <row r="3318" spans="1:18" ht="15.75" customHeight="1">
      <c r="A3318" s="12" t="s">
        <v>15</v>
      </c>
      <c r="B3318" s="15">
        <v>1185732</v>
      </c>
      <c r="C3318" s="3">
        <v>44213</v>
      </c>
      <c r="D3318" s="12" t="s">
        <v>16</v>
      </c>
      <c r="E3318" s="12" t="s">
        <v>115</v>
      </c>
      <c r="F3318" s="12" t="s">
        <v>116</v>
      </c>
      <c r="G3318" s="12" t="s">
        <v>18</v>
      </c>
      <c r="H3318" s="33">
        <v>0.4</v>
      </c>
      <c r="I3318" s="21">
        <v>5250</v>
      </c>
      <c r="J3318" s="33">
        <f t="shared" si="120"/>
        <v>2100</v>
      </c>
      <c r="K3318" s="34">
        <f t="shared" si="121"/>
        <v>735</v>
      </c>
      <c r="L3318" s="24">
        <v>0.35</v>
      </c>
      <c r="M3318" s="42">
        <f t="shared" si="128"/>
        <v>0.14000000000000001</v>
      </c>
      <c r="N3318" s="29">
        <f t="shared" si="129"/>
        <v>735</v>
      </c>
      <c r="O3318" s="3"/>
      <c r="P3318" s="4"/>
      <c r="Q3318" s="5"/>
      <c r="R3318" s="6"/>
    </row>
    <row r="3319" spans="1:18" ht="15.75" customHeight="1">
      <c r="A3319" s="12" t="s">
        <v>15</v>
      </c>
      <c r="B3319" s="15">
        <v>1185732</v>
      </c>
      <c r="C3319" s="3">
        <v>44213</v>
      </c>
      <c r="D3319" s="12" t="s">
        <v>16</v>
      </c>
      <c r="E3319" s="12" t="s">
        <v>115</v>
      </c>
      <c r="F3319" s="12" t="s">
        <v>116</v>
      </c>
      <c r="G3319" s="12" t="s">
        <v>19</v>
      </c>
      <c r="H3319" s="33">
        <v>0.4</v>
      </c>
      <c r="I3319" s="21">
        <v>3250</v>
      </c>
      <c r="J3319" s="33">
        <f t="shared" si="120"/>
        <v>1300</v>
      </c>
      <c r="K3319" s="34">
        <f t="shared" si="121"/>
        <v>454.99999999999994</v>
      </c>
      <c r="L3319" s="24">
        <v>0.35</v>
      </c>
      <c r="M3319" s="42">
        <f t="shared" si="128"/>
        <v>0.13999999999999999</v>
      </c>
      <c r="N3319" s="29">
        <f t="shared" si="129"/>
        <v>454.99999999999994</v>
      </c>
      <c r="O3319" s="3"/>
      <c r="P3319" s="4"/>
      <c r="Q3319" s="5"/>
      <c r="R3319" s="6"/>
    </row>
    <row r="3320" spans="1:18" ht="15.75" customHeight="1">
      <c r="A3320" s="12" t="s">
        <v>15</v>
      </c>
      <c r="B3320" s="15">
        <v>1185732</v>
      </c>
      <c r="C3320" s="3">
        <v>44213</v>
      </c>
      <c r="D3320" s="12" t="s">
        <v>16</v>
      </c>
      <c r="E3320" s="12" t="s">
        <v>115</v>
      </c>
      <c r="F3320" s="12" t="s">
        <v>116</v>
      </c>
      <c r="G3320" s="12" t="s">
        <v>20</v>
      </c>
      <c r="H3320" s="33">
        <v>0.30000000000000004</v>
      </c>
      <c r="I3320" s="21">
        <v>3250</v>
      </c>
      <c r="J3320" s="33">
        <f t="shared" si="120"/>
        <v>975.00000000000011</v>
      </c>
      <c r="K3320" s="34">
        <f t="shared" si="121"/>
        <v>390.00000000000006</v>
      </c>
      <c r="L3320" s="24">
        <v>0.4</v>
      </c>
      <c r="M3320" s="42">
        <f t="shared" si="128"/>
        <v>0.12000000000000002</v>
      </c>
      <c r="N3320" s="29">
        <f t="shared" si="129"/>
        <v>390.00000000000006</v>
      </c>
      <c r="O3320" s="3"/>
      <c r="P3320" s="4"/>
      <c r="Q3320" s="5"/>
      <c r="R3320" s="6"/>
    </row>
    <row r="3321" spans="1:18" ht="15.75" customHeight="1">
      <c r="A3321" s="12" t="s">
        <v>15</v>
      </c>
      <c r="B3321" s="15">
        <v>1185732</v>
      </c>
      <c r="C3321" s="3">
        <v>44213</v>
      </c>
      <c r="D3321" s="12" t="s">
        <v>16</v>
      </c>
      <c r="E3321" s="12" t="s">
        <v>115</v>
      </c>
      <c r="F3321" s="12" t="s">
        <v>116</v>
      </c>
      <c r="G3321" s="12" t="s">
        <v>21</v>
      </c>
      <c r="H3321" s="33">
        <v>0.35</v>
      </c>
      <c r="I3321" s="21">
        <v>1750</v>
      </c>
      <c r="J3321" s="33">
        <f t="shared" ref="J3321:J3575" si="130">H3321*I3321</f>
        <v>612.5</v>
      </c>
      <c r="K3321" s="34">
        <f t="shared" ref="K3321:K3575" si="131">J3321*L3321</f>
        <v>245</v>
      </c>
      <c r="L3321" s="24">
        <v>0.4</v>
      </c>
      <c r="M3321" s="42">
        <f t="shared" si="128"/>
        <v>0.14000000000000001</v>
      </c>
      <c r="N3321" s="29">
        <f t="shared" si="129"/>
        <v>245</v>
      </c>
      <c r="O3321" s="3"/>
      <c r="P3321" s="4"/>
      <c r="Q3321" s="5"/>
      <c r="R3321" s="6"/>
    </row>
    <row r="3322" spans="1:18" ht="15.75" customHeight="1">
      <c r="A3322" s="12" t="s">
        <v>15</v>
      </c>
      <c r="B3322" s="15">
        <v>1185732</v>
      </c>
      <c r="C3322" s="3">
        <v>44213</v>
      </c>
      <c r="D3322" s="12" t="s">
        <v>16</v>
      </c>
      <c r="E3322" s="12" t="s">
        <v>115</v>
      </c>
      <c r="F3322" s="12" t="s">
        <v>116</v>
      </c>
      <c r="G3322" s="12" t="s">
        <v>22</v>
      </c>
      <c r="H3322" s="33">
        <v>0.5</v>
      </c>
      <c r="I3322" s="21">
        <v>2250</v>
      </c>
      <c r="J3322" s="33">
        <f t="shared" si="130"/>
        <v>1125</v>
      </c>
      <c r="K3322" s="34">
        <f t="shared" si="131"/>
        <v>337.5</v>
      </c>
      <c r="L3322" s="24">
        <v>0.3</v>
      </c>
      <c r="M3322" s="42">
        <f t="shared" si="128"/>
        <v>0.15</v>
      </c>
      <c r="N3322" s="29">
        <f t="shared" si="129"/>
        <v>337.5</v>
      </c>
      <c r="O3322" s="3"/>
      <c r="P3322" s="4"/>
      <c r="Q3322" s="5"/>
      <c r="R3322" s="6"/>
    </row>
    <row r="3323" spans="1:18" ht="15.75" customHeight="1">
      <c r="A3323" s="12" t="s">
        <v>15</v>
      </c>
      <c r="B3323" s="15">
        <v>1185732</v>
      </c>
      <c r="C3323" s="3">
        <v>44213</v>
      </c>
      <c r="D3323" s="12" t="s">
        <v>16</v>
      </c>
      <c r="E3323" s="12" t="s">
        <v>115</v>
      </c>
      <c r="F3323" s="12" t="s">
        <v>116</v>
      </c>
      <c r="G3323" s="12" t="s">
        <v>23</v>
      </c>
      <c r="H3323" s="33">
        <v>0.4</v>
      </c>
      <c r="I3323" s="21">
        <v>3250</v>
      </c>
      <c r="J3323" s="33">
        <f t="shared" si="130"/>
        <v>1300</v>
      </c>
      <c r="K3323" s="34">
        <f t="shared" si="131"/>
        <v>520</v>
      </c>
      <c r="L3323" s="24">
        <v>0.4</v>
      </c>
      <c r="M3323" s="42">
        <f t="shared" si="128"/>
        <v>0.16</v>
      </c>
      <c r="N3323" s="29">
        <f t="shared" si="129"/>
        <v>520</v>
      </c>
      <c r="O3323" s="3"/>
      <c r="P3323" s="4"/>
      <c r="Q3323" s="5"/>
      <c r="R3323" s="6"/>
    </row>
    <row r="3324" spans="1:18" ht="15.75" customHeight="1">
      <c r="A3324" s="12" t="s">
        <v>15</v>
      </c>
      <c r="B3324" s="15">
        <v>1185732</v>
      </c>
      <c r="C3324" s="3">
        <v>44242</v>
      </c>
      <c r="D3324" s="12" t="s">
        <v>16</v>
      </c>
      <c r="E3324" s="12" t="s">
        <v>115</v>
      </c>
      <c r="F3324" s="12" t="s">
        <v>116</v>
      </c>
      <c r="G3324" s="12" t="s">
        <v>18</v>
      </c>
      <c r="H3324" s="33">
        <v>0.4</v>
      </c>
      <c r="I3324" s="21">
        <v>5750</v>
      </c>
      <c r="J3324" s="33">
        <f t="shared" si="130"/>
        <v>2300</v>
      </c>
      <c r="K3324" s="34">
        <f t="shared" si="131"/>
        <v>805</v>
      </c>
      <c r="L3324" s="24">
        <v>0.35</v>
      </c>
      <c r="M3324" s="42">
        <f t="shared" si="128"/>
        <v>0.14000000000000001</v>
      </c>
      <c r="N3324" s="29">
        <f t="shared" si="129"/>
        <v>805</v>
      </c>
      <c r="O3324" s="3"/>
      <c r="P3324" s="4"/>
      <c r="Q3324" s="5"/>
      <c r="R3324" s="6"/>
    </row>
    <row r="3325" spans="1:18" ht="15.75" customHeight="1">
      <c r="A3325" s="12" t="s">
        <v>15</v>
      </c>
      <c r="B3325" s="15">
        <v>1185732</v>
      </c>
      <c r="C3325" s="3">
        <v>44242</v>
      </c>
      <c r="D3325" s="12" t="s">
        <v>16</v>
      </c>
      <c r="E3325" s="12" t="s">
        <v>115</v>
      </c>
      <c r="F3325" s="12" t="s">
        <v>116</v>
      </c>
      <c r="G3325" s="12" t="s">
        <v>19</v>
      </c>
      <c r="H3325" s="33">
        <v>0.4</v>
      </c>
      <c r="I3325" s="21">
        <v>2250</v>
      </c>
      <c r="J3325" s="33">
        <f t="shared" si="130"/>
        <v>900</v>
      </c>
      <c r="K3325" s="34">
        <f t="shared" si="131"/>
        <v>315</v>
      </c>
      <c r="L3325" s="24">
        <v>0.35</v>
      </c>
      <c r="M3325" s="42">
        <f t="shared" si="128"/>
        <v>0.14000000000000001</v>
      </c>
      <c r="N3325" s="29">
        <f t="shared" si="129"/>
        <v>315</v>
      </c>
      <c r="O3325" s="3"/>
      <c r="P3325" s="4"/>
      <c r="Q3325" s="5"/>
      <c r="R3325" s="6"/>
    </row>
    <row r="3326" spans="1:18" ht="15.75" customHeight="1">
      <c r="A3326" s="12" t="s">
        <v>15</v>
      </c>
      <c r="B3326" s="15">
        <v>1185732</v>
      </c>
      <c r="C3326" s="3">
        <v>44242</v>
      </c>
      <c r="D3326" s="12" t="s">
        <v>16</v>
      </c>
      <c r="E3326" s="12" t="s">
        <v>115</v>
      </c>
      <c r="F3326" s="12" t="s">
        <v>116</v>
      </c>
      <c r="G3326" s="12" t="s">
        <v>20</v>
      </c>
      <c r="H3326" s="33">
        <v>0.30000000000000004</v>
      </c>
      <c r="I3326" s="21">
        <v>2750</v>
      </c>
      <c r="J3326" s="33">
        <f t="shared" si="130"/>
        <v>825.00000000000011</v>
      </c>
      <c r="K3326" s="34">
        <f t="shared" si="131"/>
        <v>330.00000000000006</v>
      </c>
      <c r="L3326" s="24">
        <v>0.4</v>
      </c>
      <c r="M3326" s="42">
        <f t="shared" si="128"/>
        <v>0.12000000000000002</v>
      </c>
      <c r="N3326" s="29">
        <f t="shared" si="129"/>
        <v>330.00000000000006</v>
      </c>
      <c r="O3326" s="3"/>
      <c r="P3326" s="4"/>
      <c r="Q3326" s="5"/>
      <c r="R3326" s="6"/>
    </row>
    <row r="3327" spans="1:18" ht="15.75" customHeight="1">
      <c r="A3327" s="12" t="s">
        <v>15</v>
      </c>
      <c r="B3327" s="15">
        <v>1185732</v>
      </c>
      <c r="C3327" s="3">
        <v>44242</v>
      </c>
      <c r="D3327" s="12" t="s">
        <v>16</v>
      </c>
      <c r="E3327" s="12" t="s">
        <v>115</v>
      </c>
      <c r="F3327" s="12" t="s">
        <v>116</v>
      </c>
      <c r="G3327" s="12" t="s">
        <v>21</v>
      </c>
      <c r="H3327" s="33">
        <v>0.35</v>
      </c>
      <c r="I3327" s="21">
        <v>1500</v>
      </c>
      <c r="J3327" s="33">
        <f t="shared" si="130"/>
        <v>525</v>
      </c>
      <c r="K3327" s="34">
        <f t="shared" si="131"/>
        <v>210</v>
      </c>
      <c r="L3327" s="24">
        <v>0.4</v>
      </c>
      <c r="M3327" s="42">
        <f t="shared" si="128"/>
        <v>0.14000000000000001</v>
      </c>
      <c r="N3327" s="29">
        <f t="shared" si="129"/>
        <v>210</v>
      </c>
      <c r="O3327" s="3"/>
      <c r="P3327" s="4"/>
      <c r="Q3327" s="5"/>
      <c r="R3327" s="6"/>
    </row>
    <row r="3328" spans="1:18" ht="15.75" customHeight="1">
      <c r="A3328" s="12" t="s">
        <v>15</v>
      </c>
      <c r="B3328" s="15">
        <v>1185732</v>
      </c>
      <c r="C3328" s="3">
        <v>44242</v>
      </c>
      <c r="D3328" s="12" t="s">
        <v>16</v>
      </c>
      <c r="E3328" s="12" t="s">
        <v>115</v>
      </c>
      <c r="F3328" s="12" t="s">
        <v>116</v>
      </c>
      <c r="G3328" s="12" t="s">
        <v>22</v>
      </c>
      <c r="H3328" s="33">
        <v>0.5</v>
      </c>
      <c r="I3328" s="21">
        <v>2250</v>
      </c>
      <c r="J3328" s="33">
        <f t="shared" si="130"/>
        <v>1125</v>
      </c>
      <c r="K3328" s="34">
        <f t="shared" si="131"/>
        <v>337.5</v>
      </c>
      <c r="L3328" s="24">
        <v>0.3</v>
      </c>
      <c r="M3328" s="42">
        <f t="shared" si="128"/>
        <v>0.15</v>
      </c>
      <c r="N3328" s="29">
        <f t="shared" si="129"/>
        <v>337.5</v>
      </c>
      <c r="O3328" s="3"/>
      <c r="P3328" s="4"/>
      <c r="Q3328" s="5"/>
      <c r="R3328" s="6"/>
    </row>
    <row r="3329" spans="1:18" ht="15.75" customHeight="1">
      <c r="A3329" s="12" t="s">
        <v>15</v>
      </c>
      <c r="B3329" s="15">
        <v>1185732</v>
      </c>
      <c r="C3329" s="3">
        <v>44242</v>
      </c>
      <c r="D3329" s="12" t="s">
        <v>16</v>
      </c>
      <c r="E3329" s="12" t="s">
        <v>115</v>
      </c>
      <c r="F3329" s="12" t="s">
        <v>116</v>
      </c>
      <c r="G3329" s="12" t="s">
        <v>23</v>
      </c>
      <c r="H3329" s="33">
        <v>0.4</v>
      </c>
      <c r="I3329" s="21">
        <v>3250</v>
      </c>
      <c r="J3329" s="33">
        <f t="shared" si="130"/>
        <v>1300</v>
      </c>
      <c r="K3329" s="34">
        <f t="shared" si="131"/>
        <v>520</v>
      </c>
      <c r="L3329" s="24">
        <v>0.4</v>
      </c>
      <c r="M3329" s="42">
        <f t="shared" si="128"/>
        <v>0.16</v>
      </c>
      <c r="N3329" s="29">
        <f t="shared" si="129"/>
        <v>520</v>
      </c>
      <c r="O3329" s="3"/>
      <c r="P3329" s="4"/>
      <c r="Q3329" s="5"/>
      <c r="R3329" s="6"/>
    </row>
    <row r="3330" spans="1:18" ht="15.75" customHeight="1">
      <c r="A3330" s="12" t="s">
        <v>15</v>
      </c>
      <c r="B3330" s="15">
        <v>1185732</v>
      </c>
      <c r="C3330" s="3">
        <v>44268</v>
      </c>
      <c r="D3330" s="12" t="s">
        <v>16</v>
      </c>
      <c r="E3330" s="12" t="s">
        <v>115</v>
      </c>
      <c r="F3330" s="12" t="s">
        <v>116</v>
      </c>
      <c r="G3330" s="12" t="s">
        <v>18</v>
      </c>
      <c r="H3330" s="33">
        <v>0.4</v>
      </c>
      <c r="I3330" s="21">
        <v>5450</v>
      </c>
      <c r="J3330" s="33">
        <f t="shared" si="130"/>
        <v>2180</v>
      </c>
      <c r="K3330" s="34">
        <f t="shared" si="131"/>
        <v>763</v>
      </c>
      <c r="L3330" s="24">
        <v>0.35</v>
      </c>
      <c r="M3330" s="42">
        <f t="shared" si="128"/>
        <v>0.14000000000000001</v>
      </c>
      <c r="N3330" s="29">
        <f t="shared" si="129"/>
        <v>763</v>
      </c>
      <c r="O3330" s="3"/>
      <c r="P3330" s="4"/>
      <c r="Q3330" s="5"/>
      <c r="R3330" s="6"/>
    </row>
    <row r="3331" spans="1:18" ht="15.75" customHeight="1">
      <c r="A3331" s="12" t="s">
        <v>15</v>
      </c>
      <c r="B3331" s="15">
        <v>1185732</v>
      </c>
      <c r="C3331" s="3">
        <v>44268</v>
      </c>
      <c r="D3331" s="12" t="s">
        <v>16</v>
      </c>
      <c r="E3331" s="12" t="s">
        <v>115</v>
      </c>
      <c r="F3331" s="12" t="s">
        <v>116</v>
      </c>
      <c r="G3331" s="12" t="s">
        <v>19</v>
      </c>
      <c r="H3331" s="33">
        <v>0.4</v>
      </c>
      <c r="I3331" s="21">
        <v>2500</v>
      </c>
      <c r="J3331" s="33">
        <f t="shared" si="130"/>
        <v>1000</v>
      </c>
      <c r="K3331" s="34">
        <f t="shared" si="131"/>
        <v>350</v>
      </c>
      <c r="L3331" s="24">
        <v>0.35</v>
      </c>
      <c r="M3331" s="42">
        <f t="shared" si="128"/>
        <v>0.14000000000000001</v>
      </c>
      <c r="N3331" s="29">
        <f t="shared" si="129"/>
        <v>350</v>
      </c>
      <c r="O3331" s="3"/>
      <c r="P3331" s="4"/>
      <c r="Q3331" s="5"/>
      <c r="R3331" s="6"/>
    </row>
    <row r="3332" spans="1:18" ht="15.75" customHeight="1">
      <c r="A3332" s="12" t="s">
        <v>15</v>
      </c>
      <c r="B3332" s="15">
        <v>1185732</v>
      </c>
      <c r="C3332" s="3">
        <v>44268</v>
      </c>
      <c r="D3332" s="12" t="s">
        <v>16</v>
      </c>
      <c r="E3332" s="12" t="s">
        <v>115</v>
      </c>
      <c r="F3332" s="12" t="s">
        <v>116</v>
      </c>
      <c r="G3332" s="12" t="s">
        <v>20</v>
      </c>
      <c r="H3332" s="33">
        <v>0.30000000000000004</v>
      </c>
      <c r="I3332" s="21">
        <v>2750</v>
      </c>
      <c r="J3332" s="33">
        <f t="shared" si="130"/>
        <v>825.00000000000011</v>
      </c>
      <c r="K3332" s="34">
        <f t="shared" si="131"/>
        <v>330.00000000000006</v>
      </c>
      <c r="L3332" s="24">
        <v>0.4</v>
      </c>
      <c r="M3332" s="42">
        <f t="shared" si="128"/>
        <v>0.12000000000000002</v>
      </c>
      <c r="N3332" s="29">
        <f t="shared" si="129"/>
        <v>330.00000000000006</v>
      </c>
      <c r="O3332" s="3"/>
      <c r="P3332" s="4"/>
      <c r="Q3332" s="5"/>
      <c r="R3332" s="6"/>
    </row>
    <row r="3333" spans="1:18" ht="15.75" customHeight="1">
      <c r="A3333" s="12" t="s">
        <v>15</v>
      </c>
      <c r="B3333" s="15">
        <v>1185732</v>
      </c>
      <c r="C3333" s="3">
        <v>44268</v>
      </c>
      <c r="D3333" s="12" t="s">
        <v>16</v>
      </c>
      <c r="E3333" s="12" t="s">
        <v>115</v>
      </c>
      <c r="F3333" s="12" t="s">
        <v>116</v>
      </c>
      <c r="G3333" s="12" t="s">
        <v>21</v>
      </c>
      <c r="H3333" s="33">
        <v>0.35</v>
      </c>
      <c r="I3333" s="21">
        <v>1250</v>
      </c>
      <c r="J3333" s="33">
        <f t="shared" si="130"/>
        <v>437.5</v>
      </c>
      <c r="K3333" s="34">
        <f t="shared" si="131"/>
        <v>175</v>
      </c>
      <c r="L3333" s="24">
        <v>0.4</v>
      </c>
      <c r="M3333" s="42">
        <f t="shared" si="128"/>
        <v>0.14000000000000001</v>
      </c>
      <c r="N3333" s="29">
        <f t="shared" si="129"/>
        <v>175</v>
      </c>
      <c r="O3333" s="3"/>
      <c r="P3333" s="4"/>
      <c r="Q3333" s="5"/>
      <c r="R3333" s="6"/>
    </row>
    <row r="3334" spans="1:18" ht="15.75" customHeight="1">
      <c r="A3334" s="12" t="s">
        <v>15</v>
      </c>
      <c r="B3334" s="15">
        <v>1185732</v>
      </c>
      <c r="C3334" s="3">
        <v>44268</v>
      </c>
      <c r="D3334" s="12" t="s">
        <v>16</v>
      </c>
      <c r="E3334" s="12" t="s">
        <v>115</v>
      </c>
      <c r="F3334" s="12" t="s">
        <v>116</v>
      </c>
      <c r="G3334" s="12" t="s">
        <v>22</v>
      </c>
      <c r="H3334" s="33">
        <v>0.5</v>
      </c>
      <c r="I3334" s="21">
        <v>1750</v>
      </c>
      <c r="J3334" s="33">
        <f t="shared" si="130"/>
        <v>875</v>
      </c>
      <c r="K3334" s="34">
        <f t="shared" si="131"/>
        <v>262.5</v>
      </c>
      <c r="L3334" s="24">
        <v>0.3</v>
      </c>
      <c r="M3334" s="42">
        <f t="shared" si="128"/>
        <v>0.15</v>
      </c>
      <c r="N3334" s="29">
        <f t="shared" si="129"/>
        <v>262.5</v>
      </c>
      <c r="O3334" s="3"/>
      <c r="P3334" s="4"/>
      <c r="Q3334" s="5"/>
      <c r="R3334" s="6"/>
    </row>
    <row r="3335" spans="1:18" ht="15.75" customHeight="1">
      <c r="A3335" s="12" t="s">
        <v>15</v>
      </c>
      <c r="B3335" s="15">
        <v>1185732</v>
      </c>
      <c r="C3335" s="3">
        <v>44268</v>
      </c>
      <c r="D3335" s="12" t="s">
        <v>16</v>
      </c>
      <c r="E3335" s="12" t="s">
        <v>115</v>
      </c>
      <c r="F3335" s="12" t="s">
        <v>116</v>
      </c>
      <c r="G3335" s="12" t="s">
        <v>23</v>
      </c>
      <c r="H3335" s="33">
        <v>0.4</v>
      </c>
      <c r="I3335" s="21">
        <v>2750</v>
      </c>
      <c r="J3335" s="33">
        <f t="shared" si="130"/>
        <v>1100</v>
      </c>
      <c r="K3335" s="34">
        <f t="shared" si="131"/>
        <v>440</v>
      </c>
      <c r="L3335" s="24">
        <v>0.4</v>
      </c>
      <c r="M3335" s="42">
        <f t="shared" ref="M3335:M3398" si="132">IFERROR(K3335/I3335,0)</f>
        <v>0.16</v>
      </c>
      <c r="N3335" s="29">
        <f t="shared" ref="N3335:N3398" si="133">L3335*J3335</f>
        <v>440</v>
      </c>
      <c r="O3335" s="3"/>
      <c r="P3335" s="4"/>
      <c r="Q3335" s="5"/>
      <c r="R3335" s="6"/>
    </row>
    <row r="3336" spans="1:18" ht="15.75" customHeight="1">
      <c r="A3336" s="12" t="s">
        <v>15</v>
      </c>
      <c r="B3336" s="15">
        <v>1185732</v>
      </c>
      <c r="C3336" s="3">
        <v>44300</v>
      </c>
      <c r="D3336" s="12" t="s">
        <v>16</v>
      </c>
      <c r="E3336" s="12" t="s">
        <v>115</v>
      </c>
      <c r="F3336" s="12" t="s">
        <v>116</v>
      </c>
      <c r="G3336" s="12" t="s">
        <v>18</v>
      </c>
      <c r="H3336" s="33">
        <v>0.4</v>
      </c>
      <c r="I3336" s="21">
        <v>5250</v>
      </c>
      <c r="J3336" s="33">
        <f t="shared" si="130"/>
        <v>2100</v>
      </c>
      <c r="K3336" s="34">
        <f t="shared" si="131"/>
        <v>735</v>
      </c>
      <c r="L3336" s="24">
        <v>0.35</v>
      </c>
      <c r="M3336" s="42">
        <f t="shared" si="132"/>
        <v>0.14000000000000001</v>
      </c>
      <c r="N3336" s="29">
        <f t="shared" si="133"/>
        <v>735</v>
      </c>
      <c r="O3336" s="3"/>
      <c r="P3336" s="4"/>
      <c r="Q3336" s="5"/>
      <c r="R3336" s="6"/>
    </row>
    <row r="3337" spans="1:18" ht="15.75" customHeight="1">
      <c r="A3337" s="12" t="s">
        <v>15</v>
      </c>
      <c r="B3337" s="15">
        <v>1185732</v>
      </c>
      <c r="C3337" s="3">
        <v>44300</v>
      </c>
      <c r="D3337" s="12" t="s">
        <v>16</v>
      </c>
      <c r="E3337" s="12" t="s">
        <v>115</v>
      </c>
      <c r="F3337" s="12" t="s">
        <v>116</v>
      </c>
      <c r="G3337" s="12" t="s">
        <v>19</v>
      </c>
      <c r="H3337" s="33">
        <v>0.4</v>
      </c>
      <c r="I3337" s="21">
        <v>2250</v>
      </c>
      <c r="J3337" s="33">
        <f t="shared" si="130"/>
        <v>900</v>
      </c>
      <c r="K3337" s="34">
        <f t="shared" si="131"/>
        <v>315</v>
      </c>
      <c r="L3337" s="24">
        <v>0.35</v>
      </c>
      <c r="M3337" s="42">
        <f t="shared" si="132"/>
        <v>0.14000000000000001</v>
      </c>
      <c r="N3337" s="29">
        <f t="shared" si="133"/>
        <v>315</v>
      </c>
      <c r="O3337" s="3"/>
      <c r="P3337" s="4"/>
      <c r="Q3337" s="5"/>
      <c r="R3337" s="6"/>
    </row>
    <row r="3338" spans="1:18" ht="15.75" customHeight="1">
      <c r="A3338" s="12" t="s">
        <v>15</v>
      </c>
      <c r="B3338" s="15">
        <v>1185732</v>
      </c>
      <c r="C3338" s="3">
        <v>44300</v>
      </c>
      <c r="D3338" s="12" t="s">
        <v>16</v>
      </c>
      <c r="E3338" s="12" t="s">
        <v>115</v>
      </c>
      <c r="F3338" s="12" t="s">
        <v>116</v>
      </c>
      <c r="G3338" s="12" t="s">
        <v>20</v>
      </c>
      <c r="H3338" s="33">
        <v>0.30000000000000004</v>
      </c>
      <c r="I3338" s="21">
        <v>2250</v>
      </c>
      <c r="J3338" s="33">
        <f t="shared" si="130"/>
        <v>675.00000000000011</v>
      </c>
      <c r="K3338" s="34">
        <f t="shared" si="131"/>
        <v>270.00000000000006</v>
      </c>
      <c r="L3338" s="24">
        <v>0.4</v>
      </c>
      <c r="M3338" s="42">
        <f t="shared" si="132"/>
        <v>0.12000000000000002</v>
      </c>
      <c r="N3338" s="29">
        <f t="shared" si="133"/>
        <v>270.00000000000006</v>
      </c>
      <c r="O3338" s="3"/>
      <c r="P3338" s="4"/>
      <c r="Q3338" s="5"/>
      <c r="R3338" s="6"/>
    </row>
    <row r="3339" spans="1:18" ht="15.75" customHeight="1">
      <c r="A3339" s="12" t="s">
        <v>15</v>
      </c>
      <c r="B3339" s="15">
        <v>1185732</v>
      </c>
      <c r="C3339" s="3">
        <v>44300</v>
      </c>
      <c r="D3339" s="12" t="s">
        <v>16</v>
      </c>
      <c r="E3339" s="12" t="s">
        <v>115</v>
      </c>
      <c r="F3339" s="12" t="s">
        <v>116</v>
      </c>
      <c r="G3339" s="12" t="s">
        <v>21</v>
      </c>
      <c r="H3339" s="33">
        <v>0.35</v>
      </c>
      <c r="I3339" s="21">
        <v>1500</v>
      </c>
      <c r="J3339" s="33">
        <f t="shared" si="130"/>
        <v>525</v>
      </c>
      <c r="K3339" s="34">
        <f t="shared" si="131"/>
        <v>210</v>
      </c>
      <c r="L3339" s="24">
        <v>0.4</v>
      </c>
      <c r="M3339" s="42">
        <f t="shared" si="132"/>
        <v>0.14000000000000001</v>
      </c>
      <c r="N3339" s="29">
        <f t="shared" si="133"/>
        <v>210</v>
      </c>
      <c r="O3339" s="3"/>
      <c r="P3339" s="4"/>
      <c r="Q3339" s="5"/>
      <c r="R3339" s="6"/>
    </row>
    <row r="3340" spans="1:18" ht="15.75" customHeight="1">
      <c r="A3340" s="12" t="s">
        <v>15</v>
      </c>
      <c r="B3340" s="15">
        <v>1185732</v>
      </c>
      <c r="C3340" s="3">
        <v>44300</v>
      </c>
      <c r="D3340" s="12" t="s">
        <v>16</v>
      </c>
      <c r="E3340" s="12" t="s">
        <v>115</v>
      </c>
      <c r="F3340" s="12" t="s">
        <v>116</v>
      </c>
      <c r="G3340" s="12" t="s">
        <v>22</v>
      </c>
      <c r="H3340" s="33">
        <v>0.5</v>
      </c>
      <c r="I3340" s="21">
        <v>1500</v>
      </c>
      <c r="J3340" s="33">
        <f t="shared" si="130"/>
        <v>750</v>
      </c>
      <c r="K3340" s="34">
        <f t="shared" si="131"/>
        <v>225</v>
      </c>
      <c r="L3340" s="24">
        <v>0.3</v>
      </c>
      <c r="M3340" s="42">
        <f t="shared" si="132"/>
        <v>0.15</v>
      </c>
      <c r="N3340" s="29">
        <f t="shared" si="133"/>
        <v>225</v>
      </c>
      <c r="O3340" s="3"/>
      <c r="P3340" s="4"/>
      <c r="Q3340" s="5"/>
      <c r="R3340" s="6"/>
    </row>
    <row r="3341" spans="1:18" ht="15.75" customHeight="1">
      <c r="A3341" s="12" t="s">
        <v>15</v>
      </c>
      <c r="B3341" s="15">
        <v>1185732</v>
      </c>
      <c r="C3341" s="3">
        <v>44300</v>
      </c>
      <c r="D3341" s="12" t="s">
        <v>16</v>
      </c>
      <c r="E3341" s="12" t="s">
        <v>115</v>
      </c>
      <c r="F3341" s="12" t="s">
        <v>116</v>
      </c>
      <c r="G3341" s="12" t="s">
        <v>23</v>
      </c>
      <c r="H3341" s="33">
        <v>0.4</v>
      </c>
      <c r="I3341" s="21">
        <v>3000</v>
      </c>
      <c r="J3341" s="33">
        <f t="shared" si="130"/>
        <v>1200</v>
      </c>
      <c r="K3341" s="34">
        <f t="shared" si="131"/>
        <v>480</v>
      </c>
      <c r="L3341" s="24">
        <v>0.4</v>
      </c>
      <c r="M3341" s="42">
        <f t="shared" si="132"/>
        <v>0.16</v>
      </c>
      <c r="N3341" s="29">
        <f t="shared" si="133"/>
        <v>480</v>
      </c>
      <c r="O3341" s="3"/>
      <c r="P3341" s="4"/>
      <c r="Q3341" s="5"/>
      <c r="R3341" s="6"/>
    </row>
    <row r="3342" spans="1:18" ht="15.75" customHeight="1">
      <c r="A3342" s="12" t="s">
        <v>15</v>
      </c>
      <c r="B3342" s="15">
        <v>1185732</v>
      </c>
      <c r="C3342" s="3">
        <v>44329</v>
      </c>
      <c r="D3342" s="12" t="s">
        <v>16</v>
      </c>
      <c r="E3342" s="12" t="s">
        <v>115</v>
      </c>
      <c r="F3342" s="12" t="s">
        <v>116</v>
      </c>
      <c r="G3342" s="12" t="s">
        <v>18</v>
      </c>
      <c r="H3342" s="33">
        <v>0.54999999999999993</v>
      </c>
      <c r="I3342" s="21">
        <v>5700</v>
      </c>
      <c r="J3342" s="33">
        <f t="shared" si="130"/>
        <v>3134.9999999999995</v>
      </c>
      <c r="K3342" s="34">
        <f t="shared" si="131"/>
        <v>1097.2499999999998</v>
      </c>
      <c r="L3342" s="24">
        <v>0.35</v>
      </c>
      <c r="M3342" s="42">
        <f t="shared" si="132"/>
        <v>0.19249999999999995</v>
      </c>
      <c r="N3342" s="29">
        <f t="shared" si="133"/>
        <v>1097.2499999999998</v>
      </c>
      <c r="O3342" s="3"/>
      <c r="P3342" s="4"/>
      <c r="Q3342" s="5"/>
      <c r="R3342" s="6"/>
    </row>
    <row r="3343" spans="1:18" ht="15.75" customHeight="1">
      <c r="A3343" s="12" t="s">
        <v>15</v>
      </c>
      <c r="B3343" s="15">
        <v>1185732</v>
      </c>
      <c r="C3343" s="3">
        <v>44329</v>
      </c>
      <c r="D3343" s="12" t="s">
        <v>16</v>
      </c>
      <c r="E3343" s="12" t="s">
        <v>115</v>
      </c>
      <c r="F3343" s="12" t="s">
        <v>116</v>
      </c>
      <c r="G3343" s="12" t="s">
        <v>19</v>
      </c>
      <c r="H3343" s="33">
        <v>0.5</v>
      </c>
      <c r="I3343" s="21">
        <v>2750</v>
      </c>
      <c r="J3343" s="33">
        <f t="shared" si="130"/>
        <v>1375</v>
      </c>
      <c r="K3343" s="34">
        <f t="shared" si="131"/>
        <v>481.24999999999994</v>
      </c>
      <c r="L3343" s="24">
        <v>0.35</v>
      </c>
      <c r="M3343" s="42">
        <f t="shared" si="132"/>
        <v>0.17499999999999999</v>
      </c>
      <c r="N3343" s="29">
        <f t="shared" si="133"/>
        <v>481.24999999999994</v>
      </c>
      <c r="O3343" s="3"/>
      <c r="P3343" s="4"/>
      <c r="Q3343" s="5"/>
      <c r="R3343" s="6"/>
    </row>
    <row r="3344" spans="1:18" ht="15.75" customHeight="1">
      <c r="A3344" s="12" t="s">
        <v>15</v>
      </c>
      <c r="B3344" s="15">
        <v>1185732</v>
      </c>
      <c r="C3344" s="3">
        <v>44329</v>
      </c>
      <c r="D3344" s="12" t="s">
        <v>16</v>
      </c>
      <c r="E3344" s="12" t="s">
        <v>115</v>
      </c>
      <c r="F3344" s="12" t="s">
        <v>116</v>
      </c>
      <c r="G3344" s="12" t="s">
        <v>20</v>
      </c>
      <c r="H3344" s="33">
        <v>0.45</v>
      </c>
      <c r="I3344" s="21">
        <v>3000</v>
      </c>
      <c r="J3344" s="33">
        <f t="shared" si="130"/>
        <v>1350</v>
      </c>
      <c r="K3344" s="34">
        <f t="shared" si="131"/>
        <v>540</v>
      </c>
      <c r="L3344" s="24">
        <v>0.4</v>
      </c>
      <c r="M3344" s="42">
        <f t="shared" si="132"/>
        <v>0.18</v>
      </c>
      <c r="N3344" s="29">
        <f t="shared" si="133"/>
        <v>540</v>
      </c>
      <c r="O3344" s="3"/>
      <c r="P3344" s="4"/>
      <c r="Q3344" s="5"/>
      <c r="R3344" s="6"/>
    </row>
    <row r="3345" spans="1:18" ht="15.75" customHeight="1">
      <c r="A3345" s="12" t="s">
        <v>15</v>
      </c>
      <c r="B3345" s="15">
        <v>1185732</v>
      </c>
      <c r="C3345" s="3">
        <v>44329</v>
      </c>
      <c r="D3345" s="12" t="s">
        <v>16</v>
      </c>
      <c r="E3345" s="12" t="s">
        <v>115</v>
      </c>
      <c r="F3345" s="12" t="s">
        <v>116</v>
      </c>
      <c r="G3345" s="12" t="s">
        <v>21</v>
      </c>
      <c r="H3345" s="33">
        <v>0.45</v>
      </c>
      <c r="I3345" s="21">
        <v>2500</v>
      </c>
      <c r="J3345" s="33">
        <f t="shared" si="130"/>
        <v>1125</v>
      </c>
      <c r="K3345" s="34">
        <f t="shared" si="131"/>
        <v>450</v>
      </c>
      <c r="L3345" s="24">
        <v>0.4</v>
      </c>
      <c r="M3345" s="42">
        <f t="shared" si="132"/>
        <v>0.18</v>
      </c>
      <c r="N3345" s="29">
        <f t="shared" si="133"/>
        <v>450</v>
      </c>
      <c r="O3345" s="3"/>
      <c r="P3345" s="4"/>
      <c r="Q3345" s="5"/>
      <c r="R3345" s="6"/>
    </row>
    <row r="3346" spans="1:18" ht="15.75" customHeight="1">
      <c r="A3346" s="12" t="s">
        <v>15</v>
      </c>
      <c r="B3346" s="15">
        <v>1185732</v>
      </c>
      <c r="C3346" s="3">
        <v>44329</v>
      </c>
      <c r="D3346" s="12" t="s">
        <v>16</v>
      </c>
      <c r="E3346" s="12" t="s">
        <v>115</v>
      </c>
      <c r="F3346" s="12" t="s">
        <v>116</v>
      </c>
      <c r="G3346" s="12" t="s">
        <v>22</v>
      </c>
      <c r="H3346" s="33">
        <v>0.54999999999999993</v>
      </c>
      <c r="I3346" s="21">
        <v>2750</v>
      </c>
      <c r="J3346" s="33">
        <f t="shared" si="130"/>
        <v>1512.4999999999998</v>
      </c>
      <c r="K3346" s="34">
        <f t="shared" si="131"/>
        <v>453.74999999999994</v>
      </c>
      <c r="L3346" s="24">
        <v>0.3</v>
      </c>
      <c r="M3346" s="42">
        <f t="shared" si="132"/>
        <v>0.16499999999999998</v>
      </c>
      <c r="N3346" s="29">
        <f t="shared" si="133"/>
        <v>453.74999999999994</v>
      </c>
      <c r="O3346" s="3"/>
      <c r="P3346" s="4"/>
      <c r="Q3346" s="5"/>
      <c r="R3346" s="6"/>
    </row>
    <row r="3347" spans="1:18" ht="15.75" customHeight="1">
      <c r="A3347" s="12" t="s">
        <v>15</v>
      </c>
      <c r="B3347" s="15">
        <v>1185732</v>
      </c>
      <c r="C3347" s="3">
        <v>44329</v>
      </c>
      <c r="D3347" s="12" t="s">
        <v>16</v>
      </c>
      <c r="E3347" s="12" t="s">
        <v>115</v>
      </c>
      <c r="F3347" s="12" t="s">
        <v>116</v>
      </c>
      <c r="G3347" s="12" t="s">
        <v>23</v>
      </c>
      <c r="H3347" s="33">
        <v>0.6</v>
      </c>
      <c r="I3347" s="21">
        <v>4000</v>
      </c>
      <c r="J3347" s="33">
        <f t="shared" si="130"/>
        <v>2400</v>
      </c>
      <c r="K3347" s="34">
        <f t="shared" si="131"/>
        <v>960</v>
      </c>
      <c r="L3347" s="24">
        <v>0.4</v>
      </c>
      <c r="M3347" s="42">
        <f t="shared" si="132"/>
        <v>0.24</v>
      </c>
      <c r="N3347" s="29">
        <f t="shared" si="133"/>
        <v>960</v>
      </c>
      <c r="O3347" s="3"/>
      <c r="P3347" s="4"/>
      <c r="Q3347" s="5"/>
      <c r="R3347" s="6"/>
    </row>
    <row r="3348" spans="1:18" ht="15.75" customHeight="1">
      <c r="A3348" s="12" t="s">
        <v>15</v>
      </c>
      <c r="B3348" s="15">
        <v>1185732</v>
      </c>
      <c r="C3348" s="3">
        <v>44362</v>
      </c>
      <c r="D3348" s="12" t="s">
        <v>16</v>
      </c>
      <c r="E3348" s="12" t="s">
        <v>115</v>
      </c>
      <c r="F3348" s="12" t="s">
        <v>116</v>
      </c>
      <c r="G3348" s="12" t="s">
        <v>18</v>
      </c>
      <c r="H3348" s="33">
        <v>0.54999999999999993</v>
      </c>
      <c r="I3348" s="21">
        <v>6500</v>
      </c>
      <c r="J3348" s="33">
        <f t="shared" si="130"/>
        <v>3574.9999999999995</v>
      </c>
      <c r="K3348" s="34">
        <f t="shared" si="131"/>
        <v>1251.2499999999998</v>
      </c>
      <c r="L3348" s="24">
        <v>0.35</v>
      </c>
      <c r="M3348" s="42">
        <f t="shared" si="132"/>
        <v>0.19249999999999998</v>
      </c>
      <c r="N3348" s="29">
        <f t="shared" si="133"/>
        <v>1251.2499999999998</v>
      </c>
      <c r="O3348" s="3"/>
      <c r="P3348" s="4"/>
      <c r="Q3348" s="5"/>
      <c r="R3348" s="6"/>
    </row>
    <row r="3349" spans="1:18" ht="15.75" customHeight="1">
      <c r="A3349" s="12" t="s">
        <v>15</v>
      </c>
      <c r="B3349" s="15">
        <v>1185732</v>
      </c>
      <c r="C3349" s="3">
        <v>44362</v>
      </c>
      <c r="D3349" s="12" t="s">
        <v>16</v>
      </c>
      <c r="E3349" s="12" t="s">
        <v>115</v>
      </c>
      <c r="F3349" s="12" t="s">
        <v>116</v>
      </c>
      <c r="G3349" s="12" t="s">
        <v>19</v>
      </c>
      <c r="H3349" s="33">
        <v>0.5</v>
      </c>
      <c r="I3349" s="21">
        <v>4000</v>
      </c>
      <c r="J3349" s="33">
        <f t="shared" si="130"/>
        <v>2000</v>
      </c>
      <c r="K3349" s="34">
        <f t="shared" si="131"/>
        <v>700</v>
      </c>
      <c r="L3349" s="24">
        <v>0.35</v>
      </c>
      <c r="M3349" s="42">
        <f t="shared" si="132"/>
        <v>0.17499999999999999</v>
      </c>
      <c r="N3349" s="29">
        <f t="shared" si="133"/>
        <v>700</v>
      </c>
      <c r="O3349" s="3"/>
      <c r="P3349" s="4"/>
      <c r="Q3349" s="5"/>
      <c r="R3349" s="6"/>
    </row>
    <row r="3350" spans="1:18" ht="15.75" customHeight="1">
      <c r="A3350" s="12" t="s">
        <v>15</v>
      </c>
      <c r="B3350" s="15">
        <v>1185732</v>
      </c>
      <c r="C3350" s="3">
        <v>44362</v>
      </c>
      <c r="D3350" s="12" t="s">
        <v>16</v>
      </c>
      <c r="E3350" s="12" t="s">
        <v>115</v>
      </c>
      <c r="F3350" s="12" t="s">
        <v>116</v>
      </c>
      <c r="G3350" s="12" t="s">
        <v>20</v>
      </c>
      <c r="H3350" s="33">
        <v>0.45</v>
      </c>
      <c r="I3350" s="21">
        <v>3250</v>
      </c>
      <c r="J3350" s="33">
        <f t="shared" si="130"/>
        <v>1462.5</v>
      </c>
      <c r="K3350" s="34">
        <f t="shared" si="131"/>
        <v>585</v>
      </c>
      <c r="L3350" s="24">
        <v>0.4</v>
      </c>
      <c r="M3350" s="42">
        <f t="shared" si="132"/>
        <v>0.18</v>
      </c>
      <c r="N3350" s="29">
        <f t="shared" si="133"/>
        <v>585</v>
      </c>
      <c r="O3350" s="3"/>
      <c r="P3350" s="4"/>
      <c r="Q3350" s="5"/>
      <c r="R3350" s="6"/>
    </row>
    <row r="3351" spans="1:18" ht="15.75" customHeight="1">
      <c r="A3351" s="12" t="s">
        <v>15</v>
      </c>
      <c r="B3351" s="15">
        <v>1185732</v>
      </c>
      <c r="C3351" s="3">
        <v>44362</v>
      </c>
      <c r="D3351" s="12" t="s">
        <v>16</v>
      </c>
      <c r="E3351" s="12" t="s">
        <v>115</v>
      </c>
      <c r="F3351" s="12" t="s">
        <v>116</v>
      </c>
      <c r="G3351" s="12" t="s">
        <v>21</v>
      </c>
      <c r="H3351" s="33">
        <v>0.45</v>
      </c>
      <c r="I3351" s="21">
        <v>3000</v>
      </c>
      <c r="J3351" s="33">
        <f t="shared" si="130"/>
        <v>1350</v>
      </c>
      <c r="K3351" s="34">
        <f t="shared" si="131"/>
        <v>540</v>
      </c>
      <c r="L3351" s="24">
        <v>0.4</v>
      </c>
      <c r="M3351" s="42">
        <f t="shared" si="132"/>
        <v>0.18</v>
      </c>
      <c r="N3351" s="29">
        <f t="shared" si="133"/>
        <v>540</v>
      </c>
      <c r="O3351" s="3"/>
      <c r="P3351" s="4"/>
      <c r="Q3351" s="5"/>
      <c r="R3351" s="6"/>
    </row>
    <row r="3352" spans="1:18" ht="15.75" customHeight="1">
      <c r="A3352" s="12" t="s">
        <v>15</v>
      </c>
      <c r="B3352" s="15">
        <v>1185732</v>
      </c>
      <c r="C3352" s="3">
        <v>44362</v>
      </c>
      <c r="D3352" s="12" t="s">
        <v>16</v>
      </c>
      <c r="E3352" s="12" t="s">
        <v>115</v>
      </c>
      <c r="F3352" s="12" t="s">
        <v>116</v>
      </c>
      <c r="G3352" s="12" t="s">
        <v>22</v>
      </c>
      <c r="H3352" s="33">
        <v>0.54999999999999993</v>
      </c>
      <c r="I3352" s="21">
        <v>3000</v>
      </c>
      <c r="J3352" s="33">
        <f t="shared" si="130"/>
        <v>1649.9999999999998</v>
      </c>
      <c r="K3352" s="34">
        <f t="shared" si="131"/>
        <v>494.99999999999989</v>
      </c>
      <c r="L3352" s="24">
        <v>0.3</v>
      </c>
      <c r="M3352" s="42">
        <f t="shared" si="132"/>
        <v>0.16499999999999995</v>
      </c>
      <c r="N3352" s="29">
        <f t="shared" si="133"/>
        <v>494.99999999999989</v>
      </c>
      <c r="O3352" s="3"/>
      <c r="P3352" s="4"/>
      <c r="Q3352" s="5"/>
      <c r="R3352" s="6"/>
    </row>
    <row r="3353" spans="1:18" ht="15.75" customHeight="1">
      <c r="A3353" s="12" t="s">
        <v>15</v>
      </c>
      <c r="B3353" s="15">
        <v>1185732</v>
      </c>
      <c r="C3353" s="3">
        <v>44362</v>
      </c>
      <c r="D3353" s="12" t="s">
        <v>16</v>
      </c>
      <c r="E3353" s="12" t="s">
        <v>115</v>
      </c>
      <c r="F3353" s="12" t="s">
        <v>116</v>
      </c>
      <c r="G3353" s="12" t="s">
        <v>23</v>
      </c>
      <c r="H3353" s="33">
        <v>0.6</v>
      </c>
      <c r="I3353" s="21">
        <v>4500</v>
      </c>
      <c r="J3353" s="33">
        <f t="shared" si="130"/>
        <v>2700</v>
      </c>
      <c r="K3353" s="34">
        <f t="shared" si="131"/>
        <v>1080</v>
      </c>
      <c r="L3353" s="24">
        <v>0.4</v>
      </c>
      <c r="M3353" s="42">
        <f t="shared" si="132"/>
        <v>0.24</v>
      </c>
      <c r="N3353" s="29">
        <f t="shared" si="133"/>
        <v>1080</v>
      </c>
      <c r="O3353" s="3"/>
      <c r="P3353" s="4"/>
      <c r="Q3353" s="5"/>
      <c r="R3353" s="6"/>
    </row>
    <row r="3354" spans="1:18" ht="15.75" customHeight="1">
      <c r="A3354" s="12" t="s">
        <v>15</v>
      </c>
      <c r="B3354" s="15">
        <v>1185732</v>
      </c>
      <c r="C3354" s="3">
        <v>44390</v>
      </c>
      <c r="D3354" s="12" t="s">
        <v>16</v>
      </c>
      <c r="E3354" s="12" t="s">
        <v>115</v>
      </c>
      <c r="F3354" s="12" t="s">
        <v>116</v>
      </c>
      <c r="G3354" s="12" t="s">
        <v>18</v>
      </c>
      <c r="H3354" s="33">
        <v>0.54999999999999993</v>
      </c>
      <c r="I3354" s="21">
        <v>6750</v>
      </c>
      <c r="J3354" s="33">
        <f t="shared" si="130"/>
        <v>3712.4999999999995</v>
      </c>
      <c r="K3354" s="34">
        <f t="shared" si="131"/>
        <v>1299.3749999999998</v>
      </c>
      <c r="L3354" s="24">
        <v>0.35</v>
      </c>
      <c r="M3354" s="42">
        <f t="shared" si="132"/>
        <v>0.19249999999999998</v>
      </c>
      <c r="N3354" s="29">
        <f t="shared" si="133"/>
        <v>1299.3749999999998</v>
      </c>
      <c r="O3354" s="3"/>
      <c r="P3354" s="4"/>
      <c r="Q3354" s="5"/>
      <c r="R3354" s="6"/>
    </row>
    <row r="3355" spans="1:18" ht="15.75" customHeight="1">
      <c r="A3355" s="12" t="s">
        <v>15</v>
      </c>
      <c r="B3355" s="15">
        <v>1185732</v>
      </c>
      <c r="C3355" s="3">
        <v>44390</v>
      </c>
      <c r="D3355" s="12" t="s">
        <v>16</v>
      </c>
      <c r="E3355" s="12" t="s">
        <v>115</v>
      </c>
      <c r="F3355" s="12" t="s">
        <v>116</v>
      </c>
      <c r="G3355" s="12" t="s">
        <v>19</v>
      </c>
      <c r="H3355" s="33">
        <v>0.5</v>
      </c>
      <c r="I3355" s="21">
        <v>4250</v>
      </c>
      <c r="J3355" s="33">
        <f t="shared" si="130"/>
        <v>2125</v>
      </c>
      <c r="K3355" s="34">
        <f t="shared" si="131"/>
        <v>743.75</v>
      </c>
      <c r="L3355" s="24">
        <v>0.35</v>
      </c>
      <c r="M3355" s="42">
        <f t="shared" si="132"/>
        <v>0.17499999999999999</v>
      </c>
      <c r="N3355" s="29">
        <f t="shared" si="133"/>
        <v>743.75</v>
      </c>
      <c r="O3355" s="3"/>
      <c r="P3355" s="4"/>
      <c r="Q3355" s="5"/>
      <c r="R3355" s="6"/>
    </row>
    <row r="3356" spans="1:18" ht="15.75" customHeight="1">
      <c r="A3356" s="12" t="s">
        <v>15</v>
      </c>
      <c r="B3356" s="15">
        <v>1185732</v>
      </c>
      <c r="C3356" s="3">
        <v>44390</v>
      </c>
      <c r="D3356" s="12" t="s">
        <v>16</v>
      </c>
      <c r="E3356" s="12" t="s">
        <v>115</v>
      </c>
      <c r="F3356" s="12" t="s">
        <v>116</v>
      </c>
      <c r="G3356" s="12" t="s">
        <v>20</v>
      </c>
      <c r="H3356" s="33">
        <v>0.45</v>
      </c>
      <c r="I3356" s="21">
        <v>3500</v>
      </c>
      <c r="J3356" s="33">
        <f t="shared" si="130"/>
        <v>1575</v>
      </c>
      <c r="K3356" s="34">
        <f t="shared" si="131"/>
        <v>630</v>
      </c>
      <c r="L3356" s="24">
        <v>0.4</v>
      </c>
      <c r="M3356" s="42">
        <f t="shared" si="132"/>
        <v>0.18</v>
      </c>
      <c r="N3356" s="29">
        <f t="shared" si="133"/>
        <v>630</v>
      </c>
      <c r="O3356" s="3"/>
      <c r="P3356" s="4"/>
      <c r="Q3356" s="5"/>
      <c r="R3356" s="6"/>
    </row>
    <row r="3357" spans="1:18" ht="15.75" customHeight="1">
      <c r="A3357" s="12" t="s">
        <v>15</v>
      </c>
      <c r="B3357" s="15">
        <v>1185732</v>
      </c>
      <c r="C3357" s="3">
        <v>44390</v>
      </c>
      <c r="D3357" s="12" t="s">
        <v>16</v>
      </c>
      <c r="E3357" s="12" t="s">
        <v>115</v>
      </c>
      <c r="F3357" s="12" t="s">
        <v>116</v>
      </c>
      <c r="G3357" s="12" t="s">
        <v>21</v>
      </c>
      <c r="H3357" s="33">
        <v>0.45</v>
      </c>
      <c r="I3357" s="21">
        <v>3000</v>
      </c>
      <c r="J3357" s="33">
        <f t="shared" si="130"/>
        <v>1350</v>
      </c>
      <c r="K3357" s="34">
        <f t="shared" si="131"/>
        <v>540</v>
      </c>
      <c r="L3357" s="24">
        <v>0.4</v>
      </c>
      <c r="M3357" s="42">
        <f t="shared" si="132"/>
        <v>0.18</v>
      </c>
      <c r="N3357" s="29">
        <f t="shared" si="133"/>
        <v>540</v>
      </c>
      <c r="O3357" s="3"/>
      <c r="P3357" s="4"/>
      <c r="Q3357" s="5"/>
      <c r="R3357" s="6"/>
    </row>
    <row r="3358" spans="1:18" ht="15.75" customHeight="1">
      <c r="A3358" s="12" t="s">
        <v>15</v>
      </c>
      <c r="B3358" s="15">
        <v>1185732</v>
      </c>
      <c r="C3358" s="3">
        <v>44390</v>
      </c>
      <c r="D3358" s="12" t="s">
        <v>16</v>
      </c>
      <c r="E3358" s="12" t="s">
        <v>115</v>
      </c>
      <c r="F3358" s="12" t="s">
        <v>116</v>
      </c>
      <c r="G3358" s="12" t="s">
        <v>22</v>
      </c>
      <c r="H3358" s="33">
        <v>0.54999999999999993</v>
      </c>
      <c r="I3358" s="21">
        <v>3250</v>
      </c>
      <c r="J3358" s="33">
        <f t="shared" si="130"/>
        <v>1787.4999999999998</v>
      </c>
      <c r="K3358" s="34">
        <f t="shared" si="131"/>
        <v>536.24999999999989</v>
      </c>
      <c r="L3358" s="24">
        <v>0.3</v>
      </c>
      <c r="M3358" s="42">
        <f t="shared" si="132"/>
        <v>0.16499999999999995</v>
      </c>
      <c r="N3358" s="29">
        <f t="shared" si="133"/>
        <v>536.24999999999989</v>
      </c>
      <c r="O3358" s="3"/>
      <c r="P3358" s="4"/>
      <c r="Q3358" s="5"/>
      <c r="R3358" s="6"/>
    </row>
    <row r="3359" spans="1:18" ht="15.75" customHeight="1">
      <c r="A3359" s="12" t="s">
        <v>15</v>
      </c>
      <c r="B3359" s="15">
        <v>1185732</v>
      </c>
      <c r="C3359" s="3">
        <v>44390</v>
      </c>
      <c r="D3359" s="12" t="s">
        <v>16</v>
      </c>
      <c r="E3359" s="12" t="s">
        <v>115</v>
      </c>
      <c r="F3359" s="12" t="s">
        <v>116</v>
      </c>
      <c r="G3359" s="12" t="s">
        <v>23</v>
      </c>
      <c r="H3359" s="33">
        <v>0.6</v>
      </c>
      <c r="I3359" s="21">
        <v>5000</v>
      </c>
      <c r="J3359" s="33">
        <f t="shared" si="130"/>
        <v>3000</v>
      </c>
      <c r="K3359" s="34">
        <f t="shared" si="131"/>
        <v>1200</v>
      </c>
      <c r="L3359" s="24">
        <v>0.4</v>
      </c>
      <c r="M3359" s="42">
        <f t="shared" si="132"/>
        <v>0.24</v>
      </c>
      <c r="N3359" s="29">
        <f t="shared" si="133"/>
        <v>1200</v>
      </c>
      <c r="O3359" s="3"/>
      <c r="P3359" s="4"/>
      <c r="Q3359" s="5"/>
      <c r="R3359" s="6"/>
    </row>
    <row r="3360" spans="1:18" ht="15.75" customHeight="1">
      <c r="A3360" s="12" t="s">
        <v>15</v>
      </c>
      <c r="B3360" s="15">
        <v>1185732</v>
      </c>
      <c r="C3360" s="3">
        <v>44422</v>
      </c>
      <c r="D3360" s="12" t="s">
        <v>16</v>
      </c>
      <c r="E3360" s="12" t="s">
        <v>115</v>
      </c>
      <c r="F3360" s="12" t="s">
        <v>116</v>
      </c>
      <c r="G3360" s="12" t="s">
        <v>18</v>
      </c>
      <c r="H3360" s="33">
        <v>0.54999999999999993</v>
      </c>
      <c r="I3360" s="21">
        <v>6500</v>
      </c>
      <c r="J3360" s="33">
        <f t="shared" si="130"/>
        <v>3574.9999999999995</v>
      </c>
      <c r="K3360" s="34">
        <f t="shared" si="131"/>
        <v>1251.2499999999998</v>
      </c>
      <c r="L3360" s="24">
        <v>0.35</v>
      </c>
      <c r="M3360" s="42">
        <f t="shared" si="132"/>
        <v>0.19249999999999998</v>
      </c>
      <c r="N3360" s="29">
        <f t="shared" si="133"/>
        <v>1251.2499999999998</v>
      </c>
      <c r="O3360" s="3"/>
      <c r="P3360" s="4"/>
      <c r="Q3360" s="5"/>
      <c r="R3360" s="6"/>
    </row>
    <row r="3361" spans="1:18" ht="15.75" customHeight="1">
      <c r="A3361" s="12" t="s">
        <v>15</v>
      </c>
      <c r="B3361" s="15">
        <v>1185732</v>
      </c>
      <c r="C3361" s="3">
        <v>44422</v>
      </c>
      <c r="D3361" s="12" t="s">
        <v>16</v>
      </c>
      <c r="E3361" s="12" t="s">
        <v>115</v>
      </c>
      <c r="F3361" s="12" t="s">
        <v>116</v>
      </c>
      <c r="G3361" s="12" t="s">
        <v>19</v>
      </c>
      <c r="H3361" s="33">
        <v>0.5</v>
      </c>
      <c r="I3361" s="21">
        <v>4250</v>
      </c>
      <c r="J3361" s="33">
        <f t="shared" si="130"/>
        <v>2125</v>
      </c>
      <c r="K3361" s="34">
        <f t="shared" si="131"/>
        <v>743.75</v>
      </c>
      <c r="L3361" s="24">
        <v>0.35</v>
      </c>
      <c r="M3361" s="42">
        <f t="shared" si="132"/>
        <v>0.17499999999999999</v>
      </c>
      <c r="N3361" s="29">
        <f t="shared" si="133"/>
        <v>743.75</v>
      </c>
      <c r="O3361" s="3"/>
      <c r="P3361" s="4"/>
      <c r="Q3361" s="5"/>
      <c r="R3361" s="6"/>
    </row>
    <row r="3362" spans="1:18" ht="15.75" customHeight="1">
      <c r="A3362" s="12" t="s">
        <v>15</v>
      </c>
      <c r="B3362" s="15">
        <v>1185732</v>
      </c>
      <c r="C3362" s="3">
        <v>44422</v>
      </c>
      <c r="D3362" s="12" t="s">
        <v>16</v>
      </c>
      <c r="E3362" s="12" t="s">
        <v>115</v>
      </c>
      <c r="F3362" s="12" t="s">
        <v>116</v>
      </c>
      <c r="G3362" s="12" t="s">
        <v>20</v>
      </c>
      <c r="H3362" s="33">
        <v>0.45</v>
      </c>
      <c r="I3362" s="21">
        <v>3500</v>
      </c>
      <c r="J3362" s="33">
        <f t="shared" si="130"/>
        <v>1575</v>
      </c>
      <c r="K3362" s="34">
        <f t="shared" si="131"/>
        <v>630</v>
      </c>
      <c r="L3362" s="24">
        <v>0.4</v>
      </c>
      <c r="M3362" s="42">
        <f t="shared" si="132"/>
        <v>0.18</v>
      </c>
      <c r="N3362" s="29">
        <f t="shared" si="133"/>
        <v>630</v>
      </c>
      <c r="O3362" s="3"/>
      <c r="P3362" s="4"/>
      <c r="Q3362" s="5"/>
      <c r="R3362" s="6"/>
    </row>
    <row r="3363" spans="1:18" ht="15.75" customHeight="1">
      <c r="A3363" s="12" t="s">
        <v>15</v>
      </c>
      <c r="B3363" s="15">
        <v>1185732</v>
      </c>
      <c r="C3363" s="3">
        <v>44422</v>
      </c>
      <c r="D3363" s="12" t="s">
        <v>16</v>
      </c>
      <c r="E3363" s="12" t="s">
        <v>115</v>
      </c>
      <c r="F3363" s="12" t="s">
        <v>116</v>
      </c>
      <c r="G3363" s="12" t="s">
        <v>21</v>
      </c>
      <c r="H3363" s="33">
        <v>0.45</v>
      </c>
      <c r="I3363" s="21">
        <v>2500</v>
      </c>
      <c r="J3363" s="33">
        <f t="shared" si="130"/>
        <v>1125</v>
      </c>
      <c r="K3363" s="34">
        <f t="shared" si="131"/>
        <v>450</v>
      </c>
      <c r="L3363" s="24">
        <v>0.4</v>
      </c>
      <c r="M3363" s="42">
        <f t="shared" si="132"/>
        <v>0.18</v>
      </c>
      <c r="N3363" s="29">
        <f t="shared" si="133"/>
        <v>450</v>
      </c>
      <c r="O3363" s="3"/>
      <c r="P3363" s="4"/>
      <c r="Q3363" s="5"/>
      <c r="R3363" s="6"/>
    </row>
    <row r="3364" spans="1:18" ht="15.75" customHeight="1">
      <c r="A3364" s="12" t="s">
        <v>15</v>
      </c>
      <c r="B3364" s="15">
        <v>1185732</v>
      </c>
      <c r="C3364" s="3">
        <v>44422</v>
      </c>
      <c r="D3364" s="12" t="s">
        <v>16</v>
      </c>
      <c r="E3364" s="12" t="s">
        <v>115</v>
      </c>
      <c r="F3364" s="12" t="s">
        <v>116</v>
      </c>
      <c r="G3364" s="12" t="s">
        <v>22</v>
      </c>
      <c r="H3364" s="33">
        <v>0.54999999999999993</v>
      </c>
      <c r="I3364" s="21">
        <v>2250</v>
      </c>
      <c r="J3364" s="33">
        <f t="shared" si="130"/>
        <v>1237.4999999999998</v>
      </c>
      <c r="K3364" s="34">
        <f t="shared" si="131"/>
        <v>371.24999999999994</v>
      </c>
      <c r="L3364" s="24">
        <v>0.3</v>
      </c>
      <c r="M3364" s="42">
        <f t="shared" si="132"/>
        <v>0.16499999999999998</v>
      </c>
      <c r="N3364" s="29">
        <f t="shared" si="133"/>
        <v>371.24999999999994</v>
      </c>
      <c r="O3364" s="3"/>
      <c r="P3364" s="4"/>
      <c r="Q3364" s="5"/>
      <c r="R3364" s="6"/>
    </row>
    <row r="3365" spans="1:18" ht="15.75" customHeight="1">
      <c r="A3365" s="12" t="s">
        <v>15</v>
      </c>
      <c r="B3365" s="15">
        <v>1185732</v>
      </c>
      <c r="C3365" s="3">
        <v>44422</v>
      </c>
      <c r="D3365" s="12" t="s">
        <v>16</v>
      </c>
      <c r="E3365" s="12" t="s">
        <v>115</v>
      </c>
      <c r="F3365" s="12" t="s">
        <v>116</v>
      </c>
      <c r="G3365" s="12" t="s">
        <v>23</v>
      </c>
      <c r="H3365" s="33">
        <v>0.6</v>
      </c>
      <c r="I3365" s="21">
        <v>4000</v>
      </c>
      <c r="J3365" s="33">
        <f t="shared" si="130"/>
        <v>2400</v>
      </c>
      <c r="K3365" s="34">
        <f t="shared" si="131"/>
        <v>960</v>
      </c>
      <c r="L3365" s="24">
        <v>0.4</v>
      </c>
      <c r="M3365" s="42">
        <f t="shared" si="132"/>
        <v>0.24</v>
      </c>
      <c r="N3365" s="29">
        <f t="shared" si="133"/>
        <v>960</v>
      </c>
      <c r="O3365" s="3"/>
      <c r="P3365" s="4"/>
      <c r="Q3365" s="5"/>
      <c r="R3365" s="6"/>
    </row>
    <row r="3366" spans="1:18" ht="15.75" customHeight="1">
      <c r="A3366" s="12" t="s">
        <v>15</v>
      </c>
      <c r="B3366" s="15">
        <v>1185732</v>
      </c>
      <c r="C3366" s="3">
        <v>44452</v>
      </c>
      <c r="D3366" s="12" t="s">
        <v>16</v>
      </c>
      <c r="E3366" s="12" t="s">
        <v>115</v>
      </c>
      <c r="F3366" s="12" t="s">
        <v>116</v>
      </c>
      <c r="G3366" s="12" t="s">
        <v>18</v>
      </c>
      <c r="H3366" s="33">
        <v>0.54999999999999993</v>
      </c>
      <c r="I3366" s="21">
        <v>5250</v>
      </c>
      <c r="J3366" s="33">
        <f t="shared" si="130"/>
        <v>2887.4999999999995</v>
      </c>
      <c r="K3366" s="34">
        <f t="shared" si="131"/>
        <v>1010.6249999999998</v>
      </c>
      <c r="L3366" s="24">
        <v>0.35</v>
      </c>
      <c r="M3366" s="42">
        <f t="shared" si="132"/>
        <v>0.19249999999999995</v>
      </c>
      <c r="N3366" s="29">
        <f t="shared" si="133"/>
        <v>1010.6249999999998</v>
      </c>
      <c r="O3366" s="3"/>
      <c r="P3366" s="4"/>
      <c r="Q3366" s="5"/>
      <c r="R3366" s="6"/>
    </row>
    <row r="3367" spans="1:18" ht="15.75" customHeight="1">
      <c r="A3367" s="12" t="s">
        <v>15</v>
      </c>
      <c r="B3367" s="15">
        <v>1185732</v>
      </c>
      <c r="C3367" s="3">
        <v>44452</v>
      </c>
      <c r="D3367" s="12" t="s">
        <v>16</v>
      </c>
      <c r="E3367" s="12" t="s">
        <v>115</v>
      </c>
      <c r="F3367" s="12" t="s">
        <v>116</v>
      </c>
      <c r="G3367" s="12" t="s">
        <v>19</v>
      </c>
      <c r="H3367" s="33">
        <v>0.5</v>
      </c>
      <c r="I3367" s="21">
        <v>3250</v>
      </c>
      <c r="J3367" s="33">
        <f t="shared" si="130"/>
        <v>1625</v>
      </c>
      <c r="K3367" s="34">
        <f t="shared" si="131"/>
        <v>568.75</v>
      </c>
      <c r="L3367" s="24">
        <v>0.35</v>
      </c>
      <c r="M3367" s="42">
        <f t="shared" si="132"/>
        <v>0.17499999999999999</v>
      </c>
      <c r="N3367" s="29">
        <f t="shared" si="133"/>
        <v>568.75</v>
      </c>
      <c r="O3367" s="3"/>
      <c r="P3367" s="4"/>
      <c r="Q3367" s="5"/>
      <c r="R3367" s="6"/>
    </row>
    <row r="3368" spans="1:18" ht="15.75" customHeight="1">
      <c r="A3368" s="12" t="s">
        <v>15</v>
      </c>
      <c r="B3368" s="15">
        <v>1185732</v>
      </c>
      <c r="C3368" s="3">
        <v>44452</v>
      </c>
      <c r="D3368" s="12" t="s">
        <v>16</v>
      </c>
      <c r="E3368" s="12" t="s">
        <v>115</v>
      </c>
      <c r="F3368" s="12" t="s">
        <v>116</v>
      </c>
      <c r="G3368" s="12" t="s">
        <v>20</v>
      </c>
      <c r="H3368" s="33">
        <v>0.45</v>
      </c>
      <c r="I3368" s="21">
        <v>2250</v>
      </c>
      <c r="J3368" s="33">
        <f t="shared" si="130"/>
        <v>1012.5</v>
      </c>
      <c r="K3368" s="34">
        <f t="shared" si="131"/>
        <v>405</v>
      </c>
      <c r="L3368" s="24">
        <v>0.4</v>
      </c>
      <c r="M3368" s="42">
        <f t="shared" si="132"/>
        <v>0.18</v>
      </c>
      <c r="N3368" s="29">
        <f t="shared" si="133"/>
        <v>405</v>
      </c>
      <c r="O3368" s="3"/>
      <c r="P3368" s="4"/>
      <c r="Q3368" s="5"/>
      <c r="R3368" s="6"/>
    </row>
    <row r="3369" spans="1:18" ht="15.75" customHeight="1">
      <c r="A3369" s="12" t="s">
        <v>15</v>
      </c>
      <c r="B3369" s="15">
        <v>1185732</v>
      </c>
      <c r="C3369" s="3">
        <v>44452</v>
      </c>
      <c r="D3369" s="12" t="s">
        <v>16</v>
      </c>
      <c r="E3369" s="12" t="s">
        <v>115</v>
      </c>
      <c r="F3369" s="12" t="s">
        <v>116</v>
      </c>
      <c r="G3369" s="12" t="s">
        <v>21</v>
      </c>
      <c r="H3369" s="33">
        <v>0.45</v>
      </c>
      <c r="I3369" s="21">
        <v>2000</v>
      </c>
      <c r="J3369" s="33">
        <f t="shared" si="130"/>
        <v>900</v>
      </c>
      <c r="K3369" s="34">
        <f t="shared" si="131"/>
        <v>360</v>
      </c>
      <c r="L3369" s="24">
        <v>0.4</v>
      </c>
      <c r="M3369" s="42">
        <f t="shared" si="132"/>
        <v>0.18</v>
      </c>
      <c r="N3369" s="29">
        <f t="shared" si="133"/>
        <v>360</v>
      </c>
      <c r="O3369" s="3"/>
      <c r="P3369" s="4"/>
      <c r="Q3369" s="5"/>
      <c r="R3369" s="6"/>
    </row>
    <row r="3370" spans="1:18" ht="15.75" customHeight="1">
      <c r="A3370" s="12" t="s">
        <v>15</v>
      </c>
      <c r="B3370" s="15">
        <v>1185732</v>
      </c>
      <c r="C3370" s="3">
        <v>44452</v>
      </c>
      <c r="D3370" s="12" t="s">
        <v>16</v>
      </c>
      <c r="E3370" s="12" t="s">
        <v>115</v>
      </c>
      <c r="F3370" s="12" t="s">
        <v>116</v>
      </c>
      <c r="G3370" s="12" t="s">
        <v>22</v>
      </c>
      <c r="H3370" s="33">
        <v>0.54999999999999993</v>
      </c>
      <c r="I3370" s="21">
        <v>2000</v>
      </c>
      <c r="J3370" s="33">
        <f t="shared" si="130"/>
        <v>1099.9999999999998</v>
      </c>
      <c r="K3370" s="34">
        <f t="shared" si="131"/>
        <v>329.99999999999994</v>
      </c>
      <c r="L3370" s="24">
        <v>0.3</v>
      </c>
      <c r="M3370" s="42">
        <f t="shared" si="132"/>
        <v>0.16499999999999998</v>
      </c>
      <c r="N3370" s="29">
        <f t="shared" si="133"/>
        <v>329.99999999999994</v>
      </c>
      <c r="O3370" s="3"/>
      <c r="P3370" s="4"/>
      <c r="Q3370" s="5"/>
      <c r="R3370" s="6"/>
    </row>
    <row r="3371" spans="1:18" ht="15.75" customHeight="1">
      <c r="A3371" s="12" t="s">
        <v>15</v>
      </c>
      <c r="B3371" s="15">
        <v>1185732</v>
      </c>
      <c r="C3371" s="3">
        <v>44452</v>
      </c>
      <c r="D3371" s="12" t="s">
        <v>16</v>
      </c>
      <c r="E3371" s="12" t="s">
        <v>115</v>
      </c>
      <c r="F3371" s="12" t="s">
        <v>116</v>
      </c>
      <c r="G3371" s="12" t="s">
        <v>23</v>
      </c>
      <c r="H3371" s="33">
        <v>0.6</v>
      </c>
      <c r="I3371" s="21">
        <v>3000</v>
      </c>
      <c r="J3371" s="33">
        <f t="shared" si="130"/>
        <v>1800</v>
      </c>
      <c r="K3371" s="34">
        <f t="shared" si="131"/>
        <v>720</v>
      </c>
      <c r="L3371" s="24">
        <v>0.4</v>
      </c>
      <c r="M3371" s="42">
        <f t="shared" si="132"/>
        <v>0.24</v>
      </c>
      <c r="N3371" s="29">
        <f t="shared" si="133"/>
        <v>720</v>
      </c>
      <c r="O3371" s="3"/>
      <c r="P3371" s="4"/>
      <c r="Q3371" s="5"/>
      <c r="R3371" s="6"/>
    </row>
    <row r="3372" spans="1:18" ht="15.75" customHeight="1">
      <c r="A3372" s="12" t="s">
        <v>15</v>
      </c>
      <c r="B3372" s="15">
        <v>1185732</v>
      </c>
      <c r="C3372" s="3">
        <v>44484</v>
      </c>
      <c r="D3372" s="12" t="s">
        <v>16</v>
      </c>
      <c r="E3372" s="12" t="s">
        <v>115</v>
      </c>
      <c r="F3372" s="12" t="s">
        <v>116</v>
      </c>
      <c r="G3372" s="12" t="s">
        <v>18</v>
      </c>
      <c r="H3372" s="33">
        <v>0.6</v>
      </c>
      <c r="I3372" s="21">
        <v>4750</v>
      </c>
      <c r="J3372" s="33">
        <f t="shared" si="130"/>
        <v>2850</v>
      </c>
      <c r="K3372" s="34">
        <f t="shared" si="131"/>
        <v>997.49999999999989</v>
      </c>
      <c r="L3372" s="24">
        <v>0.35</v>
      </c>
      <c r="M3372" s="42">
        <f t="shared" si="132"/>
        <v>0.20999999999999996</v>
      </c>
      <c r="N3372" s="29">
        <f t="shared" si="133"/>
        <v>997.49999999999989</v>
      </c>
      <c r="O3372" s="3"/>
      <c r="P3372" s="4"/>
      <c r="Q3372" s="5"/>
      <c r="R3372" s="6"/>
    </row>
    <row r="3373" spans="1:18" ht="15.75" customHeight="1">
      <c r="A3373" s="12" t="s">
        <v>15</v>
      </c>
      <c r="B3373" s="15">
        <v>1185732</v>
      </c>
      <c r="C3373" s="3">
        <v>44484</v>
      </c>
      <c r="D3373" s="12" t="s">
        <v>16</v>
      </c>
      <c r="E3373" s="12" t="s">
        <v>115</v>
      </c>
      <c r="F3373" s="12" t="s">
        <v>116</v>
      </c>
      <c r="G3373" s="12" t="s">
        <v>19</v>
      </c>
      <c r="H3373" s="33">
        <v>0.55000000000000004</v>
      </c>
      <c r="I3373" s="21">
        <v>3000</v>
      </c>
      <c r="J3373" s="33">
        <f t="shared" si="130"/>
        <v>1650.0000000000002</v>
      </c>
      <c r="K3373" s="34">
        <f t="shared" si="131"/>
        <v>577.5</v>
      </c>
      <c r="L3373" s="24">
        <v>0.35</v>
      </c>
      <c r="M3373" s="42">
        <f t="shared" si="132"/>
        <v>0.1925</v>
      </c>
      <c r="N3373" s="29">
        <f t="shared" si="133"/>
        <v>577.5</v>
      </c>
      <c r="O3373" s="3"/>
      <c r="P3373" s="4"/>
      <c r="Q3373" s="5"/>
      <c r="R3373" s="6"/>
    </row>
    <row r="3374" spans="1:18" ht="15.75" customHeight="1">
      <c r="A3374" s="12" t="s">
        <v>15</v>
      </c>
      <c r="B3374" s="15">
        <v>1185732</v>
      </c>
      <c r="C3374" s="3">
        <v>44484</v>
      </c>
      <c r="D3374" s="12" t="s">
        <v>16</v>
      </c>
      <c r="E3374" s="12" t="s">
        <v>115</v>
      </c>
      <c r="F3374" s="12" t="s">
        <v>116</v>
      </c>
      <c r="G3374" s="12" t="s">
        <v>20</v>
      </c>
      <c r="H3374" s="33">
        <v>0.55000000000000004</v>
      </c>
      <c r="I3374" s="21">
        <v>2000</v>
      </c>
      <c r="J3374" s="33">
        <f t="shared" si="130"/>
        <v>1100</v>
      </c>
      <c r="K3374" s="34">
        <f t="shared" si="131"/>
        <v>440</v>
      </c>
      <c r="L3374" s="24">
        <v>0.4</v>
      </c>
      <c r="M3374" s="42">
        <f t="shared" si="132"/>
        <v>0.22</v>
      </c>
      <c r="N3374" s="29">
        <f t="shared" si="133"/>
        <v>440</v>
      </c>
      <c r="O3374" s="3"/>
      <c r="P3374" s="4"/>
      <c r="Q3374" s="5"/>
      <c r="R3374" s="6"/>
    </row>
    <row r="3375" spans="1:18" ht="15.75" customHeight="1">
      <c r="A3375" s="12" t="s">
        <v>15</v>
      </c>
      <c r="B3375" s="15">
        <v>1185732</v>
      </c>
      <c r="C3375" s="3">
        <v>44484</v>
      </c>
      <c r="D3375" s="12" t="s">
        <v>16</v>
      </c>
      <c r="E3375" s="12" t="s">
        <v>115</v>
      </c>
      <c r="F3375" s="12" t="s">
        <v>116</v>
      </c>
      <c r="G3375" s="12" t="s">
        <v>21</v>
      </c>
      <c r="H3375" s="33">
        <v>0.55000000000000004</v>
      </c>
      <c r="I3375" s="21">
        <v>1750</v>
      </c>
      <c r="J3375" s="33">
        <f t="shared" si="130"/>
        <v>962.50000000000011</v>
      </c>
      <c r="K3375" s="34">
        <f t="shared" si="131"/>
        <v>385.00000000000006</v>
      </c>
      <c r="L3375" s="24">
        <v>0.4</v>
      </c>
      <c r="M3375" s="42">
        <f t="shared" si="132"/>
        <v>0.22000000000000003</v>
      </c>
      <c r="N3375" s="29">
        <f t="shared" si="133"/>
        <v>385.00000000000006</v>
      </c>
      <c r="O3375" s="3"/>
      <c r="P3375" s="4"/>
      <c r="Q3375" s="5"/>
      <c r="R3375" s="6"/>
    </row>
    <row r="3376" spans="1:18" ht="15.75" customHeight="1">
      <c r="A3376" s="12" t="s">
        <v>15</v>
      </c>
      <c r="B3376" s="15">
        <v>1185732</v>
      </c>
      <c r="C3376" s="3">
        <v>44484</v>
      </c>
      <c r="D3376" s="12" t="s">
        <v>16</v>
      </c>
      <c r="E3376" s="12" t="s">
        <v>115</v>
      </c>
      <c r="F3376" s="12" t="s">
        <v>116</v>
      </c>
      <c r="G3376" s="12" t="s">
        <v>22</v>
      </c>
      <c r="H3376" s="33">
        <v>0.65</v>
      </c>
      <c r="I3376" s="21">
        <v>1750</v>
      </c>
      <c r="J3376" s="33">
        <f t="shared" si="130"/>
        <v>1137.5</v>
      </c>
      <c r="K3376" s="34">
        <f t="shared" si="131"/>
        <v>341.25</v>
      </c>
      <c r="L3376" s="24">
        <v>0.3</v>
      </c>
      <c r="M3376" s="42">
        <f t="shared" si="132"/>
        <v>0.19500000000000001</v>
      </c>
      <c r="N3376" s="29">
        <f t="shared" si="133"/>
        <v>341.25</v>
      </c>
      <c r="O3376" s="3"/>
      <c r="P3376" s="4"/>
      <c r="Q3376" s="5"/>
      <c r="R3376" s="6"/>
    </row>
    <row r="3377" spans="1:18" ht="15.75" customHeight="1">
      <c r="A3377" s="12" t="s">
        <v>15</v>
      </c>
      <c r="B3377" s="15">
        <v>1185732</v>
      </c>
      <c r="C3377" s="3">
        <v>44484</v>
      </c>
      <c r="D3377" s="12" t="s">
        <v>16</v>
      </c>
      <c r="E3377" s="12" t="s">
        <v>115</v>
      </c>
      <c r="F3377" s="12" t="s">
        <v>116</v>
      </c>
      <c r="G3377" s="12" t="s">
        <v>23</v>
      </c>
      <c r="H3377" s="33">
        <v>0.7</v>
      </c>
      <c r="I3377" s="21">
        <v>3000</v>
      </c>
      <c r="J3377" s="33">
        <f t="shared" si="130"/>
        <v>2100</v>
      </c>
      <c r="K3377" s="34">
        <f t="shared" si="131"/>
        <v>840</v>
      </c>
      <c r="L3377" s="24">
        <v>0.4</v>
      </c>
      <c r="M3377" s="42">
        <f t="shared" si="132"/>
        <v>0.28000000000000003</v>
      </c>
      <c r="N3377" s="29">
        <f t="shared" si="133"/>
        <v>840</v>
      </c>
      <c r="O3377" s="3"/>
      <c r="P3377" s="4"/>
      <c r="Q3377" s="5"/>
      <c r="R3377" s="6"/>
    </row>
    <row r="3378" spans="1:18" ht="15.75" customHeight="1">
      <c r="A3378" s="12" t="s">
        <v>15</v>
      </c>
      <c r="B3378" s="15">
        <v>1185732</v>
      </c>
      <c r="C3378" s="3">
        <v>44514</v>
      </c>
      <c r="D3378" s="12" t="s">
        <v>16</v>
      </c>
      <c r="E3378" s="12" t="s">
        <v>115</v>
      </c>
      <c r="F3378" s="12" t="s">
        <v>116</v>
      </c>
      <c r="G3378" s="12" t="s">
        <v>18</v>
      </c>
      <c r="H3378" s="33">
        <v>0.65</v>
      </c>
      <c r="I3378" s="21">
        <v>4500</v>
      </c>
      <c r="J3378" s="33">
        <f t="shared" si="130"/>
        <v>2925</v>
      </c>
      <c r="K3378" s="34">
        <f t="shared" si="131"/>
        <v>1023.7499999999999</v>
      </c>
      <c r="L3378" s="24">
        <v>0.35</v>
      </c>
      <c r="M3378" s="42">
        <f t="shared" si="132"/>
        <v>0.22749999999999998</v>
      </c>
      <c r="N3378" s="29">
        <f t="shared" si="133"/>
        <v>1023.7499999999999</v>
      </c>
      <c r="O3378" s="3"/>
      <c r="P3378" s="4"/>
      <c r="Q3378" s="5"/>
      <c r="R3378" s="6"/>
    </row>
    <row r="3379" spans="1:18" ht="15.75" customHeight="1">
      <c r="A3379" s="12" t="s">
        <v>15</v>
      </c>
      <c r="B3379" s="15">
        <v>1185732</v>
      </c>
      <c r="C3379" s="3">
        <v>44514</v>
      </c>
      <c r="D3379" s="12" t="s">
        <v>16</v>
      </c>
      <c r="E3379" s="12" t="s">
        <v>115</v>
      </c>
      <c r="F3379" s="12" t="s">
        <v>116</v>
      </c>
      <c r="G3379" s="12" t="s">
        <v>19</v>
      </c>
      <c r="H3379" s="33">
        <v>0.55000000000000004</v>
      </c>
      <c r="I3379" s="21">
        <v>3250</v>
      </c>
      <c r="J3379" s="33">
        <f t="shared" si="130"/>
        <v>1787.5000000000002</v>
      </c>
      <c r="K3379" s="34">
        <f t="shared" si="131"/>
        <v>625.625</v>
      </c>
      <c r="L3379" s="24">
        <v>0.35</v>
      </c>
      <c r="M3379" s="42">
        <f t="shared" si="132"/>
        <v>0.1925</v>
      </c>
      <c r="N3379" s="29">
        <f t="shared" si="133"/>
        <v>625.625</v>
      </c>
      <c r="O3379" s="3"/>
      <c r="P3379" s="4"/>
      <c r="Q3379" s="5"/>
      <c r="R3379" s="6"/>
    </row>
    <row r="3380" spans="1:18" ht="15.75" customHeight="1">
      <c r="A3380" s="12" t="s">
        <v>15</v>
      </c>
      <c r="B3380" s="15">
        <v>1185732</v>
      </c>
      <c r="C3380" s="3">
        <v>44514</v>
      </c>
      <c r="D3380" s="12" t="s">
        <v>16</v>
      </c>
      <c r="E3380" s="12" t="s">
        <v>115</v>
      </c>
      <c r="F3380" s="12" t="s">
        <v>116</v>
      </c>
      <c r="G3380" s="12" t="s">
        <v>20</v>
      </c>
      <c r="H3380" s="33">
        <v>0.55000000000000004</v>
      </c>
      <c r="I3380" s="21">
        <v>3200</v>
      </c>
      <c r="J3380" s="33">
        <f t="shared" si="130"/>
        <v>1760.0000000000002</v>
      </c>
      <c r="K3380" s="34">
        <f t="shared" si="131"/>
        <v>704.00000000000011</v>
      </c>
      <c r="L3380" s="24">
        <v>0.4</v>
      </c>
      <c r="M3380" s="42">
        <f t="shared" si="132"/>
        <v>0.22000000000000003</v>
      </c>
      <c r="N3380" s="29">
        <f t="shared" si="133"/>
        <v>704.00000000000011</v>
      </c>
      <c r="O3380" s="3"/>
      <c r="P3380" s="4"/>
      <c r="Q3380" s="5"/>
      <c r="R3380" s="6"/>
    </row>
    <row r="3381" spans="1:18" ht="15.75" customHeight="1">
      <c r="A3381" s="12" t="s">
        <v>15</v>
      </c>
      <c r="B3381" s="15">
        <v>1185732</v>
      </c>
      <c r="C3381" s="3">
        <v>44514</v>
      </c>
      <c r="D3381" s="12" t="s">
        <v>16</v>
      </c>
      <c r="E3381" s="12" t="s">
        <v>115</v>
      </c>
      <c r="F3381" s="12" t="s">
        <v>116</v>
      </c>
      <c r="G3381" s="12" t="s">
        <v>21</v>
      </c>
      <c r="H3381" s="33">
        <v>0.55000000000000004</v>
      </c>
      <c r="I3381" s="21">
        <v>3000</v>
      </c>
      <c r="J3381" s="33">
        <f t="shared" si="130"/>
        <v>1650.0000000000002</v>
      </c>
      <c r="K3381" s="34">
        <f t="shared" si="131"/>
        <v>660.00000000000011</v>
      </c>
      <c r="L3381" s="24">
        <v>0.4</v>
      </c>
      <c r="M3381" s="42">
        <f t="shared" si="132"/>
        <v>0.22000000000000003</v>
      </c>
      <c r="N3381" s="29">
        <f t="shared" si="133"/>
        <v>660.00000000000011</v>
      </c>
      <c r="O3381" s="3"/>
      <c r="P3381" s="4"/>
      <c r="Q3381" s="5"/>
      <c r="R3381" s="6"/>
    </row>
    <row r="3382" spans="1:18" ht="15.75" customHeight="1">
      <c r="A3382" s="12" t="s">
        <v>15</v>
      </c>
      <c r="B3382" s="15">
        <v>1185732</v>
      </c>
      <c r="C3382" s="3">
        <v>44514</v>
      </c>
      <c r="D3382" s="12" t="s">
        <v>16</v>
      </c>
      <c r="E3382" s="12" t="s">
        <v>115</v>
      </c>
      <c r="F3382" s="12" t="s">
        <v>116</v>
      </c>
      <c r="G3382" s="12" t="s">
        <v>22</v>
      </c>
      <c r="H3382" s="33">
        <v>0.65</v>
      </c>
      <c r="I3382" s="21">
        <v>2750</v>
      </c>
      <c r="J3382" s="33">
        <f t="shared" si="130"/>
        <v>1787.5</v>
      </c>
      <c r="K3382" s="34">
        <f t="shared" si="131"/>
        <v>536.25</v>
      </c>
      <c r="L3382" s="24">
        <v>0.3</v>
      </c>
      <c r="M3382" s="42">
        <f t="shared" si="132"/>
        <v>0.19500000000000001</v>
      </c>
      <c r="N3382" s="29">
        <f t="shared" si="133"/>
        <v>536.25</v>
      </c>
      <c r="O3382" s="3"/>
      <c r="P3382" s="4"/>
      <c r="Q3382" s="5"/>
      <c r="R3382" s="6"/>
    </row>
    <row r="3383" spans="1:18" ht="15.75" customHeight="1">
      <c r="A3383" s="12" t="s">
        <v>15</v>
      </c>
      <c r="B3383" s="15">
        <v>1185732</v>
      </c>
      <c r="C3383" s="3">
        <v>44514</v>
      </c>
      <c r="D3383" s="12" t="s">
        <v>16</v>
      </c>
      <c r="E3383" s="12" t="s">
        <v>115</v>
      </c>
      <c r="F3383" s="12" t="s">
        <v>116</v>
      </c>
      <c r="G3383" s="12" t="s">
        <v>23</v>
      </c>
      <c r="H3383" s="33">
        <v>0.7</v>
      </c>
      <c r="I3383" s="21">
        <v>3750</v>
      </c>
      <c r="J3383" s="33">
        <f t="shared" si="130"/>
        <v>2625</v>
      </c>
      <c r="K3383" s="34">
        <f t="shared" si="131"/>
        <v>1050</v>
      </c>
      <c r="L3383" s="24">
        <v>0.4</v>
      </c>
      <c r="M3383" s="42">
        <f t="shared" si="132"/>
        <v>0.28000000000000003</v>
      </c>
      <c r="N3383" s="29">
        <f t="shared" si="133"/>
        <v>1050</v>
      </c>
      <c r="O3383" s="3"/>
      <c r="P3383" s="4"/>
      <c r="Q3383" s="5"/>
      <c r="R3383" s="6"/>
    </row>
    <row r="3384" spans="1:18" ht="15.75" customHeight="1">
      <c r="A3384" s="12" t="s">
        <v>15</v>
      </c>
      <c r="B3384" s="15">
        <v>1185732</v>
      </c>
      <c r="C3384" s="3">
        <v>44543</v>
      </c>
      <c r="D3384" s="12" t="s">
        <v>16</v>
      </c>
      <c r="E3384" s="12" t="s">
        <v>115</v>
      </c>
      <c r="F3384" s="12" t="s">
        <v>116</v>
      </c>
      <c r="G3384" s="12" t="s">
        <v>18</v>
      </c>
      <c r="H3384" s="33">
        <v>0.65</v>
      </c>
      <c r="I3384" s="21">
        <v>6000</v>
      </c>
      <c r="J3384" s="33">
        <f t="shared" si="130"/>
        <v>3900</v>
      </c>
      <c r="K3384" s="34">
        <f t="shared" si="131"/>
        <v>1365</v>
      </c>
      <c r="L3384" s="24">
        <v>0.35</v>
      </c>
      <c r="M3384" s="42">
        <f t="shared" si="132"/>
        <v>0.22750000000000001</v>
      </c>
      <c r="N3384" s="29">
        <f t="shared" si="133"/>
        <v>1365</v>
      </c>
      <c r="O3384" s="3"/>
      <c r="P3384" s="4"/>
      <c r="Q3384" s="5"/>
      <c r="R3384" s="6"/>
    </row>
    <row r="3385" spans="1:18" ht="15.75" customHeight="1">
      <c r="A3385" s="12" t="s">
        <v>15</v>
      </c>
      <c r="B3385" s="15">
        <v>1185732</v>
      </c>
      <c r="C3385" s="3">
        <v>44543</v>
      </c>
      <c r="D3385" s="12" t="s">
        <v>16</v>
      </c>
      <c r="E3385" s="12" t="s">
        <v>115</v>
      </c>
      <c r="F3385" s="12" t="s">
        <v>116</v>
      </c>
      <c r="G3385" s="12" t="s">
        <v>19</v>
      </c>
      <c r="H3385" s="33">
        <v>0.55000000000000004</v>
      </c>
      <c r="I3385" s="21">
        <v>4000</v>
      </c>
      <c r="J3385" s="33">
        <f t="shared" si="130"/>
        <v>2200</v>
      </c>
      <c r="K3385" s="34">
        <f t="shared" si="131"/>
        <v>770</v>
      </c>
      <c r="L3385" s="24">
        <v>0.35</v>
      </c>
      <c r="M3385" s="42">
        <f t="shared" si="132"/>
        <v>0.1925</v>
      </c>
      <c r="N3385" s="29">
        <f t="shared" si="133"/>
        <v>770</v>
      </c>
      <c r="O3385" s="3"/>
      <c r="P3385" s="4"/>
      <c r="Q3385" s="5"/>
      <c r="R3385" s="6"/>
    </row>
    <row r="3386" spans="1:18" ht="15.75" customHeight="1">
      <c r="A3386" s="12" t="s">
        <v>15</v>
      </c>
      <c r="B3386" s="15">
        <v>1185732</v>
      </c>
      <c r="C3386" s="3">
        <v>44543</v>
      </c>
      <c r="D3386" s="12" t="s">
        <v>16</v>
      </c>
      <c r="E3386" s="12" t="s">
        <v>115</v>
      </c>
      <c r="F3386" s="12" t="s">
        <v>116</v>
      </c>
      <c r="G3386" s="12" t="s">
        <v>20</v>
      </c>
      <c r="H3386" s="33">
        <v>0.55000000000000004</v>
      </c>
      <c r="I3386" s="21">
        <v>3750</v>
      </c>
      <c r="J3386" s="33">
        <f t="shared" si="130"/>
        <v>2062.5</v>
      </c>
      <c r="K3386" s="34">
        <f t="shared" si="131"/>
        <v>825</v>
      </c>
      <c r="L3386" s="24">
        <v>0.4</v>
      </c>
      <c r="M3386" s="42">
        <f t="shared" si="132"/>
        <v>0.22</v>
      </c>
      <c r="N3386" s="29">
        <f t="shared" si="133"/>
        <v>825</v>
      </c>
      <c r="O3386" s="3"/>
      <c r="P3386" s="4"/>
      <c r="Q3386" s="5"/>
      <c r="R3386" s="6"/>
    </row>
    <row r="3387" spans="1:18" ht="15.75" customHeight="1">
      <c r="A3387" s="12" t="s">
        <v>15</v>
      </c>
      <c r="B3387" s="15">
        <v>1185732</v>
      </c>
      <c r="C3387" s="3">
        <v>44543</v>
      </c>
      <c r="D3387" s="12" t="s">
        <v>16</v>
      </c>
      <c r="E3387" s="12" t="s">
        <v>115</v>
      </c>
      <c r="F3387" s="12" t="s">
        <v>116</v>
      </c>
      <c r="G3387" s="12" t="s">
        <v>21</v>
      </c>
      <c r="H3387" s="33">
        <v>0.55000000000000004</v>
      </c>
      <c r="I3387" s="21">
        <v>3250</v>
      </c>
      <c r="J3387" s="33">
        <f t="shared" si="130"/>
        <v>1787.5000000000002</v>
      </c>
      <c r="K3387" s="34">
        <f t="shared" si="131"/>
        <v>715.00000000000011</v>
      </c>
      <c r="L3387" s="24">
        <v>0.4</v>
      </c>
      <c r="M3387" s="42">
        <f t="shared" si="132"/>
        <v>0.22000000000000003</v>
      </c>
      <c r="N3387" s="29">
        <f t="shared" si="133"/>
        <v>715.00000000000011</v>
      </c>
      <c r="O3387" s="3"/>
      <c r="P3387" s="4"/>
      <c r="Q3387" s="5"/>
      <c r="R3387" s="6"/>
    </row>
    <row r="3388" spans="1:18" ht="15.75" customHeight="1">
      <c r="A3388" s="12" t="s">
        <v>15</v>
      </c>
      <c r="B3388" s="15">
        <v>1185732</v>
      </c>
      <c r="C3388" s="3">
        <v>44543</v>
      </c>
      <c r="D3388" s="12" t="s">
        <v>16</v>
      </c>
      <c r="E3388" s="12" t="s">
        <v>115</v>
      </c>
      <c r="F3388" s="12" t="s">
        <v>116</v>
      </c>
      <c r="G3388" s="12" t="s">
        <v>22</v>
      </c>
      <c r="H3388" s="33">
        <v>0.65</v>
      </c>
      <c r="I3388" s="21">
        <v>3250</v>
      </c>
      <c r="J3388" s="33">
        <f t="shared" si="130"/>
        <v>2112.5</v>
      </c>
      <c r="K3388" s="34">
        <f t="shared" si="131"/>
        <v>633.75</v>
      </c>
      <c r="L3388" s="24">
        <v>0.3</v>
      </c>
      <c r="M3388" s="42">
        <f t="shared" si="132"/>
        <v>0.19500000000000001</v>
      </c>
      <c r="N3388" s="29">
        <f t="shared" si="133"/>
        <v>633.75</v>
      </c>
      <c r="O3388" s="3"/>
      <c r="P3388" s="4"/>
      <c r="Q3388" s="5"/>
      <c r="R3388" s="6"/>
    </row>
    <row r="3389" spans="1:18" ht="15.75" customHeight="1">
      <c r="A3389" s="12" t="s">
        <v>15</v>
      </c>
      <c r="B3389" s="15">
        <v>1185732</v>
      </c>
      <c r="C3389" s="3">
        <v>44543</v>
      </c>
      <c r="D3389" s="12" t="s">
        <v>16</v>
      </c>
      <c r="E3389" s="12" t="s">
        <v>115</v>
      </c>
      <c r="F3389" s="12" t="s">
        <v>116</v>
      </c>
      <c r="G3389" s="12" t="s">
        <v>23</v>
      </c>
      <c r="H3389" s="33">
        <v>0.7</v>
      </c>
      <c r="I3389" s="21">
        <v>4250</v>
      </c>
      <c r="J3389" s="33">
        <f t="shared" si="130"/>
        <v>2975</v>
      </c>
      <c r="K3389" s="34">
        <f t="shared" si="131"/>
        <v>1190</v>
      </c>
      <c r="L3389" s="24">
        <v>0.4</v>
      </c>
      <c r="M3389" s="42">
        <f t="shared" si="132"/>
        <v>0.28000000000000003</v>
      </c>
      <c r="N3389" s="29">
        <f t="shared" si="133"/>
        <v>1190</v>
      </c>
      <c r="O3389" s="3"/>
      <c r="P3389" s="4"/>
      <c r="Q3389" s="5"/>
      <c r="R3389" s="6"/>
    </row>
    <row r="3390" spans="1:18" ht="15.75" customHeight="1">
      <c r="A3390" s="12" t="s">
        <v>15</v>
      </c>
      <c r="B3390" s="15">
        <v>1185732</v>
      </c>
      <c r="C3390" s="3">
        <v>44206</v>
      </c>
      <c r="D3390" s="12" t="s">
        <v>16</v>
      </c>
      <c r="E3390" s="12" t="s">
        <v>117</v>
      </c>
      <c r="F3390" s="12" t="s">
        <v>118</v>
      </c>
      <c r="G3390" s="12" t="s">
        <v>18</v>
      </c>
      <c r="H3390" s="33">
        <v>0.35000000000000003</v>
      </c>
      <c r="I3390" s="21">
        <v>4750</v>
      </c>
      <c r="J3390" s="33">
        <f t="shared" si="130"/>
        <v>1662.5000000000002</v>
      </c>
      <c r="K3390" s="34">
        <f t="shared" si="131"/>
        <v>581.875</v>
      </c>
      <c r="L3390" s="24">
        <v>0.35</v>
      </c>
      <c r="M3390" s="42">
        <f t="shared" si="132"/>
        <v>0.1225</v>
      </c>
      <c r="N3390" s="29">
        <f t="shared" si="133"/>
        <v>581.875</v>
      </c>
      <c r="O3390" s="3"/>
      <c r="P3390" s="4"/>
      <c r="Q3390" s="5"/>
      <c r="R3390" s="6"/>
    </row>
    <row r="3391" spans="1:18" ht="15.75" customHeight="1">
      <c r="A3391" s="12" t="s">
        <v>15</v>
      </c>
      <c r="B3391" s="15">
        <v>1185732</v>
      </c>
      <c r="C3391" s="3">
        <v>44206</v>
      </c>
      <c r="D3391" s="12" t="s">
        <v>16</v>
      </c>
      <c r="E3391" s="12" t="s">
        <v>117</v>
      </c>
      <c r="F3391" s="12" t="s">
        <v>118</v>
      </c>
      <c r="G3391" s="12" t="s">
        <v>19</v>
      </c>
      <c r="H3391" s="33">
        <v>0.35000000000000003</v>
      </c>
      <c r="I3391" s="21">
        <v>2750</v>
      </c>
      <c r="J3391" s="33">
        <f t="shared" si="130"/>
        <v>962.50000000000011</v>
      </c>
      <c r="K3391" s="34">
        <f t="shared" si="131"/>
        <v>336.875</v>
      </c>
      <c r="L3391" s="24">
        <v>0.35</v>
      </c>
      <c r="M3391" s="42">
        <f t="shared" si="132"/>
        <v>0.1225</v>
      </c>
      <c r="N3391" s="29">
        <f t="shared" si="133"/>
        <v>336.875</v>
      </c>
      <c r="O3391" s="3"/>
      <c r="P3391" s="4"/>
      <c r="Q3391" s="5"/>
      <c r="R3391" s="6"/>
    </row>
    <row r="3392" spans="1:18" ht="15.75" customHeight="1">
      <c r="A3392" s="12" t="s">
        <v>15</v>
      </c>
      <c r="B3392" s="15">
        <v>1185732</v>
      </c>
      <c r="C3392" s="3">
        <v>44206</v>
      </c>
      <c r="D3392" s="12" t="s">
        <v>16</v>
      </c>
      <c r="E3392" s="12" t="s">
        <v>117</v>
      </c>
      <c r="F3392" s="12" t="s">
        <v>118</v>
      </c>
      <c r="G3392" s="12" t="s">
        <v>20</v>
      </c>
      <c r="H3392" s="33">
        <v>0.25000000000000006</v>
      </c>
      <c r="I3392" s="21">
        <v>2750</v>
      </c>
      <c r="J3392" s="33">
        <f t="shared" si="130"/>
        <v>687.50000000000011</v>
      </c>
      <c r="K3392" s="34">
        <f t="shared" si="131"/>
        <v>275.00000000000006</v>
      </c>
      <c r="L3392" s="24">
        <v>0.4</v>
      </c>
      <c r="M3392" s="42">
        <f t="shared" si="132"/>
        <v>0.10000000000000002</v>
      </c>
      <c r="N3392" s="29">
        <f t="shared" si="133"/>
        <v>275.00000000000006</v>
      </c>
      <c r="O3392" s="3"/>
      <c r="P3392" s="4"/>
      <c r="Q3392" s="5"/>
      <c r="R3392" s="6"/>
    </row>
    <row r="3393" spans="1:18" ht="15.75" customHeight="1">
      <c r="A3393" s="12" t="s">
        <v>15</v>
      </c>
      <c r="B3393" s="15">
        <v>1185732</v>
      </c>
      <c r="C3393" s="3">
        <v>44206</v>
      </c>
      <c r="D3393" s="12" t="s">
        <v>16</v>
      </c>
      <c r="E3393" s="12" t="s">
        <v>117</v>
      </c>
      <c r="F3393" s="12" t="s">
        <v>118</v>
      </c>
      <c r="G3393" s="12" t="s">
        <v>21</v>
      </c>
      <c r="H3393" s="33">
        <v>0.3</v>
      </c>
      <c r="I3393" s="21">
        <v>1250</v>
      </c>
      <c r="J3393" s="33">
        <f t="shared" si="130"/>
        <v>375</v>
      </c>
      <c r="K3393" s="34">
        <f t="shared" si="131"/>
        <v>150</v>
      </c>
      <c r="L3393" s="24">
        <v>0.4</v>
      </c>
      <c r="M3393" s="42">
        <f t="shared" si="132"/>
        <v>0.12</v>
      </c>
      <c r="N3393" s="29">
        <f t="shared" si="133"/>
        <v>150</v>
      </c>
      <c r="O3393" s="3"/>
      <c r="P3393" s="4"/>
      <c r="Q3393" s="5"/>
      <c r="R3393" s="6"/>
    </row>
    <row r="3394" spans="1:18" ht="15.75" customHeight="1">
      <c r="A3394" s="12" t="s">
        <v>15</v>
      </c>
      <c r="B3394" s="15">
        <v>1185732</v>
      </c>
      <c r="C3394" s="3">
        <v>44206</v>
      </c>
      <c r="D3394" s="12" t="s">
        <v>16</v>
      </c>
      <c r="E3394" s="12" t="s">
        <v>117</v>
      </c>
      <c r="F3394" s="12" t="s">
        <v>118</v>
      </c>
      <c r="G3394" s="12" t="s">
        <v>22</v>
      </c>
      <c r="H3394" s="33">
        <v>0.45</v>
      </c>
      <c r="I3394" s="21">
        <v>1750</v>
      </c>
      <c r="J3394" s="33">
        <f t="shared" si="130"/>
        <v>787.5</v>
      </c>
      <c r="K3394" s="34">
        <f t="shared" si="131"/>
        <v>236.25</v>
      </c>
      <c r="L3394" s="24">
        <v>0.3</v>
      </c>
      <c r="M3394" s="42">
        <f t="shared" si="132"/>
        <v>0.13500000000000001</v>
      </c>
      <c r="N3394" s="29">
        <f t="shared" si="133"/>
        <v>236.25</v>
      </c>
      <c r="O3394" s="3"/>
      <c r="P3394" s="4"/>
      <c r="Q3394" s="5"/>
      <c r="R3394" s="6"/>
    </row>
    <row r="3395" spans="1:18" ht="15.75" customHeight="1">
      <c r="A3395" s="12" t="s">
        <v>15</v>
      </c>
      <c r="B3395" s="15">
        <v>1185732</v>
      </c>
      <c r="C3395" s="3">
        <v>44206</v>
      </c>
      <c r="D3395" s="12" t="s">
        <v>16</v>
      </c>
      <c r="E3395" s="12" t="s">
        <v>117</v>
      </c>
      <c r="F3395" s="12" t="s">
        <v>118</v>
      </c>
      <c r="G3395" s="12" t="s">
        <v>23</v>
      </c>
      <c r="H3395" s="33">
        <v>0.35000000000000003</v>
      </c>
      <c r="I3395" s="21">
        <v>2750</v>
      </c>
      <c r="J3395" s="33">
        <f t="shared" si="130"/>
        <v>962.50000000000011</v>
      </c>
      <c r="K3395" s="34">
        <f t="shared" si="131"/>
        <v>385.00000000000006</v>
      </c>
      <c r="L3395" s="24">
        <v>0.4</v>
      </c>
      <c r="M3395" s="42">
        <f t="shared" si="132"/>
        <v>0.14000000000000001</v>
      </c>
      <c r="N3395" s="29">
        <f t="shared" si="133"/>
        <v>385.00000000000006</v>
      </c>
      <c r="O3395" s="3"/>
      <c r="P3395" s="4"/>
      <c r="Q3395" s="5"/>
      <c r="R3395" s="6"/>
    </row>
    <row r="3396" spans="1:18" ht="15.75" customHeight="1">
      <c r="A3396" s="12" t="s">
        <v>15</v>
      </c>
      <c r="B3396" s="15">
        <v>1185732</v>
      </c>
      <c r="C3396" s="3">
        <v>44235</v>
      </c>
      <c r="D3396" s="12" t="s">
        <v>16</v>
      </c>
      <c r="E3396" s="12" t="s">
        <v>117</v>
      </c>
      <c r="F3396" s="12" t="s">
        <v>118</v>
      </c>
      <c r="G3396" s="12" t="s">
        <v>18</v>
      </c>
      <c r="H3396" s="33">
        <v>0.35000000000000003</v>
      </c>
      <c r="I3396" s="21">
        <v>5250</v>
      </c>
      <c r="J3396" s="33">
        <f t="shared" si="130"/>
        <v>1837.5000000000002</v>
      </c>
      <c r="K3396" s="34">
        <f t="shared" si="131"/>
        <v>643.125</v>
      </c>
      <c r="L3396" s="24">
        <v>0.35</v>
      </c>
      <c r="M3396" s="42">
        <f t="shared" si="132"/>
        <v>0.1225</v>
      </c>
      <c r="N3396" s="29">
        <f t="shared" si="133"/>
        <v>643.125</v>
      </c>
      <c r="O3396" s="3"/>
      <c r="P3396" s="4"/>
      <c r="Q3396" s="5"/>
      <c r="R3396" s="6"/>
    </row>
    <row r="3397" spans="1:18" ht="15.75" customHeight="1">
      <c r="A3397" s="12" t="s">
        <v>15</v>
      </c>
      <c r="B3397" s="15">
        <v>1185732</v>
      </c>
      <c r="C3397" s="3">
        <v>44235</v>
      </c>
      <c r="D3397" s="12" t="s">
        <v>16</v>
      </c>
      <c r="E3397" s="12" t="s">
        <v>117</v>
      </c>
      <c r="F3397" s="12" t="s">
        <v>118</v>
      </c>
      <c r="G3397" s="12" t="s">
        <v>19</v>
      </c>
      <c r="H3397" s="33">
        <v>0.35000000000000003</v>
      </c>
      <c r="I3397" s="21">
        <v>1750</v>
      </c>
      <c r="J3397" s="33">
        <f t="shared" si="130"/>
        <v>612.50000000000011</v>
      </c>
      <c r="K3397" s="34">
        <f t="shared" si="131"/>
        <v>214.37500000000003</v>
      </c>
      <c r="L3397" s="24">
        <v>0.35</v>
      </c>
      <c r="M3397" s="42">
        <f t="shared" si="132"/>
        <v>0.12250000000000001</v>
      </c>
      <c r="N3397" s="29">
        <f t="shared" si="133"/>
        <v>214.37500000000003</v>
      </c>
      <c r="O3397" s="3"/>
      <c r="P3397" s="4"/>
      <c r="Q3397" s="5"/>
      <c r="R3397" s="6"/>
    </row>
    <row r="3398" spans="1:18" ht="15.75" customHeight="1">
      <c r="A3398" s="12" t="s">
        <v>15</v>
      </c>
      <c r="B3398" s="15">
        <v>1185732</v>
      </c>
      <c r="C3398" s="3">
        <v>44235</v>
      </c>
      <c r="D3398" s="12" t="s">
        <v>16</v>
      </c>
      <c r="E3398" s="12" t="s">
        <v>117</v>
      </c>
      <c r="F3398" s="12" t="s">
        <v>118</v>
      </c>
      <c r="G3398" s="12" t="s">
        <v>20</v>
      </c>
      <c r="H3398" s="33">
        <v>0.25000000000000006</v>
      </c>
      <c r="I3398" s="21">
        <v>2250</v>
      </c>
      <c r="J3398" s="33">
        <f t="shared" si="130"/>
        <v>562.50000000000011</v>
      </c>
      <c r="K3398" s="34">
        <f t="shared" si="131"/>
        <v>225.00000000000006</v>
      </c>
      <c r="L3398" s="24">
        <v>0.4</v>
      </c>
      <c r="M3398" s="42">
        <f t="shared" si="132"/>
        <v>0.10000000000000002</v>
      </c>
      <c r="N3398" s="29">
        <f t="shared" si="133"/>
        <v>225.00000000000006</v>
      </c>
      <c r="O3398" s="3"/>
      <c r="P3398" s="4"/>
      <c r="Q3398" s="5"/>
      <c r="R3398" s="6"/>
    </row>
    <row r="3399" spans="1:18" ht="15.75" customHeight="1">
      <c r="A3399" s="12" t="s">
        <v>15</v>
      </c>
      <c r="B3399" s="15">
        <v>1185732</v>
      </c>
      <c r="C3399" s="3">
        <v>44235</v>
      </c>
      <c r="D3399" s="12" t="s">
        <v>16</v>
      </c>
      <c r="E3399" s="12" t="s">
        <v>117</v>
      </c>
      <c r="F3399" s="12" t="s">
        <v>118</v>
      </c>
      <c r="G3399" s="12" t="s">
        <v>21</v>
      </c>
      <c r="H3399" s="33">
        <v>0.3</v>
      </c>
      <c r="I3399" s="21">
        <v>1000</v>
      </c>
      <c r="J3399" s="33">
        <f t="shared" si="130"/>
        <v>300</v>
      </c>
      <c r="K3399" s="34">
        <f t="shared" si="131"/>
        <v>120</v>
      </c>
      <c r="L3399" s="24">
        <v>0.4</v>
      </c>
      <c r="M3399" s="42">
        <f t="shared" ref="M3399:M3462" si="134">IFERROR(K3399/I3399,0)</f>
        <v>0.12</v>
      </c>
      <c r="N3399" s="29">
        <f t="shared" ref="N3399:N3462" si="135">L3399*J3399</f>
        <v>120</v>
      </c>
      <c r="O3399" s="3"/>
      <c r="P3399" s="4"/>
      <c r="Q3399" s="5"/>
      <c r="R3399" s="6"/>
    </row>
    <row r="3400" spans="1:18" ht="15.75" customHeight="1">
      <c r="A3400" s="12" t="s">
        <v>15</v>
      </c>
      <c r="B3400" s="15">
        <v>1185732</v>
      </c>
      <c r="C3400" s="3">
        <v>44235</v>
      </c>
      <c r="D3400" s="12" t="s">
        <v>16</v>
      </c>
      <c r="E3400" s="12" t="s">
        <v>117</v>
      </c>
      <c r="F3400" s="12" t="s">
        <v>118</v>
      </c>
      <c r="G3400" s="12" t="s">
        <v>22</v>
      </c>
      <c r="H3400" s="33">
        <v>0.45</v>
      </c>
      <c r="I3400" s="21">
        <v>1750</v>
      </c>
      <c r="J3400" s="33">
        <f t="shared" si="130"/>
        <v>787.5</v>
      </c>
      <c r="K3400" s="34">
        <f t="shared" si="131"/>
        <v>236.25</v>
      </c>
      <c r="L3400" s="24">
        <v>0.3</v>
      </c>
      <c r="M3400" s="42">
        <f t="shared" si="134"/>
        <v>0.13500000000000001</v>
      </c>
      <c r="N3400" s="29">
        <f t="shared" si="135"/>
        <v>236.25</v>
      </c>
      <c r="O3400" s="3"/>
      <c r="P3400" s="4"/>
      <c r="Q3400" s="5"/>
      <c r="R3400" s="6"/>
    </row>
    <row r="3401" spans="1:18" ht="15.75" customHeight="1">
      <c r="A3401" s="12" t="s">
        <v>15</v>
      </c>
      <c r="B3401" s="15">
        <v>1185732</v>
      </c>
      <c r="C3401" s="3">
        <v>44235</v>
      </c>
      <c r="D3401" s="12" t="s">
        <v>16</v>
      </c>
      <c r="E3401" s="12" t="s">
        <v>117</v>
      </c>
      <c r="F3401" s="12" t="s">
        <v>118</v>
      </c>
      <c r="G3401" s="12" t="s">
        <v>23</v>
      </c>
      <c r="H3401" s="33">
        <v>0.35000000000000003</v>
      </c>
      <c r="I3401" s="21">
        <v>2750</v>
      </c>
      <c r="J3401" s="33">
        <f t="shared" si="130"/>
        <v>962.50000000000011</v>
      </c>
      <c r="K3401" s="34">
        <f t="shared" si="131"/>
        <v>385.00000000000006</v>
      </c>
      <c r="L3401" s="24">
        <v>0.4</v>
      </c>
      <c r="M3401" s="42">
        <f t="shared" si="134"/>
        <v>0.14000000000000001</v>
      </c>
      <c r="N3401" s="29">
        <f t="shared" si="135"/>
        <v>385.00000000000006</v>
      </c>
      <c r="O3401" s="3"/>
      <c r="P3401" s="4"/>
      <c r="Q3401" s="5"/>
      <c r="R3401" s="6"/>
    </row>
    <row r="3402" spans="1:18" ht="15.75" customHeight="1">
      <c r="A3402" s="12" t="s">
        <v>15</v>
      </c>
      <c r="B3402" s="15">
        <v>1185732</v>
      </c>
      <c r="C3402" s="3">
        <v>44261</v>
      </c>
      <c r="D3402" s="12" t="s">
        <v>16</v>
      </c>
      <c r="E3402" s="12" t="s">
        <v>117</v>
      </c>
      <c r="F3402" s="12" t="s">
        <v>118</v>
      </c>
      <c r="G3402" s="12" t="s">
        <v>18</v>
      </c>
      <c r="H3402" s="33">
        <v>0.35000000000000003</v>
      </c>
      <c r="I3402" s="21">
        <v>4950</v>
      </c>
      <c r="J3402" s="33">
        <f t="shared" si="130"/>
        <v>1732.5000000000002</v>
      </c>
      <c r="K3402" s="34">
        <f t="shared" si="131"/>
        <v>606.375</v>
      </c>
      <c r="L3402" s="24">
        <v>0.35</v>
      </c>
      <c r="M3402" s="42">
        <f t="shared" si="134"/>
        <v>0.1225</v>
      </c>
      <c r="N3402" s="29">
        <f t="shared" si="135"/>
        <v>606.375</v>
      </c>
      <c r="O3402" s="3"/>
      <c r="P3402" s="4"/>
      <c r="Q3402" s="5"/>
      <c r="R3402" s="6"/>
    </row>
    <row r="3403" spans="1:18" ht="15.75" customHeight="1">
      <c r="A3403" s="12" t="s">
        <v>15</v>
      </c>
      <c r="B3403" s="15">
        <v>1185732</v>
      </c>
      <c r="C3403" s="3">
        <v>44261</v>
      </c>
      <c r="D3403" s="12" t="s">
        <v>16</v>
      </c>
      <c r="E3403" s="12" t="s">
        <v>117</v>
      </c>
      <c r="F3403" s="12" t="s">
        <v>118</v>
      </c>
      <c r="G3403" s="12" t="s">
        <v>19</v>
      </c>
      <c r="H3403" s="33">
        <v>0.35000000000000003</v>
      </c>
      <c r="I3403" s="21">
        <v>2000</v>
      </c>
      <c r="J3403" s="33">
        <f t="shared" si="130"/>
        <v>700.00000000000011</v>
      </c>
      <c r="K3403" s="34">
        <f t="shared" si="131"/>
        <v>245.00000000000003</v>
      </c>
      <c r="L3403" s="24">
        <v>0.35</v>
      </c>
      <c r="M3403" s="42">
        <f t="shared" si="134"/>
        <v>0.12250000000000001</v>
      </c>
      <c r="N3403" s="29">
        <f t="shared" si="135"/>
        <v>245.00000000000003</v>
      </c>
      <c r="O3403" s="3"/>
      <c r="P3403" s="4"/>
      <c r="Q3403" s="5"/>
      <c r="R3403" s="6"/>
    </row>
    <row r="3404" spans="1:18" ht="15.75" customHeight="1">
      <c r="A3404" s="12" t="s">
        <v>15</v>
      </c>
      <c r="B3404" s="15">
        <v>1185732</v>
      </c>
      <c r="C3404" s="3">
        <v>44261</v>
      </c>
      <c r="D3404" s="12" t="s">
        <v>16</v>
      </c>
      <c r="E3404" s="12" t="s">
        <v>117</v>
      </c>
      <c r="F3404" s="12" t="s">
        <v>118</v>
      </c>
      <c r="G3404" s="12" t="s">
        <v>20</v>
      </c>
      <c r="H3404" s="33">
        <v>0.25000000000000006</v>
      </c>
      <c r="I3404" s="21">
        <v>2250</v>
      </c>
      <c r="J3404" s="33">
        <f t="shared" si="130"/>
        <v>562.50000000000011</v>
      </c>
      <c r="K3404" s="34">
        <f t="shared" si="131"/>
        <v>225.00000000000006</v>
      </c>
      <c r="L3404" s="24">
        <v>0.4</v>
      </c>
      <c r="M3404" s="42">
        <f t="shared" si="134"/>
        <v>0.10000000000000002</v>
      </c>
      <c r="N3404" s="29">
        <f t="shared" si="135"/>
        <v>225.00000000000006</v>
      </c>
      <c r="O3404" s="3"/>
      <c r="P3404" s="4"/>
      <c r="Q3404" s="5"/>
      <c r="R3404" s="6"/>
    </row>
    <row r="3405" spans="1:18" ht="15.75" customHeight="1">
      <c r="A3405" s="12" t="s">
        <v>15</v>
      </c>
      <c r="B3405" s="15">
        <v>1185732</v>
      </c>
      <c r="C3405" s="3">
        <v>44261</v>
      </c>
      <c r="D3405" s="12" t="s">
        <v>16</v>
      </c>
      <c r="E3405" s="12" t="s">
        <v>117</v>
      </c>
      <c r="F3405" s="12" t="s">
        <v>118</v>
      </c>
      <c r="G3405" s="12" t="s">
        <v>21</v>
      </c>
      <c r="H3405" s="33">
        <v>0.3</v>
      </c>
      <c r="I3405" s="21">
        <v>750</v>
      </c>
      <c r="J3405" s="33">
        <f t="shared" si="130"/>
        <v>225</v>
      </c>
      <c r="K3405" s="34">
        <f t="shared" si="131"/>
        <v>90</v>
      </c>
      <c r="L3405" s="24">
        <v>0.4</v>
      </c>
      <c r="M3405" s="42">
        <f t="shared" si="134"/>
        <v>0.12</v>
      </c>
      <c r="N3405" s="29">
        <f t="shared" si="135"/>
        <v>90</v>
      </c>
      <c r="O3405" s="3"/>
      <c r="P3405" s="4"/>
      <c r="Q3405" s="5"/>
      <c r="R3405" s="6"/>
    </row>
    <row r="3406" spans="1:18" ht="15.75" customHeight="1">
      <c r="A3406" s="12" t="s">
        <v>15</v>
      </c>
      <c r="B3406" s="15">
        <v>1185732</v>
      </c>
      <c r="C3406" s="3">
        <v>44261</v>
      </c>
      <c r="D3406" s="12" t="s">
        <v>16</v>
      </c>
      <c r="E3406" s="12" t="s">
        <v>117</v>
      </c>
      <c r="F3406" s="12" t="s">
        <v>118</v>
      </c>
      <c r="G3406" s="12" t="s">
        <v>22</v>
      </c>
      <c r="H3406" s="33">
        <v>0.45</v>
      </c>
      <c r="I3406" s="21">
        <v>1250</v>
      </c>
      <c r="J3406" s="33">
        <f t="shared" si="130"/>
        <v>562.5</v>
      </c>
      <c r="K3406" s="34">
        <f t="shared" si="131"/>
        <v>168.75</v>
      </c>
      <c r="L3406" s="24">
        <v>0.3</v>
      </c>
      <c r="M3406" s="42">
        <f t="shared" si="134"/>
        <v>0.13500000000000001</v>
      </c>
      <c r="N3406" s="29">
        <f t="shared" si="135"/>
        <v>168.75</v>
      </c>
      <c r="O3406" s="3"/>
      <c r="P3406" s="4"/>
      <c r="Q3406" s="5"/>
      <c r="R3406" s="6"/>
    </row>
    <row r="3407" spans="1:18" ht="15.75" customHeight="1">
      <c r="A3407" s="12" t="s">
        <v>15</v>
      </c>
      <c r="B3407" s="15">
        <v>1185732</v>
      </c>
      <c r="C3407" s="3">
        <v>44261</v>
      </c>
      <c r="D3407" s="12" t="s">
        <v>16</v>
      </c>
      <c r="E3407" s="12" t="s">
        <v>117</v>
      </c>
      <c r="F3407" s="12" t="s">
        <v>118</v>
      </c>
      <c r="G3407" s="12" t="s">
        <v>23</v>
      </c>
      <c r="H3407" s="33">
        <v>0.35000000000000003</v>
      </c>
      <c r="I3407" s="21">
        <v>2250</v>
      </c>
      <c r="J3407" s="33">
        <f t="shared" si="130"/>
        <v>787.50000000000011</v>
      </c>
      <c r="K3407" s="34">
        <f t="shared" si="131"/>
        <v>315.00000000000006</v>
      </c>
      <c r="L3407" s="24">
        <v>0.4</v>
      </c>
      <c r="M3407" s="42">
        <f t="shared" si="134"/>
        <v>0.14000000000000001</v>
      </c>
      <c r="N3407" s="29">
        <f t="shared" si="135"/>
        <v>315.00000000000006</v>
      </c>
      <c r="O3407" s="3"/>
      <c r="P3407" s="4"/>
      <c r="Q3407" s="5"/>
      <c r="R3407" s="6"/>
    </row>
    <row r="3408" spans="1:18" ht="15.75" customHeight="1">
      <c r="A3408" s="12" t="s">
        <v>15</v>
      </c>
      <c r="B3408" s="15">
        <v>1185732</v>
      </c>
      <c r="C3408" s="3">
        <v>44293</v>
      </c>
      <c r="D3408" s="12" t="s">
        <v>16</v>
      </c>
      <c r="E3408" s="12" t="s">
        <v>117</v>
      </c>
      <c r="F3408" s="12" t="s">
        <v>118</v>
      </c>
      <c r="G3408" s="12" t="s">
        <v>18</v>
      </c>
      <c r="H3408" s="33">
        <v>0.35000000000000003</v>
      </c>
      <c r="I3408" s="21">
        <v>4750</v>
      </c>
      <c r="J3408" s="33">
        <f t="shared" si="130"/>
        <v>1662.5000000000002</v>
      </c>
      <c r="K3408" s="34">
        <f t="shared" si="131"/>
        <v>581.875</v>
      </c>
      <c r="L3408" s="24">
        <v>0.35</v>
      </c>
      <c r="M3408" s="42">
        <f t="shared" si="134"/>
        <v>0.1225</v>
      </c>
      <c r="N3408" s="29">
        <f t="shared" si="135"/>
        <v>581.875</v>
      </c>
      <c r="O3408" s="3"/>
      <c r="P3408" s="4"/>
      <c r="Q3408" s="5"/>
      <c r="R3408" s="6"/>
    </row>
    <row r="3409" spans="1:18" ht="15.75" customHeight="1">
      <c r="A3409" s="12" t="s">
        <v>15</v>
      </c>
      <c r="B3409" s="15">
        <v>1185732</v>
      </c>
      <c r="C3409" s="3">
        <v>44293</v>
      </c>
      <c r="D3409" s="12" t="s">
        <v>16</v>
      </c>
      <c r="E3409" s="12" t="s">
        <v>117</v>
      </c>
      <c r="F3409" s="12" t="s">
        <v>118</v>
      </c>
      <c r="G3409" s="12" t="s">
        <v>19</v>
      </c>
      <c r="H3409" s="33">
        <v>0.35000000000000003</v>
      </c>
      <c r="I3409" s="21">
        <v>1750</v>
      </c>
      <c r="J3409" s="33">
        <f t="shared" si="130"/>
        <v>612.50000000000011</v>
      </c>
      <c r="K3409" s="34">
        <f t="shared" si="131"/>
        <v>214.37500000000003</v>
      </c>
      <c r="L3409" s="24">
        <v>0.35</v>
      </c>
      <c r="M3409" s="42">
        <f t="shared" si="134"/>
        <v>0.12250000000000001</v>
      </c>
      <c r="N3409" s="29">
        <f t="shared" si="135"/>
        <v>214.37500000000003</v>
      </c>
      <c r="O3409" s="3"/>
      <c r="P3409" s="4"/>
      <c r="Q3409" s="5"/>
      <c r="R3409" s="6"/>
    </row>
    <row r="3410" spans="1:18" ht="15.75" customHeight="1">
      <c r="A3410" s="12" t="s">
        <v>15</v>
      </c>
      <c r="B3410" s="15">
        <v>1185732</v>
      </c>
      <c r="C3410" s="3">
        <v>44293</v>
      </c>
      <c r="D3410" s="12" t="s">
        <v>16</v>
      </c>
      <c r="E3410" s="12" t="s">
        <v>117</v>
      </c>
      <c r="F3410" s="12" t="s">
        <v>118</v>
      </c>
      <c r="G3410" s="12" t="s">
        <v>20</v>
      </c>
      <c r="H3410" s="33">
        <v>0.25000000000000006</v>
      </c>
      <c r="I3410" s="21">
        <v>1750</v>
      </c>
      <c r="J3410" s="33">
        <f t="shared" si="130"/>
        <v>437.50000000000011</v>
      </c>
      <c r="K3410" s="34">
        <f t="shared" si="131"/>
        <v>175.00000000000006</v>
      </c>
      <c r="L3410" s="24">
        <v>0.4</v>
      </c>
      <c r="M3410" s="42">
        <f t="shared" si="134"/>
        <v>0.10000000000000003</v>
      </c>
      <c r="N3410" s="29">
        <f t="shared" si="135"/>
        <v>175.00000000000006</v>
      </c>
      <c r="O3410" s="3"/>
      <c r="P3410" s="4"/>
      <c r="Q3410" s="5"/>
      <c r="R3410" s="6"/>
    </row>
    <row r="3411" spans="1:18" ht="15.75" customHeight="1">
      <c r="A3411" s="12" t="s">
        <v>15</v>
      </c>
      <c r="B3411" s="15">
        <v>1185732</v>
      </c>
      <c r="C3411" s="3">
        <v>44293</v>
      </c>
      <c r="D3411" s="12" t="s">
        <v>16</v>
      </c>
      <c r="E3411" s="12" t="s">
        <v>117</v>
      </c>
      <c r="F3411" s="12" t="s">
        <v>118</v>
      </c>
      <c r="G3411" s="12" t="s">
        <v>21</v>
      </c>
      <c r="H3411" s="33">
        <v>0.3</v>
      </c>
      <c r="I3411" s="21">
        <v>1000</v>
      </c>
      <c r="J3411" s="33">
        <f t="shared" si="130"/>
        <v>300</v>
      </c>
      <c r="K3411" s="34">
        <f t="shared" si="131"/>
        <v>120</v>
      </c>
      <c r="L3411" s="24">
        <v>0.4</v>
      </c>
      <c r="M3411" s="42">
        <f t="shared" si="134"/>
        <v>0.12</v>
      </c>
      <c r="N3411" s="29">
        <f t="shared" si="135"/>
        <v>120</v>
      </c>
      <c r="O3411" s="3"/>
      <c r="P3411" s="4"/>
      <c r="Q3411" s="5"/>
      <c r="R3411" s="6"/>
    </row>
    <row r="3412" spans="1:18" ht="15.75" customHeight="1">
      <c r="A3412" s="12" t="s">
        <v>15</v>
      </c>
      <c r="B3412" s="15">
        <v>1185732</v>
      </c>
      <c r="C3412" s="3">
        <v>44293</v>
      </c>
      <c r="D3412" s="12" t="s">
        <v>16</v>
      </c>
      <c r="E3412" s="12" t="s">
        <v>117</v>
      </c>
      <c r="F3412" s="12" t="s">
        <v>118</v>
      </c>
      <c r="G3412" s="12" t="s">
        <v>22</v>
      </c>
      <c r="H3412" s="33">
        <v>0.45</v>
      </c>
      <c r="I3412" s="21">
        <v>1000</v>
      </c>
      <c r="J3412" s="33">
        <f t="shared" si="130"/>
        <v>450</v>
      </c>
      <c r="K3412" s="34">
        <f t="shared" si="131"/>
        <v>135</v>
      </c>
      <c r="L3412" s="24">
        <v>0.3</v>
      </c>
      <c r="M3412" s="42">
        <f t="shared" si="134"/>
        <v>0.13500000000000001</v>
      </c>
      <c r="N3412" s="29">
        <f t="shared" si="135"/>
        <v>135</v>
      </c>
      <c r="O3412" s="3"/>
      <c r="P3412" s="4"/>
      <c r="Q3412" s="5"/>
      <c r="R3412" s="6"/>
    </row>
    <row r="3413" spans="1:18" ht="15.75" customHeight="1">
      <c r="A3413" s="12" t="s">
        <v>15</v>
      </c>
      <c r="B3413" s="15">
        <v>1185732</v>
      </c>
      <c r="C3413" s="3">
        <v>44293</v>
      </c>
      <c r="D3413" s="12" t="s">
        <v>16</v>
      </c>
      <c r="E3413" s="12" t="s">
        <v>117</v>
      </c>
      <c r="F3413" s="12" t="s">
        <v>118</v>
      </c>
      <c r="G3413" s="12" t="s">
        <v>23</v>
      </c>
      <c r="H3413" s="33">
        <v>0.35000000000000003</v>
      </c>
      <c r="I3413" s="21">
        <v>2500</v>
      </c>
      <c r="J3413" s="33">
        <f t="shared" si="130"/>
        <v>875.00000000000011</v>
      </c>
      <c r="K3413" s="34">
        <f t="shared" si="131"/>
        <v>350.00000000000006</v>
      </c>
      <c r="L3413" s="24">
        <v>0.4</v>
      </c>
      <c r="M3413" s="42">
        <f t="shared" si="134"/>
        <v>0.14000000000000001</v>
      </c>
      <c r="N3413" s="29">
        <f t="shared" si="135"/>
        <v>350.00000000000006</v>
      </c>
      <c r="O3413" s="3"/>
      <c r="P3413" s="4"/>
      <c r="Q3413" s="5"/>
      <c r="R3413" s="6"/>
    </row>
    <row r="3414" spans="1:18" ht="15.75" customHeight="1">
      <c r="A3414" s="12" t="s">
        <v>15</v>
      </c>
      <c r="B3414" s="15">
        <v>1185732</v>
      </c>
      <c r="C3414" s="3">
        <v>44322</v>
      </c>
      <c r="D3414" s="12" t="s">
        <v>16</v>
      </c>
      <c r="E3414" s="12" t="s">
        <v>117</v>
      </c>
      <c r="F3414" s="12" t="s">
        <v>118</v>
      </c>
      <c r="G3414" s="12" t="s">
        <v>18</v>
      </c>
      <c r="H3414" s="33">
        <v>0.49999999999999994</v>
      </c>
      <c r="I3414" s="21">
        <v>5200</v>
      </c>
      <c r="J3414" s="33">
        <f t="shared" si="130"/>
        <v>2599.9999999999995</v>
      </c>
      <c r="K3414" s="34">
        <f t="shared" si="131"/>
        <v>909.99999999999977</v>
      </c>
      <c r="L3414" s="24">
        <v>0.35</v>
      </c>
      <c r="M3414" s="42">
        <f t="shared" si="134"/>
        <v>0.17499999999999996</v>
      </c>
      <c r="N3414" s="29">
        <f t="shared" si="135"/>
        <v>909.99999999999977</v>
      </c>
      <c r="O3414" s="3"/>
      <c r="P3414" s="4"/>
      <c r="Q3414" s="5"/>
      <c r="R3414" s="6"/>
    </row>
    <row r="3415" spans="1:18" ht="15.75" customHeight="1">
      <c r="A3415" s="12" t="s">
        <v>15</v>
      </c>
      <c r="B3415" s="15">
        <v>1185732</v>
      </c>
      <c r="C3415" s="3">
        <v>44322</v>
      </c>
      <c r="D3415" s="12" t="s">
        <v>16</v>
      </c>
      <c r="E3415" s="12" t="s">
        <v>117</v>
      </c>
      <c r="F3415" s="12" t="s">
        <v>118</v>
      </c>
      <c r="G3415" s="12" t="s">
        <v>19</v>
      </c>
      <c r="H3415" s="33">
        <v>0.45</v>
      </c>
      <c r="I3415" s="21">
        <v>2250</v>
      </c>
      <c r="J3415" s="33">
        <f t="shared" si="130"/>
        <v>1012.5</v>
      </c>
      <c r="K3415" s="34">
        <f t="shared" si="131"/>
        <v>354.375</v>
      </c>
      <c r="L3415" s="24">
        <v>0.35</v>
      </c>
      <c r="M3415" s="42">
        <f t="shared" si="134"/>
        <v>0.1575</v>
      </c>
      <c r="N3415" s="29">
        <f t="shared" si="135"/>
        <v>354.375</v>
      </c>
      <c r="O3415" s="3"/>
      <c r="P3415" s="4"/>
      <c r="Q3415" s="5"/>
      <c r="R3415" s="6"/>
    </row>
    <row r="3416" spans="1:18" ht="15.75" customHeight="1">
      <c r="A3416" s="12" t="s">
        <v>15</v>
      </c>
      <c r="B3416" s="15">
        <v>1185732</v>
      </c>
      <c r="C3416" s="3">
        <v>44322</v>
      </c>
      <c r="D3416" s="12" t="s">
        <v>16</v>
      </c>
      <c r="E3416" s="12" t="s">
        <v>117</v>
      </c>
      <c r="F3416" s="12" t="s">
        <v>118</v>
      </c>
      <c r="G3416" s="12" t="s">
        <v>20</v>
      </c>
      <c r="H3416" s="33">
        <v>0.4</v>
      </c>
      <c r="I3416" s="21">
        <v>2500</v>
      </c>
      <c r="J3416" s="33">
        <f t="shared" si="130"/>
        <v>1000</v>
      </c>
      <c r="K3416" s="34">
        <f t="shared" si="131"/>
        <v>400</v>
      </c>
      <c r="L3416" s="24">
        <v>0.4</v>
      </c>
      <c r="M3416" s="42">
        <f t="shared" si="134"/>
        <v>0.16</v>
      </c>
      <c r="N3416" s="29">
        <f t="shared" si="135"/>
        <v>400</v>
      </c>
      <c r="O3416" s="3"/>
      <c r="P3416" s="4"/>
      <c r="Q3416" s="5"/>
      <c r="R3416" s="6"/>
    </row>
    <row r="3417" spans="1:18" ht="15.75" customHeight="1">
      <c r="A3417" s="12" t="s">
        <v>15</v>
      </c>
      <c r="B3417" s="15">
        <v>1185732</v>
      </c>
      <c r="C3417" s="3">
        <v>44322</v>
      </c>
      <c r="D3417" s="12" t="s">
        <v>16</v>
      </c>
      <c r="E3417" s="12" t="s">
        <v>117</v>
      </c>
      <c r="F3417" s="12" t="s">
        <v>118</v>
      </c>
      <c r="G3417" s="12" t="s">
        <v>21</v>
      </c>
      <c r="H3417" s="33">
        <v>0.4</v>
      </c>
      <c r="I3417" s="21">
        <v>2000</v>
      </c>
      <c r="J3417" s="33">
        <f t="shared" si="130"/>
        <v>800</v>
      </c>
      <c r="K3417" s="34">
        <f t="shared" si="131"/>
        <v>320</v>
      </c>
      <c r="L3417" s="24">
        <v>0.4</v>
      </c>
      <c r="M3417" s="42">
        <f t="shared" si="134"/>
        <v>0.16</v>
      </c>
      <c r="N3417" s="29">
        <f t="shared" si="135"/>
        <v>320</v>
      </c>
      <c r="O3417" s="3"/>
      <c r="P3417" s="4"/>
      <c r="Q3417" s="5"/>
      <c r="R3417" s="6"/>
    </row>
    <row r="3418" spans="1:18" ht="15.75" customHeight="1">
      <c r="A3418" s="12" t="s">
        <v>15</v>
      </c>
      <c r="B3418" s="15">
        <v>1185732</v>
      </c>
      <c r="C3418" s="3">
        <v>44322</v>
      </c>
      <c r="D3418" s="12" t="s">
        <v>16</v>
      </c>
      <c r="E3418" s="12" t="s">
        <v>117</v>
      </c>
      <c r="F3418" s="12" t="s">
        <v>118</v>
      </c>
      <c r="G3418" s="12" t="s">
        <v>22</v>
      </c>
      <c r="H3418" s="33">
        <v>0.49999999999999994</v>
      </c>
      <c r="I3418" s="21">
        <v>2250</v>
      </c>
      <c r="J3418" s="33">
        <f t="shared" si="130"/>
        <v>1124.9999999999998</v>
      </c>
      <c r="K3418" s="34">
        <f t="shared" si="131"/>
        <v>337.49999999999994</v>
      </c>
      <c r="L3418" s="24">
        <v>0.3</v>
      </c>
      <c r="M3418" s="42">
        <f t="shared" si="134"/>
        <v>0.14999999999999997</v>
      </c>
      <c r="N3418" s="29">
        <f t="shared" si="135"/>
        <v>337.49999999999994</v>
      </c>
      <c r="O3418" s="3"/>
      <c r="P3418" s="4"/>
      <c r="Q3418" s="5"/>
      <c r="R3418" s="6"/>
    </row>
    <row r="3419" spans="1:18" ht="15.75" customHeight="1">
      <c r="A3419" s="12" t="s">
        <v>15</v>
      </c>
      <c r="B3419" s="15">
        <v>1185732</v>
      </c>
      <c r="C3419" s="3">
        <v>44322</v>
      </c>
      <c r="D3419" s="12" t="s">
        <v>16</v>
      </c>
      <c r="E3419" s="12" t="s">
        <v>117</v>
      </c>
      <c r="F3419" s="12" t="s">
        <v>118</v>
      </c>
      <c r="G3419" s="12" t="s">
        <v>23</v>
      </c>
      <c r="H3419" s="33">
        <v>0.54999999999999993</v>
      </c>
      <c r="I3419" s="21">
        <v>3500</v>
      </c>
      <c r="J3419" s="33">
        <f t="shared" si="130"/>
        <v>1924.9999999999998</v>
      </c>
      <c r="K3419" s="34">
        <f t="shared" si="131"/>
        <v>770</v>
      </c>
      <c r="L3419" s="24">
        <v>0.4</v>
      </c>
      <c r="M3419" s="42">
        <f t="shared" si="134"/>
        <v>0.22</v>
      </c>
      <c r="N3419" s="29">
        <f t="shared" si="135"/>
        <v>770</v>
      </c>
      <c r="O3419" s="3"/>
      <c r="P3419" s="4"/>
      <c r="Q3419" s="5"/>
      <c r="R3419" s="6"/>
    </row>
    <row r="3420" spans="1:18" ht="15.75" customHeight="1">
      <c r="A3420" s="12" t="s">
        <v>15</v>
      </c>
      <c r="B3420" s="15">
        <v>1185732</v>
      </c>
      <c r="C3420" s="3">
        <v>44355</v>
      </c>
      <c r="D3420" s="12" t="s">
        <v>16</v>
      </c>
      <c r="E3420" s="12" t="s">
        <v>117</v>
      </c>
      <c r="F3420" s="12" t="s">
        <v>118</v>
      </c>
      <c r="G3420" s="12" t="s">
        <v>18</v>
      </c>
      <c r="H3420" s="33">
        <v>0.49999999999999994</v>
      </c>
      <c r="I3420" s="21">
        <v>6000</v>
      </c>
      <c r="J3420" s="33">
        <f t="shared" si="130"/>
        <v>2999.9999999999995</v>
      </c>
      <c r="K3420" s="34">
        <f t="shared" si="131"/>
        <v>1049.9999999999998</v>
      </c>
      <c r="L3420" s="24">
        <v>0.35</v>
      </c>
      <c r="M3420" s="42">
        <f t="shared" si="134"/>
        <v>0.17499999999999996</v>
      </c>
      <c r="N3420" s="29">
        <f t="shared" si="135"/>
        <v>1049.9999999999998</v>
      </c>
      <c r="O3420" s="3"/>
      <c r="P3420" s="4"/>
      <c r="Q3420" s="5"/>
      <c r="R3420" s="6"/>
    </row>
    <row r="3421" spans="1:18" ht="15.75" customHeight="1">
      <c r="A3421" s="12" t="s">
        <v>15</v>
      </c>
      <c r="B3421" s="15">
        <v>1185732</v>
      </c>
      <c r="C3421" s="3">
        <v>44355</v>
      </c>
      <c r="D3421" s="12" t="s">
        <v>16</v>
      </c>
      <c r="E3421" s="12" t="s">
        <v>117</v>
      </c>
      <c r="F3421" s="12" t="s">
        <v>118</v>
      </c>
      <c r="G3421" s="12" t="s">
        <v>19</v>
      </c>
      <c r="H3421" s="33">
        <v>0.45</v>
      </c>
      <c r="I3421" s="21">
        <v>3500</v>
      </c>
      <c r="J3421" s="33">
        <f t="shared" si="130"/>
        <v>1575</v>
      </c>
      <c r="K3421" s="34">
        <f t="shared" si="131"/>
        <v>551.25</v>
      </c>
      <c r="L3421" s="24">
        <v>0.35</v>
      </c>
      <c r="M3421" s="42">
        <f t="shared" si="134"/>
        <v>0.1575</v>
      </c>
      <c r="N3421" s="29">
        <f t="shared" si="135"/>
        <v>551.25</v>
      </c>
      <c r="O3421" s="3"/>
      <c r="P3421" s="4"/>
      <c r="Q3421" s="5"/>
      <c r="R3421" s="6"/>
    </row>
    <row r="3422" spans="1:18" ht="15.75" customHeight="1">
      <c r="A3422" s="12" t="s">
        <v>15</v>
      </c>
      <c r="B3422" s="15">
        <v>1185732</v>
      </c>
      <c r="C3422" s="3">
        <v>44355</v>
      </c>
      <c r="D3422" s="12" t="s">
        <v>16</v>
      </c>
      <c r="E3422" s="12" t="s">
        <v>117</v>
      </c>
      <c r="F3422" s="12" t="s">
        <v>118</v>
      </c>
      <c r="G3422" s="12" t="s">
        <v>20</v>
      </c>
      <c r="H3422" s="33">
        <v>0.4</v>
      </c>
      <c r="I3422" s="21">
        <v>2750</v>
      </c>
      <c r="J3422" s="33">
        <f t="shared" si="130"/>
        <v>1100</v>
      </c>
      <c r="K3422" s="34">
        <f t="shared" si="131"/>
        <v>440</v>
      </c>
      <c r="L3422" s="24">
        <v>0.4</v>
      </c>
      <c r="M3422" s="42">
        <f t="shared" si="134"/>
        <v>0.16</v>
      </c>
      <c r="N3422" s="29">
        <f t="shared" si="135"/>
        <v>440</v>
      </c>
      <c r="O3422" s="3"/>
      <c r="P3422" s="4"/>
      <c r="Q3422" s="5"/>
      <c r="R3422" s="6"/>
    </row>
    <row r="3423" spans="1:18" ht="15.75" customHeight="1">
      <c r="A3423" s="12" t="s">
        <v>15</v>
      </c>
      <c r="B3423" s="15">
        <v>1185732</v>
      </c>
      <c r="C3423" s="3">
        <v>44355</v>
      </c>
      <c r="D3423" s="12" t="s">
        <v>16</v>
      </c>
      <c r="E3423" s="12" t="s">
        <v>117</v>
      </c>
      <c r="F3423" s="12" t="s">
        <v>118</v>
      </c>
      <c r="G3423" s="12" t="s">
        <v>21</v>
      </c>
      <c r="H3423" s="33">
        <v>0.4</v>
      </c>
      <c r="I3423" s="21">
        <v>2500</v>
      </c>
      <c r="J3423" s="33">
        <f t="shared" si="130"/>
        <v>1000</v>
      </c>
      <c r="K3423" s="34">
        <f t="shared" si="131"/>
        <v>400</v>
      </c>
      <c r="L3423" s="24">
        <v>0.4</v>
      </c>
      <c r="M3423" s="42">
        <f t="shared" si="134"/>
        <v>0.16</v>
      </c>
      <c r="N3423" s="29">
        <f t="shared" si="135"/>
        <v>400</v>
      </c>
      <c r="O3423" s="3"/>
      <c r="P3423" s="4"/>
      <c r="Q3423" s="5"/>
      <c r="R3423" s="6"/>
    </row>
    <row r="3424" spans="1:18" ht="15.75" customHeight="1">
      <c r="A3424" s="12" t="s">
        <v>15</v>
      </c>
      <c r="B3424" s="15">
        <v>1185732</v>
      </c>
      <c r="C3424" s="3">
        <v>44355</v>
      </c>
      <c r="D3424" s="12" t="s">
        <v>16</v>
      </c>
      <c r="E3424" s="12" t="s">
        <v>117</v>
      </c>
      <c r="F3424" s="12" t="s">
        <v>118</v>
      </c>
      <c r="G3424" s="12" t="s">
        <v>22</v>
      </c>
      <c r="H3424" s="33">
        <v>0.49999999999999994</v>
      </c>
      <c r="I3424" s="21">
        <v>2500</v>
      </c>
      <c r="J3424" s="33">
        <f t="shared" si="130"/>
        <v>1249.9999999999998</v>
      </c>
      <c r="K3424" s="34">
        <f t="shared" si="131"/>
        <v>374.99999999999994</v>
      </c>
      <c r="L3424" s="24">
        <v>0.3</v>
      </c>
      <c r="M3424" s="42">
        <f t="shared" si="134"/>
        <v>0.14999999999999997</v>
      </c>
      <c r="N3424" s="29">
        <f t="shared" si="135"/>
        <v>374.99999999999994</v>
      </c>
      <c r="O3424" s="3"/>
      <c r="P3424" s="4"/>
      <c r="Q3424" s="5"/>
      <c r="R3424" s="6"/>
    </row>
    <row r="3425" spans="1:18" ht="15.75" customHeight="1">
      <c r="A3425" s="12" t="s">
        <v>15</v>
      </c>
      <c r="B3425" s="15">
        <v>1185732</v>
      </c>
      <c r="C3425" s="3">
        <v>44355</v>
      </c>
      <c r="D3425" s="12" t="s">
        <v>16</v>
      </c>
      <c r="E3425" s="12" t="s">
        <v>117</v>
      </c>
      <c r="F3425" s="12" t="s">
        <v>118</v>
      </c>
      <c r="G3425" s="12" t="s">
        <v>23</v>
      </c>
      <c r="H3425" s="33">
        <v>0.54999999999999993</v>
      </c>
      <c r="I3425" s="21">
        <v>4000</v>
      </c>
      <c r="J3425" s="33">
        <f t="shared" si="130"/>
        <v>2199.9999999999995</v>
      </c>
      <c r="K3425" s="34">
        <f t="shared" si="131"/>
        <v>879.99999999999989</v>
      </c>
      <c r="L3425" s="24">
        <v>0.4</v>
      </c>
      <c r="M3425" s="42">
        <f t="shared" si="134"/>
        <v>0.21999999999999997</v>
      </c>
      <c r="N3425" s="29">
        <f t="shared" si="135"/>
        <v>879.99999999999989</v>
      </c>
      <c r="O3425" s="3"/>
      <c r="P3425" s="4"/>
      <c r="Q3425" s="5"/>
      <c r="R3425" s="6"/>
    </row>
    <row r="3426" spans="1:18" ht="15.75" customHeight="1">
      <c r="A3426" s="12" t="s">
        <v>15</v>
      </c>
      <c r="B3426" s="15">
        <v>1185732</v>
      </c>
      <c r="C3426" s="3">
        <v>44383</v>
      </c>
      <c r="D3426" s="12" t="s">
        <v>16</v>
      </c>
      <c r="E3426" s="12" t="s">
        <v>117</v>
      </c>
      <c r="F3426" s="12" t="s">
        <v>118</v>
      </c>
      <c r="G3426" s="12" t="s">
        <v>18</v>
      </c>
      <c r="H3426" s="33">
        <v>0.49999999999999994</v>
      </c>
      <c r="I3426" s="21">
        <v>6250</v>
      </c>
      <c r="J3426" s="33">
        <f t="shared" si="130"/>
        <v>3124.9999999999995</v>
      </c>
      <c r="K3426" s="34">
        <f t="shared" si="131"/>
        <v>1093.7499999999998</v>
      </c>
      <c r="L3426" s="24">
        <v>0.35</v>
      </c>
      <c r="M3426" s="42">
        <f t="shared" si="134"/>
        <v>0.17499999999999996</v>
      </c>
      <c r="N3426" s="29">
        <f t="shared" si="135"/>
        <v>1093.7499999999998</v>
      </c>
      <c r="O3426" s="3"/>
      <c r="P3426" s="4"/>
      <c r="Q3426" s="5"/>
      <c r="R3426" s="6"/>
    </row>
    <row r="3427" spans="1:18" ht="15.75" customHeight="1">
      <c r="A3427" s="12" t="s">
        <v>15</v>
      </c>
      <c r="B3427" s="15">
        <v>1185732</v>
      </c>
      <c r="C3427" s="3">
        <v>44383</v>
      </c>
      <c r="D3427" s="12" t="s">
        <v>16</v>
      </c>
      <c r="E3427" s="12" t="s">
        <v>117</v>
      </c>
      <c r="F3427" s="12" t="s">
        <v>118</v>
      </c>
      <c r="G3427" s="12" t="s">
        <v>19</v>
      </c>
      <c r="H3427" s="33">
        <v>0.45</v>
      </c>
      <c r="I3427" s="21">
        <v>3750</v>
      </c>
      <c r="J3427" s="33">
        <f t="shared" si="130"/>
        <v>1687.5</v>
      </c>
      <c r="K3427" s="34">
        <f t="shared" si="131"/>
        <v>590.625</v>
      </c>
      <c r="L3427" s="24">
        <v>0.35</v>
      </c>
      <c r="M3427" s="42">
        <f t="shared" si="134"/>
        <v>0.1575</v>
      </c>
      <c r="N3427" s="29">
        <f t="shared" si="135"/>
        <v>590.625</v>
      </c>
      <c r="O3427" s="3"/>
      <c r="P3427" s="4"/>
      <c r="Q3427" s="5"/>
      <c r="R3427" s="6"/>
    </row>
    <row r="3428" spans="1:18" ht="15.75" customHeight="1">
      <c r="A3428" s="12" t="s">
        <v>15</v>
      </c>
      <c r="B3428" s="15">
        <v>1185732</v>
      </c>
      <c r="C3428" s="3">
        <v>44383</v>
      </c>
      <c r="D3428" s="12" t="s">
        <v>16</v>
      </c>
      <c r="E3428" s="12" t="s">
        <v>117</v>
      </c>
      <c r="F3428" s="12" t="s">
        <v>118</v>
      </c>
      <c r="G3428" s="12" t="s">
        <v>20</v>
      </c>
      <c r="H3428" s="33">
        <v>0.4</v>
      </c>
      <c r="I3428" s="21">
        <v>3000</v>
      </c>
      <c r="J3428" s="33">
        <f t="shared" si="130"/>
        <v>1200</v>
      </c>
      <c r="K3428" s="34">
        <f t="shared" si="131"/>
        <v>480</v>
      </c>
      <c r="L3428" s="24">
        <v>0.4</v>
      </c>
      <c r="M3428" s="42">
        <f t="shared" si="134"/>
        <v>0.16</v>
      </c>
      <c r="N3428" s="29">
        <f t="shared" si="135"/>
        <v>480</v>
      </c>
      <c r="O3428" s="3"/>
      <c r="P3428" s="4"/>
      <c r="Q3428" s="5"/>
      <c r="R3428" s="6"/>
    </row>
    <row r="3429" spans="1:18" ht="15.75" customHeight="1">
      <c r="A3429" s="12" t="s">
        <v>15</v>
      </c>
      <c r="B3429" s="15">
        <v>1185732</v>
      </c>
      <c r="C3429" s="3">
        <v>44383</v>
      </c>
      <c r="D3429" s="12" t="s">
        <v>16</v>
      </c>
      <c r="E3429" s="12" t="s">
        <v>117</v>
      </c>
      <c r="F3429" s="12" t="s">
        <v>118</v>
      </c>
      <c r="G3429" s="12" t="s">
        <v>21</v>
      </c>
      <c r="H3429" s="33">
        <v>0.4</v>
      </c>
      <c r="I3429" s="21">
        <v>2500</v>
      </c>
      <c r="J3429" s="33">
        <f t="shared" si="130"/>
        <v>1000</v>
      </c>
      <c r="K3429" s="34">
        <f t="shared" si="131"/>
        <v>400</v>
      </c>
      <c r="L3429" s="24">
        <v>0.4</v>
      </c>
      <c r="M3429" s="42">
        <f t="shared" si="134"/>
        <v>0.16</v>
      </c>
      <c r="N3429" s="29">
        <f t="shared" si="135"/>
        <v>400</v>
      </c>
      <c r="O3429" s="3"/>
      <c r="P3429" s="4"/>
      <c r="Q3429" s="5"/>
      <c r="R3429" s="6"/>
    </row>
    <row r="3430" spans="1:18" ht="15.75" customHeight="1">
      <c r="A3430" s="12" t="s">
        <v>15</v>
      </c>
      <c r="B3430" s="15">
        <v>1185732</v>
      </c>
      <c r="C3430" s="3">
        <v>44383</v>
      </c>
      <c r="D3430" s="12" t="s">
        <v>16</v>
      </c>
      <c r="E3430" s="12" t="s">
        <v>117</v>
      </c>
      <c r="F3430" s="12" t="s">
        <v>118</v>
      </c>
      <c r="G3430" s="12" t="s">
        <v>22</v>
      </c>
      <c r="H3430" s="33">
        <v>0.49999999999999994</v>
      </c>
      <c r="I3430" s="21">
        <v>2750</v>
      </c>
      <c r="J3430" s="33">
        <f t="shared" si="130"/>
        <v>1374.9999999999998</v>
      </c>
      <c r="K3430" s="34">
        <f t="shared" si="131"/>
        <v>412.49999999999994</v>
      </c>
      <c r="L3430" s="24">
        <v>0.3</v>
      </c>
      <c r="M3430" s="42">
        <f t="shared" si="134"/>
        <v>0.14999999999999997</v>
      </c>
      <c r="N3430" s="29">
        <f t="shared" si="135"/>
        <v>412.49999999999994</v>
      </c>
      <c r="O3430" s="3"/>
      <c r="P3430" s="4"/>
      <c r="Q3430" s="5"/>
      <c r="R3430" s="6"/>
    </row>
    <row r="3431" spans="1:18" ht="15.75" customHeight="1">
      <c r="A3431" s="12" t="s">
        <v>15</v>
      </c>
      <c r="B3431" s="15">
        <v>1185732</v>
      </c>
      <c r="C3431" s="3">
        <v>44383</v>
      </c>
      <c r="D3431" s="12" t="s">
        <v>16</v>
      </c>
      <c r="E3431" s="12" t="s">
        <v>117</v>
      </c>
      <c r="F3431" s="12" t="s">
        <v>118</v>
      </c>
      <c r="G3431" s="12" t="s">
        <v>23</v>
      </c>
      <c r="H3431" s="33">
        <v>0.54999999999999993</v>
      </c>
      <c r="I3431" s="21">
        <v>4500</v>
      </c>
      <c r="J3431" s="33">
        <f t="shared" si="130"/>
        <v>2474.9999999999995</v>
      </c>
      <c r="K3431" s="34">
        <f t="shared" si="131"/>
        <v>989.99999999999989</v>
      </c>
      <c r="L3431" s="24">
        <v>0.4</v>
      </c>
      <c r="M3431" s="42">
        <f t="shared" si="134"/>
        <v>0.21999999999999997</v>
      </c>
      <c r="N3431" s="29">
        <f t="shared" si="135"/>
        <v>989.99999999999989</v>
      </c>
      <c r="O3431" s="3"/>
      <c r="P3431" s="4"/>
      <c r="Q3431" s="5"/>
      <c r="R3431" s="6"/>
    </row>
    <row r="3432" spans="1:18" ht="15.75" customHeight="1">
      <c r="A3432" s="12" t="s">
        <v>15</v>
      </c>
      <c r="B3432" s="15">
        <v>1185732</v>
      </c>
      <c r="C3432" s="3">
        <v>44415</v>
      </c>
      <c r="D3432" s="12" t="s">
        <v>16</v>
      </c>
      <c r="E3432" s="12" t="s">
        <v>117</v>
      </c>
      <c r="F3432" s="12" t="s">
        <v>118</v>
      </c>
      <c r="G3432" s="12" t="s">
        <v>18</v>
      </c>
      <c r="H3432" s="33">
        <v>0.49999999999999994</v>
      </c>
      <c r="I3432" s="21">
        <v>6000</v>
      </c>
      <c r="J3432" s="33">
        <f t="shared" si="130"/>
        <v>2999.9999999999995</v>
      </c>
      <c r="K3432" s="34">
        <f t="shared" si="131"/>
        <v>1049.9999999999998</v>
      </c>
      <c r="L3432" s="24">
        <v>0.35</v>
      </c>
      <c r="M3432" s="42">
        <f t="shared" si="134"/>
        <v>0.17499999999999996</v>
      </c>
      <c r="N3432" s="29">
        <f t="shared" si="135"/>
        <v>1049.9999999999998</v>
      </c>
      <c r="O3432" s="3"/>
      <c r="P3432" s="4"/>
      <c r="Q3432" s="5"/>
      <c r="R3432" s="6"/>
    </row>
    <row r="3433" spans="1:18" ht="15.75" customHeight="1">
      <c r="A3433" s="12" t="s">
        <v>15</v>
      </c>
      <c r="B3433" s="15">
        <v>1185732</v>
      </c>
      <c r="C3433" s="3">
        <v>44415</v>
      </c>
      <c r="D3433" s="12" t="s">
        <v>16</v>
      </c>
      <c r="E3433" s="12" t="s">
        <v>117</v>
      </c>
      <c r="F3433" s="12" t="s">
        <v>118</v>
      </c>
      <c r="G3433" s="12" t="s">
        <v>19</v>
      </c>
      <c r="H3433" s="33">
        <v>0.45</v>
      </c>
      <c r="I3433" s="21">
        <v>3750</v>
      </c>
      <c r="J3433" s="33">
        <f t="shared" si="130"/>
        <v>1687.5</v>
      </c>
      <c r="K3433" s="34">
        <f t="shared" si="131"/>
        <v>590.625</v>
      </c>
      <c r="L3433" s="24">
        <v>0.35</v>
      </c>
      <c r="M3433" s="42">
        <f t="shared" si="134"/>
        <v>0.1575</v>
      </c>
      <c r="N3433" s="29">
        <f t="shared" si="135"/>
        <v>590.625</v>
      </c>
      <c r="O3433" s="3"/>
      <c r="P3433" s="4"/>
      <c r="Q3433" s="5"/>
      <c r="R3433" s="6"/>
    </row>
    <row r="3434" spans="1:18" ht="15.75" customHeight="1">
      <c r="A3434" s="12" t="s">
        <v>15</v>
      </c>
      <c r="B3434" s="15">
        <v>1185732</v>
      </c>
      <c r="C3434" s="3">
        <v>44415</v>
      </c>
      <c r="D3434" s="12" t="s">
        <v>16</v>
      </c>
      <c r="E3434" s="12" t="s">
        <v>117</v>
      </c>
      <c r="F3434" s="12" t="s">
        <v>118</v>
      </c>
      <c r="G3434" s="12" t="s">
        <v>20</v>
      </c>
      <c r="H3434" s="33">
        <v>0.4</v>
      </c>
      <c r="I3434" s="21">
        <v>3000</v>
      </c>
      <c r="J3434" s="33">
        <f t="shared" si="130"/>
        <v>1200</v>
      </c>
      <c r="K3434" s="34">
        <f t="shared" si="131"/>
        <v>480</v>
      </c>
      <c r="L3434" s="24">
        <v>0.4</v>
      </c>
      <c r="M3434" s="42">
        <f t="shared" si="134"/>
        <v>0.16</v>
      </c>
      <c r="N3434" s="29">
        <f t="shared" si="135"/>
        <v>480</v>
      </c>
      <c r="O3434" s="3"/>
      <c r="P3434" s="4"/>
      <c r="Q3434" s="5"/>
      <c r="R3434" s="6"/>
    </row>
    <row r="3435" spans="1:18" ht="15.75" customHeight="1">
      <c r="A3435" s="12" t="s">
        <v>15</v>
      </c>
      <c r="B3435" s="15">
        <v>1185732</v>
      </c>
      <c r="C3435" s="3">
        <v>44415</v>
      </c>
      <c r="D3435" s="12" t="s">
        <v>16</v>
      </c>
      <c r="E3435" s="12" t="s">
        <v>117</v>
      </c>
      <c r="F3435" s="12" t="s">
        <v>118</v>
      </c>
      <c r="G3435" s="12" t="s">
        <v>21</v>
      </c>
      <c r="H3435" s="33">
        <v>0.4</v>
      </c>
      <c r="I3435" s="21">
        <v>2000</v>
      </c>
      <c r="J3435" s="33">
        <f t="shared" si="130"/>
        <v>800</v>
      </c>
      <c r="K3435" s="34">
        <f t="shared" si="131"/>
        <v>320</v>
      </c>
      <c r="L3435" s="24">
        <v>0.4</v>
      </c>
      <c r="M3435" s="42">
        <f t="shared" si="134"/>
        <v>0.16</v>
      </c>
      <c r="N3435" s="29">
        <f t="shared" si="135"/>
        <v>320</v>
      </c>
      <c r="O3435" s="3"/>
      <c r="P3435" s="4"/>
      <c r="Q3435" s="5"/>
      <c r="R3435" s="6"/>
    </row>
    <row r="3436" spans="1:18" ht="15.75" customHeight="1">
      <c r="A3436" s="12" t="s">
        <v>15</v>
      </c>
      <c r="B3436" s="15">
        <v>1185732</v>
      </c>
      <c r="C3436" s="3">
        <v>44415</v>
      </c>
      <c r="D3436" s="12" t="s">
        <v>16</v>
      </c>
      <c r="E3436" s="12" t="s">
        <v>117</v>
      </c>
      <c r="F3436" s="12" t="s">
        <v>118</v>
      </c>
      <c r="G3436" s="12" t="s">
        <v>22</v>
      </c>
      <c r="H3436" s="33">
        <v>0.49999999999999994</v>
      </c>
      <c r="I3436" s="21">
        <v>1750</v>
      </c>
      <c r="J3436" s="33">
        <f t="shared" si="130"/>
        <v>874.99999999999989</v>
      </c>
      <c r="K3436" s="34">
        <f t="shared" si="131"/>
        <v>262.49999999999994</v>
      </c>
      <c r="L3436" s="24">
        <v>0.3</v>
      </c>
      <c r="M3436" s="42">
        <f t="shared" si="134"/>
        <v>0.14999999999999997</v>
      </c>
      <c r="N3436" s="29">
        <f t="shared" si="135"/>
        <v>262.49999999999994</v>
      </c>
      <c r="O3436" s="3"/>
      <c r="P3436" s="4"/>
      <c r="Q3436" s="5"/>
      <c r="R3436" s="6"/>
    </row>
    <row r="3437" spans="1:18" ht="15.75" customHeight="1">
      <c r="A3437" s="12" t="s">
        <v>15</v>
      </c>
      <c r="B3437" s="15">
        <v>1185732</v>
      </c>
      <c r="C3437" s="3">
        <v>44415</v>
      </c>
      <c r="D3437" s="12" t="s">
        <v>16</v>
      </c>
      <c r="E3437" s="12" t="s">
        <v>117</v>
      </c>
      <c r="F3437" s="12" t="s">
        <v>118</v>
      </c>
      <c r="G3437" s="12" t="s">
        <v>23</v>
      </c>
      <c r="H3437" s="33">
        <v>0.54999999999999993</v>
      </c>
      <c r="I3437" s="21">
        <v>3500</v>
      </c>
      <c r="J3437" s="33">
        <f t="shared" si="130"/>
        <v>1924.9999999999998</v>
      </c>
      <c r="K3437" s="34">
        <f t="shared" si="131"/>
        <v>770</v>
      </c>
      <c r="L3437" s="24">
        <v>0.4</v>
      </c>
      <c r="M3437" s="42">
        <f t="shared" si="134"/>
        <v>0.22</v>
      </c>
      <c r="N3437" s="29">
        <f t="shared" si="135"/>
        <v>770</v>
      </c>
      <c r="O3437" s="3"/>
      <c r="P3437" s="4"/>
      <c r="Q3437" s="5"/>
      <c r="R3437" s="6"/>
    </row>
    <row r="3438" spans="1:18" ht="15.75" customHeight="1">
      <c r="A3438" s="12" t="s">
        <v>15</v>
      </c>
      <c r="B3438" s="15">
        <v>1185732</v>
      </c>
      <c r="C3438" s="3">
        <v>44445</v>
      </c>
      <c r="D3438" s="12" t="s">
        <v>16</v>
      </c>
      <c r="E3438" s="12" t="s">
        <v>117</v>
      </c>
      <c r="F3438" s="12" t="s">
        <v>118</v>
      </c>
      <c r="G3438" s="12" t="s">
        <v>18</v>
      </c>
      <c r="H3438" s="33">
        <v>0.49999999999999994</v>
      </c>
      <c r="I3438" s="21">
        <v>4750</v>
      </c>
      <c r="J3438" s="33">
        <f t="shared" si="130"/>
        <v>2374.9999999999995</v>
      </c>
      <c r="K3438" s="34">
        <f t="shared" si="131"/>
        <v>831.24999999999977</v>
      </c>
      <c r="L3438" s="24">
        <v>0.35</v>
      </c>
      <c r="M3438" s="42">
        <f t="shared" si="134"/>
        <v>0.17499999999999996</v>
      </c>
      <c r="N3438" s="29">
        <f t="shared" si="135"/>
        <v>831.24999999999977</v>
      </c>
      <c r="O3438" s="3"/>
      <c r="P3438" s="4"/>
      <c r="Q3438" s="5"/>
      <c r="R3438" s="6"/>
    </row>
    <row r="3439" spans="1:18" ht="15.75" customHeight="1">
      <c r="A3439" s="12" t="s">
        <v>15</v>
      </c>
      <c r="B3439" s="15">
        <v>1185732</v>
      </c>
      <c r="C3439" s="3">
        <v>44445</v>
      </c>
      <c r="D3439" s="12" t="s">
        <v>16</v>
      </c>
      <c r="E3439" s="12" t="s">
        <v>117</v>
      </c>
      <c r="F3439" s="12" t="s">
        <v>118</v>
      </c>
      <c r="G3439" s="12" t="s">
        <v>19</v>
      </c>
      <c r="H3439" s="33">
        <v>0.45</v>
      </c>
      <c r="I3439" s="21">
        <v>2750</v>
      </c>
      <c r="J3439" s="33">
        <f t="shared" si="130"/>
        <v>1237.5</v>
      </c>
      <c r="K3439" s="34">
        <f t="shared" si="131"/>
        <v>433.125</v>
      </c>
      <c r="L3439" s="24">
        <v>0.35</v>
      </c>
      <c r="M3439" s="42">
        <f t="shared" si="134"/>
        <v>0.1575</v>
      </c>
      <c r="N3439" s="29">
        <f t="shared" si="135"/>
        <v>433.125</v>
      </c>
      <c r="O3439" s="3"/>
      <c r="P3439" s="4"/>
      <c r="Q3439" s="5"/>
      <c r="R3439" s="6"/>
    </row>
    <row r="3440" spans="1:18" ht="15.75" customHeight="1">
      <c r="A3440" s="12" t="s">
        <v>15</v>
      </c>
      <c r="B3440" s="15">
        <v>1185732</v>
      </c>
      <c r="C3440" s="3">
        <v>44445</v>
      </c>
      <c r="D3440" s="12" t="s">
        <v>16</v>
      </c>
      <c r="E3440" s="12" t="s">
        <v>117</v>
      </c>
      <c r="F3440" s="12" t="s">
        <v>118</v>
      </c>
      <c r="G3440" s="12" t="s">
        <v>20</v>
      </c>
      <c r="H3440" s="33">
        <v>0.4</v>
      </c>
      <c r="I3440" s="21">
        <v>1750</v>
      </c>
      <c r="J3440" s="33">
        <f t="shared" si="130"/>
        <v>700</v>
      </c>
      <c r="K3440" s="34">
        <f t="shared" si="131"/>
        <v>280</v>
      </c>
      <c r="L3440" s="24">
        <v>0.4</v>
      </c>
      <c r="M3440" s="42">
        <f t="shared" si="134"/>
        <v>0.16</v>
      </c>
      <c r="N3440" s="29">
        <f t="shared" si="135"/>
        <v>280</v>
      </c>
      <c r="O3440" s="3"/>
      <c r="P3440" s="4"/>
      <c r="Q3440" s="5"/>
      <c r="R3440" s="6"/>
    </row>
    <row r="3441" spans="1:18" ht="15.75" customHeight="1">
      <c r="A3441" s="12" t="s">
        <v>15</v>
      </c>
      <c r="B3441" s="15">
        <v>1185732</v>
      </c>
      <c r="C3441" s="3">
        <v>44445</v>
      </c>
      <c r="D3441" s="12" t="s">
        <v>16</v>
      </c>
      <c r="E3441" s="12" t="s">
        <v>117</v>
      </c>
      <c r="F3441" s="12" t="s">
        <v>118</v>
      </c>
      <c r="G3441" s="12" t="s">
        <v>21</v>
      </c>
      <c r="H3441" s="33">
        <v>0.4</v>
      </c>
      <c r="I3441" s="21">
        <v>1500</v>
      </c>
      <c r="J3441" s="33">
        <f t="shared" si="130"/>
        <v>600</v>
      </c>
      <c r="K3441" s="34">
        <f t="shared" si="131"/>
        <v>240</v>
      </c>
      <c r="L3441" s="24">
        <v>0.4</v>
      </c>
      <c r="M3441" s="42">
        <f t="shared" si="134"/>
        <v>0.16</v>
      </c>
      <c r="N3441" s="29">
        <f t="shared" si="135"/>
        <v>240</v>
      </c>
      <c r="O3441" s="3"/>
      <c r="P3441" s="4"/>
      <c r="Q3441" s="5"/>
      <c r="R3441" s="6"/>
    </row>
    <row r="3442" spans="1:18" ht="15.75" customHeight="1">
      <c r="A3442" s="12" t="s">
        <v>15</v>
      </c>
      <c r="B3442" s="15">
        <v>1185732</v>
      </c>
      <c r="C3442" s="3">
        <v>44445</v>
      </c>
      <c r="D3442" s="12" t="s">
        <v>16</v>
      </c>
      <c r="E3442" s="12" t="s">
        <v>117</v>
      </c>
      <c r="F3442" s="12" t="s">
        <v>118</v>
      </c>
      <c r="G3442" s="12" t="s">
        <v>22</v>
      </c>
      <c r="H3442" s="33">
        <v>0.49999999999999994</v>
      </c>
      <c r="I3442" s="21">
        <v>1500</v>
      </c>
      <c r="J3442" s="33">
        <f t="shared" si="130"/>
        <v>749.99999999999989</v>
      </c>
      <c r="K3442" s="34">
        <f t="shared" si="131"/>
        <v>224.99999999999997</v>
      </c>
      <c r="L3442" s="24">
        <v>0.3</v>
      </c>
      <c r="M3442" s="42">
        <f t="shared" si="134"/>
        <v>0.15</v>
      </c>
      <c r="N3442" s="29">
        <f t="shared" si="135"/>
        <v>224.99999999999997</v>
      </c>
      <c r="O3442" s="3"/>
      <c r="P3442" s="4"/>
      <c r="Q3442" s="5"/>
      <c r="R3442" s="6"/>
    </row>
    <row r="3443" spans="1:18" ht="15.75" customHeight="1">
      <c r="A3443" s="12" t="s">
        <v>15</v>
      </c>
      <c r="B3443" s="15">
        <v>1185732</v>
      </c>
      <c r="C3443" s="3">
        <v>44445</v>
      </c>
      <c r="D3443" s="12" t="s">
        <v>16</v>
      </c>
      <c r="E3443" s="12" t="s">
        <v>117</v>
      </c>
      <c r="F3443" s="12" t="s">
        <v>118</v>
      </c>
      <c r="G3443" s="12" t="s">
        <v>23</v>
      </c>
      <c r="H3443" s="33">
        <v>0.54999999999999993</v>
      </c>
      <c r="I3443" s="21">
        <v>2500</v>
      </c>
      <c r="J3443" s="33">
        <f t="shared" si="130"/>
        <v>1374.9999999999998</v>
      </c>
      <c r="K3443" s="34">
        <f t="shared" si="131"/>
        <v>549.99999999999989</v>
      </c>
      <c r="L3443" s="24">
        <v>0.4</v>
      </c>
      <c r="M3443" s="42">
        <f t="shared" si="134"/>
        <v>0.21999999999999995</v>
      </c>
      <c r="N3443" s="29">
        <f t="shared" si="135"/>
        <v>549.99999999999989</v>
      </c>
      <c r="O3443" s="3"/>
      <c r="P3443" s="4"/>
      <c r="Q3443" s="5"/>
      <c r="R3443" s="6"/>
    </row>
    <row r="3444" spans="1:18" ht="15.75" customHeight="1">
      <c r="A3444" s="12" t="s">
        <v>15</v>
      </c>
      <c r="B3444" s="15">
        <v>1185732</v>
      </c>
      <c r="C3444" s="3">
        <v>44477</v>
      </c>
      <c r="D3444" s="12" t="s">
        <v>16</v>
      </c>
      <c r="E3444" s="12" t="s">
        <v>117</v>
      </c>
      <c r="F3444" s="12" t="s">
        <v>118</v>
      </c>
      <c r="G3444" s="12" t="s">
        <v>18</v>
      </c>
      <c r="H3444" s="33">
        <v>0.54999999999999993</v>
      </c>
      <c r="I3444" s="21">
        <v>4250</v>
      </c>
      <c r="J3444" s="33">
        <f t="shared" si="130"/>
        <v>2337.4999999999995</v>
      </c>
      <c r="K3444" s="34">
        <f t="shared" si="131"/>
        <v>818.12499999999977</v>
      </c>
      <c r="L3444" s="24">
        <v>0.35</v>
      </c>
      <c r="M3444" s="42">
        <f t="shared" si="134"/>
        <v>0.19249999999999995</v>
      </c>
      <c r="N3444" s="29">
        <f t="shared" si="135"/>
        <v>818.12499999999977</v>
      </c>
      <c r="O3444" s="3"/>
      <c r="P3444" s="4"/>
      <c r="Q3444" s="5"/>
      <c r="R3444" s="6"/>
    </row>
    <row r="3445" spans="1:18" ht="15.75" customHeight="1">
      <c r="A3445" s="12" t="s">
        <v>15</v>
      </c>
      <c r="B3445" s="15">
        <v>1185732</v>
      </c>
      <c r="C3445" s="3">
        <v>44477</v>
      </c>
      <c r="D3445" s="12" t="s">
        <v>16</v>
      </c>
      <c r="E3445" s="12" t="s">
        <v>117</v>
      </c>
      <c r="F3445" s="12" t="s">
        <v>118</v>
      </c>
      <c r="G3445" s="12" t="s">
        <v>19</v>
      </c>
      <c r="H3445" s="33">
        <v>0.5</v>
      </c>
      <c r="I3445" s="21">
        <v>2500</v>
      </c>
      <c r="J3445" s="33">
        <f t="shared" si="130"/>
        <v>1250</v>
      </c>
      <c r="K3445" s="34">
        <f t="shared" si="131"/>
        <v>437.5</v>
      </c>
      <c r="L3445" s="24">
        <v>0.35</v>
      </c>
      <c r="M3445" s="42">
        <f t="shared" si="134"/>
        <v>0.17499999999999999</v>
      </c>
      <c r="N3445" s="29">
        <f t="shared" si="135"/>
        <v>437.5</v>
      </c>
      <c r="O3445" s="3"/>
      <c r="P3445" s="4"/>
      <c r="Q3445" s="5"/>
      <c r="R3445" s="6"/>
    </row>
    <row r="3446" spans="1:18" ht="15.75" customHeight="1">
      <c r="A3446" s="12" t="s">
        <v>15</v>
      </c>
      <c r="B3446" s="15">
        <v>1185732</v>
      </c>
      <c r="C3446" s="3">
        <v>44477</v>
      </c>
      <c r="D3446" s="12" t="s">
        <v>16</v>
      </c>
      <c r="E3446" s="12" t="s">
        <v>117</v>
      </c>
      <c r="F3446" s="12" t="s">
        <v>118</v>
      </c>
      <c r="G3446" s="12" t="s">
        <v>20</v>
      </c>
      <c r="H3446" s="33">
        <v>0.5</v>
      </c>
      <c r="I3446" s="21">
        <v>1500</v>
      </c>
      <c r="J3446" s="33">
        <f t="shared" si="130"/>
        <v>750</v>
      </c>
      <c r="K3446" s="34">
        <f t="shared" si="131"/>
        <v>300</v>
      </c>
      <c r="L3446" s="24">
        <v>0.4</v>
      </c>
      <c r="M3446" s="42">
        <f t="shared" si="134"/>
        <v>0.2</v>
      </c>
      <c r="N3446" s="29">
        <f t="shared" si="135"/>
        <v>300</v>
      </c>
      <c r="O3446" s="3"/>
      <c r="P3446" s="4"/>
      <c r="Q3446" s="5"/>
      <c r="R3446" s="6"/>
    </row>
    <row r="3447" spans="1:18" ht="15.75" customHeight="1">
      <c r="A3447" s="12" t="s">
        <v>15</v>
      </c>
      <c r="B3447" s="15">
        <v>1185732</v>
      </c>
      <c r="C3447" s="3">
        <v>44477</v>
      </c>
      <c r="D3447" s="12" t="s">
        <v>16</v>
      </c>
      <c r="E3447" s="12" t="s">
        <v>117</v>
      </c>
      <c r="F3447" s="12" t="s">
        <v>118</v>
      </c>
      <c r="G3447" s="12" t="s">
        <v>21</v>
      </c>
      <c r="H3447" s="33">
        <v>0.5</v>
      </c>
      <c r="I3447" s="21">
        <v>1250</v>
      </c>
      <c r="J3447" s="33">
        <f t="shared" si="130"/>
        <v>625</v>
      </c>
      <c r="K3447" s="34">
        <f t="shared" si="131"/>
        <v>250</v>
      </c>
      <c r="L3447" s="24">
        <v>0.4</v>
      </c>
      <c r="M3447" s="42">
        <f t="shared" si="134"/>
        <v>0.2</v>
      </c>
      <c r="N3447" s="29">
        <f t="shared" si="135"/>
        <v>250</v>
      </c>
      <c r="O3447" s="3"/>
      <c r="P3447" s="4"/>
      <c r="Q3447" s="5"/>
      <c r="R3447" s="6"/>
    </row>
    <row r="3448" spans="1:18" ht="15.75" customHeight="1">
      <c r="A3448" s="12" t="s">
        <v>15</v>
      </c>
      <c r="B3448" s="15">
        <v>1185732</v>
      </c>
      <c r="C3448" s="3">
        <v>44477</v>
      </c>
      <c r="D3448" s="12" t="s">
        <v>16</v>
      </c>
      <c r="E3448" s="12" t="s">
        <v>117</v>
      </c>
      <c r="F3448" s="12" t="s">
        <v>118</v>
      </c>
      <c r="G3448" s="12" t="s">
        <v>22</v>
      </c>
      <c r="H3448" s="33">
        <v>0.6</v>
      </c>
      <c r="I3448" s="21">
        <v>1250</v>
      </c>
      <c r="J3448" s="33">
        <f t="shared" si="130"/>
        <v>750</v>
      </c>
      <c r="K3448" s="34">
        <f t="shared" si="131"/>
        <v>225</v>
      </c>
      <c r="L3448" s="24">
        <v>0.3</v>
      </c>
      <c r="M3448" s="42">
        <f t="shared" si="134"/>
        <v>0.18</v>
      </c>
      <c r="N3448" s="29">
        <f t="shared" si="135"/>
        <v>225</v>
      </c>
      <c r="O3448" s="3"/>
      <c r="P3448" s="4"/>
      <c r="Q3448" s="5"/>
      <c r="R3448" s="6"/>
    </row>
    <row r="3449" spans="1:18" ht="15.75" customHeight="1">
      <c r="A3449" s="12" t="s">
        <v>15</v>
      </c>
      <c r="B3449" s="15">
        <v>1185732</v>
      </c>
      <c r="C3449" s="3">
        <v>44477</v>
      </c>
      <c r="D3449" s="12" t="s">
        <v>16</v>
      </c>
      <c r="E3449" s="12" t="s">
        <v>117</v>
      </c>
      <c r="F3449" s="12" t="s">
        <v>118</v>
      </c>
      <c r="G3449" s="12" t="s">
        <v>23</v>
      </c>
      <c r="H3449" s="33">
        <v>0.64999999999999991</v>
      </c>
      <c r="I3449" s="21">
        <v>2500</v>
      </c>
      <c r="J3449" s="33">
        <f t="shared" si="130"/>
        <v>1624.9999999999998</v>
      </c>
      <c r="K3449" s="34">
        <f t="shared" si="131"/>
        <v>650</v>
      </c>
      <c r="L3449" s="24">
        <v>0.4</v>
      </c>
      <c r="M3449" s="42">
        <f t="shared" si="134"/>
        <v>0.26</v>
      </c>
      <c r="N3449" s="29">
        <f t="shared" si="135"/>
        <v>650</v>
      </c>
      <c r="O3449" s="3"/>
      <c r="P3449" s="4"/>
      <c r="Q3449" s="5"/>
      <c r="R3449" s="6"/>
    </row>
    <row r="3450" spans="1:18" ht="15.75" customHeight="1">
      <c r="A3450" s="12" t="s">
        <v>15</v>
      </c>
      <c r="B3450" s="15">
        <v>1185732</v>
      </c>
      <c r="C3450" s="3">
        <v>44507</v>
      </c>
      <c r="D3450" s="12" t="s">
        <v>16</v>
      </c>
      <c r="E3450" s="12" t="s">
        <v>117</v>
      </c>
      <c r="F3450" s="12" t="s">
        <v>118</v>
      </c>
      <c r="G3450" s="12" t="s">
        <v>18</v>
      </c>
      <c r="H3450" s="33">
        <v>0.6</v>
      </c>
      <c r="I3450" s="21">
        <v>4000</v>
      </c>
      <c r="J3450" s="33">
        <f t="shared" si="130"/>
        <v>2400</v>
      </c>
      <c r="K3450" s="34">
        <f t="shared" si="131"/>
        <v>840</v>
      </c>
      <c r="L3450" s="24">
        <v>0.35</v>
      </c>
      <c r="M3450" s="42">
        <f t="shared" si="134"/>
        <v>0.21</v>
      </c>
      <c r="N3450" s="29">
        <f t="shared" si="135"/>
        <v>840</v>
      </c>
      <c r="O3450" s="3"/>
      <c r="P3450" s="4"/>
      <c r="Q3450" s="5"/>
      <c r="R3450" s="6"/>
    </row>
    <row r="3451" spans="1:18" ht="15.75" customHeight="1">
      <c r="A3451" s="12" t="s">
        <v>15</v>
      </c>
      <c r="B3451" s="15">
        <v>1185732</v>
      </c>
      <c r="C3451" s="3">
        <v>44507</v>
      </c>
      <c r="D3451" s="12" t="s">
        <v>16</v>
      </c>
      <c r="E3451" s="12" t="s">
        <v>117</v>
      </c>
      <c r="F3451" s="12" t="s">
        <v>118</v>
      </c>
      <c r="G3451" s="12" t="s">
        <v>19</v>
      </c>
      <c r="H3451" s="33">
        <v>0.5</v>
      </c>
      <c r="I3451" s="21">
        <v>2750</v>
      </c>
      <c r="J3451" s="33">
        <f t="shared" si="130"/>
        <v>1375</v>
      </c>
      <c r="K3451" s="34">
        <f t="shared" si="131"/>
        <v>481.24999999999994</v>
      </c>
      <c r="L3451" s="24">
        <v>0.35</v>
      </c>
      <c r="M3451" s="42">
        <f t="shared" si="134"/>
        <v>0.17499999999999999</v>
      </c>
      <c r="N3451" s="29">
        <f t="shared" si="135"/>
        <v>481.24999999999994</v>
      </c>
      <c r="O3451" s="3"/>
      <c r="P3451" s="4"/>
      <c r="Q3451" s="5"/>
      <c r="R3451" s="6"/>
    </row>
    <row r="3452" spans="1:18" ht="15.75" customHeight="1">
      <c r="A3452" s="12" t="s">
        <v>15</v>
      </c>
      <c r="B3452" s="15">
        <v>1185732</v>
      </c>
      <c r="C3452" s="3">
        <v>44507</v>
      </c>
      <c r="D3452" s="12" t="s">
        <v>16</v>
      </c>
      <c r="E3452" s="12" t="s">
        <v>117</v>
      </c>
      <c r="F3452" s="12" t="s">
        <v>118</v>
      </c>
      <c r="G3452" s="12" t="s">
        <v>20</v>
      </c>
      <c r="H3452" s="33">
        <v>0.5</v>
      </c>
      <c r="I3452" s="21">
        <v>2700</v>
      </c>
      <c r="J3452" s="33">
        <f t="shared" si="130"/>
        <v>1350</v>
      </c>
      <c r="K3452" s="34">
        <f t="shared" si="131"/>
        <v>540</v>
      </c>
      <c r="L3452" s="24">
        <v>0.4</v>
      </c>
      <c r="M3452" s="42">
        <f t="shared" si="134"/>
        <v>0.2</v>
      </c>
      <c r="N3452" s="29">
        <f t="shared" si="135"/>
        <v>540</v>
      </c>
      <c r="O3452" s="3"/>
      <c r="P3452" s="4"/>
      <c r="Q3452" s="5"/>
      <c r="R3452" s="6"/>
    </row>
    <row r="3453" spans="1:18" ht="15.75" customHeight="1">
      <c r="A3453" s="12" t="s">
        <v>15</v>
      </c>
      <c r="B3453" s="15">
        <v>1185732</v>
      </c>
      <c r="C3453" s="3">
        <v>44507</v>
      </c>
      <c r="D3453" s="12" t="s">
        <v>16</v>
      </c>
      <c r="E3453" s="12" t="s">
        <v>117</v>
      </c>
      <c r="F3453" s="12" t="s">
        <v>118</v>
      </c>
      <c r="G3453" s="12" t="s">
        <v>21</v>
      </c>
      <c r="H3453" s="33">
        <v>0.5</v>
      </c>
      <c r="I3453" s="21">
        <v>2500</v>
      </c>
      <c r="J3453" s="33">
        <f t="shared" si="130"/>
        <v>1250</v>
      </c>
      <c r="K3453" s="34">
        <f t="shared" si="131"/>
        <v>500</v>
      </c>
      <c r="L3453" s="24">
        <v>0.4</v>
      </c>
      <c r="M3453" s="42">
        <f t="shared" si="134"/>
        <v>0.2</v>
      </c>
      <c r="N3453" s="29">
        <f t="shared" si="135"/>
        <v>500</v>
      </c>
      <c r="O3453" s="3"/>
      <c r="P3453" s="4"/>
      <c r="Q3453" s="5"/>
      <c r="R3453" s="6"/>
    </row>
    <row r="3454" spans="1:18" ht="15.75" customHeight="1">
      <c r="A3454" s="12" t="s">
        <v>15</v>
      </c>
      <c r="B3454" s="15">
        <v>1185732</v>
      </c>
      <c r="C3454" s="3">
        <v>44507</v>
      </c>
      <c r="D3454" s="12" t="s">
        <v>16</v>
      </c>
      <c r="E3454" s="12" t="s">
        <v>117</v>
      </c>
      <c r="F3454" s="12" t="s">
        <v>118</v>
      </c>
      <c r="G3454" s="12" t="s">
        <v>22</v>
      </c>
      <c r="H3454" s="33">
        <v>0.6</v>
      </c>
      <c r="I3454" s="21">
        <v>2250</v>
      </c>
      <c r="J3454" s="33">
        <f t="shared" si="130"/>
        <v>1350</v>
      </c>
      <c r="K3454" s="34">
        <f t="shared" si="131"/>
        <v>405</v>
      </c>
      <c r="L3454" s="24">
        <v>0.3</v>
      </c>
      <c r="M3454" s="42">
        <f t="shared" si="134"/>
        <v>0.18</v>
      </c>
      <c r="N3454" s="29">
        <f t="shared" si="135"/>
        <v>405</v>
      </c>
      <c r="O3454" s="3"/>
      <c r="P3454" s="4"/>
      <c r="Q3454" s="5"/>
      <c r="R3454" s="6"/>
    </row>
    <row r="3455" spans="1:18" ht="15.75" customHeight="1">
      <c r="A3455" s="12" t="s">
        <v>15</v>
      </c>
      <c r="B3455" s="15">
        <v>1185732</v>
      </c>
      <c r="C3455" s="3">
        <v>44507</v>
      </c>
      <c r="D3455" s="12" t="s">
        <v>16</v>
      </c>
      <c r="E3455" s="12" t="s">
        <v>117</v>
      </c>
      <c r="F3455" s="12" t="s">
        <v>118</v>
      </c>
      <c r="G3455" s="12" t="s">
        <v>23</v>
      </c>
      <c r="H3455" s="33">
        <v>0.64999999999999991</v>
      </c>
      <c r="I3455" s="21">
        <v>3250</v>
      </c>
      <c r="J3455" s="33">
        <f t="shared" si="130"/>
        <v>2112.4999999999995</v>
      </c>
      <c r="K3455" s="34">
        <f t="shared" si="131"/>
        <v>844.99999999999989</v>
      </c>
      <c r="L3455" s="24">
        <v>0.4</v>
      </c>
      <c r="M3455" s="42">
        <f t="shared" si="134"/>
        <v>0.25999999999999995</v>
      </c>
      <c r="N3455" s="29">
        <f t="shared" si="135"/>
        <v>844.99999999999989</v>
      </c>
      <c r="O3455" s="3"/>
      <c r="P3455" s="4"/>
      <c r="Q3455" s="5"/>
      <c r="R3455" s="6"/>
    </row>
    <row r="3456" spans="1:18" ht="15.75" customHeight="1">
      <c r="A3456" s="12" t="s">
        <v>15</v>
      </c>
      <c r="B3456" s="15">
        <v>1185732</v>
      </c>
      <c r="C3456" s="3">
        <v>44536</v>
      </c>
      <c r="D3456" s="12" t="s">
        <v>16</v>
      </c>
      <c r="E3456" s="12" t="s">
        <v>117</v>
      </c>
      <c r="F3456" s="12" t="s">
        <v>118</v>
      </c>
      <c r="G3456" s="12" t="s">
        <v>18</v>
      </c>
      <c r="H3456" s="33">
        <v>0.6</v>
      </c>
      <c r="I3456" s="21">
        <v>5500</v>
      </c>
      <c r="J3456" s="33">
        <f t="shared" si="130"/>
        <v>3300</v>
      </c>
      <c r="K3456" s="34">
        <f t="shared" si="131"/>
        <v>1155</v>
      </c>
      <c r="L3456" s="24">
        <v>0.35</v>
      </c>
      <c r="M3456" s="42">
        <f t="shared" si="134"/>
        <v>0.21</v>
      </c>
      <c r="N3456" s="29">
        <f t="shared" si="135"/>
        <v>1155</v>
      </c>
      <c r="O3456" s="3"/>
      <c r="P3456" s="4"/>
      <c r="Q3456" s="5"/>
      <c r="R3456" s="6"/>
    </row>
    <row r="3457" spans="1:18" ht="15.75" customHeight="1">
      <c r="A3457" s="12" t="s">
        <v>15</v>
      </c>
      <c r="B3457" s="15">
        <v>1185732</v>
      </c>
      <c r="C3457" s="3">
        <v>44536</v>
      </c>
      <c r="D3457" s="12" t="s">
        <v>16</v>
      </c>
      <c r="E3457" s="12" t="s">
        <v>117</v>
      </c>
      <c r="F3457" s="12" t="s">
        <v>118</v>
      </c>
      <c r="G3457" s="12" t="s">
        <v>19</v>
      </c>
      <c r="H3457" s="33">
        <v>0.5</v>
      </c>
      <c r="I3457" s="21">
        <v>3500</v>
      </c>
      <c r="J3457" s="33">
        <f t="shared" si="130"/>
        <v>1750</v>
      </c>
      <c r="K3457" s="34">
        <f t="shared" si="131"/>
        <v>612.5</v>
      </c>
      <c r="L3457" s="24">
        <v>0.35</v>
      </c>
      <c r="M3457" s="42">
        <f t="shared" si="134"/>
        <v>0.17499999999999999</v>
      </c>
      <c r="N3457" s="29">
        <f t="shared" si="135"/>
        <v>612.5</v>
      </c>
      <c r="O3457" s="3"/>
      <c r="P3457" s="4"/>
      <c r="Q3457" s="5"/>
      <c r="R3457" s="6"/>
    </row>
    <row r="3458" spans="1:18" ht="15.75" customHeight="1">
      <c r="A3458" s="12" t="s">
        <v>15</v>
      </c>
      <c r="B3458" s="15">
        <v>1185732</v>
      </c>
      <c r="C3458" s="3">
        <v>44536</v>
      </c>
      <c r="D3458" s="12" t="s">
        <v>16</v>
      </c>
      <c r="E3458" s="12" t="s">
        <v>117</v>
      </c>
      <c r="F3458" s="12" t="s">
        <v>118</v>
      </c>
      <c r="G3458" s="12" t="s">
        <v>20</v>
      </c>
      <c r="H3458" s="33">
        <v>0.5</v>
      </c>
      <c r="I3458" s="21">
        <v>3250</v>
      </c>
      <c r="J3458" s="33">
        <f t="shared" si="130"/>
        <v>1625</v>
      </c>
      <c r="K3458" s="34">
        <f t="shared" si="131"/>
        <v>650</v>
      </c>
      <c r="L3458" s="24">
        <v>0.4</v>
      </c>
      <c r="M3458" s="42">
        <f t="shared" si="134"/>
        <v>0.2</v>
      </c>
      <c r="N3458" s="29">
        <f t="shared" si="135"/>
        <v>650</v>
      </c>
      <c r="O3458" s="3"/>
      <c r="P3458" s="4"/>
      <c r="Q3458" s="5"/>
      <c r="R3458" s="6"/>
    </row>
    <row r="3459" spans="1:18" ht="15.75" customHeight="1">
      <c r="A3459" s="12" t="s">
        <v>15</v>
      </c>
      <c r="B3459" s="15">
        <v>1185732</v>
      </c>
      <c r="C3459" s="3">
        <v>44536</v>
      </c>
      <c r="D3459" s="12" t="s">
        <v>16</v>
      </c>
      <c r="E3459" s="12" t="s">
        <v>117</v>
      </c>
      <c r="F3459" s="12" t="s">
        <v>118</v>
      </c>
      <c r="G3459" s="12" t="s">
        <v>21</v>
      </c>
      <c r="H3459" s="33">
        <v>0.5</v>
      </c>
      <c r="I3459" s="21">
        <v>2750</v>
      </c>
      <c r="J3459" s="33">
        <f t="shared" si="130"/>
        <v>1375</v>
      </c>
      <c r="K3459" s="34">
        <f t="shared" si="131"/>
        <v>550</v>
      </c>
      <c r="L3459" s="24">
        <v>0.4</v>
      </c>
      <c r="M3459" s="42">
        <f t="shared" si="134"/>
        <v>0.2</v>
      </c>
      <c r="N3459" s="29">
        <f t="shared" si="135"/>
        <v>550</v>
      </c>
      <c r="O3459" s="3"/>
      <c r="P3459" s="4"/>
      <c r="Q3459" s="5"/>
      <c r="R3459" s="6"/>
    </row>
    <row r="3460" spans="1:18" ht="15.75" customHeight="1">
      <c r="A3460" s="12" t="s">
        <v>15</v>
      </c>
      <c r="B3460" s="15">
        <v>1185732</v>
      </c>
      <c r="C3460" s="3">
        <v>44536</v>
      </c>
      <c r="D3460" s="12" t="s">
        <v>16</v>
      </c>
      <c r="E3460" s="12" t="s">
        <v>117</v>
      </c>
      <c r="F3460" s="12" t="s">
        <v>118</v>
      </c>
      <c r="G3460" s="12" t="s">
        <v>22</v>
      </c>
      <c r="H3460" s="33">
        <v>0.6</v>
      </c>
      <c r="I3460" s="21">
        <v>2750</v>
      </c>
      <c r="J3460" s="33">
        <f t="shared" si="130"/>
        <v>1650</v>
      </c>
      <c r="K3460" s="34">
        <f t="shared" si="131"/>
        <v>495</v>
      </c>
      <c r="L3460" s="24">
        <v>0.3</v>
      </c>
      <c r="M3460" s="42">
        <f t="shared" si="134"/>
        <v>0.18</v>
      </c>
      <c r="N3460" s="29">
        <f t="shared" si="135"/>
        <v>495</v>
      </c>
      <c r="O3460" s="3"/>
      <c r="P3460" s="4"/>
      <c r="Q3460" s="5"/>
      <c r="R3460" s="6"/>
    </row>
    <row r="3461" spans="1:18" ht="15.75" customHeight="1">
      <c r="A3461" s="12" t="s">
        <v>15</v>
      </c>
      <c r="B3461" s="15">
        <v>1185732</v>
      </c>
      <c r="C3461" s="3">
        <v>44536</v>
      </c>
      <c r="D3461" s="12" t="s">
        <v>16</v>
      </c>
      <c r="E3461" s="12" t="s">
        <v>117</v>
      </c>
      <c r="F3461" s="12" t="s">
        <v>118</v>
      </c>
      <c r="G3461" s="12" t="s">
        <v>23</v>
      </c>
      <c r="H3461" s="33">
        <v>0.64999999999999991</v>
      </c>
      <c r="I3461" s="21">
        <v>3750</v>
      </c>
      <c r="J3461" s="33">
        <f t="shared" si="130"/>
        <v>2437.4999999999995</v>
      </c>
      <c r="K3461" s="34">
        <f t="shared" si="131"/>
        <v>974.99999999999989</v>
      </c>
      <c r="L3461" s="24">
        <v>0.4</v>
      </c>
      <c r="M3461" s="42">
        <f t="shared" si="134"/>
        <v>0.25999999999999995</v>
      </c>
      <c r="N3461" s="29">
        <f t="shared" si="135"/>
        <v>974.99999999999989</v>
      </c>
      <c r="O3461" s="3"/>
      <c r="P3461" s="4"/>
      <c r="Q3461" s="5"/>
      <c r="R3461" s="6"/>
    </row>
    <row r="3462" spans="1:18" ht="15.75" customHeight="1">
      <c r="A3462" s="12" t="s">
        <v>15</v>
      </c>
      <c r="B3462" s="15">
        <v>1185732</v>
      </c>
      <c r="C3462" s="3">
        <v>44203</v>
      </c>
      <c r="D3462" s="12" t="s">
        <v>16</v>
      </c>
      <c r="E3462" s="12" t="s">
        <v>119</v>
      </c>
      <c r="F3462" s="12" t="s">
        <v>120</v>
      </c>
      <c r="G3462" s="12" t="s">
        <v>18</v>
      </c>
      <c r="H3462" s="33">
        <v>0.4</v>
      </c>
      <c r="I3462" s="21">
        <v>5000</v>
      </c>
      <c r="J3462" s="33">
        <f t="shared" si="130"/>
        <v>2000</v>
      </c>
      <c r="K3462" s="34">
        <f t="shared" si="131"/>
        <v>800</v>
      </c>
      <c r="L3462" s="24">
        <v>0.4</v>
      </c>
      <c r="M3462" s="42">
        <f t="shared" si="134"/>
        <v>0.16</v>
      </c>
      <c r="N3462" s="29">
        <f t="shared" si="135"/>
        <v>800</v>
      </c>
      <c r="O3462" s="3"/>
      <c r="P3462" s="4"/>
      <c r="Q3462" s="5"/>
      <c r="R3462" s="6"/>
    </row>
    <row r="3463" spans="1:18" ht="15.75" customHeight="1">
      <c r="A3463" s="12" t="s">
        <v>15</v>
      </c>
      <c r="B3463" s="15">
        <v>1185732</v>
      </c>
      <c r="C3463" s="3">
        <v>44203</v>
      </c>
      <c r="D3463" s="12" t="s">
        <v>16</v>
      </c>
      <c r="E3463" s="12" t="s">
        <v>119</v>
      </c>
      <c r="F3463" s="12" t="s">
        <v>120</v>
      </c>
      <c r="G3463" s="12" t="s">
        <v>19</v>
      </c>
      <c r="H3463" s="33">
        <v>0.4</v>
      </c>
      <c r="I3463" s="21">
        <v>3000</v>
      </c>
      <c r="J3463" s="33">
        <f t="shared" si="130"/>
        <v>1200</v>
      </c>
      <c r="K3463" s="34">
        <f t="shared" si="131"/>
        <v>480</v>
      </c>
      <c r="L3463" s="24">
        <v>0.4</v>
      </c>
      <c r="M3463" s="42">
        <f t="shared" ref="M3463:M3526" si="136">IFERROR(K3463/I3463,0)</f>
        <v>0.16</v>
      </c>
      <c r="N3463" s="29">
        <f t="shared" ref="N3463:N3526" si="137">L3463*J3463</f>
        <v>480</v>
      </c>
      <c r="O3463" s="3"/>
      <c r="P3463" s="4"/>
      <c r="Q3463" s="5"/>
      <c r="R3463" s="6"/>
    </row>
    <row r="3464" spans="1:18" ht="15.75" customHeight="1">
      <c r="A3464" s="12" t="s">
        <v>15</v>
      </c>
      <c r="B3464" s="15">
        <v>1185732</v>
      </c>
      <c r="C3464" s="3">
        <v>44203</v>
      </c>
      <c r="D3464" s="12" t="s">
        <v>16</v>
      </c>
      <c r="E3464" s="12" t="s">
        <v>119</v>
      </c>
      <c r="F3464" s="12" t="s">
        <v>120</v>
      </c>
      <c r="G3464" s="12" t="s">
        <v>20</v>
      </c>
      <c r="H3464" s="33">
        <v>0.30000000000000004</v>
      </c>
      <c r="I3464" s="21">
        <v>3000</v>
      </c>
      <c r="J3464" s="33">
        <f t="shared" si="130"/>
        <v>900.00000000000011</v>
      </c>
      <c r="K3464" s="34">
        <f t="shared" si="131"/>
        <v>270</v>
      </c>
      <c r="L3464" s="24">
        <v>0.3</v>
      </c>
      <c r="M3464" s="42">
        <f t="shared" si="136"/>
        <v>0.09</v>
      </c>
      <c r="N3464" s="29">
        <f t="shared" si="137"/>
        <v>270</v>
      </c>
      <c r="O3464" s="3"/>
      <c r="P3464" s="4"/>
      <c r="Q3464" s="5"/>
      <c r="R3464" s="6"/>
    </row>
    <row r="3465" spans="1:18" ht="15.75" customHeight="1">
      <c r="A3465" s="12" t="s">
        <v>15</v>
      </c>
      <c r="B3465" s="15">
        <v>1185732</v>
      </c>
      <c r="C3465" s="3">
        <v>44203</v>
      </c>
      <c r="D3465" s="12" t="s">
        <v>16</v>
      </c>
      <c r="E3465" s="12" t="s">
        <v>119</v>
      </c>
      <c r="F3465" s="12" t="s">
        <v>120</v>
      </c>
      <c r="G3465" s="12" t="s">
        <v>21</v>
      </c>
      <c r="H3465" s="33">
        <v>0.35</v>
      </c>
      <c r="I3465" s="21">
        <v>1500</v>
      </c>
      <c r="J3465" s="33">
        <f t="shared" si="130"/>
        <v>525</v>
      </c>
      <c r="K3465" s="34">
        <f t="shared" si="131"/>
        <v>157.5</v>
      </c>
      <c r="L3465" s="24">
        <v>0.3</v>
      </c>
      <c r="M3465" s="42">
        <f t="shared" si="136"/>
        <v>0.105</v>
      </c>
      <c r="N3465" s="29">
        <f t="shared" si="137"/>
        <v>157.5</v>
      </c>
      <c r="O3465" s="3"/>
      <c r="P3465" s="4"/>
      <c r="Q3465" s="5"/>
      <c r="R3465" s="6"/>
    </row>
    <row r="3466" spans="1:18" ht="15.75" customHeight="1">
      <c r="A3466" s="12" t="s">
        <v>15</v>
      </c>
      <c r="B3466" s="15">
        <v>1185732</v>
      </c>
      <c r="C3466" s="3">
        <v>44203</v>
      </c>
      <c r="D3466" s="12" t="s">
        <v>16</v>
      </c>
      <c r="E3466" s="12" t="s">
        <v>119</v>
      </c>
      <c r="F3466" s="12" t="s">
        <v>120</v>
      </c>
      <c r="G3466" s="12" t="s">
        <v>22</v>
      </c>
      <c r="H3466" s="33">
        <v>0.5</v>
      </c>
      <c r="I3466" s="21">
        <v>2000</v>
      </c>
      <c r="J3466" s="33">
        <f t="shared" si="130"/>
        <v>1000</v>
      </c>
      <c r="K3466" s="34">
        <f t="shared" si="131"/>
        <v>300</v>
      </c>
      <c r="L3466" s="24">
        <v>0.3</v>
      </c>
      <c r="M3466" s="42">
        <f t="shared" si="136"/>
        <v>0.15</v>
      </c>
      <c r="N3466" s="29">
        <f t="shared" si="137"/>
        <v>300</v>
      </c>
      <c r="O3466" s="3"/>
      <c r="P3466" s="4"/>
      <c r="Q3466" s="5"/>
      <c r="R3466" s="6"/>
    </row>
    <row r="3467" spans="1:18" ht="15.75" customHeight="1">
      <c r="A3467" s="12" t="s">
        <v>15</v>
      </c>
      <c r="B3467" s="15">
        <v>1185732</v>
      </c>
      <c r="C3467" s="3">
        <v>44203</v>
      </c>
      <c r="D3467" s="12" t="s">
        <v>16</v>
      </c>
      <c r="E3467" s="12" t="s">
        <v>119</v>
      </c>
      <c r="F3467" s="12" t="s">
        <v>120</v>
      </c>
      <c r="G3467" s="12" t="s">
        <v>23</v>
      </c>
      <c r="H3467" s="33">
        <v>0.4</v>
      </c>
      <c r="I3467" s="21">
        <v>3000</v>
      </c>
      <c r="J3467" s="33">
        <f t="shared" si="130"/>
        <v>1200</v>
      </c>
      <c r="K3467" s="34">
        <f t="shared" si="131"/>
        <v>420</v>
      </c>
      <c r="L3467" s="24">
        <v>0.35</v>
      </c>
      <c r="M3467" s="42">
        <f t="shared" si="136"/>
        <v>0.14000000000000001</v>
      </c>
      <c r="N3467" s="29">
        <f t="shared" si="137"/>
        <v>420</v>
      </c>
      <c r="O3467" s="3"/>
      <c r="P3467" s="4"/>
      <c r="Q3467" s="5"/>
      <c r="R3467" s="6"/>
    </row>
    <row r="3468" spans="1:18" ht="15.75" customHeight="1">
      <c r="A3468" s="12" t="s">
        <v>15</v>
      </c>
      <c r="B3468" s="15">
        <v>1185732</v>
      </c>
      <c r="C3468" s="3">
        <v>44232</v>
      </c>
      <c r="D3468" s="12" t="s">
        <v>16</v>
      </c>
      <c r="E3468" s="12" t="s">
        <v>119</v>
      </c>
      <c r="F3468" s="12" t="s">
        <v>120</v>
      </c>
      <c r="G3468" s="12" t="s">
        <v>18</v>
      </c>
      <c r="H3468" s="33">
        <v>0.4</v>
      </c>
      <c r="I3468" s="21">
        <v>5500</v>
      </c>
      <c r="J3468" s="33">
        <f t="shared" si="130"/>
        <v>2200</v>
      </c>
      <c r="K3468" s="34">
        <f t="shared" si="131"/>
        <v>880</v>
      </c>
      <c r="L3468" s="24">
        <v>0.4</v>
      </c>
      <c r="M3468" s="42">
        <f t="shared" si="136"/>
        <v>0.16</v>
      </c>
      <c r="N3468" s="29">
        <f t="shared" si="137"/>
        <v>880</v>
      </c>
      <c r="O3468" s="3"/>
      <c r="P3468" s="4"/>
      <c r="Q3468" s="5"/>
      <c r="R3468" s="6"/>
    </row>
    <row r="3469" spans="1:18" ht="15.75" customHeight="1">
      <c r="A3469" s="12" t="s">
        <v>15</v>
      </c>
      <c r="B3469" s="15">
        <v>1185732</v>
      </c>
      <c r="C3469" s="3">
        <v>44232</v>
      </c>
      <c r="D3469" s="12" t="s">
        <v>16</v>
      </c>
      <c r="E3469" s="12" t="s">
        <v>119</v>
      </c>
      <c r="F3469" s="12" t="s">
        <v>120</v>
      </c>
      <c r="G3469" s="12" t="s">
        <v>19</v>
      </c>
      <c r="H3469" s="33">
        <v>0.4</v>
      </c>
      <c r="I3469" s="21">
        <v>2000</v>
      </c>
      <c r="J3469" s="33">
        <f t="shared" si="130"/>
        <v>800</v>
      </c>
      <c r="K3469" s="34">
        <f t="shared" si="131"/>
        <v>320</v>
      </c>
      <c r="L3469" s="24">
        <v>0.4</v>
      </c>
      <c r="M3469" s="42">
        <f t="shared" si="136"/>
        <v>0.16</v>
      </c>
      <c r="N3469" s="29">
        <f t="shared" si="137"/>
        <v>320</v>
      </c>
      <c r="O3469" s="3"/>
      <c r="P3469" s="4"/>
      <c r="Q3469" s="5"/>
      <c r="R3469" s="6"/>
    </row>
    <row r="3470" spans="1:18" ht="15.75" customHeight="1">
      <c r="A3470" s="12" t="s">
        <v>15</v>
      </c>
      <c r="B3470" s="15">
        <v>1185732</v>
      </c>
      <c r="C3470" s="3">
        <v>44232</v>
      </c>
      <c r="D3470" s="12" t="s">
        <v>16</v>
      </c>
      <c r="E3470" s="12" t="s">
        <v>119</v>
      </c>
      <c r="F3470" s="12" t="s">
        <v>120</v>
      </c>
      <c r="G3470" s="12" t="s">
        <v>20</v>
      </c>
      <c r="H3470" s="33">
        <v>0.30000000000000004</v>
      </c>
      <c r="I3470" s="21">
        <v>2500</v>
      </c>
      <c r="J3470" s="33">
        <f t="shared" si="130"/>
        <v>750.00000000000011</v>
      </c>
      <c r="K3470" s="34">
        <f t="shared" si="131"/>
        <v>225.00000000000003</v>
      </c>
      <c r="L3470" s="24">
        <v>0.3</v>
      </c>
      <c r="M3470" s="42">
        <f t="shared" si="136"/>
        <v>9.0000000000000011E-2</v>
      </c>
      <c r="N3470" s="29">
        <f t="shared" si="137"/>
        <v>225.00000000000003</v>
      </c>
      <c r="O3470" s="3"/>
      <c r="P3470" s="4"/>
      <c r="Q3470" s="5"/>
      <c r="R3470" s="6"/>
    </row>
    <row r="3471" spans="1:18" ht="15.75" customHeight="1">
      <c r="A3471" s="12" t="s">
        <v>15</v>
      </c>
      <c r="B3471" s="15">
        <v>1185732</v>
      </c>
      <c r="C3471" s="3">
        <v>44232</v>
      </c>
      <c r="D3471" s="12" t="s">
        <v>16</v>
      </c>
      <c r="E3471" s="12" t="s">
        <v>119</v>
      </c>
      <c r="F3471" s="12" t="s">
        <v>120</v>
      </c>
      <c r="G3471" s="12" t="s">
        <v>21</v>
      </c>
      <c r="H3471" s="33">
        <v>0.35</v>
      </c>
      <c r="I3471" s="21">
        <v>1250</v>
      </c>
      <c r="J3471" s="33">
        <f t="shared" si="130"/>
        <v>437.5</v>
      </c>
      <c r="K3471" s="34">
        <f t="shared" si="131"/>
        <v>131.25</v>
      </c>
      <c r="L3471" s="24">
        <v>0.3</v>
      </c>
      <c r="M3471" s="42">
        <f t="shared" si="136"/>
        <v>0.105</v>
      </c>
      <c r="N3471" s="29">
        <f t="shared" si="137"/>
        <v>131.25</v>
      </c>
      <c r="O3471" s="3"/>
      <c r="P3471" s="4"/>
      <c r="Q3471" s="5"/>
      <c r="R3471" s="6"/>
    </row>
    <row r="3472" spans="1:18" ht="15.75" customHeight="1">
      <c r="A3472" s="12" t="s">
        <v>15</v>
      </c>
      <c r="B3472" s="15">
        <v>1185732</v>
      </c>
      <c r="C3472" s="3">
        <v>44232</v>
      </c>
      <c r="D3472" s="12" t="s">
        <v>16</v>
      </c>
      <c r="E3472" s="12" t="s">
        <v>119</v>
      </c>
      <c r="F3472" s="12" t="s">
        <v>120</v>
      </c>
      <c r="G3472" s="12" t="s">
        <v>22</v>
      </c>
      <c r="H3472" s="33">
        <v>0.5</v>
      </c>
      <c r="I3472" s="21">
        <v>2000</v>
      </c>
      <c r="J3472" s="33">
        <f t="shared" si="130"/>
        <v>1000</v>
      </c>
      <c r="K3472" s="34">
        <f t="shared" si="131"/>
        <v>300</v>
      </c>
      <c r="L3472" s="24">
        <v>0.3</v>
      </c>
      <c r="M3472" s="42">
        <f t="shared" si="136"/>
        <v>0.15</v>
      </c>
      <c r="N3472" s="29">
        <f t="shared" si="137"/>
        <v>300</v>
      </c>
      <c r="O3472" s="3"/>
      <c r="P3472" s="4"/>
      <c r="Q3472" s="5"/>
      <c r="R3472" s="6"/>
    </row>
    <row r="3473" spans="1:18" ht="15.75" customHeight="1">
      <c r="A3473" s="12" t="s">
        <v>15</v>
      </c>
      <c r="B3473" s="15">
        <v>1185732</v>
      </c>
      <c r="C3473" s="3">
        <v>44232</v>
      </c>
      <c r="D3473" s="12" t="s">
        <v>16</v>
      </c>
      <c r="E3473" s="12" t="s">
        <v>119</v>
      </c>
      <c r="F3473" s="12" t="s">
        <v>120</v>
      </c>
      <c r="G3473" s="12" t="s">
        <v>23</v>
      </c>
      <c r="H3473" s="33">
        <v>0.4</v>
      </c>
      <c r="I3473" s="21">
        <v>3000</v>
      </c>
      <c r="J3473" s="33">
        <f t="shared" si="130"/>
        <v>1200</v>
      </c>
      <c r="K3473" s="34">
        <f t="shared" si="131"/>
        <v>420</v>
      </c>
      <c r="L3473" s="24">
        <v>0.35</v>
      </c>
      <c r="M3473" s="42">
        <f t="shared" si="136"/>
        <v>0.14000000000000001</v>
      </c>
      <c r="N3473" s="29">
        <f t="shared" si="137"/>
        <v>420</v>
      </c>
      <c r="O3473" s="3"/>
      <c r="P3473" s="4"/>
      <c r="Q3473" s="5"/>
      <c r="R3473" s="6"/>
    </row>
    <row r="3474" spans="1:18" ht="15.75" customHeight="1">
      <c r="A3474" s="12" t="s">
        <v>15</v>
      </c>
      <c r="B3474" s="15">
        <v>1185732</v>
      </c>
      <c r="C3474" s="3">
        <v>44258</v>
      </c>
      <c r="D3474" s="12" t="s">
        <v>16</v>
      </c>
      <c r="E3474" s="12" t="s">
        <v>119</v>
      </c>
      <c r="F3474" s="12" t="s">
        <v>120</v>
      </c>
      <c r="G3474" s="12" t="s">
        <v>18</v>
      </c>
      <c r="H3474" s="33">
        <v>0.4</v>
      </c>
      <c r="I3474" s="21">
        <v>5200</v>
      </c>
      <c r="J3474" s="33">
        <f t="shared" si="130"/>
        <v>2080</v>
      </c>
      <c r="K3474" s="34">
        <f t="shared" si="131"/>
        <v>832</v>
      </c>
      <c r="L3474" s="24">
        <v>0.4</v>
      </c>
      <c r="M3474" s="42">
        <f t="shared" si="136"/>
        <v>0.16</v>
      </c>
      <c r="N3474" s="29">
        <f t="shared" si="137"/>
        <v>832</v>
      </c>
      <c r="O3474" s="3"/>
      <c r="P3474" s="4"/>
      <c r="Q3474" s="5"/>
      <c r="R3474" s="6"/>
    </row>
    <row r="3475" spans="1:18" ht="15.75" customHeight="1">
      <c r="A3475" s="12" t="s">
        <v>15</v>
      </c>
      <c r="B3475" s="15">
        <v>1185732</v>
      </c>
      <c r="C3475" s="3">
        <v>44258</v>
      </c>
      <c r="D3475" s="12" t="s">
        <v>16</v>
      </c>
      <c r="E3475" s="12" t="s">
        <v>119</v>
      </c>
      <c r="F3475" s="12" t="s">
        <v>120</v>
      </c>
      <c r="G3475" s="12" t="s">
        <v>19</v>
      </c>
      <c r="H3475" s="33">
        <v>0.4</v>
      </c>
      <c r="I3475" s="21">
        <v>2250</v>
      </c>
      <c r="J3475" s="33">
        <f t="shared" si="130"/>
        <v>900</v>
      </c>
      <c r="K3475" s="34">
        <f t="shared" si="131"/>
        <v>360</v>
      </c>
      <c r="L3475" s="24">
        <v>0.4</v>
      </c>
      <c r="M3475" s="42">
        <f t="shared" si="136"/>
        <v>0.16</v>
      </c>
      <c r="N3475" s="29">
        <f t="shared" si="137"/>
        <v>360</v>
      </c>
      <c r="O3475" s="3"/>
      <c r="P3475" s="4"/>
      <c r="Q3475" s="5"/>
      <c r="R3475" s="6"/>
    </row>
    <row r="3476" spans="1:18" ht="15.75" customHeight="1">
      <c r="A3476" s="12" t="s">
        <v>15</v>
      </c>
      <c r="B3476" s="15">
        <v>1185732</v>
      </c>
      <c r="C3476" s="3">
        <v>44258</v>
      </c>
      <c r="D3476" s="12" t="s">
        <v>16</v>
      </c>
      <c r="E3476" s="12" t="s">
        <v>119</v>
      </c>
      <c r="F3476" s="12" t="s">
        <v>120</v>
      </c>
      <c r="G3476" s="12" t="s">
        <v>20</v>
      </c>
      <c r="H3476" s="33">
        <v>0.30000000000000004</v>
      </c>
      <c r="I3476" s="21">
        <v>2500</v>
      </c>
      <c r="J3476" s="33">
        <f t="shared" si="130"/>
        <v>750.00000000000011</v>
      </c>
      <c r="K3476" s="34">
        <f t="shared" si="131"/>
        <v>225.00000000000003</v>
      </c>
      <c r="L3476" s="24">
        <v>0.3</v>
      </c>
      <c r="M3476" s="42">
        <f t="shared" si="136"/>
        <v>9.0000000000000011E-2</v>
      </c>
      <c r="N3476" s="29">
        <f t="shared" si="137"/>
        <v>225.00000000000003</v>
      </c>
      <c r="O3476" s="3"/>
      <c r="P3476" s="4"/>
      <c r="Q3476" s="5"/>
      <c r="R3476" s="6"/>
    </row>
    <row r="3477" spans="1:18" ht="15.75" customHeight="1">
      <c r="A3477" s="12" t="s">
        <v>15</v>
      </c>
      <c r="B3477" s="15">
        <v>1185732</v>
      </c>
      <c r="C3477" s="3">
        <v>44258</v>
      </c>
      <c r="D3477" s="12" t="s">
        <v>16</v>
      </c>
      <c r="E3477" s="12" t="s">
        <v>119</v>
      </c>
      <c r="F3477" s="12" t="s">
        <v>120</v>
      </c>
      <c r="G3477" s="12" t="s">
        <v>21</v>
      </c>
      <c r="H3477" s="33">
        <v>0.35</v>
      </c>
      <c r="I3477" s="21">
        <v>1000</v>
      </c>
      <c r="J3477" s="33">
        <f t="shared" si="130"/>
        <v>350</v>
      </c>
      <c r="K3477" s="34">
        <f t="shared" si="131"/>
        <v>105</v>
      </c>
      <c r="L3477" s="24">
        <v>0.3</v>
      </c>
      <c r="M3477" s="42">
        <f t="shared" si="136"/>
        <v>0.105</v>
      </c>
      <c r="N3477" s="29">
        <f t="shared" si="137"/>
        <v>105</v>
      </c>
      <c r="O3477" s="3"/>
      <c r="P3477" s="4"/>
      <c r="Q3477" s="5"/>
      <c r="R3477" s="6"/>
    </row>
    <row r="3478" spans="1:18" ht="15.75" customHeight="1">
      <c r="A3478" s="12" t="s">
        <v>15</v>
      </c>
      <c r="B3478" s="15">
        <v>1185732</v>
      </c>
      <c r="C3478" s="3">
        <v>44258</v>
      </c>
      <c r="D3478" s="12" t="s">
        <v>16</v>
      </c>
      <c r="E3478" s="12" t="s">
        <v>119</v>
      </c>
      <c r="F3478" s="12" t="s">
        <v>120</v>
      </c>
      <c r="G3478" s="12" t="s">
        <v>22</v>
      </c>
      <c r="H3478" s="33">
        <v>0.5</v>
      </c>
      <c r="I3478" s="21">
        <v>1500</v>
      </c>
      <c r="J3478" s="33">
        <f t="shared" si="130"/>
        <v>750</v>
      </c>
      <c r="K3478" s="34">
        <f t="shared" si="131"/>
        <v>225</v>
      </c>
      <c r="L3478" s="24">
        <v>0.3</v>
      </c>
      <c r="M3478" s="42">
        <f t="shared" si="136"/>
        <v>0.15</v>
      </c>
      <c r="N3478" s="29">
        <f t="shared" si="137"/>
        <v>225</v>
      </c>
      <c r="O3478" s="3"/>
      <c r="P3478" s="4"/>
      <c r="Q3478" s="5"/>
      <c r="R3478" s="6"/>
    </row>
    <row r="3479" spans="1:18" ht="15.75" customHeight="1">
      <c r="A3479" s="12" t="s">
        <v>15</v>
      </c>
      <c r="B3479" s="15">
        <v>1185732</v>
      </c>
      <c r="C3479" s="3">
        <v>44258</v>
      </c>
      <c r="D3479" s="12" t="s">
        <v>16</v>
      </c>
      <c r="E3479" s="12" t="s">
        <v>119</v>
      </c>
      <c r="F3479" s="12" t="s">
        <v>120</v>
      </c>
      <c r="G3479" s="12" t="s">
        <v>23</v>
      </c>
      <c r="H3479" s="33">
        <v>0.4</v>
      </c>
      <c r="I3479" s="21">
        <v>2500</v>
      </c>
      <c r="J3479" s="33">
        <f t="shared" si="130"/>
        <v>1000</v>
      </c>
      <c r="K3479" s="34">
        <f t="shared" si="131"/>
        <v>350</v>
      </c>
      <c r="L3479" s="24">
        <v>0.35</v>
      </c>
      <c r="M3479" s="42">
        <f t="shared" si="136"/>
        <v>0.14000000000000001</v>
      </c>
      <c r="N3479" s="29">
        <f t="shared" si="137"/>
        <v>350</v>
      </c>
      <c r="O3479" s="3"/>
      <c r="P3479" s="4"/>
      <c r="Q3479" s="5"/>
      <c r="R3479" s="6"/>
    </row>
    <row r="3480" spans="1:18" ht="15.75" customHeight="1">
      <c r="A3480" s="12" t="s">
        <v>15</v>
      </c>
      <c r="B3480" s="15">
        <v>1185732</v>
      </c>
      <c r="C3480" s="3">
        <v>44290</v>
      </c>
      <c r="D3480" s="12" t="s">
        <v>16</v>
      </c>
      <c r="E3480" s="12" t="s">
        <v>119</v>
      </c>
      <c r="F3480" s="12" t="s">
        <v>120</v>
      </c>
      <c r="G3480" s="12" t="s">
        <v>18</v>
      </c>
      <c r="H3480" s="33">
        <v>0.4</v>
      </c>
      <c r="I3480" s="21">
        <v>5000</v>
      </c>
      <c r="J3480" s="33">
        <f t="shared" si="130"/>
        <v>2000</v>
      </c>
      <c r="K3480" s="34">
        <f t="shared" si="131"/>
        <v>800</v>
      </c>
      <c r="L3480" s="24">
        <v>0.4</v>
      </c>
      <c r="M3480" s="42">
        <f t="shared" si="136"/>
        <v>0.16</v>
      </c>
      <c r="N3480" s="29">
        <f t="shared" si="137"/>
        <v>800</v>
      </c>
      <c r="O3480" s="3"/>
      <c r="P3480" s="4"/>
      <c r="Q3480" s="5"/>
      <c r="R3480" s="6"/>
    </row>
    <row r="3481" spans="1:18" ht="15.75" customHeight="1">
      <c r="A3481" s="12" t="s">
        <v>15</v>
      </c>
      <c r="B3481" s="15">
        <v>1185732</v>
      </c>
      <c r="C3481" s="3">
        <v>44290</v>
      </c>
      <c r="D3481" s="12" t="s">
        <v>16</v>
      </c>
      <c r="E3481" s="12" t="s">
        <v>119</v>
      </c>
      <c r="F3481" s="12" t="s">
        <v>120</v>
      </c>
      <c r="G3481" s="12" t="s">
        <v>19</v>
      </c>
      <c r="H3481" s="33">
        <v>0.4</v>
      </c>
      <c r="I3481" s="21">
        <v>2000</v>
      </c>
      <c r="J3481" s="33">
        <f t="shared" si="130"/>
        <v>800</v>
      </c>
      <c r="K3481" s="34">
        <f t="shared" si="131"/>
        <v>320</v>
      </c>
      <c r="L3481" s="24">
        <v>0.4</v>
      </c>
      <c r="M3481" s="42">
        <f t="shared" si="136"/>
        <v>0.16</v>
      </c>
      <c r="N3481" s="29">
        <f t="shared" si="137"/>
        <v>320</v>
      </c>
      <c r="O3481" s="3"/>
      <c r="P3481" s="4"/>
      <c r="Q3481" s="5"/>
      <c r="R3481" s="6"/>
    </row>
    <row r="3482" spans="1:18" ht="15.75" customHeight="1">
      <c r="A3482" s="12" t="s">
        <v>15</v>
      </c>
      <c r="B3482" s="15">
        <v>1185732</v>
      </c>
      <c r="C3482" s="3">
        <v>44290</v>
      </c>
      <c r="D3482" s="12" t="s">
        <v>16</v>
      </c>
      <c r="E3482" s="12" t="s">
        <v>119</v>
      </c>
      <c r="F3482" s="12" t="s">
        <v>120</v>
      </c>
      <c r="G3482" s="12" t="s">
        <v>20</v>
      </c>
      <c r="H3482" s="33">
        <v>0.30000000000000004</v>
      </c>
      <c r="I3482" s="21">
        <v>2000</v>
      </c>
      <c r="J3482" s="33">
        <f t="shared" si="130"/>
        <v>600.00000000000011</v>
      </c>
      <c r="K3482" s="34">
        <f t="shared" si="131"/>
        <v>180.00000000000003</v>
      </c>
      <c r="L3482" s="24">
        <v>0.3</v>
      </c>
      <c r="M3482" s="42">
        <f t="shared" si="136"/>
        <v>9.0000000000000011E-2</v>
      </c>
      <c r="N3482" s="29">
        <f t="shared" si="137"/>
        <v>180.00000000000003</v>
      </c>
      <c r="O3482" s="3"/>
      <c r="P3482" s="4"/>
      <c r="Q3482" s="5"/>
      <c r="R3482" s="6"/>
    </row>
    <row r="3483" spans="1:18" ht="15.75" customHeight="1">
      <c r="A3483" s="12" t="s">
        <v>15</v>
      </c>
      <c r="B3483" s="15">
        <v>1185732</v>
      </c>
      <c r="C3483" s="3">
        <v>44290</v>
      </c>
      <c r="D3483" s="12" t="s">
        <v>16</v>
      </c>
      <c r="E3483" s="12" t="s">
        <v>119</v>
      </c>
      <c r="F3483" s="12" t="s">
        <v>120</v>
      </c>
      <c r="G3483" s="12" t="s">
        <v>21</v>
      </c>
      <c r="H3483" s="33">
        <v>0.35</v>
      </c>
      <c r="I3483" s="21">
        <v>1250</v>
      </c>
      <c r="J3483" s="33">
        <f t="shared" si="130"/>
        <v>437.5</v>
      </c>
      <c r="K3483" s="34">
        <f t="shared" si="131"/>
        <v>131.25</v>
      </c>
      <c r="L3483" s="24">
        <v>0.3</v>
      </c>
      <c r="M3483" s="42">
        <f t="shared" si="136"/>
        <v>0.105</v>
      </c>
      <c r="N3483" s="29">
        <f t="shared" si="137"/>
        <v>131.25</v>
      </c>
      <c r="O3483" s="3"/>
      <c r="P3483" s="4"/>
      <c r="Q3483" s="5"/>
      <c r="R3483" s="6"/>
    </row>
    <row r="3484" spans="1:18" ht="15.75" customHeight="1">
      <c r="A3484" s="12" t="s">
        <v>15</v>
      </c>
      <c r="B3484" s="15">
        <v>1185732</v>
      </c>
      <c r="C3484" s="3">
        <v>44290</v>
      </c>
      <c r="D3484" s="12" t="s">
        <v>16</v>
      </c>
      <c r="E3484" s="12" t="s">
        <v>119</v>
      </c>
      <c r="F3484" s="12" t="s">
        <v>120</v>
      </c>
      <c r="G3484" s="12" t="s">
        <v>22</v>
      </c>
      <c r="H3484" s="33">
        <v>0.5</v>
      </c>
      <c r="I3484" s="21">
        <v>1250</v>
      </c>
      <c r="J3484" s="33">
        <f t="shared" si="130"/>
        <v>625</v>
      </c>
      <c r="K3484" s="34">
        <f t="shared" si="131"/>
        <v>187.5</v>
      </c>
      <c r="L3484" s="24">
        <v>0.3</v>
      </c>
      <c r="M3484" s="42">
        <f t="shared" si="136"/>
        <v>0.15</v>
      </c>
      <c r="N3484" s="29">
        <f t="shared" si="137"/>
        <v>187.5</v>
      </c>
      <c r="O3484" s="3"/>
      <c r="P3484" s="4"/>
      <c r="Q3484" s="5"/>
      <c r="R3484" s="6"/>
    </row>
    <row r="3485" spans="1:18" ht="15.75" customHeight="1">
      <c r="A3485" s="12" t="s">
        <v>15</v>
      </c>
      <c r="B3485" s="15">
        <v>1185732</v>
      </c>
      <c r="C3485" s="3">
        <v>44290</v>
      </c>
      <c r="D3485" s="12" t="s">
        <v>16</v>
      </c>
      <c r="E3485" s="12" t="s">
        <v>119</v>
      </c>
      <c r="F3485" s="12" t="s">
        <v>120</v>
      </c>
      <c r="G3485" s="12" t="s">
        <v>23</v>
      </c>
      <c r="H3485" s="33">
        <v>0.4</v>
      </c>
      <c r="I3485" s="21">
        <v>2750</v>
      </c>
      <c r="J3485" s="33">
        <f t="shared" si="130"/>
        <v>1100</v>
      </c>
      <c r="K3485" s="34">
        <f t="shared" si="131"/>
        <v>385</v>
      </c>
      <c r="L3485" s="24">
        <v>0.35</v>
      </c>
      <c r="M3485" s="42">
        <f t="shared" si="136"/>
        <v>0.14000000000000001</v>
      </c>
      <c r="N3485" s="29">
        <f t="shared" si="137"/>
        <v>385</v>
      </c>
      <c r="O3485" s="3"/>
      <c r="P3485" s="4"/>
      <c r="Q3485" s="5"/>
      <c r="R3485" s="6"/>
    </row>
    <row r="3486" spans="1:18" ht="15.75" customHeight="1">
      <c r="A3486" s="12" t="s">
        <v>15</v>
      </c>
      <c r="B3486" s="15">
        <v>1185732</v>
      </c>
      <c r="C3486" s="3">
        <v>44319</v>
      </c>
      <c r="D3486" s="12" t="s">
        <v>16</v>
      </c>
      <c r="E3486" s="12" t="s">
        <v>119</v>
      </c>
      <c r="F3486" s="12" t="s">
        <v>120</v>
      </c>
      <c r="G3486" s="12" t="s">
        <v>18</v>
      </c>
      <c r="H3486" s="33">
        <v>0.54999999999999993</v>
      </c>
      <c r="I3486" s="21">
        <v>5450</v>
      </c>
      <c r="J3486" s="33">
        <f t="shared" si="130"/>
        <v>2997.4999999999995</v>
      </c>
      <c r="K3486" s="34">
        <f t="shared" si="131"/>
        <v>1198.9999999999998</v>
      </c>
      <c r="L3486" s="24">
        <v>0.4</v>
      </c>
      <c r="M3486" s="42">
        <f t="shared" si="136"/>
        <v>0.21999999999999995</v>
      </c>
      <c r="N3486" s="29">
        <f t="shared" si="137"/>
        <v>1198.9999999999998</v>
      </c>
      <c r="O3486" s="3"/>
      <c r="P3486" s="4"/>
      <c r="Q3486" s="5"/>
      <c r="R3486" s="6"/>
    </row>
    <row r="3487" spans="1:18" ht="15.75" customHeight="1">
      <c r="A3487" s="12" t="s">
        <v>15</v>
      </c>
      <c r="B3487" s="15">
        <v>1185732</v>
      </c>
      <c r="C3487" s="3">
        <v>44319</v>
      </c>
      <c r="D3487" s="12" t="s">
        <v>16</v>
      </c>
      <c r="E3487" s="12" t="s">
        <v>119</v>
      </c>
      <c r="F3487" s="12" t="s">
        <v>120</v>
      </c>
      <c r="G3487" s="12" t="s">
        <v>19</v>
      </c>
      <c r="H3487" s="33">
        <v>0.5</v>
      </c>
      <c r="I3487" s="21">
        <v>2500</v>
      </c>
      <c r="J3487" s="33">
        <f t="shared" si="130"/>
        <v>1250</v>
      </c>
      <c r="K3487" s="34">
        <f t="shared" si="131"/>
        <v>500</v>
      </c>
      <c r="L3487" s="24">
        <v>0.4</v>
      </c>
      <c r="M3487" s="42">
        <f t="shared" si="136"/>
        <v>0.2</v>
      </c>
      <c r="N3487" s="29">
        <f t="shared" si="137"/>
        <v>500</v>
      </c>
      <c r="O3487" s="3"/>
      <c r="P3487" s="4"/>
      <c r="Q3487" s="5"/>
      <c r="R3487" s="6"/>
    </row>
    <row r="3488" spans="1:18" ht="15.75" customHeight="1">
      <c r="A3488" s="12" t="s">
        <v>15</v>
      </c>
      <c r="B3488" s="15">
        <v>1185732</v>
      </c>
      <c r="C3488" s="3">
        <v>44319</v>
      </c>
      <c r="D3488" s="12" t="s">
        <v>16</v>
      </c>
      <c r="E3488" s="12" t="s">
        <v>119</v>
      </c>
      <c r="F3488" s="12" t="s">
        <v>120</v>
      </c>
      <c r="G3488" s="12" t="s">
        <v>20</v>
      </c>
      <c r="H3488" s="33">
        <v>0.45</v>
      </c>
      <c r="I3488" s="21">
        <v>2750</v>
      </c>
      <c r="J3488" s="33">
        <f t="shared" si="130"/>
        <v>1237.5</v>
      </c>
      <c r="K3488" s="34">
        <f t="shared" si="131"/>
        <v>371.25</v>
      </c>
      <c r="L3488" s="24">
        <v>0.3</v>
      </c>
      <c r="M3488" s="42">
        <f t="shared" si="136"/>
        <v>0.13500000000000001</v>
      </c>
      <c r="N3488" s="29">
        <f t="shared" si="137"/>
        <v>371.25</v>
      </c>
      <c r="O3488" s="3"/>
      <c r="P3488" s="4"/>
      <c r="Q3488" s="5"/>
      <c r="R3488" s="6"/>
    </row>
    <row r="3489" spans="1:18" ht="15.75" customHeight="1">
      <c r="A3489" s="12" t="s">
        <v>15</v>
      </c>
      <c r="B3489" s="15">
        <v>1185732</v>
      </c>
      <c r="C3489" s="3">
        <v>44319</v>
      </c>
      <c r="D3489" s="12" t="s">
        <v>16</v>
      </c>
      <c r="E3489" s="12" t="s">
        <v>119</v>
      </c>
      <c r="F3489" s="12" t="s">
        <v>120</v>
      </c>
      <c r="G3489" s="12" t="s">
        <v>21</v>
      </c>
      <c r="H3489" s="33">
        <v>0.45</v>
      </c>
      <c r="I3489" s="21">
        <v>2250</v>
      </c>
      <c r="J3489" s="33">
        <f t="shared" si="130"/>
        <v>1012.5</v>
      </c>
      <c r="K3489" s="34">
        <f t="shared" si="131"/>
        <v>303.75</v>
      </c>
      <c r="L3489" s="24">
        <v>0.3</v>
      </c>
      <c r="M3489" s="42">
        <f t="shared" si="136"/>
        <v>0.13500000000000001</v>
      </c>
      <c r="N3489" s="29">
        <f t="shared" si="137"/>
        <v>303.75</v>
      </c>
      <c r="O3489" s="3"/>
      <c r="P3489" s="4"/>
      <c r="Q3489" s="5"/>
      <c r="R3489" s="6"/>
    </row>
    <row r="3490" spans="1:18" ht="15.75" customHeight="1">
      <c r="A3490" s="12" t="s">
        <v>15</v>
      </c>
      <c r="B3490" s="15">
        <v>1185732</v>
      </c>
      <c r="C3490" s="3">
        <v>44319</v>
      </c>
      <c r="D3490" s="12" t="s">
        <v>16</v>
      </c>
      <c r="E3490" s="12" t="s">
        <v>119</v>
      </c>
      <c r="F3490" s="12" t="s">
        <v>120</v>
      </c>
      <c r="G3490" s="12" t="s">
        <v>22</v>
      </c>
      <c r="H3490" s="33">
        <v>0.54999999999999993</v>
      </c>
      <c r="I3490" s="21">
        <v>2500</v>
      </c>
      <c r="J3490" s="33">
        <f t="shared" si="130"/>
        <v>1374.9999999999998</v>
      </c>
      <c r="K3490" s="34">
        <f t="shared" si="131"/>
        <v>412.49999999999994</v>
      </c>
      <c r="L3490" s="24">
        <v>0.3</v>
      </c>
      <c r="M3490" s="42">
        <f t="shared" si="136"/>
        <v>0.16499999999999998</v>
      </c>
      <c r="N3490" s="29">
        <f t="shared" si="137"/>
        <v>412.49999999999994</v>
      </c>
      <c r="O3490" s="3"/>
      <c r="P3490" s="4"/>
      <c r="Q3490" s="5"/>
      <c r="R3490" s="6"/>
    </row>
    <row r="3491" spans="1:18" ht="15.75" customHeight="1">
      <c r="A3491" s="12" t="s">
        <v>15</v>
      </c>
      <c r="B3491" s="15">
        <v>1185732</v>
      </c>
      <c r="C3491" s="3">
        <v>44319</v>
      </c>
      <c r="D3491" s="12" t="s">
        <v>16</v>
      </c>
      <c r="E3491" s="12" t="s">
        <v>119</v>
      </c>
      <c r="F3491" s="12" t="s">
        <v>120</v>
      </c>
      <c r="G3491" s="12" t="s">
        <v>23</v>
      </c>
      <c r="H3491" s="33">
        <v>0.6</v>
      </c>
      <c r="I3491" s="21">
        <v>3750</v>
      </c>
      <c r="J3491" s="33">
        <f t="shared" si="130"/>
        <v>2250</v>
      </c>
      <c r="K3491" s="34">
        <f t="shared" si="131"/>
        <v>787.5</v>
      </c>
      <c r="L3491" s="24">
        <v>0.35</v>
      </c>
      <c r="M3491" s="42">
        <f t="shared" si="136"/>
        <v>0.21</v>
      </c>
      <c r="N3491" s="29">
        <f t="shared" si="137"/>
        <v>787.5</v>
      </c>
      <c r="O3491" s="3"/>
      <c r="P3491" s="4"/>
      <c r="Q3491" s="5"/>
      <c r="R3491" s="6"/>
    </row>
    <row r="3492" spans="1:18" ht="15.75" customHeight="1">
      <c r="A3492" s="12" t="s">
        <v>15</v>
      </c>
      <c r="B3492" s="15">
        <v>1185732</v>
      </c>
      <c r="C3492" s="3">
        <v>44352</v>
      </c>
      <c r="D3492" s="12" t="s">
        <v>16</v>
      </c>
      <c r="E3492" s="12" t="s">
        <v>119</v>
      </c>
      <c r="F3492" s="12" t="s">
        <v>120</v>
      </c>
      <c r="G3492" s="12" t="s">
        <v>18</v>
      </c>
      <c r="H3492" s="33">
        <v>0.54999999999999993</v>
      </c>
      <c r="I3492" s="21">
        <v>6250</v>
      </c>
      <c r="J3492" s="33">
        <f t="shared" si="130"/>
        <v>3437.4999999999995</v>
      </c>
      <c r="K3492" s="34">
        <f t="shared" si="131"/>
        <v>1375</v>
      </c>
      <c r="L3492" s="24">
        <v>0.4</v>
      </c>
      <c r="M3492" s="42">
        <f t="shared" si="136"/>
        <v>0.22</v>
      </c>
      <c r="N3492" s="29">
        <f t="shared" si="137"/>
        <v>1375</v>
      </c>
      <c r="O3492" s="3"/>
      <c r="P3492" s="4"/>
      <c r="Q3492" s="5"/>
      <c r="R3492" s="6"/>
    </row>
    <row r="3493" spans="1:18" ht="15.75" customHeight="1">
      <c r="A3493" s="12" t="s">
        <v>15</v>
      </c>
      <c r="B3493" s="15">
        <v>1185732</v>
      </c>
      <c r="C3493" s="3">
        <v>44352</v>
      </c>
      <c r="D3493" s="12" t="s">
        <v>16</v>
      </c>
      <c r="E3493" s="12" t="s">
        <v>119</v>
      </c>
      <c r="F3493" s="12" t="s">
        <v>120</v>
      </c>
      <c r="G3493" s="12" t="s">
        <v>19</v>
      </c>
      <c r="H3493" s="33">
        <v>0.5</v>
      </c>
      <c r="I3493" s="21">
        <v>3750</v>
      </c>
      <c r="J3493" s="33">
        <f t="shared" si="130"/>
        <v>1875</v>
      </c>
      <c r="K3493" s="34">
        <f t="shared" si="131"/>
        <v>750</v>
      </c>
      <c r="L3493" s="24">
        <v>0.4</v>
      </c>
      <c r="M3493" s="42">
        <f t="shared" si="136"/>
        <v>0.2</v>
      </c>
      <c r="N3493" s="29">
        <f t="shared" si="137"/>
        <v>750</v>
      </c>
      <c r="O3493" s="3"/>
      <c r="P3493" s="4"/>
      <c r="Q3493" s="5"/>
      <c r="R3493" s="6"/>
    </row>
    <row r="3494" spans="1:18" ht="15.75" customHeight="1">
      <c r="A3494" s="12" t="s">
        <v>15</v>
      </c>
      <c r="B3494" s="15">
        <v>1185732</v>
      </c>
      <c r="C3494" s="3">
        <v>44352</v>
      </c>
      <c r="D3494" s="12" t="s">
        <v>16</v>
      </c>
      <c r="E3494" s="12" t="s">
        <v>119</v>
      </c>
      <c r="F3494" s="12" t="s">
        <v>120</v>
      </c>
      <c r="G3494" s="12" t="s">
        <v>20</v>
      </c>
      <c r="H3494" s="33">
        <v>0.45</v>
      </c>
      <c r="I3494" s="21">
        <v>3000</v>
      </c>
      <c r="J3494" s="33">
        <f t="shared" si="130"/>
        <v>1350</v>
      </c>
      <c r="K3494" s="34">
        <f t="shared" si="131"/>
        <v>405</v>
      </c>
      <c r="L3494" s="24">
        <v>0.3</v>
      </c>
      <c r="M3494" s="42">
        <f t="shared" si="136"/>
        <v>0.13500000000000001</v>
      </c>
      <c r="N3494" s="29">
        <f t="shared" si="137"/>
        <v>405</v>
      </c>
      <c r="O3494" s="3"/>
      <c r="P3494" s="4"/>
      <c r="Q3494" s="5"/>
      <c r="R3494" s="6"/>
    </row>
    <row r="3495" spans="1:18" ht="15.75" customHeight="1">
      <c r="A3495" s="12" t="s">
        <v>15</v>
      </c>
      <c r="B3495" s="15">
        <v>1185732</v>
      </c>
      <c r="C3495" s="3">
        <v>44352</v>
      </c>
      <c r="D3495" s="12" t="s">
        <v>16</v>
      </c>
      <c r="E3495" s="12" t="s">
        <v>119</v>
      </c>
      <c r="F3495" s="12" t="s">
        <v>120</v>
      </c>
      <c r="G3495" s="12" t="s">
        <v>21</v>
      </c>
      <c r="H3495" s="33">
        <v>0.45</v>
      </c>
      <c r="I3495" s="21">
        <v>2750</v>
      </c>
      <c r="J3495" s="33">
        <f t="shared" si="130"/>
        <v>1237.5</v>
      </c>
      <c r="K3495" s="34">
        <f t="shared" si="131"/>
        <v>371.25</v>
      </c>
      <c r="L3495" s="24">
        <v>0.3</v>
      </c>
      <c r="M3495" s="42">
        <f t="shared" si="136"/>
        <v>0.13500000000000001</v>
      </c>
      <c r="N3495" s="29">
        <f t="shared" si="137"/>
        <v>371.25</v>
      </c>
      <c r="O3495" s="3"/>
      <c r="P3495" s="4"/>
      <c r="Q3495" s="5"/>
      <c r="R3495" s="6"/>
    </row>
    <row r="3496" spans="1:18" ht="15.75" customHeight="1">
      <c r="A3496" s="12" t="s">
        <v>15</v>
      </c>
      <c r="B3496" s="15">
        <v>1185732</v>
      </c>
      <c r="C3496" s="3">
        <v>44352</v>
      </c>
      <c r="D3496" s="12" t="s">
        <v>16</v>
      </c>
      <c r="E3496" s="12" t="s">
        <v>119</v>
      </c>
      <c r="F3496" s="12" t="s">
        <v>120</v>
      </c>
      <c r="G3496" s="12" t="s">
        <v>22</v>
      </c>
      <c r="H3496" s="33">
        <v>0.54999999999999993</v>
      </c>
      <c r="I3496" s="21">
        <v>2750</v>
      </c>
      <c r="J3496" s="33">
        <f t="shared" si="130"/>
        <v>1512.4999999999998</v>
      </c>
      <c r="K3496" s="34">
        <f t="shared" si="131"/>
        <v>453.74999999999994</v>
      </c>
      <c r="L3496" s="24">
        <v>0.3</v>
      </c>
      <c r="M3496" s="42">
        <f t="shared" si="136"/>
        <v>0.16499999999999998</v>
      </c>
      <c r="N3496" s="29">
        <f t="shared" si="137"/>
        <v>453.74999999999994</v>
      </c>
      <c r="O3496" s="3"/>
      <c r="P3496" s="4"/>
      <c r="Q3496" s="5"/>
      <c r="R3496" s="6"/>
    </row>
    <row r="3497" spans="1:18" ht="15.75" customHeight="1">
      <c r="A3497" s="12" t="s">
        <v>15</v>
      </c>
      <c r="B3497" s="15">
        <v>1185732</v>
      </c>
      <c r="C3497" s="3">
        <v>44352</v>
      </c>
      <c r="D3497" s="12" t="s">
        <v>16</v>
      </c>
      <c r="E3497" s="12" t="s">
        <v>119</v>
      </c>
      <c r="F3497" s="12" t="s">
        <v>120</v>
      </c>
      <c r="G3497" s="12" t="s">
        <v>23</v>
      </c>
      <c r="H3497" s="33">
        <v>0.6</v>
      </c>
      <c r="I3497" s="21">
        <v>4250</v>
      </c>
      <c r="J3497" s="33">
        <f t="shared" si="130"/>
        <v>2550</v>
      </c>
      <c r="K3497" s="34">
        <f t="shared" si="131"/>
        <v>892.5</v>
      </c>
      <c r="L3497" s="24">
        <v>0.35</v>
      </c>
      <c r="M3497" s="42">
        <f t="shared" si="136"/>
        <v>0.21</v>
      </c>
      <c r="N3497" s="29">
        <f t="shared" si="137"/>
        <v>892.5</v>
      </c>
      <c r="O3497" s="3"/>
      <c r="P3497" s="4"/>
      <c r="Q3497" s="5"/>
      <c r="R3497" s="6"/>
    </row>
    <row r="3498" spans="1:18" ht="15.75" customHeight="1">
      <c r="A3498" s="12" t="s">
        <v>15</v>
      </c>
      <c r="B3498" s="15">
        <v>1185732</v>
      </c>
      <c r="C3498" s="3">
        <v>44380</v>
      </c>
      <c r="D3498" s="12" t="s">
        <v>16</v>
      </c>
      <c r="E3498" s="12" t="s">
        <v>119</v>
      </c>
      <c r="F3498" s="12" t="s">
        <v>120</v>
      </c>
      <c r="G3498" s="12" t="s">
        <v>18</v>
      </c>
      <c r="H3498" s="33">
        <v>0.54999999999999993</v>
      </c>
      <c r="I3498" s="21">
        <v>6500</v>
      </c>
      <c r="J3498" s="33">
        <f t="shared" si="130"/>
        <v>3574.9999999999995</v>
      </c>
      <c r="K3498" s="34">
        <f t="shared" si="131"/>
        <v>1430</v>
      </c>
      <c r="L3498" s="24">
        <v>0.4</v>
      </c>
      <c r="M3498" s="42">
        <f t="shared" si="136"/>
        <v>0.22</v>
      </c>
      <c r="N3498" s="29">
        <f t="shared" si="137"/>
        <v>1430</v>
      </c>
      <c r="O3498" s="3"/>
      <c r="P3498" s="4"/>
      <c r="Q3498" s="5"/>
      <c r="R3498" s="6"/>
    </row>
    <row r="3499" spans="1:18" ht="15.75" customHeight="1">
      <c r="A3499" s="12" t="s">
        <v>15</v>
      </c>
      <c r="B3499" s="15">
        <v>1185732</v>
      </c>
      <c r="C3499" s="3">
        <v>44380</v>
      </c>
      <c r="D3499" s="12" t="s">
        <v>16</v>
      </c>
      <c r="E3499" s="12" t="s">
        <v>119</v>
      </c>
      <c r="F3499" s="12" t="s">
        <v>120</v>
      </c>
      <c r="G3499" s="12" t="s">
        <v>19</v>
      </c>
      <c r="H3499" s="33">
        <v>0.5</v>
      </c>
      <c r="I3499" s="21">
        <v>4000</v>
      </c>
      <c r="J3499" s="33">
        <f t="shared" si="130"/>
        <v>2000</v>
      </c>
      <c r="K3499" s="34">
        <f t="shared" si="131"/>
        <v>800</v>
      </c>
      <c r="L3499" s="24">
        <v>0.4</v>
      </c>
      <c r="M3499" s="42">
        <f t="shared" si="136"/>
        <v>0.2</v>
      </c>
      <c r="N3499" s="29">
        <f t="shared" si="137"/>
        <v>800</v>
      </c>
      <c r="O3499" s="3"/>
      <c r="P3499" s="4"/>
      <c r="Q3499" s="5"/>
      <c r="R3499" s="6"/>
    </row>
    <row r="3500" spans="1:18" ht="15.75" customHeight="1">
      <c r="A3500" s="12" t="s">
        <v>15</v>
      </c>
      <c r="B3500" s="15">
        <v>1185732</v>
      </c>
      <c r="C3500" s="3">
        <v>44380</v>
      </c>
      <c r="D3500" s="12" t="s">
        <v>16</v>
      </c>
      <c r="E3500" s="12" t="s">
        <v>119</v>
      </c>
      <c r="F3500" s="12" t="s">
        <v>120</v>
      </c>
      <c r="G3500" s="12" t="s">
        <v>20</v>
      </c>
      <c r="H3500" s="33">
        <v>0.45</v>
      </c>
      <c r="I3500" s="21">
        <v>3250</v>
      </c>
      <c r="J3500" s="33">
        <f t="shared" si="130"/>
        <v>1462.5</v>
      </c>
      <c r="K3500" s="34">
        <f t="shared" si="131"/>
        <v>438.75</v>
      </c>
      <c r="L3500" s="24">
        <v>0.3</v>
      </c>
      <c r="M3500" s="42">
        <f t="shared" si="136"/>
        <v>0.13500000000000001</v>
      </c>
      <c r="N3500" s="29">
        <f t="shared" si="137"/>
        <v>438.75</v>
      </c>
      <c r="O3500" s="3"/>
      <c r="P3500" s="4"/>
      <c r="Q3500" s="5"/>
      <c r="R3500" s="6"/>
    </row>
    <row r="3501" spans="1:18" ht="15.75" customHeight="1">
      <c r="A3501" s="12" t="s">
        <v>15</v>
      </c>
      <c r="B3501" s="15">
        <v>1185732</v>
      </c>
      <c r="C3501" s="3">
        <v>44380</v>
      </c>
      <c r="D3501" s="12" t="s">
        <v>16</v>
      </c>
      <c r="E3501" s="12" t="s">
        <v>119</v>
      </c>
      <c r="F3501" s="12" t="s">
        <v>120</v>
      </c>
      <c r="G3501" s="12" t="s">
        <v>21</v>
      </c>
      <c r="H3501" s="33">
        <v>0.45</v>
      </c>
      <c r="I3501" s="21">
        <v>2750</v>
      </c>
      <c r="J3501" s="33">
        <f t="shared" si="130"/>
        <v>1237.5</v>
      </c>
      <c r="K3501" s="34">
        <f t="shared" si="131"/>
        <v>371.25</v>
      </c>
      <c r="L3501" s="24">
        <v>0.3</v>
      </c>
      <c r="M3501" s="42">
        <f t="shared" si="136"/>
        <v>0.13500000000000001</v>
      </c>
      <c r="N3501" s="29">
        <f t="shared" si="137"/>
        <v>371.25</v>
      </c>
      <c r="O3501" s="3"/>
      <c r="P3501" s="4"/>
      <c r="Q3501" s="5"/>
      <c r="R3501" s="6"/>
    </row>
    <row r="3502" spans="1:18" ht="15.75" customHeight="1">
      <c r="A3502" s="12" t="s">
        <v>15</v>
      </c>
      <c r="B3502" s="15">
        <v>1185732</v>
      </c>
      <c r="C3502" s="3">
        <v>44380</v>
      </c>
      <c r="D3502" s="12" t="s">
        <v>16</v>
      </c>
      <c r="E3502" s="12" t="s">
        <v>119</v>
      </c>
      <c r="F3502" s="12" t="s">
        <v>120</v>
      </c>
      <c r="G3502" s="12" t="s">
        <v>22</v>
      </c>
      <c r="H3502" s="33">
        <v>0.54999999999999993</v>
      </c>
      <c r="I3502" s="21">
        <v>3000</v>
      </c>
      <c r="J3502" s="33">
        <f t="shared" si="130"/>
        <v>1649.9999999999998</v>
      </c>
      <c r="K3502" s="34">
        <f t="shared" si="131"/>
        <v>494.99999999999989</v>
      </c>
      <c r="L3502" s="24">
        <v>0.3</v>
      </c>
      <c r="M3502" s="42">
        <f t="shared" si="136"/>
        <v>0.16499999999999995</v>
      </c>
      <c r="N3502" s="29">
        <f t="shared" si="137"/>
        <v>494.99999999999989</v>
      </c>
      <c r="O3502" s="3"/>
      <c r="P3502" s="4"/>
      <c r="Q3502" s="5"/>
      <c r="R3502" s="6"/>
    </row>
    <row r="3503" spans="1:18" ht="15.75" customHeight="1">
      <c r="A3503" s="12" t="s">
        <v>15</v>
      </c>
      <c r="B3503" s="15">
        <v>1185732</v>
      </c>
      <c r="C3503" s="3">
        <v>44380</v>
      </c>
      <c r="D3503" s="12" t="s">
        <v>16</v>
      </c>
      <c r="E3503" s="12" t="s">
        <v>119</v>
      </c>
      <c r="F3503" s="12" t="s">
        <v>120</v>
      </c>
      <c r="G3503" s="12" t="s">
        <v>23</v>
      </c>
      <c r="H3503" s="33">
        <v>0.6</v>
      </c>
      <c r="I3503" s="21">
        <v>4750</v>
      </c>
      <c r="J3503" s="33">
        <f t="shared" si="130"/>
        <v>2850</v>
      </c>
      <c r="K3503" s="34">
        <f t="shared" si="131"/>
        <v>997.49999999999989</v>
      </c>
      <c r="L3503" s="24">
        <v>0.35</v>
      </c>
      <c r="M3503" s="42">
        <f t="shared" si="136"/>
        <v>0.20999999999999996</v>
      </c>
      <c r="N3503" s="29">
        <f t="shared" si="137"/>
        <v>997.49999999999989</v>
      </c>
      <c r="O3503" s="3"/>
      <c r="P3503" s="4"/>
      <c r="Q3503" s="5"/>
      <c r="R3503" s="6"/>
    </row>
    <row r="3504" spans="1:18" ht="15.75" customHeight="1">
      <c r="A3504" s="12" t="s">
        <v>15</v>
      </c>
      <c r="B3504" s="15">
        <v>1185732</v>
      </c>
      <c r="C3504" s="3">
        <v>44412</v>
      </c>
      <c r="D3504" s="12" t="s">
        <v>16</v>
      </c>
      <c r="E3504" s="12" t="s">
        <v>119</v>
      </c>
      <c r="F3504" s="12" t="s">
        <v>120</v>
      </c>
      <c r="G3504" s="12" t="s">
        <v>18</v>
      </c>
      <c r="H3504" s="33">
        <v>0.54999999999999993</v>
      </c>
      <c r="I3504" s="21">
        <v>6250</v>
      </c>
      <c r="J3504" s="33">
        <f t="shared" si="130"/>
        <v>3437.4999999999995</v>
      </c>
      <c r="K3504" s="34">
        <f t="shared" si="131"/>
        <v>1375</v>
      </c>
      <c r="L3504" s="24">
        <v>0.4</v>
      </c>
      <c r="M3504" s="42">
        <f t="shared" si="136"/>
        <v>0.22</v>
      </c>
      <c r="N3504" s="29">
        <f t="shared" si="137"/>
        <v>1375</v>
      </c>
      <c r="O3504" s="3"/>
      <c r="P3504" s="4"/>
      <c r="Q3504" s="5"/>
      <c r="R3504" s="6"/>
    </row>
    <row r="3505" spans="1:18" ht="15.75" customHeight="1">
      <c r="A3505" s="12" t="s">
        <v>15</v>
      </c>
      <c r="B3505" s="15">
        <v>1185732</v>
      </c>
      <c r="C3505" s="3">
        <v>44412</v>
      </c>
      <c r="D3505" s="12" t="s">
        <v>16</v>
      </c>
      <c r="E3505" s="12" t="s">
        <v>119</v>
      </c>
      <c r="F3505" s="12" t="s">
        <v>120</v>
      </c>
      <c r="G3505" s="12" t="s">
        <v>19</v>
      </c>
      <c r="H3505" s="33">
        <v>0.5</v>
      </c>
      <c r="I3505" s="21">
        <v>4000</v>
      </c>
      <c r="J3505" s="33">
        <f t="shared" si="130"/>
        <v>2000</v>
      </c>
      <c r="K3505" s="34">
        <f t="shared" si="131"/>
        <v>800</v>
      </c>
      <c r="L3505" s="24">
        <v>0.4</v>
      </c>
      <c r="M3505" s="42">
        <f t="shared" si="136"/>
        <v>0.2</v>
      </c>
      <c r="N3505" s="29">
        <f t="shared" si="137"/>
        <v>800</v>
      </c>
      <c r="O3505" s="3"/>
      <c r="P3505" s="4"/>
      <c r="Q3505" s="5"/>
      <c r="R3505" s="6"/>
    </row>
    <row r="3506" spans="1:18" ht="15.75" customHeight="1">
      <c r="A3506" s="12" t="s">
        <v>15</v>
      </c>
      <c r="B3506" s="15">
        <v>1185732</v>
      </c>
      <c r="C3506" s="3">
        <v>44412</v>
      </c>
      <c r="D3506" s="12" t="s">
        <v>16</v>
      </c>
      <c r="E3506" s="12" t="s">
        <v>119</v>
      </c>
      <c r="F3506" s="12" t="s">
        <v>120</v>
      </c>
      <c r="G3506" s="12" t="s">
        <v>20</v>
      </c>
      <c r="H3506" s="33">
        <v>0.45</v>
      </c>
      <c r="I3506" s="21">
        <v>3250</v>
      </c>
      <c r="J3506" s="33">
        <f t="shared" si="130"/>
        <v>1462.5</v>
      </c>
      <c r="K3506" s="34">
        <f t="shared" si="131"/>
        <v>438.75</v>
      </c>
      <c r="L3506" s="24">
        <v>0.3</v>
      </c>
      <c r="M3506" s="42">
        <f t="shared" si="136"/>
        <v>0.13500000000000001</v>
      </c>
      <c r="N3506" s="29">
        <f t="shared" si="137"/>
        <v>438.75</v>
      </c>
      <c r="O3506" s="3"/>
      <c r="P3506" s="4"/>
      <c r="Q3506" s="5"/>
      <c r="R3506" s="6"/>
    </row>
    <row r="3507" spans="1:18" ht="15.75" customHeight="1">
      <c r="A3507" s="12" t="s">
        <v>15</v>
      </c>
      <c r="B3507" s="15">
        <v>1185732</v>
      </c>
      <c r="C3507" s="3">
        <v>44412</v>
      </c>
      <c r="D3507" s="12" t="s">
        <v>16</v>
      </c>
      <c r="E3507" s="12" t="s">
        <v>119</v>
      </c>
      <c r="F3507" s="12" t="s">
        <v>120</v>
      </c>
      <c r="G3507" s="12" t="s">
        <v>21</v>
      </c>
      <c r="H3507" s="33">
        <v>0.45</v>
      </c>
      <c r="I3507" s="21">
        <v>2250</v>
      </c>
      <c r="J3507" s="33">
        <f t="shared" si="130"/>
        <v>1012.5</v>
      </c>
      <c r="K3507" s="34">
        <f t="shared" si="131"/>
        <v>303.75</v>
      </c>
      <c r="L3507" s="24">
        <v>0.3</v>
      </c>
      <c r="M3507" s="42">
        <f t="shared" si="136"/>
        <v>0.13500000000000001</v>
      </c>
      <c r="N3507" s="29">
        <f t="shared" si="137"/>
        <v>303.75</v>
      </c>
      <c r="O3507" s="3"/>
      <c r="P3507" s="4"/>
      <c r="Q3507" s="5"/>
      <c r="R3507" s="6"/>
    </row>
    <row r="3508" spans="1:18" ht="15.75" customHeight="1">
      <c r="A3508" s="12" t="s">
        <v>15</v>
      </c>
      <c r="B3508" s="15">
        <v>1185732</v>
      </c>
      <c r="C3508" s="3">
        <v>44412</v>
      </c>
      <c r="D3508" s="12" t="s">
        <v>16</v>
      </c>
      <c r="E3508" s="12" t="s">
        <v>119</v>
      </c>
      <c r="F3508" s="12" t="s">
        <v>120</v>
      </c>
      <c r="G3508" s="12" t="s">
        <v>22</v>
      </c>
      <c r="H3508" s="33">
        <v>0.54999999999999993</v>
      </c>
      <c r="I3508" s="21">
        <v>2000</v>
      </c>
      <c r="J3508" s="33">
        <f t="shared" si="130"/>
        <v>1099.9999999999998</v>
      </c>
      <c r="K3508" s="34">
        <f t="shared" si="131"/>
        <v>329.99999999999994</v>
      </c>
      <c r="L3508" s="24">
        <v>0.3</v>
      </c>
      <c r="M3508" s="42">
        <f t="shared" si="136"/>
        <v>0.16499999999999998</v>
      </c>
      <c r="N3508" s="29">
        <f t="shared" si="137"/>
        <v>329.99999999999994</v>
      </c>
      <c r="O3508" s="3"/>
      <c r="P3508" s="4"/>
      <c r="Q3508" s="5"/>
      <c r="R3508" s="6"/>
    </row>
    <row r="3509" spans="1:18" ht="15.75" customHeight="1">
      <c r="A3509" s="12" t="s">
        <v>15</v>
      </c>
      <c r="B3509" s="15">
        <v>1185732</v>
      </c>
      <c r="C3509" s="3">
        <v>44412</v>
      </c>
      <c r="D3509" s="12" t="s">
        <v>16</v>
      </c>
      <c r="E3509" s="12" t="s">
        <v>119</v>
      </c>
      <c r="F3509" s="12" t="s">
        <v>120</v>
      </c>
      <c r="G3509" s="12" t="s">
        <v>23</v>
      </c>
      <c r="H3509" s="33">
        <v>0.6</v>
      </c>
      <c r="I3509" s="21">
        <v>3750</v>
      </c>
      <c r="J3509" s="33">
        <f t="shared" si="130"/>
        <v>2250</v>
      </c>
      <c r="K3509" s="34">
        <f t="shared" si="131"/>
        <v>787.5</v>
      </c>
      <c r="L3509" s="24">
        <v>0.35</v>
      </c>
      <c r="M3509" s="42">
        <f t="shared" si="136"/>
        <v>0.21</v>
      </c>
      <c r="N3509" s="29">
        <f t="shared" si="137"/>
        <v>787.5</v>
      </c>
      <c r="O3509" s="3"/>
      <c r="P3509" s="4"/>
      <c r="Q3509" s="5"/>
      <c r="R3509" s="6"/>
    </row>
    <row r="3510" spans="1:18" ht="15.75" customHeight="1">
      <c r="A3510" s="12" t="s">
        <v>15</v>
      </c>
      <c r="B3510" s="15">
        <v>1185732</v>
      </c>
      <c r="C3510" s="3">
        <v>44442</v>
      </c>
      <c r="D3510" s="12" t="s">
        <v>16</v>
      </c>
      <c r="E3510" s="12" t="s">
        <v>119</v>
      </c>
      <c r="F3510" s="12" t="s">
        <v>120</v>
      </c>
      <c r="G3510" s="12" t="s">
        <v>18</v>
      </c>
      <c r="H3510" s="33">
        <v>0.54999999999999993</v>
      </c>
      <c r="I3510" s="21">
        <v>5000</v>
      </c>
      <c r="J3510" s="33">
        <f t="shared" si="130"/>
        <v>2749.9999999999995</v>
      </c>
      <c r="K3510" s="34">
        <f t="shared" si="131"/>
        <v>1099.9999999999998</v>
      </c>
      <c r="L3510" s="24">
        <v>0.4</v>
      </c>
      <c r="M3510" s="42">
        <f t="shared" si="136"/>
        <v>0.21999999999999995</v>
      </c>
      <c r="N3510" s="29">
        <f t="shared" si="137"/>
        <v>1099.9999999999998</v>
      </c>
      <c r="O3510" s="3"/>
      <c r="P3510" s="4"/>
      <c r="Q3510" s="5"/>
      <c r="R3510" s="6"/>
    </row>
    <row r="3511" spans="1:18" ht="15.75" customHeight="1">
      <c r="A3511" s="12" t="s">
        <v>15</v>
      </c>
      <c r="B3511" s="15">
        <v>1185732</v>
      </c>
      <c r="C3511" s="3">
        <v>44442</v>
      </c>
      <c r="D3511" s="12" t="s">
        <v>16</v>
      </c>
      <c r="E3511" s="12" t="s">
        <v>119</v>
      </c>
      <c r="F3511" s="12" t="s">
        <v>120</v>
      </c>
      <c r="G3511" s="12" t="s">
        <v>19</v>
      </c>
      <c r="H3511" s="33">
        <v>0.5</v>
      </c>
      <c r="I3511" s="21">
        <v>3000</v>
      </c>
      <c r="J3511" s="33">
        <f t="shared" si="130"/>
        <v>1500</v>
      </c>
      <c r="K3511" s="34">
        <f t="shared" si="131"/>
        <v>600</v>
      </c>
      <c r="L3511" s="24">
        <v>0.4</v>
      </c>
      <c r="M3511" s="42">
        <f t="shared" si="136"/>
        <v>0.2</v>
      </c>
      <c r="N3511" s="29">
        <f t="shared" si="137"/>
        <v>600</v>
      </c>
      <c r="O3511" s="3"/>
      <c r="P3511" s="4"/>
      <c r="Q3511" s="5"/>
      <c r="R3511" s="6"/>
    </row>
    <row r="3512" spans="1:18" ht="15.75" customHeight="1">
      <c r="A3512" s="12" t="s">
        <v>15</v>
      </c>
      <c r="B3512" s="15">
        <v>1185732</v>
      </c>
      <c r="C3512" s="3">
        <v>44442</v>
      </c>
      <c r="D3512" s="12" t="s">
        <v>16</v>
      </c>
      <c r="E3512" s="12" t="s">
        <v>119</v>
      </c>
      <c r="F3512" s="12" t="s">
        <v>120</v>
      </c>
      <c r="G3512" s="12" t="s">
        <v>20</v>
      </c>
      <c r="H3512" s="33">
        <v>0.45</v>
      </c>
      <c r="I3512" s="21">
        <v>2000</v>
      </c>
      <c r="J3512" s="33">
        <f t="shared" si="130"/>
        <v>900</v>
      </c>
      <c r="K3512" s="34">
        <f t="shared" si="131"/>
        <v>270</v>
      </c>
      <c r="L3512" s="24">
        <v>0.3</v>
      </c>
      <c r="M3512" s="42">
        <f t="shared" si="136"/>
        <v>0.13500000000000001</v>
      </c>
      <c r="N3512" s="29">
        <f t="shared" si="137"/>
        <v>270</v>
      </c>
      <c r="O3512" s="3"/>
      <c r="P3512" s="4"/>
      <c r="Q3512" s="5"/>
      <c r="R3512" s="6"/>
    </row>
    <row r="3513" spans="1:18" ht="15.75" customHeight="1">
      <c r="A3513" s="12" t="s">
        <v>15</v>
      </c>
      <c r="B3513" s="15">
        <v>1185732</v>
      </c>
      <c r="C3513" s="3">
        <v>44442</v>
      </c>
      <c r="D3513" s="12" t="s">
        <v>16</v>
      </c>
      <c r="E3513" s="12" t="s">
        <v>119</v>
      </c>
      <c r="F3513" s="12" t="s">
        <v>120</v>
      </c>
      <c r="G3513" s="12" t="s">
        <v>21</v>
      </c>
      <c r="H3513" s="33">
        <v>0.45</v>
      </c>
      <c r="I3513" s="21">
        <v>1750</v>
      </c>
      <c r="J3513" s="33">
        <f t="shared" si="130"/>
        <v>787.5</v>
      </c>
      <c r="K3513" s="34">
        <f t="shared" si="131"/>
        <v>236.25</v>
      </c>
      <c r="L3513" s="24">
        <v>0.3</v>
      </c>
      <c r="M3513" s="42">
        <f t="shared" si="136"/>
        <v>0.13500000000000001</v>
      </c>
      <c r="N3513" s="29">
        <f t="shared" si="137"/>
        <v>236.25</v>
      </c>
      <c r="O3513" s="3"/>
      <c r="P3513" s="4"/>
      <c r="Q3513" s="5"/>
      <c r="R3513" s="6"/>
    </row>
    <row r="3514" spans="1:18" ht="15.75" customHeight="1">
      <c r="A3514" s="12" t="s">
        <v>15</v>
      </c>
      <c r="B3514" s="15">
        <v>1185732</v>
      </c>
      <c r="C3514" s="3">
        <v>44442</v>
      </c>
      <c r="D3514" s="12" t="s">
        <v>16</v>
      </c>
      <c r="E3514" s="12" t="s">
        <v>119</v>
      </c>
      <c r="F3514" s="12" t="s">
        <v>120</v>
      </c>
      <c r="G3514" s="12" t="s">
        <v>22</v>
      </c>
      <c r="H3514" s="33">
        <v>0.54999999999999993</v>
      </c>
      <c r="I3514" s="21">
        <v>1750</v>
      </c>
      <c r="J3514" s="33">
        <f t="shared" si="130"/>
        <v>962.49999999999989</v>
      </c>
      <c r="K3514" s="34">
        <f t="shared" si="131"/>
        <v>288.74999999999994</v>
      </c>
      <c r="L3514" s="24">
        <v>0.3</v>
      </c>
      <c r="M3514" s="42">
        <f t="shared" si="136"/>
        <v>0.16499999999999998</v>
      </c>
      <c r="N3514" s="29">
        <f t="shared" si="137"/>
        <v>288.74999999999994</v>
      </c>
      <c r="O3514" s="3"/>
      <c r="P3514" s="4"/>
      <c r="Q3514" s="5"/>
      <c r="R3514" s="6"/>
    </row>
    <row r="3515" spans="1:18" ht="15.75" customHeight="1">
      <c r="A3515" s="12" t="s">
        <v>15</v>
      </c>
      <c r="B3515" s="15">
        <v>1185732</v>
      </c>
      <c r="C3515" s="3">
        <v>44442</v>
      </c>
      <c r="D3515" s="12" t="s">
        <v>16</v>
      </c>
      <c r="E3515" s="12" t="s">
        <v>119</v>
      </c>
      <c r="F3515" s="12" t="s">
        <v>120</v>
      </c>
      <c r="G3515" s="12" t="s">
        <v>23</v>
      </c>
      <c r="H3515" s="33">
        <v>0.6</v>
      </c>
      <c r="I3515" s="21">
        <v>2750</v>
      </c>
      <c r="J3515" s="33">
        <f t="shared" si="130"/>
        <v>1650</v>
      </c>
      <c r="K3515" s="34">
        <f t="shared" si="131"/>
        <v>577.5</v>
      </c>
      <c r="L3515" s="24">
        <v>0.35</v>
      </c>
      <c r="M3515" s="42">
        <f t="shared" si="136"/>
        <v>0.21</v>
      </c>
      <c r="N3515" s="29">
        <f t="shared" si="137"/>
        <v>577.5</v>
      </c>
      <c r="O3515" s="3"/>
      <c r="P3515" s="4"/>
      <c r="Q3515" s="5"/>
      <c r="R3515" s="6"/>
    </row>
    <row r="3516" spans="1:18" ht="15.75" customHeight="1">
      <c r="A3516" s="12" t="s">
        <v>15</v>
      </c>
      <c r="B3516" s="15">
        <v>1185732</v>
      </c>
      <c r="C3516" s="3">
        <v>44474</v>
      </c>
      <c r="D3516" s="12" t="s">
        <v>16</v>
      </c>
      <c r="E3516" s="12" t="s">
        <v>119</v>
      </c>
      <c r="F3516" s="12" t="s">
        <v>120</v>
      </c>
      <c r="G3516" s="12" t="s">
        <v>18</v>
      </c>
      <c r="H3516" s="33">
        <v>0.6</v>
      </c>
      <c r="I3516" s="21">
        <v>4500</v>
      </c>
      <c r="J3516" s="33">
        <f t="shared" si="130"/>
        <v>2700</v>
      </c>
      <c r="K3516" s="34">
        <f t="shared" si="131"/>
        <v>1080</v>
      </c>
      <c r="L3516" s="24">
        <v>0.4</v>
      </c>
      <c r="M3516" s="42">
        <f t="shared" si="136"/>
        <v>0.24</v>
      </c>
      <c r="N3516" s="29">
        <f t="shared" si="137"/>
        <v>1080</v>
      </c>
      <c r="O3516" s="3"/>
      <c r="P3516" s="4"/>
      <c r="Q3516" s="5"/>
      <c r="R3516" s="6"/>
    </row>
    <row r="3517" spans="1:18" ht="15.75" customHeight="1">
      <c r="A3517" s="12" t="s">
        <v>15</v>
      </c>
      <c r="B3517" s="15">
        <v>1185732</v>
      </c>
      <c r="C3517" s="3">
        <v>44474</v>
      </c>
      <c r="D3517" s="12" t="s">
        <v>16</v>
      </c>
      <c r="E3517" s="12" t="s">
        <v>119</v>
      </c>
      <c r="F3517" s="12" t="s">
        <v>120</v>
      </c>
      <c r="G3517" s="12" t="s">
        <v>19</v>
      </c>
      <c r="H3517" s="33">
        <v>0.55000000000000004</v>
      </c>
      <c r="I3517" s="21">
        <v>2750</v>
      </c>
      <c r="J3517" s="33">
        <f t="shared" si="130"/>
        <v>1512.5000000000002</v>
      </c>
      <c r="K3517" s="34">
        <f t="shared" si="131"/>
        <v>605.00000000000011</v>
      </c>
      <c r="L3517" s="24">
        <v>0.4</v>
      </c>
      <c r="M3517" s="42">
        <f t="shared" si="136"/>
        <v>0.22000000000000003</v>
      </c>
      <c r="N3517" s="29">
        <f t="shared" si="137"/>
        <v>605.00000000000011</v>
      </c>
      <c r="O3517" s="3"/>
      <c r="P3517" s="4"/>
      <c r="Q3517" s="5"/>
      <c r="R3517" s="6"/>
    </row>
    <row r="3518" spans="1:18" ht="15.75" customHeight="1">
      <c r="A3518" s="12" t="s">
        <v>15</v>
      </c>
      <c r="B3518" s="15">
        <v>1185732</v>
      </c>
      <c r="C3518" s="3">
        <v>44474</v>
      </c>
      <c r="D3518" s="12" t="s">
        <v>16</v>
      </c>
      <c r="E3518" s="12" t="s">
        <v>119</v>
      </c>
      <c r="F3518" s="12" t="s">
        <v>120</v>
      </c>
      <c r="G3518" s="12" t="s">
        <v>20</v>
      </c>
      <c r="H3518" s="33">
        <v>0.55000000000000004</v>
      </c>
      <c r="I3518" s="21">
        <v>1750</v>
      </c>
      <c r="J3518" s="33">
        <f t="shared" si="130"/>
        <v>962.50000000000011</v>
      </c>
      <c r="K3518" s="34">
        <f t="shared" si="131"/>
        <v>288.75</v>
      </c>
      <c r="L3518" s="24">
        <v>0.3</v>
      </c>
      <c r="M3518" s="42">
        <f t="shared" si="136"/>
        <v>0.16500000000000001</v>
      </c>
      <c r="N3518" s="29">
        <f t="shared" si="137"/>
        <v>288.75</v>
      </c>
      <c r="O3518" s="3"/>
      <c r="P3518" s="4"/>
      <c r="Q3518" s="5"/>
      <c r="R3518" s="6"/>
    </row>
    <row r="3519" spans="1:18" ht="15.75" customHeight="1">
      <c r="A3519" s="12" t="s">
        <v>15</v>
      </c>
      <c r="B3519" s="15">
        <v>1185732</v>
      </c>
      <c r="C3519" s="3">
        <v>44474</v>
      </c>
      <c r="D3519" s="12" t="s">
        <v>16</v>
      </c>
      <c r="E3519" s="12" t="s">
        <v>119</v>
      </c>
      <c r="F3519" s="12" t="s">
        <v>120</v>
      </c>
      <c r="G3519" s="12" t="s">
        <v>21</v>
      </c>
      <c r="H3519" s="33">
        <v>0.55000000000000004</v>
      </c>
      <c r="I3519" s="21">
        <v>1500</v>
      </c>
      <c r="J3519" s="33">
        <f t="shared" si="130"/>
        <v>825.00000000000011</v>
      </c>
      <c r="K3519" s="34">
        <f t="shared" si="131"/>
        <v>247.50000000000003</v>
      </c>
      <c r="L3519" s="24">
        <v>0.3</v>
      </c>
      <c r="M3519" s="42">
        <f t="shared" si="136"/>
        <v>0.16500000000000001</v>
      </c>
      <c r="N3519" s="29">
        <f t="shared" si="137"/>
        <v>247.50000000000003</v>
      </c>
      <c r="O3519" s="3"/>
      <c r="P3519" s="4"/>
      <c r="Q3519" s="5"/>
      <c r="R3519" s="6"/>
    </row>
    <row r="3520" spans="1:18" ht="15.75" customHeight="1">
      <c r="A3520" s="12" t="s">
        <v>15</v>
      </c>
      <c r="B3520" s="15">
        <v>1185732</v>
      </c>
      <c r="C3520" s="3">
        <v>44474</v>
      </c>
      <c r="D3520" s="12" t="s">
        <v>16</v>
      </c>
      <c r="E3520" s="12" t="s">
        <v>119</v>
      </c>
      <c r="F3520" s="12" t="s">
        <v>120</v>
      </c>
      <c r="G3520" s="12" t="s">
        <v>22</v>
      </c>
      <c r="H3520" s="33">
        <v>0.65</v>
      </c>
      <c r="I3520" s="21">
        <v>1500</v>
      </c>
      <c r="J3520" s="33">
        <f t="shared" si="130"/>
        <v>975</v>
      </c>
      <c r="K3520" s="34">
        <f t="shared" si="131"/>
        <v>292.5</v>
      </c>
      <c r="L3520" s="24">
        <v>0.3</v>
      </c>
      <c r="M3520" s="42">
        <f t="shared" si="136"/>
        <v>0.19500000000000001</v>
      </c>
      <c r="N3520" s="29">
        <f t="shared" si="137"/>
        <v>292.5</v>
      </c>
      <c r="O3520" s="3"/>
      <c r="P3520" s="4"/>
      <c r="Q3520" s="5"/>
      <c r="R3520" s="6"/>
    </row>
    <row r="3521" spans="1:18" ht="15.75" customHeight="1">
      <c r="A3521" s="12" t="s">
        <v>15</v>
      </c>
      <c r="B3521" s="15">
        <v>1185732</v>
      </c>
      <c r="C3521" s="3">
        <v>44474</v>
      </c>
      <c r="D3521" s="12" t="s">
        <v>16</v>
      </c>
      <c r="E3521" s="12" t="s">
        <v>119</v>
      </c>
      <c r="F3521" s="12" t="s">
        <v>120</v>
      </c>
      <c r="G3521" s="12" t="s">
        <v>23</v>
      </c>
      <c r="H3521" s="33">
        <v>0.7</v>
      </c>
      <c r="I3521" s="21">
        <v>2750</v>
      </c>
      <c r="J3521" s="33">
        <f t="shared" si="130"/>
        <v>1924.9999999999998</v>
      </c>
      <c r="K3521" s="34">
        <f t="shared" si="131"/>
        <v>673.74999999999989</v>
      </c>
      <c r="L3521" s="24">
        <v>0.35</v>
      </c>
      <c r="M3521" s="42">
        <f t="shared" si="136"/>
        <v>0.24499999999999997</v>
      </c>
      <c r="N3521" s="29">
        <f t="shared" si="137"/>
        <v>673.74999999999989</v>
      </c>
      <c r="O3521" s="3"/>
      <c r="P3521" s="4"/>
      <c r="Q3521" s="5"/>
      <c r="R3521" s="6"/>
    </row>
    <row r="3522" spans="1:18" ht="15.75" customHeight="1">
      <c r="A3522" s="12" t="s">
        <v>15</v>
      </c>
      <c r="B3522" s="15">
        <v>1185732</v>
      </c>
      <c r="C3522" s="3">
        <v>44504</v>
      </c>
      <c r="D3522" s="12" t="s">
        <v>16</v>
      </c>
      <c r="E3522" s="12" t="s">
        <v>119</v>
      </c>
      <c r="F3522" s="12" t="s">
        <v>120</v>
      </c>
      <c r="G3522" s="12" t="s">
        <v>18</v>
      </c>
      <c r="H3522" s="33">
        <v>0.65</v>
      </c>
      <c r="I3522" s="21">
        <v>4250</v>
      </c>
      <c r="J3522" s="33">
        <f t="shared" si="130"/>
        <v>2762.5</v>
      </c>
      <c r="K3522" s="34">
        <f t="shared" si="131"/>
        <v>1105</v>
      </c>
      <c r="L3522" s="24">
        <v>0.4</v>
      </c>
      <c r="M3522" s="42">
        <f t="shared" si="136"/>
        <v>0.26</v>
      </c>
      <c r="N3522" s="29">
        <f t="shared" si="137"/>
        <v>1105</v>
      </c>
      <c r="O3522" s="3"/>
      <c r="P3522" s="4"/>
      <c r="Q3522" s="5"/>
      <c r="R3522" s="6"/>
    </row>
    <row r="3523" spans="1:18" ht="15.75" customHeight="1">
      <c r="A3523" s="12" t="s">
        <v>15</v>
      </c>
      <c r="B3523" s="15">
        <v>1185732</v>
      </c>
      <c r="C3523" s="3">
        <v>44504</v>
      </c>
      <c r="D3523" s="12" t="s">
        <v>16</v>
      </c>
      <c r="E3523" s="12" t="s">
        <v>119</v>
      </c>
      <c r="F3523" s="12" t="s">
        <v>120</v>
      </c>
      <c r="G3523" s="12" t="s">
        <v>19</v>
      </c>
      <c r="H3523" s="33">
        <v>0.55000000000000004</v>
      </c>
      <c r="I3523" s="21">
        <v>3000</v>
      </c>
      <c r="J3523" s="33">
        <f t="shared" si="130"/>
        <v>1650.0000000000002</v>
      </c>
      <c r="K3523" s="34">
        <f t="shared" si="131"/>
        <v>660.00000000000011</v>
      </c>
      <c r="L3523" s="24">
        <v>0.4</v>
      </c>
      <c r="M3523" s="42">
        <f t="shared" si="136"/>
        <v>0.22000000000000003</v>
      </c>
      <c r="N3523" s="29">
        <f t="shared" si="137"/>
        <v>660.00000000000011</v>
      </c>
      <c r="O3523" s="3"/>
      <c r="P3523" s="4"/>
      <c r="Q3523" s="5"/>
      <c r="R3523" s="6"/>
    </row>
    <row r="3524" spans="1:18" ht="15.75" customHeight="1">
      <c r="A3524" s="12" t="s">
        <v>15</v>
      </c>
      <c r="B3524" s="15">
        <v>1185732</v>
      </c>
      <c r="C3524" s="3">
        <v>44504</v>
      </c>
      <c r="D3524" s="12" t="s">
        <v>16</v>
      </c>
      <c r="E3524" s="12" t="s">
        <v>119</v>
      </c>
      <c r="F3524" s="12" t="s">
        <v>120</v>
      </c>
      <c r="G3524" s="12" t="s">
        <v>20</v>
      </c>
      <c r="H3524" s="33">
        <v>0.55000000000000004</v>
      </c>
      <c r="I3524" s="21">
        <v>2950</v>
      </c>
      <c r="J3524" s="33">
        <f t="shared" si="130"/>
        <v>1622.5000000000002</v>
      </c>
      <c r="K3524" s="34">
        <f t="shared" si="131"/>
        <v>486.75000000000006</v>
      </c>
      <c r="L3524" s="24">
        <v>0.3</v>
      </c>
      <c r="M3524" s="42">
        <f t="shared" si="136"/>
        <v>0.16500000000000001</v>
      </c>
      <c r="N3524" s="29">
        <f t="shared" si="137"/>
        <v>486.75000000000006</v>
      </c>
      <c r="O3524" s="3"/>
      <c r="P3524" s="4"/>
      <c r="Q3524" s="5"/>
      <c r="R3524" s="6"/>
    </row>
    <row r="3525" spans="1:18" ht="15.75" customHeight="1">
      <c r="A3525" s="12" t="s">
        <v>15</v>
      </c>
      <c r="B3525" s="15">
        <v>1185732</v>
      </c>
      <c r="C3525" s="3">
        <v>44504</v>
      </c>
      <c r="D3525" s="12" t="s">
        <v>16</v>
      </c>
      <c r="E3525" s="12" t="s">
        <v>119</v>
      </c>
      <c r="F3525" s="12" t="s">
        <v>120</v>
      </c>
      <c r="G3525" s="12" t="s">
        <v>21</v>
      </c>
      <c r="H3525" s="33">
        <v>0.55000000000000004</v>
      </c>
      <c r="I3525" s="21">
        <v>2750</v>
      </c>
      <c r="J3525" s="33">
        <f t="shared" si="130"/>
        <v>1512.5000000000002</v>
      </c>
      <c r="K3525" s="34">
        <f t="shared" si="131"/>
        <v>453.75000000000006</v>
      </c>
      <c r="L3525" s="24">
        <v>0.3</v>
      </c>
      <c r="M3525" s="42">
        <f t="shared" si="136"/>
        <v>0.16500000000000001</v>
      </c>
      <c r="N3525" s="29">
        <f t="shared" si="137"/>
        <v>453.75000000000006</v>
      </c>
      <c r="O3525" s="3"/>
      <c r="P3525" s="4"/>
      <c r="Q3525" s="5"/>
      <c r="R3525" s="6"/>
    </row>
    <row r="3526" spans="1:18" ht="15.75" customHeight="1">
      <c r="A3526" s="12" t="s">
        <v>15</v>
      </c>
      <c r="B3526" s="15">
        <v>1185732</v>
      </c>
      <c r="C3526" s="3">
        <v>44504</v>
      </c>
      <c r="D3526" s="12" t="s">
        <v>16</v>
      </c>
      <c r="E3526" s="12" t="s">
        <v>119</v>
      </c>
      <c r="F3526" s="12" t="s">
        <v>120</v>
      </c>
      <c r="G3526" s="12" t="s">
        <v>22</v>
      </c>
      <c r="H3526" s="33">
        <v>0.65</v>
      </c>
      <c r="I3526" s="21">
        <v>2500</v>
      </c>
      <c r="J3526" s="33">
        <f t="shared" si="130"/>
        <v>1625</v>
      </c>
      <c r="K3526" s="34">
        <f t="shared" si="131"/>
        <v>487.5</v>
      </c>
      <c r="L3526" s="24">
        <v>0.3</v>
      </c>
      <c r="M3526" s="42">
        <f t="shared" si="136"/>
        <v>0.19500000000000001</v>
      </c>
      <c r="N3526" s="29">
        <f t="shared" si="137"/>
        <v>487.5</v>
      </c>
      <c r="O3526" s="3"/>
      <c r="P3526" s="4"/>
      <c r="Q3526" s="5"/>
      <c r="R3526" s="6"/>
    </row>
    <row r="3527" spans="1:18" ht="15.75" customHeight="1">
      <c r="A3527" s="12" t="s">
        <v>15</v>
      </c>
      <c r="B3527" s="15">
        <v>1185732</v>
      </c>
      <c r="C3527" s="3">
        <v>44504</v>
      </c>
      <c r="D3527" s="12" t="s">
        <v>16</v>
      </c>
      <c r="E3527" s="12" t="s">
        <v>119</v>
      </c>
      <c r="F3527" s="12" t="s">
        <v>120</v>
      </c>
      <c r="G3527" s="12" t="s">
        <v>23</v>
      </c>
      <c r="H3527" s="33">
        <v>0.7</v>
      </c>
      <c r="I3527" s="21">
        <v>3500</v>
      </c>
      <c r="J3527" s="33">
        <f t="shared" si="130"/>
        <v>2450</v>
      </c>
      <c r="K3527" s="34">
        <f t="shared" si="131"/>
        <v>857.5</v>
      </c>
      <c r="L3527" s="24">
        <v>0.35</v>
      </c>
      <c r="M3527" s="42">
        <f t="shared" ref="M3527:M3590" si="138">IFERROR(K3527/I3527,0)</f>
        <v>0.245</v>
      </c>
      <c r="N3527" s="29">
        <f t="shared" ref="N3527:N3590" si="139">L3527*J3527</f>
        <v>857.5</v>
      </c>
      <c r="O3527" s="3"/>
      <c r="P3527" s="4"/>
      <c r="Q3527" s="5"/>
      <c r="R3527" s="6"/>
    </row>
    <row r="3528" spans="1:18" ht="15.75" customHeight="1">
      <c r="A3528" s="12" t="s">
        <v>15</v>
      </c>
      <c r="B3528" s="15">
        <v>1185732</v>
      </c>
      <c r="C3528" s="3">
        <v>44533</v>
      </c>
      <c r="D3528" s="12" t="s">
        <v>16</v>
      </c>
      <c r="E3528" s="12" t="s">
        <v>119</v>
      </c>
      <c r="F3528" s="12" t="s">
        <v>120</v>
      </c>
      <c r="G3528" s="12" t="s">
        <v>18</v>
      </c>
      <c r="H3528" s="33">
        <v>0.65</v>
      </c>
      <c r="I3528" s="21">
        <v>5750</v>
      </c>
      <c r="J3528" s="33">
        <f t="shared" si="130"/>
        <v>3737.5</v>
      </c>
      <c r="K3528" s="34">
        <f t="shared" si="131"/>
        <v>1495</v>
      </c>
      <c r="L3528" s="24">
        <v>0.4</v>
      </c>
      <c r="M3528" s="42">
        <f t="shared" si="138"/>
        <v>0.26</v>
      </c>
      <c r="N3528" s="29">
        <f t="shared" si="139"/>
        <v>1495</v>
      </c>
      <c r="O3528" s="3"/>
      <c r="P3528" s="4"/>
      <c r="Q3528" s="5"/>
      <c r="R3528" s="6"/>
    </row>
    <row r="3529" spans="1:18" ht="15.75" customHeight="1">
      <c r="A3529" s="12" t="s">
        <v>15</v>
      </c>
      <c r="B3529" s="15">
        <v>1185732</v>
      </c>
      <c r="C3529" s="3">
        <v>44533</v>
      </c>
      <c r="D3529" s="12" t="s">
        <v>16</v>
      </c>
      <c r="E3529" s="12" t="s">
        <v>119</v>
      </c>
      <c r="F3529" s="12" t="s">
        <v>120</v>
      </c>
      <c r="G3529" s="12" t="s">
        <v>19</v>
      </c>
      <c r="H3529" s="33">
        <v>0.55000000000000004</v>
      </c>
      <c r="I3529" s="21">
        <v>3750</v>
      </c>
      <c r="J3529" s="33">
        <f t="shared" si="130"/>
        <v>2062.5</v>
      </c>
      <c r="K3529" s="34">
        <f t="shared" si="131"/>
        <v>825</v>
      </c>
      <c r="L3529" s="24">
        <v>0.4</v>
      </c>
      <c r="M3529" s="42">
        <f t="shared" si="138"/>
        <v>0.22</v>
      </c>
      <c r="N3529" s="29">
        <f t="shared" si="139"/>
        <v>825</v>
      </c>
      <c r="O3529" s="3"/>
      <c r="P3529" s="4"/>
      <c r="Q3529" s="5"/>
      <c r="R3529" s="6"/>
    </row>
    <row r="3530" spans="1:18" ht="15.75" customHeight="1">
      <c r="A3530" s="12" t="s">
        <v>15</v>
      </c>
      <c r="B3530" s="15">
        <v>1185732</v>
      </c>
      <c r="C3530" s="3">
        <v>44533</v>
      </c>
      <c r="D3530" s="12" t="s">
        <v>16</v>
      </c>
      <c r="E3530" s="12" t="s">
        <v>119</v>
      </c>
      <c r="F3530" s="12" t="s">
        <v>120</v>
      </c>
      <c r="G3530" s="12" t="s">
        <v>20</v>
      </c>
      <c r="H3530" s="33">
        <v>0.55000000000000004</v>
      </c>
      <c r="I3530" s="21">
        <v>3500</v>
      </c>
      <c r="J3530" s="33">
        <f t="shared" si="130"/>
        <v>1925.0000000000002</v>
      </c>
      <c r="K3530" s="34">
        <f t="shared" si="131"/>
        <v>577.5</v>
      </c>
      <c r="L3530" s="24">
        <v>0.3</v>
      </c>
      <c r="M3530" s="42">
        <f t="shared" si="138"/>
        <v>0.16500000000000001</v>
      </c>
      <c r="N3530" s="29">
        <f t="shared" si="139"/>
        <v>577.5</v>
      </c>
      <c r="O3530" s="3"/>
      <c r="P3530" s="4"/>
      <c r="Q3530" s="5"/>
      <c r="R3530" s="6"/>
    </row>
    <row r="3531" spans="1:18" ht="15.75" customHeight="1">
      <c r="A3531" s="12" t="s">
        <v>15</v>
      </c>
      <c r="B3531" s="15">
        <v>1185732</v>
      </c>
      <c r="C3531" s="3">
        <v>44533</v>
      </c>
      <c r="D3531" s="12" t="s">
        <v>16</v>
      </c>
      <c r="E3531" s="12" t="s">
        <v>119</v>
      </c>
      <c r="F3531" s="12" t="s">
        <v>120</v>
      </c>
      <c r="G3531" s="12" t="s">
        <v>21</v>
      </c>
      <c r="H3531" s="33">
        <v>0.55000000000000004</v>
      </c>
      <c r="I3531" s="21">
        <v>3000</v>
      </c>
      <c r="J3531" s="33">
        <f t="shared" si="130"/>
        <v>1650.0000000000002</v>
      </c>
      <c r="K3531" s="34">
        <f t="shared" si="131"/>
        <v>495.00000000000006</v>
      </c>
      <c r="L3531" s="24">
        <v>0.3</v>
      </c>
      <c r="M3531" s="42">
        <f t="shared" si="138"/>
        <v>0.16500000000000001</v>
      </c>
      <c r="N3531" s="29">
        <f t="shared" si="139"/>
        <v>495.00000000000006</v>
      </c>
      <c r="O3531" s="3"/>
      <c r="P3531" s="4"/>
      <c r="Q3531" s="5"/>
      <c r="R3531" s="6"/>
    </row>
    <row r="3532" spans="1:18" ht="15.75" customHeight="1">
      <c r="A3532" s="12" t="s">
        <v>15</v>
      </c>
      <c r="B3532" s="15">
        <v>1185732</v>
      </c>
      <c r="C3532" s="3">
        <v>44533</v>
      </c>
      <c r="D3532" s="12" t="s">
        <v>16</v>
      </c>
      <c r="E3532" s="12" t="s">
        <v>119</v>
      </c>
      <c r="F3532" s="12" t="s">
        <v>120</v>
      </c>
      <c r="G3532" s="12" t="s">
        <v>22</v>
      </c>
      <c r="H3532" s="33">
        <v>0.65</v>
      </c>
      <c r="I3532" s="21">
        <v>3000</v>
      </c>
      <c r="J3532" s="33">
        <f t="shared" si="130"/>
        <v>1950</v>
      </c>
      <c r="K3532" s="34">
        <f t="shared" si="131"/>
        <v>585</v>
      </c>
      <c r="L3532" s="24">
        <v>0.3</v>
      </c>
      <c r="M3532" s="42">
        <f t="shared" si="138"/>
        <v>0.19500000000000001</v>
      </c>
      <c r="N3532" s="29">
        <f t="shared" si="139"/>
        <v>585</v>
      </c>
      <c r="O3532" s="3"/>
      <c r="P3532" s="4"/>
      <c r="Q3532" s="5"/>
      <c r="R3532" s="6"/>
    </row>
    <row r="3533" spans="1:18" ht="15.75" customHeight="1">
      <c r="A3533" s="12" t="s">
        <v>15</v>
      </c>
      <c r="B3533" s="15">
        <v>1185732</v>
      </c>
      <c r="C3533" s="3">
        <v>44533</v>
      </c>
      <c r="D3533" s="12" t="s">
        <v>16</v>
      </c>
      <c r="E3533" s="12" t="s">
        <v>119</v>
      </c>
      <c r="F3533" s="12" t="s">
        <v>120</v>
      </c>
      <c r="G3533" s="12" t="s">
        <v>23</v>
      </c>
      <c r="H3533" s="33">
        <v>0.7</v>
      </c>
      <c r="I3533" s="21">
        <v>4000</v>
      </c>
      <c r="J3533" s="33">
        <f t="shared" si="130"/>
        <v>2800</v>
      </c>
      <c r="K3533" s="34">
        <f t="shared" si="131"/>
        <v>979.99999999999989</v>
      </c>
      <c r="L3533" s="24">
        <v>0.35</v>
      </c>
      <c r="M3533" s="42">
        <f t="shared" si="138"/>
        <v>0.24499999999999997</v>
      </c>
      <c r="N3533" s="29">
        <f t="shared" si="139"/>
        <v>979.99999999999989</v>
      </c>
      <c r="O3533" s="3"/>
      <c r="P3533" s="4"/>
      <c r="Q3533" s="5"/>
      <c r="R3533" s="6"/>
    </row>
    <row r="3534" spans="1:18" ht="15.75" customHeight="1">
      <c r="A3534" s="12" t="s">
        <v>15</v>
      </c>
      <c r="B3534" s="15">
        <v>1185732</v>
      </c>
      <c r="C3534" s="3">
        <v>44206</v>
      </c>
      <c r="D3534" s="12" t="s">
        <v>16</v>
      </c>
      <c r="E3534" s="12" t="s">
        <v>121</v>
      </c>
      <c r="F3534" s="12" t="s">
        <v>122</v>
      </c>
      <c r="G3534" s="12" t="s">
        <v>18</v>
      </c>
      <c r="H3534" s="33">
        <v>0.35000000000000003</v>
      </c>
      <c r="I3534" s="21">
        <v>4250</v>
      </c>
      <c r="J3534" s="33">
        <f t="shared" si="130"/>
        <v>1487.5000000000002</v>
      </c>
      <c r="K3534" s="34">
        <f t="shared" si="131"/>
        <v>520.625</v>
      </c>
      <c r="L3534" s="24">
        <v>0.35</v>
      </c>
      <c r="M3534" s="42">
        <f t="shared" si="138"/>
        <v>0.1225</v>
      </c>
      <c r="N3534" s="29">
        <f t="shared" si="139"/>
        <v>520.625</v>
      </c>
      <c r="O3534" s="3"/>
      <c r="P3534" s="4"/>
      <c r="Q3534" s="5"/>
      <c r="R3534" s="6"/>
    </row>
    <row r="3535" spans="1:18" ht="15.75" customHeight="1">
      <c r="A3535" s="12" t="s">
        <v>15</v>
      </c>
      <c r="B3535" s="15">
        <v>1185732</v>
      </c>
      <c r="C3535" s="3">
        <v>44206</v>
      </c>
      <c r="D3535" s="12" t="s">
        <v>16</v>
      </c>
      <c r="E3535" s="12" t="s">
        <v>121</v>
      </c>
      <c r="F3535" s="12" t="s">
        <v>122</v>
      </c>
      <c r="G3535" s="12" t="s">
        <v>19</v>
      </c>
      <c r="H3535" s="33">
        <v>0.35000000000000003</v>
      </c>
      <c r="I3535" s="21">
        <v>2250</v>
      </c>
      <c r="J3535" s="33">
        <f t="shared" si="130"/>
        <v>787.50000000000011</v>
      </c>
      <c r="K3535" s="34">
        <f t="shared" si="131"/>
        <v>275.625</v>
      </c>
      <c r="L3535" s="24">
        <v>0.35</v>
      </c>
      <c r="M3535" s="42">
        <f t="shared" si="138"/>
        <v>0.1225</v>
      </c>
      <c r="N3535" s="29">
        <f t="shared" si="139"/>
        <v>275.625</v>
      </c>
      <c r="O3535" s="3"/>
      <c r="P3535" s="4"/>
      <c r="Q3535" s="5"/>
      <c r="R3535" s="6"/>
    </row>
    <row r="3536" spans="1:18" ht="15.75" customHeight="1">
      <c r="A3536" s="12" t="s">
        <v>15</v>
      </c>
      <c r="B3536" s="15">
        <v>1185732</v>
      </c>
      <c r="C3536" s="3">
        <v>44206</v>
      </c>
      <c r="D3536" s="12" t="s">
        <v>16</v>
      </c>
      <c r="E3536" s="12" t="s">
        <v>121</v>
      </c>
      <c r="F3536" s="12" t="s">
        <v>122</v>
      </c>
      <c r="G3536" s="12" t="s">
        <v>20</v>
      </c>
      <c r="H3536" s="33">
        <v>0.25000000000000006</v>
      </c>
      <c r="I3536" s="21">
        <v>2250</v>
      </c>
      <c r="J3536" s="33">
        <f t="shared" si="130"/>
        <v>562.50000000000011</v>
      </c>
      <c r="K3536" s="34">
        <f t="shared" si="131"/>
        <v>225.00000000000006</v>
      </c>
      <c r="L3536" s="24">
        <v>0.4</v>
      </c>
      <c r="M3536" s="42">
        <f t="shared" si="138"/>
        <v>0.10000000000000002</v>
      </c>
      <c r="N3536" s="29">
        <f t="shared" si="139"/>
        <v>225.00000000000006</v>
      </c>
      <c r="O3536" s="3"/>
      <c r="P3536" s="4"/>
      <c r="Q3536" s="5"/>
      <c r="R3536" s="6"/>
    </row>
    <row r="3537" spans="1:18" ht="15.75" customHeight="1">
      <c r="A3537" s="12" t="s">
        <v>15</v>
      </c>
      <c r="B3537" s="15">
        <v>1185732</v>
      </c>
      <c r="C3537" s="3">
        <v>44206</v>
      </c>
      <c r="D3537" s="12" t="s">
        <v>16</v>
      </c>
      <c r="E3537" s="12" t="s">
        <v>121</v>
      </c>
      <c r="F3537" s="12" t="s">
        <v>122</v>
      </c>
      <c r="G3537" s="12" t="s">
        <v>21</v>
      </c>
      <c r="H3537" s="33">
        <v>0.3</v>
      </c>
      <c r="I3537" s="21">
        <v>750</v>
      </c>
      <c r="J3537" s="33">
        <f t="shared" si="130"/>
        <v>225</v>
      </c>
      <c r="K3537" s="34">
        <f t="shared" si="131"/>
        <v>90</v>
      </c>
      <c r="L3537" s="24">
        <v>0.4</v>
      </c>
      <c r="M3537" s="42">
        <f t="shared" si="138"/>
        <v>0.12</v>
      </c>
      <c r="N3537" s="29">
        <f t="shared" si="139"/>
        <v>90</v>
      </c>
      <c r="O3537" s="3"/>
      <c r="P3537" s="4"/>
      <c r="Q3537" s="5"/>
      <c r="R3537" s="6"/>
    </row>
    <row r="3538" spans="1:18" ht="15.75" customHeight="1">
      <c r="A3538" s="12" t="s">
        <v>15</v>
      </c>
      <c r="B3538" s="15">
        <v>1185732</v>
      </c>
      <c r="C3538" s="3">
        <v>44206</v>
      </c>
      <c r="D3538" s="12" t="s">
        <v>16</v>
      </c>
      <c r="E3538" s="12" t="s">
        <v>121</v>
      </c>
      <c r="F3538" s="12" t="s">
        <v>122</v>
      </c>
      <c r="G3538" s="12" t="s">
        <v>22</v>
      </c>
      <c r="H3538" s="33">
        <v>0.45</v>
      </c>
      <c r="I3538" s="21">
        <v>1250</v>
      </c>
      <c r="J3538" s="33">
        <f t="shared" si="130"/>
        <v>562.5</v>
      </c>
      <c r="K3538" s="34">
        <f t="shared" si="131"/>
        <v>168.75</v>
      </c>
      <c r="L3538" s="24">
        <v>0.3</v>
      </c>
      <c r="M3538" s="42">
        <f t="shared" si="138"/>
        <v>0.13500000000000001</v>
      </c>
      <c r="N3538" s="29">
        <f t="shared" si="139"/>
        <v>168.75</v>
      </c>
      <c r="O3538" s="3"/>
      <c r="P3538" s="4"/>
      <c r="Q3538" s="5"/>
      <c r="R3538" s="6"/>
    </row>
    <row r="3539" spans="1:18" ht="15.75" customHeight="1">
      <c r="A3539" s="12" t="s">
        <v>15</v>
      </c>
      <c r="B3539" s="15">
        <v>1185732</v>
      </c>
      <c r="C3539" s="3">
        <v>44206</v>
      </c>
      <c r="D3539" s="12" t="s">
        <v>16</v>
      </c>
      <c r="E3539" s="12" t="s">
        <v>121</v>
      </c>
      <c r="F3539" s="12" t="s">
        <v>122</v>
      </c>
      <c r="G3539" s="12" t="s">
        <v>23</v>
      </c>
      <c r="H3539" s="33">
        <v>0.35000000000000003</v>
      </c>
      <c r="I3539" s="21">
        <v>2250</v>
      </c>
      <c r="J3539" s="33">
        <f t="shared" si="130"/>
        <v>787.50000000000011</v>
      </c>
      <c r="K3539" s="34">
        <f t="shared" si="131"/>
        <v>315.00000000000006</v>
      </c>
      <c r="L3539" s="24">
        <v>0.4</v>
      </c>
      <c r="M3539" s="42">
        <f t="shared" si="138"/>
        <v>0.14000000000000001</v>
      </c>
      <c r="N3539" s="29">
        <f t="shared" si="139"/>
        <v>315.00000000000006</v>
      </c>
      <c r="O3539" s="3"/>
      <c r="P3539" s="4"/>
      <c r="Q3539" s="5"/>
      <c r="R3539" s="6"/>
    </row>
    <row r="3540" spans="1:18" ht="15.75" customHeight="1">
      <c r="A3540" s="12" t="s">
        <v>15</v>
      </c>
      <c r="B3540" s="15">
        <v>1185732</v>
      </c>
      <c r="C3540" s="3">
        <v>44235</v>
      </c>
      <c r="D3540" s="12" t="s">
        <v>16</v>
      </c>
      <c r="E3540" s="12" t="s">
        <v>121</v>
      </c>
      <c r="F3540" s="12" t="s">
        <v>122</v>
      </c>
      <c r="G3540" s="12" t="s">
        <v>18</v>
      </c>
      <c r="H3540" s="33">
        <v>0.35000000000000003</v>
      </c>
      <c r="I3540" s="21">
        <v>4750</v>
      </c>
      <c r="J3540" s="33">
        <f t="shared" si="130"/>
        <v>1662.5000000000002</v>
      </c>
      <c r="K3540" s="34">
        <f t="shared" si="131"/>
        <v>581.875</v>
      </c>
      <c r="L3540" s="24">
        <v>0.35</v>
      </c>
      <c r="M3540" s="42">
        <f t="shared" si="138"/>
        <v>0.1225</v>
      </c>
      <c r="N3540" s="29">
        <f t="shared" si="139"/>
        <v>581.875</v>
      </c>
      <c r="O3540" s="3"/>
      <c r="P3540" s="4"/>
      <c r="Q3540" s="5"/>
      <c r="R3540" s="6"/>
    </row>
    <row r="3541" spans="1:18" ht="15.75" customHeight="1">
      <c r="A3541" s="12" t="s">
        <v>15</v>
      </c>
      <c r="B3541" s="15">
        <v>1185732</v>
      </c>
      <c r="C3541" s="3">
        <v>44235</v>
      </c>
      <c r="D3541" s="12" t="s">
        <v>16</v>
      </c>
      <c r="E3541" s="12" t="s">
        <v>121</v>
      </c>
      <c r="F3541" s="12" t="s">
        <v>122</v>
      </c>
      <c r="G3541" s="12" t="s">
        <v>19</v>
      </c>
      <c r="H3541" s="33">
        <v>0.35000000000000003</v>
      </c>
      <c r="I3541" s="21">
        <v>1250</v>
      </c>
      <c r="J3541" s="33">
        <f t="shared" si="130"/>
        <v>437.50000000000006</v>
      </c>
      <c r="K3541" s="34">
        <f t="shared" si="131"/>
        <v>153.125</v>
      </c>
      <c r="L3541" s="24">
        <v>0.35</v>
      </c>
      <c r="M3541" s="42">
        <f t="shared" si="138"/>
        <v>0.1225</v>
      </c>
      <c r="N3541" s="29">
        <f t="shared" si="139"/>
        <v>153.125</v>
      </c>
      <c r="O3541" s="3"/>
      <c r="P3541" s="4"/>
      <c r="Q3541" s="5"/>
      <c r="R3541" s="6"/>
    </row>
    <row r="3542" spans="1:18" ht="15.75" customHeight="1">
      <c r="A3542" s="12" t="s">
        <v>15</v>
      </c>
      <c r="B3542" s="15">
        <v>1185732</v>
      </c>
      <c r="C3542" s="3">
        <v>44235</v>
      </c>
      <c r="D3542" s="12" t="s">
        <v>16</v>
      </c>
      <c r="E3542" s="12" t="s">
        <v>121</v>
      </c>
      <c r="F3542" s="12" t="s">
        <v>122</v>
      </c>
      <c r="G3542" s="12" t="s">
        <v>20</v>
      </c>
      <c r="H3542" s="33">
        <v>0.25000000000000006</v>
      </c>
      <c r="I3542" s="21">
        <v>1750</v>
      </c>
      <c r="J3542" s="33">
        <f t="shared" si="130"/>
        <v>437.50000000000011</v>
      </c>
      <c r="K3542" s="34">
        <f t="shared" si="131"/>
        <v>175.00000000000006</v>
      </c>
      <c r="L3542" s="24">
        <v>0.4</v>
      </c>
      <c r="M3542" s="42">
        <f t="shared" si="138"/>
        <v>0.10000000000000003</v>
      </c>
      <c r="N3542" s="29">
        <f t="shared" si="139"/>
        <v>175.00000000000006</v>
      </c>
      <c r="O3542" s="3"/>
      <c r="P3542" s="4"/>
      <c r="Q3542" s="5"/>
      <c r="R3542" s="6"/>
    </row>
    <row r="3543" spans="1:18" ht="15.75" customHeight="1">
      <c r="A3543" s="12" t="s">
        <v>15</v>
      </c>
      <c r="B3543" s="15">
        <v>1185732</v>
      </c>
      <c r="C3543" s="3">
        <v>44235</v>
      </c>
      <c r="D3543" s="12" t="s">
        <v>16</v>
      </c>
      <c r="E3543" s="12" t="s">
        <v>121</v>
      </c>
      <c r="F3543" s="12" t="s">
        <v>122</v>
      </c>
      <c r="G3543" s="12" t="s">
        <v>21</v>
      </c>
      <c r="H3543" s="33">
        <v>0.3</v>
      </c>
      <c r="I3543" s="21">
        <v>500</v>
      </c>
      <c r="J3543" s="33">
        <f t="shared" si="130"/>
        <v>150</v>
      </c>
      <c r="K3543" s="34">
        <f t="shared" si="131"/>
        <v>60</v>
      </c>
      <c r="L3543" s="24">
        <v>0.4</v>
      </c>
      <c r="M3543" s="42">
        <f t="shared" si="138"/>
        <v>0.12</v>
      </c>
      <c r="N3543" s="29">
        <f t="shared" si="139"/>
        <v>60</v>
      </c>
      <c r="O3543" s="3"/>
      <c r="P3543" s="4"/>
      <c r="Q3543" s="5"/>
      <c r="R3543" s="6"/>
    </row>
    <row r="3544" spans="1:18" ht="15.75" customHeight="1">
      <c r="A3544" s="12" t="s">
        <v>15</v>
      </c>
      <c r="B3544" s="15">
        <v>1185732</v>
      </c>
      <c r="C3544" s="3">
        <v>44235</v>
      </c>
      <c r="D3544" s="12" t="s">
        <v>16</v>
      </c>
      <c r="E3544" s="12" t="s">
        <v>121</v>
      </c>
      <c r="F3544" s="12" t="s">
        <v>122</v>
      </c>
      <c r="G3544" s="12" t="s">
        <v>22</v>
      </c>
      <c r="H3544" s="33">
        <v>0.45</v>
      </c>
      <c r="I3544" s="21">
        <v>1250</v>
      </c>
      <c r="J3544" s="33">
        <f t="shared" si="130"/>
        <v>562.5</v>
      </c>
      <c r="K3544" s="34">
        <f t="shared" si="131"/>
        <v>168.75</v>
      </c>
      <c r="L3544" s="24">
        <v>0.3</v>
      </c>
      <c r="M3544" s="42">
        <f t="shared" si="138"/>
        <v>0.13500000000000001</v>
      </c>
      <c r="N3544" s="29">
        <f t="shared" si="139"/>
        <v>168.75</v>
      </c>
      <c r="O3544" s="3"/>
      <c r="P3544" s="4"/>
      <c r="Q3544" s="5"/>
      <c r="R3544" s="6"/>
    </row>
    <row r="3545" spans="1:18" ht="15.75" customHeight="1">
      <c r="A3545" s="12" t="s">
        <v>15</v>
      </c>
      <c r="B3545" s="15">
        <v>1185732</v>
      </c>
      <c r="C3545" s="3">
        <v>44235</v>
      </c>
      <c r="D3545" s="12" t="s">
        <v>16</v>
      </c>
      <c r="E3545" s="12" t="s">
        <v>121</v>
      </c>
      <c r="F3545" s="12" t="s">
        <v>122</v>
      </c>
      <c r="G3545" s="12" t="s">
        <v>23</v>
      </c>
      <c r="H3545" s="33">
        <v>0.35000000000000003</v>
      </c>
      <c r="I3545" s="21">
        <v>2250</v>
      </c>
      <c r="J3545" s="33">
        <f t="shared" si="130"/>
        <v>787.50000000000011</v>
      </c>
      <c r="K3545" s="34">
        <f t="shared" si="131"/>
        <v>315.00000000000006</v>
      </c>
      <c r="L3545" s="24">
        <v>0.4</v>
      </c>
      <c r="M3545" s="42">
        <f t="shared" si="138"/>
        <v>0.14000000000000001</v>
      </c>
      <c r="N3545" s="29">
        <f t="shared" si="139"/>
        <v>315.00000000000006</v>
      </c>
      <c r="O3545" s="3"/>
      <c r="P3545" s="4"/>
      <c r="Q3545" s="5"/>
      <c r="R3545" s="6"/>
    </row>
    <row r="3546" spans="1:18" ht="15.75" customHeight="1">
      <c r="A3546" s="12" t="s">
        <v>15</v>
      </c>
      <c r="B3546" s="15">
        <v>1185732</v>
      </c>
      <c r="C3546" s="3">
        <v>44261</v>
      </c>
      <c r="D3546" s="12" t="s">
        <v>16</v>
      </c>
      <c r="E3546" s="12" t="s">
        <v>121</v>
      </c>
      <c r="F3546" s="12" t="s">
        <v>122</v>
      </c>
      <c r="G3546" s="12" t="s">
        <v>18</v>
      </c>
      <c r="H3546" s="33">
        <v>0.35000000000000003</v>
      </c>
      <c r="I3546" s="21">
        <v>4450</v>
      </c>
      <c r="J3546" s="33">
        <f t="shared" si="130"/>
        <v>1557.5000000000002</v>
      </c>
      <c r="K3546" s="34">
        <f t="shared" si="131"/>
        <v>545.125</v>
      </c>
      <c r="L3546" s="24">
        <v>0.35</v>
      </c>
      <c r="M3546" s="42">
        <f t="shared" si="138"/>
        <v>0.1225</v>
      </c>
      <c r="N3546" s="29">
        <f t="shared" si="139"/>
        <v>545.125</v>
      </c>
      <c r="O3546" s="3"/>
      <c r="P3546" s="4"/>
      <c r="Q3546" s="5"/>
      <c r="R3546" s="6"/>
    </row>
    <row r="3547" spans="1:18" ht="15.75" customHeight="1">
      <c r="A3547" s="12" t="s">
        <v>15</v>
      </c>
      <c r="B3547" s="15">
        <v>1185732</v>
      </c>
      <c r="C3547" s="3">
        <v>44261</v>
      </c>
      <c r="D3547" s="12" t="s">
        <v>16</v>
      </c>
      <c r="E3547" s="12" t="s">
        <v>121</v>
      </c>
      <c r="F3547" s="12" t="s">
        <v>122</v>
      </c>
      <c r="G3547" s="12" t="s">
        <v>19</v>
      </c>
      <c r="H3547" s="33">
        <v>0.35000000000000003</v>
      </c>
      <c r="I3547" s="21">
        <v>1500</v>
      </c>
      <c r="J3547" s="33">
        <f t="shared" si="130"/>
        <v>525</v>
      </c>
      <c r="K3547" s="34">
        <f t="shared" si="131"/>
        <v>183.75</v>
      </c>
      <c r="L3547" s="24">
        <v>0.35</v>
      </c>
      <c r="M3547" s="42">
        <f t="shared" si="138"/>
        <v>0.1225</v>
      </c>
      <c r="N3547" s="29">
        <f t="shared" si="139"/>
        <v>183.75</v>
      </c>
      <c r="O3547" s="3"/>
      <c r="P3547" s="4"/>
      <c r="Q3547" s="5"/>
      <c r="R3547" s="6"/>
    </row>
    <row r="3548" spans="1:18" ht="15.75" customHeight="1">
      <c r="A3548" s="12" t="s">
        <v>15</v>
      </c>
      <c r="B3548" s="15">
        <v>1185732</v>
      </c>
      <c r="C3548" s="3">
        <v>44261</v>
      </c>
      <c r="D3548" s="12" t="s">
        <v>16</v>
      </c>
      <c r="E3548" s="12" t="s">
        <v>121</v>
      </c>
      <c r="F3548" s="12" t="s">
        <v>122</v>
      </c>
      <c r="G3548" s="12" t="s">
        <v>20</v>
      </c>
      <c r="H3548" s="33">
        <v>0.25000000000000006</v>
      </c>
      <c r="I3548" s="21">
        <v>1750</v>
      </c>
      <c r="J3548" s="33">
        <f t="shared" si="130"/>
        <v>437.50000000000011</v>
      </c>
      <c r="K3548" s="34">
        <f t="shared" si="131"/>
        <v>175.00000000000006</v>
      </c>
      <c r="L3548" s="24">
        <v>0.4</v>
      </c>
      <c r="M3548" s="42">
        <f t="shared" si="138"/>
        <v>0.10000000000000003</v>
      </c>
      <c r="N3548" s="29">
        <f t="shared" si="139"/>
        <v>175.00000000000006</v>
      </c>
      <c r="O3548" s="3"/>
      <c r="P3548" s="4"/>
      <c r="Q3548" s="5"/>
      <c r="R3548" s="6"/>
    </row>
    <row r="3549" spans="1:18" ht="15.75" customHeight="1">
      <c r="A3549" s="12" t="s">
        <v>15</v>
      </c>
      <c r="B3549" s="15">
        <v>1185732</v>
      </c>
      <c r="C3549" s="3">
        <v>44261</v>
      </c>
      <c r="D3549" s="12" t="s">
        <v>16</v>
      </c>
      <c r="E3549" s="12" t="s">
        <v>121</v>
      </c>
      <c r="F3549" s="12" t="s">
        <v>122</v>
      </c>
      <c r="G3549" s="12" t="s">
        <v>21</v>
      </c>
      <c r="H3549" s="33">
        <v>0.3</v>
      </c>
      <c r="I3549" s="21">
        <v>250</v>
      </c>
      <c r="J3549" s="33">
        <f t="shared" si="130"/>
        <v>75</v>
      </c>
      <c r="K3549" s="34">
        <f t="shared" si="131"/>
        <v>30</v>
      </c>
      <c r="L3549" s="24">
        <v>0.4</v>
      </c>
      <c r="M3549" s="42">
        <f t="shared" si="138"/>
        <v>0.12</v>
      </c>
      <c r="N3549" s="29">
        <f t="shared" si="139"/>
        <v>30</v>
      </c>
      <c r="O3549" s="3"/>
      <c r="P3549" s="4"/>
      <c r="Q3549" s="5"/>
      <c r="R3549" s="6"/>
    </row>
    <row r="3550" spans="1:18" ht="15.75" customHeight="1">
      <c r="A3550" s="12" t="s">
        <v>15</v>
      </c>
      <c r="B3550" s="15">
        <v>1185732</v>
      </c>
      <c r="C3550" s="3">
        <v>44261</v>
      </c>
      <c r="D3550" s="12" t="s">
        <v>16</v>
      </c>
      <c r="E3550" s="12" t="s">
        <v>121</v>
      </c>
      <c r="F3550" s="12" t="s">
        <v>122</v>
      </c>
      <c r="G3550" s="12" t="s">
        <v>22</v>
      </c>
      <c r="H3550" s="33">
        <v>0.45</v>
      </c>
      <c r="I3550" s="21">
        <v>750</v>
      </c>
      <c r="J3550" s="33">
        <f t="shared" si="130"/>
        <v>337.5</v>
      </c>
      <c r="K3550" s="34">
        <f t="shared" si="131"/>
        <v>101.25</v>
      </c>
      <c r="L3550" s="24">
        <v>0.3</v>
      </c>
      <c r="M3550" s="42">
        <f t="shared" si="138"/>
        <v>0.13500000000000001</v>
      </c>
      <c r="N3550" s="29">
        <f t="shared" si="139"/>
        <v>101.25</v>
      </c>
      <c r="O3550" s="3"/>
      <c r="P3550" s="4"/>
      <c r="Q3550" s="5"/>
      <c r="R3550" s="6"/>
    </row>
    <row r="3551" spans="1:18" ht="15.75" customHeight="1">
      <c r="A3551" s="12" t="s">
        <v>15</v>
      </c>
      <c r="B3551" s="15">
        <v>1185732</v>
      </c>
      <c r="C3551" s="3">
        <v>44261</v>
      </c>
      <c r="D3551" s="12" t="s">
        <v>16</v>
      </c>
      <c r="E3551" s="12" t="s">
        <v>121</v>
      </c>
      <c r="F3551" s="12" t="s">
        <v>122</v>
      </c>
      <c r="G3551" s="12" t="s">
        <v>23</v>
      </c>
      <c r="H3551" s="33">
        <v>0.35000000000000003</v>
      </c>
      <c r="I3551" s="21">
        <v>1750</v>
      </c>
      <c r="J3551" s="33">
        <f t="shared" si="130"/>
        <v>612.50000000000011</v>
      </c>
      <c r="K3551" s="34">
        <f t="shared" si="131"/>
        <v>245.00000000000006</v>
      </c>
      <c r="L3551" s="24">
        <v>0.4</v>
      </c>
      <c r="M3551" s="42">
        <f t="shared" si="138"/>
        <v>0.14000000000000004</v>
      </c>
      <c r="N3551" s="29">
        <f t="shared" si="139"/>
        <v>245.00000000000006</v>
      </c>
      <c r="O3551" s="3"/>
      <c r="P3551" s="4"/>
      <c r="Q3551" s="5"/>
      <c r="R3551" s="6"/>
    </row>
    <row r="3552" spans="1:18" ht="15.75" customHeight="1">
      <c r="A3552" s="12" t="s">
        <v>15</v>
      </c>
      <c r="B3552" s="15">
        <v>1185732</v>
      </c>
      <c r="C3552" s="3">
        <v>44293</v>
      </c>
      <c r="D3552" s="12" t="s">
        <v>16</v>
      </c>
      <c r="E3552" s="12" t="s">
        <v>121</v>
      </c>
      <c r="F3552" s="12" t="s">
        <v>122</v>
      </c>
      <c r="G3552" s="12" t="s">
        <v>18</v>
      </c>
      <c r="H3552" s="33">
        <v>0.35000000000000003</v>
      </c>
      <c r="I3552" s="21">
        <v>4250</v>
      </c>
      <c r="J3552" s="33">
        <f t="shared" si="130"/>
        <v>1487.5000000000002</v>
      </c>
      <c r="K3552" s="34">
        <f t="shared" si="131"/>
        <v>520.625</v>
      </c>
      <c r="L3552" s="24">
        <v>0.35</v>
      </c>
      <c r="M3552" s="42">
        <f t="shared" si="138"/>
        <v>0.1225</v>
      </c>
      <c r="N3552" s="29">
        <f t="shared" si="139"/>
        <v>520.625</v>
      </c>
      <c r="O3552" s="3"/>
      <c r="P3552" s="4"/>
      <c r="Q3552" s="5"/>
      <c r="R3552" s="6"/>
    </row>
    <row r="3553" spans="1:18" ht="15.75" customHeight="1">
      <c r="A3553" s="12" t="s">
        <v>15</v>
      </c>
      <c r="B3553" s="15">
        <v>1185732</v>
      </c>
      <c r="C3553" s="3">
        <v>44293</v>
      </c>
      <c r="D3553" s="12" t="s">
        <v>16</v>
      </c>
      <c r="E3553" s="12" t="s">
        <v>121</v>
      </c>
      <c r="F3553" s="12" t="s">
        <v>122</v>
      </c>
      <c r="G3553" s="12" t="s">
        <v>19</v>
      </c>
      <c r="H3553" s="33">
        <v>0.35000000000000003</v>
      </c>
      <c r="I3553" s="21">
        <v>1250</v>
      </c>
      <c r="J3553" s="33">
        <f t="shared" si="130"/>
        <v>437.50000000000006</v>
      </c>
      <c r="K3553" s="34">
        <f t="shared" si="131"/>
        <v>153.125</v>
      </c>
      <c r="L3553" s="24">
        <v>0.35</v>
      </c>
      <c r="M3553" s="42">
        <f t="shared" si="138"/>
        <v>0.1225</v>
      </c>
      <c r="N3553" s="29">
        <f t="shared" si="139"/>
        <v>153.125</v>
      </c>
      <c r="O3553" s="3"/>
      <c r="P3553" s="4"/>
      <c r="Q3553" s="5"/>
      <c r="R3553" s="6"/>
    </row>
    <row r="3554" spans="1:18" ht="15.75" customHeight="1">
      <c r="A3554" s="12" t="s">
        <v>15</v>
      </c>
      <c r="B3554" s="15">
        <v>1185732</v>
      </c>
      <c r="C3554" s="3">
        <v>44293</v>
      </c>
      <c r="D3554" s="12" t="s">
        <v>16</v>
      </c>
      <c r="E3554" s="12" t="s">
        <v>121</v>
      </c>
      <c r="F3554" s="12" t="s">
        <v>122</v>
      </c>
      <c r="G3554" s="12" t="s">
        <v>20</v>
      </c>
      <c r="H3554" s="33">
        <v>0.25000000000000006</v>
      </c>
      <c r="I3554" s="21">
        <v>1250</v>
      </c>
      <c r="J3554" s="33">
        <f t="shared" si="130"/>
        <v>312.50000000000006</v>
      </c>
      <c r="K3554" s="34">
        <f t="shared" si="131"/>
        <v>125.00000000000003</v>
      </c>
      <c r="L3554" s="24">
        <v>0.4</v>
      </c>
      <c r="M3554" s="42">
        <f t="shared" si="138"/>
        <v>0.10000000000000002</v>
      </c>
      <c r="N3554" s="29">
        <f t="shared" si="139"/>
        <v>125.00000000000003</v>
      </c>
      <c r="O3554" s="3"/>
      <c r="P3554" s="4"/>
      <c r="Q3554" s="5"/>
      <c r="R3554" s="6"/>
    </row>
    <row r="3555" spans="1:18" ht="15.75" customHeight="1">
      <c r="A3555" s="12" t="s">
        <v>15</v>
      </c>
      <c r="B3555" s="15">
        <v>1185732</v>
      </c>
      <c r="C3555" s="3">
        <v>44293</v>
      </c>
      <c r="D3555" s="12" t="s">
        <v>16</v>
      </c>
      <c r="E3555" s="12" t="s">
        <v>121</v>
      </c>
      <c r="F3555" s="12" t="s">
        <v>122</v>
      </c>
      <c r="G3555" s="12" t="s">
        <v>21</v>
      </c>
      <c r="H3555" s="33">
        <v>0.3</v>
      </c>
      <c r="I3555" s="21">
        <v>500</v>
      </c>
      <c r="J3555" s="33">
        <f t="shared" si="130"/>
        <v>150</v>
      </c>
      <c r="K3555" s="34">
        <f t="shared" si="131"/>
        <v>60</v>
      </c>
      <c r="L3555" s="24">
        <v>0.4</v>
      </c>
      <c r="M3555" s="42">
        <f t="shared" si="138"/>
        <v>0.12</v>
      </c>
      <c r="N3555" s="29">
        <f t="shared" si="139"/>
        <v>60</v>
      </c>
      <c r="O3555" s="3"/>
      <c r="P3555" s="4"/>
      <c r="Q3555" s="5"/>
      <c r="R3555" s="6"/>
    </row>
    <row r="3556" spans="1:18" ht="15.75" customHeight="1">
      <c r="A3556" s="12" t="s">
        <v>15</v>
      </c>
      <c r="B3556" s="15">
        <v>1185732</v>
      </c>
      <c r="C3556" s="3">
        <v>44293</v>
      </c>
      <c r="D3556" s="12" t="s">
        <v>16</v>
      </c>
      <c r="E3556" s="12" t="s">
        <v>121</v>
      </c>
      <c r="F3556" s="12" t="s">
        <v>122</v>
      </c>
      <c r="G3556" s="12" t="s">
        <v>22</v>
      </c>
      <c r="H3556" s="33">
        <v>0.45</v>
      </c>
      <c r="I3556" s="21">
        <v>500</v>
      </c>
      <c r="J3556" s="33">
        <f t="shared" si="130"/>
        <v>225</v>
      </c>
      <c r="K3556" s="34">
        <f t="shared" si="131"/>
        <v>67.5</v>
      </c>
      <c r="L3556" s="24">
        <v>0.3</v>
      </c>
      <c r="M3556" s="42">
        <f t="shared" si="138"/>
        <v>0.13500000000000001</v>
      </c>
      <c r="N3556" s="29">
        <f t="shared" si="139"/>
        <v>67.5</v>
      </c>
      <c r="O3556" s="3"/>
      <c r="P3556" s="4"/>
      <c r="Q3556" s="5"/>
      <c r="R3556" s="6"/>
    </row>
    <row r="3557" spans="1:18" ht="15.75" customHeight="1">
      <c r="A3557" s="12" t="s">
        <v>15</v>
      </c>
      <c r="B3557" s="15">
        <v>1185732</v>
      </c>
      <c r="C3557" s="3">
        <v>44293</v>
      </c>
      <c r="D3557" s="12" t="s">
        <v>16</v>
      </c>
      <c r="E3557" s="12" t="s">
        <v>121</v>
      </c>
      <c r="F3557" s="12" t="s">
        <v>122</v>
      </c>
      <c r="G3557" s="12" t="s">
        <v>23</v>
      </c>
      <c r="H3557" s="33">
        <v>0.35000000000000003</v>
      </c>
      <c r="I3557" s="21">
        <v>2000</v>
      </c>
      <c r="J3557" s="33">
        <f t="shared" si="130"/>
        <v>700.00000000000011</v>
      </c>
      <c r="K3557" s="34">
        <f t="shared" si="131"/>
        <v>280.00000000000006</v>
      </c>
      <c r="L3557" s="24">
        <v>0.4</v>
      </c>
      <c r="M3557" s="42">
        <f t="shared" si="138"/>
        <v>0.14000000000000004</v>
      </c>
      <c r="N3557" s="29">
        <f t="shared" si="139"/>
        <v>280.00000000000006</v>
      </c>
      <c r="O3557" s="3"/>
      <c r="P3557" s="4"/>
      <c r="Q3557" s="5"/>
      <c r="R3557" s="6"/>
    </row>
    <row r="3558" spans="1:18" ht="15.75" customHeight="1">
      <c r="A3558" s="12" t="s">
        <v>15</v>
      </c>
      <c r="B3558" s="15">
        <v>1185732</v>
      </c>
      <c r="C3558" s="3">
        <v>44322</v>
      </c>
      <c r="D3558" s="12" t="s">
        <v>16</v>
      </c>
      <c r="E3558" s="12" t="s">
        <v>121</v>
      </c>
      <c r="F3558" s="12" t="s">
        <v>122</v>
      </c>
      <c r="G3558" s="12" t="s">
        <v>18</v>
      </c>
      <c r="H3558" s="33">
        <v>0.49999999999999994</v>
      </c>
      <c r="I3558" s="21">
        <v>4700</v>
      </c>
      <c r="J3558" s="33">
        <f t="shared" si="130"/>
        <v>2349.9999999999995</v>
      </c>
      <c r="K3558" s="34">
        <f t="shared" si="131"/>
        <v>822.49999999999977</v>
      </c>
      <c r="L3558" s="24">
        <v>0.35</v>
      </c>
      <c r="M3558" s="42">
        <f t="shared" si="138"/>
        <v>0.17499999999999996</v>
      </c>
      <c r="N3558" s="29">
        <f t="shared" si="139"/>
        <v>822.49999999999977</v>
      </c>
      <c r="O3558" s="3"/>
      <c r="P3558" s="4"/>
      <c r="Q3558" s="5"/>
      <c r="R3558" s="6"/>
    </row>
    <row r="3559" spans="1:18" ht="15.75" customHeight="1">
      <c r="A3559" s="12" t="s">
        <v>15</v>
      </c>
      <c r="B3559" s="15">
        <v>1185732</v>
      </c>
      <c r="C3559" s="3">
        <v>44322</v>
      </c>
      <c r="D3559" s="12" t="s">
        <v>16</v>
      </c>
      <c r="E3559" s="12" t="s">
        <v>121</v>
      </c>
      <c r="F3559" s="12" t="s">
        <v>122</v>
      </c>
      <c r="G3559" s="12" t="s">
        <v>19</v>
      </c>
      <c r="H3559" s="33">
        <v>0.45</v>
      </c>
      <c r="I3559" s="21">
        <v>1750</v>
      </c>
      <c r="J3559" s="33">
        <f t="shared" si="130"/>
        <v>787.5</v>
      </c>
      <c r="K3559" s="34">
        <f t="shared" si="131"/>
        <v>275.625</v>
      </c>
      <c r="L3559" s="24">
        <v>0.35</v>
      </c>
      <c r="M3559" s="42">
        <f t="shared" si="138"/>
        <v>0.1575</v>
      </c>
      <c r="N3559" s="29">
        <f t="shared" si="139"/>
        <v>275.625</v>
      </c>
      <c r="O3559" s="3"/>
      <c r="P3559" s="4"/>
      <c r="Q3559" s="5"/>
      <c r="R3559" s="6"/>
    </row>
    <row r="3560" spans="1:18" ht="15.75" customHeight="1">
      <c r="A3560" s="12" t="s">
        <v>15</v>
      </c>
      <c r="B3560" s="15">
        <v>1185732</v>
      </c>
      <c r="C3560" s="3">
        <v>44322</v>
      </c>
      <c r="D3560" s="12" t="s">
        <v>16</v>
      </c>
      <c r="E3560" s="12" t="s">
        <v>121</v>
      </c>
      <c r="F3560" s="12" t="s">
        <v>122</v>
      </c>
      <c r="G3560" s="12" t="s">
        <v>20</v>
      </c>
      <c r="H3560" s="33">
        <v>0.4</v>
      </c>
      <c r="I3560" s="21">
        <v>2000</v>
      </c>
      <c r="J3560" s="33">
        <f t="shared" si="130"/>
        <v>800</v>
      </c>
      <c r="K3560" s="34">
        <f t="shared" si="131"/>
        <v>320</v>
      </c>
      <c r="L3560" s="24">
        <v>0.4</v>
      </c>
      <c r="M3560" s="42">
        <f t="shared" si="138"/>
        <v>0.16</v>
      </c>
      <c r="N3560" s="29">
        <f t="shared" si="139"/>
        <v>320</v>
      </c>
      <c r="O3560" s="3"/>
      <c r="P3560" s="4"/>
      <c r="Q3560" s="5"/>
      <c r="R3560" s="6"/>
    </row>
    <row r="3561" spans="1:18" ht="15.75" customHeight="1">
      <c r="A3561" s="12" t="s">
        <v>15</v>
      </c>
      <c r="B3561" s="15">
        <v>1185732</v>
      </c>
      <c r="C3561" s="3">
        <v>44322</v>
      </c>
      <c r="D3561" s="12" t="s">
        <v>16</v>
      </c>
      <c r="E3561" s="12" t="s">
        <v>121</v>
      </c>
      <c r="F3561" s="12" t="s">
        <v>122</v>
      </c>
      <c r="G3561" s="12" t="s">
        <v>21</v>
      </c>
      <c r="H3561" s="33">
        <v>0.4</v>
      </c>
      <c r="I3561" s="21">
        <v>1500</v>
      </c>
      <c r="J3561" s="33">
        <f t="shared" si="130"/>
        <v>600</v>
      </c>
      <c r="K3561" s="34">
        <f t="shared" si="131"/>
        <v>240</v>
      </c>
      <c r="L3561" s="24">
        <v>0.4</v>
      </c>
      <c r="M3561" s="42">
        <f t="shared" si="138"/>
        <v>0.16</v>
      </c>
      <c r="N3561" s="29">
        <f t="shared" si="139"/>
        <v>240</v>
      </c>
      <c r="O3561" s="3"/>
      <c r="P3561" s="4"/>
      <c r="Q3561" s="5"/>
      <c r="R3561" s="6"/>
    </row>
    <row r="3562" spans="1:18" ht="15.75" customHeight="1">
      <c r="A3562" s="12" t="s">
        <v>15</v>
      </c>
      <c r="B3562" s="15">
        <v>1185732</v>
      </c>
      <c r="C3562" s="3">
        <v>44322</v>
      </c>
      <c r="D3562" s="12" t="s">
        <v>16</v>
      </c>
      <c r="E3562" s="12" t="s">
        <v>121</v>
      </c>
      <c r="F3562" s="12" t="s">
        <v>122</v>
      </c>
      <c r="G3562" s="12" t="s">
        <v>22</v>
      </c>
      <c r="H3562" s="33">
        <v>0.49999999999999994</v>
      </c>
      <c r="I3562" s="21">
        <v>1750</v>
      </c>
      <c r="J3562" s="33">
        <f t="shared" si="130"/>
        <v>874.99999999999989</v>
      </c>
      <c r="K3562" s="34">
        <f t="shared" si="131"/>
        <v>262.49999999999994</v>
      </c>
      <c r="L3562" s="24">
        <v>0.3</v>
      </c>
      <c r="M3562" s="42">
        <f t="shared" si="138"/>
        <v>0.14999999999999997</v>
      </c>
      <c r="N3562" s="29">
        <f t="shared" si="139"/>
        <v>262.49999999999994</v>
      </c>
      <c r="O3562" s="3"/>
      <c r="P3562" s="4"/>
      <c r="Q3562" s="5"/>
      <c r="R3562" s="6"/>
    </row>
    <row r="3563" spans="1:18" ht="15.75" customHeight="1">
      <c r="A3563" s="12" t="s">
        <v>15</v>
      </c>
      <c r="B3563" s="15">
        <v>1185732</v>
      </c>
      <c r="C3563" s="3">
        <v>44322</v>
      </c>
      <c r="D3563" s="12" t="s">
        <v>16</v>
      </c>
      <c r="E3563" s="12" t="s">
        <v>121</v>
      </c>
      <c r="F3563" s="12" t="s">
        <v>122</v>
      </c>
      <c r="G3563" s="12" t="s">
        <v>23</v>
      </c>
      <c r="H3563" s="33">
        <v>0.54999999999999993</v>
      </c>
      <c r="I3563" s="21">
        <v>3000</v>
      </c>
      <c r="J3563" s="33">
        <f t="shared" si="130"/>
        <v>1649.9999999999998</v>
      </c>
      <c r="K3563" s="34">
        <f t="shared" si="131"/>
        <v>660</v>
      </c>
      <c r="L3563" s="24">
        <v>0.4</v>
      </c>
      <c r="M3563" s="42">
        <f t="shared" si="138"/>
        <v>0.22</v>
      </c>
      <c r="N3563" s="29">
        <f t="shared" si="139"/>
        <v>660</v>
      </c>
      <c r="O3563" s="3"/>
      <c r="P3563" s="4"/>
      <c r="Q3563" s="5"/>
      <c r="R3563" s="6"/>
    </row>
    <row r="3564" spans="1:18" ht="15.75" customHeight="1">
      <c r="A3564" s="12" t="s">
        <v>15</v>
      </c>
      <c r="B3564" s="15">
        <v>1185732</v>
      </c>
      <c r="C3564" s="3">
        <v>44355</v>
      </c>
      <c r="D3564" s="12" t="s">
        <v>16</v>
      </c>
      <c r="E3564" s="12" t="s">
        <v>121</v>
      </c>
      <c r="F3564" s="12" t="s">
        <v>122</v>
      </c>
      <c r="G3564" s="12" t="s">
        <v>18</v>
      </c>
      <c r="H3564" s="33">
        <v>0.49999999999999994</v>
      </c>
      <c r="I3564" s="21">
        <v>5500</v>
      </c>
      <c r="J3564" s="33">
        <f t="shared" si="130"/>
        <v>2749.9999999999995</v>
      </c>
      <c r="K3564" s="34">
        <f t="shared" si="131"/>
        <v>962.49999999999977</v>
      </c>
      <c r="L3564" s="24">
        <v>0.35</v>
      </c>
      <c r="M3564" s="42">
        <f t="shared" si="138"/>
        <v>0.17499999999999996</v>
      </c>
      <c r="N3564" s="29">
        <f t="shared" si="139"/>
        <v>962.49999999999977</v>
      </c>
      <c r="O3564" s="3"/>
      <c r="P3564" s="4"/>
      <c r="Q3564" s="5"/>
      <c r="R3564" s="6"/>
    </row>
    <row r="3565" spans="1:18" ht="15.75" customHeight="1">
      <c r="A3565" s="12" t="s">
        <v>15</v>
      </c>
      <c r="B3565" s="15">
        <v>1185732</v>
      </c>
      <c r="C3565" s="3">
        <v>44355</v>
      </c>
      <c r="D3565" s="12" t="s">
        <v>16</v>
      </c>
      <c r="E3565" s="12" t="s">
        <v>121</v>
      </c>
      <c r="F3565" s="12" t="s">
        <v>122</v>
      </c>
      <c r="G3565" s="12" t="s">
        <v>19</v>
      </c>
      <c r="H3565" s="33">
        <v>0.45</v>
      </c>
      <c r="I3565" s="21">
        <v>3000</v>
      </c>
      <c r="J3565" s="33">
        <f t="shared" si="130"/>
        <v>1350</v>
      </c>
      <c r="K3565" s="34">
        <f t="shared" si="131"/>
        <v>472.49999999999994</v>
      </c>
      <c r="L3565" s="24">
        <v>0.35</v>
      </c>
      <c r="M3565" s="42">
        <f t="shared" si="138"/>
        <v>0.15749999999999997</v>
      </c>
      <c r="N3565" s="29">
        <f t="shared" si="139"/>
        <v>472.49999999999994</v>
      </c>
      <c r="O3565" s="3"/>
      <c r="P3565" s="4"/>
      <c r="Q3565" s="5"/>
      <c r="R3565" s="6"/>
    </row>
    <row r="3566" spans="1:18" ht="15.75" customHeight="1">
      <c r="A3566" s="12" t="s">
        <v>15</v>
      </c>
      <c r="B3566" s="15">
        <v>1185732</v>
      </c>
      <c r="C3566" s="3">
        <v>44355</v>
      </c>
      <c r="D3566" s="12" t="s">
        <v>16</v>
      </c>
      <c r="E3566" s="12" t="s">
        <v>121</v>
      </c>
      <c r="F3566" s="12" t="s">
        <v>122</v>
      </c>
      <c r="G3566" s="12" t="s">
        <v>20</v>
      </c>
      <c r="H3566" s="33">
        <v>0.4</v>
      </c>
      <c r="I3566" s="21">
        <v>2250</v>
      </c>
      <c r="J3566" s="33">
        <f t="shared" si="130"/>
        <v>900</v>
      </c>
      <c r="K3566" s="34">
        <f t="shared" si="131"/>
        <v>360</v>
      </c>
      <c r="L3566" s="24">
        <v>0.4</v>
      </c>
      <c r="M3566" s="42">
        <f t="shared" si="138"/>
        <v>0.16</v>
      </c>
      <c r="N3566" s="29">
        <f t="shared" si="139"/>
        <v>360</v>
      </c>
      <c r="O3566" s="3"/>
      <c r="P3566" s="4"/>
      <c r="Q3566" s="5"/>
      <c r="R3566" s="6"/>
    </row>
    <row r="3567" spans="1:18" ht="15.75" customHeight="1">
      <c r="A3567" s="12" t="s">
        <v>15</v>
      </c>
      <c r="B3567" s="15">
        <v>1185732</v>
      </c>
      <c r="C3567" s="3">
        <v>44355</v>
      </c>
      <c r="D3567" s="12" t="s">
        <v>16</v>
      </c>
      <c r="E3567" s="12" t="s">
        <v>121</v>
      </c>
      <c r="F3567" s="12" t="s">
        <v>122</v>
      </c>
      <c r="G3567" s="12" t="s">
        <v>21</v>
      </c>
      <c r="H3567" s="33">
        <v>0.4</v>
      </c>
      <c r="I3567" s="21">
        <v>2000</v>
      </c>
      <c r="J3567" s="33">
        <f t="shared" si="130"/>
        <v>800</v>
      </c>
      <c r="K3567" s="34">
        <f t="shared" si="131"/>
        <v>320</v>
      </c>
      <c r="L3567" s="24">
        <v>0.4</v>
      </c>
      <c r="M3567" s="42">
        <f t="shared" si="138"/>
        <v>0.16</v>
      </c>
      <c r="N3567" s="29">
        <f t="shared" si="139"/>
        <v>320</v>
      </c>
      <c r="O3567" s="3"/>
      <c r="P3567" s="4"/>
      <c r="Q3567" s="5"/>
      <c r="R3567" s="6"/>
    </row>
    <row r="3568" spans="1:18" ht="15.75" customHeight="1">
      <c r="A3568" s="12" t="s">
        <v>15</v>
      </c>
      <c r="B3568" s="15">
        <v>1185732</v>
      </c>
      <c r="C3568" s="3">
        <v>44355</v>
      </c>
      <c r="D3568" s="12" t="s">
        <v>16</v>
      </c>
      <c r="E3568" s="12" t="s">
        <v>121</v>
      </c>
      <c r="F3568" s="12" t="s">
        <v>122</v>
      </c>
      <c r="G3568" s="12" t="s">
        <v>22</v>
      </c>
      <c r="H3568" s="33">
        <v>0.49999999999999994</v>
      </c>
      <c r="I3568" s="21">
        <v>2000</v>
      </c>
      <c r="J3568" s="33">
        <f t="shared" si="130"/>
        <v>999.99999999999989</v>
      </c>
      <c r="K3568" s="34">
        <f t="shared" si="131"/>
        <v>299.99999999999994</v>
      </c>
      <c r="L3568" s="24">
        <v>0.3</v>
      </c>
      <c r="M3568" s="42">
        <f t="shared" si="138"/>
        <v>0.14999999999999997</v>
      </c>
      <c r="N3568" s="29">
        <f t="shared" si="139"/>
        <v>299.99999999999994</v>
      </c>
      <c r="O3568" s="3"/>
      <c r="P3568" s="4"/>
      <c r="Q3568" s="5"/>
      <c r="R3568" s="6"/>
    </row>
    <row r="3569" spans="1:18" ht="15.75" customHeight="1">
      <c r="A3569" s="12" t="s">
        <v>15</v>
      </c>
      <c r="B3569" s="15">
        <v>1185732</v>
      </c>
      <c r="C3569" s="3">
        <v>44355</v>
      </c>
      <c r="D3569" s="12" t="s">
        <v>16</v>
      </c>
      <c r="E3569" s="12" t="s">
        <v>121</v>
      </c>
      <c r="F3569" s="12" t="s">
        <v>122</v>
      </c>
      <c r="G3569" s="12" t="s">
        <v>23</v>
      </c>
      <c r="H3569" s="33">
        <v>0.54999999999999993</v>
      </c>
      <c r="I3569" s="21">
        <v>3500</v>
      </c>
      <c r="J3569" s="33">
        <f t="shared" si="130"/>
        <v>1924.9999999999998</v>
      </c>
      <c r="K3569" s="34">
        <f t="shared" si="131"/>
        <v>770</v>
      </c>
      <c r="L3569" s="24">
        <v>0.4</v>
      </c>
      <c r="M3569" s="42">
        <f t="shared" si="138"/>
        <v>0.22</v>
      </c>
      <c r="N3569" s="29">
        <f t="shared" si="139"/>
        <v>770</v>
      </c>
      <c r="O3569" s="3"/>
      <c r="P3569" s="4"/>
      <c r="Q3569" s="5"/>
      <c r="R3569" s="6"/>
    </row>
    <row r="3570" spans="1:18" ht="15.75" customHeight="1">
      <c r="A3570" s="12" t="s">
        <v>15</v>
      </c>
      <c r="B3570" s="15">
        <v>1185732</v>
      </c>
      <c r="C3570" s="3">
        <v>44383</v>
      </c>
      <c r="D3570" s="12" t="s">
        <v>16</v>
      </c>
      <c r="E3570" s="12" t="s">
        <v>121</v>
      </c>
      <c r="F3570" s="12" t="s">
        <v>122</v>
      </c>
      <c r="G3570" s="12" t="s">
        <v>18</v>
      </c>
      <c r="H3570" s="33">
        <v>0.49999999999999994</v>
      </c>
      <c r="I3570" s="21">
        <v>5750</v>
      </c>
      <c r="J3570" s="33">
        <f t="shared" si="130"/>
        <v>2874.9999999999995</v>
      </c>
      <c r="K3570" s="34">
        <f t="shared" si="131"/>
        <v>1006.2499999999998</v>
      </c>
      <c r="L3570" s="24">
        <v>0.35</v>
      </c>
      <c r="M3570" s="42">
        <f t="shared" si="138"/>
        <v>0.17499999999999996</v>
      </c>
      <c r="N3570" s="29">
        <f t="shared" si="139"/>
        <v>1006.2499999999998</v>
      </c>
      <c r="O3570" s="3"/>
      <c r="P3570" s="4"/>
      <c r="Q3570" s="5"/>
      <c r="R3570" s="6"/>
    </row>
    <row r="3571" spans="1:18" ht="15.75" customHeight="1">
      <c r="A3571" s="12" t="s">
        <v>15</v>
      </c>
      <c r="B3571" s="15">
        <v>1185732</v>
      </c>
      <c r="C3571" s="3">
        <v>44383</v>
      </c>
      <c r="D3571" s="12" t="s">
        <v>16</v>
      </c>
      <c r="E3571" s="12" t="s">
        <v>121</v>
      </c>
      <c r="F3571" s="12" t="s">
        <v>122</v>
      </c>
      <c r="G3571" s="12" t="s">
        <v>19</v>
      </c>
      <c r="H3571" s="33">
        <v>0.45</v>
      </c>
      <c r="I3571" s="21">
        <v>3250</v>
      </c>
      <c r="J3571" s="33">
        <f t="shared" si="130"/>
        <v>1462.5</v>
      </c>
      <c r="K3571" s="34">
        <f t="shared" si="131"/>
        <v>511.87499999999994</v>
      </c>
      <c r="L3571" s="24">
        <v>0.35</v>
      </c>
      <c r="M3571" s="42">
        <f t="shared" si="138"/>
        <v>0.15749999999999997</v>
      </c>
      <c r="N3571" s="29">
        <f t="shared" si="139"/>
        <v>511.87499999999994</v>
      </c>
      <c r="O3571" s="3"/>
      <c r="P3571" s="4"/>
      <c r="Q3571" s="5"/>
      <c r="R3571" s="6"/>
    </row>
    <row r="3572" spans="1:18" ht="15.75" customHeight="1">
      <c r="A3572" s="12" t="s">
        <v>15</v>
      </c>
      <c r="B3572" s="15">
        <v>1185732</v>
      </c>
      <c r="C3572" s="3">
        <v>44383</v>
      </c>
      <c r="D3572" s="12" t="s">
        <v>16</v>
      </c>
      <c r="E3572" s="12" t="s">
        <v>121</v>
      </c>
      <c r="F3572" s="12" t="s">
        <v>122</v>
      </c>
      <c r="G3572" s="12" t="s">
        <v>20</v>
      </c>
      <c r="H3572" s="33">
        <v>0.4</v>
      </c>
      <c r="I3572" s="21">
        <v>2500</v>
      </c>
      <c r="J3572" s="33">
        <f t="shared" si="130"/>
        <v>1000</v>
      </c>
      <c r="K3572" s="34">
        <f t="shared" si="131"/>
        <v>400</v>
      </c>
      <c r="L3572" s="24">
        <v>0.4</v>
      </c>
      <c r="M3572" s="42">
        <f t="shared" si="138"/>
        <v>0.16</v>
      </c>
      <c r="N3572" s="29">
        <f t="shared" si="139"/>
        <v>400</v>
      </c>
      <c r="O3572" s="3"/>
      <c r="P3572" s="4"/>
      <c r="Q3572" s="5"/>
      <c r="R3572" s="6"/>
    </row>
    <row r="3573" spans="1:18" ht="15.75" customHeight="1">
      <c r="A3573" s="12" t="s">
        <v>15</v>
      </c>
      <c r="B3573" s="15">
        <v>1185732</v>
      </c>
      <c r="C3573" s="3">
        <v>44383</v>
      </c>
      <c r="D3573" s="12" t="s">
        <v>16</v>
      </c>
      <c r="E3573" s="12" t="s">
        <v>121</v>
      </c>
      <c r="F3573" s="12" t="s">
        <v>122</v>
      </c>
      <c r="G3573" s="12" t="s">
        <v>21</v>
      </c>
      <c r="H3573" s="33">
        <v>0.4</v>
      </c>
      <c r="I3573" s="21">
        <v>2000</v>
      </c>
      <c r="J3573" s="33">
        <f t="shared" si="130"/>
        <v>800</v>
      </c>
      <c r="K3573" s="34">
        <f t="shared" si="131"/>
        <v>320</v>
      </c>
      <c r="L3573" s="24">
        <v>0.4</v>
      </c>
      <c r="M3573" s="42">
        <f t="shared" si="138"/>
        <v>0.16</v>
      </c>
      <c r="N3573" s="29">
        <f t="shared" si="139"/>
        <v>320</v>
      </c>
      <c r="O3573" s="3"/>
      <c r="P3573" s="4"/>
      <c r="Q3573" s="5"/>
      <c r="R3573" s="6"/>
    </row>
    <row r="3574" spans="1:18" ht="15.75" customHeight="1">
      <c r="A3574" s="12" t="s">
        <v>15</v>
      </c>
      <c r="B3574" s="15">
        <v>1185732</v>
      </c>
      <c r="C3574" s="3">
        <v>44383</v>
      </c>
      <c r="D3574" s="12" t="s">
        <v>16</v>
      </c>
      <c r="E3574" s="12" t="s">
        <v>121</v>
      </c>
      <c r="F3574" s="12" t="s">
        <v>122</v>
      </c>
      <c r="G3574" s="12" t="s">
        <v>22</v>
      </c>
      <c r="H3574" s="33">
        <v>0.49999999999999994</v>
      </c>
      <c r="I3574" s="21">
        <v>2250</v>
      </c>
      <c r="J3574" s="33">
        <f t="shared" si="130"/>
        <v>1124.9999999999998</v>
      </c>
      <c r="K3574" s="34">
        <f t="shared" si="131"/>
        <v>337.49999999999994</v>
      </c>
      <c r="L3574" s="24">
        <v>0.3</v>
      </c>
      <c r="M3574" s="42">
        <f t="shared" si="138"/>
        <v>0.14999999999999997</v>
      </c>
      <c r="N3574" s="29">
        <f t="shared" si="139"/>
        <v>337.49999999999994</v>
      </c>
      <c r="O3574" s="3"/>
      <c r="P3574" s="4"/>
      <c r="Q3574" s="5"/>
      <c r="R3574" s="6"/>
    </row>
    <row r="3575" spans="1:18" ht="15.75" customHeight="1">
      <c r="A3575" s="12" t="s">
        <v>15</v>
      </c>
      <c r="B3575" s="15">
        <v>1185732</v>
      </c>
      <c r="C3575" s="3">
        <v>44383</v>
      </c>
      <c r="D3575" s="12" t="s">
        <v>16</v>
      </c>
      <c r="E3575" s="12" t="s">
        <v>121</v>
      </c>
      <c r="F3575" s="12" t="s">
        <v>122</v>
      </c>
      <c r="G3575" s="12" t="s">
        <v>23</v>
      </c>
      <c r="H3575" s="33">
        <v>0.54999999999999993</v>
      </c>
      <c r="I3575" s="21">
        <v>4000</v>
      </c>
      <c r="J3575" s="33">
        <f t="shared" si="130"/>
        <v>2199.9999999999995</v>
      </c>
      <c r="K3575" s="34">
        <f t="shared" si="131"/>
        <v>879.99999999999989</v>
      </c>
      <c r="L3575" s="24">
        <v>0.4</v>
      </c>
      <c r="M3575" s="42">
        <f t="shared" si="138"/>
        <v>0.21999999999999997</v>
      </c>
      <c r="N3575" s="29">
        <f t="shared" si="139"/>
        <v>879.99999999999989</v>
      </c>
      <c r="O3575" s="3"/>
      <c r="P3575" s="4"/>
      <c r="Q3575" s="5"/>
      <c r="R3575" s="6"/>
    </row>
    <row r="3576" spans="1:18" ht="15.75" customHeight="1">
      <c r="A3576" s="12" t="s">
        <v>15</v>
      </c>
      <c r="B3576" s="15">
        <v>1185732</v>
      </c>
      <c r="C3576" s="3">
        <v>44415</v>
      </c>
      <c r="D3576" s="12" t="s">
        <v>16</v>
      </c>
      <c r="E3576" s="12" t="s">
        <v>121</v>
      </c>
      <c r="F3576" s="12" t="s">
        <v>122</v>
      </c>
      <c r="G3576" s="12" t="s">
        <v>18</v>
      </c>
      <c r="H3576" s="33">
        <v>0.49999999999999994</v>
      </c>
      <c r="I3576" s="21">
        <v>5500</v>
      </c>
      <c r="J3576" s="33">
        <f t="shared" ref="J3576:J3830" si="140">H3576*I3576</f>
        <v>2749.9999999999995</v>
      </c>
      <c r="K3576" s="34">
        <f t="shared" ref="K3576:K3830" si="141">J3576*L3576</f>
        <v>962.49999999999977</v>
      </c>
      <c r="L3576" s="24">
        <v>0.35</v>
      </c>
      <c r="M3576" s="42">
        <f t="shared" si="138"/>
        <v>0.17499999999999996</v>
      </c>
      <c r="N3576" s="29">
        <f t="shared" si="139"/>
        <v>962.49999999999977</v>
      </c>
      <c r="O3576" s="3"/>
      <c r="P3576" s="4"/>
      <c r="Q3576" s="5"/>
      <c r="R3576" s="6"/>
    </row>
    <row r="3577" spans="1:18" ht="15.75" customHeight="1">
      <c r="A3577" s="12" t="s">
        <v>15</v>
      </c>
      <c r="B3577" s="15">
        <v>1185732</v>
      </c>
      <c r="C3577" s="3">
        <v>44415</v>
      </c>
      <c r="D3577" s="12" t="s">
        <v>16</v>
      </c>
      <c r="E3577" s="12" t="s">
        <v>121</v>
      </c>
      <c r="F3577" s="12" t="s">
        <v>122</v>
      </c>
      <c r="G3577" s="12" t="s">
        <v>19</v>
      </c>
      <c r="H3577" s="33">
        <v>0.45</v>
      </c>
      <c r="I3577" s="21">
        <v>3250</v>
      </c>
      <c r="J3577" s="33">
        <f t="shared" si="140"/>
        <v>1462.5</v>
      </c>
      <c r="K3577" s="34">
        <f t="shared" si="141"/>
        <v>511.87499999999994</v>
      </c>
      <c r="L3577" s="24">
        <v>0.35</v>
      </c>
      <c r="M3577" s="42">
        <f t="shared" si="138"/>
        <v>0.15749999999999997</v>
      </c>
      <c r="N3577" s="29">
        <f t="shared" si="139"/>
        <v>511.87499999999994</v>
      </c>
      <c r="O3577" s="3"/>
      <c r="P3577" s="4"/>
      <c r="Q3577" s="5"/>
      <c r="R3577" s="6"/>
    </row>
    <row r="3578" spans="1:18" ht="15.75" customHeight="1">
      <c r="A3578" s="12" t="s">
        <v>15</v>
      </c>
      <c r="B3578" s="15">
        <v>1185732</v>
      </c>
      <c r="C3578" s="3">
        <v>44415</v>
      </c>
      <c r="D3578" s="12" t="s">
        <v>16</v>
      </c>
      <c r="E3578" s="12" t="s">
        <v>121</v>
      </c>
      <c r="F3578" s="12" t="s">
        <v>122</v>
      </c>
      <c r="G3578" s="12" t="s">
        <v>20</v>
      </c>
      <c r="H3578" s="33">
        <v>0.4</v>
      </c>
      <c r="I3578" s="21">
        <v>2500</v>
      </c>
      <c r="J3578" s="33">
        <f t="shared" si="140"/>
        <v>1000</v>
      </c>
      <c r="K3578" s="34">
        <f t="shared" si="141"/>
        <v>400</v>
      </c>
      <c r="L3578" s="24">
        <v>0.4</v>
      </c>
      <c r="M3578" s="42">
        <f t="shared" si="138"/>
        <v>0.16</v>
      </c>
      <c r="N3578" s="29">
        <f t="shared" si="139"/>
        <v>400</v>
      </c>
      <c r="O3578" s="3"/>
      <c r="P3578" s="4"/>
      <c r="Q3578" s="5"/>
      <c r="R3578" s="6"/>
    </row>
    <row r="3579" spans="1:18" ht="15.75" customHeight="1">
      <c r="A3579" s="12" t="s">
        <v>15</v>
      </c>
      <c r="B3579" s="15">
        <v>1185732</v>
      </c>
      <c r="C3579" s="3">
        <v>44415</v>
      </c>
      <c r="D3579" s="12" t="s">
        <v>16</v>
      </c>
      <c r="E3579" s="12" t="s">
        <v>121</v>
      </c>
      <c r="F3579" s="12" t="s">
        <v>122</v>
      </c>
      <c r="G3579" s="12" t="s">
        <v>21</v>
      </c>
      <c r="H3579" s="33">
        <v>0.4</v>
      </c>
      <c r="I3579" s="21">
        <v>1500</v>
      </c>
      <c r="J3579" s="33">
        <f t="shared" si="140"/>
        <v>600</v>
      </c>
      <c r="K3579" s="34">
        <f t="shared" si="141"/>
        <v>240</v>
      </c>
      <c r="L3579" s="24">
        <v>0.4</v>
      </c>
      <c r="M3579" s="42">
        <f t="shared" si="138"/>
        <v>0.16</v>
      </c>
      <c r="N3579" s="29">
        <f t="shared" si="139"/>
        <v>240</v>
      </c>
      <c r="O3579" s="3"/>
      <c r="P3579" s="4"/>
      <c r="Q3579" s="5"/>
      <c r="R3579" s="6"/>
    </row>
    <row r="3580" spans="1:18" ht="15.75" customHeight="1">
      <c r="A3580" s="12" t="s">
        <v>15</v>
      </c>
      <c r="B3580" s="15">
        <v>1185732</v>
      </c>
      <c r="C3580" s="3">
        <v>44415</v>
      </c>
      <c r="D3580" s="12" t="s">
        <v>16</v>
      </c>
      <c r="E3580" s="12" t="s">
        <v>121</v>
      </c>
      <c r="F3580" s="12" t="s">
        <v>122</v>
      </c>
      <c r="G3580" s="12" t="s">
        <v>22</v>
      </c>
      <c r="H3580" s="33">
        <v>0.49999999999999994</v>
      </c>
      <c r="I3580" s="21">
        <v>1250</v>
      </c>
      <c r="J3580" s="33">
        <f t="shared" si="140"/>
        <v>624.99999999999989</v>
      </c>
      <c r="K3580" s="34">
        <f t="shared" si="141"/>
        <v>187.49999999999997</v>
      </c>
      <c r="L3580" s="24">
        <v>0.3</v>
      </c>
      <c r="M3580" s="42">
        <f t="shared" si="138"/>
        <v>0.14999999999999997</v>
      </c>
      <c r="N3580" s="29">
        <f t="shared" si="139"/>
        <v>187.49999999999997</v>
      </c>
      <c r="O3580" s="3"/>
      <c r="P3580" s="4"/>
      <c r="Q3580" s="5"/>
      <c r="R3580" s="6"/>
    </row>
    <row r="3581" spans="1:18" ht="15.75" customHeight="1">
      <c r="A3581" s="12" t="s">
        <v>15</v>
      </c>
      <c r="B3581" s="15">
        <v>1185732</v>
      </c>
      <c r="C3581" s="3">
        <v>44415</v>
      </c>
      <c r="D3581" s="12" t="s">
        <v>16</v>
      </c>
      <c r="E3581" s="12" t="s">
        <v>121</v>
      </c>
      <c r="F3581" s="12" t="s">
        <v>122</v>
      </c>
      <c r="G3581" s="12" t="s">
        <v>23</v>
      </c>
      <c r="H3581" s="33">
        <v>0.54999999999999993</v>
      </c>
      <c r="I3581" s="21">
        <v>3000</v>
      </c>
      <c r="J3581" s="33">
        <f t="shared" si="140"/>
        <v>1649.9999999999998</v>
      </c>
      <c r="K3581" s="34">
        <f t="shared" si="141"/>
        <v>660</v>
      </c>
      <c r="L3581" s="24">
        <v>0.4</v>
      </c>
      <c r="M3581" s="42">
        <f t="shared" si="138"/>
        <v>0.22</v>
      </c>
      <c r="N3581" s="29">
        <f t="shared" si="139"/>
        <v>660</v>
      </c>
      <c r="O3581" s="3"/>
      <c r="P3581" s="4"/>
      <c r="Q3581" s="5"/>
      <c r="R3581" s="6"/>
    </row>
    <row r="3582" spans="1:18" ht="15.75" customHeight="1">
      <c r="A3582" s="12" t="s">
        <v>15</v>
      </c>
      <c r="B3582" s="15">
        <v>1185732</v>
      </c>
      <c r="C3582" s="3">
        <v>44445</v>
      </c>
      <c r="D3582" s="12" t="s">
        <v>16</v>
      </c>
      <c r="E3582" s="12" t="s">
        <v>121</v>
      </c>
      <c r="F3582" s="12" t="s">
        <v>122</v>
      </c>
      <c r="G3582" s="12" t="s">
        <v>18</v>
      </c>
      <c r="H3582" s="33">
        <v>0.49999999999999994</v>
      </c>
      <c r="I3582" s="21">
        <v>4250</v>
      </c>
      <c r="J3582" s="33">
        <f t="shared" si="140"/>
        <v>2124.9999999999995</v>
      </c>
      <c r="K3582" s="34">
        <f t="shared" si="141"/>
        <v>743.74999999999977</v>
      </c>
      <c r="L3582" s="24">
        <v>0.35</v>
      </c>
      <c r="M3582" s="42">
        <f t="shared" si="138"/>
        <v>0.17499999999999993</v>
      </c>
      <c r="N3582" s="29">
        <f t="shared" si="139"/>
        <v>743.74999999999977</v>
      </c>
      <c r="O3582" s="3"/>
      <c r="P3582" s="4"/>
      <c r="Q3582" s="5"/>
      <c r="R3582" s="6"/>
    </row>
    <row r="3583" spans="1:18" ht="15.75" customHeight="1">
      <c r="A3583" s="12" t="s">
        <v>15</v>
      </c>
      <c r="B3583" s="15">
        <v>1185732</v>
      </c>
      <c r="C3583" s="3">
        <v>44445</v>
      </c>
      <c r="D3583" s="12" t="s">
        <v>16</v>
      </c>
      <c r="E3583" s="12" t="s">
        <v>121</v>
      </c>
      <c r="F3583" s="12" t="s">
        <v>122</v>
      </c>
      <c r="G3583" s="12" t="s">
        <v>19</v>
      </c>
      <c r="H3583" s="33">
        <v>0.45</v>
      </c>
      <c r="I3583" s="21">
        <v>2250</v>
      </c>
      <c r="J3583" s="33">
        <f t="shared" si="140"/>
        <v>1012.5</v>
      </c>
      <c r="K3583" s="34">
        <f t="shared" si="141"/>
        <v>354.375</v>
      </c>
      <c r="L3583" s="24">
        <v>0.35</v>
      </c>
      <c r="M3583" s="42">
        <f t="shared" si="138"/>
        <v>0.1575</v>
      </c>
      <c r="N3583" s="29">
        <f t="shared" si="139"/>
        <v>354.375</v>
      </c>
      <c r="O3583" s="3"/>
      <c r="P3583" s="4"/>
      <c r="Q3583" s="5"/>
      <c r="R3583" s="6"/>
    </row>
    <row r="3584" spans="1:18" ht="15.75" customHeight="1">
      <c r="A3584" s="12" t="s">
        <v>15</v>
      </c>
      <c r="B3584" s="15">
        <v>1185732</v>
      </c>
      <c r="C3584" s="3">
        <v>44445</v>
      </c>
      <c r="D3584" s="12" t="s">
        <v>16</v>
      </c>
      <c r="E3584" s="12" t="s">
        <v>121</v>
      </c>
      <c r="F3584" s="12" t="s">
        <v>122</v>
      </c>
      <c r="G3584" s="12" t="s">
        <v>20</v>
      </c>
      <c r="H3584" s="33">
        <v>0.4</v>
      </c>
      <c r="I3584" s="21">
        <v>1250</v>
      </c>
      <c r="J3584" s="33">
        <f t="shared" si="140"/>
        <v>500</v>
      </c>
      <c r="K3584" s="34">
        <f t="shared" si="141"/>
        <v>200</v>
      </c>
      <c r="L3584" s="24">
        <v>0.4</v>
      </c>
      <c r="M3584" s="42">
        <f t="shared" si="138"/>
        <v>0.16</v>
      </c>
      <c r="N3584" s="29">
        <f t="shared" si="139"/>
        <v>200</v>
      </c>
      <c r="O3584" s="3"/>
      <c r="P3584" s="4"/>
      <c r="Q3584" s="5"/>
      <c r="R3584" s="6"/>
    </row>
    <row r="3585" spans="1:18" ht="15.75" customHeight="1">
      <c r="A3585" s="12" t="s">
        <v>15</v>
      </c>
      <c r="B3585" s="15">
        <v>1185732</v>
      </c>
      <c r="C3585" s="3">
        <v>44445</v>
      </c>
      <c r="D3585" s="12" t="s">
        <v>16</v>
      </c>
      <c r="E3585" s="12" t="s">
        <v>121</v>
      </c>
      <c r="F3585" s="12" t="s">
        <v>122</v>
      </c>
      <c r="G3585" s="12" t="s">
        <v>21</v>
      </c>
      <c r="H3585" s="33">
        <v>0.4</v>
      </c>
      <c r="I3585" s="21">
        <v>1000</v>
      </c>
      <c r="J3585" s="33">
        <f t="shared" si="140"/>
        <v>400</v>
      </c>
      <c r="K3585" s="34">
        <f t="shared" si="141"/>
        <v>160</v>
      </c>
      <c r="L3585" s="24">
        <v>0.4</v>
      </c>
      <c r="M3585" s="42">
        <f t="shared" si="138"/>
        <v>0.16</v>
      </c>
      <c r="N3585" s="29">
        <f t="shared" si="139"/>
        <v>160</v>
      </c>
      <c r="O3585" s="3"/>
      <c r="P3585" s="4"/>
      <c r="Q3585" s="5"/>
      <c r="R3585" s="6"/>
    </row>
    <row r="3586" spans="1:18" ht="15.75" customHeight="1">
      <c r="A3586" s="12" t="s">
        <v>15</v>
      </c>
      <c r="B3586" s="15">
        <v>1185732</v>
      </c>
      <c r="C3586" s="3">
        <v>44445</v>
      </c>
      <c r="D3586" s="12" t="s">
        <v>16</v>
      </c>
      <c r="E3586" s="12" t="s">
        <v>121</v>
      </c>
      <c r="F3586" s="12" t="s">
        <v>122</v>
      </c>
      <c r="G3586" s="12" t="s">
        <v>22</v>
      </c>
      <c r="H3586" s="33">
        <v>0.49999999999999994</v>
      </c>
      <c r="I3586" s="21">
        <v>1000</v>
      </c>
      <c r="J3586" s="33">
        <f t="shared" si="140"/>
        <v>499.99999999999994</v>
      </c>
      <c r="K3586" s="34">
        <f t="shared" si="141"/>
        <v>149.99999999999997</v>
      </c>
      <c r="L3586" s="24">
        <v>0.3</v>
      </c>
      <c r="M3586" s="42">
        <f t="shared" si="138"/>
        <v>0.14999999999999997</v>
      </c>
      <c r="N3586" s="29">
        <f t="shared" si="139"/>
        <v>149.99999999999997</v>
      </c>
      <c r="O3586" s="3"/>
      <c r="P3586" s="4"/>
      <c r="Q3586" s="5"/>
      <c r="R3586" s="6"/>
    </row>
    <row r="3587" spans="1:18" ht="15.75" customHeight="1">
      <c r="A3587" s="12" t="s">
        <v>15</v>
      </c>
      <c r="B3587" s="15">
        <v>1185732</v>
      </c>
      <c r="C3587" s="3">
        <v>44445</v>
      </c>
      <c r="D3587" s="12" t="s">
        <v>16</v>
      </c>
      <c r="E3587" s="12" t="s">
        <v>121</v>
      </c>
      <c r="F3587" s="12" t="s">
        <v>122</v>
      </c>
      <c r="G3587" s="12" t="s">
        <v>23</v>
      </c>
      <c r="H3587" s="33">
        <v>0.54999999999999993</v>
      </c>
      <c r="I3587" s="21">
        <v>2000</v>
      </c>
      <c r="J3587" s="33">
        <f t="shared" si="140"/>
        <v>1099.9999999999998</v>
      </c>
      <c r="K3587" s="34">
        <f t="shared" si="141"/>
        <v>439.99999999999994</v>
      </c>
      <c r="L3587" s="24">
        <v>0.4</v>
      </c>
      <c r="M3587" s="42">
        <f t="shared" si="138"/>
        <v>0.21999999999999997</v>
      </c>
      <c r="N3587" s="29">
        <f t="shared" si="139"/>
        <v>439.99999999999994</v>
      </c>
      <c r="O3587" s="3"/>
      <c r="P3587" s="4"/>
      <c r="Q3587" s="5"/>
      <c r="R3587" s="6"/>
    </row>
    <row r="3588" spans="1:18" ht="15.75" customHeight="1">
      <c r="A3588" s="12" t="s">
        <v>15</v>
      </c>
      <c r="B3588" s="15">
        <v>1185732</v>
      </c>
      <c r="C3588" s="3">
        <v>44477</v>
      </c>
      <c r="D3588" s="12" t="s">
        <v>16</v>
      </c>
      <c r="E3588" s="12" t="s">
        <v>121</v>
      </c>
      <c r="F3588" s="12" t="s">
        <v>122</v>
      </c>
      <c r="G3588" s="12" t="s">
        <v>18</v>
      </c>
      <c r="H3588" s="33">
        <v>0.54999999999999993</v>
      </c>
      <c r="I3588" s="21">
        <v>3750</v>
      </c>
      <c r="J3588" s="33">
        <f t="shared" si="140"/>
        <v>2062.4999999999995</v>
      </c>
      <c r="K3588" s="34">
        <f t="shared" si="141"/>
        <v>721.87499999999977</v>
      </c>
      <c r="L3588" s="24">
        <v>0.35</v>
      </c>
      <c r="M3588" s="42">
        <f t="shared" si="138"/>
        <v>0.19249999999999995</v>
      </c>
      <c r="N3588" s="29">
        <f t="shared" si="139"/>
        <v>721.87499999999977</v>
      </c>
      <c r="O3588" s="3"/>
      <c r="P3588" s="4"/>
      <c r="Q3588" s="5"/>
      <c r="R3588" s="6"/>
    </row>
    <row r="3589" spans="1:18" ht="15.75" customHeight="1">
      <c r="A3589" s="12" t="s">
        <v>15</v>
      </c>
      <c r="B3589" s="15">
        <v>1185732</v>
      </c>
      <c r="C3589" s="3">
        <v>44477</v>
      </c>
      <c r="D3589" s="12" t="s">
        <v>16</v>
      </c>
      <c r="E3589" s="12" t="s">
        <v>121</v>
      </c>
      <c r="F3589" s="12" t="s">
        <v>122</v>
      </c>
      <c r="G3589" s="12" t="s">
        <v>19</v>
      </c>
      <c r="H3589" s="33">
        <v>0.5</v>
      </c>
      <c r="I3589" s="21">
        <v>2000</v>
      </c>
      <c r="J3589" s="33">
        <f t="shared" si="140"/>
        <v>1000</v>
      </c>
      <c r="K3589" s="34">
        <f t="shared" si="141"/>
        <v>350</v>
      </c>
      <c r="L3589" s="24">
        <v>0.35</v>
      </c>
      <c r="M3589" s="42">
        <f t="shared" si="138"/>
        <v>0.17499999999999999</v>
      </c>
      <c r="N3589" s="29">
        <f t="shared" si="139"/>
        <v>350</v>
      </c>
      <c r="O3589" s="3"/>
      <c r="P3589" s="4"/>
      <c r="Q3589" s="5"/>
      <c r="R3589" s="6"/>
    </row>
    <row r="3590" spans="1:18" ht="15.75" customHeight="1">
      <c r="A3590" s="12" t="s">
        <v>15</v>
      </c>
      <c r="B3590" s="15">
        <v>1185732</v>
      </c>
      <c r="C3590" s="3">
        <v>44477</v>
      </c>
      <c r="D3590" s="12" t="s">
        <v>16</v>
      </c>
      <c r="E3590" s="12" t="s">
        <v>121</v>
      </c>
      <c r="F3590" s="12" t="s">
        <v>122</v>
      </c>
      <c r="G3590" s="12" t="s">
        <v>20</v>
      </c>
      <c r="H3590" s="33">
        <v>0.5</v>
      </c>
      <c r="I3590" s="21">
        <v>1000</v>
      </c>
      <c r="J3590" s="33">
        <f t="shared" si="140"/>
        <v>500</v>
      </c>
      <c r="K3590" s="34">
        <f t="shared" si="141"/>
        <v>200</v>
      </c>
      <c r="L3590" s="24">
        <v>0.4</v>
      </c>
      <c r="M3590" s="42">
        <f t="shared" si="138"/>
        <v>0.2</v>
      </c>
      <c r="N3590" s="29">
        <f t="shared" si="139"/>
        <v>200</v>
      </c>
      <c r="O3590" s="3"/>
      <c r="P3590" s="4"/>
      <c r="Q3590" s="5"/>
      <c r="R3590" s="6"/>
    </row>
    <row r="3591" spans="1:18" ht="15.75" customHeight="1">
      <c r="A3591" s="12" t="s">
        <v>15</v>
      </c>
      <c r="B3591" s="15">
        <v>1185732</v>
      </c>
      <c r="C3591" s="3">
        <v>44477</v>
      </c>
      <c r="D3591" s="12" t="s">
        <v>16</v>
      </c>
      <c r="E3591" s="12" t="s">
        <v>121</v>
      </c>
      <c r="F3591" s="12" t="s">
        <v>122</v>
      </c>
      <c r="G3591" s="12" t="s">
        <v>21</v>
      </c>
      <c r="H3591" s="33">
        <v>0.5</v>
      </c>
      <c r="I3591" s="21">
        <v>750</v>
      </c>
      <c r="J3591" s="33">
        <f t="shared" si="140"/>
        <v>375</v>
      </c>
      <c r="K3591" s="34">
        <f t="shared" si="141"/>
        <v>150</v>
      </c>
      <c r="L3591" s="24">
        <v>0.4</v>
      </c>
      <c r="M3591" s="42">
        <f t="shared" ref="M3591:M3654" si="142">IFERROR(K3591/I3591,0)</f>
        <v>0.2</v>
      </c>
      <c r="N3591" s="29">
        <f t="shared" ref="N3591:N3654" si="143">L3591*J3591</f>
        <v>150</v>
      </c>
      <c r="O3591" s="3"/>
      <c r="P3591" s="4"/>
      <c r="Q3591" s="5"/>
      <c r="R3591" s="6"/>
    </row>
    <row r="3592" spans="1:18" ht="15.75" customHeight="1">
      <c r="A3592" s="12" t="s">
        <v>15</v>
      </c>
      <c r="B3592" s="15">
        <v>1185732</v>
      </c>
      <c r="C3592" s="3">
        <v>44477</v>
      </c>
      <c r="D3592" s="12" t="s">
        <v>16</v>
      </c>
      <c r="E3592" s="12" t="s">
        <v>121</v>
      </c>
      <c r="F3592" s="12" t="s">
        <v>122</v>
      </c>
      <c r="G3592" s="12" t="s">
        <v>22</v>
      </c>
      <c r="H3592" s="33">
        <v>0.6</v>
      </c>
      <c r="I3592" s="21">
        <v>750</v>
      </c>
      <c r="J3592" s="33">
        <f t="shared" si="140"/>
        <v>450</v>
      </c>
      <c r="K3592" s="34">
        <f t="shared" si="141"/>
        <v>135</v>
      </c>
      <c r="L3592" s="24">
        <v>0.3</v>
      </c>
      <c r="M3592" s="42">
        <f t="shared" si="142"/>
        <v>0.18</v>
      </c>
      <c r="N3592" s="29">
        <f t="shared" si="143"/>
        <v>135</v>
      </c>
      <c r="O3592" s="3"/>
      <c r="P3592" s="4"/>
      <c r="Q3592" s="5"/>
      <c r="R3592" s="6"/>
    </row>
    <row r="3593" spans="1:18" ht="15.75" customHeight="1">
      <c r="A3593" s="12" t="s">
        <v>15</v>
      </c>
      <c r="B3593" s="15">
        <v>1185732</v>
      </c>
      <c r="C3593" s="3">
        <v>44477</v>
      </c>
      <c r="D3593" s="12" t="s">
        <v>16</v>
      </c>
      <c r="E3593" s="12" t="s">
        <v>121</v>
      </c>
      <c r="F3593" s="12" t="s">
        <v>122</v>
      </c>
      <c r="G3593" s="12" t="s">
        <v>23</v>
      </c>
      <c r="H3593" s="33">
        <v>0.64999999999999991</v>
      </c>
      <c r="I3593" s="21">
        <v>2000</v>
      </c>
      <c r="J3593" s="33">
        <f t="shared" si="140"/>
        <v>1299.9999999999998</v>
      </c>
      <c r="K3593" s="34">
        <f t="shared" si="141"/>
        <v>519.99999999999989</v>
      </c>
      <c r="L3593" s="24">
        <v>0.4</v>
      </c>
      <c r="M3593" s="42">
        <f t="shared" si="142"/>
        <v>0.25999999999999995</v>
      </c>
      <c r="N3593" s="29">
        <f t="shared" si="143"/>
        <v>519.99999999999989</v>
      </c>
      <c r="O3593" s="3"/>
      <c r="P3593" s="4"/>
      <c r="Q3593" s="5"/>
      <c r="R3593" s="6"/>
    </row>
    <row r="3594" spans="1:18" ht="15.75" customHeight="1">
      <c r="A3594" s="12" t="s">
        <v>15</v>
      </c>
      <c r="B3594" s="15">
        <v>1185732</v>
      </c>
      <c r="C3594" s="3">
        <v>44507</v>
      </c>
      <c r="D3594" s="12" t="s">
        <v>16</v>
      </c>
      <c r="E3594" s="12" t="s">
        <v>121</v>
      </c>
      <c r="F3594" s="12" t="s">
        <v>122</v>
      </c>
      <c r="G3594" s="12" t="s">
        <v>18</v>
      </c>
      <c r="H3594" s="33">
        <v>0.6</v>
      </c>
      <c r="I3594" s="21">
        <v>3500</v>
      </c>
      <c r="J3594" s="33">
        <f t="shared" si="140"/>
        <v>2100</v>
      </c>
      <c r="K3594" s="34">
        <f t="shared" si="141"/>
        <v>735</v>
      </c>
      <c r="L3594" s="24">
        <v>0.35</v>
      </c>
      <c r="M3594" s="42">
        <f t="shared" si="142"/>
        <v>0.21</v>
      </c>
      <c r="N3594" s="29">
        <f t="shared" si="143"/>
        <v>735</v>
      </c>
      <c r="O3594" s="3"/>
      <c r="P3594" s="4"/>
      <c r="Q3594" s="5"/>
      <c r="R3594" s="6"/>
    </row>
    <row r="3595" spans="1:18" ht="15.75" customHeight="1">
      <c r="A3595" s="12" t="s">
        <v>15</v>
      </c>
      <c r="B3595" s="15">
        <v>1185732</v>
      </c>
      <c r="C3595" s="3">
        <v>44507</v>
      </c>
      <c r="D3595" s="12" t="s">
        <v>16</v>
      </c>
      <c r="E3595" s="12" t="s">
        <v>121</v>
      </c>
      <c r="F3595" s="12" t="s">
        <v>122</v>
      </c>
      <c r="G3595" s="12" t="s">
        <v>19</v>
      </c>
      <c r="H3595" s="33">
        <v>0.5</v>
      </c>
      <c r="I3595" s="21">
        <v>2250</v>
      </c>
      <c r="J3595" s="33">
        <f t="shared" si="140"/>
        <v>1125</v>
      </c>
      <c r="K3595" s="34">
        <f t="shared" si="141"/>
        <v>393.75</v>
      </c>
      <c r="L3595" s="24">
        <v>0.35</v>
      </c>
      <c r="M3595" s="42">
        <f t="shared" si="142"/>
        <v>0.17499999999999999</v>
      </c>
      <c r="N3595" s="29">
        <f t="shared" si="143"/>
        <v>393.75</v>
      </c>
      <c r="O3595" s="3"/>
      <c r="P3595" s="4"/>
      <c r="Q3595" s="5"/>
      <c r="R3595" s="6"/>
    </row>
    <row r="3596" spans="1:18" ht="15.75" customHeight="1">
      <c r="A3596" s="12" t="s">
        <v>15</v>
      </c>
      <c r="B3596" s="15">
        <v>1185732</v>
      </c>
      <c r="C3596" s="3">
        <v>44507</v>
      </c>
      <c r="D3596" s="12" t="s">
        <v>16</v>
      </c>
      <c r="E3596" s="12" t="s">
        <v>121</v>
      </c>
      <c r="F3596" s="12" t="s">
        <v>122</v>
      </c>
      <c r="G3596" s="12" t="s">
        <v>20</v>
      </c>
      <c r="H3596" s="33">
        <v>0.5</v>
      </c>
      <c r="I3596" s="21">
        <v>2200</v>
      </c>
      <c r="J3596" s="33">
        <f t="shared" si="140"/>
        <v>1100</v>
      </c>
      <c r="K3596" s="34">
        <f t="shared" si="141"/>
        <v>440</v>
      </c>
      <c r="L3596" s="24">
        <v>0.4</v>
      </c>
      <c r="M3596" s="42">
        <f t="shared" si="142"/>
        <v>0.2</v>
      </c>
      <c r="N3596" s="29">
        <f t="shared" si="143"/>
        <v>440</v>
      </c>
      <c r="O3596" s="3"/>
      <c r="P3596" s="4"/>
      <c r="Q3596" s="5"/>
      <c r="R3596" s="6"/>
    </row>
    <row r="3597" spans="1:18" ht="15.75" customHeight="1">
      <c r="A3597" s="12" t="s">
        <v>15</v>
      </c>
      <c r="B3597" s="15">
        <v>1185732</v>
      </c>
      <c r="C3597" s="3">
        <v>44507</v>
      </c>
      <c r="D3597" s="12" t="s">
        <v>16</v>
      </c>
      <c r="E3597" s="12" t="s">
        <v>121</v>
      </c>
      <c r="F3597" s="12" t="s">
        <v>122</v>
      </c>
      <c r="G3597" s="12" t="s">
        <v>21</v>
      </c>
      <c r="H3597" s="33">
        <v>0.5</v>
      </c>
      <c r="I3597" s="21">
        <v>2000</v>
      </c>
      <c r="J3597" s="33">
        <f t="shared" si="140"/>
        <v>1000</v>
      </c>
      <c r="K3597" s="34">
        <f t="shared" si="141"/>
        <v>400</v>
      </c>
      <c r="L3597" s="24">
        <v>0.4</v>
      </c>
      <c r="M3597" s="42">
        <f t="shared" si="142"/>
        <v>0.2</v>
      </c>
      <c r="N3597" s="29">
        <f t="shared" si="143"/>
        <v>400</v>
      </c>
      <c r="O3597" s="3"/>
      <c r="P3597" s="4"/>
      <c r="Q3597" s="5"/>
      <c r="R3597" s="6"/>
    </row>
    <row r="3598" spans="1:18" ht="15.75" customHeight="1">
      <c r="A3598" s="12" t="s">
        <v>15</v>
      </c>
      <c r="B3598" s="15">
        <v>1185732</v>
      </c>
      <c r="C3598" s="3">
        <v>44507</v>
      </c>
      <c r="D3598" s="12" t="s">
        <v>16</v>
      </c>
      <c r="E3598" s="12" t="s">
        <v>121</v>
      </c>
      <c r="F3598" s="12" t="s">
        <v>122</v>
      </c>
      <c r="G3598" s="12" t="s">
        <v>22</v>
      </c>
      <c r="H3598" s="33">
        <v>0.6</v>
      </c>
      <c r="I3598" s="21">
        <v>1750</v>
      </c>
      <c r="J3598" s="33">
        <f t="shared" si="140"/>
        <v>1050</v>
      </c>
      <c r="K3598" s="34">
        <f t="shared" si="141"/>
        <v>315</v>
      </c>
      <c r="L3598" s="24">
        <v>0.3</v>
      </c>
      <c r="M3598" s="42">
        <f t="shared" si="142"/>
        <v>0.18</v>
      </c>
      <c r="N3598" s="29">
        <f t="shared" si="143"/>
        <v>315</v>
      </c>
      <c r="O3598" s="3"/>
      <c r="P3598" s="4"/>
      <c r="Q3598" s="5"/>
      <c r="R3598" s="6"/>
    </row>
    <row r="3599" spans="1:18" ht="15.75" customHeight="1">
      <c r="A3599" s="12" t="s">
        <v>15</v>
      </c>
      <c r="B3599" s="15">
        <v>1185732</v>
      </c>
      <c r="C3599" s="3">
        <v>44507</v>
      </c>
      <c r="D3599" s="12" t="s">
        <v>16</v>
      </c>
      <c r="E3599" s="12" t="s">
        <v>121</v>
      </c>
      <c r="F3599" s="12" t="s">
        <v>122</v>
      </c>
      <c r="G3599" s="12" t="s">
        <v>23</v>
      </c>
      <c r="H3599" s="33">
        <v>0.64999999999999991</v>
      </c>
      <c r="I3599" s="21">
        <v>2750</v>
      </c>
      <c r="J3599" s="33">
        <f t="shared" si="140"/>
        <v>1787.4999999999998</v>
      </c>
      <c r="K3599" s="34">
        <f t="shared" si="141"/>
        <v>715</v>
      </c>
      <c r="L3599" s="24">
        <v>0.4</v>
      </c>
      <c r="M3599" s="42">
        <f t="shared" si="142"/>
        <v>0.26</v>
      </c>
      <c r="N3599" s="29">
        <f t="shared" si="143"/>
        <v>715</v>
      </c>
      <c r="O3599" s="3"/>
      <c r="P3599" s="4"/>
      <c r="Q3599" s="5"/>
      <c r="R3599" s="6"/>
    </row>
    <row r="3600" spans="1:18" ht="15.75" customHeight="1">
      <c r="A3600" s="12" t="s">
        <v>15</v>
      </c>
      <c r="B3600" s="15">
        <v>1185732</v>
      </c>
      <c r="C3600" s="3">
        <v>44536</v>
      </c>
      <c r="D3600" s="12" t="s">
        <v>16</v>
      </c>
      <c r="E3600" s="12" t="s">
        <v>121</v>
      </c>
      <c r="F3600" s="12" t="s">
        <v>122</v>
      </c>
      <c r="G3600" s="12" t="s">
        <v>18</v>
      </c>
      <c r="H3600" s="33">
        <v>0.6</v>
      </c>
      <c r="I3600" s="21">
        <v>5000</v>
      </c>
      <c r="J3600" s="33">
        <f t="shared" si="140"/>
        <v>3000</v>
      </c>
      <c r="K3600" s="34">
        <f t="shared" si="141"/>
        <v>1050</v>
      </c>
      <c r="L3600" s="24">
        <v>0.35</v>
      </c>
      <c r="M3600" s="42">
        <f t="shared" si="142"/>
        <v>0.21</v>
      </c>
      <c r="N3600" s="29">
        <f t="shared" si="143"/>
        <v>1050</v>
      </c>
      <c r="O3600" s="3"/>
      <c r="P3600" s="4"/>
      <c r="Q3600" s="5"/>
      <c r="R3600" s="6"/>
    </row>
    <row r="3601" spans="1:18" ht="15.75" customHeight="1">
      <c r="A3601" s="12" t="s">
        <v>15</v>
      </c>
      <c r="B3601" s="15">
        <v>1185732</v>
      </c>
      <c r="C3601" s="3">
        <v>44536</v>
      </c>
      <c r="D3601" s="12" t="s">
        <v>16</v>
      </c>
      <c r="E3601" s="12" t="s">
        <v>121</v>
      </c>
      <c r="F3601" s="12" t="s">
        <v>122</v>
      </c>
      <c r="G3601" s="12" t="s">
        <v>19</v>
      </c>
      <c r="H3601" s="33">
        <v>0.5</v>
      </c>
      <c r="I3601" s="21">
        <v>3000</v>
      </c>
      <c r="J3601" s="33">
        <f t="shared" si="140"/>
        <v>1500</v>
      </c>
      <c r="K3601" s="34">
        <f t="shared" si="141"/>
        <v>525</v>
      </c>
      <c r="L3601" s="24">
        <v>0.35</v>
      </c>
      <c r="M3601" s="42">
        <f t="shared" si="142"/>
        <v>0.17499999999999999</v>
      </c>
      <c r="N3601" s="29">
        <f t="shared" si="143"/>
        <v>525</v>
      </c>
      <c r="O3601" s="3"/>
      <c r="P3601" s="4"/>
      <c r="Q3601" s="5"/>
      <c r="R3601" s="6"/>
    </row>
    <row r="3602" spans="1:18" ht="15.75" customHeight="1">
      <c r="A3602" s="12" t="s">
        <v>15</v>
      </c>
      <c r="B3602" s="15">
        <v>1185732</v>
      </c>
      <c r="C3602" s="3">
        <v>44536</v>
      </c>
      <c r="D3602" s="12" t="s">
        <v>16</v>
      </c>
      <c r="E3602" s="12" t="s">
        <v>121</v>
      </c>
      <c r="F3602" s="12" t="s">
        <v>122</v>
      </c>
      <c r="G3602" s="12" t="s">
        <v>20</v>
      </c>
      <c r="H3602" s="33">
        <v>0.5</v>
      </c>
      <c r="I3602" s="21">
        <v>2750</v>
      </c>
      <c r="J3602" s="33">
        <f t="shared" si="140"/>
        <v>1375</v>
      </c>
      <c r="K3602" s="34">
        <f t="shared" si="141"/>
        <v>550</v>
      </c>
      <c r="L3602" s="24">
        <v>0.4</v>
      </c>
      <c r="M3602" s="42">
        <f t="shared" si="142"/>
        <v>0.2</v>
      </c>
      <c r="N3602" s="29">
        <f t="shared" si="143"/>
        <v>550</v>
      </c>
      <c r="O3602" s="3"/>
      <c r="P3602" s="4"/>
      <c r="Q3602" s="5"/>
      <c r="R3602" s="6"/>
    </row>
    <row r="3603" spans="1:18" ht="15.75" customHeight="1">
      <c r="A3603" s="12" t="s">
        <v>15</v>
      </c>
      <c r="B3603" s="15">
        <v>1185732</v>
      </c>
      <c r="C3603" s="3">
        <v>44536</v>
      </c>
      <c r="D3603" s="12" t="s">
        <v>16</v>
      </c>
      <c r="E3603" s="12" t="s">
        <v>121</v>
      </c>
      <c r="F3603" s="12" t="s">
        <v>122</v>
      </c>
      <c r="G3603" s="12" t="s">
        <v>21</v>
      </c>
      <c r="H3603" s="33">
        <v>0.5</v>
      </c>
      <c r="I3603" s="21">
        <v>2250</v>
      </c>
      <c r="J3603" s="33">
        <f t="shared" si="140"/>
        <v>1125</v>
      </c>
      <c r="K3603" s="34">
        <f t="shared" si="141"/>
        <v>450</v>
      </c>
      <c r="L3603" s="24">
        <v>0.4</v>
      </c>
      <c r="M3603" s="42">
        <f t="shared" si="142"/>
        <v>0.2</v>
      </c>
      <c r="N3603" s="29">
        <f t="shared" si="143"/>
        <v>450</v>
      </c>
      <c r="O3603" s="3"/>
      <c r="P3603" s="4"/>
      <c r="Q3603" s="5"/>
      <c r="R3603" s="6"/>
    </row>
    <row r="3604" spans="1:18" ht="15.75" customHeight="1">
      <c r="A3604" s="12" t="s">
        <v>15</v>
      </c>
      <c r="B3604" s="15">
        <v>1185732</v>
      </c>
      <c r="C3604" s="3">
        <v>44536</v>
      </c>
      <c r="D3604" s="12" t="s">
        <v>16</v>
      </c>
      <c r="E3604" s="12" t="s">
        <v>121</v>
      </c>
      <c r="F3604" s="12" t="s">
        <v>122</v>
      </c>
      <c r="G3604" s="12" t="s">
        <v>22</v>
      </c>
      <c r="H3604" s="33">
        <v>0.6</v>
      </c>
      <c r="I3604" s="21">
        <v>2250</v>
      </c>
      <c r="J3604" s="33">
        <f t="shared" si="140"/>
        <v>1350</v>
      </c>
      <c r="K3604" s="34">
        <f t="shared" si="141"/>
        <v>405</v>
      </c>
      <c r="L3604" s="24">
        <v>0.3</v>
      </c>
      <c r="M3604" s="42">
        <f t="shared" si="142"/>
        <v>0.18</v>
      </c>
      <c r="N3604" s="29">
        <f t="shared" si="143"/>
        <v>405</v>
      </c>
      <c r="O3604" s="3"/>
      <c r="P3604" s="4"/>
      <c r="Q3604" s="5"/>
      <c r="R3604" s="6"/>
    </row>
    <row r="3605" spans="1:18" ht="15.75" customHeight="1">
      <c r="A3605" s="12" t="s">
        <v>15</v>
      </c>
      <c r="B3605" s="15">
        <v>1185732</v>
      </c>
      <c r="C3605" s="3">
        <v>44536</v>
      </c>
      <c r="D3605" s="12" t="s">
        <v>16</v>
      </c>
      <c r="E3605" s="12" t="s">
        <v>121</v>
      </c>
      <c r="F3605" s="12" t="s">
        <v>122</v>
      </c>
      <c r="G3605" s="12" t="s">
        <v>23</v>
      </c>
      <c r="H3605" s="33">
        <v>0.64999999999999991</v>
      </c>
      <c r="I3605" s="21">
        <v>3250</v>
      </c>
      <c r="J3605" s="33">
        <f t="shared" si="140"/>
        <v>2112.4999999999995</v>
      </c>
      <c r="K3605" s="34">
        <f t="shared" si="141"/>
        <v>844.99999999999989</v>
      </c>
      <c r="L3605" s="24">
        <v>0.4</v>
      </c>
      <c r="M3605" s="42">
        <f t="shared" si="142"/>
        <v>0.25999999999999995</v>
      </c>
      <c r="N3605" s="29">
        <f t="shared" si="143"/>
        <v>844.99999999999989</v>
      </c>
      <c r="O3605" s="3"/>
      <c r="P3605" s="4"/>
      <c r="Q3605" s="5"/>
      <c r="R3605" s="6"/>
    </row>
    <row r="3606" spans="1:18" ht="15.75" customHeight="1">
      <c r="A3606" s="12" t="s">
        <v>15</v>
      </c>
      <c r="B3606" s="15">
        <v>1185732</v>
      </c>
      <c r="C3606" s="3">
        <v>44213</v>
      </c>
      <c r="D3606" s="12" t="s">
        <v>16</v>
      </c>
      <c r="E3606" s="12" t="s">
        <v>123</v>
      </c>
      <c r="F3606" s="12" t="s">
        <v>124</v>
      </c>
      <c r="G3606" s="12" t="s">
        <v>18</v>
      </c>
      <c r="H3606" s="33">
        <v>0.4</v>
      </c>
      <c r="I3606" s="21">
        <v>4500</v>
      </c>
      <c r="J3606" s="33">
        <f t="shared" si="140"/>
        <v>1800</v>
      </c>
      <c r="K3606" s="34">
        <f t="shared" si="141"/>
        <v>540</v>
      </c>
      <c r="L3606" s="24">
        <v>0.3</v>
      </c>
      <c r="M3606" s="42">
        <f t="shared" si="142"/>
        <v>0.12</v>
      </c>
      <c r="N3606" s="29">
        <f t="shared" si="143"/>
        <v>540</v>
      </c>
      <c r="O3606" s="3"/>
      <c r="P3606" s="4"/>
      <c r="Q3606" s="5"/>
      <c r="R3606" s="6"/>
    </row>
    <row r="3607" spans="1:18" ht="15.75" customHeight="1">
      <c r="A3607" s="12" t="s">
        <v>15</v>
      </c>
      <c r="B3607" s="15">
        <v>1185732</v>
      </c>
      <c r="C3607" s="3">
        <v>44213</v>
      </c>
      <c r="D3607" s="12" t="s">
        <v>16</v>
      </c>
      <c r="E3607" s="12" t="s">
        <v>123</v>
      </c>
      <c r="F3607" s="12" t="s">
        <v>124</v>
      </c>
      <c r="G3607" s="12" t="s">
        <v>19</v>
      </c>
      <c r="H3607" s="33">
        <v>0.4</v>
      </c>
      <c r="I3607" s="21">
        <v>2500</v>
      </c>
      <c r="J3607" s="33">
        <f t="shared" si="140"/>
        <v>1000</v>
      </c>
      <c r="K3607" s="34">
        <f t="shared" si="141"/>
        <v>300</v>
      </c>
      <c r="L3607" s="24">
        <v>0.3</v>
      </c>
      <c r="M3607" s="42">
        <f t="shared" si="142"/>
        <v>0.12</v>
      </c>
      <c r="N3607" s="29">
        <f t="shared" si="143"/>
        <v>300</v>
      </c>
      <c r="O3607" s="3"/>
      <c r="P3607" s="4"/>
      <c r="Q3607" s="5"/>
      <c r="R3607" s="6"/>
    </row>
    <row r="3608" spans="1:18" ht="15.75" customHeight="1">
      <c r="A3608" s="12" t="s">
        <v>15</v>
      </c>
      <c r="B3608" s="15">
        <v>1185732</v>
      </c>
      <c r="C3608" s="3">
        <v>44213</v>
      </c>
      <c r="D3608" s="12" t="s">
        <v>16</v>
      </c>
      <c r="E3608" s="12" t="s">
        <v>123</v>
      </c>
      <c r="F3608" s="12" t="s">
        <v>124</v>
      </c>
      <c r="G3608" s="12" t="s">
        <v>20</v>
      </c>
      <c r="H3608" s="33">
        <v>0.30000000000000004</v>
      </c>
      <c r="I3608" s="21">
        <v>2500</v>
      </c>
      <c r="J3608" s="33">
        <f t="shared" si="140"/>
        <v>750.00000000000011</v>
      </c>
      <c r="K3608" s="34">
        <f t="shared" si="141"/>
        <v>187.50000000000003</v>
      </c>
      <c r="L3608" s="24">
        <v>0.25</v>
      </c>
      <c r="M3608" s="42">
        <f t="shared" si="142"/>
        <v>7.5000000000000011E-2</v>
      </c>
      <c r="N3608" s="29">
        <f t="shared" si="143"/>
        <v>187.50000000000003</v>
      </c>
      <c r="O3608" s="3"/>
      <c r="P3608" s="4"/>
      <c r="Q3608" s="5"/>
      <c r="R3608" s="6"/>
    </row>
    <row r="3609" spans="1:18" ht="15.75" customHeight="1">
      <c r="A3609" s="12" t="s">
        <v>15</v>
      </c>
      <c r="B3609" s="15">
        <v>1185732</v>
      </c>
      <c r="C3609" s="3">
        <v>44213</v>
      </c>
      <c r="D3609" s="12" t="s">
        <v>16</v>
      </c>
      <c r="E3609" s="12" t="s">
        <v>123</v>
      </c>
      <c r="F3609" s="12" t="s">
        <v>124</v>
      </c>
      <c r="G3609" s="12" t="s">
        <v>21</v>
      </c>
      <c r="H3609" s="33">
        <v>0.35</v>
      </c>
      <c r="I3609" s="21">
        <v>1000</v>
      </c>
      <c r="J3609" s="33">
        <f t="shared" si="140"/>
        <v>350</v>
      </c>
      <c r="K3609" s="34">
        <f t="shared" si="141"/>
        <v>87.5</v>
      </c>
      <c r="L3609" s="24">
        <v>0.25</v>
      </c>
      <c r="M3609" s="42">
        <f t="shared" si="142"/>
        <v>8.7499999999999994E-2</v>
      </c>
      <c r="N3609" s="29">
        <f t="shared" si="143"/>
        <v>87.5</v>
      </c>
      <c r="O3609" s="3"/>
      <c r="P3609" s="4"/>
      <c r="Q3609" s="5"/>
      <c r="R3609" s="6"/>
    </row>
    <row r="3610" spans="1:18" ht="15.75" customHeight="1">
      <c r="A3610" s="12" t="s">
        <v>15</v>
      </c>
      <c r="B3610" s="15">
        <v>1185732</v>
      </c>
      <c r="C3610" s="3">
        <v>44213</v>
      </c>
      <c r="D3610" s="12" t="s">
        <v>16</v>
      </c>
      <c r="E3610" s="12" t="s">
        <v>123</v>
      </c>
      <c r="F3610" s="12" t="s">
        <v>124</v>
      </c>
      <c r="G3610" s="12" t="s">
        <v>22</v>
      </c>
      <c r="H3610" s="33">
        <v>0.5</v>
      </c>
      <c r="I3610" s="21">
        <v>1500</v>
      </c>
      <c r="J3610" s="33">
        <f t="shared" si="140"/>
        <v>750</v>
      </c>
      <c r="K3610" s="34">
        <f t="shared" si="141"/>
        <v>187.5</v>
      </c>
      <c r="L3610" s="24">
        <v>0.25</v>
      </c>
      <c r="M3610" s="42">
        <f t="shared" si="142"/>
        <v>0.125</v>
      </c>
      <c r="N3610" s="29">
        <f t="shared" si="143"/>
        <v>187.5</v>
      </c>
      <c r="O3610" s="3"/>
      <c r="P3610" s="4"/>
      <c r="Q3610" s="5"/>
      <c r="R3610" s="6"/>
    </row>
    <row r="3611" spans="1:18" ht="15.75" customHeight="1">
      <c r="A3611" s="12" t="s">
        <v>15</v>
      </c>
      <c r="B3611" s="15">
        <v>1185732</v>
      </c>
      <c r="C3611" s="3">
        <v>44213</v>
      </c>
      <c r="D3611" s="12" t="s">
        <v>16</v>
      </c>
      <c r="E3611" s="12" t="s">
        <v>123</v>
      </c>
      <c r="F3611" s="12" t="s">
        <v>124</v>
      </c>
      <c r="G3611" s="12" t="s">
        <v>23</v>
      </c>
      <c r="H3611" s="33">
        <v>0.4</v>
      </c>
      <c r="I3611" s="21">
        <v>2500</v>
      </c>
      <c r="J3611" s="33">
        <f t="shared" si="140"/>
        <v>1000</v>
      </c>
      <c r="K3611" s="34">
        <f t="shared" si="141"/>
        <v>300</v>
      </c>
      <c r="L3611" s="24">
        <v>0.3</v>
      </c>
      <c r="M3611" s="42">
        <f t="shared" si="142"/>
        <v>0.12</v>
      </c>
      <c r="N3611" s="29">
        <f t="shared" si="143"/>
        <v>300</v>
      </c>
      <c r="O3611" s="3"/>
      <c r="P3611" s="4"/>
      <c r="Q3611" s="5"/>
      <c r="R3611" s="6"/>
    </row>
    <row r="3612" spans="1:18" ht="15.75" customHeight="1">
      <c r="A3612" s="12" t="s">
        <v>15</v>
      </c>
      <c r="B3612" s="15">
        <v>1185732</v>
      </c>
      <c r="C3612" s="3">
        <v>44242</v>
      </c>
      <c r="D3612" s="12" t="s">
        <v>16</v>
      </c>
      <c r="E3612" s="12" t="s">
        <v>123</v>
      </c>
      <c r="F3612" s="12" t="s">
        <v>124</v>
      </c>
      <c r="G3612" s="12" t="s">
        <v>18</v>
      </c>
      <c r="H3612" s="33">
        <v>0.4</v>
      </c>
      <c r="I3612" s="21">
        <v>5000</v>
      </c>
      <c r="J3612" s="33">
        <f t="shared" si="140"/>
        <v>2000</v>
      </c>
      <c r="K3612" s="34">
        <f t="shared" si="141"/>
        <v>600</v>
      </c>
      <c r="L3612" s="24">
        <v>0.3</v>
      </c>
      <c r="M3612" s="42">
        <f t="shared" si="142"/>
        <v>0.12</v>
      </c>
      <c r="N3612" s="29">
        <f t="shared" si="143"/>
        <v>600</v>
      </c>
      <c r="O3612" s="3"/>
      <c r="P3612" s="4"/>
      <c r="Q3612" s="5"/>
      <c r="R3612" s="6"/>
    </row>
    <row r="3613" spans="1:18" ht="15.75" customHeight="1">
      <c r="A3613" s="12" t="s">
        <v>15</v>
      </c>
      <c r="B3613" s="15">
        <v>1185732</v>
      </c>
      <c r="C3613" s="3">
        <v>44242</v>
      </c>
      <c r="D3613" s="12" t="s">
        <v>16</v>
      </c>
      <c r="E3613" s="12" t="s">
        <v>123</v>
      </c>
      <c r="F3613" s="12" t="s">
        <v>124</v>
      </c>
      <c r="G3613" s="12" t="s">
        <v>19</v>
      </c>
      <c r="H3613" s="33">
        <v>0.4</v>
      </c>
      <c r="I3613" s="21">
        <v>1500</v>
      </c>
      <c r="J3613" s="33">
        <f t="shared" si="140"/>
        <v>600</v>
      </c>
      <c r="K3613" s="34">
        <f t="shared" si="141"/>
        <v>180</v>
      </c>
      <c r="L3613" s="24">
        <v>0.3</v>
      </c>
      <c r="M3613" s="42">
        <f t="shared" si="142"/>
        <v>0.12</v>
      </c>
      <c r="N3613" s="29">
        <f t="shared" si="143"/>
        <v>180</v>
      </c>
      <c r="O3613" s="3"/>
      <c r="P3613" s="4"/>
      <c r="Q3613" s="5"/>
      <c r="R3613" s="6"/>
    </row>
    <row r="3614" spans="1:18" ht="15.75" customHeight="1">
      <c r="A3614" s="12" t="s">
        <v>15</v>
      </c>
      <c r="B3614" s="15">
        <v>1185732</v>
      </c>
      <c r="C3614" s="3">
        <v>44242</v>
      </c>
      <c r="D3614" s="12" t="s">
        <v>16</v>
      </c>
      <c r="E3614" s="12" t="s">
        <v>123</v>
      </c>
      <c r="F3614" s="12" t="s">
        <v>124</v>
      </c>
      <c r="G3614" s="12" t="s">
        <v>20</v>
      </c>
      <c r="H3614" s="33">
        <v>0.30000000000000004</v>
      </c>
      <c r="I3614" s="21">
        <v>2000</v>
      </c>
      <c r="J3614" s="33">
        <f t="shared" si="140"/>
        <v>600.00000000000011</v>
      </c>
      <c r="K3614" s="34">
        <f t="shared" si="141"/>
        <v>150.00000000000003</v>
      </c>
      <c r="L3614" s="24">
        <v>0.25</v>
      </c>
      <c r="M3614" s="42">
        <f t="shared" si="142"/>
        <v>7.5000000000000011E-2</v>
      </c>
      <c r="N3614" s="29">
        <f t="shared" si="143"/>
        <v>150.00000000000003</v>
      </c>
      <c r="O3614" s="3"/>
      <c r="P3614" s="4"/>
      <c r="Q3614" s="5"/>
      <c r="R3614" s="6"/>
    </row>
    <row r="3615" spans="1:18" ht="15.75" customHeight="1">
      <c r="A3615" s="12" t="s">
        <v>15</v>
      </c>
      <c r="B3615" s="15">
        <v>1185732</v>
      </c>
      <c r="C3615" s="3">
        <v>44242</v>
      </c>
      <c r="D3615" s="12" t="s">
        <v>16</v>
      </c>
      <c r="E3615" s="12" t="s">
        <v>123</v>
      </c>
      <c r="F3615" s="12" t="s">
        <v>124</v>
      </c>
      <c r="G3615" s="12" t="s">
        <v>21</v>
      </c>
      <c r="H3615" s="33">
        <v>0.35</v>
      </c>
      <c r="I3615" s="21">
        <v>2500</v>
      </c>
      <c r="J3615" s="33">
        <f t="shared" si="140"/>
        <v>875</v>
      </c>
      <c r="K3615" s="34">
        <f t="shared" si="141"/>
        <v>218.75</v>
      </c>
      <c r="L3615" s="24">
        <v>0.25</v>
      </c>
      <c r="M3615" s="42">
        <f t="shared" si="142"/>
        <v>8.7499999999999994E-2</v>
      </c>
      <c r="N3615" s="29">
        <f t="shared" si="143"/>
        <v>218.75</v>
      </c>
      <c r="O3615" s="3"/>
      <c r="P3615" s="4"/>
      <c r="Q3615" s="5"/>
      <c r="R3615" s="6"/>
    </row>
    <row r="3616" spans="1:18" ht="15.75" customHeight="1">
      <c r="A3616" s="12" t="s">
        <v>15</v>
      </c>
      <c r="B3616" s="15">
        <v>1185732</v>
      </c>
      <c r="C3616" s="3">
        <v>44242</v>
      </c>
      <c r="D3616" s="12" t="s">
        <v>16</v>
      </c>
      <c r="E3616" s="12" t="s">
        <v>123</v>
      </c>
      <c r="F3616" s="12" t="s">
        <v>124</v>
      </c>
      <c r="G3616" s="12" t="s">
        <v>22</v>
      </c>
      <c r="H3616" s="33">
        <v>0.5</v>
      </c>
      <c r="I3616" s="21">
        <v>1500</v>
      </c>
      <c r="J3616" s="33">
        <f t="shared" si="140"/>
        <v>750</v>
      </c>
      <c r="K3616" s="34">
        <f t="shared" si="141"/>
        <v>187.5</v>
      </c>
      <c r="L3616" s="24">
        <v>0.25</v>
      </c>
      <c r="M3616" s="42">
        <f t="shared" si="142"/>
        <v>0.125</v>
      </c>
      <c r="N3616" s="29">
        <f t="shared" si="143"/>
        <v>187.5</v>
      </c>
      <c r="O3616" s="3"/>
      <c r="P3616" s="4"/>
      <c r="Q3616" s="5"/>
      <c r="R3616" s="6"/>
    </row>
    <row r="3617" spans="1:18" ht="15.75" customHeight="1">
      <c r="A3617" s="12" t="s">
        <v>15</v>
      </c>
      <c r="B3617" s="15">
        <v>1185732</v>
      </c>
      <c r="C3617" s="3">
        <v>44242</v>
      </c>
      <c r="D3617" s="12" t="s">
        <v>16</v>
      </c>
      <c r="E3617" s="12" t="s">
        <v>123</v>
      </c>
      <c r="F3617" s="12" t="s">
        <v>124</v>
      </c>
      <c r="G3617" s="12" t="s">
        <v>23</v>
      </c>
      <c r="H3617" s="33">
        <v>0.4</v>
      </c>
      <c r="I3617" s="21">
        <v>2500</v>
      </c>
      <c r="J3617" s="33">
        <f t="shared" si="140"/>
        <v>1000</v>
      </c>
      <c r="K3617" s="34">
        <f t="shared" si="141"/>
        <v>300</v>
      </c>
      <c r="L3617" s="24">
        <v>0.3</v>
      </c>
      <c r="M3617" s="42">
        <f t="shared" si="142"/>
        <v>0.12</v>
      </c>
      <c r="N3617" s="29">
        <f t="shared" si="143"/>
        <v>300</v>
      </c>
      <c r="O3617" s="3"/>
      <c r="P3617" s="4"/>
      <c r="Q3617" s="5"/>
      <c r="R3617" s="6"/>
    </row>
    <row r="3618" spans="1:18" ht="15.75" customHeight="1">
      <c r="A3618" s="12" t="s">
        <v>15</v>
      </c>
      <c r="B3618" s="15">
        <v>1185732</v>
      </c>
      <c r="C3618" s="3">
        <v>44268</v>
      </c>
      <c r="D3618" s="12" t="s">
        <v>16</v>
      </c>
      <c r="E3618" s="12" t="s">
        <v>123</v>
      </c>
      <c r="F3618" s="12" t="s">
        <v>124</v>
      </c>
      <c r="G3618" s="12" t="s">
        <v>18</v>
      </c>
      <c r="H3618" s="33">
        <v>0.4</v>
      </c>
      <c r="I3618" s="21">
        <v>4700</v>
      </c>
      <c r="J3618" s="33">
        <f t="shared" si="140"/>
        <v>1880</v>
      </c>
      <c r="K3618" s="34">
        <f t="shared" si="141"/>
        <v>564</v>
      </c>
      <c r="L3618" s="24">
        <v>0.3</v>
      </c>
      <c r="M3618" s="42">
        <f t="shared" si="142"/>
        <v>0.12</v>
      </c>
      <c r="N3618" s="29">
        <f t="shared" si="143"/>
        <v>564</v>
      </c>
      <c r="O3618" s="3"/>
      <c r="P3618" s="4"/>
      <c r="Q3618" s="5"/>
      <c r="R3618" s="6"/>
    </row>
    <row r="3619" spans="1:18" ht="15.75" customHeight="1">
      <c r="A3619" s="12" t="s">
        <v>15</v>
      </c>
      <c r="B3619" s="15">
        <v>1185732</v>
      </c>
      <c r="C3619" s="3">
        <v>44268</v>
      </c>
      <c r="D3619" s="12" t="s">
        <v>16</v>
      </c>
      <c r="E3619" s="12" t="s">
        <v>123</v>
      </c>
      <c r="F3619" s="12" t="s">
        <v>124</v>
      </c>
      <c r="G3619" s="12" t="s">
        <v>19</v>
      </c>
      <c r="H3619" s="33">
        <v>0.4</v>
      </c>
      <c r="I3619" s="21">
        <v>1750</v>
      </c>
      <c r="J3619" s="33">
        <f t="shared" si="140"/>
        <v>700</v>
      </c>
      <c r="K3619" s="34">
        <f t="shared" si="141"/>
        <v>210</v>
      </c>
      <c r="L3619" s="24">
        <v>0.3</v>
      </c>
      <c r="M3619" s="42">
        <f t="shared" si="142"/>
        <v>0.12</v>
      </c>
      <c r="N3619" s="29">
        <f t="shared" si="143"/>
        <v>210</v>
      </c>
      <c r="O3619" s="3"/>
      <c r="P3619" s="4"/>
      <c r="Q3619" s="5"/>
      <c r="R3619" s="6"/>
    </row>
    <row r="3620" spans="1:18" ht="15.75" customHeight="1">
      <c r="A3620" s="12" t="s">
        <v>15</v>
      </c>
      <c r="B3620" s="15">
        <v>1185732</v>
      </c>
      <c r="C3620" s="3">
        <v>44268</v>
      </c>
      <c r="D3620" s="12" t="s">
        <v>16</v>
      </c>
      <c r="E3620" s="12" t="s">
        <v>123</v>
      </c>
      <c r="F3620" s="12" t="s">
        <v>124</v>
      </c>
      <c r="G3620" s="12" t="s">
        <v>20</v>
      </c>
      <c r="H3620" s="33">
        <v>0.30000000000000004</v>
      </c>
      <c r="I3620" s="21">
        <v>2000</v>
      </c>
      <c r="J3620" s="33">
        <f t="shared" si="140"/>
        <v>600.00000000000011</v>
      </c>
      <c r="K3620" s="34">
        <f t="shared" si="141"/>
        <v>150.00000000000003</v>
      </c>
      <c r="L3620" s="24">
        <v>0.25</v>
      </c>
      <c r="M3620" s="42">
        <f t="shared" si="142"/>
        <v>7.5000000000000011E-2</v>
      </c>
      <c r="N3620" s="29">
        <f t="shared" si="143"/>
        <v>150.00000000000003</v>
      </c>
      <c r="O3620" s="3"/>
      <c r="P3620" s="4"/>
      <c r="Q3620" s="5"/>
      <c r="R3620" s="6"/>
    </row>
    <row r="3621" spans="1:18" ht="15.75" customHeight="1">
      <c r="A3621" s="12" t="s">
        <v>15</v>
      </c>
      <c r="B3621" s="15">
        <v>1185732</v>
      </c>
      <c r="C3621" s="3">
        <v>44268</v>
      </c>
      <c r="D3621" s="12" t="s">
        <v>16</v>
      </c>
      <c r="E3621" s="12" t="s">
        <v>123</v>
      </c>
      <c r="F3621" s="12" t="s">
        <v>124</v>
      </c>
      <c r="G3621" s="12" t="s">
        <v>21</v>
      </c>
      <c r="H3621" s="33">
        <v>0.35</v>
      </c>
      <c r="I3621" s="21">
        <v>3000</v>
      </c>
      <c r="J3621" s="33">
        <f t="shared" si="140"/>
        <v>1050</v>
      </c>
      <c r="K3621" s="34">
        <f t="shared" si="141"/>
        <v>262.5</v>
      </c>
      <c r="L3621" s="24">
        <v>0.25</v>
      </c>
      <c r="M3621" s="42">
        <f t="shared" si="142"/>
        <v>8.7499999999999994E-2</v>
      </c>
      <c r="N3621" s="29">
        <f t="shared" si="143"/>
        <v>262.5</v>
      </c>
      <c r="O3621" s="3"/>
      <c r="P3621" s="4"/>
      <c r="Q3621" s="5"/>
      <c r="R3621" s="6"/>
    </row>
    <row r="3622" spans="1:18" ht="15.75" customHeight="1">
      <c r="A3622" s="12" t="s">
        <v>15</v>
      </c>
      <c r="B3622" s="15">
        <v>1185732</v>
      </c>
      <c r="C3622" s="3">
        <v>44268</v>
      </c>
      <c r="D3622" s="12" t="s">
        <v>16</v>
      </c>
      <c r="E3622" s="12" t="s">
        <v>123</v>
      </c>
      <c r="F3622" s="12" t="s">
        <v>124</v>
      </c>
      <c r="G3622" s="12" t="s">
        <v>22</v>
      </c>
      <c r="H3622" s="33">
        <v>0.5</v>
      </c>
      <c r="I3622" s="21">
        <v>1000</v>
      </c>
      <c r="J3622" s="33">
        <f t="shared" si="140"/>
        <v>500</v>
      </c>
      <c r="K3622" s="34">
        <f t="shared" si="141"/>
        <v>125</v>
      </c>
      <c r="L3622" s="24">
        <v>0.25</v>
      </c>
      <c r="M3622" s="42">
        <f t="shared" si="142"/>
        <v>0.125</v>
      </c>
      <c r="N3622" s="29">
        <f t="shared" si="143"/>
        <v>125</v>
      </c>
      <c r="O3622" s="3"/>
      <c r="P3622" s="4"/>
      <c r="Q3622" s="5"/>
      <c r="R3622" s="6"/>
    </row>
    <row r="3623" spans="1:18" ht="15.75" customHeight="1">
      <c r="A3623" s="12" t="s">
        <v>15</v>
      </c>
      <c r="B3623" s="15">
        <v>1185732</v>
      </c>
      <c r="C3623" s="3">
        <v>44268</v>
      </c>
      <c r="D3623" s="12" t="s">
        <v>16</v>
      </c>
      <c r="E3623" s="12" t="s">
        <v>123</v>
      </c>
      <c r="F3623" s="12" t="s">
        <v>124</v>
      </c>
      <c r="G3623" s="12" t="s">
        <v>23</v>
      </c>
      <c r="H3623" s="33">
        <v>0.4</v>
      </c>
      <c r="I3623" s="21">
        <v>2000</v>
      </c>
      <c r="J3623" s="33">
        <f t="shared" si="140"/>
        <v>800</v>
      </c>
      <c r="K3623" s="34">
        <f t="shared" si="141"/>
        <v>240</v>
      </c>
      <c r="L3623" s="24">
        <v>0.3</v>
      </c>
      <c r="M3623" s="42">
        <f t="shared" si="142"/>
        <v>0.12</v>
      </c>
      <c r="N3623" s="29">
        <f t="shared" si="143"/>
        <v>240</v>
      </c>
      <c r="O3623" s="3"/>
      <c r="P3623" s="4"/>
      <c r="Q3623" s="5"/>
      <c r="R3623" s="6"/>
    </row>
    <row r="3624" spans="1:18" ht="15.75" customHeight="1">
      <c r="A3624" s="12" t="s">
        <v>15</v>
      </c>
      <c r="B3624" s="15">
        <v>1185732</v>
      </c>
      <c r="C3624" s="3">
        <v>44300</v>
      </c>
      <c r="D3624" s="12" t="s">
        <v>16</v>
      </c>
      <c r="E3624" s="12" t="s">
        <v>123</v>
      </c>
      <c r="F3624" s="12" t="s">
        <v>124</v>
      </c>
      <c r="G3624" s="12" t="s">
        <v>18</v>
      </c>
      <c r="H3624" s="33">
        <v>0.4</v>
      </c>
      <c r="I3624" s="21">
        <v>4500</v>
      </c>
      <c r="J3624" s="33">
        <f t="shared" si="140"/>
        <v>1800</v>
      </c>
      <c r="K3624" s="34">
        <f t="shared" si="141"/>
        <v>540</v>
      </c>
      <c r="L3624" s="24">
        <v>0.3</v>
      </c>
      <c r="M3624" s="42">
        <f t="shared" si="142"/>
        <v>0.12</v>
      </c>
      <c r="N3624" s="29">
        <f t="shared" si="143"/>
        <v>540</v>
      </c>
      <c r="O3624" s="3"/>
      <c r="P3624" s="4"/>
      <c r="Q3624" s="5"/>
      <c r="R3624" s="6"/>
    </row>
    <row r="3625" spans="1:18" ht="15.75" customHeight="1">
      <c r="A3625" s="12" t="s">
        <v>15</v>
      </c>
      <c r="B3625" s="15">
        <v>1185732</v>
      </c>
      <c r="C3625" s="3">
        <v>44300</v>
      </c>
      <c r="D3625" s="12" t="s">
        <v>16</v>
      </c>
      <c r="E3625" s="12" t="s">
        <v>123</v>
      </c>
      <c r="F3625" s="12" t="s">
        <v>124</v>
      </c>
      <c r="G3625" s="12" t="s">
        <v>19</v>
      </c>
      <c r="H3625" s="33">
        <v>0.4</v>
      </c>
      <c r="I3625" s="21">
        <v>1500</v>
      </c>
      <c r="J3625" s="33">
        <f t="shared" si="140"/>
        <v>600</v>
      </c>
      <c r="K3625" s="34">
        <f t="shared" si="141"/>
        <v>180</v>
      </c>
      <c r="L3625" s="24">
        <v>0.3</v>
      </c>
      <c r="M3625" s="42">
        <f t="shared" si="142"/>
        <v>0.12</v>
      </c>
      <c r="N3625" s="29">
        <f t="shared" si="143"/>
        <v>180</v>
      </c>
      <c r="O3625" s="3"/>
      <c r="P3625" s="4"/>
      <c r="Q3625" s="5"/>
      <c r="R3625" s="6"/>
    </row>
    <row r="3626" spans="1:18" ht="15.75" customHeight="1">
      <c r="A3626" s="12" t="s">
        <v>15</v>
      </c>
      <c r="B3626" s="15">
        <v>1185732</v>
      </c>
      <c r="C3626" s="3">
        <v>44300</v>
      </c>
      <c r="D3626" s="12" t="s">
        <v>16</v>
      </c>
      <c r="E3626" s="12" t="s">
        <v>123</v>
      </c>
      <c r="F3626" s="12" t="s">
        <v>124</v>
      </c>
      <c r="G3626" s="12" t="s">
        <v>20</v>
      </c>
      <c r="H3626" s="33">
        <v>0.30000000000000004</v>
      </c>
      <c r="I3626" s="21">
        <v>1500</v>
      </c>
      <c r="J3626" s="33">
        <f t="shared" si="140"/>
        <v>450.00000000000006</v>
      </c>
      <c r="K3626" s="34">
        <f t="shared" si="141"/>
        <v>112.50000000000001</v>
      </c>
      <c r="L3626" s="24">
        <v>0.25</v>
      </c>
      <c r="M3626" s="42">
        <f t="shared" si="142"/>
        <v>7.5000000000000011E-2</v>
      </c>
      <c r="N3626" s="29">
        <f t="shared" si="143"/>
        <v>112.50000000000001</v>
      </c>
      <c r="O3626" s="3"/>
      <c r="P3626" s="4"/>
      <c r="Q3626" s="5"/>
      <c r="R3626" s="6"/>
    </row>
    <row r="3627" spans="1:18" ht="15.75" customHeight="1">
      <c r="A3627" s="12" t="s">
        <v>15</v>
      </c>
      <c r="B3627" s="15">
        <v>1185732</v>
      </c>
      <c r="C3627" s="3">
        <v>44300</v>
      </c>
      <c r="D3627" s="12" t="s">
        <v>16</v>
      </c>
      <c r="E3627" s="12" t="s">
        <v>123</v>
      </c>
      <c r="F3627" s="12" t="s">
        <v>124</v>
      </c>
      <c r="G3627" s="12" t="s">
        <v>21</v>
      </c>
      <c r="H3627" s="33">
        <v>0.35</v>
      </c>
      <c r="I3627" s="21">
        <v>1250</v>
      </c>
      <c r="J3627" s="33">
        <f t="shared" si="140"/>
        <v>437.5</v>
      </c>
      <c r="K3627" s="34">
        <f t="shared" si="141"/>
        <v>109.375</v>
      </c>
      <c r="L3627" s="24">
        <v>0.25</v>
      </c>
      <c r="M3627" s="42">
        <f t="shared" si="142"/>
        <v>8.7499999999999994E-2</v>
      </c>
      <c r="N3627" s="29">
        <f t="shared" si="143"/>
        <v>109.375</v>
      </c>
      <c r="O3627" s="3"/>
      <c r="P3627" s="4"/>
      <c r="Q3627" s="5"/>
      <c r="R3627" s="6"/>
    </row>
    <row r="3628" spans="1:18" ht="15.75" customHeight="1">
      <c r="A3628" s="12" t="s">
        <v>15</v>
      </c>
      <c r="B3628" s="15">
        <v>1185732</v>
      </c>
      <c r="C3628" s="3">
        <v>44300</v>
      </c>
      <c r="D3628" s="12" t="s">
        <v>16</v>
      </c>
      <c r="E3628" s="12" t="s">
        <v>123</v>
      </c>
      <c r="F3628" s="12" t="s">
        <v>124</v>
      </c>
      <c r="G3628" s="12" t="s">
        <v>22</v>
      </c>
      <c r="H3628" s="33">
        <v>0.5</v>
      </c>
      <c r="I3628" s="21">
        <v>1250</v>
      </c>
      <c r="J3628" s="33">
        <f t="shared" si="140"/>
        <v>625</v>
      </c>
      <c r="K3628" s="34">
        <f t="shared" si="141"/>
        <v>156.25</v>
      </c>
      <c r="L3628" s="24">
        <v>0.25</v>
      </c>
      <c r="M3628" s="42">
        <f t="shared" si="142"/>
        <v>0.125</v>
      </c>
      <c r="N3628" s="29">
        <f t="shared" si="143"/>
        <v>156.25</v>
      </c>
      <c r="O3628" s="3"/>
      <c r="P3628" s="4"/>
      <c r="Q3628" s="5"/>
      <c r="R3628" s="6"/>
    </row>
    <row r="3629" spans="1:18" ht="15.75" customHeight="1">
      <c r="A3629" s="12" t="s">
        <v>15</v>
      </c>
      <c r="B3629" s="15">
        <v>1185732</v>
      </c>
      <c r="C3629" s="3">
        <v>44300</v>
      </c>
      <c r="D3629" s="12" t="s">
        <v>16</v>
      </c>
      <c r="E3629" s="12" t="s">
        <v>123</v>
      </c>
      <c r="F3629" s="12" t="s">
        <v>124</v>
      </c>
      <c r="G3629" s="12" t="s">
        <v>23</v>
      </c>
      <c r="H3629" s="33">
        <v>0.4</v>
      </c>
      <c r="I3629" s="21">
        <v>2750</v>
      </c>
      <c r="J3629" s="33">
        <f t="shared" si="140"/>
        <v>1100</v>
      </c>
      <c r="K3629" s="34">
        <f t="shared" si="141"/>
        <v>330</v>
      </c>
      <c r="L3629" s="24">
        <v>0.3</v>
      </c>
      <c r="M3629" s="42">
        <f t="shared" si="142"/>
        <v>0.12</v>
      </c>
      <c r="N3629" s="29">
        <f t="shared" si="143"/>
        <v>330</v>
      </c>
      <c r="O3629" s="3"/>
      <c r="P3629" s="4"/>
      <c r="Q3629" s="5"/>
      <c r="R3629" s="6"/>
    </row>
    <row r="3630" spans="1:18" ht="15.75" customHeight="1">
      <c r="A3630" s="12" t="s">
        <v>15</v>
      </c>
      <c r="B3630" s="15">
        <v>1185732</v>
      </c>
      <c r="C3630" s="3">
        <v>44329</v>
      </c>
      <c r="D3630" s="12" t="s">
        <v>16</v>
      </c>
      <c r="E3630" s="12" t="s">
        <v>123</v>
      </c>
      <c r="F3630" s="12" t="s">
        <v>124</v>
      </c>
      <c r="G3630" s="12" t="s">
        <v>18</v>
      </c>
      <c r="H3630" s="33">
        <v>0.54999999999999993</v>
      </c>
      <c r="I3630" s="21">
        <v>4950</v>
      </c>
      <c r="J3630" s="33">
        <f t="shared" si="140"/>
        <v>2722.4999999999995</v>
      </c>
      <c r="K3630" s="34">
        <f t="shared" si="141"/>
        <v>816.74999999999989</v>
      </c>
      <c r="L3630" s="24">
        <v>0.3</v>
      </c>
      <c r="M3630" s="42">
        <f t="shared" si="142"/>
        <v>0.16499999999999998</v>
      </c>
      <c r="N3630" s="29">
        <f t="shared" si="143"/>
        <v>816.74999999999989</v>
      </c>
      <c r="O3630" s="3"/>
      <c r="P3630" s="4"/>
      <c r="Q3630" s="5"/>
      <c r="R3630" s="6"/>
    </row>
    <row r="3631" spans="1:18" ht="15.75" customHeight="1">
      <c r="A3631" s="12" t="s">
        <v>15</v>
      </c>
      <c r="B3631" s="15">
        <v>1185732</v>
      </c>
      <c r="C3631" s="3">
        <v>44329</v>
      </c>
      <c r="D3631" s="12" t="s">
        <v>16</v>
      </c>
      <c r="E3631" s="12" t="s">
        <v>123</v>
      </c>
      <c r="F3631" s="12" t="s">
        <v>124</v>
      </c>
      <c r="G3631" s="12" t="s">
        <v>19</v>
      </c>
      <c r="H3631" s="33">
        <v>0.5</v>
      </c>
      <c r="I3631" s="21">
        <v>2000</v>
      </c>
      <c r="J3631" s="33">
        <f t="shared" si="140"/>
        <v>1000</v>
      </c>
      <c r="K3631" s="34">
        <f t="shared" si="141"/>
        <v>300</v>
      </c>
      <c r="L3631" s="24">
        <v>0.3</v>
      </c>
      <c r="M3631" s="42">
        <f t="shared" si="142"/>
        <v>0.15</v>
      </c>
      <c r="N3631" s="29">
        <f t="shared" si="143"/>
        <v>300</v>
      </c>
      <c r="O3631" s="3"/>
      <c r="P3631" s="4"/>
      <c r="Q3631" s="5"/>
      <c r="R3631" s="6"/>
    </row>
    <row r="3632" spans="1:18" ht="15.75" customHeight="1">
      <c r="A3632" s="12" t="s">
        <v>15</v>
      </c>
      <c r="B3632" s="15">
        <v>1185732</v>
      </c>
      <c r="C3632" s="3">
        <v>44329</v>
      </c>
      <c r="D3632" s="12" t="s">
        <v>16</v>
      </c>
      <c r="E3632" s="12" t="s">
        <v>123</v>
      </c>
      <c r="F3632" s="12" t="s">
        <v>124</v>
      </c>
      <c r="G3632" s="12" t="s">
        <v>20</v>
      </c>
      <c r="H3632" s="33">
        <v>0.45</v>
      </c>
      <c r="I3632" s="21">
        <v>2250</v>
      </c>
      <c r="J3632" s="33">
        <f t="shared" si="140"/>
        <v>1012.5</v>
      </c>
      <c r="K3632" s="34">
        <f t="shared" si="141"/>
        <v>253.125</v>
      </c>
      <c r="L3632" s="24">
        <v>0.25</v>
      </c>
      <c r="M3632" s="42">
        <f t="shared" si="142"/>
        <v>0.1125</v>
      </c>
      <c r="N3632" s="29">
        <f t="shared" si="143"/>
        <v>253.125</v>
      </c>
      <c r="O3632" s="3"/>
      <c r="P3632" s="4"/>
      <c r="Q3632" s="5"/>
      <c r="R3632" s="6"/>
    </row>
    <row r="3633" spans="1:18" ht="15.75" customHeight="1">
      <c r="A3633" s="12" t="s">
        <v>15</v>
      </c>
      <c r="B3633" s="15">
        <v>1185732</v>
      </c>
      <c r="C3633" s="3">
        <v>44329</v>
      </c>
      <c r="D3633" s="12" t="s">
        <v>16</v>
      </c>
      <c r="E3633" s="12" t="s">
        <v>123</v>
      </c>
      <c r="F3633" s="12" t="s">
        <v>124</v>
      </c>
      <c r="G3633" s="12" t="s">
        <v>21</v>
      </c>
      <c r="H3633" s="33">
        <v>0.45</v>
      </c>
      <c r="I3633" s="21">
        <v>1750</v>
      </c>
      <c r="J3633" s="33">
        <f t="shared" si="140"/>
        <v>787.5</v>
      </c>
      <c r="K3633" s="34">
        <f t="shared" si="141"/>
        <v>196.875</v>
      </c>
      <c r="L3633" s="24">
        <v>0.25</v>
      </c>
      <c r="M3633" s="42">
        <f t="shared" si="142"/>
        <v>0.1125</v>
      </c>
      <c r="N3633" s="29">
        <f t="shared" si="143"/>
        <v>196.875</v>
      </c>
      <c r="O3633" s="3"/>
      <c r="P3633" s="4"/>
      <c r="Q3633" s="5"/>
      <c r="R3633" s="6"/>
    </row>
    <row r="3634" spans="1:18" ht="15.75" customHeight="1">
      <c r="A3634" s="12" t="s">
        <v>15</v>
      </c>
      <c r="B3634" s="15">
        <v>1185732</v>
      </c>
      <c r="C3634" s="3">
        <v>44329</v>
      </c>
      <c r="D3634" s="12" t="s">
        <v>16</v>
      </c>
      <c r="E3634" s="12" t="s">
        <v>123</v>
      </c>
      <c r="F3634" s="12" t="s">
        <v>124</v>
      </c>
      <c r="G3634" s="12" t="s">
        <v>22</v>
      </c>
      <c r="H3634" s="33">
        <v>0.54999999999999993</v>
      </c>
      <c r="I3634" s="21">
        <v>2000</v>
      </c>
      <c r="J3634" s="33">
        <f t="shared" si="140"/>
        <v>1099.9999999999998</v>
      </c>
      <c r="K3634" s="34">
        <f t="shared" si="141"/>
        <v>274.99999999999994</v>
      </c>
      <c r="L3634" s="24">
        <v>0.25</v>
      </c>
      <c r="M3634" s="42">
        <f t="shared" si="142"/>
        <v>0.13749999999999998</v>
      </c>
      <c r="N3634" s="29">
        <f t="shared" si="143"/>
        <v>274.99999999999994</v>
      </c>
      <c r="O3634" s="3"/>
      <c r="P3634" s="4"/>
      <c r="Q3634" s="5"/>
      <c r="R3634" s="6"/>
    </row>
    <row r="3635" spans="1:18" ht="15.75" customHeight="1">
      <c r="A3635" s="12" t="s">
        <v>15</v>
      </c>
      <c r="B3635" s="15">
        <v>1185732</v>
      </c>
      <c r="C3635" s="3">
        <v>44329</v>
      </c>
      <c r="D3635" s="12" t="s">
        <v>16</v>
      </c>
      <c r="E3635" s="12" t="s">
        <v>123</v>
      </c>
      <c r="F3635" s="12" t="s">
        <v>124</v>
      </c>
      <c r="G3635" s="12" t="s">
        <v>23</v>
      </c>
      <c r="H3635" s="33">
        <v>0.6</v>
      </c>
      <c r="I3635" s="21">
        <v>3250</v>
      </c>
      <c r="J3635" s="33">
        <f t="shared" si="140"/>
        <v>1950</v>
      </c>
      <c r="K3635" s="34">
        <f t="shared" si="141"/>
        <v>585</v>
      </c>
      <c r="L3635" s="24">
        <v>0.3</v>
      </c>
      <c r="M3635" s="42">
        <f t="shared" si="142"/>
        <v>0.18</v>
      </c>
      <c r="N3635" s="29">
        <f t="shared" si="143"/>
        <v>585</v>
      </c>
      <c r="O3635" s="3"/>
      <c r="P3635" s="4"/>
      <c r="Q3635" s="5"/>
      <c r="R3635" s="6"/>
    </row>
    <row r="3636" spans="1:18" ht="15.75" customHeight="1">
      <c r="A3636" s="12" t="s">
        <v>15</v>
      </c>
      <c r="B3636" s="15">
        <v>1185732</v>
      </c>
      <c r="C3636" s="3">
        <v>44362</v>
      </c>
      <c r="D3636" s="12" t="s">
        <v>16</v>
      </c>
      <c r="E3636" s="12" t="s">
        <v>123</v>
      </c>
      <c r="F3636" s="12" t="s">
        <v>124</v>
      </c>
      <c r="G3636" s="12" t="s">
        <v>18</v>
      </c>
      <c r="H3636" s="33">
        <v>0.54999999999999993</v>
      </c>
      <c r="I3636" s="21">
        <v>5750</v>
      </c>
      <c r="J3636" s="33">
        <f t="shared" si="140"/>
        <v>3162.4999999999995</v>
      </c>
      <c r="K3636" s="34">
        <f t="shared" si="141"/>
        <v>948.74999999999977</v>
      </c>
      <c r="L3636" s="24">
        <v>0.3</v>
      </c>
      <c r="M3636" s="42">
        <f t="shared" si="142"/>
        <v>0.16499999999999995</v>
      </c>
      <c r="N3636" s="29">
        <f t="shared" si="143"/>
        <v>948.74999999999977</v>
      </c>
      <c r="O3636" s="3"/>
      <c r="P3636" s="4"/>
      <c r="Q3636" s="5"/>
      <c r="R3636" s="6"/>
    </row>
    <row r="3637" spans="1:18" ht="15.75" customHeight="1">
      <c r="A3637" s="12" t="s">
        <v>15</v>
      </c>
      <c r="B3637" s="15">
        <v>1185732</v>
      </c>
      <c r="C3637" s="3">
        <v>44362</v>
      </c>
      <c r="D3637" s="12" t="s">
        <v>16</v>
      </c>
      <c r="E3637" s="12" t="s">
        <v>123</v>
      </c>
      <c r="F3637" s="12" t="s">
        <v>124</v>
      </c>
      <c r="G3637" s="12" t="s">
        <v>19</v>
      </c>
      <c r="H3637" s="33">
        <v>0.5</v>
      </c>
      <c r="I3637" s="21">
        <v>3250</v>
      </c>
      <c r="J3637" s="33">
        <f t="shared" si="140"/>
        <v>1625</v>
      </c>
      <c r="K3637" s="34">
        <f t="shared" si="141"/>
        <v>487.5</v>
      </c>
      <c r="L3637" s="24">
        <v>0.3</v>
      </c>
      <c r="M3637" s="42">
        <f t="shared" si="142"/>
        <v>0.15</v>
      </c>
      <c r="N3637" s="29">
        <f t="shared" si="143"/>
        <v>487.5</v>
      </c>
      <c r="O3637" s="3"/>
      <c r="P3637" s="4"/>
      <c r="Q3637" s="5"/>
      <c r="R3637" s="6"/>
    </row>
    <row r="3638" spans="1:18" ht="15.75" customHeight="1">
      <c r="A3638" s="12" t="s">
        <v>15</v>
      </c>
      <c r="B3638" s="15">
        <v>1185732</v>
      </c>
      <c r="C3638" s="3">
        <v>44362</v>
      </c>
      <c r="D3638" s="12" t="s">
        <v>16</v>
      </c>
      <c r="E3638" s="12" t="s">
        <v>123</v>
      </c>
      <c r="F3638" s="12" t="s">
        <v>124</v>
      </c>
      <c r="G3638" s="12" t="s">
        <v>20</v>
      </c>
      <c r="H3638" s="33">
        <v>0.45</v>
      </c>
      <c r="I3638" s="21">
        <v>2500</v>
      </c>
      <c r="J3638" s="33">
        <f t="shared" si="140"/>
        <v>1125</v>
      </c>
      <c r="K3638" s="34">
        <f t="shared" si="141"/>
        <v>281.25</v>
      </c>
      <c r="L3638" s="24">
        <v>0.25</v>
      </c>
      <c r="M3638" s="42">
        <f t="shared" si="142"/>
        <v>0.1125</v>
      </c>
      <c r="N3638" s="29">
        <f t="shared" si="143"/>
        <v>281.25</v>
      </c>
      <c r="O3638" s="3"/>
      <c r="P3638" s="4"/>
      <c r="Q3638" s="5"/>
      <c r="R3638" s="6"/>
    </row>
    <row r="3639" spans="1:18" ht="15.75" customHeight="1">
      <c r="A3639" s="12" t="s">
        <v>15</v>
      </c>
      <c r="B3639" s="15">
        <v>1185732</v>
      </c>
      <c r="C3639" s="3">
        <v>44362</v>
      </c>
      <c r="D3639" s="12" t="s">
        <v>16</v>
      </c>
      <c r="E3639" s="12" t="s">
        <v>123</v>
      </c>
      <c r="F3639" s="12" t="s">
        <v>124</v>
      </c>
      <c r="G3639" s="12" t="s">
        <v>21</v>
      </c>
      <c r="H3639" s="33">
        <v>0.45</v>
      </c>
      <c r="I3639" s="21">
        <v>2250</v>
      </c>
      <c r="J3639" s="33">
        <f t="shared" si="140"/>
        <v>1012.5</v>
      </c>
      <c r="K3639" s="34">
        <f t="shared" si="141"/>
        <v>253.125</v>
      </c>
      <c r="L3639" s="24">
        <v>0.25</v>
      </c>
      <c r="M3639" s="42">
        <f t="shared" si="142"/>
        <v>0.1125</v>
      </c>
      <c r="N3639" s="29">
        <f t="shared" si="143"/>
        <v>253.125</v>
      </c>
      <c r="O3639" s="3"/>
      <c r="P3639" s="4"/>
      <c r="Q3639" s="5"/>
      <c r="R3639" s="6"/>
    </row>
    <row r="3640" spans="1:18" ht="15.75" customHeight="1">
      <c r="A3640" s="12" t="s">
        <v>15</v>
      </c>
      <c r="B3640" s="15">
        <v>1185732</v>
      </c>
      <c r="C3640" s="3">
        <v>44362</v>
      </c>
      <c r="D3640" s="12" t="s">
        <v>16</v>
      </c>
      <c r="E3640" s="12" t="s">
        <v>123</v>
      </c>
      <c r="F3640" s="12" t="s">
        <v>124</v>
      </c>
      <c r="G3640" s="12" t="s">
        <v>22</v>
      </c>
      <c r="H3640" s="33">
        <v>0.54999999999999993</v>
      </c>
      <c r="I3640" s="21">
        <v>2250</v>
      </c>
      <c r="J3640" s="33">
        <f t="shared" si="140"/>
        <v>1237.4999999999998</v>
      </c>
      <c r="K3640" s="34">
        <f t="shared" si="141"/>
        <v>309.37499999999994</v>
      </c>
      <c r="L3640" s="24">
        <v>0.25</v>
      </c>
      <c r="M3640" s="42">
        <f t="shared" si="142"/>
        <v>0.13749999999999998</v>
      </c>
      <c r="N3640" s="29">
        <f t="shared" si="143"/>
        <v>309.37499999999994</v>
      </c>
      <c r="O3640" s="3"/>
      <c r="P3640" s="4"/>
      <c r="Q3640" s="5"/>
      <c r="R3640" s="6"/>
    </row>
    <row r="3641" spans="1:18" ht="15.75" customHeight="1">
      <c r="A3641" s="12" t="s">
        <v>15</v>
      </c>
      <c r="B3641" s="15">
        <v>1185732</v>
      </c>
      <c r="C3641" s="3">
        <v>44362</v>
      </c>
      <c r="D3641" s="12" t="s">
        <v>16</v>
      </c>
      <c r="E3641" s="12" t="s">
        <v>123</v>
      </c>
      <c r="F3641" s="12" t="s">
        <v>124</v>
      </c>
      <c r="G3641" s="12" t="s">
        <v>23</v>
      </c>
      <c r="H3641" s="33">
        <v>0.6</v>
      </c>
      <c r="I3641" s="21">
        <v>3750</v>
      </c>
      <c r="J3641" s="33">
        <f t="shared" si="140"/>
        <v>2250</v>
      </c>
      <c r="K3641" s="34">
        <f t="shared" si="141"/>
        <v>675</v>
      </c>
      <c r="L3641" s="24">
        <v>0.3</v>
      </c>
      <c r="M3641" s="42">
        <f t="shared" si="142"/>
        <v>0.18</v>
      </c>
      <c r="N3641" s="29">
        <f t="shared" si="143"/>
        <v>675</v>
      </c>
      <c r="O3641" s="3"/>
      <c r="P3641" s="4"/>
      <c r="Q3641" s="5"/>
      <c r="R3641" s="6"/>
    </row>
    <row r="3642" spans="1:18" ht="15.75" customHeight="1">
      <c r="A3642" s="12" t="s">
        <v>15</v>
      </c>
      <c r="B3642" s="15">
        <v>1185732</v>
      </c>
      <c r="C3642" s="3">
        <v>44390</v>
      </c>
      <c r="D3642" s="12" t="s">
        <v>16</v>
      </c>
      <c r="E3642" s="12" t="s">
        <v>123</v>
      </c>
      <c r="F3642" s="12" t="s">
        <v>124</v>
      </c>
      <c r="G3642" s="12" t="s">
        <v>18</v>
      </c>
      <c r="H3642" s="33">
        <v>0.54999999999999993</v>
      </c>
      <c r="I3642" s="21">
        <v>6000</v>
      </c>
      <c r="J3642" s="33">
        <f t="shared" si="140"/>
        <v>3299.9999999999995</v>
      </c>
      <c r="K3642" s="34">
        <f t="shared" si="141"/>
        <v>989.99999999999977</v>
      </c>
      <c r="L3642" s="24">
        <v>0.3</v>
      </c>
      <c r="M3642" s="42">
        <f t="shared" si="142"/>
        <v>0.16499999999999995</v>
      </c>
      <c r="N3642" s="29">
        <f t="shared" si="143"/>
        <v>989.99999999999977</v>
      </c>
      <c r="O3642" s="3"/>
      <c r="P3642" s="4"/>
      <c r="Q3642" s="5"/>
      <c r="R3642" s="6"/>
    </row>
    <row r="3643" spans="1:18" ht="15.75" customHeight="1">
      <c r="A3643" s="12" t="s">
        <v>15</v>
      </c>
      <c r="B3643" s="15">
        <v>1185732</v>
      </c>
      <c r="C3643" s="3">
        <v>44390</v>
      </c>
      <c r="D3643" s="12" t="s">
        <v>16</v>
      </c>
      <c r="E3643" s="12" t="s">
        <v>123</v>
      </c>
      <c r="F3643" s="12" t="s">
        <v>124</v>
      </c>
      <c r="G3643" s="12" t="s">
        <v>19</v>
      </c>
      <c r="H3643" s="33">
        <v>0.5</v>
      </c>
      <c r="I3643" s="21">
        <v>3500</v>
      </c>
      <c r="J3643" s="33">
        <f t="shared" si="140"/>
        <v>1750</v>
      </c>
      <c r="K3643" s="34">
        <f t="shared" si="141"/>
        <v>525</v>
      </c>
      <c r="L3643" s="24">
        <v>0.3</v>
      </c>
      <c r="M3643" s="42">
        <f t="shared" si="142"/>
        <v>0.15</v>
      </c>
      <c r="N3643" s="29">
        <f t="shared" si="143"/>
        <v>525</v>
      </c>
      <c r="O3643" s="3"/>
      <c r="P3643" s="4"/>
      <c r="Q3643" s="5"/>
      <c r="R3643" s="6"/>
    </row>
    <row r="3644" spans="1:18" ht="15.75" customHeight="1">
      <c r="A3644" s="12" t="s">
        <v>15</v>
      </c>
      <c r="B3644" s="15">
        <v>1185732</v>
      </c>
      <c r="C3644" s="3">
        <v>44390</v>
      </c>
      <c r="D3644" s="12" t="s">
        <v>16</v>
      </c>
      <c r="E3644" s="12" t="s">
        <v>123</v>
      </c>
      <c r="F3644" s="12" t="s">
        <v>124</v>
      </c>
      <c r="G3644" s="12" t="s">
        <v>20</v>
      </c>
      <c r="H3644" s="33">
        <v>0.45</v>
      </c>
      <c r="I3644" s="21">
        <v>2750</v>
      </c>
      <c r="J3644" s="33">
        <f t="shared" si="140"/>
        <v>1237.5</v>
      </c>
      <c r="K3644" s="34">
        <f t="shared" si="141"/>
        <v>309.375</v>
      </c>
      <c r="L3644" s="24">
        <v>0.25</v>
      </c>
      <c r="M3644" s="42">
        <f t="shared" si="142"/>
        <v>0.1125</v>
      </c>
      <c r="N3644" s="29">
        <f t="shared" si="143"/>
        <v>309.375</v>
      </c>
      <c r="O3644" s="3"/>
      <c r="P3644" s="4"/>
      <c r="Q3644" s="5"/>
      <c r="R3644" s="6"/>
    </row>
    <row r="3645" spans="1:18" ht="15.75" customHeight="1">
      <c r="A3645" s="12" t="s">
        <v>15</v>
      </c>
      <c r="B3645" s="15">
        <v>1185732</v>
      </c>
      <c r="C3645" s="3">
        <v>44390</v>
      </c>
      <c r="D3645" s="12" t="s">
        <v>16</v>
      </c>
      <c r="E3645" s="12" t="s">
        <v>123</v>
      </c>
      <c r="F3645" s="12" t="s">
        <v>124</v>
      </c>
      <c r="G3645" s="12" t="s">
        <v>21</v>
      </c>
      <c r="H3645" s="33">
        <v>0.45</v>
      </c>
      <c r="I3645" s="21">
        <v>2250</v>
      </c>
      <c r="J3645" s="33">
        <f t="shared" si="140"/>
        <v>1012.5</v>
      </c>
      <c r="K3645" s="34">
        <f t="shared" si="141"/>
        <v>253.125</v>
      </c>
      <c r="L3645" s="24">
        <v>0.25</v>
      </c>
      <c r="M3645" s="42">
        <f t="shared" si="142"/>
        <v>0.1125</v>
      </c>
      <c r="N3645" s="29">
        <f t="shared" si="143"/>
        <v>253.125</v>
      </c>
      <c r="O3645" s="3"/>
      <c r="P3645" s="4"/>
      <c r="Q3645" s="5"/>
      <c r="R3645" s="6"/>
    </row>
    <row r="3646" spans="1:18" ht="15.75" customHeight="1">
      <c r="A3646" s="12" t="s">
        <v>15</v>
      </c>
      <c r="B3646" s="15">
        <v>1185732</v>
      </c>
      <c r="C3646" s="3">
        <v>44390</v>
      </c>
      <c r="D3646" s="12" t="s">
        <v>16</v>
      </c>
      <c r="E3646" s="12" t="s">
        <v>123</v>
      </c>
      <c r="F3646" s="12" t="s">
        <v>124</v>
      </c>
      <c r="G3646" s="12" t="s">
        <v>22</v>
      </c>
      <c r="H3646" s="33">
        <v>0.54999999999999993</v>
      </c>
      <c r="I3646" s="21">
        <v>2500</v>
      </c>
      <c r="J3646" s="33">
        <f t="shared" si="140"/>
        <v>1374.9999999999998</v>
      </c>
      <c r="K3646" s="34">
        <f t="shared" si="141"/>
        <v>343.74999999999994</v>
      </c>
      <c r="L3646" s="24">
        <v>0.25</v>
      </c>
      <c r="M3646" s="42">
        <f t="shared" si="142"/>
        <v>0.13749999999999998</v>
      </c>
      <c r="N3646" s="29">
        <f t="shared" si="143"/>
        <v>343.74999999999994</v>
      </c>
      <c r="O3646" s="3"/>
      <c r="P3646" s="4"/>
      <c r="Q3646" s="5"/>
      <c r="R3646" s="6"/>
    </row>
    <row r="3647" spans="1:18" ht="15.75" customHeight="1">
      <c r="A3647" s="12" t="s">
        <v>15</v>
      </c>
      <c r="B3647" s="15">
        <v>1185732</v>
      </c>
      <c r="C3647" s="3">
        <v>44390</v>
      </c>
      <c r="D3647" s="12" t="s">
        <v>16</v>
      </c>
      <c r="E3647" s="12" t="s">
        <v>123</v>
      </c>
      <c r="F3647" s="12" t="s">
        <v>124</v>
      </c>
      <c r="G3647" s="12" t="s">
        <v>23</v>
      </c>
      <c r="H3647" s="33">
        <v>0.6</v>
      </c>
      <c r="I3647" s="21">
        <v>4250</v>
      </c>
      <c r="J3647" s="33">
        <f t="shared" si="140"/>
        <v>2550</v>
      </c>
      <c r="K3647" s="34">
        <f t="shared" si="141"/>
        <v>765</v>
      </c>
      <c r="L3647" s="24">
        <v>0.3</v>
      </c>
      <c r="M3647" s="42">
        <f t="shared" si="142"/>
        <v>0.18</v>
      </c>
      <c r="N3647" s="29">
        <f t="shared" si="143"/>
        <v>765</v>
      </c>
      <c r="O3647" s="3"/>
      <c r="P3647" s="4"/>
      <c r="Q3647" s="5"/>
      <c r="R3647" s="6"/>
    </row>
    <row r="3648" spans="1:18" ht="15.75" customHeight="1">
      <c r="A3648" s="12" t="s">
        <v>15</v>
      </c>
      <c r="B3648" s="15">
        <v>1185732</v>
      </c>
      <c r="C3648" s="3">
        <v>44422</v>
      </c>
      <c r="D3648" s="12" t="s">
        <v>16</v>
      </c>
      <c r="E3648" s="12" t="s">
        <v>123</v>
      </c>
      <c r="F3648" s="12" t="s">
        <v>124</v>
      </c>
      <c r="G3648" s="12" t="s">
        <v>18</v>
      </c>
      <c r="H3648" s="33">
        <v>0.54999999999999993</v>
      </c>
      <c r="I3648" s="21">
        <v>5750</v>
      </c>
      <c r="J3648" s="33">
        <f t="shared" si="140"/>
        <v>3162.4999999999995</v>
      </c>
      <c r="K3648" s="34">
        <f t="shared" si="141"/>
        <v>948.74999999999977</v>
      </c>
      <c r="L3648" s="24">
        <v>0.3</v>
      </c>
      <c r="M3648" s="42">
        <f t="shared" si="142"/>
        <v>0.16499999999999995</v>
      </c>
      <c r="N3648" s="29">
        <f t="shared" si="143"/>
        <v>948.74999999999977</v>
      </c>
      <c r="O3648" s="3"/>
      <c r="P3648" s="4"/>
      <c r="Q3648" s="5"/>
      <c r="R3648" s="6"/>
    </row>
    <row r="3649" spans="1:18" ht="15.75" customHeight="1">
      <c r="A3649" s="12" t="s">
        <v>15</v>
      </c>
      <c r="B3649" s="15">
        <v>1185732</v>
      </c>
      <c r="C3649" s="3">
        <v>44422</v>
      </c>
      <c r="D3649" s="12" t="s">
        <v>16</v>
      </c>
      <c r="E3649" s="12" t="s">
        <v>123</v>
      </c>
      <c r="F3649" s="12" t="s">
        <v>124</v>
      </c>
      <c r="G3649" s="12" t="s">
        <v>19</v>
      </c>
      <c r="H3649" s="33">
        <v>0.5</v>
      </c>
      <c r="I3649" s="21">
        <v>3500</v>
      </c>
      <c r="J3649" s="33">
        <f t="shared" si="140"/>
        <v>1750</v>
      </c>
      <c r="K3649" s="34">
        <f t="shared" si="141"/>
        <v>525</v>
      </c>
      <c r="L3649" s="24">
        <v>0.3</v>
      </c>
      <c r="M3649" s="42">
        <f t="shared" si="142"/>
        <v>0.15</v>
      </c>
      <c r="N3649" s="29">
        <f t="shared" si="143"/>
        <v>525</v>
      </c>
      <c r="O3649" s="3"/>
      <c r="P3649" s="4"/>
      <c r="Q3649" s="5"/>
      <c r="R3649" s="6"/>
    </row>
    <row r="3650" spans="1:18" ht="15.75" customHeight="1">
      <c r="A3650" s="12" t="s">
        <v>15</v>
      </c>
      <c r="B3650" s="15">
        <v>1185732</v>
      </c>
      <c r="C3650" s="3">
        <v>44422</v>
      </c>
      <c r="D3650" s="12" t="s">
        <v>16</v>
      </c>
      <c r="E3650" s="12" t="s">
        <v>123</v>
      </c>
      <c r="F3650" s="12" t="s">
        <v>124</v>
      </c>
      <c r="G3650" s="12" t="s">
        <v>20</v>
      </c>
      <c r="H3650" s="33">
        <v>0.45</v>
      </c>
      <c r="I3650" s="21">
        <v>2750</v>
      </c>
      <c r="J3650" s="33">
        <f t="shared" si="140"/>
        <v>1237.5</v>
      </c>
      <c r="K3650" s="34">
        <f t="shared" si="141"/>
        <v>309.375</v>
      </c>
      <c r="L3650" s="24">
        <v>0.25</v>
      </c>
      <c r="M3650" s="42">
        <f t="shared" si="142"/>
        <v>0.1125</v>
      </c>
      <c r="N3650" s="29">
        <f t="shared" si="143"/>
        <v>309.375</v>
      </c>
      <c r="O3650" s="3"/>
      <c r="P3650" s="4"/>
      <c r="Q3650" s="5"/>
      <c r="R3650" s="6"/>
    </row>
    <row r="3651" spans="1:18" ht="15.75" customHeight="1">
      <c r="A3651" s="12" t="s">
        <v>15</v>
      </c>
      <c r="B3651" s="15">
        <v>1185732</v>
      </c>
      <c r="C3651" s="3">
        <v>44422</v>
      </c>
      <c r="D3651" s="12" t="s">
        <v>16</v>
      </c>
      <c r="E3651" s="12" t="s">
        <v>123</v>
      </c>
      <c r="F3651" s="12" t="s">
        <v>124</v>
      </c>
      <c r="G3651" s="12" t="s">
        <v>21</v>
      </c>
      <c r="H3651" s="33">
        <v>0.45</v>
      </c>
      <c r="I3651" s="21">
        <v>1750</v>
      </c>
      <c r="J3651" s="33">
        <f t="shared" si="140"/>
        <v>787.5</v>
      </c>
      <c r="K3651" s="34">
        <f t="shared" si="141"/>
        <v>196.875</v>
      </c>
      <c r="L3651" s="24">
        <v>0.25</v>
      </c>
      <c r="M3651" s="42">
        <f t="shared" si="142"/>
        <v>0.1125</v>
      </c>
      <c r="N3651" s="29">
        <f t="shared" si="143"/>
        <v>196.875</v>
      </c>
      <c r="O3651" s="3"/>
      <c r="P3651" s="4"/>
      <c r="Q3651" s="5"/>
      <c r="R3651" s="6"/>
    </row>
    <row r="3652" spans="1:18" ht="15.75" customHeight="1">
      <c r="A3652" s="12" t="s">
        <v>15</v>
      </c>
      <c r="B3652" s="15">
        <v>1185732</v>
      </c>
      <c r="C3652" s="3">
        <v>44422</v>
      </c>
      <c r="D3652" s="12" t="s">
        <v>16</v>
      </c>
      <c r="E3652" s="12" t="s">
        <v>123</v>
      </c>
      <c r="F3652" s="12" t="s">
        <v>124</v>
      </c>
      <c r="G3652" s="12" t="s">
        <v>22</v>
      </c>
      <c r="H3652" s="33">
        <v>0.54999999999999993</v>
      </c>
      <c r="I3652" s="21">
        <v>1500</v>
      </c>
      <c r="J3652" s="33">
        <f t="shared" si="140"/>
        <v>824.99999999999989</v>
      </c>
      <c r="K3652" s="34">
        <f t="shared" si="141"/>
        <v>206.24999999999997</v>
      </c>
      <c r="L3652" s="24">
        <v>0.25</v>
      </c>
      <c r="M3652" s="42">
        <f t="shared" si="142"/>
        <v>0.13749999999999998</v>
      </c>
      <c r="N3652" s="29">
        <f t="shared" si="143"/>
        <v>206.24999999999997</v>
      </c>
      <c r="O3652" s="3"/>
      <c r="P3652" s="4"/>
      <c r="Q3652" s="5"/>
      <c r="R3652" s="6"/>
    </row>
    <row r="3653" spans="1:18" ht="15.75" customHeight="1">
      <c r="A3653" s="12" t="s">
        <v>15</v>
      </c>
      <c r="B3653" s="15">
        <v>1185732</v>
      </c>
      <c r="C3653" s="3">
        <v>44422</v>
      </c>
      <c r="D3653" s="12" t="s">
        <v>16</v>
      </c>
      <c r="E3653" s="12" t="s">
        <v>123</v>
      </c>
      <c r="F3653" s="12" t="s">
        <v>124</v>
      </c>
      <c r="G3653" s="12" t="s">
        <v>23</v>
      </c>
      <c r="H3653" s="33">
        <v>0.6</v>
      </c>
      <c r="I3653" s="21">
        <v>3250</v>
      </c>
      <c r="J3653" s="33">
        <f t="shared" si="140"/>
        <v>1950</v>
      </c>
      <c r="K3653" s="34">
        <f t="shared" si="141"/>
        <v>585</v>
      </c>
      <c r="L3653" s="24">
        <v>0.3</v>
      </c>
      <c r="M3653" s="42">
        <f t="shared" si="142"/>
        <v>0.18</v>
      </c>
      <c r="N3653" s="29">
        <f t="shared" si="143"/>
        <v>585</v>
      </c>
      <c r="O3653" s="3"/>
      <c r="P3653" s="4"/>
      <c r="Q3653" s="5"/>
      <c r="R3653" s="6"/>
    </row>
    <row r="3654" spans="1:18" ht="15.75" customHeight="1">
      <c r="A3654" s="12" t="s">
        <v>15</v>
      </c>
      <c r="B3654" s="15">
        <v>1185732</v>
      </c>
      <c r="C3654" s="3">
        <v>44452</v>
      </c>
      <c r="D3654" s="12" t="s">
        <v>16</v>
      </c>
      <c r="E3654" s="12" t="s">
        <v>123</v>
      </c>
      <c r="F3654" s="12" t="s">
        <v>124</v>
      </c>
      <c r="G3654" s="12" t="s">
        <v>18</v>
      </c>
      <c r="H3654" s="33">
        <v>0.54999999999999993</v>
      </c>
      <c r="I3654" s="21">
        <v>4500</v>
      </c>
      <c r="J3654" s="33">
        <f t="shared" si="140"/>
        <v>2474.9999999999995</v>
      </c>
      <c r="K3654" s="34">
        <f t="shared" si="141"/>
        <v>742.49999999999989</v>
      </c>
      <c r="L3654" s="24">
        <v>0.3</v>
      </c>
      <c r="M3654" s="42">
        <f t="shared" si="142"/>
        <v>0.16499999999999998</v>
      </c>
      <c r="N3654" s="29">
        <f t="shared" si="143"/>
        <v>742.49999999999989</v>
      </c>
      <c r="O3654" s="3"/>
      <c r="P3654" s="4"/>
      <c r="Q3654" s="5"/>
      <c r="R3654" s="6"/>
    </row>
    <row r="3655" spans="1:18" ht="15.75" customHeight="1">
      <c r="A3655" s="12" t="s">
        <v>15</v>
      </c>
      <c r="B3655" s="15">
        <v>1185732</v>
      </c>
      <c r="C3655" s="3">
        <v>44452</v>
      </c>
      <c r="D3655" s="12" t="s">
        <v>16</v>
      </c>
      <c r="E3655" s="12" t="s">
        <v>123</v>
      </c>
      <c r="F3655" s="12" t="s">
        <v>124</v>
      </c>
      <c r="G3655" s="12" t="s">
        <v>19</v>
      </c>
      <c r="H3655" s="33">
        <v>0.5</v>
      </c>
      <c r="I3655" s="21">
        <v>2500</v>
      </c>
      <c r="J3655" s="33">
        <f t="shared" si="140"/>
        <v>1250</v>
      </c>
      <c r="K3655" s="34">
        <f t="shared" si="141"/>
        <v>375</v>
      </c>
      <c r="L3655" s="24">
        <v>0.3</v>
      </c>
      <c r="M3655" s="42">
        <f t="shared" ref="M3655:M3718" si="144">IFERROR(K3655/I3655,0)</f>
        <v>0.15</v>
      </c>
      <c r="N3655" s="29">
        <f t="shared" ref="N3655:N3718" si="145">L3655*J3655</f>
        <v>375</v>
      </c>
      <c r="O3655" s="3"/>
      <c r="P3655" s="4"/>
      <c r="Q3655" s="5"/>
      <c r="R3655" s="6"/>
    </row>
    <row r="3656" spans="1:18" ht="15.75" customHeight="1">
      <c r="A3656" s="12" t="s">
        <v>15</v>
      </c>
      <c r="B3656" s="15">
        <v>1185732</v>
      </c>
      <c r="C3656" s="3">
        <v>44452</v>
      </c>
      <c r="D3656" s="12" t="s">
        <v>16</v>
      </c>
      <c r="E3656" s="12" t="s">
        <v>123</v>
      </c>
      <c r="F3656" s="12" t="s">
        <v>124</v>
      </c>
      <c r="G3656" s="12" t="s">
        <v>20</v>
      </c>
      <c r="H3656" s="33">
        <v>0.45</v>
      </c>
      <c r="I3656" s="21">
        <v>1500</v>
      </c>
      <c r="J3656" s="33">
        <f t="shared" si="140"/>
        <v>675</v>
      </c>
      <c r="K3656" s="34">
        <f t="shared" si="141"/>
        <v>168.75</v>
      </c>
      <c r="L3656" s="24">
        <v>0.25</v>
      </c>
      <c r="M3656" s="42">
        <f t="shared" si="144"/>
        <v>0.1125</v>
      </c>
      <c r="N3656" s="29">
        <f t="shared" si="145"/>
        <v>168.75</v>
      </c>
      <c r="O3656" s="3"/>
      <c r="P3656" s="4"/>
      <c r="Q3656" s="5"/>
      <c r="R3656" s="6"/>
    </row>
    <row r="3657" spans="1:18" ht="15.75" customHeight="1">
      <c r="A3657" s="12" t="s">
        <v>15</v>
      </c>
      <c r="B3657" s="15">
        <v>1185732</v>
      </c>
      <c r="C3657" s="3">
        <v>44452</v>
      </c>
      <c r="D3657" s="12" t="s">
        <v>16</v>
      </c>
      <c r="E3657" s="12" t="s">
        <v>123</v>
      </c>
      <c r="F3657" s="12" t="s">
        <v>124</v>
      </c>
      <c r="G3657" s="12" t="s">
        <v>21</v>
      </c>
      <c r="H3657" s="33">
        <v>0.45</v>
      </c>
      <c r="I3657" s="21">
        <v>1250</v>
      </c>
      <c r="J3657" s="33">
        <f t="shared" si="140"/>
        <v>562.5</v>
      </c>
      <c r="K3657" s="34">
        <f t="shared" si="141"/>
        <v>140.625</v>
      </c>
      <c r="L3657" s="24">
        <v>0.25</v>
      </c>
      <c r="M3657" s="42">
        <f t="shared" si="144"/>
        <v>0.1125</v>
      </c>
      <c r="N3657" s="29">
        <f t="shared" si="145"/>
        <v>140.625</v>
      </c>
      <c r="O3657" s="3"/>
      <c r="P3657" s="4"/>
      <c r="Q3657" s="5"/>
      <c r="R3657" s="6"/>
    </row>
    <row r="3658" spans="1:18" ht="15.75" customHeight="1">
      <c r="A3658" s="12" t="s">
        <v>15</v>
      </c>
      <c r="B3658" s="15">
        <v>1185732</v>
      </c>
      <c r="C3658" s="3">
        <v>44452</v>
      </c>
      <c r="D3658" s="12" t="s">
        <v>16</v>
      </c>
      <c r="E3658" s="12" t="s">
        <v>123</v>
      </c>
      <c r="F3658" s="12" t="s">
        <v>124</v>
      </c>
      <c r="G3658" s="12" t="s">
        <v>22</v>
      </c>
      <c r="H3658" s="33">
        <v>0.54999999999999993</v>
      </c>
      <c r="I3658" s="21">
        <v>1250</v>
      </c>
      <c r="J3658" s="33">
        <f t="shared" si="140"/>
        <v>687.49999999999989</v>
      </c>
      <c r="K3658" s="34">
        <f t="shared" si="141"/>
        <v>171.87499999999997</v>
      </c>
      <c r="L3658" s="24">
        <v>0.25</v>
      </c>
      <c r="M3658" s="42">
        <f t="shared" si="144"/>
        <v>0.13749999999999998</v>
      </c>
      <c r="N3658" s="29">
        <f t="shared" si="145"/>
        <v>171.87499999999997</v>
      </c>
      <c r="O3658" s="3"/>
      <c r="P3658" s="4"/>
      <c r="Q3658" s="5"/>
      <c r="R3658" s="6"/>
    </row>
    <row r="3659" spans="1:18" ht="15.75" customHeight="1">
      <c r="A3659" s="12" t="s">
        <v>15</v>
      </c>
      <c r="B3659" s="15">
        <v>1185732</v>
      </c>
      <c r="C3659" s="3">
        <v>44452</v>
      </c>
      <c r="D3659" s="12" t="s">
        <v>16</v>
      </c>
      <c r="E3659" s="12" t="s">
        <v>123</v>
      </c>
      <c r="F3659" s="12" t="s">
        <v>124</v>
      </c>
      <c r="G3659" s="12" t="s">
        <v>23</v>
      </c>
      <c r="H3659" s="33">
        <v>0.6</v>
      </c>
      <c r="I3659" s="21">
        <v>2250</v>
      </c>
      <c r="J3659" s="33">
        <f t="shared" si="140"/>
        <v>1350</v>
      </c>
      <c r="K3659" s="34">
        <f t="shared" si="141"/>
        <v>405</v>
      </c>
      <c r="L3659" s="24">
        <v>0.3</v>
      </c>
      <c r="M3659" s="42">
        <f t="shared" si="144"/>
        <v>0.18</v>
      </c>
      <c r="N3659" s="29">
        <f t="shared" si="145"/>
        <v>405</v>
      </c>
      <c r="O3659" s="3"/>
      <c r="P3659" s="4"/>
      <c r="Q3659" s="5"/>
      <c r="R3659" s="6"/>
    </row>
    <row r="3660" spans="1:18" ht="15.75" customHeight="1">
      <c r="A3660" s="12" t="s">
        <v>15</v>
      </c>
      <c r="B3660" s="15">
        <v>1185732</v>
      </c>
      <c r="C3660" s="3">
        <v>44484</v>
      </c>
      <c r="D3660" s="12" t="s">
        <v>16</v>
      </c>
      <c r="E3660" s="12" t="s">
        <v>123</v>
      </c>
      <c r="F3660" s="12" t="s">
        <v>124</v>
      </c>
      <c r="G3660" s="12" t="s">
        <v>18</v>
      </c>
      <c r="H3660" s="33">
        <v>0.6</v>
      </c>
      <c r="I3660" s="21">
        <v>4000</v>
      </c>
      <c r="J3660" s="33">
        <f t="shared" si="140"/>
        <v>2400</v>
      </c>
      <c r="K3660" s="34">
        <f t="shared" si="141"/>
        <v>720</v>
      </c>
      <c r="L3660" s="24">
        <v>0.3</v>
      </c>
      <c r="M3660" s="42">
        <f t="shared" si="144"/>
        <v>0.18</v>
      </c>
      <c r="N3660" s="29">
        <f t="shared" si="145"/>
        <v>720</v>
      </c>
      <c r="O3660" s="3"/>
      <c r="P3660" s="4"/>
      <c r="Q3660" s="5"/>
      <c r="R3660" s="6"/>
    </row>
    <row r="3661" spans="1:18" ht="15.75" customHeight="1">
      <c r="A3661" s="12" t="s">
        <v>15</v>
      </c>
      <c r="B3661" s="15">
        <v>1185732</v>
      </c>
      <c r="C3661" s="3">
        <v>44484</v>
      </c>
      <c r="D3661" s="12" t="s">
        <v>16</v>
      </c>
      <c r="E3661" s="12" t="s">
        <v>123</v>
      </c>
      <c r="F3661" s="12" t="s">
        <v>124</v>
      </c>
      <c r="G3661" s="12" t="s">
        <v>19</v>
      </c>
      <c r="H3661" s="33">
        <v>0.55000000000000004</v>
      </c>
      <c r="I3661" s="21">
        <v>2250</v>
      </c>
      <c r="J3661" s="33">
        <f t="shared" si="140"/>
        <v>1237.5</v>
      </c>
      <c r="K3661" s="34">
        <f t="shared" si="141"/>
        <v>371.25</v>
      </c>
      <c r="L3661" s="24">
        <v>0.3</v>
      </c>
      <c r="M3661" s="42">
        <f t="shared" si="144"/>
        <v>0.16500000000000001</v>
      </c>
      <c r="N3661" s="29">
        <f t="shared" si="145"/>
        <v>371.25</v>
      </c>
      <c r="O3661" s="3"/>
      <c r="P3661" s="4"/>
      <c r="Q3661" s="5"/>
      <c r="R3661" s="6"/>
    </row>
    <row r="3662" spans="1:18" ht="15.75" customHeight="1">
      <c r="A3662" s="12" t="s">
        <v>15</v>
      </c>
      <c r="B3662" s="15">
        <v>1185732</v>
      </c>
      <c r="C3662" s="3">
        <v>44484</v>
      </c>
      <c r="D3662" s="12" t="s">
        <v>16</v>
      </c>
      <c r="E3662" s="12" t="s">
        <v>123</v>
      </c>
      <c r="F3662" s="12" t="s">
        <v>124</v>
      </c>
      <c r="G3662" s="12" t="s">
        <v>20</v>
      </c>
      <c r="H3662" s="33">
        <v>0.55000000000000004</v>
      </c>
      <c r="I3662" s="21">
        <v>1250</v>
      </c>
      <c r="J3662" s="33">
        <f t="shared" si="140"/>
        <v>687.5</v>
      </c>
      <c r="K3662" s="34">
        <f t="shared" si="141"/>
        <v>171.875</v>
      </c>
      <c r="L3662" s="24">
        <v>0.25</v>
      </c>
      <c r="M3662" s="42">
        <f t="shared" si="144"/>
        <v>0.13750000000000001</v>
      </c>
      <c r="N3662" s="29">
        <f t="shared" si="145"/>
        <v>171.875</v>
      </c>
      <c r="O3662" s="3"/>
      <c r="P3662" s="4"/>
      <c r="Q3662" s="5"/>
      <c r="R3662" s="6"/>
    </row>
    <row r="3663" spans="1:18" ht="15.75" customHeight="1">
      <c r="A3663" s="12" t="s">
        <v>15</v>
      </c>
      <c r="B3663" s="15">
        <v>1185732</v>
      </c>
      <c r="C3663" s="3">
        <v>44484</v>
      </c>
      <c r="D3663" s="12" t="s">
        <v>16</v>
      </c>
      <c r="E3663" s="12" t="s">
        <v>123</v>
      </c>
      <c r="F3663" s="12" t="s">
        <v>124</v>
      </c>
      <c r="G3663" s="12" t="s">
        <v>21</v>
      </c>
      <c r="H3663" s="33">
        <v>0.55000000000000004</v>
      </c>
      <c r="I3663" s="21">
        <v>1000</v>
      </c>
      <c r="J3663" s="33">
        <f t="shared" si="140"/>
        <v>550</v>
      </c>
      <c r="K3663" s="34">
        <f t="shared" si="141"/>
        <v>137.5</v>
      </c>
      <c r="L3663" s="24">
        <v>0.25</v>
      </c>
      <c r="M3663" s="42">
        <f t="shared" si="144"/>
        <v>0.13750000000000001</v>
      </c>
      <c r="N3663" s="29">
        <f t="shared" si="145"/>
        <v>137.5</v>
      </c>
      <c r="O3663" s="3"/>
      <c r="P3663" s="4"/>
      <c r="Q3663" s="5"/>
      <c r="R3663" s="6"/>
    </row>
    <row r="3664" spans="1:18" ht="15.75" customHeight="1">
      <c r="A3664" s="12" t="s">
        <v>15</v>
      </c>
      <c r="B3664" s="15">
        <v>1185732</v>
      </c>
      <c r="C3664" s="3">
        <v>44484</v>
      </c>
      <c r="D3664" s="12" t="s">
        <v>16</v>
      </c>
      <c r="E3664" s="12" t="s">
        <v>123</v>
      </c>
      <c r="F3664" s="12" t="s">
        <v>124</v>
      </c>
      <c r="G3664" s="12" t="s">
        <v>22</v>
      </c>
      <c r="H3664" s="33">
        <v>0.65</v>
      </c>
      <c r="I3664" s="21">
        <v>1000</v>
      </c>
      <c r="J3664" s="33">
        <f t="shared" si="140"/>
        <v>650</v>
      </c>
      <c r="K3664" s="34">
        <f t="shared" si="141"/>
        <v>162.5</v>
      </c>
      <c r="L3664" s="24">
        <v>0.25</v>
      </c>
      <c r="M3664" s="42">
        <f t="shared" si="144"/>
        <v>0.16250000000000001</v>
      </c>
      <c r="N3664" s="29">
        <f t="shared" si="145"/>
        <v>162.5</v>
      </c>
      <c r="O3664" s="3"/>
      <c r="P3664" s="4"/>
      <c r="Q3664" s="5"/>
      <c r="R3664" s="6"/>
    </row>
    <row r="3665" spans="1:18" ht="15.75" customHeight="1">
      <c r="A3665" s="12" t="s">
        <v>15</v>
      </c>
      <c r="B3665" s="15">
        <v>1185732</v>
      </c>
      <c r="C3665" s="3">
        <v>44484</v>
      </c>
      <c r="D3665" s="12" t="s">
        <v>16</v>
      </c>
      <c r="E3665" s="12" t="s">
        <v>123</v>
      </c>
      <c r="F3665" s="12" t="s">
        <v>124</v>
      </c>
      <c r="G3665" s="12" t="s">
        <v>23</v>
      </c>
      <c r="H3665" s="33">
        <v>0.7</v>
      </c>
      <c r="I3665" s="21">
        <v>2250</v>
      </c>
      <c r="J3665" s="33">
        <f t="shared" si="140"/>
        <v>1575</v>
      </c>
      <c r="K3665" s="34">
        <f t="shared" si="141"/>
        <v>472.5</v>
      </c>
      <c r="L3665" s="24">
        <v>0.3</v>
      </c>
      <c r="M3665" s="42">
        <f t="shared" si="144"/>
        <v>0.21</v>
      </c>
      <c r="N3665" s="29">
        <f t="shared" si="145"/>
        <v>472.5</v>
      </c>
      <c r="O3665" s="3"/>
      <c r="P3665" s="4"/>
      <c r="Q3665" s="5"/>
      <c r="R3665" s="6"/>
    </row>
    <row r="3666" spans="1:18" ht="15.75" customHeight="1">
      <c r="A3666" s="12" t="s">
        <v>15</v>
      </c>
      <c r="B3666" s="15">
        <v>1185732</v>
      </c>
      <c r="C3666" s="3">
        <v>44514</v>
      </c>
      <c r="D3666" s="12" t="s">
        <v>16</v>
      </c>
      <c r="E3666" s="12" t="s">
        <v>123</v>
      </c>
      <c r="F3666" s="12" t="s">
        <v>124</v>
      </c>
      <c r="G3666" s="12" t="s">
        <v>18</v>
      </c>
      <c r="H3666" s="33">
        <v>0.65</v>
      </c>
      <c r="I3666" s="21">
        <v>3750</v>
      </c>
      <c r="J3666" s="33">
        <f t="shared" si="140"/>
        <v>2437.5</v>
      </c>
      <c r="K3666" s="34">
        <f t="shared" si="141"/>
        <v>731.25</v>
      </c>
      <c r="L3666" s="24">
        <v>0.3</v>
      </c>
      <c r="M3666" s="42">
        <f t="shared" si="144"/>
        <v>0.19500000000000001</v>
      </c>
      <c r="N3666" s="29">
        <f t="shared" si="145"/>
        <v>731.25</v>
      </c>
      <c r="O3666" s="3"/>
      <c r="P3666" s="4"/>
      <c r="Q3666" s="5"/>
      <c r="R3666" s="6"/>
    </row>
    <row r="3667" spans="1:18" ht="15.75" customHeight="1">
      <c r="A3667" s="12" t="s">
        <v>15</v>
      </c>
      <c r="B3667" s="15">
        <v>1185732</v>
      </c>
      <c r="C3667" s="3">
        <v>44514</v>
      </c>
      <c r="D3667" s="12" t="s">
        <v>16</v>
      </c>
      <c r="E3667" s="12" t="s">
        <v>123</v>
      </c>
      <c r="F3667" s="12" t="s">
        <v>124</v>
      </c>
      <c r="G3667" s="12" t="s">
        <v>19</v>
      </c>
      <c r="H3667" s="33">
        <v>0.55000000000000004</v>
      </c>
      <c r="I3667" s="21">
        <v>3000</v>
      </c>
      <c r="J3667" s="33">
        <f t="shared" si="140"/>
        <v>1650.0000000000002</v>
      </c>
      <c r="K3667" s="34">
        <f t="shared" si="141"/>
        <v>495.00000000000006</v>
      </c>
      <c r="L3667" s="24">
        <v>0.3</v>
      </c>
      <c r="M3667" s="42">
        <f t="shared" si="144"/>
        <v>0.16500000000000001</v>
      </c>
      <c r="N3667" s="29">
        <f t="shared" si="145"/>
        <v>495.00000000000006</v>
      </c>
      <c r="O3667" s="3"/>
      <c r="P3667" s="4"/>
      <c r="Q3667" s="5"/>
      <c r="R3667" s="6"/>
    </row>
    <row r="3668" spans="1:18" ht="15.75" customHeight="1">
      <c r="A3668" s="12" t="s">
        <v>15</v>
      </c>
      <c r="B3668" s="15">
        <v>1185732</v>
      </c>
      <c r="C3668" s="3">
        <v>44514</v>
      </c>
      <c r="D3668" s="12" t="s">
        <v>16</v>
      </c>
      <c r="E3668" s="12" t="s">
        <v>123</v>
      </c>
      <c r="F3668" s="12" t="s">
        <v>124</v>
      </c>
      <c r="G3668" s="12" t="s">
        <v>20</v>
      </c>
      <c r="H3668" s="33">
        <v>0.55000000000000004</v>
      </c>
      <c r="I3668" s="21">
        <v>2950</v>
      </c>
      <c r="J3668" s="33">
        <f t="shared" si="140"/>
        <v>1622.5000000000002</v>
      </c>
      <c r="K3668" s="34">
        <f t="shared" si="141"/>
        <v>405.62500000000006</v>
      </c>
      <c r="L3668" s="24">
        <v>0.25</v>
      </c>
      <c r="M3668" s="42">
        <f t="shared" si="144"/>
        <v>0.13750000000000001</v>
      </c>
      <c r="N3668" s="29">
        <f t="shared" si="145"/>
        <v>405.62500000000006</v>
      </c>
      <c r="O3668" s="3"/>
      <c r="P3668" s="4"/>
      <c r="Q3668" s="5"/>
      <c r="R3668" s="6"/>
    </row>
    <row r="3669" spans="1:18" ht="15.75" customHeight="1">
      <c r="A3669" s="12" t="s">
        <v>15</v>
      </c>
      <c r="B3669" s="15">
        <v>1185732</v>
      </c>
      <c r="C3669" s="3">
        <v>44514</v>
      </c>
      <c r="D3669" s="12" t="s">
        <v>16</v>
      </c>
      <c r="E3669" s="12" t="s">
        <v>123</v>
      </c>
      <c r="F3669" s="12" t="s">
        <v>124</v>
      </c>
      <c r="G3669" s="12" t="s">
        <v>21</v>
      </c>
      <c r="H3669" s="33">
        <v>0.55000000000000004</v>
      </c>
      <c r="I3669" s="21">
        <v>2750</v>
      </c>
      <c r="J3669" s="33">
        <f t="shared" si="140"/>
        <v>1512.5000000000002</v>
      </c>
      <c r="K3669" s="34">
        <f t="shared" si="141"/>
        <v>378.12500000000006</v>
      </c>
      <c r="L3669" s="24">
        <v>0.25</v>
      </c>
      <c r="M3669" s="42">
        <f t="shared" si="144"/>
        <v>0.13750000000000001</v>
      </c>
      <c r="N3669" s="29">
        <f t="shared" si="145"/>
        <v>378.12500000000006</v>
      </c>
      <c r="O3669" s="3"/>
      <c r="P3669" s="4"/>
      <c r="Q3669" s="5"/>
      <c r="R3669" s="6"/>
    </row>
    <row r="3670" spans="1:18" ht="15.75" customHeight="1">
      <c r="A3670" s="12" t="s">
        <v>15</v>
      </c>
      <c r="B3670" s="15">
        <v>1185732</v>
      </c>
      <c r="C3670" s="3">
        <v>44514</v>
      </c>
      <c r="D3670" s="12" t="s">
        <v>16</v>
      </c>
      <c r="E3670" s="12" t="s">
        <v>123</v>
      </c>
      <c r="F3670" s="12" t="s">
        <v>124</v>
      </c>
      <c r="G3670" s="12" t="s">
        <v>22</v>
      </c>
      <c r="H3670" s="33">
        <v>0.65</v>
      </c>
      <c r="I3670" s="21">
        <v>2500</v>
      </c>
      <c r="J3670" s="33">
        <f t="shared" si="140"/>
        <v>1625</v>
      </c>
      <c r="K3670" s="34">
        <f t="shared" si="141"/>
        <v>406.25</v>
      </c>
      <c r="L3670" s="24">
        <v>0.25</v>
      </c>
      <c r="M3670" s="42">
        <f t="shared" si="144"/>
        <v>0.16250000000000001</v>
      </c>
      <c r="N3670" s="29">
        <f t="shared" si="145"/>
        <v>406.25</v>
      </c>
      <c r="O3670" s="3"/>
      <c r="P3670" s="4"/>
      <c r="Q3670" s="5"/>
      <c r="R3670" s="6"/>
    </row>
    <row r="3671" spans="1:18" ht="15.75" customHeight="1">
      <c r="A3671" s="12" t="s">
        <v>15</v>
      </c>
      <c r="B3671" s="15">
        <v>1185732</v>
      </c>
      <c r="C3671" s="3">
        <v>44514</v>
      </c>
      <c r="D3671" s="12" t="s">
        <v>16</v>
      </c>
      <c r="E3671" s="12" t="s">
        <v>123</v>
      </c>
      <c r="F3671" s="12" t="s">
        <v>124</v>
      </c>
      <c r="G3671" s="12" t="s">
        <v>23</v>
      </c>
      <c r="H3671" s="33">
        <v>0.7</v>
      </c>
      <c r="I3671" s="21">
        <v>3500</v>
      </c>
      <c r="J3671" s="33">
        <f t="shared" si="140"/>
        <v>2450</v>
      </c>
      <c r="K3671" s="34">
        <f t="shared" si="141"/>
        <v>735</v>
      </c>
      <c r="L3671" s="24">
        <v>0.3</v>
      </c>
      <c r="M3671" s="42">
        <f t="shared" si="144"/>
        <v>0.21</v>
      </c>
      <c r="N3671" s="29">
        <f t="shared" si="145"/>
        <v>735</v>
      </c>
      <c r="O3671" s="3"/>
      <c r="P3671" s="4"/>
      <c r="Q3671" s="5"/>
      <c r="R3671" s="6"/>
    </row>
    <row r="3672" spans="1:18" ht="15.75" customHeight="1">
      <c r="A3672" s="12" t="s">
        <v>15</v>
      </c>
      <c r="B3672" s="15">
        <v>1185732</v>
      </c>
      <c r="C3672" s="3">
        <v>44543</v>
      </c>
      <c r="D3672" s="12" t="s">
        <v>16</v>
      </c>
      <c r="E3672" s="12" t="s">
        <v>123</v>
      </c>
      <c r="F3672" s="12" t="s">
        <v>124</v>
      </c>
      <c r="G3672" s="12" t="s">
        <v>18</v>
      </c>
      <c r="H3672" s="33">
        <v>0.65</v>
      </c>
      <c r="I3672" s="21">
        <v>5750</v>
      </c>
      <c r="J3672" s="33">
        <f t="shared" si="140"/>
        <v>3737.5</v>
      </c>
      <c r="K3672" s="34">
        <f t="shared" si="141"/>
        <v>1121.25</v>
      </c>
      <c r="L3672" s="24">
        <v>0.3</v>
      </c>
      <c r="M3672" s="42">
        <f t="shared" si="144"/>
        <v>0.19500000000000001</v>
      </c>
      <c r="N3672" s="29">
        <f t="shared" si="145"/>
        <v>1121.25</v>
      </c>
      <c r="O3672" s="3"/>
      <c r="P3672" s="4"/>
      <c r="Q3672" s="5"/>
      <c r="R3672" s="6"/>
    </row>
    <row r="3673" spans="1:18" ht="15.75" customHeight="1">
      <c r="A3673" s="12" t="s">
        <v>15</v>
      </c>
      <c r="B3673" s="15">
        <v>1185732</v>
      </c>
      <c r="C3673" s="3">
        <v>44543</v>
      </c>
      <c r="D3673" s="12" t="s">
        <v>16</v>
      </c>
      <c r="E3673" s="12" t="s">
        <v>123</v>
      </c>
      <c r="F3673" s="12" t="s">
        <v>124</v>
      </c>
      <c r="G3673" s="12" t="s">
        <v>19</v>
      </c>
      <c r="H3673" s="33">
        <v>0.55000000000000004</v>
      </c>
      <c r="I3673" s="21">
        <v>3750</v>
      </c>
      <c r="J3673" s="33">
        <f t="shared" si="140"/>
        <v>2062.5</v>
      </c>
      <c r="K3673" s="34">
        <f t="shared" si="141"/>
        <v>618.75</v>
      </c>
      <c r="L3673" s="24">
        <v>0.3</v>
      </c>
      <c r="M3673" s="42">
        <f t="shared" si="144"/>
        <v>0.16500000000000001</v>
      </c>
      <c r="N3673" s="29">
        <f t="shared" si="145"/>
        <v>618.75</v>
      </c>
      <c r="O3673" s="3"/>
      <c r="P3673" s="4"/>
      <c r="Q3673" s="5"/>
      <c r="R3673" s="6"/>
    </row>
    <row r="3674" spans="1:18" ht="15.75" customHeight="1">
      <c r="A3674" s="12" t="s">
        <v>15</v>
      </c>
      <c r="B3674" s="15">
        <v>1185732</v>
      </c>
      <c r="C3674" s="3">
        <v>44543</v>
      </c>
      <c r="D3674" s="12" t="s">
        <v>16</v>
      </c>
      <c r="E3674" s="12" t="s">
        <v>123</v>
      </c>
      <c r="F3674" s="12" t="s">
        <v>124</v>
      </c>
      <c r="G3674" s="12" t="s">
        <v>20</v>
      </c>
      <c r="H3674" s="33">
        <v>0.55000000000000004</v>
      </c>
      <c r="I3674" s="21">
        <v>3500</v>
      </c>
      <c r="J3674" s="33">
        <f t="shared" si="140"/>
        <v>1925.0000000000002</v>
      </c>
      <c r="K3674" s="34">
        <f t="shared" si="141"/>
        <v>481.25000000000006</v>
      </c>
      <c r="L3674" s="24">
        <v>0.25</v>
      </c>
      <c r="M3674" s="42">
        <f t="shared" si="144"/>
        <v>0.13750000000000001</v>
      </c>
      <c r="N3674" s="29">
        <f t="shared" si="145"/>
        <v>481.25000000000006</v>
      </c>
      <c r="O3674" s="3"/>
      <c r="P3674" s="4"/>
      <c r="Q3674" s="5"/>
      <c r="R3674" s="6"/>
    </row>
    <row r="3675" spans="1:18" ht="15.75" customHeight="1">
      <c r="A3675" s="12" t="s">
        <v>15</v>
      </c>
      <c r="B3675" s="15">
        <v>1185732</v>
      </c>
      <c r="C3675" s="3">
        <v>44543</v>
      </c>
      <c r="D3675" s="12" t="s">
        <v>16</v>
      </c>
      <c r="E3675" s="12" t="s">
        <v>123</v>
      </c>
      <c r="F3675" s="12" t="s">
        <v>124</v>
      </c>
      <c r="G3675" s="12" t="s">
        <v>21</v>
      </c>
      <c r="H3675" s="33">
        <v>0.55000000000000004</v>
      </c>
      <c r="I3675" s="21">
        <v>3000</v>
      </c>
      <c r="J3675" s="33">
        <f t="shared" si="140"/>
        <v>1650.0000000000002</v>
      </c>
      <c r="K3675" s="34">
        <f t="shared" si="141"/>
        <v>412.50000000000006</v>
      </c>
      <c r="L3675" s="24">
        <v>0.25</v>
      </c>
      <c r="M3675" s="42">
        <f t="shared" si="144"/>
        <v>0.13750000000000001</v>
      </c>
      <c r="N3675" s="29">
        <f t="shared" si="145"/>
        <v>412.50000000000006</v>
      </c>
      <c r="O3675" s="3"/>
      <c r="P3675" s="4"/>
      <c r="Q3675" s="5"/>
      <c r="R3675" s="6"/>
    </row>
    <row r="3676" spans="1:18" ht="15.75" customHeight="1">
      <c r="A3676" s="12" t="s">
        <v>15</v>
      </c>
      <c r="B3676" s="15">
        <v>1185732</v>
      </c>
      <c r="C3676" s="3">
        <v>44543</v>
      </c>
      <c r="D3676" s="12" t="s">
        <v>16</v>
      </c>
      <c r="E3676" s="12" t="s">
        <v>123</v>
      </c>
      <c r="F3676" s="12" t="s">
        <v>124</v>
      </c>
      <c r="G3676" s="12" t="s">
        <v>22</v>
      </c>
      <c r="H3676" s="33">
        <v>0.65</v>
      </c>
      <c r="I3676" s="21">
        <v>3000</v>
      </c>
      <c r="J3676" s="33">
        <f t="shared" si="140"/>
        <v>1950</v>
      </c>
      <c r="K3676" s="34">
        <f t="shared" si="141"/>
        <v>487.5</v>
      </c>
      <c r="L3676" s="24">
        <v>0.25</v>
      </c>
      <c r="M3676" s="42">
        <f t="shared" si="144"/>
        <v>0.16250000000000001</v>
      </c>
      <c r="N3676" s="29">
        <f t="shared" si="145"/>
        <v>487.5</v>
      </c>
      <c r="O3676" s="3"/>
      <c r="P3676" s="4"/>
      <c r="Q3676" s="5"/>
      <c r="R3676" s="6"/>
    </row>
    <row r="3677" spans="1:18" ht="15.75" customHeight="1">
      <c r="A3677" s="12" t="s">
        <v>15</v>
      </c>
      <c r="B3677" s="15">
        <v>1185732</v>
      </c>
      <c r="C3677" s="3">
        <v>44543</v>
      </c>
      <c r="D3677" s="12" t="s">
        <v>16</v>
      </c>
      <c r="E3677" s="12" t="s">
        <v>123</v>
      </c>
      <c r="F3677" s="12" t="s">
        <v>124</v>
      </c>
      <c r="G3677" s="12" t="s">
        <v>23</v>
      </c>
      <c r="H3677" s="33">
        <v>0.7</v>
      </c>
      <c r="I3677" s="21">
        <v>4000</v>
      </c>
      <c r="J3677" s="33">
        <f t="shared" si="140"/>
        <v>2800</v>
      </c>
      <c r="K3677" s="34">
        <f t="shared" si="141"/>
        <v>840</v>
      </c>
      <c r="L3677" s="24">
        <v>0.3</v>
      </c>
      <c r="M3677" s="42">
        <f t="shared" si="144"/>
        <v>0.21</v>
      </c>
      <c r="N3677" s="29">
        <f t="shared" si="145"/>
        <v>840</v>
      </c>
      <c r="O3677" s="3"/>
      <c r="P3677" s="4"/>
      <c r="Q3677" s="5"/>
      <c r="R3677" s="6"/>
    </row>
    <row r="3678" spans="1:18" ht="15.75" customHeight="1">
      <c r="A3678" s="12" t="s">
        <v>15</v>
      </c>
      <c r="B3678" s="15">
        <v>1185732</v>
      </c>
      <c r="C3678" s="3">
        <v>44210</v>
      </c>
      <c r="D3678" s="12" t="s">
        <v>16</v>
      </c>
      <c r="E3678" s="12" t="s">
        <v>125</v>
      </c>
      <c r="F3678" s="12" t="s">
        <v>126</v>
      </c>
      <c r="G3678" s="12" t="s">
        <v>18</v>
      </c>
      <c r="H3678" s="33">
        <v>0.45</v>
      </c>
      <c r="I3678" s="21">
        <v>5250</v>
      </c>
      <c r="J3678" s="33">
        <f t="shared" si="140"/>
        <v>2362.5</v>
      </c>
      <c r="K3678" s="34">
        <f t="shared" si="141"/>
        <v>1063.125</v>
      </c>
      <c r="L3678" s="24">
        <v>0.45</v>
      </c>
      <c r="M3678" s="42">
        <f t="shared" si="144"/>
        <v>0.20250000000000001</v>
      </c>
      <c r="N3678" s="29">
        <f t="shared" si="145"/>
        <v>1063.125</v>
      </c>
      <c r="O3678" s="3"/>
      <c r="P3678" s="4"/>
      <c r="Q3678" s="5"/>
      <c r="R3678" s="6"/>
    </row>
    <row r="3679" spans="1:18" ht="15.75" customHeight="1">
      <c r="A3679" s="12" t="s">
        <v>15</v>
      </c>
      <c r="B3679" s="15">
        <v>1185732</v>
      </c>
      <c r="C3679" s="3">
        <v>44210</v>
      </c>
      <c r="D3679" s="12" t="s">
        <v>16</v>
      </c>
      <c r="E3679" s="12" t="s">
        <v>125</v>
      </c>
      <c r="F3679" s="12" t="s">
        <v>126</v>
      </c>
      <c r="G3679" s="12" t="s">
        <v>19</v>
      </c>
      <c r="H3679" s="33">
        <v>0.45</v>
      </c>
      <c r="I3679" s="21">
        <v>3250</v>
      </c>
      <c r="J3679" s="33">
        <f t="shared" si="140"/>
        <v>1462.5</v>
      </c>
      <c r="K3679" s="34">
        <f t="shared" si="141"/>
        <v>658.125</v>
      </c>
      <c r="L3679" s="24">
        <v>0.45</v>
      </c>
      <c r="M3679" s="42">
        <f t="shared" si="144"/>
        <v>0.20250000000000001</v>
      </c>
      <c r="N3679" s="29">
        <f t="shared" si="145"/>
        <v>658.125</v>
      </c>
      <c r="O3679" s="3"/>
      <c r="P3679" s="4"/>
      <c r="Q3679" s="5"/>
      <c r="R3679" s="6"/>
    </row>
    <row r="3680" spans="1:18" ht="15.75" customHeight="1">
      <c r="A3680" s="12" t="s">
        <v>15</v>
      </c>
      <c r="B3680" s="15">
        <v>1185732</v>
      </c>
      <c r="C3680" s="3">
        <v>44210</v>
      </c>
      <c r="D3680" s="12" t="s">
        <v>16</v>
      </c>
      <c r="E3680" s="12" t="s">
        <v>125</v>
      </c>
      <c r="F3680" s="12" t="s">
        <v>126</v>
      </c>
      <c r="G3680" s="12" t="s">
        <v>20</v>
      </c>
      <c r="H3680" s="33">
        <v>0.35000000000000003</v>
      </c>
      <c r="I3680" s="21">
        <v>3250</v>
      </c>
      <c r="J3680" s="33">
        <f t="shared" si="140"/>
        <v>1137.5</v>
      </c>
      <c r="K3680" s="34">
        <f t="shared" si="141"/>
        <v>398.125</v>
      </c>
      <c r="L3680" s="24">
        <v>0.35</v>
      </c>
      <c r="M3680" s="42">
        <f t="shared" si="144"/>
        <v>0.1225</v>
      </c>
      <c r="N3680" s="29">
        <f t="shared" si="145"/>
        <v>398.125</v>
      </c>
      <c r="O3680" s="3"/>
      <c r="P3680" s="4"/>
      <c r="Q3680" s="5"/>
      <c r="R3680" s="6"/>
    </row>
    <row r="3681" spans="1:18" ht="15.75" customHeight="1">
      <c r="A3681" s="12" t="s">
        <v>15</v>
      </c>
      <c r="B3681" s="15">
        <v>1185732</v>
      </c>
      <c r="C3681" s="3">
        <v>44210</v>
      </c>
      <c r="D3681" s="12" t="s">
        <v>16</v>
      </c>
      <c r="E3681" s="12" t="s">
        <v>125</v>
      </c>
      <c r="F3681" s="12" t="s">
        <v>126</v>
      </c>
      <c r="G3681" s="12" t="s">
        <v>21</v>
      </c>
      <c r="H3681" s="33">
        <v>0.39999999999999997</v>
      </c>
      <c r="I3681" s="21">
        <v>1750</v>
      </c>
      <c r="J3681" s="33">
        <f t="shared" si="140"/>
        <v>699.99999999999989</v>
      </c>
      <c r="K3681" s="34">
        <f t="shared" si="141"/>
        <v>244.99999999999994</v>
      </c>
      <c r="L3681" s="24">
        <v>0.35</v>
      </c>
      <c r="M3681" s="42">
        <f t="shared" si="144"/>
        <v>0.13999999999999996</v>
      </c>
      <c r="N3681" s="29">
        <f t="shared" si="145"/>
        <v>244.99999999999994</v>
      </c>
      <c r="O3681" s="3"/>
      <c r="P3681" s="4"/>
      <c r="Q3681" s="5"/>
      <c r="R3681" s="6"/>
    </row>
    <row r="3682" spans="1:18" ht="15.75" customHeight="1">
      <c r="A3682" s="12" t="s">
        <v>15</v>
      </c>
      <c r="B3682" s="15">
        <v>1185732</v>
      </c>
      <c r="C3682" s="3">
        <v>44210</v>
      </c>
      <c r="D3682" s="12" t="s">
        <v>16</v>
      </c>
      <c r="E3682" s="12" t="s">
        <v>125</v>
      </c>
      <c r="F3682" s="12" t="s">
        <v>126</v>
      </c>
      <c r="G3682" s="12" t="s">
        <v>22</v>
      </c>
      <c r="H3682" s="33">
        <v>0.55000000000000004</v>
      </c>
      <c r="I3682" s="21">
        <v>2250</v>
      </c>
      <c r="J3682" s="33">
        <f t="shared" si="140"/>
        <v>1237.5</v>
      </c>
      <c r="K3682" s="34">
        <f t="shared" si="141"/>
        <v>433.125</v>
      </c>
      <c r="L3682" s="24">
        <v>0.35</v>
      </c>
      <c r="M3682" s="42">
        <f t="shared" si="144"/>
        <v>0.1925</v>
      </c>
      <c r="N3682" s="29">
        <f t="shared" si="145"/>
        <v>433.125</v>
      </c>
      <c r="O3682" s="3"/>
      <c r="P3682" s="4"/>
      <c r="Q3682" s="5"/>
      <c r="R3682" s="6"/>
    </row>
    <row r="3683" spans="1:18" ht="15.75" customHeight="1">
      <c r="A3683" s="12" t="s">
        <v>15</v>
      </c>
      <c r="B3683" s="15">
        <v>1185732</v>
      </c>
      <c r="C3683" s="3">
        <v>44210</v>
      </c>
      <c r="D3683" s="12" t="s">
        <v>16</v>
      </c>
      <c r="E3683" s="12" t="s">
        <v>125</v>
      </c>
      <c r="F3683" s="12" t="s">
        <v>126</v>
      </c>
      <c r="G3683" s="12" t="s">
        <v>23</v>
      </c>
      <c r="H3683" s="33">
        <v>0.45</v>
      </c>
      <c r="I3683" s="21">
        <v>3250</v>
      </c>
      <c r="J3683" s="33">
        <f t="shared" si="140"/>
        <v>1462.5</v>
      </c>
      <c r="K3683" s="34">
        <f t="shared" si="141"/>
        <v>585</v>
      </c>
      <c r="L3683" s="24">
        <v>0.39999999999999997</v>
      </c>
      <c r="M3683" s="42">
        <f t="shared" si="144"/>
        <v>0.18</v>
      </c>
      <c r="N3683" s="29">
        <f t="shared" si="145"/>
        <v>585</v>
      </c>
      <c r="O3683" s="3"/>
      <c r="P3683" s="4"/>
      <c r="Q3683" s="5"/>
      <c r="R3683" s="6"/>
    </row>
    <row r="3684" spans="1:18" ht="15.75" customHeight="1">
      <c r="A3684" s="12" t="s">
        <v>15</v>
      </c>
      <c r="B3684" s="15">
        <v>1185732</v>
      </c>
      <c r="C3684" s="3">
        <v>44239</v>
      </c>
      <c r="D3684" s="12" t="s">
        <v>16</v>
      </c>
      <c r="E3684" s="12" t="s">
        <v>125</v>
      </c>
      <c r="F3684" s="12" t="s">
        <v>126</v>
      </c>
      <c r="G3684" s="12" t="s">
        <v>18</v>
      </c>
      <c r="H3684" s="33">
        <v>0.45</v>
      </c>
      <c r="I3684" s="21">
        <v>5750</v>
      </c>
      <c r="J3684" s="33">
        <f t="shared" si="140"/>
        <v>2587.5</v>
      </c>
      <c r="K3684" s="34">
        <f t="shared" si="141"/>
        <v>1164.375</v>
      </c>
      <c r="L3684" s="24">
        <v>0.45</v>
      </c>
      <c r="M3684" s="42">
        <f t="shared" si="144"/>
        <v>0.20250000000000001</v>
      </c>
      <c r="N3684" s="29">
        <f t="shared" si="145"/>
        <v>1164.375</v>
      </c>
      <c r="O3684" s="3"/>
      <c r="P3684" s="4"/>
      <c r="Q3684" s="5"/>
      <c r="R3684" s="6"/>
    </row>
    <row r="3685" spans="1:18" ht="15.75" customHeight="1">
      <c r="A3685" s="12" t="s">
        <v>15</v>
      </c>
      <c r="B3685" s="15">
        <v>1185732</v>
      </c>
      <c r="C3685" s="3">
        <v>44239</v>
      </c>
      <c r="D3685" s="12" t="s">
        <v>16</v>
      </c>
      <c r="E3685" s="12" t="s">
        <v>125</v>
      </c>
      <c r="F3685" s="12" t="s">
        <v>126</v>
      </c>
      <c r="G3685" s="12" t="s">
        <v>19</v>
      </c>
      <c r="H3685" s="33">
        <v>0.45</v>
      </c>
      <c r="I3685" s="21">
        <v>2250</v>
      </c>
      <c r="J3685" s="33">
        <f t="shared" si="140"/>
        <v>1012.5</v>
      </c>
      <c r="K3685" s="34">
        <f t="shared" si="141"/>
        <v>455.625</v>
      </c>
      <c r="L3685" s="24">
        <v>0.45</v>
      </c>
      <c r="M3685" s="42">
        <f t="shared" si="144"/>
        <v>0.20250000000000001</v>
      </c>
      <c r="N3685" s="29">
        <f t="shared" si="145"/>
        <v>455.625</v>
      </c>
      <c r="O3685" s="3"/>
      <c r="P3685" s="4"/>
      <c r="Q3685" s="5"/>
      <c r="R3685" s="6"/>
    </row>
    <row r="3686" spans="1:18" ht="15.75" customHeight="1">
      <c r="A3686" s="12" t="s">
        <v>15</v>
      </c>
      <c r="B3686" s="15">
        <v>1185732</v>
      </c>
      <c r="C3686" s="3">
        <v>44239</v>
      </c>
      <c r="D3686" s="12" t="s">
        <v>16</v>
      </c>
      <c r="E3686" s="12" t="s">
        <v>125</v>
      </c>
      <c r="F3686" s="12" t="s">
        <v>126</v>
      </c>
      <c r="G3686" s="12" t="s">
        <v>20</v>
      </c>
      <c r="H3686" s="33">
        <v>0.35000000000000003</v>
      </c>
      <c r="I3686" s="21">
        <v>2750</v>
      </c>
      <c r="J3686" s="33">
        <f t="shared" si="140"/>
        <v>962.50000000000011</v>
      </c>
      <c r="K3686" s="34">
        <f t="shared" si="141"/>
        <v>336.875</v>
      </c>
      <c r="L3686" s="24">
        <v>0.35</v>
      </c>
      <c r="M3686" s="42">
        <f t="shared" si="144"/>
        <v>0.1225</v>
      </c>
      <c r="N3686" s="29">
        <f t="shared" si="145"/>
        <v>336.875</v>
      </c>
      <c r="O3686" s="3"/>
      <c r="P3686" s="4"/>
      <c r="Q3686" s="5"/>
      <c r="R3686" s="6"/>
    </row>
    <row r="3687" spans="1:18" ht="15.75" customHeight="1">
      <c r="A3687" s="12" t="s">
        <v>15</v>
      </c>
      <c r="B3687" s="15">
        <v>1185732</v>
      </c>
      <c r="C3687" s="3">
        <v>44239</v>
      </c>
      <c r="D3687" s="12" t="s">
        <v>16</v>
      </c>
      <c r="E3687" s="12" t="s">
        <v>125</v>
      </c>
      <c r="F3687" s="12" t="s">
        <v>126</v>
      </c>
      <c r="G3687" s="12" t="s">
        <v>21</v>
      </c>
      <c r="H3687" s="33">
        <v>0.39999999999999997</v>
      </c>
      <c r="I3687" s="21">
        <v>1500</v>
      </c>
      <c r="J3687" s="33">
        <f t="shared" si="140"/>
        <v>600</v>
      </c>
      <c r="K3687" s="34">
        <f t="shared" si="141"/>
        <v>210</v>
      </c>
      <c r="L3687" s="24">
        <v>0.35</v>
      </c>
      <c r="M3687" s="42">
        <f t="shared" si="144"/>
        <v>0.14000000000000001</v>
      </c>
      <c r="N3687" s="29">
        <f t="shared" si="145"/>
        <v>210</v>
      </c>
      <c r="O3687" s="3"/>
      <c r="P3687" s="4"/>
      <c r="Q3687" s="5"/>
      <c r="R3687" s="6"/>
    </row>
    <row r="3688" spans="1:18" ht="15.75" customHeight="1">
      <c r="A3688" s="12" t="s">
        <v>15</v>
      </c>
      <c r="B3688" s="15">
        <v>1185732</v>
      </c>
      <c r="C3688" s="3">
        <v>44239</v>
      </c>
      <c r="D3688" s="12" t="s">
        <v>16</v>
      </c>
      <c r="E3688" s="12" t="s">
        <v>125</v>
      </c>
      <c r="F3688" s="12" t="s">
        <v>126</v>
      </c>
      <c r="G3688" s="12" t="s">
        <v>22</v>
      </c>
      <c r="H3688" s="33">
        <v>0.55000000000000004</v>
      </c>
      <c r="I3688" s="21">
        <v>2250</v>
      </c>
      <c r="J3688" s="33">
        <f t="shared" si="140"/>
        <v>1237.5</v>
      </c>
      <c r="K3688" s="34">
        <f t="shared" si="141"/>
        <v>433.125</v>
      </c>
      <c r="L3688" s="24">
        <v>0.35</v>
      </c>
      <c r="M3688" s="42">
        <f t="shared" si="144"/>
        <v>0.1925</v>
      </c>
      <c r="N3688" s="29">
        <f t="shared" si="145"/>
        <v>433.125</v>
      </c>
      <c r="O3688" s="3"/>
      <c r="P3688" s="4"/>
      <c r="Q3688" s="5"/>
      <c r="R3688" s="6"/>
    </row>
    <row r="3689" spans="1:18" ht="15.75" customHeight="1">
      <c r="A3689" s="12" t="s">
        <v>15</v>
      </c>
      <c r="B3689" s="15">
        <v>1185732</v>
      </c>
      <c r="C3689" s="3">
        <v>44239</v>
      </c>
      <c r="D3689" s="12" t="s">
        <v>16</v>
      </c>
      <c r="E3689" s="12" t="s">
        <v>125</v>
      </c>
      <c r="F3689" s="12" t="s">
        <v>126</v>
      </c>
      <c r="G3689" s="12" t="s">
        <v>23</v>
      </c>
      <c r="H3689" s="33">
        <v>0.45</v>
      </c>
      <c r="I3689" s="21">
        <v>3250</v>
      </c>
      <c r="J3689" s="33">
        <f t="shared" si="140"/>
        <v>1462.5</v>
      </c>
      <c r="K3689" s="34">
        <f t="shared" si="141"/>
        <v>585</v>
      </c>
      <c r="L3689" s="24">
        <v>0.39999999999999997</v>
      </c>
      <c r="M3689" s="42">
        <f t="shared" si="144"/>
        <v>0.18</v>
      </c>
      <c r="N3689" s="29">
        <f t="shared" si="145"/>
        <v>585</v>
      </c>
      <c r="O3689" s="3"/>
      <c r="P3689" s="4"/>
      <c r="Q3689" s="5"/>
      <c r="R3689" s="6"/>
    </row>
    <row r="3690" spans="1:18" ht="15.75" customHeight="1">
      <c r="A3690" s="12" t="s">
        <v>15</v>
      </c>
      <c r="B3690" s="15">
        <v>1185732</v>
      </c>
      <c r="C3690" s="3">
        <v>44265</v>
      </c>
      <c r="D3690" s="12" t="s">
        <v>16</v>
      </c>
      <c r="E3690" s="12" t="s">
        <v>125</v>
      </c>
      <c r="F3690" s="12" t="s">
        <v>126</v>
      </c>
      <c r="G3690" s="12" t="s">
        <v>18</v>
      </c>
      <c r="H3690" s="33">
        <v>0.45</v>
      </c>
      <c r="I3690" s="21">
        <v>5450</v>
      </c>
      <c r="J3690" s="33">
        <f t="shared" si="140"/>
        <v>2452.5</v>
      </c>
      <c r="K3690" s="34">
        <f t="shared" si="141"/>
        <v>1103.625</v>
      </c>
      <c r="L3690" s="24">
        <v>0.45</v>
      </c>
      <c r="M3690" s="42">
        <f t="shared" si="144"/>
        <v>0.20250000000000001</v>
      </c>
      <c r="N3690" s="29">
        <f t="shared" si="145"/>
        <v>1103.625</v>
      </c>
      <c r="O3690" s="3"/>
      <c r="P3690" s="4"/>
      <c r="Q3690" s="5"/>
      <c r="R3690" s="6"/>
    </row>
    <row r="3691" spans="1:18" ht="15.75" customHeight="1">
      <c r="A3691" s="12" t="s">
        <v>15</v>
      </c>
      <c r="B3691" s="15">
        <v>1185732</v>
      </c>
      <c r="C3691" s="3">
        <v>44265</v>
      </c>
      <c r="D3691" s="12" t="s">
        <v>16</v>
      </c>
      <c r="E3691" s="12" t="s">
        <v>125</v>
      </c>
      <c r="F3691" s="12" t="s">
        <v>126</v>
      </c>
      <c r="G3691" s="12" t="s">
        <v>19</v>
      </c>
      <c r="H3691" s="33">
        <v>0.45</v>
      </c>
      <c r="I3691" s="21">
        <v>2500</v>
      </c>
      <c r="J3691" s="33">
        <f t="shared" si="140"/>
        <v>1125</v>
      </c>
      <c r="K3691" s="34">
        <f t="shared" si="141"/>
        <v>506.25</v>
      </c>
      <c r="L3691" s="24">
        <v>0.45</v>
      </c>
      <c r="M3691" s="42">
        <f t="shared" si="144"/>
        <v>0.20250000000000001</v>
      </c>
      <c r="N3691" s="29">
        <f t="shared" si="145"/>
        <v>506.25</v>
      </c>
      <c r="O3691" s="3"/>
      <c r="P3691" s="4"/>
      <c r="Q3691" s="5"/>
      <c r="R3691" s="6"/>
    </row>
    <row r="3692" spans="1:18" ht="15.75" customHeight="1">
      <c r="A3692" s="12" t="s">
        <v>15</v>
      </c>
      <c r="B3692" s="15">
        <v>1185732</v>
      </c>
      <c r="C3692" s="3">
        <v>44265</v>
      </c>
      <c r="D3692" s="12" t="s">
        <v>16</v>
      </c>
      <c r="E3692" s="12" t="s">
        <v>125</v>
      </c>
      <c r="F3692" s="12" t="s">
        <v>126</v>
      </c>
      <c r="G3692" s="12" t="s">
        <v>20</v>
      </c>
      <c r="H3692" s="33">
        <v>0.35000000000000003</v>
      </c>
      <c r="I3692" s="21">
        <v>2750</v>
      </c>
      <c r="J3692" s="33">
        <f t="shared" si="140"/>
        <v>962.50000000000011</v>
      </c>
      <c r="K3692" s="34">
        <f t="shared" si="141"/>
        <v>336.875</v>
      </c>
      <c r="L3692" s="24">
        <v>0.35</v>
      </c>
      <c r="M3692" s="42">
        <f t="shared" si="144"/>
        <v>0.1225</v>
      </c>
      <c r="N3692" s="29">
        <f t="shared" si="145"/>
        <v>336.875</v>
      </c>
      <c r="O3692" s="3"/>
      <c r="P3692" s="4"/>
      <c r="Q3692" s="5"/>
      <c r="R3692" s="6"/>
    </row>
    <row r="3693" spans="1:18" ht="15.75" customHeight="1">
      <c r="A3693" s="12" t="s">
        <v>15</v>
      </c>
      <c r="B3693" s="15">
        <v>1185732</v>
      </c>
      <c r="C3693" s="3">
        <v>44265</v>
      </c>
      <c r="D3693" s="12" t="s">
        <v>16</v>
      </c>
      <c r="E3693" s="12" t="s">
        <v>125</v>
      </c>
      <c r="F3693" s="12" t="s">
        <v>126</v>
      </c>
      <c r="G3693" s="12" t="s">
        <v>21</v>
      </c>
      <c r="H3693" s="33">
        <v>0.39999999999999997</v>
      </c>
      <c r="I3693" s="21">
        <v>1250</v>
      </c>
      <c r="J3693" s="33">
        <f t="shared" si="140"/>
        <v>499.99999999999994</v>
      </c>
      <c r="K3693" s="34">
        <f t="shared" si="141"/>
        <v>174.99999999999997</v>
      </c>
      <c r="L3693" s="24">
        <v>0.35</v>
      </c>
      <c r="M3693" s="42">
        <f t="shared" si="144"/>
        <v>0.13999999999999999</v>
      </c>
      <c r="N3693" s="29">
        <f t="shared" si="145"/>
        <v>174.99999999999997</v>
      </c>
      <c r="O3693" s="3"/>
      <c r="P3693" s="4"/>
      <c r="Q3693" s="5"/>
      <c r="R3693" s="6"/>
    </row>
    <row r="3694" spans="1:18" ht="15.75" customHeight="1">
      <c r="A3694" s="12" t="s">
        <v>15</v>
      </c>
      <c r="B3694" s="15">
        <v>1185732</v>
      </c>
      <c r="C3694" s="3">
        <v>44265</v>
      </c>
      <c r="D3694" s="12" t="s">
        <v>16</v>
      </c>
      <c r="E3694" s="12" t="s">
        <v>125</v>
      </c>
      <c r="F3694" s="12" t="s">
        <v>126</v>
      </c>
      <c r="G3694" s="12" t="s">
        <v>22</v>
      </c>
      <c r="H3694" s="33">
        <v>0.55000000000000004</v>
      </c>
      <c r="I3694" s="21">
        <v>1750</v>
      </c>
      <c r="J3694" s="33">
        <f t="shared" si="140"/>
        <v>962.50000000000011</v>
      </c>
      <c r="K3694" s="34">
        <f t="shared" si="141"/>
        <v>336.875</v>
      </c>
      <c r="L3694" s="24">
        <v>0.35</v>
      </c>
      <c r="M3694" s="42">
        <f t="shared" si="144"/>
        <v>0.1925</v>
      </c>
      <c r="N3694" s="29">
        <f t="shared" si="145"/>
        <v>336.875</v>
      </c>
      <c r="O3694" s="3"/>
      <c r="P3694" s="4"/>
      <c r="Q3694" s="5"/>
      <c r="R3694" s="6"/>
    </row>
    <row r="3695" spans="1:18" ht="15.75" customHeight="1">
      <c r="A3695" s="12" t="s">
        <v>15</v>
      </c>
      <c r="B3695" s="15">
        <v>1185732</v>
      </c>
      <c r="C3695" s="3">
        <v>44265</v>
      </c>
      <c r="D3695" s="12" t="s">
        <v>16</v>
      </c>
      <c r="E3695" s="12" t="s">
        <v>125</v>
      </c>
      <c r="F3695" s="12" t="s">
        <v>126</v>
      </c>
      <c r="G3695" s="12" t="s">
        <v>23</v>
      </c>
      <c r="H3695" s="33">
        <v>0.45</v>
      </c>
      <c r="I3695" s="21">
        <v>2750</v>
      </c>
      <c r="J3695" s="33">
        <f t="shared" si="140"/>
        <v>1237.5</v>
      </c>
      <c r="K3695" s="34">
        <f t="shared" si="141"/>
        <v>494.99999999999994</v>
      </c>
      <c r="L3695" s="24">
        <v>0.39999999999999997</v>
      </c>
      <c r="M3695" s="42">
        <f t="shared" si="144"/>
        <v>0.17999999999999997</v>
      </c>
      <c r="N3695" s="29">
        <f t="shared" si="145"/>
        <v>494.99999999999994</v>
      </c>
      <c r="O3695" s="3"/>
      <c r="P3695" s="4"/>
      <c r="Q3695" s="5"/>
      <c r="R3695" s="6"/>
    </row>
    <row r="3696" spans="1:18" ht="15.75" customHeight="1">
      <c r="A3696" s="12" t="s">
        <v>15</v>
      </c>
      <c r="B3696" s="15">
        <v>1185732</v>
      </c>
      <c r="C3696" s="3">
        <v>44297</v>
      </c>
      <c r="D3696" s="12" t="s">
        <v>16</v>
      </c>
      <c r="E3696" s="12" t="s">
        <v>125</v>
      </c>
      <c r="F3696" s="12" t="s">
        <v>126</v>
      </c>
      <c r="G3696" s="12" t="s">
        <v>18</v>
      </c>
      <c r="H3696" s="33">
        <v>0.45</v>
      </c>
      <c r="I3696" s="21">
        <v>5250</v>
      </c>
      <c r="J3696" s="33">
        <f t="shared" si="140"/>
        <v>2362.5</v>
      </c>
      <c r="K3696" s="34">
        <f t="shared" si="141"/>
        <v>1063.125</v>
      </c>
      <c r="L3696" s="24">
        <v>0.45</v>
      </c>
      <c r="M3696" s="42">
        <f t="shared" si="144"/>
        <v>0.20250000000000001</v>
      </c>
      <c r="N3696" s="29">
        <f t="shared" si="145"/>
        <v>1063.125</v>
      </c>
      <c r="O3696" s="3"/>
      <c r="P3696" s="4"/>
      <c r="Q3696" s="5"/>
      <c r="R3696" s="6"/>
    </row>
    <row r="3697" spans="1:18" ht="15.75" customHeight="1">
      <c r="A3697" s="12" t="s">
        <v>15</v>
      </c>
      <c r="B3697" s="15">
        <v>1185732</v>
      </c>
      <c r="C3697" s="3">
        <v>44297</v>
      </c>
      <c r="D3697" s="12" t="s">
        <v>16</v>
      </c>
      <c r="E3697" s="12" t="s">
        <v>125</v>
      </c>
      <c r="F3697" s="12" t="s">
        <v>126</v>
      </c>
      <c r="G3697" s="12" t="s">
        <v>19</v>
      </c>
      <c r="H3697" s="33">
        <v>0.45</v>
      </c>
      <c r="I3697" s="21">
        <v>2250</v>
      </c>
      <c r="J3697" s="33">
        <f t="shared" si="140"/>
        <v>1012.5</v>
      </c>
      <c r="K3697" s="34">
        <f t="shared" si="141"/>
        <v>455.625</v>
      </c>
      <c r="L3697" s="24">
        <v>0.45</v>
      </c>
      <c r="M3697" s="42">
        <f t="shared" si="144"/>
        <v>0.20250000000000001</v>
      </c>
      <c r="N3697" s="29">
        <f t="shared" si="145"/>
        <v>455.625</v>
      </c>
      <c r="O3697" s="3"/>
      <c r="P3697" s="4"/>
      <c r="Q3697" s="5"/>
      <c r="R3697" s="6"/>
    </row>
    <row r="3698" spans="1:18" ht="15.75" customHeight="1">
      <c r="A3698" s="12" t="s">
        <v>15</v>
      </c>
      <c r="B3698" s="15">
        <v>1185732</v>
      </c>
      <c r="C3698" s="3">
        <v>44297</v>
      </c>
      <c r="D3698" s="12" t="s">
        <v>16</v>
      </c>
      <c r="E3698" s="12" t="s">
        <v>125</v>
      </c>
      <c r="F3698" s="12" t="s">
        <v>126</v>
      </c>
      <c r="G3698" s="12" t="s">
        <v>20</v>
      </c>
      <c r="H3698" s="33">
        <v>0.35000000000000003</v>
      </c>
      <c r="I3698" s="21">
        <v>2250</v>
      </c>
      <c r="J3698" s="33">
        <f t="shared" si="140"/>
        <v>787.50000000000011</v>
      </c>
      <c r="K3698" s="34">
        <f t="shared" si="141"/>
        <v>275.625</v>
      </c>
      <c r="L3698" s="24">
        <v>0.35</v>
      </c>
      <c r="M3698" s="42">
        <f t="shared" si="144"/>
        <v>0.1225</v>
      </c>
      <c r="N3698" s="29">
        <f t="shared" si="145"/>
        <v>275.625</v>
      </c>
      <c r="O3698" s="3"/>
      <c r="P3698" s="4"/>
      <c r="Q3698" s="5"/>
      <c r="R3698" s="6"/>
    </row>
    <row r="3699" spans="1:18" ht="15.75" customHeight="1">
      <c r="A3699" s="12" t="s">
        <v>15</v>
      </c>
      <c r="B3699" s="15">
        <v>1185732</v>
      </c>
      <c r="C3699" s="3">
        <v>44297</v>
      </c>
      <c r="D3699" s="12" t="s">
        <v>16</v>
      </c>
      <c r="E3699" s="12" t="s">
        <v>125</v>
      </c>
      <c r="F3699" s="12" t="s">
        <v>126</v>
      </c>
      <c r="G3699" s="12" t="s">
        <v>21</v>
      </c>
      <c r="H3699" s="33">
        <v>0.39999999999999997</v>
      </c>
      <c r="I3699" s="21">
        <v>1500</v>
      </c>
      <c r="J3699" s="33">
        <f t="shared" si="140"/>
        <v>600</v>
      </c>
      <c r="K3699" s="34">
        <f t="shared" si="141"/>
        <v>210</v>
      </c>
      <c r="L3699" s="24">
        <v>0.35</v>
      </c>
      <c r="M3699" s="42">
        <f t="shared" si="144"/>
        <v>0.14000000000000001</v>
      </c>
      <c r="N3699" s="29">
        <f t="shared" si="145"/>
        <v>210</v>
      </c>
      <c r="O3699" s="3"/>
      <c r="P3699" s="4"/>
      <c r="Q3699" s="5"/>
      <c r="R3699" s="6"/>
    </row>
    <row r="3700" spans="1:18" ht="15.75" customHeight="1">
      <c r="A3700" s="12" t="s">
        <v>15</v>
      </c>
      <c r="B3700" s="15">
        <v>1185732</v>
      </c>
      <c r="C3700" s="3">
        <v>44297</v>
      </c>
      <c r="D3700" s="12" t="s">
        <v>16</v>
      </c>
      <c r="E3700" s="12" t="s">
        <v>125</v>
      </c>
      <c r="F3700" s="12" t="s">
        <v>126</v>
      </c>
      <c r="G3700" s="12" t="s">
        <v>22</v>
      </c>
      <c r="H3700" s="33">
        <v>0.55000000000000004</v>
      </c>
      <c r="I3700" s="21">
        <v>1500</v>
      </c>
      <c r="J3700" s="33">
        <f t="shared" si="140"/>
        <v>825.00000000000011</v>
      </c>
      <c r="K3700" s="34">
        <f t="shared" si="141"/>
        <v>288.75</v>
      </c>
      <c r="L3700" s="24">
        <v>0.35</v>
      </c>
      <c r="M3700" s="42">
        <f t="shared" si="144"/>
        <v>0.1925</v>
      </c>
      <c r="N3700" s="29">
        <f t="shared" si="145"/>
        <v>288.75</v>
      </c>
      <c r="O3700" s="3"/>
      <c r="P3700" s="4"/>
      <c r="Q3700" s="5"/>
      <c r="R3700" s="6"/>
    </row>
    <row r="3701" spans="1:18" ht="15.75" customHeight="1">
      <c r="A3701" s="12" t="s">
        <v>15</v>
      </c>
      <c r="B3701" s="15">
        <v>1185732</v>
      </c>
      <c r="C3701" s="3">
        <v>44297</v>
      </c>
      <c r="D3701" s="12" t="s">
        <v>16</v>
      </c>
      <c r="E3701" s="12" t="s">
        <v>125</v>
      </c>
      <c r="F3701" s="12" t="s">
        <v>126</v>
      </c>
      <c r="G3701" s="12" t="s">
        <v>23</v>
      </c>
      <c r="H3701" s="33">
        <v>0.45</v>
      </c>
      <c r="I3701" s="21">
        <v>3000</v>
      </c>
      <c r="J3701" s="33">
        <f t="shared" si="140"/>
        <v>1350</v>
      </c>
      <c r="K3701" s="34">
        <f t="shared" si="141"/>
        <v>540</v>
      </c>
      <c r="L3701" s="24">
        <v>0.39999999999999997</v>
      </c>
      <c r="M3701" s="42">
        <f t="shared" si="144"/>
        <v>0.18</v>
      </c>
      <c r="N3701" s="29">
        <f t="shared" si="145"/>
        <v>540</v>
      </c>
      <c r="O3701" s="3"/>
      <c r="P3701" s="4"/>
      <c r="Q3701" s="5"/>
      <c r="R3701" s="6"/>
    </row>
    <row r="3702" spans="1:18" ht="15.75" customHeight="1">
      <c r="A3702" s="12" t="s">
        <v>15</v>
      </c>
      <c r="B3702" s="15">
        <v>1185732</v>
      </c>
      <c r="C3702" s="3">
        <v>44326</v>
      </c>
      <c r="D3702" s="12" t="s">
        <v>16</v>
      </c>
      <c r="E3702" s="12" t="s">
        <v>125</v>
      </c>
      <c r="F3702" s="12" t="s">
        <v>126</v>
      </c>
      <c r="G3702" s="12" t="s">
        <v>18</v>
      </c>
      <c r="H3702" s="33">
        <v>0.6</v>
      </c>
      <c r="I3702" s="21">
        <v>5700</v>
      </c>
      <c r="J3702" s="33">
        <f t="shared" si="140"/>
        <v>3420</v>
      </c>
      <c r="K3702" s="34">
        <f t="shared" si="141"/>
        <v>1539</v>
      </c>
      <c r="L3702" s="24">
        <v>0.45</v>
      </c>
      <c r="M3702" s="42">
        <f t="shared" si="144"/>
        <v>0.27</v>
      </c>
      <c r="N3702" s="29">
        <f t="shared" si="145"/>
        <v>1539</v>
      </c>
      <c r="O3702" s="3"/>
      <c r="P3702" s="4"/>
      <c r="Q3702" s="5"/>
      <c r="R3702" s="6"/>
    </row>
    <row r="3703" spans="1:18" ht="15.75" customHeight="1">
      <c r="A3703" s="12" t="s">
        <v>15</v>
      </c>
      <c r="B3703" s="15">
        <v>1185732</v>
      </c>
      <c r="C3703" s="3">
        <v>44326</v>
      </c>
      <c r="D3703" s="12" t="s">
        <v>16</v>
      </c>
      <c r="E3703" s="12" t="s">
        <v>125</v>
      </c>
      <c r="F3703" s="12" t="s">
        <v>126</v>
      </c>
      <c r="G3703" s="12" t="s">
        <v>19</v>
      </c>
      <c r="H3703" s="33">
        <v>0.55000000000000004</v>
      </c>
      <c r="I3703" s="21">
        <v>2750</v>
      </c>
      <c r="J3703" s="33">
        <f t="shared" si="140"/>
        <v>1512.5000000000002</v>
      </c>
      <c r="K3703" s="34">
        <f t="shared" si="141"/>
        <v>680.62500000000011</v>
      </c>
      <c r="L3703" s="24">
        <v>0.45</v>
      </c>
      <c r="M3703" s="42">
        <f t="shared" si="144"/>
        <v>0.24750000000000005</v>
      </c>
      <c r="N3703" s="29">
        <f t="shared" si="145"/>
        <v>680.62500000000011</v>
      </c>
      <c r="O3703" s="3"/>
      <c r="P3703" s="4"/>
      <c r="Q3703" s="5"/>
      <c r="R3703" s="6"/>
    </row>
    <row r="3704" spans="1:18" ht="15.75" customHeight="1">
      <c r="A3704" s="12" t="s">
        <v>15</v>
      </c>
      <c r="B3704" s="15">
        <v>1185732</v>
      </c>
      <c r="C3704" s="3">
        <v>44326</v>
      </c>
      <c r="D3704" s="12" t="s">
        <v>16</v>
      </c>
      <c r="E3704" s="12" t="s">
        <v>125</v>
      </c>
      <c r="F3704" s="12" t="s">
        <v>126</v>
      </c>
      <c r="G3704" s="12" t="s">
        <v>20</v>
      </c>
      <c r="H3704" s="33">
        <v>0.5</v>
      </c>
      <c r="I3704" s="21">
        <v>3000</v>
      </c>
      <c r="J3704" s="33">
        <f t="shared" si="140"/>
        <v>1500</v>
      </c>
      <c r="K3704" s="34">
        <f t="shared" si="141"/>
        <v>525</v>
      </c>
      <c r="L3704" s="24">
        <v>0.35</v>
      </c>
      <c r="M3704" s="42">
        <f t="shared" si="144"/>
        <v>0.17499999999999999</v>
      </c>
      <c r="N3704" s="29">
        <f t="shared" si="145"/>
        <v>525</v>
      </c>
      <c r="O3704" s="3"/>
      <c r="P3704" s="4"/>
      <c r="Q3704" s="5"/>
      <c r="R3704" s="6"/>
    </row>
    <row r="3705" spans="1:18" ht="15.75" customHeight="1">
      <c r="A3705" s="12" t="s">
        <v>15</v>
      </c>
      <c r="B3705" s="15">
        <v>1185732</v>
      </c>
      <c r="C3705" s="3">
        <v>44326</v>
      </c>
      <c r="D3705" s="12" t="s">
        <v>16</v>
      </c>
      <c r="E3705" s="12" t="s">
        <v>125</v>
      </c>
      <c r="F3705" s="12" t="s">
        <v>126</v>
      </c>
      <c r="G3705" s="12" t="s">
        <v>21</v>
      </c>
      <c r="H3705" s="33">
        <v>0.5</v>
      </c>
      <c r="I3705" s="21">
        <v>2500</v>
      </c>
      <c r="J3705" s="33">
        <f t="shared" si="140"/>
        <v>1250</v>
      </c>
      <c r="K3705" s="34">
        <f t="shared" si="141"/>
        <v>437.5</v>
      </c>
      <c r="L3705" s="24">
        <v>0.35</v>
      </c>
      <c r="M3705" s="42">
        <f t="shared" si="144"/>
        <v>0.17499999999999999</v>
      </c>
      <c r="N3705" s="29">
        <f t="shared" si="145"/>
        <v>437.5</v>
      </c>
      <c r="O3705" s="3"/>
      <c r="P3705" s="4"/>
      <c r="Q3705" s="5"/>
      <c r="R3705" s="6"/>
    </row>
    <row r="3706" spans="1:18" ht="15.75" customHeight="1">
      <c r="A3706" s="12" t="s">
        <v>15</v>
      </c>
      <c r="B3706" s="15">
        <v>1185732</v>
      </c>
      <c r="C3706" s="3">
        <v>44326</v>
      </c>
      <c r="D3706" s="12" t="s">
        <v>16</v>
      </c>
      <c r="E3706" s="12" t="s">
        <v>125</v>
      </c>
      <c r="F3706" s="12" t="s">
        <v>126</v>
      </c>
      <c r="G3706" s="12" t="s">
        <v>22</v>
      </c>
      <c r="H3706" s="33">
        <v>0.6</v>
      </c>
      <c r="I3706" s="21">
        <v>2750</v>
      </c>
      <c r="J3706" s="33">
        <f t="shared" si="140"/>
        <v>1650</v>
      </c>
      <c r="K3706" s="34">
        <f t="shared" si="141"/>
        <v>577.5</v>
      </c>
      <c r="L3706" s="24">
        <v>0.35</v>
      </c>
      <c r="M3706" s="42">
        <f t="shared" si="144"/>
        <v>0.21</v>
      </c>
      <c r="N3706" s="29">
        <f t="shared" si="145"/>
        <v>577.5</v>
      </c>
      <c r="O3706" s="3"/>
      <c r="P3706" s="4"/>
      <c r="Q3706" s="5"/>
      <c r="R3706" s="6"/>
    </row>
    <row r="3707" spans="1:18" ht="15.75" customHeight="1">
      <c r="A3707" s="12" t="s">
        <v>15</v>
      </c>
      <c r="B3707" s="15">
        <v>1185732</v>
      </c>
      <c r="C3707" s="3">
        <v>44326</v>
      </c>
      <c r="D3707" s="12" t="s">
        <v>16</v>
      </c>
      <c r="E3707" s="12" t="s">
        <v>125</v>
      </c>
      <c r="F3707" s="12" t="s">
        <v>126</v>
      </c>
      <c r="G3707" s="12" t="s">
        <v>23</v>
      </c>
      <c r="H3707" s="33">
        <v>0.65</v>
      </c>
      <c r="I3707" s="21">
        <v>4000</v>
      </c>
      <c r="J3707" s="33">
        <f t="shared" si="140"/>
        <v>2600</v>
      </c>
      <c r="K3707" s="34">
        <f t="shared" si="141"/>
        <v>1040</v>
      </c>
      <c r="L3707" s="24">
        <v>0.39999999999999997</v>
      </c>
      <c r="M3707" s="42">
        <f t="shared" si="144"/>
        <v>0.26</v>
      </c>
      <c r="N3707" s="29">
        <f t="shared" si="145"/>
        <v>1040</v>
      </c>
      <c r="O3707" s="3"/>
      <c r="P3707" s="4"/>
      <c r="Q3707" s="5"/>
      <c r="R3707" s="6"/>
    </row>
    <row r="3708" spans="1:18" ht="15.75" customHeight="1">
      <c r="A3708" s="12" t="s">
        <v>15</v>
      </c>
      <c r="B3708" s="15">
        <v>1185732</v>
      </c>
      <c r="C3708" s="3">
        <v>44359</v>
      </c>
      <c r="D3708" s="12" t="s">
        <v>16</v>
      </c>
      <c r="E3708" s="12" t="s">
        <v>125</v>
      </c>
      <c r="F3708" s="12" t="s">
        <v>126</v>
      </c>
      <c r="G3708" s="12" t="s">
        <v>18</v>
      </c>
      <c r="H3708" s="33">
        <v>0.6</v>
      </c>
      <c r="I3708" s="21">
        <v>6500</v>
      </c>
      <c r="J3708" s="33">
        <f t="shared" si="140"/>
        <v>3900</v>
      </c>
      <c r="K3708" s="34">
        <f t="shared" si="141"/>
        <v>1755</v>
      </c>
      <c r="L3708" s="24">
        <v>0.45</v>
      </c>
      <c r="M3708" s="42">
        <f t="shared" si="144"/>
        <v>0.27</v>
      </c>
      <c r="N3708" s="29">
        <f t="shared" si="145"/>
        <v>1755</v>
      </c>
      <c r="O3708" s="3"/>
      <c r="P3708" s="4"/>
      <c r="Q3708" s="5"/>
      <c r="R3708" s="6"/>
    </row>
    <row r="3709" spans="1:18" ht="15.75" customHeight="1">
      <c r="A3709" s="12" t="s">
        <v>15</v>
      </c>
      <c r="B3709" s="15">
        <v>1185732</v>
      </c>
      <c r="C3709" s="3">
        <v>44359</v>
      </c>
      <c r="D3709" s="12" t="s">
        <v>16</v>
      </c>
      <c r="E3709" s="12" t="s">
        <v>125</v>
      </c>
      <c r="F3709" s="12" t="s">
        <v>126</v>
      </c>
      <c r="G3709" s="12" t="s">
        <v>19</v>
      </c>
      <c r="H3709" s="33">
        <v>0.55000000000000004</v>
      </c>
      <c r="I3709" s="21">
        <v>4000</v>
      </c>
      <c r="J3709" s="33">
        <f t="shared" si="140"/>
        <v>2200</v>
      </c>
      <c r="K3709" s="34">
        <f t="shared" si="141"/>
        <v>990</v>
      </c>
      <c r="L3709" s="24">
        <v>0.45</v>
      </c>
      <c r="M3709" s="42">
        <f t="shared" si="144"/>
        <v>0.2475</v>
      </c>
      <c r="N3709" s="29">
        <f t="shared" si="145"/>
        <v>990</v>
      </c>
      <c r="O3709" s="3"/>
      <c r="P3709" s="4"/>
      <c r="Q3709" s="5"/>
      <c r="R3709" s="6"/>
    </row>
    <row r="3710" spans="1:18" ht="15.75" customHeight="1">
      <c r="A3710" s="12" t="s">
        <v>15</v>
      </c>
      <c r="B3710" s="15">
        <v>1185732</v>
      </c>
      <c r="C3710" s="3">
        <v>44359</v>
      </c>
      <c r="D3710" s="12" t="s">
        <v>16</v>
      </c>
      <c r="E3710" s="12" t="s">
        <v>125</v>
      </c>
      <c r="F3710" s="12" t="s">
        <v>126</v>
      </c>
      <c r="G3710" s="12" t="s">
        <v>20</v>
      </c>
      <c r="H3710" s="33">
        <v>0.5</v>
      </c>
      <c r="I3710" s="21">
        <v>3250</v>
      </c>
      <c r="J3710" s="33">
        <f t="shared" si="140"/>
        <v>1625</v>
      </c>
      <c r="K3710" s="34">
        <f t="shared" si="141"/>
        <v>568.75</v>
      </c>
      <c r="L3710" s="24">
        <v>0.35</v>
      </c>
      <c r="M3710" s="42">
        <f t="shared" si="144"/>
        <v>0.17499999999999999</v>
      </c>
      <c r="N3710" s="29">
        <f t="shared" si="145"/>
        <v>568.75</v>
      </c>
      <c r="O3710" s="3"/>
      <c r="P3710" s="4"/>
      <c r="Q3710" s="5"/>
      <c r="R3710" s="6"/>
    </row>
    <row r="3711" spans="1:18" ht="15.75" customHeight="1">
      <c r="A3711" s="12" t="s">
        <v>15</v>
      </c>
      <c r="B3711" s="15">
        <v>1185732</v>
      </c>
      <c r="C3711" s="3">
        <v>44359</v>
      </c>
      <c r="D3711" s="12" t="s">
        <v>16</v>
      </c>
      <c r="E3711" s="12" t="s">
        <v>125</v>
      </c>
      <c r="F3711" s="12" t="s">
        <v>126</v>
      </c>
      <c r="G3711" s="12" t="s">
        <v>21</v>
      </c>
      <c r="H3711" s="33">
        <v>0.5</v>
      </c>
      <c r="I3711" s="21">
        <v>3000</v>
      </c>
      <c r="J3711" s="33">
        <f t="shared" si="140"/>
        <v>1500</v>
      </c>
      <c r="K3711" s="34">
        <f t="shared" si="141"/>
        <v>525</v>
      </c>
      <c r="L3711" s="24">
        <v>0.35</v>
      </c>
      <c r="M3711" s="42">
        <f t="shared" si="144"/>
        <v>0.17499999999999999</v>
      </c>
      <c r="N3711" s="29">
        <f t="shared" si="145"/>
        <v>525</v>
      </c>
      <c r="O3711" s="3"/>
      <c r="P3711" s="4"/>
      <c r="Q3711" s="5"/>
      <c r="R3711" s="6"/>
    </row>
    <row r="3712" spans="1:18" ht="15.75" customHeight="1">
      <c r="A3712" s="12" t="s">
        <v>15</v>
      </c>
      <c r="B3712" s="15">
        <v>1185732</v>
      </c>
      <c r="C3712" s="3">
        <v>44359</v>
      </c>
      <c r="D3712" s="12" t="s">
        <v>16</v>
      </c>
      <c r="E3712" s="12" t="s">
        <v>125</v>
      </c>
      <c r="F3712" s="12" t="s">
        <v>126</v>
      </c>
      <c r="G3712" s="12" t="s">
        <v>22</v>
      </c>
      <c r="H3712" s="33">
        <v>0.6</v>
      </c>
      <c r="I3712" s="21">
        <v>3000</v>
      </c>
      <c r="J3712" s="33">
        <f t="shared" si="140"/>
        <v>1800</v>
      </c>
      <c r="K3712" s="34">
        <f t="shared" si="141"/>
        <v>630</v>
      </c>
      <c r="L3712" s="24">
        <v>0.35</v>
      </c>
      <c r="M3712" s="42">
        <f t="shared" si="144"/>
        <v>0.21</v>
      </c>
      <c r="N3712" s="29">
        <f t="shared" si="145"/>
        <v>630</v>
      </c>
      <c r="O3712" s="3"/>
      <c r="P3712" s="4"/>
      <c r="Q3712" s="5"/>
      <c r="R3712" s="6"/>
    </row>
    <row r="3713" spans="1:18" ht="15.75" customHeight="1">
      <c r="A3713" s="12" t="s">
        <v>15</v>
      </c>
      <c r="B3713" s="15">
        <v>1185732</v>
      </c>
      <c r="C3713" s="3">
        <v>44359</v>
      </c>
      <c r="D3713" s="12" t="s">
        <v>16</v>
      </c>
      <c r="E3713" s="12" t="s">
        <v>125</v>
      </c>
      <c r="F3713" s="12" t="s">
        <v>126</v>
      </c>
      <c r="G3713" s="12" t="s">
        <v>23</v>
      </c>
      <c r="H3713" s="33">
        <v>0.65</v>
      </c>
      <c r="I3713" s="21">
        <v>4500</v>
      </c>
      <c r="J3713" s="33">
        <f t="shared" si="140"/>
        <v>2925</v>
      </c>
      <c r="K3713" s="34">
        <f t="shared" si="141"/>
        <v>1170</v>
      </c>
      <c r="L3713" s="24">
        <v>0.39999999999999997</v>
      </c>
      <c r="M3713" s="42">
        <f t="shared" si="144"/>
        <v>0.26</v>
      </c>
      <c r="N3713" s="29">
        <f t="shared" si="145"/>
        <v>1170</v>
      </c>
      <c r="O3713" s="3"/>
      <c r="P3713" s="4"/>
      <c r="Q3713" s="5"/>
      <c r="R3713" s="6"/>
    </row>
    <row r="3714" spans="1:18" ht="15.75" customHeight="1">
      <c r="A3714" s="12" t="s">
        <v>15</v>
      </c>
      <c r="B3714" s="15">
        <v>1185732</v>
      </c>
      <c r="C3714" s="3">
        <v>44387</v>
      </c>
      <c r="D3714" s="12" t="s">
        <v>16</v>
      </c>
      <c r="E3714" s="12" t="s">
        <v>125</v>
      </c>
      <c r="F3714" s="12" t="s">
        <v>126</v>
      </c>
      <c r="G3714" s="12" t="s">
        <v>18</v>
      </c>
      <c r="H3714" s="33">
        <v>0.6</v>
      </c>
      <c r="I3714" s="21">
        <v>6750</v>
      </c>
      <c r="J3714" s="33">
        <f t="shared" si="140"/>
        <v>4050</v>
      </c>
      <c r="K3714" s="34">
        <f t="shared" si="141"/>
        <v>1822.5</v>
      </c>
      <c r="L3714" s="24">
        <v>0.45</v>
      </c>
      <c r="M3714" s="42">
        <f t="shared" si="144"/>
        <v>0.27</v>
      </c>
      <c r="N3714" s="29">
        <f t="shared" si="145"/>
        <v>1822.5</v>
      </c>
      <c r="O3714" s="3"/>
      <c r="P3714" s="4"/>
      <c r="Q3714" s="5"/>
      <c r="R3714" s="6"/>
    </row>
    <row r="3715" spans="1:18" ht="15.75" customHeight="1">
      <c r="A3715" s="12" t="s">
        <v>15</v>
      </c>
      <c r="B3715" s="15">
        <v>1185732</v>
      </c>
      <c r="C3715" s="3">
        <v>44387</v>
      </c>
      <c r="D3715" s="12" t="s">
        <v>16</v>
      </c>
      <c r="E3715" s="12" t="s">
        <v>125</v>
      </c>
      <c r="F3715" s="12" t="s">
        <v>126</v>
      </c>
      <c r="G3715" s="12" t="s">
        <v>19</v>
      </c>
      <c r="H3715" s="33">
        <v>0.55000000000000004</v>
      </c>
      <c r="I3715" s="21">
        <v>4250</v>
      </c>
      <c r="J3715" s="33">
        <f t="shared" si="140"/>
        <v>2337.5</v>
      </c>
      <c r="K3715" s="34">
        <f t="shared" si="141"/>
        <v>1051.875</v>
      </c>
      <c r="L3715" s="24">
        <v>0.45</v>
      </c>
      <c r="M3715" s="42">
        <f t="shared" si="144"/>
        <v>0.2475</v>
      </c>
      <c r="N3715" s="29">
        <f t="shared" si="145"/>
        <v>1051.875</v>
      </c>
      <c r="O3715" s="3"/>
      <c r="P3715" s="4"/>
      <c r="Q3715" s="5"/>
      <c r="R3715" s="6"/>
    </row>
    <row r="3716" spans="1:18" ht="15.75" customHeight="1">
      <c r="A3716" s="12" t="s">
        <v>15</v>
      </c>
      <c r="B3716" s="15">
        <v>1185732</v>
      </c>
      <c r="C3716" s="3">
        <v>44387</v>
      </c>
      <c r="D3716" s="12" t="s">
        <v>16</v>
      </c>
      <c r="E3716" s="12" t="s">
        <v>125</v>
      </c>
      <c r="F3716" s="12" t="s">
        <v>126</v>
      </c>
      <c r="G3716" s="12" t="s">
        <v>20</v>
      </c>
      <c r="H3716" s="33">
        <v>0.5</v>
      </c>
      <c r="I3716" s="21">
        <v>3500</v>
      </c>
      <c r="J3716" s="33">
        <f t="shared" si="140"/>
        <v>1750</v>
      </c>
      <c r="K3716" s="34">
        <f t="shared" si="141"/>
        <v>612.5</v>
      </c>
      <c r="L3716" s="24">
        <v>0.35</v>
      </c>
      <c r="M3716" s="42">
        <f t="shared" si="144"/>
        <v>0.17499999999999999</v>
      </c>
      <c r="N3716" s="29">
        <f t="shared" si="145"/>
        <v>612.5</v>
      </c>
      <c r="O3716" s="3"/>
      <c r="P3716" s="4"/>
      <c r="Q3716" s="5"/>
      <c r="R3716" s="6"/>
    </row>
    <row r="3717" spans="1:18" ht="15.75" customHeight="1">
      <c r="A3717" s="12" t="s">
        <v>15</v>
      </c>
      <c r="B3717" s="15">
        <v>1185732</v>
      </c>
      <c r="C3717" s="3">
        <v>44387</v>
      </c>
      <c r="D3717" s="12" t="s">
        <v>16</v>
      </c>
      <c r="E3717" s="12" t="s">
        <v>125</v>
      </c>
      <c r="F3717" s="12" t="s">
        <v>126</v>
      </c>
      <c r="G3717" s="12" t="s">
        <v>21</v>
      </c>
      <c r="H3717" s="33">
        <v>0.5</v>
      </c>
      <c r="I3717" s="21">
        <v>3000</v>
      </c>
      <c r="J3717" s="33">
        <f t="shared" si="140"/>
        <v>1500</v>
      </c>
      <c r="K3717" s="34">
        <f t="shared" si="141"/>
        <v>525</v>
      </c>
      <c r="L3717" s="24">
        <v>0.35</v>
      </c>
      <c r="M3717" s="42">
        <f t="shared" si="144"/>
        <v>0.17499999999999999</v>
      </c>
      <c r="N3717" s="29">
        <f t="shared" si="145"/>
        <v>525</v>
      </c>
      <c r="O3717" s="3"/>
      <c r="P3717" s="4"/>
      <c r="Q3717" s="5"/>
      <c r="R3717" s="6"/>
    </row>
    <row r="3718" spans="1:18" ht="15.75" customHeight="1">
      <c r="A3718" s="12" t="s">
        <v>15</v>
      </c>
      <c r="B3718" s="15">
        <v>1185732</v>
      </c>
      <c r="C3718" s="3">
        <v>44387</v>
      </c>
      <c r="D3718" s="12" t="s">
        <v>16</v>
      </c>
      <c r="E3718" s="12" t="s">
        <v>125</v>
      </c>
      <c r="F3718" s="12" t="s">
        <v>126</v>
      </c>
      <c r="G3718" s="12" t="s">
        <v>22</v>
      </c>
      <c r="H3718" s="33">
        <v>0.6</v>
      </c>
      <c r="I3718" s="21">
        <v>3250</v>
      </c>
      <c r="J3718" s="33">
        <f t="shared" si="140"/>
        <v>1950</v>
      </c>
      <c r="K3718" s="34">
        <f t="shared" si="141"/>
        <v>682.5</v>
      </c>
      <c r="L3718" s="24">
        <v>0.35</v>
      </c>
      <c r="M3718" s="42">
        <f t="shared" si="144"/>
        <v>0.21</v>
      </c>
      <c r="N3718" s="29">
        <f t="shared" si="145"/>
        <v>682.5</v>
      </c>
      <c r="O3718" s="3"/>
      <c r="P3718" s="4"/>
      <c r="Q3718" s="5"/>
      <c r="R3718" s="6"/>
    </row>
    <row r="3719" spans="1:18" ht="15.75" customHeight="1">
      <c r="A3719" s="12" t="s">
        <v>15</v>
      </c>
      <c r="B3719" s="15">
        <v>1185732</v>
      </c>
      <c r="C3719" s="3">
        <v>44387</v>
      </c>
      <c r="D3719" s="12" t="s">
        <v>16</v>
      </c>
      <c r="E3719" s="12" t="s">
        <v>125</v>
      </c>
      <c r="F3719" s="12" t="s">
        <v>126</v>
      </c>
      <c r="G3719" s="12" t="s">
        <v>23</v>
      </c>
      <c r="H3719" s="33">
        <v>0.65</v>
      </c>
      <c r="I3719" s="21">
        <v>5000</v>
      </c>
      <c r="J3719" s="33">
        <f t="shared" si="140"/>
        <v>3250</v>
      </c>
      <c r="K3719" s="34">
        <f t="shared" si="141"/>
        <v>1300</v>
      </c>
      <c r="L3719" s="24">
        <v>0.39999999999999997</v>
      </c>
      <c r="M3719" s="42">
        <f t="shared" ref="M3719:M3782" si="146">IFERROR(K3719/I3719,0)</f>
        <v>0.26</v>
      </c>
      <c r="N3719" s="29">
        <f t="shared" ref="N3719:N3782" si="147">L3719*J3719</f>
        <v>1300</v>
      </c>
      <c r="O3719" s="3"/>
      <c r="P3719" s="4"/>
      <c r="Q3719" s="5"/>
      <c r="R3719" s="6"/>
    </row>
    <row r="3720" spans="1:18" ht="15.75" customHeight="1">
      <c r="A3720" s="12" t="s">
        <v>15</v>
      </c>
      <c r="B3720" s="15">
        <v>1185732</v>
      </c>
      <c r="C3720" s="3">
        <v>44419</v>
      </c>
      <c r="D3720" s="12" t="s">
        <v>16</v>
      </c>
      <c r="E3720" s="12" t="s">
        <v>125</v>
      </c>
      <c r="F3720" s="12" t="s">
        <v>126</v>
      </c>
      <c r="G3720" s="12" t="s">
        <v>18</v>
      </c>
      <c r="H3720" s="33">
        <v>0.6</v>
      </c>
      <c r="I3720" s="21">
        <v>6500</v>
      </c>
      <c r="J3720" s="33">
        <f t="shared" si="140"/>
        <v>3900</v>
      </c>
      <c r="K3720" s="34">
        <f t="shared" si="141"/>
        <v>1755</v>
      </c>
      <c r="L3720" s="24">
        <v>0.45</v>
      </c>
      <c r="M3720" s="42">
        <f t="shared" si="146"/>
        <v>0.27</v>
      </c>
      <c r="N3720" s="29">
        <f t="shared" si="147"/>
        <v>1755</v>
      </c>
      <c r="O3720" s="3"/>
      <c r="P3720" s="4"/>
      <c r="Q3720" s="5"/>
      <c r="R3720" s="6"/>
    </row>
    <row r="3721" spans="1:18" ht="15.75" customHeight="1">
      <c r="A3721" s="12" t="s">
        <v>15</v>
      </c>
      <c r="B3721" s="15">
        <v>1185732</v>
      </c>
      <c r="C3721" s="3">
        <v>44419</v>
      </c>
      <c r="D3721" s="12" t="s">
        <v>16</v>
      </c>
      <c r="E3721" s="12" t="s">
        <v>125</v>
      </c>
      <c r="F3721" s="12" t="s">
        <v>126</v>
      </c>
      <c r="G3721" s="12" t="s">
        <v>19</v>
      </c>
      <c r="H3721" s="33">
        <v>0.55000000000000004</v>
      </c>
      <c r="I3721" s="21">
        <v>4250</v>
      </c>
      <c r="J3721" s="33">
        <f t="shared" si="140"/>
        <v>2337.5</v>
      </c>
      <c r="K3721" s="34">
        <f t="shared" si="141"/>
        <v>1051.875</v>
      </c>
      <c r="L3721" s="24">
        <v>0.45</v>
      </c>
      <c r="M3721" s="42">
        <f t="shared" si="146"/>
        <v>0.2475</v>
      </c>
      <c r="N3721" s="29">
        <f t="shared" si="147"/>
        <v>1051.875</v>
      </c>
      <c r="O3721" s="3"/>
      <c r="P3721" s="4"/>
      <c r="Q3721" s="5"/>
      <c r="R3721" s="6"/>
    </row>
    <row r="3722" spans="1:18" ht="15.75" customHeight="1">
      <c r="A3722" s="12" t="s">
        <v>15</v>
      </c>
      <c r="B3722" s="15">
        <v>1185732</v>
      </c>
      <c r="C3722" s="3">
        <v>44419</v>
      </c>
      <c r="D3722" s="12" t="s">
        <v>16</v>
      </c>
      <c r="E3722" s="12" t="s">
        <v>125</v>
      </c>
      <c r="F3722" s="12" t="s">
        <v>126</v>
      </c>
      <c r="G3722" s="12" t="s">
        <v>20</v>
      </c>
      <c r="H3722" s="33">
        <v>0.5</v>
      </c>
      <c r="I3722" s="21">
        <v>3500</v>
      </c>
      <c r="J3722" s="33">
        <f t="shared" si="140"/>
        <v>1750</v>
      </c>
      <c r="K3722" s="34">
        <f t="shared" si="141"/>
        <v>612.5</v>
      </c>
      <c r="L3722" s="24">
        <v>0.35</v>
      </c>
      <c r="M3722" s="42">
        <f t="shared" si="146"/>
        <v>0.17499999999999999</v>
      </c>
      <c r="N3722" s="29">
        <f t="shared" si="147"/>
        <v>612.5</v>
      </c>
      <c r="O3722" s="3"/>
      <c r="P3722" s="4"/>
      <c r="Q3722" s="5"/>
      <c r="R3722" s="6"/>
    </row>
    <row r="3723" spans="1:18" ht="15.75" customHeight="1">
      <c r="A3723" s="12" t="s">
        <v>15</v>
      </c>
      <c r="B3723" s="15">
        <v>1185732</v>
      </c>
      <c r="C3723" s="3">
        <v>44419</v>
      </c>
      <c r="D3723" s="12" t="s">
        <v>16</v>
      </c>
      <c r="E3723" s="12" t="s">
        <v>125</v>
      </c>
      <c r="F3723" s="12" t="s">
        <v>126</v>
      </c>
      <c r="G3723" s="12" t="s">
        <v>21</v>
      </c>
      <c r="H3723" s="33">
        <v>0.5</v>
      </c>
      <c r="I3723" s="21">
        <v>2500</v>
      </c>
      <c r="J3723" s="33">
        <f t="shared" si="140"/>
        <v>1250</v>
      </c>
      <c r="K3723" s="34">
        <f t="shared" si="141"/>
        <v>437.5</v>
      </c>
      <c r="L3723" s="24">
        <v>0.35</v>
      </c>
      <c r="M3723" s="42">
        <f t="shared" si="146"/>
        <v>0.17499999999999999</v>
      </c>
      <c r="N3723" s="29">
        <f t="shared" si="147"/>
        <v>437.5</v>
      </c>
      <c r="O3723" s="3"/>
      <c r="P3723" s="4"/>
      <c r="Q3723" s="5"/>
      <c r="R3723" s="6"/>
    </row>
    <row r="3724" spans="1:18" ht="15.75" customHeight="1">
      <c r="A3724" s="12" t="s">
        <v>15</v>
      </c>
      <c r="B3724" s="15">
        <v>1185732</v>
      </c>
      <c r="C3724" s="3">
        <v>44419</v>
      </c>
      <c r="D3724" s="12" t="s">
        <v>16</v>
      </c>
      <c r="E3724" s="12" t="s">
        <v>125</v>
      </c>
      <c r="F3724" s="12" t="s">
        <v>126</v>
      </c>
      <c r="G3724" s="12" t="s">
        <v>22</v>
      </c>
      <c r="H3724" s="33">
        <v>0.6</v>
      </c>
      <c r="I3724" s="21">
        <v>2250</v>
      </c>
      <c r="J3724" s="33">
        <f t="shared" si="140"/>
        <v>1350</v>
      </c>
      <c r="K3724" s="34">
        <f t="shared" si="141"/>
        <v>472.49999999999994</v>
      </c>
      <c r="L3724" s="24">
        <v>0.35</v>
      </c>
      <c r="M3724" s="42">
        <f t="shared" si="146"/>
        <v>0.20999999999999996</v>
      </c>
      <c r="N3724" s="29">
        <f t="shared" si="147"/>
        <v>472.49999999999994</v>
      </c>
      <c r="O3724" s="3"/>
      <c r="P3724" s="4"/>
      <c r="Q3724" s="5"/>
      <c r="R3724" s="6"/>
    </row>
    <row r="3725" spans="1:18" ht="15.75" customHeight="1">
      <c r="A3725" s="12" t="s">
        <v>15</v>
      </c>
      <c r="B3725" s="15">
        <v>1185732</v>
      </c>
      <c r="C3725" s="3">
        <v>44419</v>
      </c>
      <c r="D3725" s="12" t="s">
        <v>16</v>
      </c>
      <c r="E3725" s="12" t="s">
        <v>125</v>
      </c>
      <c r="F3725" s="12" t="s">
        <v>126</v>
      </c>
      <c r="G3725" s="12" t="s">
        <v>23</v>
      </c>
      <c r="H3725" s="33">
        <v>0.65</v>
      </c>
      <c r="I3725" s="21">
        <v>4000</v>
      </c>
      <c r="J3725" s="33">
        <f t="shared" si="140"/>
        <v>2600</v>
      </c>
      <c r="K3725" s="34">
        <f t="shared" si="141"/>
        <v>1040</v>
      </c>
      <c r="L3725" s="24">
        <v>0.39999999999999997</v>
      </c>
      <c r="M3725" s="42">
        <f t="shared" si="146"/>
        <v>0.26</v>
      </c>
      <c r="N3725" s="29">
        <f t="shared" si="147"/>
        <v>1040</v>
      </c>
      <c r="O3725" s="3"/>
      <c r="P3725" s="4"/>
      <c r="Q3725" s="5"/>
      <c r="R3725" s="6"/>
    </row>
    <row r="3726" spans="1:18" ht="15.75" customHeight="1">
      <c r="A3726" s="12" t="s">
        <v>15</v>
      </c>
      <c r="B3726" s="15">
        <v>1185732</v>
      </c>
      <c r="C3726" s="3">
        <v>44449</v>
      </c>
      <c r="D3726" s="12" t="s">
        <v>16</v>
      </c>
      <c r="E3726" s="12" t="s">
        <v>125</v>
      </c>
      <c r="F3726" s="12" t="s">
        <v>126</v>
      </c>
      <c r="G3726" s="12" t="s">
        <v>18</v>
      </c>
      <c r="H3726" s="33">
        <v>0.6</v>
      </c>
      <c r="I3726" s="21">
        <v>5250</v>
      </c>
      <c r="J3726" s="33">
        <f t="shared" si="140"/>
        <v>3150</v>
      </c>
      <c r="K3726" s="34">
        <f t="shared" si="141"/>
        <v>1417.5</v>
      </c>
      <c r="L3726" s="24">
        <v>0.45</v>
      </c>
      <c r="M3726" s="42">
        <f t="shared" si="146"/>
        <v>0.27</v>
      </c>
      <c r="N3726" s="29">
        <f t="shared" si="147"/>
        <v>1417.5</v>
      </c>
      <c r="O3726" s="3"/>
      <c r="P3726" s="4"/>
      <c r="Q3726" s="5"/>
      <c r="R3726" s="6"/>
    </row>
    <row r="3727" spans="1:18" ht="15.75" customHeight="1">
      <c r="A3727" s="12" t="s">
        <v>15</v>
      </c>
      <c r="B3727" s="15">
        <v>1185732</v>
      </c>
      <c r="C3727" s="3">
        <v>44449</v>
      </c>
      <c r="D3727" s="12" t="s">
        <v>16</v>
      </c>
      <c r="E3727" s="12" t="s">
        <v>125</v>
      </c>
      <c r="F3727" s="12" t="s">
        <v>126</v>
      </c>
      <c r="G3727" s="12" t="s">
        <v>19</v>
      </c>
      <c r="H3727" s="33">
        <v>0.55000000000000004</v>
      </c>
      <c r="I3727" s="21">
        <v>3250</v>
      </c>
      <c r="J3727" s="33">
        <f t="shared" si="140"/>
        <v>1787.5000000000002</v>
      </c>
      <c r="K3727" s="34">
        <f t="shared" si="141"/>
        <v>804.37500000000011</v>
      </c>
      <c r="L3727" s="24">
        <v>0.45</v>
      </c>
      <c r="M3727" s="42">
        <f t="shared" si="146"/>
        <v>0.24750000000000003</v>
      </c>
      <c r="N3727" s="29">
        <f t="shared" si="147"/>
        <v>804.37500000000011</v>
      </c>
      <c r="O3727" s="3"/>
      <c r="P3727" s="4"/>
      <c r="Q3727" s="5"/>
      <c r="R3727" s="6"/>
    </row>
    <row r="3728" spans="1:18" ht="15.75" customHeight="1">
      <c r="A3728" s="12" t="s">
        <v>15</v>
      </c>
      <c r="B3728" s="15">
        <v>1185732</v>
      </c>
      <c r="C3728" s="3">
        <v>44449</v>
      </c>
      <c r="D3728" s="12" t="s">
        <v>16</v>
      </c>
      <c r="E3728" s="12" t="s">
        <v>125</v>
      </c>
      <c r="F3728" s="12" t="s">
        <v>126</v>
      </c>
      <c r="G3728" s="12" t="s">
        <v>20</v>
      </c>
      <c r="H3728" s="33">
        <v>0.5</v>
      </c>
      <c r="I3728" s="21">
        <v>2250</v>
      </c>
      <c r="J3728" s="33">
        <f t="shared" si="140"/>
        <v>1125</v>
      </c>
      <c r="K3728" s="34">
        <f t="shared" si="141"/>
        <v>393.75</v>
      </c>
      <c r="L3728" s="24">
        <v>0.35</v>
      </c>
      <c r="M3728" s="42">
        <f t="shared" si="146"/>
        <v>0.17499999999999999</v>
      </c>
      <c r="N3728" s="29">
        <f t="shared" si="147"/>
        <v>393.75</v>
      </c>
      <c r="O3728" s="3"/>
      <c r="P3728" s="4"/>
      <c r="Q3728" s="5"/>
      <c r="R3728" s="6"/>
    </row>
    <row r="3729" spans="1:18" ht="15.75" customHeight="1">
      <c r="A3729" s="12" t="s">
        <v>15</v>
      </c>
      <c r="B3729" s="15">
        <v>1185732</v>
      </c>
      <c r="C3729" s="3">
        <v>44449</v>
      </c>
      <c r="D3729" s="12" t="s">
        <v>16</v>
      </c>
      <c r="E3729" s="12" t="s">
        <v>125</v>
      </c>
      <c r="F3729" s="12" t="s">
        <v>126</v>
      </c>
      <c r="G3729" s="12" t="s">
        <v>21</v>
      </c>
      <c r="H3729" s="33">
        <v>0.5</v>
      </c>
      <c r="I3729" s="21">
        <v>2000</v>
      </c>
      <c r="J3729" s="33">
        <f t="shared" si="140"/>
        <v>1000</v>
      </c>
      <c r="K3729" s="34">
        <f t="shared" si="141"/>
        <v>350</v>
      </c>
      <c r="L3729" s="24">
        <v>0.35</v>
      </c>
      <c r="M3729" s="42">
        <f t="shared" si="146"/>
        <v>0.17499999999999999</v>
      </c>
      <c r="N3729" s="29">
        <f t="shared" si="147"/>
        <v>350</v>
      </c>
      <c r="O3729" s="3"/>
      <c r="P3729" s="4"/>
      <c r="Q3729" s="5"/>
      <c r="R3729" s="6"/>
    </row>
    <row r="3730" spans="1:18" ht="15.75" customHeight="1">
      <c r="A3730" s="12" t="s">
        <v>15</v>
      </c>
      <c r="B3730" s="15">
        <v>1185732</v>
      </c>
      <c r="C3730" s="3">
        <v>44449</v>
      </c>
      <c r="D3730" s="12" t="s">
        <v>16</v>
      </c>
      <c r="E3730" s="12" t="s">
        <v>125</v>
      </c>
      <c r="F3730" s="12" t="s">
        <v>126</v>
      </c>
      <c r="G3730" s="12" t="s">
        <v>22</v>
      </c>
      <c r="H3730" s="33">
        <v>0.6</v>
      </c>
      <c r="I3730" s="21">
        <v>2000</v>
      </c>
      <c r="J3730" s="33">
        <f t="shared" si="140"/>
        <v>1200</v>
      </c>
      <c r="K3730" s="34">
        <f t="shared" si="141"/>
        <v>420</v>
      </c>
      <c r="L3730" s="24">
        <v>0.35</v>
      </c>
      <c r="M3730" s="42">
        <f t="shared" si="146"/>
        <v>0.21</v>
      </c>
      <c r="N3730" s="29">
        <f t="shared" si="147"/>
        <v>420</v>
      </c>
      <c r="O3730" s="3"/>
      <c r="P3730" s="4"/>
      <c r="Q3730" s="5"/>
      <c r="R3730" s="6"/>
    </row>
    <row r="3731" spans="1:18" ht="15.75" customHeight="1">
      <c r="A3731" s="12" t="s">
        <v>15</v>
      </c>
      <c r="B3731" s="15">
        <v>1185732</v>
      </c>
      <c r="C3731" s="3">
        <v>44449</v>
      </c>
      <c r="D3731" s="12" t="s">
        <v>16</v>
      </c>
      <c r="E3731" s="12" t="s">
        <v>125</v>
      </c>
      <c r="F3731" s="12" t="s">
        <v>126</v>
      </c>
      <c r="G3731" s="12" t="s">
        <v>23</v>
      </c>
      <c r="H3731" s="33">
        <v>0.65</v>
      </c>
      <c r="I3731" s="21">
        <v>3000</v>
      </c>
      <c r="J3731" s="33">
        <f t="shared" si="140"/>
        <v>1950</v>
      </c>
      <c r="K3731" s="34">
        <f t="shared" si="141"/>
        <v>779.99999999999989</v>
      </c>
      <c r="L3731" s="24">
        <v>0.39999999999999997</v>
      </c>
      <c r="M3731" s="42">
        <f t="shared" si="146"/>
        <v>0.25999999999999995</v>
      </c>
      <c r="N3731" s="29">
        <f t="shared" si="147"/>
        <v>779.99999999999989</v>
      </c>
      <c r="O3731" s="3"/>
      <c r="P3731" s="4"/>
      <c r="Q3731" s="5"/>
      <c r="R3731" s="6"/>
    </row>
    <row r="3732" spans="1:18" ht="15.75" customHeight="1">
      <c r="A3732" s="12" t="s">
        <v>15</v>
      </c>
      <c r="B3732" s="15">
        <v>1185732</v>
      </c>
      <c r="C3732" s="3">
        <v>44481</v>
      </c>
      <c r="D3732" s="12" t="s">
        <v>16</v>
      </c>
      <c r="E3732" s="12" t="s">
        <v>125</v>
      </c>
      <c r="F3732" s="12" t="s">
        <v>126</v>
      </c>
      <c r="G3732" s="12" t="s">
        <v>18</v>
      </c>
      <c r="H3732" s="33">
        <v>0.65</v>
      </c>
      <c r="I3732" s="21">
        <v>4750</v>
      </c>
      <c r="J3732" s="33">
        <f t="shared" si="140"/>
        <v>3087.5</v>
      </c>
      <c r="K3732" s="34">
        <f t="shared" si="141"/>
        <v>1389.375</v>
      </c>
      <c r="L3732" s="24">
        <v>0.45</v>
      </c>
      <c r="M3732" s="42">
        <f t="shared" si="146"/>
        <v>0.29249999999999998</v>
      </c>
      <c r="N3732" s="29">
        <f t="shared" si="147"/>
        <v>1389.375</v>
      </c>
      <c r="O3732" s="3"/>
      <c r="P3732" s="4"/>
      <c r="Q3732" s="5"/>
      <c r="R3732" s="6"/>
    </row>
    <row r="3733" spans="1:18" ht="15.75" customHeight="1">
      <c r="A3733" s="12" t="s">
        <v>15</v>
      </c>
      <c r="B3733" s="15">
        <v>1185732</v>
      </c>
      <c r="C3733" s="3">
        <v>44481</v>
      </c>
      <c r="D3733" s="12" t="s">
        <v>16</v>
      </c>
      <c r="E3733" s="12" t="s">
        <v>125</v>
      </c>
      <c r="F3733" s="12" t="s">
        <v>126</v>
      </c>
      <c r="G3733" s="12" t="s">
        <v>19</v>
      </c>
      <c r="H3733" s="33">
        <v>0.60000000000000009</v>
      </c>
      <c r="I3733" s="21">
        <v>3000</v>
      </c>
      <c r="J3733" s="33">
        <f t="shared" si="140"/>
        <v>1800.0000000000002</v>
      </c>
      <c r="K3733" s="34">
        <f t="shared" si="141"/>
        <v>810.00000000000011</v>
      </c>
      <c r="L3733" s="24">
        <v>0.45</v>
      </c>
      <c r="M3733" s="42">
        <f t="shared" si="146"/>
        <v>0.27</v>
      </c>
      <c r="N3733" s="29">
        <f t="shared" si="147"/>
        <v>810.00000000000011</v>
      </c>
      <c r="O3733" s="3"/>
      <c r="P3733" s="4"/>
      <c r="Q3733" s="5"/>
      <c r="R3733" s="6"/>
    </row>
    <row r="3734" spans="1:18" ht="15.75" customHeight="1">
      <c r="A3734" s="12" t="s">
        <v>15</v>
      </c>
      <c r="B3734" s="15">
        <v>1185732</v>
      </c>
      <c r="C3734" s="3">
        <v>44481</v>
      </c>
      <c r="D3734" s="12" t="s">
        <v>16</v>
      </c>
      <c r="E3734" s="12" t="s">
        <v>125</v>
      </c>
      <c r="F3734" s="12" t="s">
        <v>126</v>
      </c>
      <c r="G3734" s="12" t="s">
        <v>20</v>
      </c>
      <c r="H3734" s="33">
        <v>0.60000000000000009</v>
      </c>
      <c r="I3734" s="21">
        <v>2000</v>
      </c>
      <c r="J3734" s="33">
        <f t="shared" si="140"/>
        <v>1200.0000000000002</v>
      </c>
      <c r="K3734" s="34">
        <f t="shared" si="141"/>
        <v>420.00000000000006</v>
      </c>
      <c r="L3734" s="24">
        <v>0.35</v>
      </c>
      <c r="M3734" s="42">
        <f t="shared" si="146"/>
        <v>0.21000000000000002</v>
      </c>
      <c r="N3734" s="29">
        <f t="shared" si="147"/>
        <v>420.00000000000006</v>
      </c>
      <c r="O3734" s="3"/>
      <c r="P3734" s="4"/>
      <c r="Q3734" s="5"/>
      <c r="R3734" s="6"/>
    </row>
    <row r="3735" spans="1:18" ht="15.75" customHeight="1">
      <c r="A3735" s="12" t="s">
        <v>15</v>
      </c>
      <c r="B3735" s="15">
        <v>1185732</v>
      </c>
      <c r="C3735" s="3">
        <v>44481</v>
      </c>
      <c r="D3735" s="12" t="s">
        <v>16</v>
      </c>
      <c r="E3735" s="12" t="s">
        <v>125</v>
      </c>
      <c r="F3735" s="12" t="s">
        <v>126</v>
      </c>
      <c r="G3735" s="12" t="s">
        <v>21</v>
      </c>
      <c r="H3735" s="33">
        <v>0.60000000000000009</v>
      </c>
      <c r="I3735" s="21">
        <v>1750</v>
      </c>
      <c r="J3735" s="33">
        <f t="shared" si="140"/>
        <v>1050.0000000000002</v>
      </c>
      <c r="K3735" s="34">
        <f t="shared" si="141"/>
        <v>367.50000000000006</v>
      </c>
      <c r="L3735" s="24">
        <v>0.35</v>
      </c>
      <c r="M3735" s="42">
        <f t="shared" si="146"/>
        <v>0.21000000000000002</v>
      </c>
      <c r="N3735" s="29">
        <f t="shared" si="147"/>
        <v>367.50000000000006</v>
      </c>
      <c r="O3735" s="3"/>
      <c r="P3735" s="4"/>
      <c r="Q3735" s="5"/>
      <c r="R3735" s="6"/>
    </row>
    <row r="3736" spans="1:18" ht="15.75" customHeight="1">
      <c r="A3736" s="12" t="s">
        <v>15</v>
      </c>
      <c r="B3736" s="15">
        <v>1185732</v>
      </c>
      <c r="C3736" s="3">
        <v>44481</v>
      </c>
      <c r="D3736" s="12" t="s">
        <v>16</v>
      </c>
      <c r="E3736" s="12" t="s">
        <v>125</v>
      </c>
      <c r="F3736" s="12" t="s">
        <v>126</v>
      </c>
      <c r="G3736" s="12" t="s">
        <v>22</v>
      </c>
      <c r="H3736" s="33">
        <v>0.70000000000000007</v>
      </c>
      <c r="I3736" s="21">
        <v>1750</v>
      </c>
      <c r="J3736" s="33">
        <f t="shared" si="140"/>
        <v>1225.0000000000002</v>
      </c>
      <c r="K3736" s="34">
        <f t="shared" si="141"/>
        <v>428.75000000000006</v>
      </c>
      <c r="L3736" s="24">
        <v>0.35</v>
      </c>
      <c r="M3736" s="42">
        <f t="shared" si="146"/>
        <v>0.24500000000000002</v>
      </c>
      <c r="N3736" s="29">
        <f t="shared" si="147"/>
        <v>428.75000000000006</v>
      </c>
      <c r="O3736" s="3"/>
      <c r="P3736" s="4"/>
      <c r="Q3736" s="5"/>
      <c r="R3736" s="6"/>
    </row>
    <row r="3737" spans="1:18" ht="15.75" customHeight="1">
      <c r="A3737" s="12" t="s">
        <v>15</v>
      </c>
      <c r="B3737" s="15">
        <v>1185732</v>
      </c>
      <c r="C3737" s="3">
        <v>44481</v>
      </c>
      <c r="D3737" s="12" t="s">
        <v>16</v>
      </c>
      <c r="E3737" s="12" t="s">
        <v>125</v>
      </c>
      <c r="F3737" s="12" t="s">
        <v>126</v>
      </c>
      <c r="G3737" s="12" t="s">
        <v>23</v>
      </c>
      <c r="H3737" s="33">
        <v>0.75</v>
      </c>
      <c r="I3737" s="21">
        <v>3000</v>
      </c>
      <c r="J3737" s="33">
        <f t="shared" si="140"/>
        <v>2250</v>
      </c>
      <c r="K3737" s="34">
        <f t="shared" si="141"/>
        <v>899.99999999999989</v>
      </c>
      <c r="L3737" s="24">
        <v>0.39999999999999997</v>
      </c>
      <c r="M3737" s="42">
        <f t="shared" si="146"/>
        <v>0.3</v>
      </c>
      <c r="N3737" s="29">
        <f t="shared" si="147"/>
        <v>899.99999999999989</v>
      </c>
      <c r="O3737" s="3"/>
      <c r="P3737" s="4"/>
      <c r="Q3737" s="5"/>
      <c r="R3737" s="6"/>
    </row>
    <row r="3738" spans="1:18" ht="15.75" customHeight="1">
      <c r="A3738" s="12" t="s">
        <v>15</v>
      </c>
      <c r="B3738" s="15">
        <v>1185732</v>
      </c>
      <c r="C3738" s="3">
        <v>44511</v>
      </c>
      <c r="D3738" s="12" t="s">
        <v>16</v>
      </c>
      <c r="E3738" s="12" t="s">
        <v>125</v>
      </c>
      <c r="F3738" s="12" t="s">
        <v>126</v>
      </c>
      <c r="G3738" s="12" t="s">
        <v>18</v>
      </c>
      <c r="H3738" s="33">
        <v>0.70000000000000007</v>
      </c>
      <c r="I3738" s="21">
        <v>4500</v>
      </c>
      <c r="J3738" s="33">
        <f t="shared" si="140"/>
        <v>3150.0000000000005</v>
      </c>
      <c r="K3738" s="34">
        <f t="shared" si="141"/>
        <v>1417.5000000000002</v>
      </c>
      <c r="L3738" s="24">
        <v>0.45</v>
      </c>
      <c r="M3738" s="42">
        <f t="shared" si="146"/>
        <v>0.31500000000000006</v>
      </c>
      <c r="N3738" s="29">
        <f t="shared" si="147"/>
        <v>1417.5000000000002</v>
      </c>
      <c r="O3738" s="3"/>
      <c r="P3738" s="4"/>
      <c r="Q3738" s="5"/>
      <c r="R3738" s="6"/>
    </row>
    <row r="3739" spans="1:18" ht="15.75" customHeight="1">
      <c r="A3739" s="12" t="s">
        <v>15</v>
      </c>
      <c r="B3739" s="15">
        <v>1185732</v>
      </c>
      <c r="C3739" s="3">
        <v>44511</v>
      </c>
      <c r="D3739" s="12" t="s">
        <v>16</v>
      </c>
      <c r="E3739" s="12" t="s">
        <v>125</v>
      </c>
      <c r="F3739" s="12" t="s">
        <v>126</v>
      </c>
      <c r="G3739" s="12" t="s">
        <v>19</v>
      </c>
      <c r="H3739" s="33">
        <v>0.60000000000000009</v>
      </c>
      <c r="I3739" s="21">
        <v>3250</v>
      </c>
      <c r="J3739" s="33">
        <f t="shared" si="140"/>
        <v>1950.0000000000002</v>
      </c>
      <c r="K3739" s="34">
        <f t="shared" si="141"/>
        <v>877.50000000000011</v>
      </c>
      <c r="L3739" s="24">
        <v>0.45</v>
      </c>
      <c r="M3739" s="42">
        <f t="shared" si="146"/>
        <v>0.27</v>
      </c>
      <c r="N3739" s="29">
        <f t="shared" si="147"/>
        <v>877.50000000000011</v>
      </c>
      <c r="O3739" s="3"/>
      <c r="P3739" s="4"/>
      <c r="Q3739" s="5"/>
      <c r="R3739" s="6"/>
    </row>
    <row r="3740" spans="1:18" ht="15.75" customHeight="1">
      <c r="A3740" s="12" t="s">
        <v>15</v>
      </c>
      <c r="B3740" s="15">
        <v>1185732</v>
      </c>
      <c r="C3740" s="3">
        <v>44511</v>
      </c>
      <c r="D3740" s="12" t="s">
        <v>16</v>
      </c>
      <c r="E3740" s="12" t="s">
        <v>125</v>
      </c>
      <c r="F3740" s="12" t="s">
        <v>126</v>
      </c>
      <c r="G3740" s="12" t="s">
        <v>20</v>
      </c>
      <c r="H3740" s="33">
        <v>0.60000000000000009</v>
      </c>
      <c r="I3740" s="21">
        <v>3200</v>
      </c>
      <c r="J3740" s="33">
        <f t="shared" si="140"/>
        <v>1920.0000000000002</v>
      </c>
      <c r="K3740" s="34">
        <f t="shared" si="141"/>
        <v>672</v>
      </c>
      <c r="L3740" s="24">
        <v>0.35</v>
      </c>
      <c r="M3740" s="42">
        <f t="shared" si="146"/>
        <v>0.21</v>
      </c>
      <c r="N3740" s="29">
        <f t="shared" si="147"/>
        <v>672</v>
      </c>
      <c r="O3740" s="3"/>
      <c r="P3740" s="4"/>
      <c r="Q3740" s="5"/>
      <c r="R3740" s="6"/>
    </row>
    <row r="3741" spans="1:18" ht="15.75" customHeight="1">
      <c r="A3741" s="12" t="s">
        <v>15</v>
      </c>
      <c r="B3741" s="15">
        <v>1185732</v>
      </c>
      <c r="C3741" s="3">
        <v>44511</v>
      </c>
      <c r="D3741" s="12" t="s">
        <v>16</v>
      </c>
      <c r="E3741" s="12" t="s">
        <v>125</v>
      </c>
      <c r="F3741" s="12" t="s">
        <v>126</v>
      </c>
      <c r="G3741" s="12" t="s">
        <v>21</v>
      </c>
      <c r="H3741" s="33">
        <v>0.60000000000000009</v>
      </c>
      <c r="I3741" s="21">
        <v>3000</v>
      </c>
      <c r="J3741" s="33">
        <f t="shared" si="140"/>
        <v>1800.0000000000002</v>
      </c>
      <c r="K3741" s="34">
        <f t="shared" si="141"/>
        <v>630</v>
      </c>
      <c r="L3741" s="24">
        <v>0.35</v>
      </c>
      <c r="M3741" s="42">
        <f t="shared" si="146"/>
        <v>0.21</v>
      </c>
      <c r="N3741" s="29">
        <f t="shared" si="147"/>
        <v>630</v>
      </c>
      <c r="O3741" s="3"/>
      <c r="P3741" s="4"/>
      <c r="Q3741" s="5"/>
      <c r="R3741" s="6"/>
    </row>
    <row r="3742" spans="1:18" ht="15.75" customHeight="1">
      <c r="A3742" s="12" t="s">
        <v>15</v>
      </c>
      <c r="B3742" s="15">
        <v>1185732</v>
      </c>
      <c r="C3742" s="3">
        <v>44511</v>
      </c>
      <c r="D3742" s="12" t="s">
        <v>16</v>
      </c>
      <c r="E3742" s="12" t="s">
        <v>125</v>
      </c>
      <c r="F3742" s="12" t="s">
        <v>126</v>
      </c>
      <c r="G3742" s="12" t="s">
        <v>22</v>
      </c>
      <c r="H3742" s="33">
        <v>0.70000000000000007</v>
      </c>
      <c r="I3742" s="21">
        <v>2750</v>
      </c>
      <c r="J3742" s="33">
        <f t="shared" si="140"/>
        <v>1925.0000000000002</v>
      </c>
      <c r="K3742" s="34">
        <f t="shared" si="141"/>
        <v>673.75</v>
      </c>
      <c r="L3742" s="24">
        <v>0.35</v>
      </c>
      <c r="M3742" s="42">
        <f t="shared" si="146"/>
        <v>0.245</v>
      </c>
      <c r="N3742" s="29">
        <f t="shared" si="147"/>
        <v>673.75</v>
      </c>
      <c r="O3742" s="3"/>
      <c r="P3742" s="4"/>
      <c r="Q3742" s="5"/>
      <c r="R3742" s="6"/>
    </row>
    <row r="3743" spans="1:18" ht="15.75" customHeight="1">
      <c r="A3743" s="12" t="s">
        <v>15</v>
      </c>
      <c r="B3743" s="15">
        <v>1185732</v>
      </c>
      <c r="C3743" s="3">
        <v>44511</v>
      </c>
      <c r="D3743" s="12" t="s">
        <v>16</v>
      </c>
      <c r="E3743" s="12" t="s">
        <v>125</v>
      </c>
      <c r="F3743" s="12" t="s">
        <v>126</v>
      </c>
      <c r="G3743" s="12" t="s">
        <v>23</v>
      </c>
      <c r="H3743" s="33">
        <v>0.75</v>
      </c>
      <c r="I3743" s="21">
        <v>3750</v>
      </c>
      <c r="J3743" s="33">
        <f t="shared" si="140"/>
        <v>2812.5</v>
      </c>
      <c r="K3743" s="34">
        <f t="shared" si="141"/>
        <v>1125</v>
      </c>
      <c r="L3743" s="24">
        <v>0.39999999999999997</v>
      </c>
      <c r="M3743" s="42">
        <f t="shared" si="146"/>
        <v>0.3</v>
      </c>
      <c r="N3743" s="29">
        <f t="shared" si="147"/>
        <v>1125</v>
      </c>
      <c r="O3743" s="3"/>
      <c r="P3743" s="4"/>
      <c r="Q3743" s="5"/>
      <c r="R3743" s="6"/>
    </row>
    <row r="3744" spans="1:18" ht="15.75" customHeight="1">
      <c r="A3744" s="12" t="s">
        <v>15</v>
      </c>
      <c r="B3744" s="15">
        <v>1185732</v>
      </c>
      <c r="C3744" s="3">
        <v>44540</v>
      </c>
      <c r="D3744" s="12" t="s">
        <v>16</v>
      </c>
      <c r="E3744" s="12" t="s">
        <v>125</v>
      </c>
      <c r="F3744" s="12" t="s">
        <v>126</v>
      </c>
      <c r="G3744" s="12" t="s">
        <v>18</v>
      </c>
      <c r="H3744" s="33">
        <v>0.70000000000000007</v>
      </c>
      <c r="I3744" s="21">
        <v>6000</v>
      </c>
      <c r="J3744" s="33">
        <f t="shared" si="140"/>
        <v>4200</v>
      </c>
      <c r="K3744" s="34">
        <f t="shared" si="141"/>
        <v>1890</v>
      </c>
      <c r="L3744" s="24">
        <v>0.45</v>
      </c>
      <c r="M3744" s="42">
        <f t="shared" si="146"/>
        <v>0.315</v>
      </c>
      <c r="N3744" s="29">
        <f t="shared" si="147"/>
        <v>1890</v>
      </c>
      <c r="O3744" s="3"/>
      <c r="P3744" s="4"/>
      <c r="Q3744" s="5"/>
      <c r="R3744" s="6"/>
    </row>
    <row r="3745" spans="1:18" ht="15.75" customHeight="1">
      <c r="A3745" s="12" t="s">
        <v>15</v>
      </c>
      <c r="B3745" s="15">
        <v>1185732</v>
      </c>
      <c r="C3745" s="3">
        <v>44540</v>
      </c>
      <c r="D3745" s="12" t="s">
        <v>16</v>
      </c>
      <c r="E3745" s="12" t="s">
        <v>125</v>
      </c>
      <c r="F3745" s="12" t="s">
        <v>126</v>
      </c>
      <c r="G3745" s="12" t="s">
        <v>19</v>
      </c>
      <c r="H3745" s="33">
        <v>0.60000000000000009</v>
      </c>
      <c r="I3745" s="21">
        <v>4000</v>
      </c>
      <c r="J3745" s="33">
        <f t="shared" si="140"/>
        <v>2400.0000000000005</v>
      </c>
      <c r="K3745" s="34">
        <f t="shared" si="141"/>
        <v>1080.0000000000002</v>
      </c>
      <c r="L3745" s="24">
        <v>0.45</v>
      </c>
      <c r="M3745" s="42">
        <f t="shared" si="146"/>
        <v>0.27000000000000007</v>
      </c>
      <c r="N3745" s="29">
        <f t="shared" si="147"/>
        <v>1080.0000000000002</v>
      </c>
      <c r="O3745" s="3"/>
      <c r="P3745" s="4"/>
      <c r="Q3745" s="5"/>
      <c r="R3745" s="6"/>
    </row>
    <row r="3746" spans="1:18" ht="15.75" customHeight="1">
      <c r="A3746" s="12" t="s">
        <v>15</v>
      </c>
      <c r="B3746" s="15">
        <v>1185732</v>
      </c>
      <c r="C3746" s="3">
        <v>44540</v>
      </c>
      <c r="D3746" s="12" t="s">
        <v>16</v>
      </c>
      <c r="E3746" s="12" t="s">
        <v>125</v>
      </c>
      <c r="F3746" s="12" t="s">
        <v>126</v>
      </c>
      <c r="G3746" s="12" t="s">
        <v>20</v>
      </c>
      <c r="H3746" s="33">
        <v>0.60000000000000009</v>
      </c>
      <c r="I3746" s="21">
        <v>3750</v>
      </c>
      <c r="J3746" s="33">
        <f t="shared" si="140"/>
        <v>2250.0000000000005</v>
      </c>
      <c r="K3746" s="34">
        <f t="shared" si="141"/>
        <v>787.50000000000011</v>
      </c>
      <c r="L3746" s="24">
        <v>0.35</v>
      </c>
      <c r="M3746" s="42">
        <f t="shared" si="146"/>
        <v>0.21000000000000002</v>
      </c>
      <c r="N3746" s="29">
        <f t="shared" si="147"/>
        <v>787.50000000000011</v>
      </c>
      <c r="O3746" s="3"/>
      <c r="P3746" s="4"/>
      <c r="Q3746" s="5"/>
      <c r="R3746" s="6"/>
    </row>
    <row r="3747" spans="1:18" ht="15.75" customHeight="1">
      <c r="A3747" s="12" t="s">
        <v>15</v>
      </c>
      <c r="B3747" s="15">
        <v>1185732</v>
      </c>
      <c r="C3747" s="3">
        <v>44540</v>
      </c>
      <c r="D3747" s="12" t="s">
        <v>16</v>
      </c>
      <c r="E3747" s="12" t="s">
        <v>125</v>
      </c>
      <c r="F3747" s="12" t="s">
        <v>126</v>
      </c>
      <c r="G3747" s="12" t="s">
        <v>21</v>
      </c>
      <c r="H3747" s="33">
        <v>0.60000000000000009</v>
      </c>
      <c r="I3747" s="21">
        <v>3250</v>
      </c>
      <c r="J3747" s="33">
        <f t="shared" si="140"/>
        <v>1950.0000000000002</v>
      </c>
      <c r="K3747" s="34">
        <f t="shared" si="141"/>
        <v>682.5</v>
      </c>
      <c r="L3747" s="24">
        <v>0.35</v>
      </c>
      <c r="M3747" s="42">
        <f t="shared" si="146"/>
        <v>0.21</v>
      </c>
      <c r="N3747" s="29">
        <f t="shared" si="147"/>
        <v>682.5</v>
      </c>
      <c r="O3747" s="3"/>
      <c r="P3747" s="4"/>
      <c r="Q3747" s="5"/>
      <c r="R3747" s="6"/>
    </row>
    <row r="3748" spans="1:18" ht="15.75" customHeight="1">
      <c r="A3748" s="12" t="s">
        <v>15</v>
      </c>
      <c r="B3748" s="15">
        <v>1185732</v>
      </c>
      <c r="C3748" s="3">
        <v>44540</v>
      </c>
      <c r="D3748" s="12" t="s">
        <v>16</v>
      </c>
      <c r="E3748" s="12" t="s">
        <v>125</v>
      </c>
      <c r="F3748" s="12" t="s">
        <v>126</v>
      </c>
      <c r="G3748" s="12" t="s">
        <v>22</v>
      </c>
      <c r="H3748" s="33">
        <v>0.70000000000000007</v>
      </c>
      <c r="I3748" s="21">
        <v>3250</v>
      </c>
      <c r="J3748" s="33">
        <f t="shared" si="140"/>
        <v>2275</v>
      </c>
      <c r="K3748" s="34">
        <f t="shared" si="141"/>
        <v>796.25</v>
      </c>
      <c r="L3748" s="24">
        <v>0.35</v>
      </c>
      <c r="M3748" s="42">
        <f t="shared" si="146"/>
        <v>0.245</v>
      </c>
      <c r="N3748" s="29">
        <f t="shared" si="147"/>
        <v>796.25</v>
      </c>
      <c r="O3748" s="3"/>
      <c r="P3748" s="4"/>
      <c r="Q3748" s="5"/>
      <c r="R3748" s="6"/>
    </row>
    <row r="3749" spans="1:18" ht="15.75" customHeight="1">
      <c r="A3749" s="12" t="s">
        <v>15</v>
      </c>
      <c r="B3749" s="15">
        <v>1185732</v>
      </c>
      <c r="C3749" s="3">
        <v>44540</v>
      </c>
      <c r="D3749" s="12" t="s">
        <v>16</v>
      </c>
      <c r="E3749" s="12" t="s">
        <v>125</v>
      </c>
      <c r="F3749" s="12" t="s">
        <v>126</v>
      </c>
      <c r="G3749" s="12" t="s">
        <v>23</v>
      </c>
      <c r="H3749" s="33">
        <v>0.75</v>
      </c>
      <c r="I3749" s="21">
        <v>4250</v>
      </c>
      <c r="J3749" s="33">
        <f t="shared" si="140"/>
        <v>3187.5</v>
      </c>
      <c r="K3749" s="34">
        <f t="shared" si="141"/>
        <v>1275</v>
      </c>
      <c r="L3749" s="24">
        <v>0.39999999999999997</v>
      </c>
      <c r="M3749" s="42">
        <f t="shared" si="146"/>
        <v>0.3</v>
      </c>
      <c r="N3749" s="29">
        <f t="shared" si="147"/>
        <v>1275</v>
      </c>
      <c r="O3749" s="3"/>
      <c r="P3749" s="4"/>
      <c r="Q3749" s="5"/>
      <c r="R3749" s="6"/>
    </row>
    <row r="3750" spans="1:18" ht="15.75" customHeight="1">
      <c r="A3750" s="12" t="s">
        <v>15</v>
      </c>
      <c r="B3750" s="15">
        <v>1185732</v>
      </c>
      <c r="C3750" s="3">
        <v>44217</v>
      </c>
      <c r="D3750" s="12" t="s">
        <v>16</v>
      </c>
      <c r="E3750" s="12" t="s">
        <v>127</v>
      </c>
      <c r="F3750" s="12" t="s">
        <v>128</v>
      </c>
      <c r="G3750" s="12" t="s">
        <v>18</v>
      </c>
      <c r="H3750" s="33">
        <v>0.5</v>
      </c>
      <c r="I3750" s="21">
        <v>5250</v>
      </c>
      <c r="J3750" s="33">
        <f t="shared" si="140"/>
        <v>2625</v>
      </c>
      <c r="K3750" s="34">
        <f t="shared" si="141"/>
        <v>1050</v>
      </c>
      <c r="L3750" s="24">
        <v>0.4</v>
      </c>
      <c r="M3750" s="42">
        <f t="shared" si="146"/>
        <v>0.2</v>
      </c>
      <c r="N3750" s="29">
        <f t="shared" si="147"/>
        <v>1050</v>
      </c>
      <c r="O3750" s="3"/>
      <c r="P3750" s="4"/>
      <c r="Q3750" s="5"/>
      <c r="R3750" s="6"/>
    </row>
    <row r="3751" spans="1:18" ht="15.75" customHeight="1">
      <c r="A3751" s="12" t="s">
        <v>15</v>
      </c>
      <c r="B3751" s="15">
        <v>1185732</v>
      </c>
      <c r="C3751" s="3">
        <v>44217</v>
      </c>
      <c r="D3751" s="12" t="s">
        <v>16</v>
      </c>
      <c r="E3751" s="12" t="s">
        <v>127</v>
      </c>
      <c r="F3751" s="12" t="s">
        <v>128</v>
      </c>
      <c r="G3751" s="12" t="s">
        <v>19</v>
      </c>
      <c r="H3751" s="33">
        <v>0.5</v>
      </c>
      <c r="I3751" s="21">
        <v>3250</v>
      </c>
      <c r="J3751" s="33">
        <f t="shared" si="140"/>
        <v>1625</v>
      </c>
      <c r="K3751" s="34">
        <f t="shared" si="141"/>
        <v>650</v>
      </c>
      <c r="L3751" s="24">
        <v>0.4</v>
      </c>
      <c r="M3751" s="42">
        <f t="shared" si="146"/>
        <v>0.2</v>
      </c>
      <c r="N3751" s="29">
        <f t="shared" si="147"/>
        <v>650</v>
      </c>
      <c r="O3751" s="3"/>
      <c r="P3751" s="4"/>
      <c r="Q3751" s="5"/>
      <c r="R3751" s="6"/>
    </row>
    <row r="3752" spans="1:18" ht="15.75" customHeight="1">
      <c r="A3752" s="12" t="s">
        <v>15</v>
      </c>
      <c r="B3752" s="15">
        <v>1185732</v>
      </c>
      <c r="C3752" s="3">
        <v>44217</v>
      </c>
      <c r="D3752" s="12" t="s">
        <v>16</v>
      </c>
      <c r="E3752" s="12" t="s">
        <v>127</v>
      </c>
      <c r="F3752" s="12" t="s">
        <v>128</v>
      </c>
      <c r="G3752" s="12" t="s">
        <v>20</v>
      </c>
      <c r="H3752" s="33">
        <v>0.4</v>
      </c>
      <c r="I3752" s="21">
        <v>3250</v>
      </c>
      <c r="J3752" s="33">
        <f t="shared" si="140"/>
        <v>1300</v>
      </c>
      <c r="K3752" s="34">
        <f t="shared" si="141"/>
        <v>390</v>
      </c>
      <c r="L3752" s="24">
        <v>0.3</v>
      </c>
      <c r="M3752" s="42">
        <f t="shared" si="146"/>
        <v>0.12</v>
      </c>
      <c r="N3752" s="29">
        <f t="shared" si="147"/>
        <v>390</v>
      </c>
      <c r="O3752" s="3"/>
      <c r="P3752" s="4"/>
      <c r="Q3752" s="5"/>
      <c r="R3752" s="6"/>
    </row>
    <row r="3753" spans="1:18" ht="15.75" customHeight="1">
      <c r="A3753" s="12" t="s">
        <v>15</v>
      </c>
      <c r="B3753" s="15">
        <v>1185732</v>
      </c>
      <c r="C3753" s="3">
        <v>44217</v>
      </c>
      <c r="D3753" s="12" t="s">
        <v>16</v>
      </c>
      <c r="E3753" s="12" t="s">
        <v>127</v>
      </c>
      <c r="F3753" s="12" t="s">
        <v>128</v>
      </c>
      <c r="G3753" s="12" t="s">
        <v>21</v>
      </c>
      <c r="H3753" s="33">
        <v>0.44999999999999996</v>
      </c>
      <c r="I3753" s="21">
        <v>1750</v>
      </c>
      <c r="J3753" s="33">
        <f t="shared" si="140"/>
        <v>787.49999999999989</v>
      </c>
      <c r="K3753" s="34">
        <f t="shared" si="141"/>
        <v>236.24999999999994</v>
      </c>
      <c r="L3753" s="24">
        <v>0.3</v>
      </c>
      <c r="M3753" s="42">
        <f t="shared" si="146"/>
        <v>0.13499999999999998</v>
      </c>
      <c r="N3753" s="29">
        <f t="shared" si="147"/>
        <v>236.24999999999994</v>
      </c>
      <c r="O3753" s="3"/>
      <c r="P3753" s="4"/>
      <c r="Q3753" s="5"/>
      <c r="R3753" s="6"/>
    </row>
    <row r="3754" spans="1:18" ht="15.75" customHeight="1">
      <c r="A3754" s="12" t="s">
        <v>15</v>
      </c>
      <c r="B3754" s="15">
        <v>1185732</v>
      </c>
      <c r="C3754" s="3">
        <v>44217</v>
      </c>
      <c r="D3754" s="12" t="s">
        <v>16</v>
      </c>
      <c r="E3754" s="12" t="s">
        <v>127</v>
      </c>
      <c r="F3754" s="12" t="s">
        <v>128</v>
      </c>
      <c r="G3754" s="12" t="s">
        <v>22</v>
      </c>
      <c r="H3754" s="33">
        <v>0.60000000000000009</v>
      </c>
      <c r="I3754" s="21">
        <v>2250</v>
      </c>
      <c r="J3754" s="33">
        <f t="shared" si="140"/>
        <v>1350.0000000000002</v>
      </c>
      <c r="K3754" s="34">
        <f t="shared" si="141"/>
        <v>405.00000000000006</v>
      </c>
      <c r="L3754" s="24">
        <v>0.3</v>
      </c>
      <c r="M3754" s="42">
        <f t="shared" si="146"/>
        <v>0.18000000000000002</v>
      </c>
      <c r="N3754" s="29">
        <f t="shared" si="147"/>
        <v>405.00000000000006</v>
      </c>
      <c r="O3754" s="3"/>
      <c r="P3754" s="4"/>
      <c r="Q3754" s="5"/>
      <c r="R3754" s="6"/>
    </row>
    <row r="3755" spans="1:18" ht="15.75" customHeight="1">
      <c r="A3755" s="12" t="s">
        <v>15</v>
      </c>
      <c r="B3755" s="15">
        <v>1185732</v>
      </c>
      <c r="C3755" s="3">
        <v>44217</v>
      </c>
      <c r="D3755" s="12" t="s">
        <v>16</v>
      </c>
      <c r="E3755" s="12" t="s">
        <v>127</v>
      </c>
      <c r="F3755" s="12" t="s">
        <v>128</v>
      </c>
      <c r="G3755" s="12" t="s">
        <v>23</v>
      </c>
      <c r="H3755" s="33">
        <v>0.5</v>
      </c>
      <c r="I3755" s="21">
        <v>3250</v>
      </c>
      <c r="J3755" s="33">
        <f t="shared" si="140"/>
        <v>1625</v>
      </c>
      <c r="K3755" s="34">
        <f t="shared" si="141"/>
        <v>568.75</v>
      </c>
      <c r="L3755" s="24">
        <v>0.35</v>
      </c>
      <c r="M3755" s="42">
        <f t="shared" si="146"/>
        <v>0.17499999999999999</v>
      </c>
      <c r="N3755" s="29">
        <f t="shared" si="147"/>
        <v>568.75</v>
      </c>
      <c r="O3755" s="3"/>
      <c r="P3755" s="4"/>
      <c r="Q3755" s="5"/>
      <c r="R3755" s="6"/>
    </row>
    <row r="3756" spans="1:18" ht="15.75" customHeight="1">
      <c r="A3756" s="12" t="s">
        <v>15</v>
      </c>
      <c r="B3756" s="15">
        <v>1185732</v>
      </c>
      <c r="C3756" s="3">
        <v>44246</v>
      </c>
      <c r="D3756" s="12" t="s">
        <v>16</v>
      </c>
      <c r="E3756" s="12" t="s">
        <v>127</v>
      </c>
      <c r="F3756" s="12" t="s">
        <v>128</v>
      </c>
      <c r="G3756" s="12" t="s">
        <v>18</v>
      </c>
      <c r="H3756" s="33">
        <v>0.5</v>
      </c>
      <c r="I3756" s="21">
        <v>6000</v>
      </c>
      <c r="J3756" s="33">
        <f t="shared" si="140"/>
        <v>3000</v>
      </c>
      <c r="K3756" s="34">
        <f t="shared" si="141"/>
        <v>1200</v>
      </c>
      <c r="L3756" s="24">
        <v>0.4</v>
      </c>
      <c r="M3756" s="42">
        <f t="shared" si="146"/>
        <v>0.2</v>
      </c>
      <c r="N3756" s="29">
        <f t="shared" si="147"/>
        <v>1200</v>
      </c>
      <c r="O3756" s="3"/>
      <c r="P3756" s="4"/>
      <c r="Q3756" s="5"/>
      <c r="R3756" s="6"/>
    </row>
    <row r="3757" spans="1:18" ht="15.75" customHeight="1">
      <c r="A3757" s="12" t="s">
        <v>15</v>
      </c>
      <c r="B3757" s="15">
        <v>1185732</v>
      </c>
      <c r="C3757" s="3">
        <v>44246</v>
      </c>
      <c r="D3757" s="12" t="s">
        <v>16</v>
      </c>
      <c r="E3757" s="12" t="s">
        <v>127</v>
      </c>
      <c r="F3757" s="12" t="s">
        <v>128</v>
      </c>
      <c r="G3757" s="12" t="s">
        <v>19</v>
      </c>
      <c r="H3757" s="33">
        <v>0.5</v>
      </c>
      <c r="I3757" s="21">
        <v>2500</v>
      </c>
      <c r="J3757" s="33">
        <f t="shared" si="140"/>
        <v>1250</v>
      </c>
      <c r="K3757" s="34">
        <f t="shared" si="141"/>
        <v>500</v>
      </c>
      <c r="L3757" s="24">
        <v>0.4</v>
      </c>
      <c r="M3757" s="42">
        <f t="shared" si="146"/>
        <v>0.2</v>
      </c>
      <c r="N3757" s="29">
        <f t="shared" si="147"/>
        <v>500</v>
      </c>
      <c r="O3757" s="3"/>
      <c r="P3757" s="4"/>
      <c r="Q3757" s="5"/>
      <c r="R3757" s="6"/>
    </row>
    <row r="3758" spans="1:18" ht="15.75" customHeight="1">
      <c r="A3758" s="12" t="s">
        <v>15</v>
      </c>
      <c r="B3758" s="15">
        <v>1185732</v>
      </c>
      <c r="C3758" s="3">
        <v>44246</v>
      </c>
      <c r="D3758" s="12" t="s">
        <v>16</v>
      </c>
      <c r="E3758" s="12" t="s">
        <v>127</v>
      </c>
      <c r="F3758" s="12" t="s">
        <v>128</v>
      </c>
      <c r="G3758" s="12" t="s">
        <v>20</v>
      </c>
      <c r="H3758" s="33">
        <v>0.4</v>
      </c>
      <c r="I3758" s="21">
        <v>3000</v>
      </c>
      <c r="J3758" s="33">
        <f t="shared" si="140"/>
        <v>1200</v>
      </c>
      <c r="K3758" s="34">
        <f t="shared" si="141"/>
        <v>360</v>
      </c>
      <c r="L3758" s="24">
        <v>0.3</v>
      </c>
      <c r="M3758" s="42">
        <f t="shared" si="146"/>
        <v>0.12</v>
      </c>
      <c r="N3758" s="29">
        <f t="shared" si="147"/>
        <v>360</v>
      </c>
      <c r="O3758" s="3"/>
      <c r="P3758" s="4"/>
      <c r="Q3758" s="5"/>
      <c r="R3758" s="6"/>
    </row>
    <row r="3759" spans="1:18" ht="15.75" customHeight="1">
      <c r="A3759" s="12" t="s">
        <v>15</v>
      </c>
      <c r="B3759" s="15">
        <v>1185732</v>
      </c>
      <c r="C3759" s="3">
        <v>44246</v>
      </c>
      <c r="D3759" s="12" t="s">
        <v>16</v>
      </c>
      <c r="E3759" s="12" t="s">
        <v>127</v>
      </c>
      <c r="F3759" s="12" t="s">
        <v>128</v>
      </c>
      <c r="G3759" s="12" t="s">
        <v>21</v>
      </c>
      <c r="H3759" s="33">
        <v>0.44999999999999996</v>
      </c>
      <c r="I3759" s="21">
        <v>2000</v>
      </c>
      <c r="J3759" s="33">
        <f t="shared" si="140"/>
        <v>899.99999999999989</v>
      </c>
      <c r="K3759" s="34">
        <f t="shared" si="141"/>
        <v>269.99999999999994</v>
      </c>
      <c r="L3759" s="24">
        <v>0.3</v>
      </c>
      <c r="M3759" s="42">
        <f t="shared" si="146"/>
        <v>0.13499999999999998</v>
      </c>
      <c r="N3759" s="29">
        <f t="shared" si="147"/>
        <v>269.99999999999994</v>
      </c>
      <c r="O3759" s="3"/>
      <c r="P3759" s="4"/>
      <c r="Q3759" s="5"/>
      <c r="R3759" s="6"/>
    </row>
    <row r="3760" spans="1:18" ht="15.75" customHeight="1">
      <c r="A3760" s="12" t="s">
        <v>15</v>
      </c>
      <c r="B3760" s="15">
        <v>1185732</v>
      </c>
      <c r="C3760" s="3">
        <v>44246</v>
      </c>
      <c r="D3760" s="12" t="s">
        <v>16</v>
      </c>
      <c r="E3760" s="12" t="s">
        <v>127</v>
      </c>
      <c r="F3760" s="12" t="s">
        <v>128</v>
      </c>
      <c r="G3760" s="12" t="s">
        <v>22</v>
      </c>
      <c r="H3760" s="33">
        <v>0.60000000000000009</v>
      </c>
      <c r="I3760" s="21">
        <v>2750</v>
      </c>
      <c r="J3760" s="33">
        <f t="shared" si="140"/>
        <v>1650.0000000000002</v>
      </c>
      <c r="K3760" s="34">
        <f t="shared" si="141"/>
        <v>495.00000000000006</v>
      </c>
      <c r="L3760" s="24">
        <v>0.3</v>
      </c>
      <c r="M3760" s="42">
        <f t="shared" si="146"/>
        <v>0.18000000000000002</v>
      </c>
      <c r="N3760" s="29">
        <f t="shared" si="147"/>
        <v>495.00000000000006</v>
      </c>
      <c r="O3760" s="3"/>
      <c r="P3760" s="4"/>
      <c r="Q3760" s="5"/>
      <c r="R3760" s="6"/>
    </row>
    <row r="3761" spans="1:18" ht="15.75" customHeight="1">
      <c r="A3761" s="12" t="s">
        <v>15</v>
      </c>
      <c r="B3761" s="15">
        <v>1185732</v>
      </c>
      <c r="C3761" s="3">
        <v>44246</v>
      </c>
      <c r="D3761" s="12" t="s">
        <v>16</v>
      </c>
      <c r="E3761" s="12" t="s">
        <v>127</v>
      </c>
      <c r="F3761" s="12" t="s">
        <v>128</v>
      </c>
      <c r="G3761" s="12" t="s">
        <v>23</v>
      </c>
      <c r="H3761" s="33">
        <v>0.5</v>
      </c>
      <c r="I3761" s="21">
        <v>3750</v>
      </c>
      <c r="J3761" s="33">
        <f t="shared" si="140"/>
        <v>1875</v>
      </c>
      <c r="K3761" s="34">
        <f t="shared" si="141"/>
        <v>656.25</v>
      </c>
      <c r="L3761" s="24">
        <v>0.35</v>
      </c>
      <c r="M3761" s="42">
        <f t="shared" si="146"/>
        <v>0.17499999999999999</v>
      </c>
      <c r="N3761" s="29">
        <f t="shared" si="147"/>
        <v>656.25</v>
      </c>
      <c r="O3761" s="3"/>
      <c r="P3761" s="4"/>
      <c r="Q3761" s="5"/>
      <c r="R3761" s="6"/>
    </row>
    <row r="3762" spans="1:18" ht="15.75" customHeight="1">
      <c r="A3762" s="12" t="s">
        <v>15</v>
      </c>
      <c r="B3762" s="15">
        <v>1185732</v>
      </c>
      <c r="C3762" s="3">
        <v>44272</v>
      </c>
      <c r="D3762" s="12" t="s">
        <v>16</v>
      </c>
      <c r="E3762" s="12" t="s">
        <v>127</v>
      </c>
      <c r="F3762" s="12" t="s">
        <v>128</v>
      </c>
      <c r="G3762" s="12" t="s">
        <v>18</v>
      </c>
      <c r="H3762" s="33">
        <v>0.5</v>
      </c>
      <c r="I3762" s="21">
        <v>5700</v>
      </c>
      <c r="J3762" s="33">
        <f t="shared" si="140"/>
        <v>2850</v>
      </c>
      <c r="K3762" s="34">
        <f t="shared" si="141"/>
        <v>1140</v>
      </c>
      <c r="L3762" s="24">
        <v>0.4</v>
      </c>
      <c r="M3762" s="42">
        <f t="shared" si="146"/>
        <v>0.2</v>
      </c>
      <c r="N3762" s="29">
        <f t="shared" si="147"/>
        <v>1140</v>
      </c>
      <c r="O3762" s="3"/>
      <c r="P3762" s="4"/>
      <c r="Q3762" s="5"/>
      <c r="R3762" s="6"/>
    </row>
    <row r="3763" spans="1:18" ht="15.75" customHeight="1">
      <c r="A3763" s="12" t="s">
        <v>15</v>
      </c>
      <c r="B3763" s="15">
        <v>1185732</v>
      </c>
      <c r="C3763" s="3">
        <v>44272</v>
      </c>
      <c r="D3763" s="12" t="s">
        <v>16</v>
      </c>
      <c r="E3763" s="12" t="s">
        <v>127</v>
      </c>
      <c r="F3763" s="12" t="s">
        <v>128</v>
      </c>
      <c r="G3763" s="12" t="s">
        <v>19</v>
      </c>
      <c r="H3763" s="33">
        <v>0.5</v>
      </c>
      <c r="I3763" s="21">
        <v>2750</v>
      </c>
      <c r="J3763" s="33">
        <f t="shared" si="140"/>
        <v>1375</v>
      </c>
      <c r="K3763" s="34">
        <f t="shared" si="141"/>
        <v>550</v>
      </c>
      <c r="L3763" s="24">
        <v>0.4</v>
      </c>
      <c r="M3763" s="42">
        <f t="shared" si="146"/>
        <v>0.2</v>
      </c>
      <c r="N3763" s="29">
        <f t="shared" si="147"/>
        <v>550</v>
      </c>
      <c r="O3763" s="3"/>
      <c r="P3763" s="4"/>
      <c r="Q3763" s="5"/>
      <c r="R3763" s="6"/>
    </row>
    <row r="3764" spans="1:18" ht="15.75" customHeight="1">
      <c r="A3764" s="12" t="s">
        <v>15</v>
      </c>
      <c r="B3764" s="15">
        <v>1185732</v>
      </c>
      <c r="C3764" s="3">
        <v>44272</v>
      </c>
      <c r="D3764" s="12" t="s">
        <v>16</v>
      </c>
      <c r="E3764" s="12" t="s">
        <v>127</v>
      </c>
      <c r="F3764" s="12" t="s">
        <v>128</v>
      </c>
      <c r="G3764" s="12" t="s">
        <v>20</v>
      </c>
      <c r="H3764" s="33">
        <v>0.4</v>
      </c>
      <c r="I3764" s="21">
        <v>3000</v>
      </c>
      <c r="J3764" s="33">
        <f t="shared" si="140"/>
        <v>1200</v>
      </c>
      <c r="K3764" s="34">
        <f t="shared" si="141"/>
        <v>360</v>
      </c>
      <c r="L3764" s="24">
        <v>0.3</v>
      </c>
      <c r="M3764" s="42">
        <f t="shared" si="146"/>
        <v>0.12</v>
      </c>
      <c r="N3764" s="29">
        <f t="shared" si="147"/>
        <v>360</v>
      </c>
      <c r="O3764" s="3"/>
      <c r="P3764" s="4"/>
      <c r="Q3764" s="5"/>
      <c r="R3764" s="6"/>
    </row>
    <row r="3765" spans="1:18" ht="15.75" customHeight="1">
      <c r="A3765" s="12" t="s">
        <v>15</v>
      </c>
      <c r="B3765" s="15">
        <v>1185732</v>
      </c>
      <c r="C3765" s="3">
        <v>44272</v>
      </c>
      <c r="D3765" s="12" t="s">
        <v>16</v>
      </c>
      <c r="E3765" s="12" t="s">
        <v>127</v>
      </c>
      <c r="F3765" s="12" t="s">
        <v>128</v>
      </c>
      <c r="G3765" s="12" t="s">
        <v>21</v>
      </c>
      <c r="H3765" s="33">
        <v>0.44999999999999996</v>
      </c>
      <c r="I3765" s="21">
        <v>1500</v>
      </c>
      <c r="J3765" s="33">
        <f t="shared" si="140"/>
        <v>674.99999999999989</v>
      </c>
      <c r="K3765" s="34">
        <f t="shared" si="141"/>
        <v>202.49999999999997</v>
      </c>
      <c r="L3765" s="24">
        <v>0.3</v>
      </c>
      <c r="M3765" s="42">
        <f t="shared" si="146"/>
        <v>0.13499999999999998</v>
      </c>
      <c r="N3765" s="29">
        <f t="shared" si="147"/>
        <v>202.49999999999997</v>
      </c>
      <c r="O3765" s="3"/>
      <c r="P3765" s="4"/>
      <c r="Q3765" s="5"/>
      <c r="R3765" s="6"/>
    </row>
    <row r="3766" spans="1:18" ht="15.75" customHeight="1">
      <c r="A3766" s="12" t="s">
        <v>15</v>
      </c>
      <c r="B3766" s="15">
        <v>1185732</v>
      </c>
      <c r="C3766" s="3">
        <v>44272</v>
      </c>
      <c r="D3766" s="12" t="s">
        <v>16</v>
      </c>
      <c r="E3766" s="12" t="s">
        <v>127</v>
      </c>
      <c r="F3766" s="12" t="s">
        <v>128</v>
      </c>
      <c r="G3766" s="12" t="s">
        <v>22</v>
      </c>
      <c r="H3766" s="33">
        <v>0.60000000000000009</v>
      </c>
      <c r="I3766" s="21">
        <v>2000</v>
      </c>
      <c r="J3766" s="33">
        <f t="shared" si="140"/>
        <v>1200.0000000000002</v>
      </c>
      <c r="K3766" s="34">
        <f t="shared" si="141"/>
        <v>360.00000000000006</v>
      </c>
      <c r="L3766" s="24">
        <v>0.3</v>
      </c>
      <c r="M3766" s="42">
        <f t="shared" si="146"/>
        <v>0.18000000000000002</v>
      </c>
      <c r="N3766" s="29">
        <f t="shared" si="147"/>
        <v>360.00000000000006</v>
      </c>
      <c r="O3766" s="3"/>
      <c r="P3766" s="4"/>
      <c r="Q3766" s="5"/>
      <c r="R3766" s="6"/>
    </row>
    <row r="3767" spans="1:18" ht="15.75" customHeight="1">
      <c r="A3767" s="12" t="s">
        <v>15</v>
      </c>
      <c r="B3767" s="15">
        <v>1185732</v>
      </c>
      <c r="C3767" s="3">
        <v>44272</v>
      </c>
      <c r="D3767" s="12" t="s">
        <v>16</v>
      </c>
      <c r="E3767" s="12" t="s">
        <v>127</v>
      </c>
      <c r="F3767" s="12" t="s">
        <v>128</v>
      </c>
      <c r="G3767" s="12" t="s">
        <v>23</v>
      </c>
      <c r="H3767" s="33">
        <v>0.5</v>
      </c>
      <c r="I3767" s="21">
        <v>3000</v>
      </c>
      <c r="J3767" s="33">
        <f t="shared" si="140"/>
        <v>1500</v>
      </c>
      <c r="K3767" s="34">
        <f t="shared" si="141"/>
        <v>525</v>
      </c>
      <c r="L3767" s="24">
        <v>0.35</v>
      </c>
      <c r="M3767" s="42">
        <f t="shared" si="146"/>
        <v>0.17499999999999999</v>
      </c>
      <c r="N3767" s="29">
        <f t="shared" si="147"/>
        <v>525</v>
      </c>
      <c r="O3767" s="3"/>
      <c r="P3767" s="4"/>
      <c r="Q3767" s="5"/>
      <c r="R3767" s="6"/>
    </row>
    <row r="3768" spans="1:18" ht="15.75" customHeight="1">
      <c r="A3768" s="12" t="s">
        <v>15</v>
      </c>
      <c r="B3768" s="15">
        <v>1185732</v>
      </c>
      <c r="C3768" s="3">
        <v>44304</v>
      </c>
      <c r="D3768" s="12" t="s">
        <v>16</v>
      </c>
      <c r="E3768" s="12" t="s">
        <v>127</v>
      </c>
      <c r="F3768" s="12" t="s">
        <v>128</v>
      </c>
      <c r="G3768" s="12" t="s">
        <v>18</v>
      </c>
      <c r="H3768" s="33">
        <v>0.5</v>
      </c>
      <c r="I3768" s="21">
        <v>5500</v>
      </c>
      <c r="J3768" s="33">
        <f t="shared" si="140"/>
        <v>2750</v>
      </c>
      <c r="K3768" s="34">
        <f t="shared" si="141"/>
        <v>1100</v>
      </c>
      <c r="L3768" s="24">
        <v>0.4</v>
      </c>
      <c r="M3768" s="42">
        <f t="shared" si="146"/>
        <v>0.2</v>
      </c>
      <c r="N3768" s="29">
        <f t="shared" si="147"/>
        <v>1100</v>
      </c>
      <c r="O3768" s="3"/>
      <c r="P3768" s="4"/>
      <c r="Q3768" s="5"/>
      <c r="R3768" s="6"/>
    </row>
    <row r="3769" spans="1:18" ht="15.75" customHeight="1">
      <c r="A3769" s="12" t="s">
        <v>15</v>
      </c>
      <c r="B3769" s="15">
        <v>1185732</v>
      </c>
      <c r="C3769" s="3">
        <v>44304</v>
      </c>
      <c r="D3769" s="12" t="s">
        <v>16</v>
      </c>
      <c r="E3769" s="12" t="s">
        <v>127</v>
      </c>
      <c r="F3769" s="12" t="s">
        <v>128</v>
      </c>
      <c r="G3769" s="12" t="s">
        <v>19</v>
      </c>
      <c r="H3769" s="33">
        <v>0.5</v>
      </c>
      <c r="I3769" s="21">
        <v>2500</v>
      </c>
      <c r="J3769" s="33">
        <f t="shared" si="140"/>
        <v>1250</v>
      </c>
      <c r="K3769" s="34">
        <f t="shared" si="141"/>
        <v>500</v>
      </c>
      <c r="L3769" s="24">
        <v>0.4</v>
      </c>
      <c r="M3769" s="42">
        <f t="shared" si="146"/>
        <v>0.2</v>
      </c>
      <c r="N3769" s="29">
        <f t="shared" si="147"/>
        <v>500</v>
      </c>
      <c r="O3769" s="3"/>
      <c r="P3769" s="4"/>
      <c r="Q3769" s="5"/>
      <c r="R3769" s="6"/>
    </row>
    <row r="3770" spans="1:18" ht="15.75" customHeight="1">
      <c r="A3770" s="12" t="s">
        <v>15</v>
      </c>
      <c r="B3770" s="15">
        <v>1185732</v>
      </c>
      <c r="C3770" s="3">
        <v>44304</v>
      </c>
      <c r="D3770" s="12" t="s">
        <v>16</v>
      </c>
      <c r="E3770" s="12" t="s">
        <v>127</v>
      </c>
      <c r="F3770" s="12" t="s">
        <v>128</v>
      </c>
      <c r="G3770" s="12" t="s">
        <v>20</v>
      </c>
      <c r="H3770" s="33">
        <v>0.4</v>
      </c>
      <c r="I3770" s="21">
        <v>2500</v>
      </c>
      <c r="J3770" s="33">
        <f t="shared" si="140"/>
        <v>1000</v>
      </c>
      <c r="K3770" s="34">
        <f t="shared" si="141"/>
        <v>300</v>
      </c>
      <c r="L3770" s="24">
        <v>0.3</v>
      </c>
      <c r="M3770" s="42">
        <f t="shared" si="146"/>
        <v>0.12</v>
      </c>
      <c r="N3770" s="29">
        <f t="shared" si="147"/>
        <v>300</v>
      </c>
      <c r="O3770" s="3"/>
      <c r="P3770" s="4"/>
      <c r="Q3770" s="5"/>
      <c r="R3770" s="6"/>
    </row>
    <row r="3771" spans="1:18" ht="15.75" customHeight="1">
      <c r="A3771" s="12" t="s">
        <v>15</v>
      </c>
      <c r="B3771" s="15">
        <v>1185732</v>
      </c>
      <c r="C3771" s="3">
        <v>44304</v>
      </c>
      <c r="D3771" s="12" t="s">
        <v>16</v>
      </c>
      <c r="E3771" s="12" t="s">
        <v>127</v>
      </c>
      <c r="F3771" s="12" t="s">
        <v>128</v>
      </c>
      <c r="G3771" s="12" t="s">
        <v>21</v>
      </c>
      <c r="H3771" s="33">
        <v>0.44999999999999996</v>
      </c>
      <c r="I3771" s="21">
        <v>1750</v>
      </c>
      <c r="J3771" s="33">
        <f t="shared" si="140"/>
        <v>787.49999999999989</v>
      </c>
      <c r="K3771" s="34">
        <f t="shared" si="141"/>
        <v>236.24999999999994</v>
      </c>
      <c r="L3771" s="24">
        <v>0.3</v>
      </c>
      <c r="M3771" s="42">
        <f t="shared" si="146"/>
        <v>0.13499999999999998</v>
      </c>
      <c r="N3771" s="29">
        <f t="shared" si="147"/>
        <v>236.24999999999994</v>
      </c>
      <c r="O3771" s="3"/>
      <c r="P3771" s="4"/>
      <c r="Q3771" s="5"/>
      <c r="R3771" s="6"/>
    </row>
    <row r="3772" spans="1:18" ht="15.75" customHeight="1">
      <c r="A3772" s="12" t="s">
        <v>15</v>
      </c>
      <c r="B3772" s="15">
        <v>1185732</v>
      </c>
      <c r="C3772" s="3">
        <v>44304</v>
      </c>
      <c r="D3772" s="12" t="s">
        <v>16</v>
      </c>
      <c r="E3772" s="12" t="s">
        <v>127</v>
      </c>
      <c r="F3772" s="12" t="s">
        <v>128</v>
      </c>
      <c r="G3772" s="12" t="s">
        <v>22</v>
      </c>
      <c r="H3772" s="33">
        <v>0.60000000000000009</v>
      </c>
      <c r="I3772" s="21">
        <v>1750</v>
      </c>
      <c r="J3772" s="33">
        <f t="shared" si="140"/>
        <v>1050.0000000000002</v>
      </c>
      <c r="K3772" s="34">
        <f t="shared" si="141"/>
        <v>315.00000000000006</v>
      </c>
      <c r="L3772" s="24">
        <v>0.3</v>
      </c>
      <c r="M3772" s="42">
        <f t="shared" si="146"/>
        <v>0.18000000000000002</v>
      </c>
      <c r="N3772" s="29">
        <f t="shared" si="147"/>
        <v>315.00000000000006</v>
      </c>
      <c r="O3772" s="3"/>
      <c r="P3772" s="4"/>
      <c r="Q3772" s="5"/>
      <c r="R3772" s="6"/>
    </row>
    <row r="3773" spans="1:18" ht="15.75" customHeight="1">
      <c r="A3773" s="12" t="s">
        <v>15</v>
      </c>
      <c r="B3773" s="15">
        <v>1185732</v>
      </c>
      <c r="C3773" s="3">
        <v>44304</v>
      </c>
      <c r="D3773" s="12" t="s">
        <v>16</v>
      </c>
      <c r="E3773" s="12" t="s">
        <v>127</v>
      </c>
      <c r="F3773" s="12" t="s">
        <v>128</v>
      </c>
      <c r="G3773" s="12" t="s">
        <v>23</v>
      </c>
      <c r="H3773" s="33">
        <v>0.5</v>
      </c>
      <c r="I3773" s="21">
        <v>3250</v>
      </c>
      <c r="J3773" s="33">
        <f t="shared" si="140"/>
        <v>1625</v>
      </c>
      <c r="K3773" s="34">
        <f t="shared" si="141"/>
        <v>568.75</v>
      </c>
      <c r="L3773" s="24">
        <v>0.35</v>
      </c>
      <c r="M3773" s="42">
        <f t="shared" si="146"/>
        <v>0.17499999999999999</v>
      </c>
      <c r="N3773" s="29">
        <f t="shared" si="147"/>
        <v>568.75</v>
      </c>
      <c r="O3773" s="3"/>
      <c r="P3773" s="4"/>
      <c r="Q3773" s="5"/>
      <c r="R3773" s="6"/>
    </row>
    <row r="3774" spans="1:18" ht="15.75" customHeight="1">
      <c r="A3774" s="12" t="s">
        <v>15</v>
      </c>
      <c r="B3774" s="15">
        <v>1185732</v>
      </c>
      <c r="C3774" s="3">
        <v>44333</v>
      </c>
      <c r="D3774" s="12" t="s">
        <v>16</v>
      </c>
      <c r="E3774" s="12" t="s">
        <v>127</v>
      </c>
      <c r="F3774" s="12" t="s">
        <v>128</v>
      </c>
      <c r="G3774" s="12" t="s">
        <v>18</v>
      </c>
      <c r="H3774" s="33">
        <v>0.65</v>
      </c>
      <c r="I3774" s="21">
        <v>5950</v>
      </c>
      <c r="J3774" s="33">
        <f t="shared" si="140"/>
        <v>3867.5</v>
      </c>
      <c r="K3774" s="34">
        <f t="shared" si="141"/>
        <v>1547</v>
      </c>
      <c r="L3774" s="24">
        <v>0.4</v>
      </c>
      <c r="M3774" s="42">
        <f t="shared" si="146"/>
        <v>0.26</v>
      </c>
      <c r="N3774" s="29">
        <f t="shared" si="147"/>
        <v>1547</v>
      </c>
      <c r="O3774" s="3"/>
      <c r="P3774" s="4"/>
      <c r="Q3774" s="5"/>
      <c r="R3774" s="6"/>
    </row>
    <row r="3775" spans="1:18" ht="15.75" customHeight="1">
      <c r="A3775" s="12" t="s">
        <v>15</v>
      </c>
      <c r="B3775" s="15">
        <v>1185732</v>
      </c>
      <c r="C3775" s="3">
        <v>44333</v>
      </c>
      <c r="D3775" s="12" t="s">
        <v>16</v>
      </c>
      <c r="E3775" s="12" t="s">
        <v>127</v>
      </c>
      <c r="F3775" s="12" t="s">
        <v>128</v>
      </c>
      <c r="G3775" s="12" t="s">
        <v>19</v>
      </c>
      <c r="H3775" s="33">
        <v>0.60000000000000009</v>
      </c>
      <c r="I3775" s="21">
        <v>3000</v>
      </c>
      <c r="J3775" s="33">
        <f t="shared" si="140"/>
        <v>1800.0000000000002</v>
      </c>
      <c r="K3775" s="34">
        <f t="shared" si="141"/>
        <v>720.00000000000011</v>
      </c>
      <c r="L3775" s="24">
        <v>0.4</v>
      </c>
      <c r="M3775" s="42">
        <f t="shared" si="146"/>
        <v>0.24000000000000005</v>
      </c>
      <c r="N3775" s="29">
        <f t="shared" si="147"/>
        <v>720.00000000000011</v>
      </c>
      <c r="O3775" s="3"/>
      <c r="P3775" s="4"/>
      <c r="Q3775" s="5"/>
      <c r="R3775" s="6"/>
    </row>
    <row r="3776" spans="1:18" ht="15.75" customHeight="1">
      <c r="A3776" s="12" t="s">
        <v>15</v>
      </c>
      <c r="B3776" s="15">
        <v>1185732</v>
      </c>
      <c r="C3776" s="3">
        <v>44333</v>
      </c>
      <c r="D3776" s="12" t="s">
        <v>16</v>
      </c>
      <c r="E3776" s="12" t="s">
        <v>127</v>
      </c>
      <c r="F3776" s="12" t="s">
        <v>128</v>
      </c>
      <c r="G3776" s="12" t="s">
        <v>20</v>
      </c>
      <c r="H3776" s="33">
        <v>0.55000000000000004</v>
      </c>
      <c r="I3776" s="21">
        <v>3250</v>
      </c>
      <c r="J3776" s="33">
        <f t="shared" si="140"/>
        <v>1787.5000000000002</v>
      </c>
      <c r="K3776" s="34">
        <f t="shared" si="141"/>
        <v>536.25</v>
      </c>
      <c r="L3776" s="24">
        <v>0.3</v>
      </c>
      <c r="M3776" s="42">
        <f t="shared" si="146"/>
        <v>0.16500000000000001</v>
      </c>
      <c r="N3776" s="29">
        <f t="shared" si="147"/>
        <v>536.25</v>
      </c>
      <c r="O3776" s="3"/>
      <c r="P3776" s="4"/>
      <c r="Q3776" s="5"/>
      <c r="R3776" s="6"/>
    </row>
    <row r="3777" spans="1:18" ht="15.75" customHeight="1">
      <c r="A3777" s="12" t="s">
        <v>15</v>
      </c>
      <c r="B3777" s="15">
        <v>1185732</v>
      </c>
      <c r="C3777" s="3">
        <v>44333</v>
      </c>
      <c r="D3777" s="12" t="s">
        <v>16</v>
      </c>
      <c r="E3777" s="12" t="s">
        <v>127</v>
      </c>
      <c r="F3777" s="12" t="s">
        <v>128</v>
      </c>
      <c r="G3777" s="12" t="s">
        <v>21</v>
      </c>
      <c r="H3777" s="33">
        <v>0.55000000000000004</v>
      </c>
      <c r="I3777" s="21">
        <v>2750</v>
      </c>
      <c r="J3777" s="33">
        <f t="shared" si="140"/>
        <v>1512.5000000000002</v>
      </c>
      <c r="K3777" s="34">
        <f t="shared" si="141"/>
        <v>453.75000000000006</v>
      </c>
      <c r="L3777" s="24">
        <v>0.3</v>
      </c>
      <c r="M3777" s="42">
        <f t="shared" si="146"/>
        <v>0.16500000000000001</v>
      </c>
      <c r="N3777" s="29">
        <f t="shared" si="147"/>
        <v>453.75000000000006</v>
      </c>
      <c r="O3777" s="3"/>
      <c r="P3777" s="4"/>
      <c r="Q3777" s="5"/>
      <c r="R3777" s="6"/>
    </row>
    <row r="3778" spans="1:18" ht="15.75" customHeight="1">
      <c r="A3778" s="12" t="s">
        <v>15</v>
      </c>
      <c r="B3778" s="15">
        <v>1185732</v>
      </c>
      <c r="C3778" s="3">
        <v>44333</v>
      </c>
      <c r="D3778" s="12" t="s">
        <v>16</v>
      </c>
      <c r="E3778" s="12" t="s">
        <v>127</v>
      </c>
      <c r="F3778" s="12" t="s">
        <v>128</v>
      </c>
      <c r="G3778" s="12" t="s">
        <v>22</v>
      </c>
      <c r="H3778" s="33">
        <v>0.65</v>
      </c>
      <c r="I3778" s="21">
        <v>3000</v>
      </c>
      <c r="J3778" s="33">
        <f t="shared" si="140"/>
        <v>1950</v>
      </c>
      <c r="K3778" s="34">
        <f t="shared" si="141"/>
        <v>585</v>
      </c>
      <c r="L3778" s="24">
        <v>0.3</v>
      </c>
      <c r="M3778" s="42">
        <f t="shared" si="146"/>
        <v>0.19500000000000001</v>
      </c>
      <c r="N3778" s="29">
        <f t="shared" si="147"/>
        <v>585</v>
      </c>
      <c r="O3778" s="3"/>
      <c r="P3778" s="4"/>
      <c r="Q3778" s="5"/>
      <c r="R3778" s="6"/>
    </row>
    <row r="3779" spans="1:18" ht="15.75" customHeight="1">
      <c r="A3779" s="12" t="s">
        <v>15</v>
      </c>
      <c r="B3779" s="15">
        <v>1185732</v>
      </c>
      <c r="C3779" s="3">
        <v>44333</v>
      </c>
      <c r="D3779" s="12" t="s">
        <v>16</v>
      </c>
      <c r="E3779" s="12" t="s">
        <v>127</v>
      </c>
      <c r="F3779" s="12" t="s">
        <v>128</v>
      </c>
      <c r="G3779" s="12" t="s">
        <v>23</v>
      </c>
      <c r="H3779" s="33">
        <v>0.70000000000000007</v>
      </c>
      <c r="I3779" s="21">
        <v>4250</v>
      </c>
      <c r="J3779" s="33">
        <f t="shared" si="140"/>
        <v>2975.0000000000005</v>
      </c>
      <c r="K3779" s="34">
        <f t="shared" si="141"/>
        <v>1041.25</v>
      </c>
      <c r="L3779" s="24">
        <v>0.35</v>
      </c>
      <c r="M3779" s="42">
        <f t="shared" si="146"/>
        <v>0.245</v>
      </c>
      <c r="N3779" s="29">
        <f t="shared" si="147"/>
        <v>1041.25</v>
      </c>
      <c r="O3779" s="3"/>
      <c r="P3779" s="4"/>
      <c r="Q3779" s="5"/>
      <c r="R3779" s="6"/>
    </row>
    <row r="3780" spans="1:18" ht="15.75" customHeight="1">
      <c r="A3780" s="12" t="s">
        <v>15</v>
      </c>
      <c r="B3780" s="15">
        <v>1185732</v>
      </c>
      <c r="C3780" s="3">
        <v>44366</v>
      </c>
      <c r="D3780" s="12" t="s">
        <v>16</v>
      </c>
      <c r="E3780" s="12" t="s">
        <v>127</v>
      </c>
      <c r="F3780" s="12" t="s">
        <v>128</v>
      </c>
      <c r="G3780" s="12" t="s">
        <v>18</v>
      </c>
      <c r="H3780" s="33">
        <v>0.65</v>
      </c>
      <c r="I3780" s="21">
        <v>6750</v>
      </c>
      <c r="J3780" s="33">
        <f t="shared" si="140"/>
        <v>4387.5</v>
      </c>
      <c r="K3780" s="34">
        <f t="shared" si="141"/>
        <v>1755</v>
      </c>
      <c r="L3780" s="24">
        <v>0.4</v>
      </c>
      <c r="M3780" s="42">
        <f t="shared" si="146"/>
        <v>0.26</v>
      </c>
      <c r="N3780" s="29">
        <f t="shared" si="147"/>
        <v>1755</v>
      </c>
      <c r="O3780" s="3"/>
      <c r="P3780" s="4"/>
      <c r="Q3780" s="5"/>
      <c r="R3780" s="6"/>
    </row>
    <row r="3781" spans="1:18" ht="15.75" customHeight="1">
      <c r="A3781" s="12" t="s">
        <v>15</v>
      </c>
      <c r="B3781" s="15">
        <v>1185732</v>
      </c>
      <c r="C3781" s="3">
        <v>44366</v>
      </c>
      <c r="D3781" s="12" t="s">
        <v>16</v>
      </c>
      <c r="E3781" s="12" t="s">
        <v>127</v>
      </c>
      <c r="F3781" s="12" t="s">
        <v>128</v>
      </c>
      <c r="G3781" s="12" t="s">
        <v>19</v>
      </c>
      <c r="H3781" s="33">
        <v>0.60000000000000009</v>
      </c>
      <c r="I3781" s="21">
        <v>4250</v>
      </c>
      <c r="J3781" s="33">
        <f t="shared" si="140"/>
        <v>2550.0000000000005</v>
      </c>
      <c r="K3781" s="34">
        <f t="shared" si="141"/>
        <v>1020.0000000000002</v>
      </c>
      <c r="L3781" s="24">
        <v>0.4</v>
      </c>
      <c r="M3781" s="42">
        <f t="shared" si="146"/>
        <v>0.24000000000000005</v>
      </c>
      <c r="N3781" s="29">
        <f t="shared" si="147"/>
        <v>1020.0000000000002</v>
      </c>
      <c r="O3781" s="3"/>
      <c r="P3781" s="4"/>
      <c r="Q3781" s="5"/>
      <c r="R3781" s="6"/>
    </row>
    <row r="3782" spans="1:18" ht="15.75" customHeight="1">
      <c r="A3782" s="12" t="s">
        <v>15</v>
      </c>
      <c r="B3782" s="15">
        <v>1185732</v>
      </c>
      <c r="C3782" s="3">
        <v>44366</v>
      </c>
      <c r="D3782" s="12" t="s">
        <v>16</v>
      </c>
      <c r="E3782" s="12" t="s">
        <v>127</v>
      </c>
      <c r="F3782" s="12" t="s">
        <v>128</v>
      </c>
      <c r="G3782" s="12" t="s">
        <v>20</v>
      </c>
      <c r="H3782" s="33">
        <v>0.55000000000000004</v>
      </c>
      <c r="I3782" s="21">
        <v>3500</v>
      </c>
      <c r="J3782" s="33">
        <f t="shared" si="140"/>
        <v>1925.0000000000002</v>
      </c>
      <c r="K3782" s="34">
        <f t="shared" si="141"/>
        <v>577.5</v>
      </c>
      <c r="L3782" s="24">
        <v>0.3</v>
      </c>
      <c r="M3782" s="42">
        <f t="shared" si="146"/>
        <v>0.16500000000000001</v>
      </c>
      <c r="N3782" s="29">
        <f t="shared" si="147"/>
        <v>577.5</v>
      </c>
      <c r="O3782" s="3"/>
      <c r="P3782" s="4"/>
      <c r="Q3782" s="5"/>
      <c r="R3782" s="6"/>
    </row>
    <row r="3783" spans="1:18" ht="15.75" customHeight="1">
      <c r="A3783" s="12" t="s">
        <v>15</v>
      </c>
      <c r="B3783" s="15">
        <v>1185732</v>
      </c>
      <c r="C3783" s="3">
        <v>44366</v>
      </c>
      <c r="D3783" s="12" t="s">
        <v>16</v>
      </c>
      <c r="E3783" s="12" t="s">
        <v>127</v>
      </c>
      <c r="F3783" s="12" t="s">
        <v>128</v>
      </c>
      <c r="G3783" s="12" t="s">
        <v>21</v>
      </c>
      <c r="H3783" s="33">
        <v>0.55000000000000004</v>
      </c>
      <c r="I3783" s="21">
        <v>3250</v>
      </c>
      <c r="J3783" s="33">
        <f t="shared" si="140"/>
        <v>1787.5000000000002</v>
      </c>
      <c r="K3783" s="34">
        <f t="shared" si="141"/>
        <v>536.25</v>
      </c>
      <c r="L3783" s="24">
        <v>0.3</v>
      </c>
      <c r="M3783" s="42">
        <f t="shared" ref="M3783:M3846" si="148">IFERROR(K3783/I3783,0)</f>
        <v>0.16500000000000001</v>
      </c>
      <c r="N3783" s="29">
        <f t="shared" ref="N3783:N3846" si="149">L3783*J3783</f>
        <v>536.25</v>
      </c>
      <c r="O3783" s="3"/>
      <c r="P3783" s="4"/>
      <c r="Q3783" s="5"/>
      <c r="R3783" s="6"/>
    </row>
    <row r="3784" spans="1:18" ht="15.75" customHeight="1">
      <c r="A3784" s="12" t="s">
        <v>15</v>
      </c>
      <c r="B3784" s="15">
        <v>1185732</v>
      </c>
      <c r="C3784" s="3">
        <v>44366</v>
      </c>
      <c r="D3784" s="12" t="s">
        <v>16</v>
      </c>
      <c r="E3784" s="12" t="s">
        <v>127</v>
      </c>
      <c r="F3784" s="12" t="s">
        <v>128</v>
      </c>
      <c r="G3784" s="12" t="s">
        <v>22</v>
      </c>
      <c r="H3784" s="33">
        <v>0.65</v>
      </c>
      <c r="I3784" s="21">
        <v>3250</v>
      </c>
      <c r="J3784" s="33">
        <f t="shared" si="140"/>
        <v>2112.5</v>
      </c>
      <c r="K3784" s="34">
        <f t="shared" si="141"/>
        <v>633.75</v>
      </c>
      <c r="L3784" s="24">
        <v>0.3</v>
      </c>
      <c r="M3784" s="42">
        <f t="shared" si="148"/>
        <v>0.19500000000000001</v>
      </c>
      <c r="N3784" s="29">
        <f t="shared" si="149"/>
        <v>633.75</v>
      </c>
      <c r="O3784" s="3"/>
      <c r="P3784" s="4"/>
      <c r="Q3784" s="5"/>
      <c r="R3784" s="6"/>
    </row>
    <row r="3785" spans="1:18" ht="15.75" customHeight="1">
      <c r="A3785" s="12" t="s">
        <v>15</v>
      </c>
      <c r="B3785" s="15">
        <v>1185732</v>
      </c>
      <c r="C3785" s="3">
        <v>44366</v>
      </c>
      <c r="D3785" s="12" t="s">
        <v>16</v>
      </c>
      <c r="E3785" s="12" t="s">
        <v>127</v>
      </c>
      <c r="F3785" s="12" t="s">
        <v>128</v>
      </c>
      <c r="G3785" s="12" t="s">
        <v>23</v>
      </c>
      <c r="H3785" s="33">
        <v>0.70000000000000007</v>
      </c>
      <c r="I3785" s="21">
        <v>4750</v>
      </c>
      <c r="J3785" s="33">
        <f t="shared" si="140"/>
        <v>3325.0000000000005</v>
      </c>
      <c r="K3785" s="34">
        <f t="shared" si="141"/>
        <v>1163.75</v>
      </c>
      <c r="L3785" s="24">
        <v>0.35</v>
      </c>
      <c r="M3785" s="42">
        <f t="shared" si="148"/>
        <v>0.245</v>
      </c>
      <c r="N3785" s="29">
        <f t="shared" si="149"/>
        <v>1163.75</v>
      </c>
      <c r="O3785" s="3"/>
      <c r="P3785" s="4"/>
      <c r="Q3785" s="5"/>
      <c r="R3785" s="6"/>
    </row>
    <row r="3786" spans="1:18" ht="15.75" customHeight="1">
      <c r="A3786" s="12" t="s">
        <v>15</v>
      </c>
      <c r="B3786" s="15">
        <v>1185732</v>
      </c>
      <c r="C3786" s="3">
        <v>44394</v>
      </c>
      <c r="D3786" s="12" t="s">
        <v>16</v>
      </c>
      <c r="E3786" s="12" t="s">
        <v>127</v>
      </c>
      <c r="F3786" s="12" t="s">
        <v>128</v>
      </c>
      <c r="G3786" s="12" t="s">
        <v>18</v>
      </c>
      <c r="H3786" s="33">
        <v>0.65</v>
      </c>
      <c r="I3786" s="21">
        <v>7000</v>
      </c>
      <c r="J3786" s="33">
        <f t="shared" si="140"/>
        <v>4550</v>
      </c>
      <c r="K3786" s="34">
        <f t="shared" si="141"/>
        <v>1820</v>
      </c>
      <c r="L3786" s="24">
        <v>0.4</v>
      </c>
      <c r="M3786" s="42">
        <f t="shared" si="148"/>
        <v>0.26</v>
      </c>
      <c r="N3786" s="29">
        <f t="shared" si="149"/>
        <v>1820</v>
      </c>
      <c r="O3786" s="3"/>
      <c r="P3786" s="4"/>
      <c r="Q3786" s="5"/>
      <c r="R3786" s="6"/>
    </row>
    <row r="3787" spans="1:18" ht="15.75" customHeight="1">
      <c r="A3787" s="12" t="s">
        <v>15</v>
      </c>
      <c r="B3787" s="15">
        <v>1185732</v>
      </c>
      <c r="C3787" s="3">
        <v>44394</v>
      </c>
      <c r="D3787" s="12" t="s">
        <v>16</v>
      </c>
      <c r="E3787" s="12" t="s">
        <v>127</v>
      </c>
      <c r="F3787" s="12" t="s">
        <v>128</v>
      </c>
      <c r="G3787" s="12" t="s">
        <v>19</v>
      </c>
      <c r="H3787" s="33">
        <v>0.60000000000000009</v>
      </c>
      <c r="I3787" s="21">
        <v>4500</v>
      </c>
      <c r="J3787" s="33">
        <f t="shared" si="140"/>
        <v>2700.0000000000005</v>
      </c>
      <c r="K3787" s="34">
        <f t="shared" si="141"/>
        <v>1080.0000000000002</v>
      </c>
      <c r="L3787" s="24">
        <v>0.4</v>
      </c>
      <c r="M3787" s="42">
        <f t="shared" si="148"/>
        <v>0.24000000000000005</v>
      </c>
      <c r="N3787" s="29">
        <f t="shared" si="149"/>
        <v>1080.0000000000002</v>
      </c>
      <c r="O3787" s="3"/>
      <c r="P3787" s="4"/>
      <c r="Q3787" s="5"/>
      <c r="R3787" s="6"/>
    </row>
    <row r="3788" spans="1:18" ht="15.75" customHeight="1">
      <c r="A3788" s="12" t="s">
        <v>15</v>
      </c>
      <c r="B3788" s="15">
        <v>1185732</v>
      </c>
      <c r="C3788" s="3">
        <v>44394</v>
      </c>
      <c r="D3788" s="12" t="s">
        <v>16</v>
      </c>
      <c r="E3788" s="12" t="s">
        <v>127</v>
      </c>
      <c r="F3788" s="12" t="s">
        <v>128</v>
      </c>
      <c r="G3788" s="12" t="s">
        <v>20</v>
      </c>
      <c r="H3788" s="33">
        <v>0.55000000000000004</v>
      </c>
      <c r="I3788" s="21">
        <v>3750</v>
      </c>
      <c r="J3788" s="33">
        <f t="shared" si="140"/>
        <v>2062.5</v>
      </c>
      <c r="K3788" s="34">
        <f t="shared" si="141"/>
        <v>618.75</v>
      </c>
      <c r="L3788" s="24">
        <v>0.3</v>
      </c>
      <c r="M3788" s="42">
        <f t="shared" si="148"/>
        <v>0.16500000000000001</v>
      </c>
      <c r="N3788" s="29">
        <f t="shared" si="149"/>
        <v>618.75</v>
      </c>
      <c r="O3788" s="3"/>
      <c r="P3788" s="4"/>
      <c r="Q3788" s="5"/>
      <c r="R3788" s="6"/>
    </row>
    <row r="3789" spans="1:18" ht="15.75" customHeight="1">
      <c r="A3789" s="12" t="s">
        <v>15</v>
      </c>
      <c r="B3789" s="15">
        <v>1185732</v>
      </c>
      <c r="C3789" s="3">
        <v>44394</v>
      </c>
      <c r="D3789" s="12" t="s">
        <v>16</v>
      </c>
      <c r="E3789" s="12" t="s">
        <v>127</v>
      </c>
      <c r="F3789" s="12" t="s">
        <v>128</v>
      </c>
      <c r="G3789" s="12" t="s">
        <v>21</v>
      </c>
      <c r="H3789" s="33">
        <v>0.55000000000000004</v>
      </c>
      <c r="I3789" s="21">
        <v>3250</v>
      </c>
      <c r="J3789" s="33">
        <f t="shared" si="140"/>
        <v>1787.5000000000002</v>
      </c>
      <c r="K3789" s="34">
        <f t="shared" si="141"/>
        <v>536.25</v>
      </c>
      <c r="L3789" s="24">
        <v>0.3</v>
      </c>
      <c r="M3789" s="42">
        <f t="shared" si="148"/>
        <v>0.16500000000000001</v>
      </c>
      <c r="N3789" s="29">
        <f t="shared" si="149"/>
        <v>536.25</v>
      </c>
      <c r="O3789" s="3"/>
      <c r="P3789" s="4"/>
      <c r="Q3789" s="5"/>
      <c r="R3789" s="6"/>
    </row>
    <row r="3790" spans="1:18" ht="15.75" customHeight="1">
      <c r="A3790" s="12" t="s">
        <v>15</v>
      </c>
      <c r="B3790" s="15">
        <v>1185732</v>
      </c>
      <c r="C3790" s="3">
        <v>44394</v>
      </c>
      <c r="D3790" s="12" t="s">
        <v>16</v>
      </c>
      <c r="E3790" s="12" t="s">
        <v>127</v>
      </c>
      <c r="F3790" s="12" t="s">
        <v>128</v>
      </c>
      <c r="G3790" s="12" t="s">
        <v>22</v>
      </c>
      <c r="H3790" s="33">
        <v>0.65</v>
      </c>
      <c r="I3790" s="21">
        <v>3500</v>
      </c>
      <c r="J3790" s="33">
        <f t="shared" si="140"/>
        <v>2275</v>
      </c>
      <c r="K3790" s="34">
        <f t="shared" si="141"/>
        <v>682.5</v>
      </c>
      <c r="L3790" s="24">
        <v>0.3</v>
      </c>
      <c r="M3790" s="42">
        <f t="shared" si="148"/>
        <v>0.19500000000000001</v>
      </c>
      <c r="N3790" s="29">
        <f t="shared" si="149"/>
        <v>682.5</v>
      </c>
      <c r="O3790" s="3"/>
      <c r="P3790" s="4"/>
      <c r="Q3790" s="5"/>
      <c r="R3790" s="6"/>
    </row>
    <row r="3791" spans="1:18" ht="15.75" customHeight="1">
      <c r="A3791" s="12" t="s">
        <v>15</v>
      </c>
      <c r="B3791" s="15">
        <v>1185732</v>
      </c>
      <c r="C3791" s="3">
        <v>44394</v>
      </c>
      <c r="D3791" s="12" t="s">
        <v>16</v>
      </c>
      <c r="E3791" s="12" t="s">
        <v>127</v>
      </c>
      <c r="F3791" s="12" t="s">
        <v>128</v>
      </c>
      <c r="G3791" s="12" t="s">
        <v>23</v>
      </c>
      <c r="H3791" s="33">
        <v>0.70000000000000007</v>
      </c>
      <c r="I3791" s="21">
        <v>5250</v>
      </c>
      <c r="J3791" s="33">
        <f t="shared" si="140"/>
        <v>3675.0000000000005</v>
      </c>
      <c r="K3791" s="34">
        <f t="shared" si="141"/>
        <v>1286.25</v>
      </c>
      <c r="L3791" s="24">
        <v>0.35</v>
      </c>
      <c r="M3791" s="42">
        <f t="shared" si="148"/>
        <v>0.245</v>
      </c>
      <c r="N3791" s="29">
        <f t="shared" si="149"/>
        <v>1286.25</v>
      </c>
      <c r="O3791" s="3"/>
      <c r="P3791" s="4"/>
      <c r="Q3791" s="5"/>
      <c r="R3791" s="6"/>
    </row>
    <row r="3792" spans="1:18" ht="15.75" customHeight="1">
      <c r="A3792" s="12" t="s">
        <v>15</v>
      </c>
      <c r="B3792" s="15">
        <v>1185732</v>
      </c>
      <c r="C3792" s="3">
        <v>44426</v>
      </c>
      <c r="D3792" s="12" t="s">
        <v>16</v>
      </c>
      <c r="E3792" s="12" t="s">
        <v>127</v>
      </c>
      <c r="F3792" s="12" t="s">
        <v>128</v>
      </c>
      <c r="G3792" s="12" t="s">
        <v>18</v>
      </c>
      <c r="H3792" s="33">
        <v>0.65</v>
      </c>
      <c r="I3792" s="21">
        <v>6750</v>
      </c>
      <c r="J3792" s="33">
        <f t="shared" si="140"/>
        <v>4387.5</v>
      </c>
      <c r="K3792" s="34">
        <f t="shared" si="141"/>
        <v>1755</v>
      </c>
      <c r="L3792" s="24">
        <v>0.4</v>
      </c>
      <c r="M3792" s="42">
        <f t="shared" si="148"/>
        <v>0.26</v>
      </c>
      <c r="N3792" s="29">
        <f t="shared" si="149"/>
        <v>1755</v>
      </c>
      <c r="O3792" s="3"/>
      <c r="P3792" s="4"/>
      <c r="Q3792" s="5"/>
      <c r="R3792" s="6"/>
    </row>
    <row r="3793" spans="1:18" ht="15.75" customHeight="1">
      <c r="A3793" s="12" t="s">
        <v>15</v>
      </c>
      <c r="B3793" s="15">
        <v>1185732</v>
      </c>
      <c r="C3793" s="3">
        <v>44426</v>
      </c>
      <c r="D3793" s="12" t="s">
        <v>16</v>
      </c>
      <c r="E3793" s="12" t="s">
        <v>127</v>
      </c>
      <c r="F3793" s="12" t="s">
        <v>128</v>
      </c>
      <c r="G3793" s="12" t="s">
        <v>19</v>
      </c>
      <c r="H3793" s="33">
        <v>0.60000000000000009</v>
      </c>
      <c r="I3793" s="21">
        <v>4500</v>
      </c>
      <c r="J3793" s="33">
        <f t="shared" si="140"/>
        <v>2700.0000000000005</v>
      </c>
      <c r="K3793" s="34">
        <f t="shared" si="141"/>
        <v>1080.0000000000002</v>
      </c>
      <c r="L3793" s="24">
        <v>0.4</v>
      </c>
      <c r="M3793" s="42">
        <f t="shared" si="148"/>
        <v>0.24000000000000005</v>
      </c>
      <c r="N3793" s="29">
        <f t="shared" si="149"/>
        <v>1080.0000000000002</v>
      </c>
      <c r="O3793" s="3"/>
      <c r="P3793" s="4"/>
      <c r="Q3793" s="5"/>
      <c r="R3793" s="6"/>
    </row>
    <row r="3794" spans="1:18" ht="15.75" customHeight="1">
      <c r="A3794" s="12" t="s">
        <v>15</v>
      </c>
      <c r="B3794" s="15">
        <v>1185732</v>
      </c>
      <c r="C3794" s="3">
        <v>44426</v>
      </c>
      <c r="D3794" s="12" t="s">
        <v>16</v>
      </c>
      <c r="E3794" s="12" t="s">
        <v>127</v>
      </c>
      <c r="F3794" s="12" t="s">
        <v>128</v>
      </c>
      <c r="G3794" s="12" t="s">
        <v>20</v>
      </c>
      <c r="H3794" s="33">
        <v>0.55000000000000004</v>
      </c>
      <c r="I3794" s="21">
        <v>3750</v>
      </c>
      <c r="J3794" s="33">
        <f t="shared" si="140"/>
        <v>2062.5</v>
      </c>
      <c r="K3794" s="34">
        <f t="shared" si="141"/>
        <v>618.75</v>
      </c>
      <c r="L3794" s="24">
        <v>0.3</v>
      </c>
      <c r="M3794" s="42">
        <f t="shared" si="148"/>
        <v>0.16500000000000001</v>
      </c>
      <c r="N3794" s="29">
        <f t="shared" si="149"/>
        <v>618.75</v>
      </c>
      <c r="O3794" s="3"/>
      <c r="P3794" s="4"/>
      <c r="Q3794" s="5"/>
      <c r="R3794" s="6"/>
    </row>
    <row r="3795" spans="1:18" ht="15.75" customHeight="1">
      <c r="A3795" s="12" t="s">
        <v>15</v>
      </c>
      <c r="B3795" s="15">
        <v>1185732</v>
      </c>
      <c r="C3795" s="3">
        <v>44426</v>
      </c>
      <c r="D3795" s="12" t="s">
        <v>16</v>
      </c>
      <c r="E3795" s="12" t="s">
        <v>127</v>
      </c>
      <c r="F3795" s="12" t="s">
        <v>128</v>
      </c>
      <c r="G3795" s="12" t="s">
        <v>21</v>
      </c>
      <c r="H3795" s="33">
        <v>0.55000000000000004</v>
      </c>
      <c r="I3795" s="21">
        <v>2750</v>
      </c>
      <c r="J3795" s="33">
        <f t="shared" si="140"/>
        <v>1512.5000000000002</v>
      </c>
      <c r="K3795" s="34">
        <f t="shared" si="141"/>
        <v>453.75000000000006</v>
      </c>
      <c r="L3795" s="24">
        <v>0.3</v>
      </c>
      <c r="M3795" s="42">
        <f t="shared" si="148"/>
        <v>0.16500000000000001</v>
      </c>
      <c r="N3795" s="29">
        <f t="shared" si="149"/>
        <v>453.75000000000006</v>
      </c>
      <c r="O3795" s="3"/>
      <c r="P3795" s="4"/>
      <c r="Q3795" s="5"/>
      <c r="R3795" s="6"/>
    </row>
    <row r="3796" spans="1:18" ht="15.75" customHeight="1">
      <c r="A3796" s="12" t="s">
        <v>15</v>
      </c>
      <c r="B3796" s="15">
        <v>1185732</v>
      </c>
      <c r="C3796" s="3">
        <v>44426</v>
      </c>
      <c r="D3796" s="12" t="s">
        <v>16</v>
      </c>
      <c r="E3796" s="12" t="s">
        <v>127</v>
      </c>
      <c r="F3796" s="12" t="s">
        <v>128</v>
      </c>
      <c r="G3796" s="12" t="s">
        <v>22</v>
      </c>
      <c r="H3796" s="33">
        <v>0.65</v>
      </c>
      <c r="I3796" s="21">
        <v>2500</v>
      </c>
      <c r="J3796" s="33">
        <f t="shared" si="140"/>
        <v>1625</v>
      </c>
      <c r="K3796" s="34">
        <f t="shared" si="141"/>
        <v>487.5</v>
      </c>
      <c r="L3796" s="24">
        <v>0.3</v>
      </c>
      <c r="M3796" s="42">
        <f t="shared" si="148"/>
        <v>0.19500000000000001</v>
      </c>
      <c r="N3796" s="29">
        <f t="shared" si="149"/>
        <v>487.5</v>
      </c>
      <c r="O3796" s="3"/>
      <c r="P3796" s="4"/>
      <c r="Q3796" s="5"/>
      <c r="R3796" s="6"/>
    </row>
    <row r="3797" spans="1:18" ht="15.75" customHeight="1">
      <c r="A3797" s="12" t="s">
        <v>15</v>
      </c>
      <c r="B3797" s="15">
        <v>1185732</v>
      </c>
      <c r="C3797" s="3">
        <v>44426</v>
      </c>
      <c r="D3797" s="12" t="s">
        <v>16</v>
      </c>
      <c r="E3797" s="12" t="s">
        <v>127</v>
      </c>
      <c r="F3797" s="12" t="s">
        <v>128</v>
      </c>
      <c r="G3797" s="12" t="s">
        <v>23</v>
      </c>
      <c r="H3797" s="33">
        <v>0.70000000000000007</v>
      </c>
      <c r="I3797" s="21">
        <v>4250</v>
      </c>
      <c r="J3797" s="33">
        <f t="shared" si="140"/>
        <v>2975.0000000000005</v>
      </c>
      <c r="K3797" s="34">
        <f t="shared" si="141"/>
        <v>1041.25</v>
      </c>
      <c r="L3797" s="24">
        <v>0.35</v>
      </c>
      <c r="M3797" s="42">
        <f t="shared" si="148"/>
        <v>0.245</v>
      </c>
      <c r="N3797" s="29">
        <f t="shared" si="149"/>
        <v>1041.25</v>
      </c>
      <c r="O3797" s="3"/>
      <c r="P3797" s="4"/>
      <c r="Q3797" s="5"/>
      <c r="R3797" s="6"/>
    </row>
    <row r="3798" spans="1:18" ht="15.75" customHeight="1">
      <c r="A3798" s="12" t="s">
        <v>15</v>
      </c>
      <c r="B3798" s="15">
        <v>1185732</v>
      </c>
      <c r="C3798" s="3">
        <v>44456</v>
      </c>
      <c r="D3798" s="12" t="s">
        <v>16</v>
      </c>
      <c r="E3798" s="12" t="s">
        <v>127</v>
      </c>
      <c r="F3798" s="12" t="s">
        <v>128</v>
      </c>
      <c r="G3798" s="12" t="s">
        <v>18</v>
      </c>
      <c r="H3798" s="33">
        <v>0.65</v>
      </c>
      <c r="I3798" s="21">
        <v>5500</v>
      </c>
      <c r="J3798" s="33">
        <f t="shared" si="140"/>
        <v>3575</v>
      </c>
      <c r="K3798" s="34">
        <f t="shared" si="141"/>
        <v>1430</v>
      </c>
      <c r="L3798" s="24">
        <v>0.4</v>
      </c>
      <c r="M3798" s="42">
        <f t="shared" si="148"/>
        <v>0.26</v>
      </c>
      <c r="N3798" s="29">
        <f t="shared" si="149"/>
        <v>1430</v>
      </c>
      <c r="O3798" s="3"/>
      <c r="P3798" s="4"/>
      <c r="Q3798" s="5"/>
      <c r="R3798" s="6"/>
    </row>
    <row r="3799" spans="1:18" ht="15.75" customHeight="1">
      <c r="A3799" s="12" t="s">
        <v>15</v>
      </c>
      <c r="B3799" s="15">
        <v>1185732</v>
      </c>
      <c r="C3799" s="3">
        <v>44456</v>
      </c>
      <c r="D3799" s="12" t="s">
        <v>16</v>
      </c>
      <c r="E3799" s="12" t="s">
        <v>127</v>
      </c>
      <c r="F3799" s="12" t="s">
        <v>128</v>
      </c>
      <c r="G3799" s="12" t="s">
        <v>19</v>
      </c>
      <c r="H3799" s="33">
        <v>0.60000000000000009</v>
      </c>
      <c r="I3799" s="21">
        <v>3500</v>
      </c>
      <c r="J3799" s="33">
        <f t="shared" si="140"/>
        <v>2100.0000000000005</v>
      </c>
      <c r="K3799" s="34">
        <f t="shared" si="141"/>
        <v>840.00000000000023</v>
      </c>
      <c r="L3799" s="24">
        <v>0.4</v>
      </c>
      <c r="M3799" s="42">
        <f t="shared" si="148"/>
        <v>0.24000000000000007</v>
      </c>
      <c r="N3799" s="29">
        <f t="shared" si="149"/>
        <v>840.00000000000023</v>
      </c>
      <c r="O3799" s="3"/>
      <c r="P3799" s="4"/>
      <c r="Q3799" s="5"/>
      <c r="R3799" s="6"/>
    </row>
    <row r="3800" spans="1:18" ht="15.75" customHeight="1">
      <c r="A3800" s="12" t="s">
        <v>15</v>
      </c>
      <c r="B3800" s="15">
        <v>1185732</v>
      </c>
      <c r="C3800" s="3">
        <v>44456</v>
      </c>
      <c r="D3800" s="12" t="s">
        <v>16</v>
      </c>
      <c r="E3800" s="12" t="s">
        <v>127</v>
      </c>
      <c r="F3800" s="12" t="s">
        <v>128</v>
      </c>
      <c r="G3800" s="12" t="s">
        <v>20</v>
      </c>
      <c r="H3800" s="33">
        <v>0.55000000000000004</v>
      </c>
      <c r="I3800" s="21">
        <v>2500</v>
      </c>
      <c r="J3800" s="33">
        <f t="shared" si="140"/>
        <v>1375</v>
      </c>
      <c r="K3800" s="34">
        <f t="shared" si="141"/>
        <v>412.5</v>
      </c>
      <c r="L3800" s="24">
        <v>0.3</v>
      </c>
      <c r="M3800" s="42">
        <f t="shared" si="148"/>
        <v>0.16500000000000001</v>
      </c>
      <c r="N3800" s="29">
        <f t="shared" si="149"/>
        <v>412.5</v>
      </c>
      <c r="O3800" s="3"/>
      <c r="P3800" s="4"/>
      <c r="Q3800" s="5"/>
      <c r="R3800" s="6"/>
    </row>
    <row r="3801" spans="1:18" ht="15.75" customHeight="1">
      <c r="A3801" s="12" t="s">
        <v>15</v>
      </c>
      <c r="B3801" s="15">
        <v>1185732</v>
      </c>
      <c r="C3801" s="3">
        <v>44456</v>
      </c>
      <c r="D3801" s="12" t="s">
        <v>16</v>
      </c>
      <c r="E3801" s="12" t="s">
        <v>127</v>
      </c>
      <c r="F3801" s="12" t="s">
        <v>128</v>
      </c>
      <c r="G3801" s="12" t="s">
        <v>21</v>
      </c>
      <c r="H3801" s="33">
        <v>0.55000000000000004</v>
      </c>
      <c r="I3801" s="21">
        <v>2250</v>
      </c>
      <c r="J3801" s="33">
        <f t="shared" si="140"/>
        <v>1237.5</v>
      </c>
      <c r="K3801" s="34">
        <f t="shared" si="141"/>
        <v>371.25</v>
      </c>
      <c r="L3801" s="24">
        <v>0.3</v>
      </c>
      <c r="M3801" s="42">
        <f t="shared" si="148"/>
        <v>0.16500000000000001</v>
      </c>
      <c r="N3801" s="29">
        <f t="shared" si="149"/>
        <v>371.25</v>
      </c>
      <c r="O3801" s="3"/>
      <c r="P3801" s="4"/>
      <c r="Q3801" s="5"/>
      <c r="R3801" s="6"/>
    </row>
    <row r="3802" spans="1:18" ht="15.75" customHeight="1">
      <c r="A3802" s="12" t="s">
        <v>15</v>
      </c>
      <c r="B3802" s="15">
        <v>1185732</v>
      </c>
      <c r="C3802" s="3">
        <v>44456</v>
      </c>
      <c r="D3802" s="12" t="s">
        <v>16</v>
      </c>
      <c r="E3802" s="12" t="s">
        <v>127</v>
      </c>
      <c r="F3802" s="12" t="s">
        <v>128</v>
      </c>
      <c r="G3802" s="12" t="s">
        <v>22</v>
      </c>
      <c r="H3802" s="33">
        <v>0.65</v>
      </c>
      <c r="I3802" s="21">
        <v>2250</v>
      </c>
      <c r="J3802" s="33">
        <f t="shared" si="140"/>
        <v>1462.5</v>
      </c>
      <c r="K3802" s="34">
        <f t="shared" si="141"/>
        <v>438.75</v>
      </c>
      <c r="L3802" s="24">
        <v>0.3</v>
      </c>
      <c r="M3802" s="42">
        <f t="shared" si="148"/>
        <v>0.19500000000000001</v>
      </c>
      <c r="N3802" s="29">
        <f t="shared" si="149"/>
        <v>438.75</v>
      </c>
      <c r="O3802" s="3"/>
      <c r="P3802" s="4"/>
      <c r="Q3802" s="5"/>
      <c r="R3802" s="6"/>
    </row>
    <row r="3803" spans="1:18" ht="15.75" customHeight="1">
      <c r="A3803" s="12" t="s">
        <v>15</v>
      </c>
      <c r="B3803" s="15">
        <v>1185732</v>
      </c>
      <c r="C3803" s="3">
        <v>44456</v>
      </c>
      <c r="D3803" s="12" t="s">
        <v>16</v>
      </c>
      <c r="E3803" s="12" t="s">
        <v>127</v>
      </c>
      <c r="F3803" s="12" t="s">
        <v>128</v>
      </c>
      <c r="G3803" s="12" t="s">
        <v>23</v>
      </c>
      <c r="H3803" s="33">
        <v>0.70000000000000007</v>
      </c>
      <c r="I3803" s="21">
        <v>3250</v>
      </c>
      <c r="J3803" s="33">
        <f t="shared" si="140"/>
        <v>2275</v>
      </c>
      <c r="K3803" s="34">
        <f t="shared" si="141"/>
        <v>796.25</v>
      </c>
      <c r="L3803" s="24">
        <v>0.35</v>
      </c>
      <c r="M3803" s="42">
        <f t="shared" si="148"/>
        <v>0.245</v>
      </c>
      <c r="N3803" s="29">
        <f t="shared" si="149"/>
        <v>796.25</v>
      </c>
      <c r="O3803" s="3"/>
      <c r="P3803" s="4"/>
      <c r="Q3803" s="5"/>
      <c r="R3803" s="6"/>
    </row>
    <row r="3804" spans="1:18" ht="15.75" customHeight="1">
      <c r="A3804" s="12" t="s">
        <v>15</v>
      </c>
      <c r="B3804" s="15">
        <v>1185732</v>
      </c>
      <c r="C3804" s="3">
        <v>44488</v>
      </c>
      <c r="D3804" s="12" t="s">
        <v>16</v>
      </c>
      <c r="E3804" s="12" t="s">
        <v>127</v>
      </c>
      <c r="F3804" s="12" t="s">
        <v>128</v>
      </c>
      <c r="G3804" s="12" t="s">
        <v>18</v>
      </c>
      <c r="H3804" s="33">
        <v>0.70000000000000007</v>
      </c>
      <c r="I3804" s="21">
        <v>4750</v>
      </c>
      <c r="J3804" s="33">
        <f t="shared" si="140"/>
        <v>3325.0000000000005</v>
      </c>
      <c r="K3804" s="34">
        <f t="shared" si="141"/>
        <v>1330.0000000000002</v>
      </c>
      <c r="L3804" s="24">
        <v>0.4</v>
      </c>
      <c r="M3804" s="42">
        <f t="shared" si="148"/>
        <v>0.28000000000000003</v>
      </c>
      <c r="N3804" s="29">
        <f t="shared" si="149"/>
        <v>1330.0000000000002</v>
      </c>
      <c r="O3804" s="3"/>
      <c r="P3804" s="4"/>
      <c r="Q3804" s="5"/>
      <c r="R3804" s="6"/>
    </row>
    <row r="3805" spans="1:18" ht="15.75" customHeight="1">
      <c r="A3805" s="12" t="s">
        <v>15</v>
      </c>
      <c r="B3805" s="15">
        <v>1185732</v>
      </c>
      <c r="C3805" s="3">
        <v>44488</v>
      </c>
      <c r="D3805" s="12" t="s">
        <v>16</v>
      </c>
      <c r="E3805" s="12" t="s">
        <v>127</v>
      </c>
      <c r="F3805" s="12" t="s">
        <v>128</v>
      </c>
      <c r="G3805" s="12" t="s">
        <v>19</v>
      </c>
      <c r="H3805" s="33">
        <v>0.65000000000000013</v>
      </c>
      <c r="I3805" s="21">
        <v>3000</v>
      </c>
      <c r="J3805" s="33">
        <f t="shared" si="140"/>
        <v>1950.0000000000005</v>
      </c>
      <c r="K3805" s="34">
        <f t="shared" si="141"/>
        <v>780.00000000000023</v>
      </c>
      <c r="L3805" s="24">
        <v>0.4</v>
      </c>
      <c r="M3805" s="42">
        <f t="shared" si="148"/>
        <v>0.26000000000000006</v>
      </c>
      <c r="N3805" s="29">
        <f t="shared" si="149"/>
        <v>780.00000000000023</v>
      </c>
      <c r="O3805" s="3"/>
      <c r="P3805" s="4"/>
      <c r="Q3805" s="5"/>
      <c r="R3805" s="6"/>
    </row>
    <row r="3806" spans="1:18" ht="15.75" customHeight="1">
      <c r="A3806" s="12" t="s">
        <v>15</v>
      </c>
      <c r="B3806" s="15">
        <v>1185732</v>
      </c>
      <c r="C3806" s="3">
        <v>44488</v>
      </c>
      <c r="D3806" s="12" t="s">
        <v>16</v>
      </c>
      <c r="E3806" s="12" t="s">
        <v>127</v>
      </c>
      <c r="F3806" s="12" t="s">
        <v>128</v>
      </c>
      <c r="G3806" s="12" t="s">
        <v>20</v>
      </c>
      <c r="H3806" s="33">
        <v>0.65000000000000013</v>
      </c>
      <c r="I3806" s="21">
        <v>2000</v>
      </c>
      <c r="J3806" s="33">
        <f t="shared" si="140"/>
        <v>1300.0000000000002</v>
      </c>
      <c r="K3806" s="34">
        <f t="shared" si="141"/>
        <v>390.00000000000006</v>
      </c>
      <c r="L3806" s="24">
        <v>0.3</v>
      </c>
      <c r="M3806" s="42">
        <f t="shared" si="148"/>
        <v>0.19500000000000003</v>
      </c>
      <c r="N3806" s="29">
        <f t="shared" si="149"/>
        <v>390.00000000000006</v>
      </c>
      <c r="O3806" s="3"/>
      <c r="P3806" s="4"/>
      <c r="Q3806" s="5"/>
      <c r="R3806" s="6"/>
    </row>
    <row r="3807" spans="1:18" ht="15.75" customHeight="1">
      <c r="A3807" s="12" t="s">
        <v>15</v>
      </c>
      <c r="B3807" s="15">
        <v>1185732</v>
      </c>
      <c r="C3807" s="3">
        <v>44488</v>
      </c>
      <c r="D3807" s="12" t="s">
        <v>16</v>
      </c>
      <c r="E3807" s="12" t="s">
        <v>127</v>
      </c>
      <c r="F3807" s="12" t="s">
        <v>128</v>
      </c>
      <c r="G3807" s="12" t="s">
        <v>21</v>
      </c>
      <c r="H3807" s="33">
        <v>0.65000000000000013</v>
      </c>
      <c r="I3807" s="21">
        <v>1750</v>
      </c>
      <c r="J3807" s="33">
        <f t="shared" si="140"/>
        <v>1137.5000000000002</v>
      </c>
      <c r="K3807" s="34">
        <f t="shared" si="141"/>
        <v>341.25000000000006</v>
      </c>
      <c r="L3807" s="24">
        <v>0.3</v>
      </c>
      <c r="M3807" s="42">
        <f t="shared" si="148"/>
        <v>0.19500000000000003</v>
      </c>
      <c r="N3807" s="29">
        <f t="shared" si="149"/>
        <v>341.25000000000006</v>
      </c>
      <c r="O3807" s="3"/>
      <c r="P3807" s="4"/>
      <c r="Q3807" s="5"/>
      <c r="R3807" s="6"/>
    </row>
    <row r="3808" spans="1:18" ht="15.75" customHeight="1">
      <c r="A3808" s="12" t="s">
        <v>15</v>
      </c>
      <c r="B3808" s="15">
        <v>1185732</v>
      </c>
      <c r="C3808" s="3">
        <v>44488</v>
      </c>
      <c r="D3808" s="12" t="s">
        <v>16</v>
      </c>
      <c r="E3808" s="12" t="s">
        <v>127</v>
      </c>
      <c r="F3808" s="12" t="s">
        <v>128</v>
      </c>
      <c r="G3808" s="12" t="s">
        <v>22</v>
      </c>
      <c r="H3808" s="33">
        <v>0.75000000000000011</v>
      </c>
      <c r="I3808" s="21">
        <v>1750</v>
      </c>
      <c r="J3808" s="33">
        <f t="shared" si="140"/>
        <v>1312.5000000000002</v>
      </c>
      <c r="K3808" s="34">
        <f t="shared" si="141"/>
        <v>393.75000000000006</v>
      </c>
      <c r="L3808" s="24">
        <v>0.3</v>
      </c>
      <c r="M3808" s="42">
        <f t="shared" si="148"/>
        <v>0.22500000000000003</v>
      </c>
      <c r="N3808" s="29">
        <f t="shared" si="149"/>
        <v>393.75000000000006</v>
      </c>
      <c r="O3808" s="3"/>
      <c r="P3808" s="4"/>
      <c r="Q3808" s="5"/>
      <c r="R3808" s="6"/>
    </row>
    <row r="3809" spans="1:18" ht="15.75" customHeight="1">
      <c r="A3809" s="12" t="s">
        <v>15</v>
      </c>
      <c r="B3809" s="15">
        <v>1185732</v>
      </c>
      <c r="C3809" s="3">
        <v>44488</v>
      </c>
      <c r="D3809" s="12" t="s">
        <v>16</v>
      </c>
      <c r="E3809" s="12" t="s">
        <v>127</v>
      </c>
      <c r="F3809" s="12" t="s">
        <v>128</v>
      </c>
      <c r="G3809" s="12" t="s">
        <v>23</v>
      </c>
      <c r="H3809" s="33">
        <v>0.8</v>
      </c>
      <c r="I3809" s="21">
        <v>3000</v>
      </c>
      <c r="J3809" s="33">
        <f t="shared" si="140"/>
        <v>2400</v>
      </c>
      <c r="K3809" s="34">
        <f t="shared" si="141"/>
        <v>840</v>
      </c>
      <c r="L3809" s="24">
        <v>0.35</v>
      </c>
      <c r="M3809" s="42">
        <f t="shared" si="148"/>
        <v>0.28000000000000003</v>
      </c>
      <c r="N3809" s="29">
        <f t="shared" si="149"/>
        <v>840</v>
      </c>
      <c r="O3809" s="3"/>
      <c r="P3809" s="4"/>
      <c r="Q3809" s="5"/>
      <c r="R3809" s="6"/>
    </row>
    <row r="3810" spans="1:18" ht="15.75" customHeight="1">
      <c r="A3810" s="12" t="s">
        <v>15</v>
      </c>
      <c r="B3810" s="15">
        <v>1185732</v>
      </c>
      <c r="C3810" s="3">
        <v>44518</v>
      </c>
      <c r="D3810" s="12" t="s">
        <v>16</v>
      </c>
      <c r="E3810" s="12" t="s">
        <v>127</v>
      </c>
      <c r="F3810" s="12" t="s">
        <v>128</v>
      </c>
      <c r="G3810" s="12" t="s">
        <v>18</v>
      </c>
      <c r="H3810" s="33">
        <v>0.75000000000000011</v>
      </c>
      <c r="I3810" s="21">
        <v>4500</v>
      </c>
      <c r="J3810" s="33">
        <f t="shared" si="140"/>
        <v>3375.0000000000005</v>
      </c>
      <c r="K3810" s="34">
        <f t="shared" si="141"/>
        <v>1350.0000000000002</v>
      </c>
      <c r="L3810" s="24">
        <v>0.4</v>
      </c>
      <c r="M3810" s="42">
        <f t="shared" si="148"/>
        <v>0.30000000000000004</v>
      </c>
      <c r="N3810" s="29">
        <f t="shared" si="149"/>
        <v>1350.0000000000002</v>
      </c>
      <c r="O3810" s="3"/>
      <c r="P3810" s="4"/>
      <c r="Q3810" s="5"/>
      <c r="R3810" s="6"/>
    </row>
    <row r="3811" spans="1:18" ht="15.75" customHeight="1">
      <c r="A3811" s="12" t="s">
        <v>15</v>
      </c>
      <c r="B3811" s="15">
        <v>1185732</v>
      </c>
      <c r="C3811" s="3">
        <v>44518</v>
      </c>
      <c r="D3811" s="12" t="s">
        <v>16</v>
      </c>
      <c r="E3811" s="12" t="s">
        <v>127</v>
      </c>
      <c r="F3811" s="12" t="s">
        <v>128</v>
      </c>
      <c r="G3811" s="12" t="s">
        <v>19</v>
      </c>
      <c r="H3811" s="33">
        <v>0.65000000000000013</v>
      </c>
      <c r="I3811" s="21">
        <v>3250</v>
      </c>
      <c r="J3811" s="33">
        <f t="shared" si="140"/>
        <v>2112.5000000000005</v>
      </c>
      <c r="K3811" s="34">
        <f t="shared" si="141"/>
        <v>845.00000000000023</v>
      </c>
      <c r="L3811" s="24">
        <v>0.4</v>
      </c>
      <c r="M3811" s="42">
        <f t="shared" si="148"/>
        <v>0.26000000000000006</v>
      </c>
      <c r="N3811" s="29">
        <f t="shared" si="149"/>
        <v>845.00000000000023</v>
      </c>
      <c r="O3811" s="3"/>
      <c r="P3811" s="4"/>
      <c r="Q3811" s="5"/>
      <c r="R3811" s="6"/>
    </row>
    <row r="3812" spans="1:18" ht="15.75" customHeight="1">
      <c r="A3812" s="12" t="s">
        <v>15</v>
      </c>
      <c r="B3812" s="15">
        <v>1185732</v>
      </c>
      <c r="C3812" s="3">
        <v>44518</v>
      </c>
      <c r="D3812" s="12" t="s">
        <v>16</v>
      </c>
      <c r="E3812" s="12" t="s">
        <v>127</v>
      </c>
      <c r="F3812" s="12" t="s">
        <v>128</v>
      </c>
      <c r="G3812" s="12" t="s">
        <v>20</v>
      </c>
      <c r="H3812" s="33">
        <v>0.65000000000000013</v>
      </c>
      <c r="I3812" s="21">
        <v>3450</v>
      </c>
      <c r="J3812" s="33">
        <f t="shared" si="140"/>
        <v>2242.5000000000005</v>
      </c>
      <c r="K3812" s="34">
        <f t="shared" si="141"/>
        <v>672.75000000000011</v>
      </c>
      <c r="L3812" s="24">
        <v>0.3</v>
      </c>
      <c r="M3812" s="42">
        <f t="shared" si="148"/>
        <v>0.19500000000000003</v>
      </c>
      <c r="N3812" s="29">
        <f t="shared" si="149"/>
        <v>672.75000000000011</v>
      </c>
      <c r="O3812" s="3"/>
      <c r="P3812" s="4"/>
      <c r="Q3812" s="5"/>
      <c r="R3812" s="6"/>
    </row>
    <row r="3813" spans="1:18" ht="15.75" customHeight="1">
      <c r="A3813" s="12" t="s">
        <v>15</v>
      </c>
      <c r="B3813" s="15">
        <v>1185732</v>
      </c>
      <c r="C3813" s="3">
        <v>44518</v>
      </c>
      <c r="D3813" s="12" t="s">
        <v>16</v>
      </c>
      <c r="E3813" s="12" t="s">
        <v>127</v>
      </c>
      <c r="F3813" s="12" t="s">
        <v>128</v>
      </c>
      <c r="G3813" s="12" t="s">
        <v>21</v>
      </c>
      <c r="H3813" s="33">
        <v>0.65000000000000013</v>
      </c>
      <c r="I3813" s="21">
        <v>3250</v>
      </c>
      <c r="J3813" s="33">
        <f t="shared" si="140"/>
        <v>2112.5000000000005</v>
      </c>
      <c r="K3813" s="34">
        <f t="shared" si="141"/>
        <v>633.75000000000011</v>
      </c>
      <c r="L3813" s="24">
        <v>0.3</v>
      </c>
      <c r="M3813" s="42">
        <f t="shared" si="148"/>
        <v>0.19500000000000003</v>
      </c>
      <c r="N3813" s="29">
        <f t="shared" si="149"/>
        <v>633.75000000000011</v>
      </c>
      <c r="O3813" s="3"/>
      <c r="P3813" s="4"/>
      <c r="Q3813" s="5"/>
      <c r="R3813" s="6"/>
    </row>
    <row r="3814" spans="1:18" ht="15.75" customHeight="1">
      <c r="A3814" s="12" t="s">
        <v>15</v>
      </c>
      <c r="B3814" s="15">
        <v>1185732</v>
      </c>
      <c r="C3814" s="3">
        <v>44518</v>
      </c>
      <c r="D3814" s="12" t="s">
        <v>16</v>
      </c>
      <c r="E3814" s="12" t="s">
        <v>127</v>
      </c>
      <c r="F3814" s="12" t="s">
        <v>128</v>
      </c>
      <c r="G3814" s="12" t="s">
        <v>22</v>
      </c>
      <c r="H3814" s="33">
        <v>0.75000000000000011</v>
      </c>
      <c r="I3814" s="21">
        <v>3000</v>
      </c>
      <c r="J3814" s="33">
        <f t="shared" si="140"/>
        <v>2250.0000000000005</v>
      </c>
      <c r="K3814" s="34">
        <f t="shared" si="141"/>
        <v>675.00000000000011</v>
      </c>
      <c r="L3814" s="24">
        <v>0.3</v>
      </c>
      <c r="M3814" s="42">
        <f t="shared" si="148"/>
        <v>0.22500000000000003</v>
      </c>
      <c r="N3814" s="29">
        <f t="shared" si="149"/>
        <v>675.00000000000011</v>
      </c>
      <c r="O3814" s="3"/>
      <c r="P3814" s="4"/>
      <c r="Q3814" s="5"/>
      <c r="R3814" s="6"/>
    </row>
    <row r="3815" spans="1:18" ht="15.75" customHeight="1">
      <c r="A3815" s="12" t="s">
        <v>15</v>
      </c>
      <c r="B3815" s="15">
        <v>1185732</v>
      </c>
      <c r="C3815" s="3">
        <v>44518</v>
      </c>
      <c r="D3815" s="12" t="s">
        <v>16</v>
      </c>
      <c r="E3815" s="12" t="s">
        <v>127</v>
      </c>
      <c r="F3815" s="12" t="s">
        <v>128</v>
      </c>
      <c r="G3815" s="12" t="s">
        <v>23</v>
      </c>
      <c r="H3815" s="33">
        <v>0.8</v>
      </c>
      <c r="I3815" s="21">
        <v>4000</v>
      </c>
      <c r="J3815" s="33">
        <f t="shared" si="140"/>
        <v>3200</v>
      </c>
      <c r="K3815" s="34">
        <f t="shared" si="141"/>
        <v>1120</v>
      </c>
      <c r="L3815" s="24">
        <v>0.35</v>
      </c>
      <c r="M3815" s="42">
        <f t="shared" si="148"/>
        <v>0.28000000000000003</v>
      </c>
      <c r="N3815" s="29">
        <f t="shared" si="149"/>
        <v>1120</v>
      </c>
      <c r="O3815" s="3"/>
      <c r="P3815" s="4"/>
      <c r="Q3815" s="5"/>
      <c r="R3815" s="6"/>
    </row>
    <row r="3816" spans="1:18" ht="15.75" customHeight="1">
      <c r="A3816" s="12" t="s">
        <v>15</v>
      </c>
      <c r="B3816" s="15">
        <v>1185732</v>
      </c>
      <c r="C3816" s="3">
        <v>44547</v>
      </c>
      <c r="D3816" s="12" t="s">
        <v>16</v>
      </c>
      <c r="E3816" s="12" t="s">
        <v>127</v>
      </c>
      <c r="F3816" s="12" t="s">
        <v>128</v>
      </c>
      <c r="G3816" s="12" t="s">
        <v>18</v>
      </c>
      <c r="H3816" s="33">
        <v>0.75000000000000011</v>
      </c>
      <c r="I3816" s="21">
        <v>6250</v>
      </c>
      <c r="J3816" s="33">
        <f t="shared" si="140"/>
        <v>4687.5000000000009</v>
      </c>
      <c r="K3816" s="34">
        <f t="shared" si="141"/>
        <v>1875.0000000000005</v>
      </c>
      <c r="L3816" s="24">
        <v>0.4</v>
      </c>
      <c r="M3816" s="42">
        <f t="shared" si="148"/>
        <v>0.3000000000000001</v>
      </c>
      <c r="N3816" s="29">
        <f t="shared" si="149"/>
        <v>1875.0000000000005</v>
      </c>
      <c r="O3816" s="3"/>
      <c r="P3816" s="4"/>
      <c r="Q3816" s="5"/>
      <c r="R3816" s="6"/>
    </row>
    <row r="3817" spans="1:18" ht="15.75" customHeight="1">
      <c r="A3817" s="12" t="s">
        <v>15</v>
      </c>
      <c r="B3817" s="15">
        <v>1185732</v>
      </c>
      <c r="C3817" s="3">
        <v>44547</v>
      </c>
      <c r="D3817" s="12" t="s">
        <v>16</v>
      </c>
      <c r="E3817" s="12" t="s">
        <v>127</v>
      </c>
      <c r="F3817" s="12" t="s">
        <v>128</v>
      </c>
      <c r="G3817" s="12" t="s">
        <v>19</v>
      </c>
      <c r="H3817" s="33">
        <v>0.65000000000000013</v>
      </c>
      <c r="I3817" s="21">
        <v>4250</v>
      </c>
      <c r="J3817" s="33">
        <f t="shared" si="140"/>
        <v>2762.5000000000005</v>
      </c>
      <c r="K3817" s="34">
        <f t="shared" si="141"/>
        <v>1105.0000000000002</v>
      </c>
      <c r="L3817" s="24">
        <v>0.4</v>
      </c>
      <c r="M3817" s="42">
        <f t="shared" si="148"/>
        <v>0.26000000000000006</v>
      </c>
      <c r="N3817" s="29">
        <f t="shared" si="149"/>
        <v>1105.0000000000002</v>
      </c>
      <c r="O3817" s="3"/>
      <c r="P3817" s="4"/>
      <c r="Q3817" s="5"/>
      <c r="R3817" s="6"/>
    </row>
    <row r="3818" spans="1:18" ht="15.75" customHeight="1">
      <c r="A3818" s="12" t="s">
        <v>15</v>
      </c>
      <c r="B3818" s="15">
        <v>1185732</v>
      </c>
      <c r="C3818" s="3">
        <v>44547</v>
      </c>
      <c r="D3818" s="12" t="s">
        <v>16</v>
      </c>
      <c r="E3818" s="12" t="s">
        <v>127</v>
      </c>
      <c r="F3818" s="12" t="s">
        <v>128</v>
      </c>
      <c r="G3818" s="12" t="s">
        <v>20</v>
      </c>
      <c r="H3818" s="33">
        <v>0.65000000000000013</v>
      </c>
      <c r="I3818" s="21">
        <v>4000</v>
      </c>
      <c r="J3818" s="33">
        <f t="shared" si="140"/>
        <v>2600.0000000000005</v>
      </c>
      <c r="K3818" s="34">
        <f t="shared" si="141"/>
        <v>780.00000000000011</v>
      </c>
      <c r="L3818" s="24">
        <v>0.3</v>
      </c>
      <c r="M3818" s="42">
        <f t="shared" si="148"/>
        <v>0.19500000000000003</v>
      </c>
      <c r="N3818" s="29">
        <f t="shared" si="149"/>
        <v>780.00000000000011</v>
      </c>
      <c r="O3818" s="3"/>
      <c r="P3818" s="4"/>
      <c r="Q3818" s="5"/>
      <c r="R3818" s="6"/>
    </row>
    <row r="3819" spans="1:18" ht="15.75" customHeight="1">
      <c r="A3819" s="12" t="s">
        <v>15</v>
      </c>
      <c r="B3819" s="15">
        <v>1185732</v>
      </c>
      <c r="C3819" s="3">
        <v>44547</v>
      </c>
      <c r="D3819" s="12" t="s">
        <v>16</v>
      </c>
      <c r="E3819" s="12" t="s">
        <v>127</v>
      </c>
      <c r="F3819" s="12" t="s">
        <v>128</v>
      </c>
      <c r="G3819" s="12" t="s">
        <v>21</v>
      </c>
      <c r="H3819" s="33">
        <v>0.65000000000000013</v>
      </c>
      <c r="I3819" s="21">
        <v>3500</v>
      </c>
      <c r="J3819" s="33">
        <f t="shared" si="140"/>
        <v>2275.0000000000005</v>
      </c>
      <c r="K3819" s="34">
        <f t="shared" si="141"/>
        <v>682.50000000000011</v>
      </c>
      <c r="L3819" s="24">
        <v>0.3</v>
      </c>
      <c r="M3819" s="42">
        <f t="shared" si="148"/>
        <v>0.19500000000000003</v>
      </c>
      <c r="N3819" s="29">
        <f t="shared" si="149"/>
        <v>682.50000000000011</v>
      </c>
      <c r="O3819" s="3"/>
      <c r="P3819" s="4"/>
      <c r="Q3819" s="5"/>
      <c r="R3819" s="6"/>
    </row>
    <row r="3820" spans="1:18" ht="15.75" customHeight="1">
      <c r="A3820" s="12" t="s">
        <v>15</v>
      </c>
      <c r="B3820" s="15">
        <v>1185732</v>
      </c>
      <c r="C3820" s="3">
        <v>44547</v>
      </c>
      <c r="D3820" s="12" t="s">
        <v>16</v>
      </c>
      <c r="E3820" s="12" t="s">
        <v>127</v>
      </c>
      <c r="F3820" s="12" t="s">
        <v>128</v>
      </c>
      <c r="G3820" s="12" t="s">
        <v>22</v>
      </c>
      <c r="H3820" s="33">
        <v>0.75000000000000011</v>
      </c>
      <c r="I3820" s="21">
        <v>3500</v>
      </c>
      <c r="J3820" s="33">
        <f t="shared" si="140"/>
        <v>2625.0000000000005</v>
      </c>
      <c r="K3820" s="34">
        <f t="shared" si="141"/>
        <v>787.50000000000011</v>
      </c>
      <c r="L3820" s="24">
        <v>0.3</v>
      </c>
      <c r="M3820" s="42">
        <f t="shared" si="148"/>
        <v>0.22500000000000003</v>
      </c>
      <c r="N3820" s="29">
        <f t="shared" si="149"/>
        <v>787.50000000000011</v>
      </c>
      <c r="O3820" s="3"/>
      <c r="P3820" s="4"/>
      <c r="Q3820" s="5"/>
      <c r="R3820" s="6"/>
    </row>
    <row r="3821" spans="1:18" ht="15.75" customHeight="1">
      <c r="A3821" s="12" t="s">
        <v>15</v>
      </c>
      <c r="B3821" s="15">
        <v>1185732</v>
      </c>
      <c r="C3821" s="3">
        <v>44547</v>
      </c>
      <c r="D3821" s="12" t="s">
        <v>16</v>
      </c>
      <c r="E3821" s="12" t="s">
        <v>127</v>
      </c>
      <c r="F3821" s="12" t="s">
        <v>128</v>
      </c>
      <c r="G3821" s="12" t="s">
        <v>23</v>
      </c>
      <c r="H3821" s="33">
        <v>0.8</v>
      </c>
      <c r="I3821" s="21">
        <v>4500</v>
      </c>
      <c r="J3821" s="33">
        <f t="shared" si="140"/>
        <v>3600</v>
      </c>
      <c r="K3821" s="34">
        <f t="shared" si="141"/>
        <v>1260</v>
      </c>
      <c r="L3821" s="24">
        <v>0.35</v>
      </c>
      <c r="M3821" s="42">
        <f t="shared" si="148"/>
        <v>0.28000000000000003</v>
      </c>
      <c r="N3821" s="29">
        <f t="shared" si="149"/>
        <v>1260</v>
      </c>
      <c r="O3821" s="3"/>
      <c r="P3821" s="4"/>
      <c r="Q3821" s="5"/>
      <c r="R3821" s="6"/>
    </row>
    <row r="3822" spans="1:18" ht="15.75" customHeight="1">
      <c r="A3822" s="12" t="s">
        <v>15</v>
      </c>
      <c r="B3822" s="15">
        <v>1185732</v>
      </c>
      <c r="C3822" s="3">
        <v>44220</v>
      </c>
      <c r="D3822" s="12" t="s">
        <v>16</v>
      </c>
      <c r="E3822" s="12" t="s">
        <v>129</v>
      </c>
      <c r="F3822" s="12" t="s">
        <v>130</v>
      </c>
      <c r="G3822" s="12" t="s">
        <v>18</v>
      </c>
      <c r="H3822" s="33">
        <v>0.55000000000000004</v>
      </c>
      <c r="I3822" s="21">
        <v>5000</v>
      </c>
      <c r="J3822" s="33">
        <f t="shared" si="140"/>
        <v>2750</v>
      </c>
      <c r="K3822" s="34">
        <f t="shared" si="141"/>
        <v>962.50000000000011</v>
      </c>
      <c r="L3822" s="24">
        <v>0.35000000000000003</v>
      </c>
      <c r="M3822" s="42">
        <f t="shared" si="148"/>
        <v>0.19250000000000003</v>
      </c>
      <c r="N3822" s="29">
        <f t="shared" si="149"/>
        <v>962.50000000000011</v>
      </c>
      <c r="O3822" s="3"/>
      <c r="P3822" s="4">
        <f>Data!$H3822+0.05</f>
        <v>0.60000000000000009</v>
      </c>
      <c r="Q3822" s="5">
        <f>Data!$I3822-250</f>
        <v>4750</v>
      </c>
      <c r="R3822" s="6">
        <f>Data!$L3822-5%</f>
        <v>0.30000000000000004</v>
      </c>
    </row>
    <row r="3823" spans="1:18" ht="15.75" customHeight="1">
      <c r="A3823" s="12" t="s">
        <v>15</v>
      </c>
      <c r="B3823" s="15">
        <v>1185732</v>
      </c>
      <c r="C3823" s="3">
        <v>44220</v>
      </c>
      <c r="D3823" s="12" t="s">
        <v>16</v>
      </c>
      <c r="E3823" s="12" t="s">
        <v>129</v>
      </c>
      <c r="F3823" s="12" t="s">
        <v>130</v>
      </c>
      <c r="G3823" s="12" t="s">
        <v>19</v>
      </c>
      <c r="H3823" s="33">
        <v>0.55000000000000004</v>
      </c>
      <c r="I3823" s="21">
        <v>3000</v>
      </c>
      <c r="J3823" s="33">
        <f t="shared" si="140"/>
        <v>1650.0000000000002</v>
      </c>
      <c r="K3823" s="34">
        <f t="shared" si="141"/>
        <v>577.50000000000011</v>
      </c>
      <c r="L3823" s="24">
        <v>0.35000000000000003</v>
      </c>
      <c r="M3823" s="42">
        <f t="shared" si="148"/>
        <v>0.19250000000000003</v>
      </c>
      <c r="N3823" s="29">
        <f t="shared" si="149"/>
        <v>577.50000000000011</v>
      </c>
      <c r="O3823" s="3"/>
      <c r="P3823" s="4">
        <f>Data!$H3823+0.05</f>
        <v>0.60000000000000009</v>
      </c>
      <c r="Q3823" s="5">
        <f>Data!$I3823-250</f>
        <v>2750</v>
      </c>
      <c r="R3823" s="6">
        <f>Data!$L3823-5%</f>
        <v>0.30000000000000004</v>
      </c>
    </row>
    <row r="3824" spans="1:18" ht="15.75" customHeight="1">
      <c r="A3824" s="12" t="s">
        <v>15</v>
      </c>
      <c r="B3824" s="15">
        <v>1185732</v>
      </c>
      <c r="C3824" s="3">
        <v>44220</v>
      </c>
      <c r="D3824" s="12" t="s">
        <v>16</v>
      </c>
      <c r="E3824" s="12" t="s">
        <v>129</v>
      </c>
      <c r="F3824" s="12" t="s">
        <v>130</v>
      </c>
      <c r="G3824" s="12" t="s">
        <v>20</v>
      </c>
      <c r="H3824" s="33">
        <v>0.45</v>
      </c>
      <c r="I3824" s="21">
        <v>3000</v>
      </c>
      <c r="J3824" s="33">
        <f t="shared" si="140"/>
        <v>1350</v>
      </c>
      <c r="K3824" s="34">
        <f t="shared" si="141"/>
        <v>337.5</v>
      </c>
      <c r="L3824" s="24">
        <v>0.25</v>
      </c>
      <c r="M3824" s="42">
        <f t="shared" si="148"/>
        <v>0.1125</v>
      </c>
      <c r="N3824" s="29">
        <f t="shared" si="149"/>
        <v>337.5</v>
      </c>
      <c r="O3824" s="3"/>
      <c r="P3824" s="4">
        <f>Data!$H3824+0.05</f>
        <v>0.5</v>
      </c>
      <c r="Q3824" s="5">
        <f>Data!$I3824-250</f>
        <v>2750</v>
      </c>
      <c r="R3824" s="6">
        <f>Data!$L3824-5%</f>
        <v>0.2</v>
      </c>
    </row>
    <row r="3825" spans="1:18" ht="15.75" customHeight="1">
      <c r="A3825" s="12" t="s">
        <v>15</v>
      </c>
      <c r="B3825" s="15">
        <v>1185732</v>
      </c>
      <c r="C3825" s="3">
        <v>44220</v>
      </c>
      <c r="D3825" s="12" t="s">
        <v>16</v>
      </c>
      <c r="E3825" s="12" t="s">
        <v>129</v>
      </c>
      <c r="F3825" s="12" t="s">
        <v>130</v>
      </c>
      <c r="G3825" s="12" t="s">
        <v>21</v>
      </c>
      <c r="H3825" s="33">
        <v>0.49999999999999994</v>
      </c>
      <c r="I3825" s="21">
        <v>1500</v>
      </c>
      <c r="J3825" s="33">
        <f t="shared" si="140"/>
        <v>749.99999999999989</v>
      </c>
      <c r="K3825" s="34">
        <f t="shared" si="141"/>
        <v>187.49999999999997</v>
      </c>
      <c r="L3825" s="24">
        <v>0.25</v>
      </c>
      <c r="M3825" s="42">
        <f t="shared" si="148"/>
        <v>0.12499999999999999</v>
      </c>
      <c r="N3825" s="29">
        <f t="shared" si="149"/>
        <v>187.49999999999997</v>
      </c>
      <c r="O3825" s="3"/>
      <c r="P3825" s="4">
        <f>Data!$H3825+0.05</f>
        <v>0.54999999999999993</v>
      </c>
      <c r="Q3825" s="5">
        <f>Data!$I3825-250</f>
        <v>1250</v>
      </c>
      <c r="R3825" s="6">
        <f>Data!$L3825-5%</f>
        <v>0.2</v>
      </c>
    </row>
    <row r="3826" spans="1:18" ht="15.75" customHeight="1">
      <c r="A3826" s="12" t="s">
        <v>15</v>
      </c>
      <c r="B3826" s="15">
        <v>1185732</v>
      </c>
      <c r="C3826" s="3">
        <v>44220</v>
      </c>
      <c r="D3826" s="12" t="s">
        <v>16</v>
      </c>
      <c r="E3826" s="12" t="s">
        <v>129</v>
      </c>
      <c r="F3826" s="12" t="s">
        <v>130</v>
      </c>
      <c r="G3826" s="12" t="s">
        <v>22</v>
      </c>
      <c r="H3826" s="33">
        <v>0.65000000000000013</v>
      </c>
      <c r="I3826" s="21">
        <v>2000</v>
      </c>
      <c r="J3826" s="33">
        <f t="shared" si="140"/>
        <v>1300.0000000000002</v>
      </c>
      <c r="K3826" s="34">
        <f t="shared" si="141"/>
        <v>325.00000000000006</v>
      </c>
      <c r="L3826" s="24">
        <v>0.25</v>
      </c>
      <c r="M3826" s="42">
        <f t="shared" si="148"/>
        <v>0.16250000000000003</v>
      </c>
      <c r="N3826" s="29">
        <f t="shared" si="149"/>
        <v>325.00000000000006</v>
      </c>
      <c r="O3826" s="3"/>
      <c r="P3826" s="4">
        <f>Data!$H3826+0.05</f>
        <v>0.70000000000000018</v>
      </c>
      <c r="Q3826" s="5">
        <f>Data!$I3826-250</f>
        <v>1750</v>
      </c>
      <c r="R3826" s="6">
        <f>Data!$L3826-5%</f>
        <v>0.2</v>
      </c>
    </row>
    <row r="3827" spans="1:18" ht="15.75" customHeight="1">
      <c r="A3827" s="12" t="s">
        <v>15</v>
      </c>
      <c r="B3827" s="15">
        <v>1185732</v>
      </c>
      <c r="C3827" s="3">
        <v>44220</v>
      </c>
      <c r="D3827" s="12" t="s">
        <v>16</v>
      </c>
      <c r="E3827" s="12" t="s">
        <v>129</v>
      </c>
      <c r="F3827" s="12" t="s">
        <v>130</v>
      </c>
      <c r="G3827" s="12" t="s">
        <v>23</v>
      </c>
      <c r="H3827" s="33">
        <v>0.55000000000000004</v>
      </c>
      <c r="I3827" s="21">
        <v>3000</v>
      </c>
      <c r="J3827" s="33">
        <f t="shared" si="140"/>
        <v>1650.0000000000002</v>
      </c>
      <c r="K3827" s="34">
        <f t="shared" si="141"/>
        <v>495.00000000000006</v>
      </c>
      <c r="L3827" s="24">
        <v>0.3</v>
      </c>
      <c r="M3827" s="42">
        <f t="shared" si="148"/>
        <v>0.16500000000000001</v>
      </c>
      <c r="N3827" s="29">
        <f t="shared" si="149"/>
        <v>495.00000000000006</v>
      </c>
      <c r="O3827" s="3"/>
      <c r="P3827" s="4">
        <f>Data!$H3827+0.05</f>
        <v>0.60000000000000009</v>
      </c>
      <c r="Q3827" s="5">
        <f>Data!$I3827-250</f>
        <v>2750</v>
      </c>
      <c r="R3827" s="6">
        <f>Data!$L3827-5%</f>
        <v>0.25</v>
      </c>
    </row>
    <row r="3828" spans="1:18" ht="15.75" customHeight="1">
      <c r="A3828" s="12" t="s">
        <v>15</v>
      </c>
      <c r="B3828" s="15">
        <v>1185732</v>
      </c>
      <c r="C3828" s="3">
        <v>44249</v>
      </c>
      <c r="D3828" s="12" t="s">
        <v>16</v>
      </c>
      <c r="E3828" s="12" t="s">
        <v>129</v>
      </c>
      <c r="F3828" s="12" t="s">
        <v>130</v>
      </c>
      <c r="G3828" s="12" t="s">
        <v>18</v>
      </c>
      <c r="H3828" s="33">
        <v>0.55000000000000004</v>
      </c>
      <c r="I3828" s="21">
        <v>5750</v>
      </c>
      <c r="J3828" s="33">
        <f t="shared" si="140"/>
        <v>3162.5000000000005</v>
      </c>
      <c r="K3828" s="34">
        <f t="shared" si="141"/>
        <v>1106.8750000000002</v>
      </c>
      <c r="L3828" s="24">
        <v>0.35000000000000003</v>
      </c>
      <c r="M3828" s="42">
        <f t="shared" si="148"/>
        <v>0.19250000000000003</v>
      </c>
      <c r="N3828" s="29">
        <f t="shared" si="149"/>
        <v>1106.8750000000002</v>
      </c>
      <c r="O3828" s="3"/>
      <c r="P3828" s="4">
        <f>Data!$H3828+0.05</f>
        <v>0.60000000000000009</v>
      </c>
      <c r="Q3828" s="5">
        <f>Data!$I3828-250</f>
        <v>5500</v>
      </c>
      <c r="R3828" s="6">
        <f>Data!$L3828-5%</f>
        <v>0.30000000000000004</v>
      </c>
    </row>
    <row r="3829" spans="1:18" ht="15.75" customHeight="1">
      <c r="A3829" s="12" t="s">
        <v>15</v>
      </c>
      <c r="B3829" s="15">
        <v>1185732</v>
      </c>
      <c r="C3829" s="3">
        <v>44249</v>
      </c>
      <c r="D3829" s="12" t="s">
        <v>16</v>
      </c>
      <c r="E3829" s="12" t="s">
        <v>129</v>
      </c>
      <c r="F3829" s="12" t="s">
        <v>130</v>
      </c>
      <c r="G3829" s="12" t="s">
        <v>19</v>
      </c>
      <c r="H3829" s="33">
        <v>0.55000000000000004</v>
      </c>
      <c r="I3829" s="21">
        <v>2250</v>
      </c>
      <c r="J3829" s="33">
        <f t="shared" si="140"/>
        <v>1237.5</v>
      </c>
      <c r="K3829" s="34">
        <f t="shared" si="141"/>
        <v>433.12500000000006</v>
      </c>
      <c r="L3829" s="24">
        <v>0.35000000000000003</v>
      </c>
      <c r="M3829" s="42">
        <f t="shared" si="148"/>
        <v>0.19250000000000003</v>
      </c>
      <c r="N3829" s="29">
        <f t="shared" si="149"/>
        <v>433.12500000000006</v>
      </c>
      <c r="O3829" s="3"/>
      <c r="P3829" s="4">
        <f>Data!$H3829+0.05</f>
        <v>0.60000000000000009</v>
      </c>
      <c r="Q3829" s="5">
        <f>Data!$I3829-250</f>
        <v>2000</v>
      </c>
      <c r="R3829" s="6">
        <f>Data!$L3829-5%</f>
        <v>0.30000000000000004</v>
      </c>
    </row>
    <row r="3830" spans="1:18" ht="15.75" customHeight="1">
      <c r="A3830" s="12" t="s">
        <v>15</v>
      </c>
      <c r="B3830" s="15">
        <v>1185732</v>
      </c>
      <c r="C3830" s="3">
        <v>44249</v>
      </c>
      <c r="D3830" s="12" t="s">
        <v>16</v>
      </c>
      <c r="E3830" s="12" t="s">
        <v>129</v>
      </c>
      <c r="F3830" s="12" t="s">
        <v>130</v>
      </c>
      <c r="G3830" s="12" t="s">
        <v>20</v>
      </c>
      <c r="H3830" s="33">
        <v>0.45</v>
      </c>
      <c r="I3830" s="21">
        <v>2750</v>
      </c>
      <c r="J3830" s="33">
        <f t="shared" si="140"/>
        <v>1237.5</v>
      </c>
      <c r="K3830" s="34">
        <f t="shared" si="141"/>
        <v>309.375</v>
      </c>
      <c r="L3830" s="24">
        <v>0.25</v>
      </c>
      <c r="M3830" s="42">
        <f t="shared" si="148"/>
        <v>0.1125</v>
      </c>
      <c r="N3830" s="29">
        <f t="shared" si="149"/>
        <v>309.375</v>
      </c>
      <c r="O3830" s="3"/>
      <c r="P3830" s="4">
        <f>Data!$H3830+0.05</f>
        <v>0.5</v>
      </c>
      <c r="Q3830" s="5">
        <f>Data!$I3830-250</f>
        <v>2500</v>
      </c>
      <c r="R3830" s="6">
        <f>Data!$L3830-5%</f>
        <v>0.2</v>
      </c>
    </row>
    <row r="3831" spans="1:18" ht="15.75" customHeight="1">
      <c r="A3831" s="12" t="s">
        <v>15</v>
      </c>
      <c r="B3831" s="15">
        <v>1185732</v>
      </c>
      <c r="C3831" s="3">
        <v>44249</v>
      </c>
      <c r="D3831" s="12" t="s">
        <v>16</v>
      </c>
      <c r="E3831" s="12" t="s">
        <v>129</v>
      </c>
      <c r="F3831" s="12" t="s">
        <v>130</v>
      </c>
      <c r="G3831" s="12" t="s">
        <v>21</v>
      </c>
      <c r="H3831" s="33">
        <v>0.49999999999999994</v>
      </c>
      <c r="I3831" s="21">
        <v>1750</v>
      </c>
      <c r="J3831" s="33">
        <f t="shared" ref="J3831:J3893" si="150">H3831*I3831</f>
        <v>874.99999999999989</v>
      </c>
      <c r="K3831" s="34">
        <f t="shared" ref="K3831:K3893" si="151">J3831*L3831</f>
        <v>218.74999999999997</v>
      </c>
      <c r="L3831" s="24">
        <v>0.25</v>
      </c>
      <c r="M3831" s="42">
        <f t="shared" si="148"/>
        <v>0.12499999999999999</v>
      </c>
      <c r="N3831" s="29">
        <f t="shared" si="149"/>
        <v>218.74999999999997</v>
      </c>
      <c r="O3831" s="3"/>
      <c r="P3831" s="4">
        <f>Data!$H3831+0.05</f>
        <v>0.54999999999999993</v>
      </c>
      <c r="Q3831" s="5">
        <f>Data!$I3831-250</f>
        <v>1500</v>
      </c>
      <c r="R3831" s="6">
        <f>Data!$L3831-5%</f>
        <v>0.2</v>
      </c>
    </row>
    <row r="3832" spans="1:18" ht="15.75" customHeight="1">
      <c r="A3832" s="12" t="s">
        <v>15</v>
      </c>
      <c r="B3832" s="15">
        <v>1185732</v>
      </c>
      <c r="C3832" s="3">
        <v>44249</v>
      </c>
      <c r="D3832" s="12" t="s">
        <v>16</v>
      </c>
      <c r="E3832" s="12" t="s">
        <v>129</v>
      </c>
      <c r="F3832" s="12" t="s">
        <v>130</v>
      </c>
      <c r="G3832" s="12" t="s">
        <v>22</v>
      </c>
      <c r="H3832" s="33">
        <v>0.65000000000000013</v>
      </c>
      <c r="I3832" s="21">
        <v>2500</v>
      </c>
      <c r="J3832" s="33">
        <f t="shared" si="150"/>
        <v>1625.0000000000002</v>
      </c>
      <c r="K3832" s="34">
        <f t="shared" si="151"/>
        <v>406.25000000000006</v>
      </c>
      <c r="L3832" s="24">
        <v>0.25</v>
      </c>
      <c r="M3832" s="42">
        <f t="shared" si="148"/>
        <v>0.16250000000000003</v>
      </c>
      <c r="N3832" s="29">
        <f t="shared" si="149"/>
        <v>406.25000000000006</v>
      </c>
      <c r="O3832" s="3"/>
      <c r="P3832" s="4">
        <f>Data!$H3832+0.05</f>
        <v>0.70000000000000018</v>
      </c>
      <c r="Q3832" s="5">
        <f>Data!$I3832-250</f>
        <v>2250</v>
      </c>
      <c r="R3832" s="6">
        <f>Data!$L3832-5%</f>
        <v>0.2</v>
      </c>
    </row>
    <row r="3833" spans="1:18" ht="15.75" customHeight="1">
      <c r="A3833" s="12" t="s">
        <v>15</v>
      </c>
      <c r="B3833" s="15">
        <v>1185732</v>
      </c>
      <c r="C3833" s="3">
        <v>44249</v>
      </c>
      <c r="D3833" s="12" t="s">
        <v>16</v>
      </c>
      <c r="E3833" s="12" t="s">
        <v>129</v>
      </c>
      <c r="F3833" s="12" t="s">
        <v>130</v>
      </c>
      <c r="G3833" s="12" t="s">
        <v>23</v>
      </c>
      <c r="H3833" s="33">
        <v>0.55000000000000004</v>
      </c>
      <c r="I3833" s="21">
        <v>3500</v>
      </c>
      <c r="J3833" s="33">
        <f t="shared" si="150"/>
        <v>1925.0000000000002</v>
      </c>
      <c r="K3833" s="34">
        <f t="shared" si="151"/>
        <v>577.5</v>
      </c>
      <c r="L3833" s="24">
        <v>0.3</v>
      </c>
      <c r="M3833" s="42">
        <f t="shared" si="148"/>
        <v>0.16500000000000001</v>
      </c>
      <c r="N3833" s="29">
        <f t="shared" si="149"/>
        <v>577.5</v>
      </c>
      <c r="O3833" s="3"/>
      <c r="P3833" s="4">
        <f>Data!$H3833+0.05</f>
        <v>0.60000000000000009</v>
      </c>
      <c r="Q3833" s="5">
        <f>Data!$I3833-250</f>
        <v>3250</v>
      </c>
      <c r="R3833" s="6">
        <f>Data!$L3833-5%</f>
        <v>0.25</v>
      </c>
    </row>
    <row r="3834" spans="1:18" ht="15.75" customHeight="1">
      <c r="A3834" s="12" t="s">
        <v>15</v>
      </c>
      <c r="B3834" s="15">
        <v>1185732</v>
      </c>
      <c r="C3834" s="3">
        <v>44275</v>
      </c>
      <c r="D3834" s="12" t="s">
        <v>16</v>
      </c>
      <c r="E3834" s="12" t="s">
        <v>129</v>
      </c>
      <c r="F3834" s="12" t="s">
        <v>130</v>
      </c>
      <c r="G3834" s="12" t="s">
        <v>18</v>
      </c>
      <c r="H3834" s="33">
        <v>0.55000000000000004</v>
      </c>
      <c r="I3834" s="21">
        <v>5450</v>
      </c>
      <c r="J3834" s="33">
        <f t="shared" si="150"/>
        <v>2997.5000000000005</v>
      </c>
      <c r="K3834" s="34">
        <f t="shared" si="151"/>
        <v>1049.1250000000002</v>
      </c>
      <c r="L3834" s="24">
        <v>0.35000000000000003</v>
      </c>
      <c r="M3834" s="42">
        <f t="shared" si="148"/>
        <v>0.19250000000000003</v>
      </c>
      <c r="N3834" s="29">
        <f t="shared" si="149"/>
        <v>1049.1250000000002</v>
      </c>
      <c r="O3834" s="3"/>
      <c r="P3834" s="4">
        <f>Data!$H3834+0.05</f>
        <v>0.60000000000000009</v>
      </c>
      <c r="Q3834" s="5">
        <f>Data!$I3834-250</f>
        <v>5200</v>
      </c>
      <c r="R3834" s="6">
        <f>Data!$L3834-5%</f>
        <v>0.30000000000000004</v>
      </c>
    </row>
    <row r="3835" spans="1:18" ht="15.75" customHeight="1">
      <c r="A3835" s="12" t="s">
        <v>15</v>
      </c>
      <c r="B3835" s="15">
        <v>1185732</v>
      </c>
      <c r="C3835" s="3">
        <v>44275</v>
      </c>
      <c r="D3835" s="12" t="s">
        <v>16</v>
      </c>
      <c r="E3835" s="12" t="s">
        <v>129</v>
      </c>
      <c r="F3835" s="12" t="s">
        <v>130</v>
      </c>
      <c r="G3835" s="12" t="s">
        <v>19</v>
      </c>
      <c r="H3835" s="33">
        <v>0.55000000000000004</v>
      </c>
      <c r="I3835" s="21">
        <v>2500</v>
      </c>
      <c r="J3835" s="33">
        <f t="shared" si="150"/>
        <v>1375</v>
      </c>
      <c r="K3835" s="34">
        <f t="shared" si="151"/>
        <v>481.25000000000006</v>
      </c>
      <c r="L3835" s="24">
        <v>0.35000000000000003</v>
      </c>
      <c r="M3835" s="42">
        <f t="shared" si="148"/>
        <v>0.19250000000000003</v>
      </c>
      <c r="N3835" s="29">
        <f t="shared" si="149"/>
        <v>481.25000000000006</v>
      </c>
      <c r="O3835" s="3"/>
      <c r="P3835" s="4">
        <f>Data!$H3835+0.05</f>
        <v>0.60000000000000009</v>
      </c>
      <c r="Q3835" s="5">
        <f>Data!$I3835-250</f>
        <v>2250</v>
      </c>
      <c r="R3835" s="6">
        <f>Data!$L3835-5%</f>
        <v>0.30000000000000004</v>
      </c>
    </row>
    <row r="3836" spans="1:18" ht="15.75" customHeight="1">
      <c r="A3836" s="12" t="s">
        <v>15</v>
      </c>
      <c r="B3836" s="15">
        <v>1185732</v>
      </c>
      <c r="C3836" s="3">
        <v>44275</v>
      </c>
      <c r="D3836" s="12" t="s">
        <v>16</v>
      </c>
      <c r="E3836" s="12" t="s">
        <v>129</v>
      </c>
      <c r="F3836" s="12" t="s">
        <v>130</v>
      </c>
      <c r="G3836" s="12" t="s">
        <v>20</v>
      </c>
      <c r="H3836" s="33">
        <v>0.45</v>
      </c>
      <c r="I3836" s="21">
        <v>2750</v>
      </c>
      <c r="J3836" s="33">
        <f t="shared" si="150"/>
        <v>1237.5</v>
      </c>
      <c r="K3836" s="34">
        <f t="shared" si="151"/>
        <v>309.375</v>
      </c>
      <c r="L3836" s="24">
        <v>0.25</v>
      </c>
      <c r="M3836" s="42">
        <f t="shared" si="148"/>
        <v>0.1125</v>
      </c>
      <c r="N3836" s="29">
        <f t="shared" si="149"/>
        <v>309.375</v>
      </c>
      <c r="O3836" s="3"/>
      <c r="P3836" s="4">
        <f>Data!$H3836+0.05</f>
        <v>0.5</v>
      </c>
      <c r="Q3836" s="5">
        <f>Data!$I3836-250</f>
        <v>2500</v>
      </c>
      <c r="R3836" s="6">
        <f>Data!$L3836-5%</f>
        <v>0.2</v>
      </c>
    </row>
    <row r="3837" spans="1:18" ht="15.75" customHeight="1">
      <c r="A3837" s="12" t="s">
        <v>15</v>
      </c>
      <c r="B3837" s="15">
        <v>1185732</v>
      </c>
      <c r="C3837" s="3">
        <v>44275</v>
      </c>
      <c r="D3837" s="12" t="s">
        <v>16</v>
      </c>
      <c r="E3837" s="12" t="s">
        <v>129</v>
      </c>
      <c r="F3837" s="12" t="s">
        <v>130</v>
      </c>
      <c r="G3837" s="12" t="s">
        <v>21</v>
      </c>
      <c r="H3837" s="33">
        <v>0.49999999999999994</v>
      </c>
      <c r="I3837" s="21">
        <v>1250</v>
      </c>
      <c r="J3837" s="33">
        <f t="shared" si="150"/>
        <v>624.99999999999989</v>
      </c>
      <c r="K3837" s="34">
        <f t="shared" si="151"/>
        <v>156.24999999999997</v>
      </c>
      <c r="L3837" s="24">
        <v>0.25</v>
      </c>
      <c r="M3837" s="42">
        <f t="shared" si="148"/>
        <v>0.12499999999999997</v>
      </c>
      <c r="N3837" s="29">
        <f t="shared" si="149"/>
        <v>156.24999999999997</v>
      </c>
      <c r="O3837" s="3"/>
      <c r="P3837" s="4">
        <f>Data!$H3837+0.05</f>
        <v>0.54999999999999993</v>
      </c>
      <c r="Q3837" s="5">
        <f>Data!$I3837-250</f>
        <v>1000</v>
      </c>
      <c r="R3837" s="6">
        <f>Data!$L3837-5%</f>
        <v>0.2</v>
      </c>
    </row>
    <row r="3838" spans="1:18" ht="15.75" customHeight="1">
      <c r="A3838" s="12" t="s">
        <v>15</v>
      </c>
      <c r="B3838" s="15">
        <v>1185732</v>
      </c>
      <c r="C3838" s="3">
        <v>44275</v>
      </c>
      <c r="D3838" s="12" t="s">
        <v>16</v>
      </c>
      <c r="E3838" s="12" t="s">
        <v>129</v>
      </c>
      <c r="F3838" s="12" t="s">
        <v>130</v>
      </c>
      <c r="G3838" s="12" t="s">
        <v>22</v>
      </c>
      <c r="H3838" s="33">
        <v>0.65000000000000013</v>
      </c>
      <c r="I3838" s="21">
        <v>1750</v>
      </c>
      <c r="J3838" s="33">
        <f t="shared" si="150"/>
        <v>1137.5000000000002</v>
      </c>
      <c r="K3838" s="34">
        <f t="shared" si="151"/>
        <v>284.37500000000006</v>
      </c>
      <c r="L3838" s="24">
        <v>0.25</v>
      </c>
      <c r="M3838" s="42">
        <f t="shared" si="148"/>
        <v>0.16250000000000003</v>
      </c>
      <c r="N3838" s="29">
        <f t="shared" si="149"/>
        <v>284.37500000000006</v>
      </c>
      <c r="O3838" s="3"/>
      <c r="P3838" s="4">
        <f>Data!$H3838+0.05</f>
        <v>0.70000000000000018</v>
      </c>
      <c r="Q3838" s="5">
        <f>Data!$I3838-250</f>
        <v>1500</v>
      </c>
      <c r="R3838" s="6">
        <f>Data!$L3838-5%</f>
        <v>0.2</v>
      </c>
    </row>
    <row r="3839" spans="1:18" ht="15.75" customHeight="1">
      <c r="A3839" s="12" t="s">
        <v>15</v>
      </c>
      <c r="B3839" s="15">
        <v>1185732</v>
      </c>
      <c r="C3839" s="3">
        <v>44275</v>
      </c>
      <c r="D3839" s="12" t="s">
        <v>16</v>
      </c>
      <c r="E3839" s="12" t="s">
        <v>129</v>
      </c>
      <c r="F3839" s="12" t="s">
        <v>130</v>
      </c>
      <c r="G3839" s="12" t="s">
        <v>23</v>
      </c>
      <c r="H3839" s="33">
        <v>0.55000000000000004</v>
      </c>
      <c r="I3839" s="21">
        <v>2750</v>
      </c>
      <c r="J3839" s="33">
        <f t="shared" si="150"/>
        <v>1512.5000000000002</v>
      </c>
      <c r="K3839" s="34">
        <f t="shared" si="151"/>
        <v>453.75000000000006</v>
      </c>
      <c r="L3839" s="24">
        <v>0.3</v>
      </c>
      <c r="M3839" s="42">
        <f t="shared" si="148"/>
        <v>0.16500000000000001</v>
      </c>
      <c r="N3839" s="29">
        <f t="shared" si="149"/>
        <v>453.75000000000006</v>
      </c>
      <c r="O3839" s="3"/>
      <c r="P3839" s="4">
        <f>Data!$H3839+0.05</f>
        <v>0.60000000000000009</v>
      </c>
      <c r="Q3839" s="5">
        <f>Data!$I3839-250</f>
        <v>2500</v>
      </c>
      <c r="R3839" s="6">
        <f>Data!$L3839-5%</f>
        <v>0.25</v>
      </c>
    </row>
    <row r="3840" spans="1:18" ht="15.75" customHeight="1">
      <c r="A3840" s="12" t="s">
        <v>15</v>
      </c>
      <c r="B3840" s="15">
        <v>1185732</v>
      </c>
      <c r="C3840" s="3">
        <v>44307</v>
      </c>
      <c r="D3840" s="12" t="s">
        <v>16</v>
      </c>
      <c r="E3840" s="12" t="s">
        <v>129</v>
      </c>
      <c r="F3840" s="12" t="s">
        <v>130</v>
      </c>
      <c r="G3840" s="12" t="s">
        <v>18</v>
      </c>
      <c r="H3840" s="33">
        <v>0.55000000000000004</v>
      </c>
      <c r="I3840" s="21">
        <v>5250</v>
      </c>
      <c r="J3840" s="33">
        <f t="shared" si="150"/>
        <v>2887.5000000000005</v>
      </c>
      <c r="K3840" s="34">
        <f t="shared" si="151"/>
        <v>1010.6250000000002</v>
      </c>
      <c r="L3840" s="24">
        <v>0.35000000000000003</v>
      </c>
      <c r="M3840" s="42">
        <f t="shared" si="148"/>
        <v>0.19250000000000003</v>
      </c>
      <c r="N3840" s="29">
        <f t="shared" si="149"/>
        <v>1010.6250000000002</v>
      </c>
      <c r="O3840" s="3"/>
      <c r="P3840" s="4">
        <f>Data!$H3840+0.05</f>
        <v>0.60000000000000009</v>
      </c>
      <c r="Q3840" s="5">
        <f>Data!$I3840-250</f>
        <v>5000</v>
      </c>
      <c r="R3840" s="6">
        <f>Data!$L3840-5%</f>
        <v>0.30000000000000004</v>
      </c>
    </row>
    <row r="3841" spans="1:18" ht="15.75" customHeight="1">
      <c r="A3841" s="12" t="s">
        <v>15</v>
      </c>
      <c r="B3841" s="15">
        <v>1185732</v>
      </c>
      <c r="C3841" s="3">
        <v>44307</v>
      </c>
      <c r="D3841" s="12" t="s">
        <v>16</v>
      </c>
      <c r="E3841" s="12" t="s">
        <v>129</v>
      </c>
      <c r="F3841" s="12" t="s">
        <v>130</v>
      </c>
      <c r="G3841" s="12" t="s">
        <v>19</v>
      </c>
      <c r="H3841" s="33">
        <v>0.55000000000000004</v>
      </c>
      <c r="I3841" s="21">
        <v>2250</v>
      </c>
      <c r="J3841" s="33">
        <f t="shared" si="150"/>
        <v>1237.5</v>
      </c>
      <c r="K3841" s="34">
        <f t="shared" si="151"/>
        <v>433.12500000000006</v>
      </c>
      <c r="L3841" s="24">
        <v>0.35000000000000003</v>
      </c>
      <c r="M3841" s="42">
        <f t="shared" si="148"/>
        <v>0.19250000000000003</v>
      </c>
      <c r="N3841" s="29">
        <f t="shared" si="149"/>
        <v>433.12500000000006</v>
      </c>
      <c r="O3841" s="3"/>
      <c r="P3841" s="4">
        <f>Data!$H3841+0.05</f>
        <v>0.60000000000000009</v>
      </c>
      <c r="Q3841" s="5">
        <f>Data!$I3841-250</f>
        <v>2000</v>
      </c>
      <c r="R3841" s="6">
        <f>Data!$L3841-5%</f>
        <v>0.30000000000000004</v>
      </c>
    </row>
    <row r="3842" spans="1:18" ht="15.75" customHeight="1">
      <c r="A3842" s="12" t="s">
        <v>15</v>
      </c>
      <c r="B3842" s="15">
        <v>1185732</v>
      </c>
      <c r="C3842" s="3">
        <v>44307</v>
      </c>
      <c r="D3842" s="12" t="s">
        <v>16</v>
      </c>
      <c r="E3842" s="12" t="s">
        <v>129</v>
      </c>
      <c r="F3842" s="12" t="s">
        <v>130</v>
      </c>
      <c r="G3842" s="12" t="s">
        <v>20</v>
      </c>
      <c r="H3842" s="33">
        <v>0.45</v>
      </c>
      <c r="I3842" s="21">
        <v>2250</v>
      </c>
      <c r="J3842" s="33">
        <f t="shared" si="150"/>
        <v>1012.5</v>
      </c>
      <c r="K3842" s="34">
        <f t="shared" si="151"/>
        <v>253.125</v>
      </c>
      <c r="L3842" s="24">
        <v>0.25</v>
      </c>
      <c r="M3842" s="42">
        <f t="shared" si="148"/>
        <v>0.1125</v>
      </c>
      <c r="N3842" s="29">
        <f t="shared" si="149"/>
        <v>253.125</v>
      </c>
      <c r="O3842" s="3"/>
      <c r="P3842" s="4">
        <f>Data!$H3842+0.05</f>
        <v>0.5</v>
      </c>
      <c r="Q3842" s="5">
        <f>Data!$I3842-250</f>
        <v>2000</v>
      </c>
      <c r="R3842" s="6">
        <f>Data!$L3842-5%</f>
        <v>0.2</v>
      </c>
    </row>
    <row r="3843" spans="1:18" ht="15.75" customHeight="1">
      <c r="A3843" s="12" t="s">
        <v>15</v>
      </c>
      <c r="B3843" s="15">
        <v>1185732</v>
      </c>
      <c r="C3843" s="3">
        <v>44307</v>
      </c>
      <c r="D3843" s="12" t="s">
        <v>16</v>
      </c>
      <c r="E3843" s="12" t="s">
        <v>129</v>
      </c>
      <c r="F3843" s="12" t="s">
        <v>130</v>
      </c>
      <c r="G3843" s="12" t="s">
        <v>21</v>
      </c>
      <c r="H3843" s="33">
        <v>0.49999999999999994</v>
      </c>
      <c r="I3843" s="21">
        <v>1500</v>
      </c>
      <c r="J3843" s="33">
        <f t="shared" si="150"/>
        <v>749.99999999999989</v>
      </c>
      <c r="K3843" s="34">
        <f t="shared" si="151"/>
        <v>187.49999999999997</v>
      </c>
      <c r="L3843" s="24">
        <v>0.25</v>
      </c>
      <c r="M3843" s="42">
        <f t="shared" si="148"/>
        <v>0.12499999999999999</v>
      </c>
      <c r="N3843" s="29">
        <f t="shared" si="149"/>
        <v>187.49999999999997</v>
      </c>
      <c r="O3843" s="3"/>
      <c r="P3843" s="4">
        <f>Data!$H3843+0.05</f>
        <v>0.54999999999999993</v>
      </c>
      <c r="Q3843" s="5">
        <f>Data!$I3843-250</f>
        <v>1250</v>
      </c>
      <c r="R3843" s="6">
        <f>Data!$L3843-5%</f>
        <v>0.2</v>
      </c>
    </row>
    <row r="3844" spans="1:18" ht="15.75" customHeight="1">
      <c r="A3844" s="12" t="s">
        <v>15</v>
      </c>
      <c r="B3844" s="15">
        <v>1185732</v>
      </c>
      <c r="C3844" s="3">
        <v>44307</v>
      </c>
      <c r="D3844" s="12" t="s">
        <v>16</v>
      </c>
      <c r="E3844" s="12" t="s">
        <v>129</v>
      </c>
      <c r="F3844" s="12" t="s">
        <v>130</v>
      </c>
      <c r="G3844" s="12" t="s">
        <v>22</v>
      </c>
      <c r="H3844" s="33">
        <v>0.60000000000000009</v>
      </c>
      <c r="I3844" s="21">
        <v>1500</v>
      </c>
      <c r="J3844" s="33">
        <f t="shared" si="150"/>
        <v>900.00000000000011</v>
      </c>
      <c r="K3844" s="34">
        <f t="shared" si="151"/>
        <v>225.00000000000003</v>
      </c>
      <c r="L3844" s="24">
        <v>0.25</v>
      </c>
      <c r="M3844" s="42">
        <f t="shared" si="148"/>
        <v>0.15000000000000002</v>
      </c>
      <c r="N3844" s="29">
        <f t="shared" si="149"/>
        <v>225.00000000000003</v>
      </c>
      <c r="O3844" s="3"/>
      <c r="P3844" s="4">
        <f>Data!$H3844+0</f>
        <v>0.60000000000000009</v>
      </c>
      <c r="Q3844" s="5">
        <f>Data!$I3844-250</f>
        <v>1250</v>
      </c>
      <c r="R3844" s="6">
        <f>Data!$L3844-5%</f>
        <v>0.2</v>
      </c>
    </row>
    <row r="3845" spans="1:18" ht="15.75" customHeight="1">
      <c r="A3845" s="12" t="s">
        <v>15</v>
      </c>
      <c r="B3845" s="15">
        <v>1185732</v>
      </c>
      <c r="C3845" s="3">
        <v>44307</v>
      </c>
      <c r="D3845" s="12" t="s">
        <v>16</v>
      </c>
      <c r="E3845" s="12" t="s">
        <v>129</v>
      </c>
      <c r="F3845" s="12" t="s">
        <v>130</v>
      </c>
      <c r="G3845" s="12" t="s">
        <v>23</v>
      </c>
      <c r="H3845" s="33">
        <v>0.5</v>
      </c>
      <c r="I3845" s="21">
        <v>3000</v>
      </c>
      <c r="J3845" s="33">
        <f t="shared" si="150"/>
        <v>1500</v>
      </c>
      <c r="K3845" s="34">
        <f t="shared" si="151"/>
        <v>450</v>
      </c>
      <c r="L3845" s="24">
        <v>0.3</v>
      </c>
      <c r="M3845" s="42">
        <f t="shared" si="148"/>
        <v>0.15</v>
      </c>
      <c r="N3845" s="29">
        <f t="shared" si="149"/>
        <v>450</v>
      </c>
      <c r="O3845" s="3"/>
      <c r="P3845" s="4">
        <f>Data!$H3845+0</f>
        <v>0.5</v>
      </c>
      <c r="Q3845" s="5">
        <f>Data!$I3845-250</f>
        <v>2750</v>
      </c>
      <c r="R3845" s="6">
        <f>Data!$L3845-5%</f>
        <v>0.25</v>
      </c>
    </row>
    <row r="3846" spans="1:18" ht="15.75" customHeight="1">
      <c r="A3846" s="12" t="s">
        <v>15</v>
      </c>
      <c r="B3846" s="15">
        <v>1185732</v>
      </c>
      <c r="C3846" s="3">
        <v>44336</v>
      </c>
      <c r="D3846" s="12" t="s">
        <v>16</v>
      </c>
      <c r="E3846" s="12" t="s">
        <v>129</v>
      </c>
      <c r="F3846" s="12" t="s">
        <v>130</v>
      </c>
      <c r="G3846" s="12" t="s">
        <v>18</v>
      </c>
      <c r="H3846" s="33">
        <v>0.65</v>
      </c>
      <c r="I3846" s="21">
        <v>5700</v>
      </c>
      <c r="J3846" s="33">
        <f t="shared" si="150"/>
        <v>3705</v>
      </c>
      <c r="K3846" s="34">
        <f t="shared" si="151"/>
        <v>1296.7500000000002</v>
      </c>
      <c r="L3846" s="24">
        <v>0.35000000000000003</v>
      </c>
      <c r="M3846" s="42">
        <f t="shared" si="148"/>
        <v>0.22750000000000004</v>
      </c>
      <c r="N3846" s="29">
        <f t="shared" si="149"/>
        <v>1296.7500000000002</v>
      </c>
      <c r="O3846" s="3"/>
      <c r="P3846" s="4">
        <f>Data!$H3846+0</f>
        <v>0.65</v>
      </c>
      <c r="Q3846" s="5">
        <f>Data!$I3846-250</f>
        <v>5450</v>
      </c>
      <c r="R3846" s="6">
        <f>Data!$L3846-5%</f>
        <v>0.30000000000000004</v>
      </c>
    </row>
    <row r="3847" spans="1:18" ht="15.75" customHeight="1">
      <c r="A3847" s="12" t="s">
        <v>15</v>
      </c>
      <c r="B3847" s="15">
        <v>1185732</v>
      </c>
      <c r="C3847" s="3">
        <v>44336</v>
      </c>
      <c r="D3847" s="12" t="s">
        <v>16</v>
      </c>
      <c r="E3847" s="12" t="s">
        <v>129</v>
      </c>
      <c r="F3847" s="12" t="s">
        <v>130</v>
      </c>
      <c r="G3847" s="12" t="s">
        <v>19</v>
      </c>
      <c r="H3847" s="33">
        <v>0.60000000000000009</v>
      </c>
      <c r="I3847" s="21">
        <v>2750</v>
      </c>
      <c r="J3847" s="33">
        <f t="shared" si="150"/>
        <v>1650.0000000000002</v>
      </c>
      <c r="K3847" s="34">
        <f t="shared" si="151"/>
        <v>577.50000000000011</v>
      </c>
      <c r="L3847" s="24">
        <v>0.35000000000000003</v>
      </c>
      <c r="M3847" s="42">
        <f t="shared" ref="M3847:M3893" si="152">IFERROR(K3847/I3847,0)</f>
        <v>0.21000000000000005</v>
      </c>
      <c r="N3847" s="29">
        <f t="shared" ref="N3847:N3893" si="153">L3847*J3847</f>
        <v>577.50000000000011</v>
      </c>
      <c r="O3847" s="3"/>
      <c r="P3847" s="4">
        <f>Data!$H3847+0</f>
        <v>0.60000000000000009</v>
      </c>
      <c r="Q3847" s="5">
        <f>Data!$I3847-250</f>
        <v>2500</v>
      </c>
      <c r="R3847" s="6">
        <f>Data!$L3847-5%</f>
        <v>0.30000000000000004</v>
      </c>
    </row>
    <row r="3848" spans="1:18" ht="15.75" customHeight="1">
      <c r="A3848" s="12" t="s">
        <v>15</v>
      </c>
      <c r="B3848" s="15">
        <v>1185732</v>
      </c>
      <c r="C3848" s="3">
        <v>44336</v>
      </c>
      <c r="D3848" s="12" t="s">
        <v>16</v>
      </c>
      <c r="E3848" s="12" t="s">
        <v>129</v>
      </c>
      <c r="F3848" s="12" t="s">
        <v>130</v>
      </c>
      <c r="G3848" s="12" t="s">
        <v>20</v>
      </c>
      <c r="H3848" s="33">
        <v>0.55000000000000004</v>
      </c>
      <c r="I3848" s="21">
        <v>3000</v>
      </c>
      <c r="J3848" s="33">
        <f t="shared" si="150"/>
        <v>1650.0000000000002</v>
      </c>
      <c r="K3848" s="34">
        <f t="shared" si="151"/>
        <v>412.50000000000006</v>
      </c>
      <c r="L3848" s="24">
        <v>0.25</v>
      </c>
      <c r="M3848" s="42">
        <f t="shared" si="152"/>
        <v>0.13750000000000001</v>
      </c>
      <c r="N3848" s="29">
        <f t="shared" si="153"/>
        <v>412.50000000000006</v>
      </c>
      <c r="O3848" s="3"/>
      <c r="P3848" s="4">
        <f>Data!$H3848+0</f>
        <v>0.55000000000000004</v>
      </c>
      <c r="Q3848" s="5">
        <f>Data!$I3848-250</f>
        <v>2750</v>
      </c>
      <c r="R3848" s="6">
        <f>Data!$L3848-5%</f>
        <v>0.2</v>
      </c>
    </row>
    <row r="3849" spans="1:18" ht="15.75" customHeight="1">
      <c r="A3849" s="12" t="s">
        <v>15</v>
      </c>
      <c r="B3849" s="15">
        <v>1185732</v>
      </c>
      <c r="C3849" s="3">
        <v>44336</v>
      </c>
      <c r="D3849" s="12" t="s">
        <v>16</v>
      </c>
      <c r="E3849" s="12" t="s">
        <v>129</v>
      </c>
      <c r="F3849" s="12" t="s">
        <v>130</v>
      </c>
      <c r="G3849" s="12" t="s">
        <v>21</v>
      </c>
      <c r="H3849" s="33">
        <v>0.55000000000000004</v>
      </c>
      <c r="I3849" s="21">
        <v>2500</v>
      </c>
      <c r="J3849" s="33">
        <f t="shared" si="150"/>
        <v>1375</v>
      </c>
      <c r="K3849" s="34">
        <f t="shared" si="151"/>
        <v>343.75</v>
      </c>
      <c r="L3849" s="24">
        <v>0.25</v>
      </c>
      <c r="M3849" s="42">
        <f t="shared" si="152"/>
        <v>0.13750000000000001</v>
      </c>
      <c r="N3849" s="29">
        <f t="shared" si="153"/>
        <v>343.75</v>
      </c>
      <c r="O3849" s="3"/>
      <c r="P3849" s="4">
        <f>Data!$H3849+0</f>
        <v>0.55000000000000004</v>
      </c>
      <c r="Q3849" s="5">
        <f>Data!$I3849-250</f>
        <v>2250</v>
      </c>
      <c r="R3849" s="6">
        <f>Data!$L3849-5%</f>
        <v>0.2</v>
      </c>
    </row>
    <row r="3850" spans="1:18" ht="15.75" customHeight="1">
      <c r="A3850" s="12" t="s">
        <v>15</v>
      </c>
      <c r="B3850" s="15">
        <v>1185732</v>
      </c>
      <c r="C3850" s="3">
        <v>44336</v>
      </c>
      <c r="D3850" s="12" t="s">
        <v>16</v>
      </c>
      <c r="E3850" s="12" t="s">
        <v>129</v>
      </c>
      <c r="F3850" s="12" t="s">
        <v>130</v>
      </c>
      <c r="G3850" s="12" t="s">
        <v>22</v>
      </c>
      <c r="H3850" s="33">
        <v>0.65</v>
      </c>
      <c r="I3850" s="21">
        <v>2750</v>
      </c>
      <c r="J3850" s="33">
        <f t="shared" si="150"/>
        <v>1787.5</v>
      </c>
      <c r="K3850" s="34">
        <f t="shared" si="151"/>
        <v>446.875</v>
      </c>
      <c r="L3850" s="24">
        <v>0.25</v>
      </c>
      <c r="M3850" s="42">
        <f t="shared" si="152"/>
        <v>0.16250000000000001</v>
      </c>
      <c r="N3850" s="29">
        <f t="shared" si="153"/>
        <v>446.875</v>
      </c>
      <c r="O3850" s="3"/>
      <c r="P3850" s="4">
        <f>Data!$H3850+0</f>
        <v>0.65</v>
      </c>
      <c r="Q3850" s="5">
        <f>Data!$I3850-250</f>
        <v>2500</v>
      </c>
      <c r="R3850" s="6">
        <f>Data!$L3850-5%</f>
        <v>0.2</v>
      </c>
    </row>
    <row r="3851" spans="1:18" ht="15.75" customHeight="1">
      <c r="A3851" s="12" t="s">
        <v>15</v>
      </c>
      <c r="B3851" s="15">
        <v>1185732</v>
      </c>
      <c r="C3851" s="3">
        <v>44336</v>
      </c>
      <c r="D3851" s="12" t="s">
        <v>16</v>
      </c>
      <c r="E3851" s="12" t="s">
        <v>129</v>
      </c>
      <c r="F3851" s="12" t="s">
        <v>130</v>
      </c>
      <c r="G3851" s="12" t="s">
        <v>23</v>
      </c>
      <c r="H3851" s="33">
        <v>0.70000000000000007</v>
      </c>
      <c r="I3851" s="21">
        <v>4000</v>
      </c>
      <c r="J3851" s="33">
        <f t="shared" si="150"/>
        <v>2800.0000000000005</v>
      </c>
      <c r="K3851" s="34">
        <f t="shared" si="151"/>
        <v>840.00000000000011</v>
      </c>
      <c r="L3851" s="24">
        <v>0.3</v>
      </c>
      <c r="M3851" s="42">
        <f t="shared" si="152"/>
        <v>0.21000000000000002</v>
      </c>
      <c r="N3851" s="29">
        <f t="shared" si="153"/>
        <v>840.00000000000011</v>
      </c>
      <c r="O3851" s="3"/>
      <c r="P3851" s="4">
        <f>Data!$H3851+0</f>
        <v>0.70000000000000007</v>
      </c>
      <c r="Q3851" s="5">
        <f>Data!$I3851-250</f>
        <v>3750</v>
      </c>
      <c r="R3851" s="6">
        <f>Data!$L3851-5%</f>
        <v>0.25</v>
      </c>
    </row>
    <row r="3852" spans="1:18" ht="15.75" customHeight="1">
      <c r="A3852" s="12" t="s">
        <v>15</v>
      </c>
      <c r="B3852" s="15">
        <v>1185732</v>
      </c>
      <c r="C3852" s="3">
        <v>44369</v>
      </c>
      <c r="D3852" s="12" t="s">
        <v>16</v>
      </c>
      <c r="E3852" s="12" t="s">
        <v>129</v>
      </c>
      <c r="F3852" s="12" t="s">
        <v>130</v>
      </c>
      <c r="G3852" s="12" t="s">
        <v>18</v>
      </c>
      <c r="H3852" s="33">
        <v>0.65</v>
      </c>
      <c r="I3852" s="21">
        <v>6500</v>
      </c>
      <c r="J3852" s="33">
        <f t="shared" si="150"/>
        <v>4225</v>
      </c>
      <c r="K3852" s="34">
        <f t="shared" si="151"/>
        <v>1478.7500000000002</v>
      </c>
      <c r="L3852" s="24">
        <v>0.35000000000000003</v>
      </c>
      <c r="M3852" s="42">
        <f t="shared" si="152"/>
        <v>0.22750000000000004</v>
      </c>
      <c r="N3852" s="29">
        <f t="shared" si="153"/>
        <v>1478.7500000000002</v>
      </c>
      <c r="O3852" s="3"/>
      <c r="P3852" s="4">
        <f>Data!$H3852+0</f>
        <v>0.65</v>
      </c>
      <c r="Q3852" s="5">
        <f>Data!$I3852-250</f>
        <v>6250</v>
      </c>
      <c r="R3852" s="6">
        <f>Data!$L3852-5%</f>
        <v>0.30000000000000004</v>
      </c>
    </row>
    <row r="3853" spans="1:18" ht="15.75" customHeight="1">
      <c r="A3853" s="12" t="s">
        <v>15</v>
      </c>
      <c r="B3853" s="15">
        <v>1185732</v>
      </c>
      <c r="C3853" s="3">
        <v>44369</v>
      </c>
      <c r="D3853" s="12" t="s">
        <v>16</v>
      </c>
      <c r="E3853" s="12" t="s">
        <v>129</v>
      </c>
      <c r="F3853" s="12" t="s">
        <v>130</v>
      </c>
      <c r="G3853" s="12" t="s">
        <v>19</v>
      </c>
      <c r="H3853" s="33">
        <v>0.60000000000000009</v>
      </c>
      <c r="I3853" s="21">
        <v>4000</v>
      </c>
      <c r="J3853" s="33">
        <f t="shared" si="150"/>
        <v>2400.0000000000005</v>
      </c>
      <c r="K3853" s="34">
        <f t="shared" si="151"/>
        <v>840.00000000000023</v>
      </c>
      <c r="L3853" s="24">
        <v>0.35000000000000003</v>
      </c>
      <c r="M3853" s="42">
        <f t="shared" si="152"/>
        <v>0.21000000000000005</v>
      </c>
      <c r="N3853" s="29">
        <f t="shared" si="153"/>
        <v>840.00000000000023</v>
      </c>
      <c r="O3853" s="3"/>
      <c r="P3853" s="4">
        <f>Data!$H3853+0</f>
        <v>0.60000000000000009</v>
      </c>
      <c r="Q3853" s="5">
        <f>Data!$I3853-250</f>
        <v>3750</v>
      </c>
      <c r="R3853" s="6">
        <f>Data!$L3853-5%</f>
        <v>0.30000000000000004</v>
      </c>
    </row>
    <row r="3854" spans="1:18" ht="15.75" customHeight="1">
      <c r="A3854" s="12" t="s">
        <v>15</v>
      </c>
      <c r="B3854" s="15">
        <v>1185732</v>
      </c>
      <c r="C3854" s="3">
        <v>44369</v>
      </c>
      <c r="D3854" s="12" t="s">
        <v>16</v>
      </c>
      <c r="E3854" s="12" t="s">
        <v>129</v>
      </c>
      <c r="F3854" s="12" t="s">
        <v>130</v>
      </c>
      <c r="G3854" s="12" t="s">
        <v>20</v>
      </c>
      <c r="H3854" s="33">
        <v>0.55000000000000004</v>
      </c>
      <c r="I3854" s="21">
        <v>3250</v>
      </c>
      <c r="J3854" s="33">
        <f t="shared" si="150"/>
        <v>1787.5000000000002</v>
      </c>
      <c r="K3854" s="34">
        <f t="shared" si="151"/>
        <v>446.87500000000006</v>
      </c>
      <c r="L3854" s="24">
        <v>0.25</v>
      </c>
      <c r="M3854" s="42">
        <f t="shared" si="152"/>
        <v>0.13750000000000001</v>
      </c>
      <c r="N3854" s="29">
        <f t="shared" si="153"/>
        <v>446.87500000000006</v>
      </c>
      <c r="O3854" s="3"/>
      <c r="P3854" s="4">
        <f>Data!$H3854+0</f>
        <v>0.55000000000000004</v>
      </c>
      <c r="Q3854" s="5">
        <f>Data!$I3854-250</f>
        <v>3000</v>
      </c>
      <c r="R3854" s="6">
        <f>Data!$L3854-5%</f>
        <v>0.2</v>
      </c>
    </row>
    <row r="3855" spans="1:18" ht="15.75" customHeight="1">
      <c r="A3855" s="12" t="s">
        <v>15</v>
      </c>
      <c r="B3855" s="15">
        <v>1185732</v>
      </c>
      <c r="C3855" s="3">
        <v>44369</v>
      </c>
      <c r="D3855" s="12" t="s">
        <v>16</v>
      </c>
      <c r="E3855" s="12" t="s">
        <v>129</v>
      </c>
      <c r="F3855" s="12" t="s">
        <v>130</v>
      </c>
      <c r="G3855" s="12" t="s">
        <v>21</v>
      </c>
      <c r="H3855" s="33">
        <v>0.55000000000000004</v>
      </c>
      <c r="I3855" s="21">
        <v>3000</v>
      </c>
      <c r="J3855" s="33">
        <f t="shared" si="150"/>
        <v>1650.0000000000002</v>
      </c>
      <c r="K3855" s="34">
        <f t="shared" si="151"/>
        <v>412.50000000000006</v>
      </c>
      <c r="L3855" s="24">
        <v>0.25</v>
      </c>
      <c r="M3855" s="42">
        <f t="shared" si="152"/>
        <v>0.13750000000000001</v>
      </c>
      <c r="N3855" s="29">
        <f t="shared" si="153"/>
        <v>412.50000000000006</v>
      </c>
      <c r="O3855" s="3"/>
      <c r="P3855" s="4">
        <f>Data!$H3855+0</f>
        <v>0.55000000000000004</v>
      </c>
      <c r="Q3855" s="5">
        <f>Data!$I3855-250</f>
        <v>2750</v>
      </c>
      <c r="R3855" s="6">
        <f>Data!$L3855-5%</f>
        <v>0.2</v>
      </c>
    </row>
    <row r="3856" spans="1:18" ht="15.75" customHeight="1">
      <c r="A3856" s="12" t="s">
        <v>15</v>
      </c>
      <c r="B3856" s="15">
        <v>1185732</v>
      </c>
      <c r="C3856" s="3">
        <v>44369</v>
      </c>
      <c r="D3856" s="12" t="s">
        <v>16</v>
      </c>
      <c r="E3856" s="12" t="s">
        <v>129</v>
      </c>
      <c r="F3856" s="12" t="s">
        <v>130</v>
      </c>
      <c r="G3856" s="12" t="s">
        <v>22</v>
      </c>
      <c r="H3856" s="33">
        <v>0.65</v>
      </c>
      <c r="I3856" s="21">
        <v>3000</v>
      </c>
      <c r="J3856" s="33">
        <f t="shared" si="150"/>
        <v>1950</v>
      </c>
      <c r="K3856" s="34">
        <f t="shared" si="151"/>
        <v>487.5</v>
      </c>
      <c r="L3856" s="24">
        <v>0.25</v>
      </c>
      <c r="M3856" s="42">
        <f t="shared" si="152"/>
        <v>0.16250000000000001</v>
      </c>
      <c r="N3856" s="29">
        <f t="shared" si="153"/>
        <v>487.5</v>
      </c>
      <c r="O3856" s="3"/>
      <c r="P3856" s="4">
        <f>Data!$H3856+0</f>
        <v>0.65</v>
      </c>
      <c r="Q3856" s="5">
        <f>Data!$I3856-250</f>
        <v>2750</v>
      </c>
      <c r="R3856" s="6">
        <f>Data!$L3856-5%</f>
        <v>0.2</v>
      </c>
    </row>
    <row r="3857" spans="1:18" ht="15.75" customHeight="1">
      <c r="A3857" s="12" t="s">
        <v>15</v>
      </c>
      <c r="B3857" s="15">
        <v>1185732</v>
      </c>
      <c r="C3857" s="3">
        <v>44369</v>
      </c>
      <c r="D3857" s="12" t="s">
        <v>16</v>
      </c>
      <c r="E3857" s="12" t="s">
        <v>129</v>
      </c>
      <c r="F3857" s="12" t="s">
        <v>130</v>
      </c>
      <c r="G3857" s="12" t="s">
        <v>23</v>
      </c>
      <c r="H3857" s="33">
        <v>0.70000000000000007</v>
      </c>
      <c r="I3857" s="21">
        <v>4500</v>
      </c>
      <c r="J3857" s="33">
        <f t="shared" si="150"/>
        <v>3150.0000000000005</v>
      </c>
      <c r="K3857" s="34">
        <f t="shared" si="151"/>
        <v>945.00000000000011</v>
      </c>
      <c r="L3857" s="24">
        <v>0.3</v>
      </c>
      <c r="M3857" s="42">
        <f t="shared" si="152"/>
        <v>0.21000000000000002</v>
      </c>
      <c r="N3857" s="29">
        <f t="shared" si="153"/>
        <v>945.00000000000011</v>
      </c>
      <c r="O3857" s="3"/>
      <c r="P3857" s="4">
        <f>Data!$H3857+0</f>
        <v>0.70000000000000007</v>
      </c>
      <c r="Q3857" s="5">
        <f>Data!$I3857-250</f>
        <v>4250</v>
      </c>
      <c r="R3857" s="6">
        <f>Data!$L3857-5%</f>
        <v>0.25</v>
      </c>
    </row>
    <row r="3858" spans="1:18" ht="15.75" customHeight="1">
      <c r="A3858" s="12" t="s">
        <v>15</v>
      </c>
      <c r="B3858" s="15">
        <v>1185732</v>
      </c>
      <c r="C3858" s="3">
        <v>44397</v>
      </c>
      <c r="D3858" s="12" t="s">
        <v>16</v>
      </c>
      <c r="E3858" s="12" t="s">
        <v>129</v>
      </c>
      <c r="F3858" s="12" t="s">
        <v>130</v>
      </c>
      <c r="G3858" s="12" t="s">
        <v>18</v>
      </c>
      <c r="H3858" s="33">
        <v>0.65</v>
      </c>
      <c r="I3858" s="21">
        <v>6750</v>
      </c>
      <c r="J3858" s="33">
        <f t="shared" si="150"/>
        <v>4387.5</v>
      </c>
      <c r="K3858" s="34">
        <f t="shared" si="151"/>
        <v>1535.6250000000002</v>
      </c>
      <c r="L3858" s="24">
        <v>0.35000000000000003</v>
      </c>
      <c r="M3858" s="42">
        <f t="shared" si="152"/>
        <v>0.22750000000000004</v>
      </c>
      <c r="N3858" s="29">
        <f t="shared" si="153"/>
        <v>1535.6250000000002</v>
      </c>
      <c r="O3858" s="3"/>
      <c r="P3858" s="4">
        <f>Data!$H3858+0</f>
        <v>0.65</v>
      </c>
      <c r="Q3858" s="5">
        <f>Data!$I3858-250</f>
        <v>6500</v>
      </c>
      <c r="R3858" s="6">
        <f>Data!$L3858-5%</f>
        <v>0.30000000000000004</v>
      </c>
    </row>
    <row r="3859" spans="1:18" ht="15.75" customHeight="1">
      <c r="A3859" s="12" t="s">
        <v>15</v>
      </c>
      <c r="B3859" s="15">
        <v>1185732</v>
      </c>
      <c r="C3859" s="3">
        <v>44397</v>
      </c>
      <c r="D3859" s="12" t="s">
        <v>16</v>
      </c>
      <c r="E3859" s="12" t="s">
        <v>129</v>
      </c>
      <c r="F3859" s="12" t="s">
        <v>130</v>
      </c>
      <c r="G3859" s="12" t="s">
        <v>19</v>
      </c>
      <c r="H3859" s="33">
        <v>0.60000000000000009</v>
      </c>
      <c r="I3859" s="21">
        <v>4250</v>
      </c>
      <c r="J3859" s="33">
        <f t="shared" si="150"/>
        <v>2550.0000000000005</v>
      </c>
      <c r="K3859" s="34">
        <f t="shared" si="151"/>
        <v>892.50000000000023</v>
      </c>
      <c r="L3859" s="24">
        <v>0.35000000000000003</v>
      </c>
      <c r="M3859" s="42">
        <f t="shared" si="152"/>
        <v>0.21000000000000005</v>
      </c>
      <c r="N3859" s="29">
        <f t="shared" si="153"/>
        <v>892.50000000000023</v>
      </c>
      <c r="O3859" s="3"/>
      <c r="P3859" s="4">
        <f>Data!$H3859+0</f>
        <v>0.60000000000000009</v>
      </c>
      <c r="Q3859" s="5">
        <f>Data!$I3859-250</f>
        <v>4000</v>
      </c>
      <c r="R3859" s="6">
        <f>Data!$L3859-5%</f>
        <v>0.30000000000000004</v>
      </c>
    </row>
    <row r="3860" spans="1:18" ht="15.75" customHeight="1">
      <c r="A3860" s="12" t="s">
        <v>15</v>
      </c>
      <c r="B3860" s="15">
        <v>1185732</v>
      </c>
      <c r="C3860" s="3">
        <v>44397</v>
      </c>
      <c r="D3860" s="12" t="s">
        <v>16</v>
      </c>
      <c r="E3860" s="12" t="s">
        <v>129</v>
      </c>
      <c r="F3860" s="12" t="s">
        <v>130</v>
      </c>
      <c r="G3860" s="12" t="s">
        <v>20</v>
      </c>
      <c r="H3860" s="33">
        <v>0.55000000000000004</v>
      </c>
      <c r="I3860" s="21">
        <v>3500</v>
      </c>
      <c r="J3860" s="33">
        <f t="shared" si="150"/>
        <v>1925.0000000000002</v>
      </c>
      <c r="K3860" s="34">
        <f t="shared" si="151"/>
        <v>481.25000000000006</v>
      </c>
      <c r="L3860" s="24">
        <v>0.25</v>
      </c>
      <c r="M3860" s="42">
        <f t="shared" si="152"/>
        <v>0.13750000000000001</v>
      </c>
      <c r="N3860" s="29">
        <f t="shared" si="153"/>
        <v>481.25000000000006</v>
      </c>
      <c r="O3860" s="3"/>
      <c r="P3860" s="4">
        <f>Data!$H3860+0</f>
        <v>0.55000000000000004</v>
      </c>
      <c r="Q3860" s="5">
        <f>Data!$I3860-250</f>
        <v>3250</v>
      </c>
      <c r="R3860" s="6">
        <f>Data!$L3860-5%</f>
        <v>0.2</v>
      </c>
    </row>
    <row r="3861" spans="1:18" ht="15.75" customHeight="1">
      <c r="A3861" s="12" t="s">
        <v>15</v>
      </c>
      <c r="B3861" s="15">
        <v>1185732</v>
      </c>
      <c r="C3861" s="3">
        <v>44397</v>
      </c>
      <c r="D3861" s="12" t="s">
        <v>16</v>
      </c>
      <c r="E3861" s="12" t="s">
        <v>129</v>
      </c>
      <c r="F3861" s="12" t="s">
        <v>130</v>
      </c>
      <c r="G3861" s="12" t="s">
        <v>21</v>
      </c>
      <c r="H3861" s="33">
        <v>0.55000000000000004</v>
      </c>
      <c r="I3861" s="21">
        <v>3000</v>
      </c>
      <c r="J3861" s="33">
        <f t="shared" si="150"/>
        <v>1650.0000000000002</v>
      </c>
      <c r="K3861" s="34">
        <f t="shared" si="151"/>
        <v>412.50000000000006</v>
      </c>
      <c r="L3861" s="24">
        <v>0.25</v>
      </c>
      <c r="M3861" s="42">
        <f t="shared" si="152"/>
        <v>0.13750000000000001</v>
      </c>
      <c r="N3861" s="29">
        <f t="shared" si="153"/>
        <v>412.50000000000006</v>
      </c>
      <c r="O3861" s="3"/>
      <c r="P3861" s="4">
        <f>Data!$H3861+0</f>
        <v>0.55000000000000004</v>
      </c>
      <c r="Q3861" s="5">
        <f>Data!$I3861-250</f>
        <v>2750</v>
      </c>
      <c r="R3861" s="6">
        <f>Data!$L3861-5%</f>
        <v>0.2</v>
      </c>
    </row>
    <row r="3862" spans="1:18" ht="15.75" customHeight="1">
      <c r="A3862" s="12" t="s">
        <v>15</v>
      </c>
      <c r="B3862" s="15">
        <v>1185732</v>
      </c>
      <c r="C3862" s="3">
        <v>44397</v>
      </c>
      <c r="D3862" s="12" t="s">
        <v>16</v>
      </c>
      <c r="E3862" s="12" t="s">
        <v>129</v>
      </c>
      <c r="F3862" s="12" t="s">
        <v>130</v>
      </c>
      <c r="G3862" s="12" t="s">
        <v>22</v>
      </c>
      <c r="H3862" s="33">
        <v>0.65</v>
      </c>
      <c r="I3862" s="21">
        <v>3250</v>
      </c>
      <c r="J3862" s="33">
        <f t="shared" si="150"/>
        <v>2112.5</v>
      </c>
      <c r="K3862" s="34">
        <f t="shared" si="151"/>
        <v>528.125</v>
      </c>
      <c r="L3862" s="24">
        <v>0.25</v>
      </c>
      <c r="M3862" s="42">
        <f t="shared" si="152"/>
        <v>0.16250000000000001</v>
      </c>
      <c r="N3862" s="29">
        <f t="shared" si="153"/>
        <v>528.125</v>
      </c>
      <c r="O3862" s="3"/>
      <c r="P3862" s="4">
        <f>Data!$H3862+0</f>
        <v>0.65</v>
      </c>
      <c r="Q3862" s="5">
        <f>Data!$I3862-250</f>
        <v>3000</v>
      </c>
      <c r="R3862" s="6">
        <f>Data!$L3862-5%</f>
        <v>0.2</v>
      </c>
    </row>
    <row r="3863" spans="1:18" ht="15.75" customHeight="1">
      <c r="A3863" s="12" t="s">
        <v>15</v>
      </c>
      <c r="B3863" s="15">
        <v>1185732</v>
      </c>
      <c r="C3863" s="3">
        <v>44397</v>
      </c>
      <c r="D3863" s="12" t="s">
        <v>16</v>
      </c>
      <c r="E3863" s="12" t="s">
        <v>129</v>
      </c>
      <c r="F3863" s="12" t="s">
        <v>130</v>
      </c>
      <c r="G3863" s="12" t="s">
        <v>23</v>
      </c>
      <c r="H3863" s="33">
        <v>0.70000000000000007</v>
      </c>
      <c r="I3863" s="21">
        <v>5000</v>
      </c>
      <c r="J3863" s="33">
        <f t="shared" si="150"/>
        <v>3500.0000000000005</v>
      </c>
      <c r="K3863" s="34">
        <f t="shared" si="151"/>
        <v>1050</v>
      </c>
      <c r="L3863" s="24">
        <v>0.3</v>
      </c>
      <c r="M3863" s="42">
        <f t="shared" si="152"/>
        <v>0.21</v>
      </c>
      <c r="N3863" s="29">
        <f t="shared" si="153"/>
        <v>1050</v>
      </c>
      <c r="O3863" s="3"/>
      <c r="P3863" s="4">
        <f>Data!$H3863+0</f>
        <v>0.70000000000000007</v>
      </c>
      <c r="Q3863" s="5">
        <f>Data!$I3863-250</f>
        <v>4750</v>
      </c>
      <c r="R3863" s="6">
        <f>Data!$L3863-5%</f>
        <v>0.25</v>
      </c>
    </row>
    <row r="3864" spans="1:18" ht="15.75" customHeight="1">
      <c r="A3864" s="12" t="s">
        <v>15</v>
      </c>
      <c r="B3864" s="15">
        <v>1185732</v>
      </c>
      <c r="C3864" s="3">
        <v>44429</v>
      </c>
      <c r="D3864" s="12" t="s">
        <v>16</v>
      </c>
      <c r="E3864" s="12" t="s">
        <v>129</v>
      </c>
      <c r="F3864" s="12" t="s">
        <v>130</v>
      </c>
      <c r="G3864" s="12" t="s">
        <v>18</v>
      </c>
      <c r="H3864" s="33">
        <v>0.65</v>
      </c>
      <c r="I3864" s="21">
        <v>6500</v>
      </c>
      <c r="J3864" s="33">
        <f t="shared" si="150"/>
        <v>4225</v>
      </c>
      <c r="K3864" s="34">
        <f t="shared" si="151"/>
        <v>1478.7500000000002</v>
      </c>
      <c r="L3864" s="24">
        <v>0.35000000000000003</v>
      </c>
      <c r="M3864" s="42">
        <f t="shared" si="152"/>
        <v>0.22750000000000004</v>
      </c>
      <c r="N3864" s="29">
        <f t="shared" si="153"/>
        <v>1478.7500000000002</v>
      </c>
      <c r="O3864" s="3"/>
      <c r="P3864" s="4">
        <f>Data!$H3864+0</f>
        <v>0.65</v>
      </c>
      <c r="Q3864" s="5">
        <f>Data!$I3864-250</f>
        <v>6250</v>
      </c>
      <c r="R3864" s="6">
        <f>Data!$L3864-5%</f>
        <v>0.30000000000000004</v>
      </c>
    </row>
    <row r="3865" spans="1:18" ht="15.75" customHeight="1">
      <c r="A3865" s="12" t="s">
        <v>15</v>
      </c>
      <c r="B3865" s="15">
        <v>1185732</v>
      </c>
      <c r="C3865" s="3">
        <v>44429</v>
      </c>
      <c r="D3865" s="12" t="s">
        <v>16</v>
      </c>
      <c r="E3865" s="12" t="s">
        <v>129</v>
      </c>
      <c r="F3865" s="12" t="s">
        <v>130</v>
      </c>
      <c r="G3865" s="12" t="s">
        <v>19</v>
      </c>
      <c r="H3865" s="33">
        <v>0.60000000000000009</v>
      </c>
      <c r="I3865" s="21">
        <v>4250</v>
      </c>
      <c r="J3865" s="33">
        <f t="shared" si="150"/>
        <v>2550.0000000000005</v>
      </c>
      <c r="K3865" s="34">
        <f t="shared" si="151"/>
        <v>892.50000000000023</v>
      </c>
      <c r="L3865" s="24">
        <v>0.35000000000000003</v>
      </c>
      <c r="M3865" s="42">
        <f t="shared" si="152"/>
        <v>0.21000000000000005</v>
      </c>
      <c r="N3865" s="29">
        <f t="shared" si="153"/>
        <v>892.50000000000023</v>
      </c>
      <c r="O3865" s="3"/>
      <c r="P3865" s="4">
        <f>Data!$H3865+0</f>
        <v>0.60000000000000009</v>
      </c>
      <c r="Q3865" s="5">
        <f>Data!$I3865-250</f>
        <v>4000</v>
      </c>
      <c r="R3865" s="6">
        <f>Data!$L3865-5%</f>
        <v>0.30000000000000004</v>
      </c>
    </row>
    <row r="3866" spans="1:18" ht="15.75" customHeight="1">
      <c r="A3866" s="12" t="s">
        <v>15</v>
      </c>
      <c r="B3866" s="15">
        <v>1185732</v>
      </c>
      <c r="C3866" s="3">
        <v>44429</v>
      </c>
      <c r="D3866" s="12" t="s">
        <v>16</v>
      </c>
      <c r="E3866" s="12" t="s">
        <v>129</v>
      </c>
      <c r="F3866" s="12" t="s">
        <v>130</v>
      </c>
      <c r="G3866" s="12" t="s">
        <v>20</v>
      </c>
      <c r="H3866" s="33">
        <v>0.55000000000000004</v>
      </c>
      <c r="I3866" s="21">
        <v>3500</v>
      </c>
      <c r="J3866" s="33">
        <f t="shared" si="150"/>
        <v>1925.0000000000002</v>
      </c>
      <c r="K3866" s="34">
        <f t="shared" si="151"/>
        <v>481.25000000000006</v>
      </c>
      <c r="L3866" s="24">
        <v>0.25</v>
      </c>
      <c r="M3866" s="42">
        <f t="shared" si="152"/>
        <v>0.13750000000000001</v>
      </c>
      <c r="N3866" s="29">
        <f t="shared" si="153"/>
        <v>481.25000000000006</v>
      </c>
      <c r="O3866" s="3"/>
      <c r="P3866" s="4">
        <f>Data!$H3866+0</f>
        <v>0.55000000000000004</v>
      </c>
      <c r="Q3866" s="5">
        <f>Data!$I3866-250</f>
        <v>3250</v>
      </c>
      <c r="R3866" s="6">
        <f>Data!$L3866-5%</f>
        <v>0.2</v>
      </c>
    </row>
    <row r="3867" spans="1:18" ht="15.75" customHeight="1">
      <c r="A3867" s="12" t="s">
        <v>15</v>
      </c>
      <c r="B3867" s="15">
        <v>1185732</v>
      </c>
      <c r="C3867" s="3">
        <v>44429</v>
      </c>
      <c r="D3867" s="12" t="s">
        <v>16</v>
      </c>
      <c r="E3867" s="12" t="s">
        <v>129</v>
      </c>
      <c r="F3867" s="12" t="s">
        <v>130</v>
      </c>
      <c r="G3867" s="12" t="s">
        <v>21</v>
      </c>
      <c r="H3867" s="33">
        <v>0.55000000000000004</v>
      </c>
      <c r="I3867" s="21">
        <v>2500</v>
      </c>
      <c r="J3867" s="33">
        <f t="shared" si="150"/>
        <v>1375</v>
      </c>
      <c r="K3867" s="34">
        <f t="shared" si="151"/>
        <v>343.75</v>
      </c>
      <c r="L3867" s="24">
        <v>0.25</v>
      </c>
      <c r="M3867" s="42">
        <f t="shared" si="152"/>
        <v>0.13750000000000001</v>
      </c>
      <c r="N3867" s="29">
        <f t="shared" si="153"/>
        <v>343.75</v>
      </c>
      <c r="O3867" s="3"/>
      <c r="P3867" s="4">
        <f>Data!$H3867+0</f>
        <v>0.55000000000000004</v>
      </c>
      <c r="Q3867" s="5">
        <f>Data!$I3867-250</f>
        <v>2250</v>
      </c>
      <c r="R3867" s="6">
        <f>Data!$L3867-5%</f>
        <v>0.2</v>
      </c>
    </row>
    <row r="3868" spans="1:18" ht="15.75" customHeight="1">
      <c r="A3868" s="12" t="s">
        <v>15</v>
      </c>
      <c r="B3868" s="15">
        <v>1185732</v>
      </c>
      <c r="C3868" s="3">
        <v>44429</v>
      </c>
      <c r="D3868" s="12" t="s">
        <v>16</v>
      </c>
      <c r="E3868" s="12" t="s">
        <v>129</v>
      </c>
      <c r="F3868" s="12" t="s">
        <v>130</v>
      </c>
      <c r="G3868" s="12" t="s">
        <v>22</v>
      </c>
      <c r="H3868" s="33">
        <v>0.65</v>
      </c>
      <c r="I3868" s="21">
        <v>2250</v>
      </c>
      <c r="J3868" s="33">
        <f t="shared" si="150"/>
        <v>1462.5</v>
      </c>
      <c r="K3868" s="34">
        <f t="shared" si="151"/>
        <v>365.625</v>
      </c>
      <c r="L3868" s="24">
        <v>0.25</v>
      </c>
      <c r="M3868" s="42">
        <f t="shared" si="152"/>
        <v>0.16250000000000001</v>
      </c>
      <c r="N3868" s="29">
        <f t="shared" si="153"/>
        <v>365.625</v>
      </c>
      <c r="O3868" s="3"/>
      <c r="P3868" s="4">
        <f>Data!$H3868+0</f>
        <v>0.65</v>
      </c>
      <c r="Q3868" s="5">
        <f>Data!$I3868-250</f>
        <v>2000</v>
      </c>
      <c r="R3868" s="6">
        <f>Data!$L3868-5%</f>
        <v>0.2</v>
      </c>
    </row>
    <row r="3869" spans="1:18" ht="15.75" customHeight="1">
      <c r="A3869" s="12" t="s">
        <v>15</v>
      </c>
      <c r="B3869" s="15">
        <v>1185732</v>
      </c>
      <c r="C3869" s="3">
        <v>44429</v>
      </c>
      <c r="D3869" s="12" t="s">
        <v>16</v>
      </c>
      <c r="E3869" s="12" t="s">
        <v>129</v>
      </c>
      <c r="F3869" s="12" t="s">
        <v>130</v>
      </c>
      <c r="G3869" s="12" t="s">
        <v>23</v>
      </c>
      <c r="H3869" s="33">
        <v>0.70000000000000007</v>
      </c>
      <c r="I3869" s="21">
        <v>4000</v>
      </c>
      <c r="J3869" s="33">
        <f t="shared" si="150"/>
        <v>2800.0000000000005</v>
      </c>
      <c r="K3869" s="34">
        <f t="shared" si="151"/>
        <v>840.00000000000011</v>
      </c>
      <c r="L3869" s="24">
        <v>0.3</v>
      </c>
      <c r="M3869" s="42">
        <f t="shared" si="152"/>
        <v>0.21000000000000002</v>
      </c>
      <c r="N3869" s="29">
        <f t="shared" si="153"/>
        <v>840.00000000000011</v>
      </c>
      <c r="O3869" s="3"/>
      <c r="P3869" s="4">
        <f>Data!$H3869+0</f>
        <v>0.70000000000000007</v>
      </c>
      <c r="Q3869" s="5">
        <f>Data!$I3869-250</f>
        <v>3750</v>
      </c>
      <c r="R3869" s="6">
        <f>Data!$L3869-5%</f>
        <v>0.25</v>
      </c>
    </row>
    <row r="3870" spans="1:18" ht="15.75" customHeight="1">
      <c r="A3870" s="12" t="s">
        <v>15</v>
      </c>
      <c r="B3870" s="15">
        <v>1185732</v>
      </c>
      <c r="C3870" s="3">
        <v>44459</v>
      </c>
      <c r="D3870" s="12" t="s">
        <v>16</v>
      </c>
      <c r="E3870" s="12" t="s">
        <v>129</v>
      </c>
      <c r="F3870" s="12" t="s">
        <v>130</v>
      </c>
      <c r="G3870" s="12" t="s">
        <v>18</v>
      </c>
      <c r="H3870" s="33">
        <v>0.65</v>
      </c>
      <c r="I3870" s="21">
        <v>5250</v>
      </c>
      <c r="J3870" s="33">
        <f t="shared" si="150"/>
        <v>3412.5</v>
      </c>
      <c r="K3870" s="34">
        <f t="shared" si="151"/>
        <v>1194.375</v>
      </c>
      <c r="L3870" s="24">
        <v>0.35000000000000003</v>
      </c>
      <c r="M3870" s="42">
        <f t="shared" si="152"/>
        <v>0.22750000000000001</v>
      </c>
      <c r="N3870" s="29">
        <f t="shared" si="153"/>
        <v>1194.375</v>
      </c>
      <c r="O3870" s="3"/>
      <c r="P3870" s="4">
        <f>Data!$H3870+0</f>
        <v>0.65</v>
      </c>
      <c r="Q3870" s="5">
        <f>Data!$I3870-250</f>
        <v>5000</v>
      </c>
      <c r="R3870" s="6">
        <f>Data!$L3870-5%</f>
        <v>0.30000000000000004</v>
      </c>
    </row>
    <row r="3871" spans="1:18" ht="15.75" customHeight="1">
      <c r="A3871" s="12" t="s">
        <v>15</v>
      </c>
      <c r="B3871" s="15">
        <v>1185732</v>
      </c>
      <c r="C3871" s="3">
        <v>44459</v>
      </c>
      <c r="D3871" s="12" t="s">
        <v>16</v>
      </c>
      <c r="E3871" s="12" t="s">
        <v>129</v>
      </c>
      <c r="F3871" s="12" t="s">
        <v>130</v>
      </c>
      <c r="G3871" s="12" t="s">
        <v>19</v>
      </c>
      <c r="H3871" s="33">
        <v>0.60000000000000009</v>
      </c>
      <c r="I3871" s="21">
        <v>3250</v>
      </c>
      <c r="J3871" s="33">
        <f t="shared" si="150"/>
        <v>1950.0000000000002</v>
      </c>
      <c r="K3871" s="34">
        <f t="shared" si="151"/>
        <v>682.50000000000011</v>
      </c>
      <c r="L3871" s="24">
        <v>0.35000000000000003</v>
      </c>
      <c r="M3871" s="42">
        <f t="shared" si="152"/>
        <v>0.21000000000000005</v>
      </c>
      <c r="N3871" s="29">
        <f t="shared" si="153"/>
        <v>682.50000000000011</v>
      </c>
      <c r="O3871" s="3"/>
      <c r="P3871" s="4">
        <f>Data!$H3871+0</f>
        <v>0.60000000000000009</v>
      </c>
      <c r="Q3871" s="5">
        <f>Data!$I3871-250</f>
        <v>3000</v>
      </c>
      <c r="R3871" s="6">
        <f>Data!$L3871-5%</f>
        <v>0.30000000000000004</v>
      </c>
    </row>
    <row r="3872" spans="1:18" ht="15.75" customHeight="1">
      <c r="A3872" s="12" t="s">
        <v>15</v>
      </c>
      <c r="B3872" s="15">
        <v>1185732</v>
      </c>
      <c r="C3872" s="3">
        <v>44459</v>
      </c>
      <c r="D3872" s="12" t="s">
        <v>16</v>
      </c>
      <c r="E3872" s="12" t="s">
        <v>129</v>
      </c>
      <c r="F3872" s="12" t="s">
        <v>130</v>
      </c>
      <c r="G3872" s="12" t="s">
        <v>20</v>
      </c>
      <c r="H3872" s="33">
        <v>0.55000000000000004</v>
      </c>
      <c r="I3872" s="21">
        <v>2250</v>
      </c>
      <c r="J3872" s="33">
        <f t="shared" si="150"/>
        <v>1237.5</v>
      </c>
      <c r="K3872" s="34">
        <f t="shared" si="151"/>
        <v>309.375</v>
      </c>
      <c r="L3872" s="24">
        <v>0.25</v>
      </c>
      <c r="M3872" s="42">
        <f t="shared" si="152"/>
        <v>0.13750000000000001</v>
      </c>
      <c r="N3872" s="29">
        <f t="shared" si="153"/>
        <v>309.375</v>
      </c>
      <c r="O3872" s="3"/>
      <c r="P3872" s="4">
        <f>Data!$H3872+0</f>
        <v>0.55000000000000004</v>
      </c>
      <c r="Q3872" s="5">
        <f>Data!$I3872-250</f>
        <v>2000</v>
      </c>
      <c r="R3872" s="6">
        <f>Data!$L3872-5%</f>
        <v>0.2</v>
      </c>
    </row>
    <row r="3873" spans="1:18" ht="15.75" customHeight="1">
      <c r="A3873" s="12" t="s">
        <v>15</v>
      </c>
      <c r="B3873" s="15">
        <v>1185732</v>
      </c>
      <c r="C3873" s="3">
        <v>44459</v>
      </c>
      <c r="D3873" s="12" t="s">
        <v>16</v>
      </c>
      <c r="E3873" s="12" t="s">
        <v>129</v>
      </c>
      <c r="F3873" s="12" t="s">
        <v>130</v>
      </c>
      <c r="G3873" s="12" t="s">
        <v>21</v>
      </c>
      <c r="H3873" s="33">
        <v>0.55000000000000004</v>
      </c>
      <c r="I3873" s="21">
        <v>2000</v>
      </c>
      <c r="J3873" s="33">
        <f t="shared" si="150"/>
        <v>1100</v>
      </c>
      <c r="K3873" s="34">
        <f t="shared" si="151"/>
        <v>275</v>
      </c>
      <c r="L3873" s="24">
        <v>0.25</v>
      </c>
      <c r="M3873" s="42">
        <f t="shared" si="152"/>
        <v>0.13750000000000001</v>
      </c>
      <c r="N3873" s="29">
        <f t="shared" si="153"/>
        <v>275</v>
      </c>
      <c r="O3873" s="3"/>
      <c r="P3873" s="4">
        <f>Data!$H3873+0</f>
        <v>0.55000000000000004</v>
      </c>
      <c r="Q3873" s="5">
        <f>Data!$I3873-250</f>
        <v>1750</v>
      </c>
      <c r="R3873" s="6">
        <f>Data!$L3873-5%</f>
        <v>0.2</v>
      </c>
    </row>
    <row r="3874" spans="1:18" ht="15.75" customHeight="1">
      <c r="A3874" s="12" t="s">
        <v>15</v>
      </c>
      <c r="B3874" s="15">
        <v>1185732</v>
      </c>
      <c r="C3874" s="3">
        <v>44459</v>
      </c>
      <c r="D3874" s="12" t="s">
        <v>16</v>
      </c>
      <c r="E3874" s="12" t="s">
        <v>129</v>
      </c>
      <c r="F3874" s="12" t="s">
        <v>130</v>
      </c>
      <c r="G3874" s="12" t="s">
        <v>22</v>
      </c>
      <c r="H3874" s="33">
        <v>0.65</v>
      </c>
      <c r="I3874" s="21">
        <v>2000</v>
      </c>
      <c r="J3874" s="33">
        <f t="shared" si="150"/>
        <v>1300</v>
      </c>
      <c r="K3874" s="34">
        <f t="shared" si="151"/>
        <v>325</v>
      </c>
      <c r="L3874" s="24">
        <v>0.25</v>
      </c>
      <c r="M3874" s="42">
        <f t="shared" si="152"/>
        <v>0.16250000000000001</v>
      </c>
      <c r="N3874" s="29">
        <f t="shared" si="153"/>
        <v>325</v>
      </c>
      <c r="O3874" s="3"/>
      <c r="P3874" s="4">
        <f>Data!$H3874+0</f>
        <v>0.65</v>
      </c>
      <c r="Q3874" s="5">
        <f>Data!$I3874-250</f>
        <v>1750</v>
      </c>
      <c r="R3874" s="6">
        <f>Data!$L3874-5%</f>
        <v>0.2</v>
      </c>
    </row>
    <row r="3875" spans="1:18" ht="15.75" customHeight="1">
      <c r="A3875" s="12" t="s">
        <v>15</v>
      </c>
      <c r="B3875" s="15">
        <v>1185732</v>
      </c>
      <c r="C3875" s="3">
        <v>44459</v>
      </c>
      <c r="D3875" s="12" t="s">
        <v>16</v>
      </c>
      <c r="E3875" s="12" t="s">
        <v>129</v>
      </c>
      <c r="F3875" s="12" t="s">
        <v>130</v>
      </c>
      <c r="G3875" s="12" t="s">
        <v>23</v>
      </c>
      <c r="H3875" s="33">
        <v>0.70000000000000007</v>
      </c>
      <c r="I3875" s="21">
        <v>3000</v>
      </c>
      <c r="J3875" s="33">
        <f t="shared" si="150"/>
        <v>2100</v>
      </c>
      <c r="K3875" s="34">
        <f t="shared" si="151"/>
        <v>630</v>
      </c>
      <c r="L3875" s="24">
        <v>0.3</v>
      </c>
      <c r="M3875" s="42">
        <f t="shared" si="152"/>
        <v>0.21</v>
      </c>
      <c r="N3875" s="29">
        <f t="shared" si="153"/>
        <v>630</v>
      </c>
      <c r="O3875" s="3"/>
      <c r="P3875" s="4">
        <f>Data!$H3875+0</f>
        <v>0.70000000000000007</v>
      </c>
      <c r="Q3875" s="5">
        <f>Data!$I3875-250</f>
        <v>2750</v>
      </c>
      <c r="R3875" s="6">
        <f>Data!$L3875-5%</f>
        <v>0.25</v>
      </c>
    </row>
    <row r="3876" spans="1:18" ht="15.75" customHeight="1">
      <c r="A3876" s="12" t="s">
        <v>15</v>
      </c>
      <c r="B3876" s="15">
        <v>1185732</v>
      </c>
      <c r="C3876" s="3">
        <v>44491</v>
      </c>
      <c r="D3876" s="12" t="s">
        <v>16</v>
      </c>
      <c r="E3876" s="12" t="s">
        <v>129</v>
      </c>
      <c r="F3876" s="12" t="s">
        <v>130</v>
      </c>
      <c r="G3876" s="12" t="s">
        <v>18</v>
      </c>
      <c r="H3876" s="33">
        <v>0.70000000000000007</v>
      </c>
      <c r="I3876" s="21">
        <v>4500</v>
      </c>
      <c r="J3876" s="33">
        <f t="shared" si="150"/>
        <v>3150.0000000000005</v>
      </c>
      <c r="K3876" s="34">
        <f t="shared" si="151"/>
        <v>1102.5000000000002</v>
      </c>
      <c r="L3876" s="24">
        <v>0.35000000000000003</v>
      </c>
      <c r="M3876" s="42">
        <f t="shared" si="152"/>
        <v>0.24500000000000005</v>
      </c>
      <c r="N3876" s="29">
        <f t="shared" si="153"/>
        <v>1102.5000000000002</v>
      </c>
      <c r="O3876" s="3"/>
      <c r="P3876" s="4">
        <f>Data!$H3876+0</f>
        <v>0.70000000000000007</v>
      </c>
      <c r="Q3876" s="5">
        <f>Data!$I3876-250</f>
        <v>4250</v>
      </c>
      <c r="R3876" s="6">
        <f>Data!$L3876-5%</f>
        <v>0.30000000000000004</v>
      </c>
    </row>
    <row r="3877" spans="1:18" ht="15.75" customHeight="1">
      <c r="A3877" s="12" t="s">
        <v>15</v>
      </c>
      <c r="B3877" s="15">
        <v>1185732</v>
      </c>
      <c r="C3877" s="3">
        <v>44491</v>
      </c>
      <c r="D3877" s="12" t="s">
        <v>16</v>
      </c>
      <c r="E3877" s="12" t="s">
        <v>129</v>
      </c>
      <c r="F3877" s="12" t="s">
        <v>130</v>
      </c>
      <c r="G3877" s="12" t="s">
        <v>19</v>
      </c>
      <c r="H3877" s="33">
        <v>0.65000000000000013</v>
      </c>
      <c r="I3877" s="21">
        <v>2750</v>
      </c>
      <c r="J3877" s="33">
        <f t="shared" si="150"/>
        <v>1787.5000000000005</v>
      </c>
      <c r="K3877" s="34">
        <f t="shared" si="151"/>
        <v>625.62500000000023</v>
      </c>
      <c r="L3877" s="24">
        <v>0.35000000000000003</v>
      </c>
      <c r="M3877" s="42">
        <f t="shared" si="152"/>
        <v>0.22750000000000009</v>
      </c>
      <c r="N3877" s="29">
        <f t="shared" si="153"/>
        <v>625.62500000000023</v>
      </c>
      <c r="O3877" s="3"/>
      <c r="P3877" s="4">
        <f>Data!$H3877+0</f>
        <v>0.65000000000000013</v>
      </c>
      <c r="Q3877" s="5">
        <f>Data!$I3877-250</f>
        <v>2500</v>
      </c>
      <c r="R3877" s="6">
        <f>Data!$L3877-5%</f>
        <v>0.30000000000000004</v>
      </c>
    </row>
    <row r="3878" spans="1:18" ht="15.75" customHeight="1">
      <c r="A3878" s="12" t="s">
        <v>15</v>
      </c>
      <c r="B3878" s="15">
        <v>1185732</v>
      </c>
      <c r="C3878" s="3">
        <v>44491</v>
      </c>
      <c r="D3878" s="12" t="s">
        <v>16</v>
      </c>
      <c r="E3878" s="12" t="s">
        <v>129</v>
      </c>
      <c r="F3878" s="12" t="s">
        <v>130</v>
      </c>
      <c r="G3878" s="12" t="s">
        <v>20</v>
      </c>
      <c r="H3878" s="33">
        <v>0.65000000000000013</v>
      </c>
      <c r="I3878" s="21">
        <v>1750</v>
      </c>
      <c r="J3878" s="33">
        <f t="shared" si="150"/>
        <v>1137.5000000000002</v>
      </c>
      <c r="K3878" s="34">
        <f t="shared" si="151"/>
        <v>284.37500000000006</v>
      </c>
      <c r="L3878" s="24">
        <v>0.25</v>
      </c>
      <c r="M3878" s="42">
        <f t="shared" si="152"/>
        <v>0.16250000000000003</v>
      </c>
      <c r="N3878" s="29">
        <f t="shared" si="153"/>
        <v>284.37500000000006</v>
      </c>
      <c r="O3878" s="3"/>
      <c r="P3878" s="4">
        <f>Data!$H3878+0</f>
        <v>0.65000000000000013</v>
      </c>
      <c r="Q3878" s="5">
        <f>Data!$I3878-250</f>
        <v>1500</v>
      </c>
      <c r="R3878" s="6">
        <f>Data!$L3878-5%</f>
        <v>0.2</v>
      </c>
    </row>
    <row r="3879" spans="1:18" ht="15.75" customHeight="1">
      <c r="A3879" s="12" t="s">
        <v>15</v>
      </c>
      <c r="B3879" s="15">
        <v>1185732</v>
      </c>
      <c r="C3879" s="3">
        <v>44491</v>
      </c>
      <c r="D3879" s="12" t="s">
        <v>16</v>
      </c>
      <c r="E3879" s="12" t="s">
        <v>129</v>
      </c>
      <c r="F3879" s="12" t="s">
        <v>130</v>
      </c>
      <c r="G3879" s="12" t="s">
        <v>21</v>
      </c>
      <c r="H3879" s="33">
        <v>0.65000000000000013</v>
      </c>
      <c r="I3879" s="21">
        <v>1500</v>
      </c>
      <c r="J3879" s="33">
        <f t="shared" si="150"/>
        <v>975.00000000000023</v>
      </c>
      <c r="K3879" s="34">
        <f t="shared" si="151"/>
        <v>243.75000000000006</v>
      </c>
      <c r="L3879" s="24">
        <v>0.25</v>
      </c>
      <c r="M3879" s="42">
        <f t="shared" si="152"/>
        <v>0.16250000000000003</v>
      </c>
      <c r="N3879" s="29">
        <f t="shared" si="153"/>
        <v>243.75000000000006</v>
      </c>
      <c r="O3879" s="3"/>
      <c r="P3879" s="4">
        <f>Data!$H3879+0</f>
        <v>0.65000000000000013</v>
      </c>
      <c r="Q3879" s="5">
        <f>Data!$I3879-250</f>
        <v>1250</v>
      </c>
      <c r="R3879" s="6">
        <f>Data!$L3879-5%</f>
        <v>0.2</v>
      </c>
    </row>
    <row r="3880" spans="1:18" ht="15.75" customHeight="1">
      <c r="A3880" s="12" t="s">
        <v>15</v>
      </c>
      <c r="B3880" s="15">
        <v>1185732</v>
      </c>
      <c r="C3880" s="3">
        <v>44491</v>
      </c>
      <c r="D3880" s="12" t="s">
        <v>16</v>
      </c>
      <c r="E3880" s="12" t="s">
        <v>129</v>
      </c>
      <c r="F3880" s="12" t="s">
        <v>130</v>
      </c>
      <c r="G3880" s="12" t="s">
        <v>22</v>
      </c>
      <c r="H3880" s="33">
        <v>0.75000000000000011</v>
      </c>
      <c r="I3880" s="21">
        <v>1500</v>
      </c>
      <c r="J3880" s="33">
        <f t="shared" si="150"/>
        <v>1125.0000000000002</v>
      </c>
      <c r="K3880" s="34">
        <f t="shared" si="151"/>
        <v>281.25000000000006</v>
      </c>
      <c r="L3880" s="24">
        <v>0.25</v>
      </c>
      <c r="M3880" s="42">
        <f t="shared" si="152"/>
        <v>0.18750000000000003</v>
      </c>
      <c r="N3880" s="29">
        <f t="shared" si="153"/>
        <v>281.25000000000006</v>
      </c>
      <c r="O3880" s="3"/>
      <c r="P3880" s="4">
        <f>Data!$H3880+0</f>
        <v>0.75000000000000011</v>
      </c>
      <c r="Q3880" s="5">
        <f>Data!$I3880-250</f>
        <v>1250</v>
      </c>
      <c r="R3880" s="6">
        <f>Data!$L3880-5%</f>
        <v>0.2</v>
      </c>
    </row>
    <row r="3881" spans="1:18" ht="15.75" customHeight="1">
      <c r="A3881" s="12" t="s">
        <v>15</v>
      </c>
      <c r="B3881" s="15">
        <v>1185732</v>
      </c>
      <c r="C3881" s="3">
        <v>44491</v>
      </c>
      <c r="D3881" s="12" t="s">
        <v>16</v>
      </c>
      <c r="E3881" s="12" t="s">
        <v>129</v>
      </c>
      <c r="F3881" s="12" t="s">
        <v>130</v>
      </c>
      <c r="G3881" s="12" t="s">
        <v>23</v>
      </c>
      <c r="H3881" s="33">
        <v>0.8</v>
      </c>
      <c r="I3881" s="21">
        <v>2750</v>
      </c>
      <c r="J3881" s="33">
        <f t="shared" si="150"/>
        <v>2200</v>
      </c>
      <c r="K3881" s="34">
        <f t="shared" si="151"/>
        <v>660</v>
      </c>
      <c r="L3881" s="24">
        <v>0.3</v>
      </c>
      <c r="M3881" s="42">
        <f t="shared" si="152"/>
        <v>0.24</v>
      </c>
      <c r="N3881" s="29">
        <f t="shared" si="153"/>
        <v>660</v>
      </c>
      <c r="O3881" s="3"/>
      <c r="P3881" s="4">
        <f>Data!$H3881+0</f>
        <v>0.8</v>
      </c>
      <c r="Q3881" s="5">
        <f>Data!$I3881-250</f>
        <v>2500</v>
      </c>
      <c r="R3881" s="6">
        <f>Data!$L3881-5%</f>
        <v>0.25</v>
      </c>
    </row>
    <row r="3882" spans="1:18" ht="15.75" customHeight="1">
      <c r="A3882" s="12" t="s">
        <v>15</v>
      </c>
      <c r="B3882" s="15">
        <v>1185732</v>
      </c>
      <c r="C3882" s="3">
        <v>44521</v>
      </c>
      <c r="D3882" s="12" t="s">
        <v>16</v>
      </c>
      <c r="E3882" s="12" t="s">
        <v>129</v>
      </c>
      <c r="F3882" s="12" t="s">
        <v>130</v>
      </c>
      <c r="G3882" s="12" t="s">
        <v>18</v>
      </c>
      <c r="H3882" s="33">
        <v>0.75000000000000011</v>
      </c>
      <c r="I3882" s="21">
        <v>4250</v>
      </c>
      <c r="J3882" s="33">
        <f t="shared" si="150"/>
        <v>3187.5000000000005</v>
      </c>
      <c r="K3882" s="34">
        <f t="shared" si="151"/>
        <v>1115.6250000000002</v>
      </c>
      <c r="L3882" s="24">
        <v>0.35000000000000003</v>
      </c>
      <c r="M3882" s="42">
        <f t="shared" si="152"/>
        <v>0.26250000000000007</v>
      </c>
      <c r="N3882" s="29">
        <f t="shared" si="153"/>
        <v>1115.6250000000002</v>
      </c>
      <c r="O3882" s="3"/>
      <c r="P3882" s="4">
        <f>Data!$H3882+0</f>
        <v>0.75000000000000011</v>
      </c>
      <c r="Q3882" s="5">
        <f>Data!$I3882-250</f>
        <v>4000</v>
      </c>
      <c r="R3882" s="6">
        <f>Data!$L3882-5%</f>
        <v>0.30000000000000004</v>
      </c>
    </row>
    <row r="3883" spans="1:18" ht="15.75" customHeight="1">
      <c r="A3883" s="12" t="s">
        <v>15</v>
      </c>
      <c r="B3883" s="15">
        <v>1185732</v>
      </c>
      <c r="C3883" s="3">
        <v>44521</v>
      </c>
      <c r="D3883" s="12" t="s">
        <v>16</v>
      </c>
      <c r="E3883" s="12" t="s">
        <v>129</v>
      </c>
      <c r="F3883" s="12" t="s">
        <v>130</v>
      </c>
      <c r="G3883" s="12" t="s">
        <v>19</v>
      </c>
      <c r="H3883" s="33">
        <v>0.65000000000000013</v>
      </c>
      <c r="I3883" s="21">
        <v>3000</v>
      </c>
      <c r="J3883" s="33">
        <f t="shared" si="150"/>
        <v>1950.0000000000005</v>
      </c>
      <c r="K3883" s="34">
        <f t="shared" si="151"/>
        <v>682.50000000000023</v>
      </c>
      <c r="L3883" s="24">
        <v>0.35000000000000003</v>
      </c>
      <c r="M3883" s="42">
        <f t="shared" si="152"/>
        <v>0.22750000000000006</v>
      </c>
      <c r="N3883" s="29">
        <f t="shared" si="153"/>
        <v>682.50000000000023</v>
      </c>
      <c r="O3883" s="3"/>
      <c r="P3883" s="4">
        <f>Data!$H3883+0</f>
        <v>0.65000000000000013</v>
      </c>
      <c r="Q3883" s="5">
        <f>Data!$I3883-250</f>
        <v>2750</v>
      </c>
      <c r="R3883" s="6">
        <f>Data!$L3883-5%</f>
        <v>0.30000000000000004</v>
      </c>
    </row>
    <row r="3884" spans="1:18" ht="15.75" customHeight="1">
      <c r="A3884" s="12" t="s">
        <v>15</v>
      </c>
      <c r="B3884" s="15">
        <v>1185732</v>
      </c>
      <c r="C3884" s="3">
        <v>44521</v>
      </c>
      <c r="D3884" s="12" t="s">
        <v>16</v>
      </c>
      <c r="E3884" s="12" t="s">
        <v>129</v>
      </c>
      <c r="F3884" s="12" t="s">
        <v>130</v>
      </c>
      <c r="G3884" s="12" t="s">
        <v>20</v>
      </c>
      <c r="H3884" s="33">
        <v>0.65000000000000013</v>
      </c>
      <c r="I3884" s="21">
        <v>3200</v>
      </c>
      <c r="J3884" s="33">
        <f t="shared" si="150"/>
        <v>2080.0000000000005</v>
      </c>
      <c r="K3884" s="34">
        <f t="shared" si="151"/>
        <v>520.00000000000011</v>
      </c>
      <c r="L3884" s="24">
        <v>0.25</v>
      </c>
      <c r="M3884" s="42">
        <f t="shared" si="152"/>
        <v>0.16250000000000003</v>
      </c>
      <c r="N3884" s="29">
        <f t="shared" si="153"/>
        <v>520.00000000000011</v>
      </c>
      <c r="O3884" s="3"/>
      <c r="P3884" s="4">
        <f>Data!$H3884+0</f>
        <v>0.65000000000000013</v>
      </c>
      <c r="Q3884" s="5">
        <f>Data!$I3884-250</f>
        <v>2950</v>
      </c>
      <c r="R3884" s="6">
        <f>Data!$L3884-5%</f>
        <v>0.2</v>
      </c>
    </row>
    <row r="3885" spans="1:18" ht="15.75" customHeight="1">
      <c r="A3885" s="12" t="s">
        <v>15</v>
      </c>
      <c r="B3885" s="15">
        <v>1185732</v>
      </c>
      <c r="C3885" s="3">
        <v>44521</v>
      </c>
      <c r="D3885" s="12" t="s">
        <v>16</v>
      </c>
      <c r="E3885" s="12" t="s">
        <v>129</v>
      </c>
      <c r="F3885" s="12" t="s">
        <v>130</v>
      </c>
      <c r="G3885" s="12" t="s">
        <v>21</v>
      </c>
      <c r="H3885" s="33">
        <v>0.65000000000000013</v>
      </c>
      <c r="I3885" s="21">
        <v>3000</v>
      </c>
      <c r="J3885" s="33">
        <f t="shared" si="150"/>
        <v>1950.0000000000005</v>
      </c>
      <c r="K3885" s="34">
        <f t="shared" si="151"/>
        <v>487.50000000000011</v>
      </c>
      <c r="L3885" s="24">
        <v>0.25</v>
      </c>
      <c r="M3885" s="42">
        <f t="shared" si="152"/>
        <v>0.16250000000000003</v>
      </c>
      <c r="N3885" s="29">
        <f t="shared" si="153"/>
        <v>487.50000000000011</v>
      </c>
      <c r="O3885" s="3"/>
      <c r="P3885" s="4">
        <f>Data!$H3885+0</f>
        <v>0.65000000000000013</v>
      </c>
      <c r="Q3885" s="5">
        <f>Data!$I3885-250</f>
        <v>2750</v>
      </c>
      <c r="R3885" s="6">
        <f>Data!$L3885-5%</f>
        <v>0.2</v>
      </c>
    </row>
    <row r="3886" spans="1:18" ht="15.75" customHeight="1">
      <c r="A3886" s="12" t="s">
        <v>15</v>
      </c>
      <c r="B3886" s="15">
        <v>1185732</v>
      </c>
      <c r="C3886" s="3">
        <v>44521</v>
      </c>
      <c r="D3886" s="12" t="s">
        <v>16</v>
      </c>
      <c r="E3886" s="12" t="s">
        <v>129</v>
      </c>
      <c r="F3886" s="12" t="s">
        <v>130</v>
      </c>
      <c r="G3886" s="12" t="s">
        <v>22</v>
      </c>
      <c r="H3886" s="33">
        <v>0.75000000000000011</v>
      </c>
      <c r="I3886" s="21">
        <v>2750</v>
      </c>
      <c r="J3886" s="33">
        <f t="shared" si="150"/>
        <v>2062.5000000000005</v>
      </c>
      <c r="K3886" s="34">
        <f t="shared" si="151"/>
        <v>515.62500000000011</v>
      </c>
      <c r="L3886" s="24">
        <v>0.25</v>
      </c>
      <c r="M3886" s="42">
        <f t="shared" si="152"/>
        <v>0.18750000000000003</v>
      </c>
      <c r="N3886" s="29">
        <f t="shared" si="153"/>
        <v>515.62500000000011</v>
      </c>
      <c r="O3886" s="3"/>
      <c r="P3886" s="4">
        <f>Data!$H3886+0</f>
        <v>0.75000000000000011</v>
      </c>
      <c r="Q3886" s="5">
        <f>Data!$I3886-250</f>
        <v>2500</v>
      </c>
      <c r="R3886" s="6">
        <f>Data!$L3886-5%</f>
        <v>0.2</v>
      </c>
    </row>
    <row r="3887" spans="1:18" ht="15.75" customHeight="1">
      <c r="A3887" s="12" t="s">
        <v>15</v>
      </c>
      <c r="B3887" s="15">
        <v>1185732</v>
      </c>
      <c r="C3887" s="3">
        <v>44521</v>
      </c>
      <c r="D3887" s="12" t="s">
        <v>16</v>
      </c>
      <c r="E3887" s="12" t="s">
        <v>129</v>
      </c>
      <c r="F3887" s="12" t="s">
        <v>130</v>
      </c>
      <c r="G3887" s="12" t="s">
        <v>23</v>
      </c>
      <c r="H3887" s="33">
        <v>0.8</v>
      </c>
      <c r="I3887" s="21">
        <v>3750</v>
      </c>
      <c r="J3887" s="33">
        <f t="shared" si="150"/>
        <v>3000</v>
      </c>
      <c r="K3887" s="34">
        <f t="shared" si="151"/>
        <v>900</v>
      </c>
      <c r="L3887" s="24">
        <v>0.3</v>
      </c>
      <c r="M3887" s="42">
        <f t="shared" si="152"/>
        <v>0.24</v>
      </c>
      <c r="N3887" s="29">
        <f t="shared" si="153"/>
        <v>900</v>
      </c>
      <c r="O3887" s="3"/>
      <c r="P3887" s="4">
        <f>Data!$H3887+0</f>
        <v>0.8</v>
      </c>
      <c r="Q3887" s="5">
        <f>Data!$I3887-250</f>
        <v>3500</v>
      </c>
      <c r="R3887" s="6">
        <f>Data!$L3887-5%</f>
        <v>0.25</v>
      </c>
    </row>
    <row r="3888" spans="1:18" ht="15.75" customHeight="1">
      <c r="A3888" s="12" t="s">
        <v>15</v>
      </c>
      <c r="B3888" s="15">
        <v>1185732</v>
      </c>
      <c r="C3888" s="3">
        <v>44550</v>
      </c>
      <c r="D3888" s="12" t="s">
        <v>16</v>
      </c>
      <c r="E3888" s="12" t="s">
        <v>129</v>
      </c>
      <c r="F3888" s="12" t="s">
        <v>130</v>
      </c>
      <c r="G3888" s="12" t="s">
        <v>18</v>
      </c>
      <c r="H3888" s="33">
        <v>0.75000000000000011</v>
      </c>
      <c r="I3888" s="21">
        <v>6000</v>
      </c>
      <c r="J3888" s="33">
        <f t="shared" si="150"/>
        <v>4500.0000000000009</v>
      </c>
      <c r="K3888" s="34">
        <f t="shared" si="151"/>
        <v>1575.0000000000005</v>
      </c>
      <c r="L3888" s="24">
        <v>0.35000000000000003</v>
      </c>
      <c r="M3888" s="42">
        <f t="shared" si="152"/>
        <v>0.26250000000000007</v>
      </c>
      <c r="N3888" s="29">
        <f t="shared" si="153"/>
        <v>1575.0000000000005</v>
      </c>
      <c r="O3888" s="3"/>
      <c r="P3888" s="4">
        <f>Data!$H3888+0</f>
        <v>0.75000000000000011</v>
      </c>
      <c r="Q3888" s="5">
        <f>Data!$I3888-250</f>
        <v>5750</v>
      </c>
      <c r="R3888" s="6">
        <f>Data!$L3888-5%</f>
        <v>0.30000000000000004</v>
      </c>
    </row>
    <row r="3889" spans="1:18" ht="15.75" customHeight="1">
      <c r="A3889" s="12" t="s">
        <v>15</v>
      </c>
      <c r="B3889" s="15">
        <v>1185732</v>
      </c>
      <c r="C3889" s="3">
        <v>44550</v>
      </c>
      <c r="D3889" s="12" t="s">
        <v>16</v>
      </c>
      <c r="E3889" s="12" t="s">
        <v>129</v>
      </c>
      <c r="F3889" s="12" t="s">
        <v>130</v>
      </c>
      <c r="G3889" s="12" t="s">
        <v>19</v>
      </c>
      <c r="H3889" s="33">
        <v>0.65000000000000013</v>
      </c>
      <c r="I3889" s="21">
        <v>4000</v>
      </c>
      <c r="J3889" s="33">
        <f t="shared" si="150"/>
        <v>2600.0000000000005</v>
      </c>
      <c r="K3889" s="34">
        <f t="shared" si="151"/>
        <v>910.00000000000023</v>
      </c>
      <c r="L3889" s="24">
        <v>0.35000000000000003</v>
      </c>
      <c r="M3889" s="42">
        <f t="shared" si="152"/>
        <v>0.22750000000000006</v>
      </c>
      <c r="N3889" s="29">
        <f t="shared" si="153"/>
        <v>910.00000000000023</v>
      </c>
      <c r="O3889" s="3"/>
      <c r="P3889" s="4">
        <f>Data!$H3889+0</f>
        <v>0.65000000000000013</v>
      </c>
      <c r="Q3889" s="5">
        <f>Data!$I3889-250</f>
        <v>3750</v>
      </c>
      <c r="R3889" s="6">
        <f>Data!$L3889-5%</f>
        <v>0.30000000000000004</v>
      </c>
    </row>
    <row r="3890" spans="1:18" ht="15.75" customHeight="1">
      <c r="A3890" s="12" t="s">
        <v>15</v>
      </c>
      <c r="B3890" s="15">
        <v>1185732</v>
      </c>
      <c r="C3890" s="3">
        <v>44550</v>
      </c>
      <c r="D3890" s="12" t="s">
        <v>16</v>
      </c>
      <c r="E3890" s="12" t="s">
        <v>129</v>
      </c>
      <c r="F3890" s="12" t="s">
        <v>130</v>
      </c>
      <c r="G3890" s="12" t="s">
        <v>20</v>
      </c>
      <c r="H3890" s="33">
        <v>0.65000000000000013</v>
      </c>
      <c r="I3890" s="21">
        <v>3750</v>
      </c>
      <c r="J3890" s="33">
        <f t="shared" si="150"/>
        <v>2437.5000000000005</v>
      </c>
      <c r="K3890" s="34">
        <f t="shared" si="151"/>
        <v>609.37500000000011</v>
      </c>
      <c r="L3890" s="24">
        <v>0.25</v>
      </c>
      <c r="M3890" s="42">
        <f t="shared" si="152"/>
        <v>0.16250000000000003</v>
      </c>
      <c r="N3890" s="29">
        <f t="shared" si="153"/>
        <v>609.37500000000011</v>
      </c>
      <c r="O3890" s="3"/>
      <c r="P3890" s="4">
        <f>Data!$H3890+0</f>
        <v>0.65000000000000013</v>
      </c>
      <c r="Q3890" s="5">
        <f>Data!$I3890-250</f>
        <v>3500</v>
      </c>
      <c r="R3890" s="6">
        <f>Data!$L3890-5%</f>
        <v>0.2</v>
      </c>
    </row>
    <row r="3891" spans="1:18" ht="15.75" customHeight="1">
      <c r="A3891" s="12" t="s">
        <v>15</v>
      </c>
      <c r="B3891" s="15">
        <v>1185732</v>
      </c>
      <c r="C3891" s="3">
        <v>44550</v>
      </c>
      <c r="D3891" s="12" t="s">
        <v>16</v>
      </c>
      <c r="E3891" s="12" t="s">
        <v>129</v>
      </c>
      <c r="F3891" s="12" t="s">
        <v>130</v>
      </c>
      <c r="G3891" s="12" t="s">
        <v>21</v>
      </c>
      <c r="H3891" s="33">
        <v>0.65000000000000013</v>
      </c>
      <c r="I3891" s="21">
        <v>3250</v>
      </c>
      <c r="J3891" s="33">
        <f t="shared" si="150"/>
        <v>2112.5000000000005</v>
      </c>
      <c r="K3891" s="34">
        <f t="shared" si="151"/>
        <v>528.12500000000011</v>
      </c>
      <c r="L3891" s="24">
        <v>0.25</v>
      </c>
      <c r="M3891" s="42">
        <f t="shared" si="152"/>
        <v>0.16250000000000003</v>
      </c>
      <c r="N3891" s="29">
        <f t="shared" si="153"/>
        <v>528.12500000000011</v>
      </c>
      <c r="O3891" s="3"/>
      <c r="P3891" s="4">
        <f>Data!$H3891+0</f>
        <v>0.65000000000000013</v>
      </c>
      <c r="Q3891" s="5">
        <f>Data!$I3891-250</f>
        <v>3000</v>
      </c>
      <c r="R3891" s="6">
        <f>Data!$L3891-5%</f>
        <v>0.2</v>
      </c>
    </row>
    <row r="3892" spans="1:18" ht="15.75" customHeight="1">
      <c r="A3892" s="12" t="s">
        <v>15</v>
      </c>
      <c r="B3892" s="15">
        <v>1185732</v>
      </c>
      <c r="C3892" s="3">
        <v>44550</v>
      </c>
      <c r="D3892" s="12" t="s">
        <v>16</v>
      </c>
      <c r="E3892" s="12" t="s">
        <v>129</v>
      </c>
      <c r="F3892" s="12" t="s">
        <v>130</v>
      </c>
      <c r="G3892" s="12" t="s">
        <v>22</v>
      </c>
      <c r="H3892" s="33">
        <v>0.75000000000000011</v>
      </c>
      <c r="I3892" s="21">
        <v>3250</v>
      </c>
      <c r="J3892" s="33">
        <f t="shared" si="150"/>
        <v>2437.5000000000005</v>
      </c>
      <c r="K3892" s="34">
        <f t="shared" si="151"/>
        <v>609.37500000000011</v>
      </c>
      <c r="L3892" s="24">
        <v>0.25</v>
      </c>
      <c r="M3892" s="42">
        <f t="shared" si="152"/>
        <v>0.18750000000000003</v>
      </c>
      <c r="N3892" s="29">
        <f t="shared" si="153"/>
        <v>609.37500000000011</v>
      </c>
      <c r="O3892" s="3"/>
      <c r="P3892" s="4">
        <f>Data!$H3892+0</f>
        <v>0.75000000000000011</v>
      </c>
      <c r="Q3892" s="5">
        <f>Data!$I3892-250</f>
        <v>3000</v>
      </c>
      <c r="R3892" s="6">
        <f>Data!$L3892-5%</f>
        <v>0.2</v>
      </c>
    </row>
    <row r="3893" spans="1:18" ht="15.75" customHeight="1">
      <c r="A3893" s="12" t="s">
        <v>15</v>
      </c>
      <c r="B3893" s="15">
        <v>1185732</v>
      </c>
      <c r="C3893" s="3">
        <v>44550</v>
      </c>
      <c r="D3893" s="12" t="s">
        <v>16</v>
      </c>
      <c r="E3893" s="12" t="s">
        <v>129</v>
      </c>
      <c r="F3893" s="12" t="s">
        <v>130</v>
      </c>
      <c r="G3893" s="12" t="s">
        <v>23</v>
      </c>
      <c r="H3893" s="33">
        <v>0.8</v>
      </c>
      <c r="I3893" s="21">
        <v>4250</v>
      </c>
      <c r="J3893" s="33">
        <f t="shared" si="150"/>
        <v>3400</v>
      </c>
      <c r="K3893" s="34">
        <f t="shared" si="151"/>
        <v>1020</v>
      </c>
      <c r="L3893" s="24">
        <v>0.3</v>
      </c>
      <c r="M3893" s="42">
        <f t="shared" si="152"/>
        <v>0.24</v>
      </c>
      <c r="N3893" s="29">
        <f t="shared" si="153"/>
        <v>1020</v>
      </c>
      <c r="O3893" s="3"/>
      <c r="P3893" s="4">
        <f>Data!$H3893+0</f>
        <v>0.8</v>
      </c>
      <c r="Q3893" s="5">
        <f>Data!$I3893-250</f>
        <v>4000</v>
      </c>
      <c r="R3893" s="6">
        <f>Data!$L3893-5%</f>
        <v>0.25</v>
      </c>
    </row>
  </sheetData>
  <conditionalFormatting sqref="I6:I3893">
    <cfRule type="cellIs" dxfId="0" priority="1" operator="equal">
      <formula>0</formula>
    </cfRule>
  </conditionalFormatting>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20191-928B-4E96-959B-3CFF2DF8138D}">
  <dimension ref="A2:P322"/>
  <sheetViews>
    <sheetView tabSelected="1" topLeftCell="A166" zoomScale="64" zoomScaleNormal="64" workbookViewId="0">
      <selection activeCell="H208" sqref="H208"/>
    </sheetView>
  </sheetViews>
  <sheetFormatPr defaultRowHeight="14.45"/>
  <cols>
    <col min="2" max="2" width="14.28515625" bestFit="1" customWidth="1"/>
    <col min="3" max="14" width="23.28515625" bestFit="1" customWidth="1"/>
    <col min="15" max="15" width="28.28515625" bestFit="1" customWidth="1"/>
    <col min="16" max="16" width="28.42578125" bestFit="1" customWidth="1"/>
    <col min="17" max="19" width="13.85546875" bestFit="1" customWidth="1"/>
    <col min="20" max="24" width="4.42578125" bestFit="1" customWidth="1"/>
    <col min="25" max="25" width="10.7109375" bestFit="1" customWidth="1"/>
    <col min="26" max="272" width="10.28515625" bestFit="1" customWidth="1"/>
    <col min="273" max="273" width="10.7109375" bestFit="1" customWidth="1"/>
    <col min="274" max="288" width="6.7109375" bestFit="1" customWidth="1"/>
    <col min="289" max="289" width="10.5703125" bestFit="1" customWidth="1"/>
    <col min="290" max="290" width="10.7109375" bestFit="1" customWidth="1"/>
    <col min="291" max="291" width="4.42578125" bestFit="1" customWidth="1"/>
    <col min="292" max="292" width="4" bestFit="1" customWidth="1"/>
    <col min="293" max="293" width="14.28515625" bestFit="1" customWidth="1"/>
    <col min="294" max="294" width="8.7109375" bestFit="1" customWidth="1"/>
    <col min="295" max="295" width="14.28515625" bestFit="1" customWidth="1"/>
    <col min="296" max="296" width="8.7109375" bestFit="1" customWidth="1"/>
    <col min="297" max="298" width="4" bestFit="1" customWidth="1"/>
    <col min="299" max="299" width="3.85546875" bestFit="1" customWidth="1"/>
    <col min="300" max="300" width="14.28515625" bestFit="1" customWidth="1"/>
    <col min="301" max="301" width="8.7109375" bestFit="1" customWidth="1"/>
    <col min="302" max="302" width="4.42578125" bestFit="1" customWidth="1"/>
    <col min="303" max="303" width="4" bestFit="1" customWidth="1"/>
    <col min="304" max="304" width="3.85546875" bestFit="1" customWidth="1"/>
    <col min="305" max="305" width="14.28515625" bestFit="1" customWidth="1"/>
    <col min="306" max="306" width="8.7109375" bestFit="1" customWidth="1"/>
    <col min="307" max="307" width="14.28515625" bestFit="1" customWidth="1"/>
    <col min="308" max="308" width="8.7109375" bestFit="1" customWidth="1"/>
    <col min="309" max="309" width="14.28515625" bestFit="1" customWidth="1"/>
    <col min="310" max="310" width="8.7109375" bestFit="1" customWidth="1"/>
    <col min="311" max="311" width="3.85546875" bestFit="1" customWidth="1"/>
    <col min="312" max="312" width="14.28515625" bestFit="1" customWidth="1"/>
    <col min="313" max="313" width="8.7109375" bestFit="1" customWidth="1"/>
    <col min="314" max="314" width="4.42578125" bestFit="1" customWidth="1"/>
    <col min="315" max="315" width="4.7109375" bestFit="1" customWidth="1"/>
    <col min="316" max="316" width="3.85546875" bestFit="1" customWidth="1"/>
    <col min="317" max="317" width="4.140625" bestFit="1" customWidth="1"/>
    <col min="318" max="318" width="14.28515625" bestFit="1" customWidth="1"/>
    <col min="319" max="319" width="8.7109375" bestFit="1" customWidth="1"/>
    <col min="320" max="320" width="3.85546875" bestFit="1" customWidth="1"/>
    <col min="321" max="321" width="14.28515625" bestFit="1" customWidth="1"/>
    <col min="322" max="322" width="8.7109375" bestFit="1" customWidth="1"/>
    <col min="323" max="323" width="4" bestFit="1" customWidth="1"/>
    <col min="324" max="324" width="4.7109375" bestFit="1" customWidth="1"/>
    <col min="325" max="325" width="4.28515625" bestFit="1" customWidth="1"/>
    <col min="326" max="326" width="14.28515625" bestFit="1" customWidth="1"/>
    <col min="327" max="327" width="8.7109375" bestFit="1" customWidth="1"/>
    <col min="328" max="329" width="4" bestFit="1" customWidth="1"/>
    <col min="330" max="330" width="14.28515625" bestFit="1" customWidth="1"/>
    <col min="331" max="331" width="8.7109375" bestFit="1" customWidth="1"/>
    <col min="332" max="332" width="4.42578125" bestFit="1" customWidth="1"/>
    <col min="333" max="333" width="14.28515625" bestFit="1" customWidth="1"/>
    <col min="334" max="334" width="8.7109375" bestFit="1" customWidth="1"/>
    <col min="335" max="335" width="14.28515625" bestFit="1" customWidth="1"/>
    <col min="336" max="336" width="8.7109375" bestFit="1" customWidth="1"/>
    <col min="337" max="337" width="14.28515625" bestFit="1" customWidth="1"/>
    <col min="338" max="338" width="8.7109375" bestFit="1" customWidth="1"/>
    <col min="339" max="339" width="14.28515625" bestFit="1" customWidth="1"/>
    <col min="340" max="340" width="8.7109375" bestFit="1" customWidth="1"/>
    <col min="341" max="341" width="4.140625" bestFit="1" customWidth="1"/>
    <col min="342" max="342" width="14.28515625" bestFit="1" customWidth="1"/>
    <col min="343" max="343" width="8.7109375" bestFit="1" customWidth="1"/>
    <col min="344" max="345" width="4" bestFit="1" customWidth="1"/>
    <col min="346" max="346" width="4.7109375" bestFit="1" customWidth="1"/>
    <col min="347" max="347" width="4.28515625" bestFit="1" customWidth="1"/>
    <col min="348" max="348" width="14.28515625" bestFit="1" customWidth="1"/>
    <col min="349" max="349" width="8.7109375" bestFit="1" customWidth="1"/>
    <col min="350" max="350" width="4.140625" bestFit="1" customWidth="1"/>
    <col min="351" max="351" width="14.28515625" bestFit="1" customWidth="1"/>
    <col min="352" max="352" width="8.7109375" bestFit="1" customWidth="1"/>
    <col min="353" max="353" width="14.28515625" bestFit="1" customWidth="1"/>
    <col min="354" max="354" width="8.7109375" bestFit="1" customWidth="1"/>
    <col min="355" max="356" width="4" bestFit="1" customWidth="1"/>
    <col min="357" max="357" width="4.7109375" bestFit="1" customWidth="1"/>
    <col min="358" max="358" width="4.140625" bestFit="1" customWidth="1"/>
    <col min="359" max="359" width="3.85546875" bestFit="1" customWidth="1"/>
    <col min="360" max="360" width="14.28515625" bestFit="1" customWidth="1"/>
    <col min="361" max="361" width="8.7109375" bestFit="1" customWidth="1"/>
    <col min="362" max="362" width="4" bestFit="1" customWidth="1"/>
    <col min="363" max="363" width="14.28515625" bestFit="1" customWidth="1"/>
    <col min="364" max="364" width="8.7109375" bestFit="1" customWidth="1"/>
    <col min="365" max="365" width="4" bestFit="1" customWidth="1"/>
    <col min="366" max="366" width="4.42578125" bestFit="1" customWidth="1"/>
    <col min="367" max="367" width="3.85546875" bestFit="1" customWidth="1"/>
    <col min="368" max="368" width="14.28515625" bestFit="1" customWidth="1"/>
    <col min="369" max="369" width="8.7109375" bestFit="1" customWidth="1"/>
    <col min="370" max="370" width="3.85546875" bestFit="1" customWidth="1"/>
    <col min="371" max="371" width="14.28515625" bestFit="1" customWidth="1"/>
    <col min="372" max="372" width="8.7109375" bestFit="1" customWidth="1"/>
    <col min="373" max="373" width="4.42578125" bestFit="1" customWidth="1"/>
    <col min="374" max="374" width="4.7109375" bestFit="1" customWidth="1"/>
    <col min="375" max="375" width="14.28515625" bestFit="1" customWidth="1"/>
    <col min="376" max="376" width="8.7109375" bestFit="1" customWidth="1"/>
    <col min="377" max="377" width="4.28515625" bestFit="1" customWidth="1"/>
    <col min="378" max="378" width="4.140625" bestFit="1" customWidth="1"/>
    <col min="379" max="379" width="4.42578125" bestFit="1" customWidth="1"/>
    <col min="380" max="380" width="14.28515625" bestFit="1" customWidth="1"/>
    <col min="381" max="381" width="8.7109375" bestFit="1" customWidth="1"/>
    <col min="382" max="382" width="14.28515625" bestFit="1" customWidth="1"/>
    <col min="383" max="383" width="8.7109375" bestFit="1" customWidth="1"/>
    <col min="384" max="384" width="14.28515625" bestFit="1" customWidth="1"/>
    <col min="385" max="385" width="8.7109375" bestFit="1" customWidth="1"/>
    <col min="386" max="386" width="4" bestFit="1" customWidth="1"/>
    <col min="387" max="387" width="4.42578125" bestFit="1" customWidth="1"/>
    <col min="388" max="388" width="4" bestFit="1" customWidth="1"/>
    <col min="389" max="389" width="4.7109375" bestFit="1" customWidth="1"/>
    <col min="390" max="390" width="3.85546875" bestFit="1" customWidth="1"/>
    <col min="391" max="391" width="3.28515625" bestFit="1" customWidth="1"/>
    <col min="392" max="392" width="4.28515625" bestFit="1" customWidth="1"/>
    <col min="393" max="393" width="4.140625" bestFit="1" customWidth="1"/>
    <col min="394" max="394" width="3.85546875" bestFit="1" customWidth="1"/>
    <col min="395" max="395" width="4.42578125" bestFit="1" customWidth="1"/>
    <col min="396" max="396" width="14.28515625" bestFit="1" customWidth="1"/>
    <col min="397" max="397" width="8.7109375" bestFit="1" customWidth="1"/>
    <col min="398" max="398" width="4.7109375" bestFit="1" customWidth="1"/>
    <col min="399" max="399" width="3.85546875" bestFit="1" customWidth="1"/>
    <col min="400" max="400" width="4.42578125" bestFit="1" customWidth="1"/>
    <col min="401" max="401" width="14.28515625" bestFit="1" customWidth="1"/>
    <col min="402" max="402" width="8.7109375" bestFit="1" customWidth="1"/>
    <col min="403" max="403" width="14.28515625" bestFit="1" customWidth="1"/>
    <col min="404" max="404" width="8.7109375" bestFit="1" customWidth="1"/>
    <col min="405" max="405" width="14.28515625" bestFit="1" customWidth="1"/>
    <col min="406" max="406" width="8.7109375" bestFit="1" customWidth="1"/>
    <col min="407" max="407" width="4.42578125" bestFit="1" customWidth="1"/>
    <col min="408" max="408" width="4" bestFit="1" customWidth="1"/>
    <col min="409" max="409" width="4.7109375" bestFit="1" customWidth="1"/>
    <col min="410" max="410" width="14.28515625" bestFit="1" customWidth="1"/>
    <col min="411" max="411" width="8.7109375" bestFit="1" customWidth="1"/>
    <col min="412" max="412" width="14.28515625" bestFit="1" customWidth="1"/>
    <col min="413" max="413" width="8.7109375" bestFit="1" customWidth="1"/>
    <col min="414" max="414" width="3.85546875" bestFit="1" customWidth="1"/>
    <col min="415" max="415" width="14.28515625" bestFit="1" customWidth="1"/>
    <col min="416" max="416" width="8.7109375" bestFit="1" customWidth="1"/>
    <col min="417" max="417" width="14.28515625" bestFit="1" customWidth="1"/>
    <col min="418" max="418" width="8.7109375" bestFit="1" customWidth="1"/>
    <col min="419" max="419" width="4.42578125" bestFit="1" customWidth="1"/>
    <col min="420" max="420" width="4" bestFit="1" customWidth="1"/>
    <col min="421" max="421" width="3.85546875" bestFit="1" customWidth="1"/>
    <col min="422" max="422" width="14.28515625" bestFit="1" customWidth="1"/>
    <col min="423" max="423" width="8.7109375" bestFit="1" customWidth="1"/>
    <col min="424" max="424" width="4.140625" bestFit="1" customWidth="1"/>
    <col min="425" max="425" width="14.28515625" bestFit="1" customWidth="1"/>
    <col min="426" max="426" width="8.7109375" bestFit="1" customWidth="1"/>
    <col min="427" max="427" width="14.28515625" bestFit="1" customWidth="1"/>
    <col min="428" max="428" width="8.7109375" bestFit="1" customWidth="1"/>
    <col min="429" max="429" width="4.42578125" bestFit="1" customWidth="1"/>
    <col min="430" max="430" width="3.85546875" bestFit="1" customWidth="1"/>
    <col min="431" max="431" width="14.28515625" bestFit="1" customWidth="1"/>
    <col min="432" max="432" width="8.7109375" bestFit="1" customWidth="1"/>
    <col min="433" max="433" width="14.28515625" bestFit="1" customWidth="1"/>
    <col min="434" max="434" width="8.7109375" bestFit="1" customWidth="1"/>
    <col min="435" max="435" width="14.28515625" bestFit="1" customWidth="1"/>
    <col min="436" max="436" width="8.7109375" bestFit="1" customWidth="1"/>
    <col min="437" max="437" width="4.140625" bestFit="1" customWidth="1"/>
    <col min="438" max="438" width="14.28515625" bestFit="1" customWidth="1"/>
    <col min="439" max="439" width="8.7109375" bestFit="1" customWidth="1"/>
    <col min="440" max="440" width="4" bestFit="1" customWidth="1"/>
    <col min="441" max="442" width="3.85546875" bestFit="1" customWidth="1"/>
    <col min="443" max="443" width="4.42578125" bestFit="1" customWidth="1"/>
    <col min="444" max="444" width="14.28515625" bestFit="1" customWidth="1"/>
    <col min="445" max="445" width="8.7109375" bestFit="1" customWidth="1"/>
    <col min="446" max="446" width="4.42578125" bestFit="1" customWidth="1"/>
    <col min="447" max="447" width="4" bestFit="1" customWidth="1"/>
    <col min="448" max="448" width="14.28515625" bestFit="1" customWidth="1"/>
    <col min="449" max="449" width="8.7109375" bestFit="1" customWidth="1"/>
    <col min="450" max="450" width="4" bestFit="1" customWidth="1"/>
    <col min="451" max="451" width="4.42578125" bestFit="1" customWidth="1"/>
    <col min="452" max="452" width="4" bestFit="1" customWidth="1"/>
    <col min="453" max="453" width="4.140625" bestFit="1" customWidth="1"/>
    <col min="454" max="454" width="14.28515625" bestFit="1" customWidth="1"/>
    <col min="455" max="455" width="8.7109375" bestFit="1" customWidth="1"/>
    <col min="456" max="456" width="14.28515625" bestFit="1" customWidth="1"/>
    <col min="457" max="457" width="8.7109375" bestFit="1" customWidth="1"/>
    <col min="458" max="458" width="4.42578125" bestFit="1" customWidth="1"/>
    <col min="459" max="459" width="4.140625" bestFit="1" customWidth="1"/>
    <col min="460" max="460" width="14.28515625" bestFit="1" customWidth="1"/>
    <col min="461" max="461" width="8.7109375" bestFit="1" customWidth="1"/>
    <col min="462" max="462" width="14.28515625" bestFit="1" customWidth="1"/>
    <col min="463" max="463" width="8.7109375" bestFit="1" customWidth="1"/>
    <col min="464" max="464" width="14.28515625" bestFit="1" customWidth="1"/>
    <col min="465" max="465" width="8.7109375" bestFit="1" customWidth="1"/>
    <col min="466" max="466" width="14.28515625" bestFit="1" customWidth="1"/>
    <col min="467" max="467" width="8.7109375" bestFit="1" customWidth="1"/>
    <col min="468" max="468" width="14.28515625" bestFit="1" customWidth="1"/>
    <col min="469" max="469" width="8.7109375" bestFit="1" customWidth="1"/>
    <col min="470" max="470" width="4" bestFit="1" customWidth="1"/>
    <col min="471" max="471" width="14.28515625" bestFit="1" customWidth="1"/>
    <col min="472" max="472" width="8.7109375" bestFit="1" customWidth="1"/>
    <col min="473" max="473" width="4.140625" bestFit="1" customWidth="1"/>
    <col min="474" max="474" width="14.28515625" bestFit="1" customWidth="1"/>
    <col min="475" max="475" width="8.7109375" bestFit="1" customWidth="1"/>
    <col min="476" max="476" width="4" bestFit="1" customWidth="1"/>
    <col min="477" max="477" width="4.7109375" bestFit="1" customWidth="1"/>
    <col min="478" max="478" width="3.85546875" bestFit="1" customWidth="1"/>
    <col min="479" max="479" width="3.28515625" bestFit="1" customWidth="1"/>
    <col min="480" max="480" width="4.28515625" bestFit="1" customWidth="1"/>
    <col min="481" max="481" width="4.140625" bestFit="1" customWidth="1"/>
    <col min="482" max="482" width="4.42578125" bestFit="1" customWidth="1"/>
    <col min="483" max="483" width="14.28515625" bestFit="1" customWidth="1"/>
    <col min="484" max="484" width="8.7109375" bestFit="1" customWidth="1"/>
    <col min="485" max="485" width="4" bestFit="1" customWidth="1"/>
    <col min="486" max="486" width="4.42578125" bestFit="1" customWidth="1"/>
    <col min="487" max="487" width="14.28515625" bestFit="1" customWidth="1"/>
    <col min="488" max="488" width="8.7109375" bestFit="1" customWidth="1"/>
    <col min="489" max="489" width="4" bestFit="1" customWidth="1"/>
    <col min="490" max="490" width="14.28515625" bestFit="1" customWidth="1"/>
    <col min="491" max="491" width="8.7109375" bestFit="1" customWidth="1"/>
    <col min="492" max="492" width="4.42578125" bestFit="1" customWidth="1"/>
    <col min="493" max="493" width="4.7109375" bestFit="1" customWidth="1"/>
    <col min="494" max="494" width="4.28515625" bestFit="1" customWidth="1"/>
    <col min="495" max="495" width="4.140625" bestFit="1" customWidth="1"/>
    <col min="496" max="496" width="4.42578125" bestFit="1" customWidth="1"/>
    <col min="497" max="497" width="4.140625" bestFit="1" customWidth="1"/>
    <col min="498" max="498" width="14.28515625" bestFit="1" customWidth="1"/>
    <col min="499" max="499" width="8.7109375" bestFit="1" customWidth="1"/>
    <col min="500" max="500" width="4.42578125" bestFit="1" customWidth="1"/>
    <col min="501" max="501" width="14.28515625" bestFit="1" customWidth="1"/>
    <col min="502" max="502" width="8.7109375" bestFit="1" customWidth="1"/>
    <col min="503" max="503" width="3.85546875" bestFit="1" customWidth="1"/>
    <col min="504" max="504" width="14.28515625" bestFit="1" customWidth="1"/>
    <col min="505" max="505" width="8.7109375" bestFit="1" customWidth="1"/>
    <col min="506" max="506" width="14.28515625" bestFit="1" customWidth="1"/>
    <col min="507" max="507" width="8.7109375" bestFit="1" customWidth="1"/>
    <col min="508" max="508" width="3.85546875" bestFit="1" customWidth="1"/>
    <col min="509" max="509" width="14.28515625" bestFit="1" customWidth="1"/>
    <col min="510" max="510" width="8.7109375" bestFit="1" customWidth="1"/>
    <col min="511" max="511" width="4" bestFit="1" customWidth="1"/>
    <col min="512" max="512" width="4.7109375" bestFit="1" customWidth="1"/>
    <col min="513" max="513" width="3.85546875" bestFit="1" customWidth="1"/>
    <col min="514" max="514" width="14.28515625" bestFit="1" customWidth="1"/>
    <col min="515" max="515" width="8.7109375" bestFit="1" customWidth="1"/>
    <col min="516" max="516" width="4.140625" bestFit="1" customWidth="1"/>
    <col min="517" max="517" width="14.28515625" bestFit="1" customWidth="1"/>
    <col min="518" max="518" width="8.7109375" bestFit="1" customWidth="1"/>
    <col min="519" max="519" width="14.28515625" bestFit="1" customWidth="1"/>
    <col min="520" max="520" width="8.7109375" bestFit="1" customWidth="1"/>
    <col min="521" max="521" width="14.28515625" bestFit="1" customWidth="1"/>
    <col min="522" max="522" width="8.7109375" bestFit="1" customWidth="1"/>
    <col min="523" max="523" width="3.85546875" bestFit="1" customWidth="1"/>
    <col min="524" max="524" width="4.42578125" bestFit="1" customWidth="1"/>
    <col min="525" max="525" width="14.28515625" bestFit="1" customWidth="1"/>
    <col min="526" max="526" width="8.7109375" bestFit="1" customWidth="1"/>
    <col min="527" max="527" width="14.28515625" bestFit="1" customWidth="1"/>
    <col min="528" max="528" width="8.7109375" bestFit="1" customWidth="1"/>
    <col min="529" max="529" width="14.28515625" bestFit="1" customWidth="1"/>
    <col min="530" max="530" width="8.7109375" bestFit="1" customWidth="1"/>
    <col min="531" max="531" width="4" bestFit="1" customWidth="1"/>
    <col min="532" max="532" width="3.85546875" bestFit="1" customWidth="1"/>
    <col min="533" max="533" width="14.28515625" bestFit="1" customWidth="1"/>
    <col min="534" max="534" width="8.7109375" bestFit="1" customWidth="1"/>
    <col min="535" max="535" width="14.28515625" bestFit="1" customWidth="1"/>
    <col min="536" max="536" width="8.7109375" bestFit="1" customWidth="1"/>
    <col min="537" max="537" width="4.42578125" bestFit="1" customWidth="1"/>
    <col min="538" max="538" width="4.7109375" bestFit="1" customWidth="1"/>
    <col min="539" max="539" width="3.28515625" bestFit="1" customWidth="1"/>
    <col min="540" max="540" width="14.28515625" bestFit="1" customWidth="1"/>
    <col min="541" max="541" width="8.7109375" bestFit="1" customWidth="1"/>
    <col min="542" max="542" width="4.42578125" bestFit="1" customWidth="1"/>
    <col min="543" max="543" width="3.28515625" bestFit="1" customWidth="1"/>
    <col min="544" max="544" width="4.140625" bestFit="1" customWidth="1"/>
    <col min="545" max="545" width="3.85546875" bestFit="1" customWidth="1"/>
    <col min="546" max="546" width="14.28515625" bestFit="1" customWidth="1"/>
    <col min="547" max="547" width="8.7109375" bestFit="1" customWidth="1"/>
    <col min="548" max="548" width="14.28515625" bestFit="1" customWidth="1"/>
    <col min="549" max="549" width="8.7109375" bestFit="1" customWidth="1"/>
    <col min="550" max="550" width="14.28515625" bestFit="1" customWidth="1"/>
    <col min="551" max="551" width="8.7109375" bestFit="1" customWidth="1"/>
    <col min="552" max="552" width="14.28515625" bestFit="1" customWidth="1"/>
    <col min="553" max="553" width="8.7109375" bestFit="1" customWidth="1"/>
    <col min="554" max="554" width="14.28515625" bestFit="1" customWidth="1"/>
    <col min="555" max="555" width="8.7109375" bestFit="1" customWidth="1"/>
    <col min="556" max="556" width="4" bestFit="1" customWidth="1"/>
    <col min="557" max="557" width="3.85546875" bestFit="1" customWidth="1"/>
    <col min="558" max="558" width="14.28515625" bestFit="1" customWidth="1"/>
    <col min="559" max="559" width="8.7109375" bestFit="1" customWidth="1"/>
    <col min="560" max="560" width="14.28515625" bestFit="1" customWidth="1"/>
    <col min="561" max="561" width="8.7109375" bestFit="1" customWidth="1"/>
    <col min="562" max="562" width="4.42578125" bestFit="1" customWidth="1"/>
    <col min="563" max="563" width="4" bestFit="1" customWidth="1"/>
    <col min="564" max="564" width="3.85546875" bestFit="1" customWidth="1"/>
    <col min="565" max="565" width="14.28515625" bestFit="1" customWidth="1"/>
    <col min="566" max="566" width="8.7109375" bestFit="1" customWidth="1"/>
    <col min="567" max="567" width="4" bestFit="1" customWidth="1"/>
    <col min="568" max="568" width="4.140625" bestFit="1" customWidth="1"/>
    <col min="569" max="569" width="14.28515625" bestFit="1" customWidth="1"/>
    <col min="570" max="570" width="8.7109375" bestFit="1" customWidth="1"/>
    <col min="571" max="572" width="4" bestFit="1" customWidth="1"/>
    <col min="573" max="573" width="4.7109375" bestFit="1" customWidth="1"/>
    <col min="574" max="574" width="3.85546875" bestFit="1" customWidth="1"/>
    <col min="575" max="575" width="3.28515625" bestFit="1" customWidth="1"/>
    <col min="576" max="576" width="14.28515625" bestFit="1" customWidth="1"/>
    <col min="577" max="577" width="8.7109375" bestFit="1" customWidth="1"/>
    <col min="578" max="578" width="14.28515625" bestFit="1" customWidth="1"/>
    <col min="579" max="579" width="8.7109375" bestFit="1" customWidth="1"/>
    <col min="580" max="580" width="14.28515625" bestFit="1" customWidth="1"/>
    <col min="581" max="581" width="8.7109375" bestFit="1" customWidth="1"/>
    <col min="582" max="582" width="14.28515625" bestFit="1" customWidth="1"/>
    <col min="583" max="583" width="8.7109375" bestFit="1" customWidth="1"/>
    <col min="584" max="584" width="14.28515625" bestFit="1" customWidth="1"/>
    <col min="585" max="585" width="8.7109375" bestFit="1" customWidth="1"/>
    <col min="586" max="586" width="14.28515625" bestFit="1" customWidth="1"/>
    <col min="587" max="587" width="8.7109375" bestFit="1" customWidth="1"/>
    <col min="588" max="588" width="3.28515625" bestFit="1" customWidth="1"/>
    <col min="589" max="589" width="4.28515625" bestFit="1" customWidth="1"/>
    <col min="590" max="590" width="4.140625" bestFit="1" customWidth="1"/>
    <col min="591" max="591" width="14.28515625" bestFit="1" customWidth="1"/>
    <col min="592" max="592" width="8.7109375" bestFit="1" customWidth="1"/>
    <col min="593" max="593" width="4" bestFit="1" customWidth="1"/>
    <col min="594" max="594" width="4.42578125" bestFit="1" customWidth="1"/>
    <col min="595" max="595" width="4" bestFit="1" customWidth="1"/>
    <col min="596" max="596" width="4.7109375" bestFit="1" customWidth="1"/>
    <col min="597" max="597" width="4.28515625" bestFit="1" customWidth="1"/>
    <col min="598" max="598" width="4.140625" bestFit="1" customWidth="1"/>
    <col min="599" max="599" width="3.85546875" bestFit="1" customWidth="1"/>
    <col min="600" max="600" width="4.42578125" bestFit="1" customWidth="1"/>
    <col min="601" max="601" width="14.28515625" bestFit="1" customWidth="1"/>
    <col min="602" max="602" width="8.7109375" bestFit="1" customWidth="1"/>
    <col min="603" max="603" width="4.140625" bestFit="1" customWidth="1"/>
    <col min="604" max="604" width="14.28515625" bestFit="1" customWidth="1"/>
    <col min="605" max="605" width="8.7109375" bestFit="1" customWidth="1"/>
    <col min="606" max="606" width="14.28515625" bestFit="1" customWidth="1"/>
    <col min="607" max="607" width="8.7109375" bestFit="1" customWidth="1"/>
    <col min="608" max="608" width="4" bestFit="1" customWidth="1"/>
    <col min="609" max="609" width="4.7109375" bestFit="1" customWidth="1"/>
    <col min="610" max="610" width="14.28515625" bestFit="1" customWidth="1"/>
    <col min="611" max="611" width="8.7109375" bestFit="1" customWidth="1"/>
    <col min="612" max="612" width="4.7109375" bestFit="1" customWidth="1"/>
    <col min="613" max="613" width="3.28515625" bestFit="1" customWidth="1"/>
    <col min="614" max="614" width="4.28515625" bestFit="1" customWidth="1"/>
    <col min="615" max="615" width="4.140625" bestFit="1" customWidth="1"/>
    <col min="616" max="616" width="3.85546875" bestFit="1" customWidth="1"/>
    <col min="617" max="617" width="14.28515625" bestFit="1" customWidth="1"/>
    <col min="618" max="618" width="8.7109375" bestFit="1" customWidth="1"/>
    <col min="619" max="619" width="4.42578125" bestFit="1" customWidth="1"/>
    <col min="620" max="620" width="4" bestFit="1" customWidth="1"/>
    <col min="621" max="621" width="4.7109375" bestFit="1" customWidth="1"/>
    <col min="622" max="622" width="3.85546875" bestFit="1" customWidth="1"/>
    <col min="623" max="623" width="14.28515625" bestFit="1" customWidth="1"/>
    <col min="624" max="624" width="8.7109375" bestFit="1" customWidth="1"/>
    <col min="625" max="625" width="14.28515625" bestFit="1" customWidth="1"/>
    <col min="626" max="626" width="8.7109375" bestFit="1" customWidth="1"/>
    <col min="627" max="627" width="4.7109375" bestFit="1" customWidth="1"/>
    <col min="628" max="628" width="3.28515625" bestFit="1" customWidth="1"/>
    <col min="629" max="629" width="14.28515625" bestFit="1" customWidth="1"/>
    <col min="630" max="630" width="8.7109375" bestFit="1" customWidth="1"/>
    <col min="631" max="631" width="4" bestFit="1" customWidth="1"/>
    <col min="632" max="632" width="4.140625" bestFit="1" customWidth="1"/>
    <col min="633" max="633" width="3.85546875" bestFit="1" customWidth="1"/>
    <col min="634" max="634" width="14.28515625" bestFit="1" customWidth="1"/>
    <col min="635" max="635" width="8.7109375" bestFit="1" customWidth="1"/>
    <col min="636" max="636" width="4.42578125" bestFit="1" customWidth="1"/>
    <col min="637" max="637" width="4.7109375" bestFit="1" customWidth="1"/>
    <col min="638" max="638" width="14.28515625" bestFit="1" customWidth="1"/>
    <col min="639" max="639" width="8.7109375" bestFit="1" customWidth="1"/>
    <col min="640" max="640" width="4" bestFit="1" customWidth="1"/>
    <col min="641" max="641" width="14.28515625" bestFit="1" customWidth="1"/>
    <col min="642" max="642" width="8.7109375" bestFit="1" customWidth="1"/>
    <col min="643" max="644" width="4" bestFit="1" customWidth="1"/>
    <col min="645" max="645" width="4.7109375" bestFit="1" customWidth="1"/>
    <col min="646" max="646" width="3.85546875" bestFit="1" customWidth="1"/>
    <col min="647" max="647" width="3.28515625" bestFit="1" customWidth="1"/>
    <col min="648" max="648" width="4.140625" bestFit="1" customWidth="1"/>
    <col min="649" max="649" width="3.85546875" bestFit="1" customWidth="1"/>
    <col min="650" max="650" width="4.140625" bestFit="1" customWidth="1"/>
    <col min="651" max="651" width="14.28515625" bestFit="1" customWidth="1"/>
    <col min="652" max="652" width="8.7109375" bestFit="1" customWidth="1"/>
    <col min="653" max="653" width="14.28515625" bestFit="1" customWidth="1"/>
    <col min="654" max="654" width="8.7109375" bestFit="1" customWidth="1"/>
    <col min="655" max="655" width="4" bestFit="1" customWidth="1"/>
    <col min="656" max="656" width="4.42578125" bestFit="1" customWidth="1"/>
    <col min="657" max="657" width="4" bestFit="1" customWidth="1"/>
    <col min="658" max="658" width="4.7109375" bestFit="1" customWidth="1"/>
    <col min="659" max="659" width="3.85546875" bestFit="1" customWidth="1"/>
    <col min="660" max="660" width="3.28515625" bestFit="1" customWidth="1"/>
    <col min="661" max="661" width="4.28515625" bestFit="1" customWidth="1"/>
    <col min="662" max="662" width="4.140625" bestFit="1" customWidth="1"/>
    <col min="663" max="663" width="3.85546875" bestFit="1" customWidth="1"/>
    <col min="664" max="664" width="4.140625" bestFit="1" customWidth="1"/>
    <col min="665" max="665" width="14.28515625" bestFit="1" customWidth="1"/>
    <col min="666" max="666" width="8.7109375" bestFit="1" customWidth="1"/>
    <col min="667" max="667" width="4.42578125" bestFit="1" customWidth="1"/>
    <col min="668" max="668" width="4" bestFit="1" customWidth="1"/>
    <col min="669" max="669" width="4.7109375" bestFit="1" customWidth="1"/>
    <col min="670" max="670" width="4.140625" bestFit="1" customWidth="1"/>
    <col min="671" max="671" width="4.42578125" bestFit="1" customWidth="1"/>
    <col min="672" max="672" width="14.28515625" bestFit="1" customWidth="1"/>
    <col min="673" max="673" width="8.7109375" bestFit="1" customWidth="1"/>
    <col min="674" max="674" width="3.85546875" bestFit="1" customWidth="1"/>
    <col min="675" max="675" width="14.28515625" bestFit="1" customWidth="1"/>
    <col min="676" max="676" width="8.7109375" bestFit="1" customWidth="1"/>
    <col min="677" max="677" width="14.28515625" bestFit="1" customWidth="1"/>
    <col min="678" max="678" width="8.7109375" bestFit="1" customWidth="1"/>
    <col min="679" max="679" width="14.28515625" bestFit="1" customWidth="1"/>
    <col min="680" max="680" width="8.7109375" bestFit="1" customWidth="1"/>
    <col min="681" max="681" width="4" bestFit="1" customWidth="1"/>
    <col min="682" max="682" width="4.140625" bestFit="1" customWidth="1"/>
    <col min="683" max="683" width="3.85546875" bestFit="1" customWidth="1"/>
    <col min="684" max="684" width="14.28515625" bestFit="1" customWidth="1"/>
    <col min="685" max="685" width="8.7109375" bestFit="1" customWidth="1"/>
    <col min="686" max="686" width="4" bestFit="1" customWidth="1"/>
    <col min="687" max="687" width="14.28515625" bestFit="1" customWidth="1"/>
    <col min="688" max="688" width="8.7109375" bestFit="1" customWidth="1"/>
    <col min="689" max="689" width="4" bestFit="1" customWidth="1"/>
    <col min="690" max="690" width="4.140625" bestFit="1" customWidth="1"/>
    <col min="691" max="691" width="3.85546875" bestFit="1" customWidth="1"/>
    <col min="692" max="692" width="4.140625" bestFit="1" customWidth="1"/>
    <col min="693" max="693" width="14.28515625" bestFit="1" customWidth="1"/>
    <col min="694" max="694" width="8.7109375" bestFit="1" customWidth="1"/>
    <col min="695" max="695" width="4.42578125" bestFit="1" customWidth="1"/>
    <col min="696" max="696" width="4" bestFit="1" customWidth="1"/>
    <col min="697" max="697" width="4.7109375" bestFit="1" customWidth="1"/>
    <col min="698" max="698" width="3.85546875" bestFit="1" customWidth="1"/>
    <col min="699" max="699" width="4.42578125" bestFit="1" customWidth="1"/>
    <col min="700" max="700" width="14.28515625" bestFit="1" customWidth="1"/>
    <col min="701" max="701" width="8.7109375" bestFit="1" customWidth="1"/>
    <col min="702" max="702" width="4.140625" bestFit="1" customWidth="1"/>
    <col min="703" max="703" width="3.85546875" bestFit="1" customWidth="1"/>
    <col min="704" max="704" width="14.28515625" bestFit="1" customWidth="1"/>
    <col min="705" max="705" width="8.7109375" bestFit="1" customWidth="1"/>
    <col min="706" max="706" width="3.85546875" bestFit="1" customWidth="1"/>
    <col min="707" max="707" width="14.28515625" bestFit="1" customWidth="1"/>
    <col min="708" max="708" width="8.7109375" bestFit="1" customWidth="1"/>
    <col min="709" max="709" width="4.42578125" bestFit="1" customWidth="1"/>
    <col min="710" max="710" width="14.28515625" bestFit="1" customWidth="1"/>
    <col min="711" max="711" width="8.7109375" bestFit="1" customWidth="1"/>
    <col min="712" max="712" width="14.28515625" bestFit="1" customWidth="1"/>
    <col min="713" max="713" width="8.7109375" bestFit="1" customWidth="1"/>
    <col min="714" max="714" width="14.28515625" bestFit="1" customWidth="1"/>
    <col min="715" max="715" width="8.7109375" bestFit="1" customWidth="1"/>
    <col min="716" max="716" width="14.28515625" bestFit="1" customWidth="1"/>
    <col min="717" max="717" width="8.7109375" bestFit="1" customWidth="1"/>
    <col min="718" max="718" width="4" bestFit="1" customWidth="1"/>
    <col min="719" max="719" width="4.42578125" bestFit="1" customWidth="1"/>
    <col min="720" max="720" width="4" bestFit="1" customWidth="1"/>
    <col min="721" max="721" width="4.7109375" bestFit="1" customWidth="1"/>
    <col min="722" max="722" width="3.28515625" bestFit="1" customWidth="1"/>
    <col min="723" max="723" width="3.85546875" bestFit="1" customWidth="1"/>
    <col min="724" max="724" width="4.42578125" bestFit="1" customWidth="1"/>
    <col min="725" max="725" width="4.140625" bestFit="1" customWidth="1"/>
    <col min="726" max="726" width="14.28515625" bestFit="1" customWidth="1"/>
    <col min="727" max="727" width="8.7109375" bestFit="1" customWidth="1"/>
    <col min="728" max="729" width="4" bestFit="1" customWidth="1"/>
    <col min="730" max="730" width="3.85546875" bestFit="1" customWidth="1"/>
    <col min="731" max="731" width="4.140625" bestFit="1" customWidth="1"/>
    <col min="732" max="732" width="14.28515625" bestFit="1" customWidth="1"/>
    <col min="733" max="733" width="8.7109375" bestFit="1" customWidth="1"/>
    <col min="734" max="734" width="4.42578125" bestFit="1" customWidth="1"/>
    <col min="735" max="735" width="14.28515625" bestFit="1" customWidth="1"/>
    <col min="736" max="736" width="8.7109375" bestFit="1" customWidth="1"/>
    <col min="737" max="737" width="4" bestFit="1" customWidth="1"/>
    <col min="738" max="738" width="4.7109375" bestFit="1" customWidth="1"/>
    <col min="739" max="739" width="4.28515625" bestFit="1" customWidth="1"/>
    <col min="740" max="740" width="4.140625" bestFit="1" customWidth="1"/>
    <col min="741" max="741" width="14.28515625" bestFit="1" customWidth="1"/>
    <col min="742" max="742" width="8.7109375" bestFit="1" customWidth="1"/>
    <col min="743" max="743" width="4" bestFit="1" customWidth="1"/>
    <col min="744" max="744" width="14.28515625" bestFit="1" customWidth="1"/>
    <col min="745" max="745" width="8.7109375" bestFit="1" customWidth="1"/>
    <col min="746" max="746" width="4" bestFit="1" customWidth="1"/>
    <col min="747" max="747" width="4.42578125" bestFit="1" customWidth="1"/>
    <col min="748" max="748" width="4.7109375" bestFit="1" customWidth="1"/>
    <col min="749" max="749" width="3.85546875" bestFit="1" customWidth="1"/>
    <col min="750" max="750" width="4.28515625" bestFit="1" customWidth="1"/>
    <col min="751" max="751" width="4.140625" bestFit="1" customWidth="1"/>
    <col min="752" max="752" width="3.85546875" bestFit="1" customWidth="1"/>
    <col min="753" max="753" width="4.42578125" bestFit="1" customWidth="1"/>
    <col min="754" max="754" width="4.140625" bestFit="1" customWidth="1"/>
    <col min="755" max="755" width="14.28515625" bestFit="1" customWidth="1"/>
    <col min="756" max="756" width="8.7109375" bestFit="1" customWidth="1"/>
    <col min="757" max="757" width="4" bestFit="1" customWidth="1"/>
    <col min="758" max="758" width="4.42578125" bestFit="1" customWidth="1"/>
    <col min="759" max="759" width="4.7109375" bestFit="1" customWidth="1"/>
    <col min="760" max="760" width="3.85546875" bestFit="1" customWidth="1"/>
    <col min="761" max="761" width="4.42578125" bestFit="1" customWidth="1"/>
    <col min="762" max="762" width="14.28515625" bestFit="1" customWidth="1"/>
    <col min="763" max="763" width="8.7109375" bestFit="1" customWidth="1"/>
    <col min="764" max="764" width="14.28515625" bestFit="1" customWidth="1"/>
    <col min="765" max="765" width="8.7109375" bestFit="1" customWidth="1"/>
    <col min="766" max="766" width="4.42578125" bestFit="1" customWidth="1"/>
    <col min="767" max="767" width="3.28515625" bestFit="1" customWidth="1"/>
    <col min="768" max="768" width="4.28515625" bestFit="1" customWidth="1"/>
    <col min="769" max="769" width="4.140625" bestFit="1" customWidth="1"/>
    <col min="770" max="770" width="14.28515625" bestFit="1" customWidth="1"/>
    <col min="771" max="771" width="8.7109375" bestFit="1" customWidth="1"/>
    <col min="772" max="772" width="14.28515625" bestFit="1" customWidth="1"/>
    <col min="773" max="773" width="8.7109375" bestFit="1" customWidth="1"/>
    <col min="774" max="774" width="14.28515625" bestFit="1" customWidth="1"/>
    <col min="775" max="775" width="8.7109375" bestFit="1" customWidth="1"/>
    <col min="776" max="776" width="4" bestFit="1" customWidth="1"/>
    <col min="777" max="777" width="4.42578125" bestFit="1" customWidth="1"/>
    <col min="778" max="778" width="4" bestFit="1" customWidth="1"/>
    <col min="779" max="779" width="4.7109375" bestFit="1" customWidth="1"/>
    <col min="780" max="780" width="4.28515625" bestFit="1" customWidth="1"/>
    <col min="781" max="781" width="4.140625" bestFit="1" customWidth="1"/>
    <col min="782" max="782" width="3.85546875" bestFit="1" customWidth="1"/>
    <col min="783" max="783" width="4.42578125" bestFit="1" customWidth="1"/>
    <col min="784" max="784" width="4.140625" bestFit="1" customWidth="1"/>
    <col min="785" max="785" width="14.28515625" bestFit="1" customWidth="1"/>
    <col min="786" max="786" width="8.7109375" bestFit="1" customWidth="1"/>
    <col min="787" max="787" width="4" bestFit="1" customWidth="1"/>
    <col min="788" max="788" width="4.42578125" bestFit="1" customWidth="1"/>
    <col min="789" max="789" width="4" bestFit="1" customWidth="1"/>
    <col min="790" max="790" width="4.7109375" bestFit="1" customWidth="1"/>
    <col min="791" max="791" width="4.140625" bestFit="1" customWidth="1"/>
    <col min="792" max="792" width="14.28515625" bestFit="1" customWidth="1"/>
    <col min="793" max="793" width="8.7109375" bestFit="1" customWidth="1"/>
    <col min="794" max="794" width="14.28515625" bestFit="1" customWidth="1"/>
    <col min="795" max="795" width="8.7109375" bestFit="1" customWidth="1"/>
    <col min="796" max="796" width="14.28515625" bestFit="1" customWidth="1"/>
    <col min="797" max="797" width="8.7109375" bestFit="1" customWidth="1"/>
    <col min="798" max="798" width="4.42578125" bestFit="1" customWidth="1"/>
    <col min="799" max="799" width="4" bestFit="1" customWidth="1"/>
    <col min="800" max="800" width="4.7109375" bestFit="1" customWidth="1"/>
    <col min="801" max="801" width="3.85546875" bestFit="1" customWidth="1"/>
    <col min="802" max="802" width="3.28515625" bestFit="1" customWidth="1"/>
    <col min="803" max="803" width="4.28515625" bestFit="1" customWidth="1"/>
    <col min="804" max="804" width="4.140625" bestFit="1" customWidth="1"/>
    <col min="805" max="805" width="14.28515625" bestFit="1" customWidth="1"/>
    <col min="806" max="806" width="8.7109375" bestFit="1" customWidth="1"/>
    <col min="807" max="807" width="4.140625" bestFit="1" customWidth="1"/>
    <col min="808" max="808" width="14.28515625" bestFit="1" customWidth="1"/>
    <col min="809" max="809" width="8.7109375" bestFit="1" customWidth="1"/>
    <col min="810" max="810" width="14.28515625" bestFit="1" customWidth="1"/>
    <col min="811" max="811" width="8.7109375" bestFit="1" customWidth="1"/>
    <col min="812" max="812" width="14.28515625" bestFit="1" customWidth="1"/>
    <col min="813" max="813" width="8.7109375" bestFit="1" customWidth="1"/>
    <col min="814" max="814" width="14.28515625" bestFit="1" customWidth="1"/>
    <col min="815" max="815" width="8.7109375" bestFit="1" customWidth="1"/>
    <col min="816" max="817" width="4" bestFit="1" customWidth="1"/>
    <col min="818" max="818" width="4.7109375" bestFit="1" customWidth="1"/>
    <col min="819" max="820" width="4.140625" bestFit="1" customWidth="1"/>
    <col min="821" max="821" width="14.28515625" bestFit="1" customWidth="1"/>
    <col min="822" max="822" width="8.7109375" bestFit="1" customWidth="1"/>
    <col min="823" max="823" width="14.28515625" bestFit="1" customWidth="1"/>
    <col min="824" max="824" width="8.7109375" bestFit="1" customWidth="1"/>
    <col min="825" max="825" width="4.42578125" bestFit="1" customWidth="1"/>
    <col min="826" max="826" width="14.28515625" bestFit="1" customWidth="1"/>
    <col min="827" max="827" width="8.7109375" bestFit="1" customWidth="1"/>
    <col min="828" max="828" width="4" bestFit="1" customWidth="1"/>
    <col min="829" max="829" width="14.28515625" bestFit="1" customWidth="1"/>
    <col min="830" max="830" width="8.7109375" bestFit="1" customWidth="1"/>
    <col min="831" max="831" width="3.85546875" bestFit="1" customWidth="1"/>
    <col min="832" max="832" width="14.28515625" bestFit="1" customWidth="1"/>
    <col min="833" max="833" width="8.7109375" bestFit="1" customWidth="1"/>
    <col min="834" max="834" width="4.140625" bestFit="1" customWidth="1"/>
    <col min="835" max="835" width="14.28515625" bestFit="1" customWidth="1"/>
    <col min="836" max="836" width="8.7109375" bestFit="1" customWidth="1"/>
    <col min="837" max="838" width="4" bestFit="1" customWidth="1"/>
    <col min="839" max="839" width="4.7109375" bestFit="1" customWidth="1"/>
    <col min="840" max="840" width="3.85546875" bestFit="1" customWidth="1"/>
    <col min="841" max="841" width="3.28515625" bestFit="1" customWidth="1"/>
    <col min="842" max="842" width="4.140625" bestFit="1" customWidth="1"/>
    <col min="843" max="843" width="14.28515625" bestFit="1" customWidth="1"/>
    <col min="844" max="844" width="8.7109375" bestFit="1" customWidth="1"/>
    <col min="845" max="845" width="4.42578125" bestFit="1" customWidth="1"/>
    <col min="846" max="846" width="4.140625" bestFit="1" customWidth="1"/>
    <col min="847" max="847" width="14.28515625" bestFit="1" customWidth="1"/>
    <col min="848" max="848" width="8.7109375" bestFit="1" customWidth="1"/>
    <col min="849" max="849" width="14.28515625" bestFit="1" customWidth="1"/>
    <col min="850" max="850" width="8.7109375" bestFit="1" customWidth="1"/>
    <col min="851" max="851" width="14.28515625" bestFit="1" customWidth="1"/>
    <col min="852" max="852" width="8.7109375" bestFit="1" customWidth="1"/>
    <col min="853" max="853" width="4" bestFit="1" customWidth="1"/>
    <col min="854" max="854" width="14.28515625" bestFit="1" customWidth="1"/>
    <col min="855" max="855" width="8.7109375" bestFit="1" customWidth="1"/>
    <col min="856" max="856" width="4" bestFit="1" customWidth="1"/>
    <col min="857" max="857" width="4.42578125" bestFit="1" customWidth="1"/>
    <col min="858" max="858" width="4" bestFit="1" customWidth="1"/>
    <col min="859" max="859" width="4.42578125" bestFit="1" customWidth="1"/>
    <col min="860" max="860" width="14.28515625" bestFit="1" customWidth="1"/>
    <col min="861" max="861" width="8.7109375" bestFit="1" customWidth="1"/>
    <col min="862" max="862" width="14.28515625" bestFit="1" customWidth="1"/>
    <col min="863" max="863" width="8.7109375" bestFit="1" customWidth="1"/>
    <col min="864" max="864" width="3.28515625" bestFit="1" customWidth="1"/>
    <col min="865" max="865" width="3.85546875" bestFit="1" customWidth="1"/>
    <col min="866" max="866" width="14.28515625" bestFit="1" customWidth="1"/>
    <col min="867" max="867" width="8.7109375" bestFit="1" customWidth="1"/>
    <col min="868" max="868" width="4" bestFit="1" customWidth="1"/>
    <col min="869" max="869" width="4.140625" bestFit="1" customWidth="1"/>
    <col min="870" max="870" width="3.85546875" bestFit="1" customWidth="1"/>
    <col min="871" max="871" width="4.42578125" bestFit="1" customWidth="1"/>
    <col min="872" max="872" width="4.140625" bestFit="1" customWidth="1"/>
    <col min="873" max="873" width="14.28515625" bestFit="1" customWidth="1"/>
    <col min="874" max="874" width="8.7109375" bestFit="1" customWidth="1"/>
    <col min="875" max="876" width="4" bestFit="1" customWidth="1"/>
    <col min="877" max="877" width="14.28515625" bestFit="1" customWidth="1"/>
    <col min="878" max="878" width="8.7109375" bestFit="1" customWidth="1"/>
    <col min="879" max="879" width="14.28515625" bestFit="1" customWidth="1"/>
    <col min="880" max="880" width="8.7109375" bestFit="1" customWidth="1"/>
    <col min="881" max="881" width="14.28515625" bestFit="1" customWidth="1"/>
    <col min="882" max="882" width="8.7109375" bestFit="1" customWidth="1"/>
    <col min="883" max="883" width="4" bestFit="1" customWidth="1"/>
    <col min="884" max="885" width="3.85546875" bestFit="1" customWidth="1"/>
    <col min="886" max="886" width="4.42578125" bestFit="1" customWidth="1"/>
    <col min="887" max="887" width="14.28515625" bestFit="1" customWidth="1"/>
    <col min="888" max="888" width="8.7109375" bestFit="1" customWidth="1"/>
    <col min="889" max="889" width="14.28515625" bestFit="1" customWidth="1"/>
    <col min="890" max="890" width="8.7109375" bestFit="1" customWidth="1"/>
    <col min="891" max="891" width="14.28515625" bestFit="1" customWidth="1"/>
    <col min="892" max="892" width="8.7109375" bestFit="1" customWidth="1"/>
    <col min="893" max="893" width="14.28515625" bestFit="1" customWidth="1"/>
    <col min="894" max="894" width="8.7109375" bestFit="1" customWidth="1"/>
    <col min="895" max="895" width="4.7109375" bestFit="1" customWidth="1"/>
    <col min="896" max="896" width="4.28515625" bestFit="1" customWidth="1"/>
    <col min="897" max="897" width="14.28515625" bestFit="1" customWidth="1"/>
    <col min="898" max="898" width="8.7109375" bestFit="1" customWidth="1"/>
    <col min="899" max="900" width="4" bestFit="1" customWidth="1"/>
    <col min="901" max="901" width="14.28515625" bestFit="1" customWidth="1"/>
    <col min="902" max="902" width="8.7109375" bestFit="1" customWidth="1"/>
    <col min="903" max="903" width="4" bestFit="1" customWidth="1"/>
    <col min="904" max="904" width="4.42578125" bestFit="1" customWidth="1"/>
    <col min="905" max="905" width="4" bestFit="1" customWidth="1"/>
    <col min="906" max="906" width="4.7109375" bestFit="1" customWidth="1"/>
    <col min="907" max="907" width="3.85546875" bestFit="1" customWidth="1"/>
    <col min="908" max="908" width="3.28515625" bestFit="1" customWidth="1"/>
    <col min="909" max="909" width="4.28515625" bestFit="1" customWidth="1"/>
    <col min="910" max="910" width="4.140625" bestFit="1" customWidth="1"/>
    <col min="911" max="911" width="3.85546875" bestFit="1" customWidth="1"/>
    <col min="912" max="912" width="4.42578125" bestFit="1" customWidth="1"/>
    <col min="913" max="913" width="4.140625" bestFit="1" customWidth="1"/>
    <col min="914" max="914" width="14.28515625" bestFit="1" customWidth="1"/>
    <col min="915" max="915" width="8.7109375" bestFit="1" customWidth="1"/>
    <col min="916" max="916" width="4" bestFit="1" customWidth="1"/>
    <col min="917" max="917" width="4.140625" bestFit="1" customWidth="1"/>
    <col min="918" max="918" width="3.85546875" bestFit="1" customWidth="1"/>
    <col min="919" max="919" width="14.28515625" bestFit="1" customWidth="1"/>
    <col min="920" max="920" width="8.7109375" bestFit="1" customWidth="1"/>
    <col min="921" max="921" width="14.28515625" bestFit="1" customWidth="1"/>
    <col min="922" max="922" width="8.7109375" bestFit="1" customWidth="1"/>
    <col min="923" max="923" width="14.28515625" bestFit="1" customWidth="1"/>
    <col min="924" max="924" width="8.7109375" bestFit="1" customWidth="1"/>
    <col min="925" max="925" width="14.28515625" bestFit="1" customWidth="1"/>
    <col min="926" max="926" width="8.7109375" bestFit="1" customWidth="1"/>
    <col min="927" max="927" width="4" bestFit="1" customWidth="1"/>
    <col min="928" max="928" width="4.42578125" bestFit="1" customWidth="1"/>
    <col min="929" max="929" width="4" bestFit="1" customWidth="1"/>
    <col min="930" max="930" width="4.7109375" bestFit="1" customWidth="1"/>
    <col min="931" max="931" width="3.28515625" bestFit="1" customWidth="1"/>
    <col min="932" max="932" width="4.140625" bestFit="1" customWidth="1"/>
    <col min="933" max="933" width="14.28515625" bestFit="1" customWidth="1"/>
    <col min="934" max="934" width="8.7109375" bestFit="1" customWidth="1"/>
    <col min="935" max="935" width="14.28515625" bestFit="1" customWidth="1"/>
    <col min="936" max="936" width="8.7109375" bestFit="1" customWidth="1"/>
    <col min="937" max="937" width="14.28515625" bestFit="1" customWidth="1"/>
    <col min="938" max="938" width="8.7109375" bestFit="1" customWidth="1"/>
    <col min="939" max="939" width="14.28515625" bestFit="1" customWidth="1"/>
    <col min="940" max="940" width="8.7109375" bestFit="1" customWidth="1"/>
    <col min="941" max="941" width="4" bestFit="1" customWidth="1"/>
    <col min="942" max="942" width="4.42578125" bestFit="1" customWidth="1"/>
    <col min="943" max="943" width="4" bestFit="1" customWidth="1"/>
    <col min="944" max="944" width="3.85546875" bestFit="1" customWidth="1"/>
    <col min="945" max="945" width="3.28515625" bestFit="1" customWidth="1"/>
    <col min="946" max="946" width="4.28515625" bestFit="1" customWidth="1"/>
    <col min="947" max="947" width="4.140625" bestFit="1" customWidth="1"/>
    <col min="948" max="948" width="14.28515625" bestFit="1" customWidth="1"/>
    <col min="949" max="949" width="8.7109375" bestFit="1" customWidth="1"/>
    <col min="950" max="950" width="4" bestFit="1" customWidth="1"/>
    <col min="951" max="951" width="4.42578125" bestFit="1" customWidth="1"/>
    <col min="952" max="952" width="4" bestFit="1" customWidth="1"/>
    <col min="953" max="953" width="14.28515625" bestFit="1" customWidth="1"/>
    <col min="954" max="954" width="8.7109375" bestFit="1" customWidth="1"/>
    <col min="955" max="955" width="14.28515625" bestFit="1" customWidth="1"/>
    <col min="956" max="956" width="8.7109375" bestFit="1" customWidth="1"/>
    <col min="957" max="957" width="14.28515625" bestFit="1" customWidth="1"/>
    <col min="958" max="958" width="8.7109375" bestFit="1" customWidth="1"/>
    <col min="959" max="959" width="4.28515625" bestFit="1" customWidth="1"/>
    <col min="960" max="960" width="4.42578125" bestFit="1" customWidth="1"/>
    <col min="961" max="961" width="14.28515625" bestFit="1" customWidth="1"/>
    <col min="962" max="962" width="8.7109375" bestFit="1" customWidth="1"/>
    <col min="963" max="963" width="4.42578125" bestFit="1" customWidth="1"/>
    <col min="964" max="964" width="4.28515625" bestFit="1" customWidth="1"/>
    <col min="965" max="965" width="3.85546875" bestFit="1" customWidth="1"/>
    <col min="966" max="966" width="14.28515625" bestFit="1" customWidth="1"/>
    <col min="967" max="967" width="8.7109375" bestFit="1" customWidth="1"/>
    <col min="968" max="968" width="14.28515625" bestFit="1" customWidth="1"/>
    <col min="969" max="969" width="8.7109375" bestFit="1" customWidth="1"/>
    <col min="970" max="970" width="14.28515625" bestFit="1" customWidth="1"/>
    <col min="971" max="971" width="8.7109375" bestFit="1" customWidth="1"/>
    <col min="972" max="972" width="3.85546875" bestFit="1" customWidth="1"/>
    <col min="973" max="973" width="3.28515625" bestFit="1" customWidth="1"/>
    <col min="974" max="974" width="4.140625" bestFit="1" customWidth="1"/>
    <col min="975" max="975" width="3.85546875" bestFit="1" customWidth="1"/>
    <col min="976" max="976" width="4.140625" bestFit="1" customWidth="1"/>
    <col min="977" max="977" width="14.28515625" bestFit="1" customWidth="1"/>
    <col min="978" max="978" width="8.7109375" bestFit="1" customWidth="1"/>
    <col min="979" max="979" width="14.28515625" bestFit="1" customWidth="1"/>
    <col min="980" max="980" width="8.7109375" bestFit="1" customWidth="1"/>
    <col min="981" max="982" width="4" bestFit="1" customWidth="1"/>
    <col min="983" max="984" width="4.140625" bestFit="1" customWidth="1"/>
    <col min="985" max="985" width="14.28515625" bestFit="1" customWidth="1"/>
    <col min="986" max="986" width="8.7109375" bestFit="1" customWidth="1"/>
    <col min="987" max="987" width="14.28515625" bestFit="1" customWidth="1"/>
    <col min="988" max="988" width="8.7109375" bestFit="1" customWidth="1"/>
    <col min="989" max="989" width="14.28515625" bestFit="1" customWidth="1"/>
    <col min="990" max="990" width="8.7109375" bestFit="1" customWidth="1"/>
    <col min="991" max="991" width="4.7109375" bestFit="1" customWidth="1"/>
    <col min="992" max="992" width="14.28515625" bestFit="1" customWidth="1"/>
    <col min="993" max="993" width="8.7109375" bestFit="1" customWidth="1"/>
    <col min="994" max="994" width="4.42578125" bestFit="1" customWidth="1"/>
    <col min="995" max="995" width="14.28515625" bestFit="1" customWidth="1"/>
    <col min="996" max="996" width="8.7109375" bestFit="1" customWidth="1"/>
    <col min="997" max="997" width="14.28515625" bestFit="1" customWidth="1"/>
    <col min="998" max="998" width="8.7109375" bestFit="1" customWidth="1"/>
    <col min="999" max="999" width="14.28515625" bestFit="1" customWidth="1"/>
    <col min="1000" max="1000" width="8.7109375" bestFit="1" customWidth="1"/>
    <col min="1001" max="1001" width="14.28515625" bestFit="1" customWidth="1"/>
    <col min="1002" max="1002" width="8.7109375" bestFit="1" customWidth="1"/>
    <col min="1003" max="1003" width="4" bestFit="1" customWidth="1"/>
    <col min="1004" max="1004" width="4.42578125" bestFit="1" customWidth="1"/>
    <col min="1005" max="1005" width="4" bestFit="1" customWidth="1"/>
    <col min="1006" max="1006" width="4.7109375" bestFit="1" customWidth="1"/>
    <col min="1007" max="1007" width="3.85546875" bestFit="1" customWidth="1"/>
    <col min="1008" max="1008" width="3.28515625" bestFit="1" customWidth="1"/>
    <col min="1009" max="1009" width="4.42578125" bestFit="1" customWidth="1"/>
    <col min="1010" max="1010" width="14.28515625" bestFit="1" customWidth="1"/>
    <col min="1011" max="1011" width="8.7109375" bestFit="1" customWidth="1"/>
    <col min="1012" max="1012" width="4" bestFit="1" customWidth="1"/>
    <col min="1013" max="1013" width="4.7109375" bestFit="1" customWidth="1"/>
    <col min="1014" max="1014" width="3.85546875" bestFit="1" customWidth="1"/>
    <col min="1015" max="1015" width="4.140625" bestFit="1" customWidth="1"/>
    <col min="1016" max="1016" width="3.85546875" bestFit="1" customWidth="1"/>
    <col min="1017" max="1017" width="14.28515625" bestFit="1" customWidth="1"/>
    <col min="1018" max="1018" width="8.7109375" bestFit="1" customWidth="1"/>
    <col min="1019" max="1019" width="14.28515625" bestFit="1" customWidth="1"/>
    <col min="1020" max="1020" width="8.7109375" bestFit="1" customWidth="1"/>
    <col min="1021" max="1021" width="14.28515625" bestFit="1" customWidth="1"/>
    <col min="1022" max="1022" width="8.7109375" bestFit="1" customWidth="1"/>
    <col min="1023" max="1024" width="4" bestFit="1" customWidth="1"/>
    <col min="1025" max="1025" width="14.28515625" bestFit="1" customWidth="1"/>
    <col min="1026" max="1026" width="8.7109375" bestFit="1" customWidth="1"/>
    <col min="1027" max="1027" width="4.42578125" bestFit="1" customWidth="1"/>
    <col min="1028" max="1028" width="4" bestFit="1" customWidth="1"/>
    <col min="1029" max="1029" width="3.85546875" bestFit="1" customWidth="1"/>
    <col min="1030" max="1030" width="14.28515625" bestFit="1" customWidth="1"/>
    <col min="1031" max="1031" width="8.7109375" bestFit="1" customWidth="1"/>
    <col min="1032" max="1032" width="14.28515625" bestFit="1" customWidth="1"/>
    <col min="1033" max="1033" width="8.7109375" bestFit="1" customWidth="1"/>
    <col min="1034" max="1034" width="14.28515625" bestFit="1" customWidth="1"/>
    <col min="1035" max="1035" width="8.7109375" bestFit="1" customWidth="1"/>
    <col min="1036" max="1036" width="4.42578125" bestFit="1" customWidth="1"/>
    <col min="1037" max="1037" width="4.7109375" bestFit="1" customWidth="1"/>
    <col min="1038" max="1038" width="3.85546875" bestFit="1" customWidth="1"/>
    <col min="1039" max="1039" width="3.28515625" bestFit="1" customWidth="1"/>
    <col min="1040" max="1040" width="4.28515625" bestFit="1" customWidth="1"/>
    <col min="1041" max="1041" width="4.140625" bestFit="1" customWidth="1"/>
    <col min="1042" max="1042" width="4.42578125" bestFit="1" customWidth="1"/>
    <col min="1043" max="1043" width="4.140625" bestFit="1" customWidth="1"/>
    <col min="1044" max="1044" width="14.28515625" bestFit="1" customWidth="1"/>
    <col min="1045" max="1045" width="8.7109375" bestFit="1" customWidth="1"/>
    <col min="1046" max="1046" width="3.85546875" bestFit="1" customWidth="1"/>
    <col min="1047" max="1047" width="4.140625" bestFit="1" customWidth="1"/>
    <col min="1048" max="1048" width="3.85546875" bestFit="1" customWidth="1"/>
    <col min="1049" max="1049" width="14.28515625" bestFit="1" customWidth="1"/>
    <col min="1050" max="1050" width="8.7109375" bestFit="1" customWidth="1"/>
    <col min="1051" max="1051" width="4.7109375" bestFit="1" customWidth="1"/>
    <col min="1052" max="1052" width="4.140625" bestFit="1" customWidth="1"/>
    <col min="1053" max="1053" width="4.42578125" bestFit="1" customWidth="1"/>
    <col min="1054" max="1054" width="14.28515625" bestFit="1" customWidth="1"/>
    <col min="1055" max="1055" width="8.7109375" bestFit="1" customWidth="1"/>
    <col min="1056" max="1056" width="14.28515625" bestFit="1" customWidth="1"/>
    <col min="1057" max="1057" width="8.7109375" bestFit="1" customWidth="1"/>
    <col min="1058" max="1058" width="4" bestFit="1" customWidth="1"/>
    <col min="1059" max="1059" width="3.85546875" bestFit="1" customWidth="1"/>
    <col min="1060" max="1060" width="4.28515625" bestFit="1" customWidth="1"/>
    <col min="1061" max="1061" width="4.42578125" bestFit="1" customWidth="1"/>
    <col min="1062" max="1062" width="14.28515625" bestFit="1" customWidth="1"/>
    <col min="1063" max="1063" width="8.7109375" bestFit="1" customWidth="1"/>
    <col min="1064" max="1064" width="4.7109375" bestFit="1" customWidth="1"/>
    <col min="1065" max="1065" width="14.28515625" bestFit="1" customWidth="1"/>
    <col min="1066" max="1066" width="8.7109375" bestFit="1" customWidth="1"/>
    <col min="1067" max="1067" width="14.28515625" bestFit="1" customWidth="1"/>
    <col min="1068" max="1068" width="8.7109375" bestFit="1" customWidth="1"/>
    <col min="1069" max="1069" width="14.28515625" bestFit="1" customWidth="1"/>
    <col min="1070" max="1070" width="8.7109375" bestFit="1" customWidth="1"/>
    <col min="1071" max="1071" width="4" bestFit="1" customWidth="1"/>
    <col min="1072" max="1072" width="4.42578125" bestFit="1" customWidth="1"/>
    <col min="1073" max="1073" width="4" bestFit="1" customWidth="1"/>
    <col min="1074" max="1074" width="4.7109375" bestFit="1" customWidth="1"/>
    <col min="1075" max="1075" width="3.85546875" bestFit="1" customWidth="1"/>
    <col min="1076" max="1076" width="3.28515625" bestFit="1" customWidth="1"/>
    <col min="1077" max="1077" width="4.28515625" bestFit="1" customWidth="1"/>
    <col min="1078" max="1078" width="4.42578125" bestFit="1" customWidth="1"/>
    <col min="1079" max="1079" width="4.140625" bestFit="1" customWidth="1"/>
    <col min="1080" max="1080" width="14.28515625" bestFit="1" customWidth="1"/>
    <col min="1081" max="1081" width="8.7109375" bestFit="1" customWidth="1"/>
    <col min="1082" max="1082" width="3.28515625" bestFit="1" customWidth="1"/>
    <col min="1083" max="1083" width="4.28515625" bestFit="1" customWidth="1"/>
    <col min="1084" max="1084" width="14.28515625" bestFit="1" customWidth="1"/>
    <col min="1085" max="1085" width="8.7109375" bestFit="1" customWidth="1"/>
    <col min="1086" max="1086" width="4.7109375" bestFit="1" customWidth="1"/>
    <col min="1087" max="1087" width="3.85546875" bestFit="1" customWidth="1"/>
    <col min="1088" max="1088" width="4.140625" bestFit="1" customWidth="1"/>
    <col min="1089" max="1089" width="3.85546875" bestFit="1" customWidth="1"/>
    <col min="1090" max="1090" width="4.42578125" bestFit="1" customWidth="1"/>
    <col min="1091" max="1091" width="4.140625" bestFit="1" customWidth="1"/>
    <col min="1092" max="1092" width="14.28515625" bestFit="1" customWidth="1"/>
    <col min="1093" max="1093" width="8.7109375" bestFit="1" customWidth="1"/>
    <col min="1094" max="1094" width="4.42578125" bestFit="1" customWidth="1"/>
    <col min="1095" max="1095" width="4" bestFit="1" customWidth="1"/>
    <col min="1096" max="1096" width="3.28515625" bestFit="1" customWidth="1"/>
    <col min="1097" max="1097" width="4.28515625" bestFit="1" customWidth="1"/>
    <col min="1098" max="1098" width="14.28515625" bestFit="1" customWidth="1"/>
    <col min="1099" max="1099" width="8.7109375" bestFit="1" customWidth="1"/>
    <col min="1100" max="1100" width="14.28515625" bestFit="1" customWidth="1"/>
    <col min="1101" max="1101" width="8.7109375" bestFit="1" customWidth="1"/>
    <col min="1102" max="1102" width="4.42578125" bestFit="1" customWidth="1"/>
    <col min="1103" max="1103" width="14.28515625" bestFit="1" customWidth="1"/>
    <col min="1104" max="1104" width="8.7109375" bestFit="1" customWidth="1"/>
    <col min="1105" max="1105" width="14.28515625" bestFit="1" customWidth="1"/>
    <col min="1106" max="1106" width="8.7109375" bestFit="1" customWidth="1"/>
    <col min="1107" max="1107" width="4.7109375" bestFit="1" customWidth="1"/>
    <col min="1108" max="1108" width="3.28515625" bestFit="1" customWidth="1"/>
    <col min="1109" max="1109" width="14.28515625" bestFit="1" customWidth="1"/>
    <col min="1110" max="1110" width="8.7109375" bestFit="1" customWidth="1"/>
    <col min="1111" max="1111" width="4" bestFit="1" customWidth="1"/>
    <col min="1112" max="1113" width="4.140625" bestFit="1" customWidth="1"/>
    <col min="1114" max="1114" width="14.28515625" bestFit="1" customWidth="1"/>
    <col min="1115" max="1115" width="8.7109375" bestFit="1" customWidth="1"/>
    <col min="1116" max="1116" width="4.7109375" bestFit="1" customWidth="1"/>
    <col min="1117" max="1117" width="3.85546875" bestFit="1" customWidth="1"/>
    <col min="1118" max="1118" width="3.28515625" bestFit="1" customWidth="1"/>
    <col min="1119" max="1119" width="4.140625" bestFit="1" customWidth="1"/>
    <col min="1120" max="1120" width="14.28515625" bestFit="1" customWidth="1"/>
    <col min="1121" max="1121" width="8.7109375" bestFit="1" customWidth="1"/>
    <col min="1122" max="1122" width="14.28515625" bestFit="1" customWidth="1"/>
    <col min="1123" max="1123" width="8.7109375" bestFit="1" customWidth="1"/>
    <col min="1124" max="1124" width="14.28515625" bestFit="1" customWidth="1"/>
    <col min="1125" max="1125" width="8.7109375" bestFit="1" customWidth="1"/>
    <col min="1126" max="1126" width="14.28515625" bestFit="1" customWidth="1"/>
    <col min="1127" max="1127" width="8.7109375" bestFit="1" customWidth="1"/>
    <col min="1128" max="1128" width="14.28515625" bestFit="1" customWidth="1"/>
    <col min="1129" max="1129" width="8.7109375" bestFit="1" customWidth="1"/>
    <col min="1130" max="1130" width="3.28515625" bestFit="1" customWidth="1"/>
    <col min="1131" max="1131" width="14.28515625" bestFit="1" customWidth="1"/>
    <col min="1132" max="1132" width="8.7109375" bestFit="1" customWidth="1"/>
    <col min="1133" max="1133" width="14.28515625" bestFit="1" customWidth="1"/>
    <col min="1134" max="1134" width="8.7109375" bestFit="1" customWidth="1"/>
    <col min="1135" max="1135" width="4" bestFit="1" customWidth="1"/>
    <col min="1136" max="1136" width="4.42578125" bestFit="1" customWidth="1"/>
    <col min="1137" max="1137" width="4.7109375" bestFit="1" customWidth="1"/>
    <col min="1138" max="1138" width="3.85546875" bestFit="1" customWidth="1"/>
    <col min="1139" max="1139" width="4.28515625" bestFit="1" customWidth="1"/>
    <col min="1140" max="1141" width="4.140625" bestFit="1" customWidth="1"/>
    <col min="1142" max="1142" width="14.28515625" bestFit="1" customWidth="1"/>
    <col min="1143" max="1143" width="8.7109375" bestFit="1" customWidth="1"/>
    <col min="1144" max="1144" width="4.140625" bestFit="1" customWidth="1"/>
    <col min="1145" max="1145" width="3.85546875" bestFit="1" customWidth="1"/>
    <col min="1146" max="1146" width="4.42578125" bestFit="1" customWidth="1"/>
    <col min="1147" max="1147" width="4.140625" bestFit="1" customWidth="1"/>
    <col min="1148" max="1148" width="14.28515625" bestFit="1" customWidth="1"/>
    <col min="1149" max="1149" width="8.7109375" bestFit="1" customWidth="1"/>
    <col min="1150" max="1150" width="14.28515625" bestFit="1" customWidth="1"/>
    <col min="1151" max="1151" width="8.7109375" bestFit="1" customWidth="1"/>
    <col min="1152" max="1152" width="4.140625" bestFit="1" customWidth="1"/>
    <col min="1153" max="1153" width="14.28515625" bestFit="1" customWidth="1"/>
    <col min="1154" max="1154" width="8.7109375" bestFit="1" customWidth="1"/>
    <col min="1155" max="1156" width="4" bestFit="1" customWidth="1"/>
    <col min="1157" max="1157" width="14.28515625" bestFit="1" customWidth="1"/>
    <col min="1158" max="1158" width="8.7109375" bestFit="1" customWidth="1"/>
    <col min="1159" max="1159" width="14.28515625" bestFit="1" customWidth="1"/>
    <col min="1160" max="1160" width="8.7109375" bestFit="1" customWidth="1"/>
    <col min="1161" max="1161" width="14.28515625" bestFit="1" customWidth="1"/>
    <col min="1162" max="1162" width="8.7109375" bestFit="1" customWidth="1"/>
    <col min="1163" max="1163" width="4" bestFit="1" customWidth="1"/>
    <col min="1164" max="1164" width="14.28515625" bestFit="1" customWidth="1"/>
    <col min="1165" max="1165" width="8.7109375" bestFit="1" customWidth="1"/>
    <col min="1166" max="1166" width="14.28515625" bestFit="1" customWidth="1"/>
    <col min="1167" max="1167" width="8.7109375" bestFit="1" customWidth="1"/>
    <col min="1168" max="1168" width="14.28515625" bestFit="1" customWidth="1"/>
    <col min="1169" max="1169" width="8.7109375" bestFit="1" customWidth="1"/>
    <col min="1170" max="1171" width="3.85546875" bestFit="1" customWidth="1"/>
    <col min="1172" max="1172" width="4.140625" bestFit="1" customWidth="1"/>
    <col min="1173" max="1173" width="14.28515625" bestFit="1" customWidth="1"/>
    <col min="1174" max="1174" width="8.7109375" bestFit="1" customWidth="1"/>
    <col min="1175" max="1175" width="14.28515625" bestFit="1" customWidth="1"/>
    <col min="1176" max="1176" width="8.7109375" bestFit="1" customWidth="1"/>
    <col min="1177" max="1177" width="4" bestFit="1" customWidth="1"/>
    <col min="1178" max="1178" width="4.7109375" bestFit="1" customWidth="1"/>
    <col min="1179" max="1179" width="3.28515625" bestFit="1" customWidth="1"/>
    <col min="1180" max="1180" width="4.28515625" bestFit="1" customWidth="1"/>
    <col min="1181" max="1181" width="4.140625" bestFit="1" customWidth="1"/>
    <col min="1182" max="1182" width="3.85546875" bestFit="1" customWidth="1"/>
    <col min="1183" max="1183" width="14.28515625" bestFit="1" customWidth="1"/>
    <col min="1184" max="1184" width="8.7109375" bestFit="1" customWidth="1"/>
    <col min="1185" max="1185" width="4" bestFit="1" customWidth="1"/>
    <col min="1186" max="1186" width="4.28515625" bestFit="1" customWidth="1"/>
    <col min="1187" max="1187" width="14.28515625" bestFit="1" customWidth="1"/>
    <col min="1188" max="1188" width="8.7109375" bestFit="1" customWidth="1"/>
    <col min="1189" max="1189" width="14.28515625" bestFit="1" customWidth="1"/>
    <col min="1190" max="1190" width="8.7109375" bestFit="1" customWidth="1"/>
    <col min="1191" max="1191" width="14.28515625" bestFit="1" customWidth="1"/>
    <col min="1192" max="1192" width="8.7109375" bestFit="1" customWidth="1"/>
    <col min="1193" max="1193" width="4" bestFit="1" customWidth="1"/>
    <col min="1194" max="1194" width="4.7109375" bestFit="1" customWidth="1"/>
    <col min="1195" max="1195" width="3.28515625" bestFit="1" customWidth="1"/>
    <col min="1196" max="1196" width="4.28515625" bestFit="1" customWidth="1"/>
    <col min="1197" max="1197" width="4.140625" bestFit="1" customWidth="1"/>
    <col min="1198" max="1198" width="3.85546875" bestFit="1" customWidth="1"/>
    <col min="1199" max="1199" width="4.42578125" bestFit="1" customWidth="1"/>
    <col min="1200" max="1200" width="4.140625" bestFit="1" customWidth="1"/>
    <col min="1201" max="1201" width="14.28515625" bestFit="1" customWidth="1"/>
    <col min="1202" max="1202" width="8.7109375" bestFit="1" customWidth="1"/>
    <col min="1203" max="1203" width="14.28515625" bestFit="1" customWidth="1"/>
    <col min="1204" max="1204" width="8.7109375" bestFit="1" customWidth="1"/>
    <col min="1205" max="1205" width="4.42578125" bestFit="1" customWidth="1"/>
    <col min="1206" max="1206" width="14.28515625" bestFit="1" customWidth="1"/>
    <col min="1207" max="1207" width="8.7109375" bestFit="1" customWidth="1"/>
    <col min="1208" max="1208" width="14.28515625" bestFit="1" customWidth="1"/>
    <col min="1209" max="1209" width="8.7109375" bestFit="1" customWidth="1"/>
    <col min="1210" max="1210" width="4.28515625" bestFit="1" customWidth="1"/>
    <col min="1211" max="1211" width="4.140625" bestFit="1" customWidth="1"/>
    <col min="1212" max="1212" width="14.28515625" bestFit="1" customWidth="1"/>
    <col min="1213" max="1213" width="8.7109375" bestFit="1" customWidth="1"/>
    <col min="1214" max="1214" width="4.140625" bestFit="1" customWidth="1"/>
    <col min="1215" max="1215" width="14.28515625" bestFit="1" customWidth="1"/>
    <col min="1216" max="1216" width="8.7109375" bestFit="1" customWidth="1"/>
    <col min="1217" max="1217" width="4.42578125" bestFit="1" customWidth="1"/>
    <col min="1218" max="1218" width="3.85546875" bestFit="1" customWidth="1"/>
    <col min="1219" max="1219" width="3.28515625" bestFit="1" customWidth="1"/>
    <col min="1220" max="1220" width="4.28515625" bestFit="1" customWidth="1"/>
    <col min="1221" max="1221" width="3.85546875" bestFit="1" customWidth="1"/>
    <col min="1222" max="1222" width="4.42578125" bestFit="1" customWidth="1"/>
    <col min="1223" max="1223" width="14.28515625" bestFit="1" customWidth="1"/>
    <col min="1224" max="1224" width="8.7109375" bestFit="1" customWidth="1"/>
    <col min="1225" max="1225" width="14.28515625" bestFit="1" customWidth="1"/>
    <col min="1226" max="1226" width="8.7109375" bestFit="1" customWidth="1"/>
    <col min="1227" max="1227" width="14.28515625" bestFit="1" customWidth="1"/>
    <col min="1228" max="1228" width="8.7109375" bestFit="1" customWidth="1"/>
    <col min="1229" max="1230" width="4" bestFit="1" customWidth="1"/>
    <col min="1231" max="1231" width="14.28515625" bestFit="1" customWidth="1"/>
    <col min="1232" max="1232" width="8.7109375" bestFit="1" customWidth="1"/>
    <col min="1233" max="1233" width="4" bestFit="1" customWidth="1"/>
    <col min="1234" max="1234" width="3.85546875" bestFit="1" customWidth="1"/>
    <col min="1235" max="1235" width="3.28515625" bestFit="1" customWidth="1"/>
    <col min="1236" max="1236" width="14.28515625" bestFit="1" customWidth="1"/>
    <col min="1237" max="1237" width="8.7109375" bestFit="1" customWidth="1"/>
    <col min="1238" max="1238" width="14.28515625" bestFit="1" customWidth="1"/>
    <col min="1239" max="1239" width="8.7109375" bestFit="1" customWidth="1"/>
    <col min="1240" max="1240" width="14.28515625" bestFit="1" customWidth="1"/>
    <col min="1241" max="1241" width="8.7109375" bestFit="1" customWidth="1"/>
    <col min="1242" max="1242" width="14.28515625" bestFit="1" customWidth="1"/>
    <col min="1243" max="1243" width="8.7109375" bestFit="1" customWidth="1"/>
    <col min="1244" max="1244" width="4" bestFit="1" customWidth="1"/>
    <col min="1245" max="1245" width="14.28515625" bestFit="1" customWidth="1"/>
    <col min="1246" max="1246" width="8.7109375" bestFit="1" customWidth="1"/>
    <col min="1247" max="1247" width="4" bestFit="1" customWidth="1"/>
    <col min="1248" max="1248" width="4.42578125" bestFit="1" customWidth="1"/>
    <col min="1249" max="1249" width="4" bestFit="1" customWidth="1"/>
    <col min="1250" max="1250" width="4.7109375" bestFit="1" customWidth="1"/>
    <col min="1251" max="1251" width="4.28515625" bestFit="1" customWidth="1"/>
    <col min="1252" max="1252" width="4.140625" bestFit="1" customWidth="1"/>
    <col min="1253" max="1253" width="4.42578125" bestFit="1" customWidth="1"/>
    <col min="1254" max="1254" width="4.140625" bestFit="1" customWidth="1"/>
    <col min="1255" max="1255" width="14.28515625" bestFit="1" customWidth="1"/>
    <col min="1256" max="1256" width="8.7109375" bestFit="1" customWidth="1"/>
    <col min="1257" max="1257" width="4.7109375" bestFit="1" customWidth="1"/>
    <col min="1258" max="1258" width="4.140625" bestFit="1" customWidth="1"/>
    <col min="1259" max="1259" width="3.85546875" bestFit="1" customWidth="1"/>
    <col min="1260" max="1260" width="14.28515625" bestFit="1" customWidth="1"/>
    <col min="1261" max="1261" width="8.7109375" bestFit="1" customWidth="1"/>
    <col min="1262" max="1262" width="3.28515625" bestFit="1" customWidth="1"/>
    <col min="1263" max="1263" width="4.140625" bestFit="1" customWidth="1"/>
    <col min="1264" max="1264" width="14.28515625" bestFit="1" customWidth="1"/>
    <col min="1265" max="1265" width="8.7109375" bestFit="1" customWidth="1"/>
    <col min="1266" max="1266" width="14.28515625" bestFit="1" customWidth="1"/>
    <col min="1267" max="1267" width="8.7109375" bestFit="1" customWidth="1"/>
    <col min="1268" max="1268" width="3.85546875" bestFit="1" customWidth="1"/>
    <col min="1269" max="1269" width="14.28515625" bestFit="1" customWidth="1"/>
    <col min="1270" max="1270" width="8.7109375" bestFit="1" customWidth="1"/>
    <col min="1271" max="1271" width="4.7109375" bestFit="1" customWidth="1"/>
    <col min="1272" max="1272" width="4.28515625" bestFit="1" customWidth="1"/>
    <col min="1273" max="1273" width="3.85546875" bestFit="1" customWidth="1"/>
    <col min="1274" max="1274" width="4.42578125" bestFit="1" customWidth="1"/>
    <col min="1275" max="1275" width="14.28515625" bestFit="1" customWidth="1"/>
    <col min="1276" max="1276" width="8.7109375" bestFit="1" customWidth="1"/>
    <col min="1277" max="1278" width="4" bestFit="1" customWidth="1"/>
    <col min="1279" max="1279" width="3.28515625" bestFit="1" customWidth="1"/>
    <col min="1280" max="1280" width="14.28515625" bestFit="1" customWidth="1"/>
    <col min="1281" max="1281" width="8.7109375" bestFit="1" customWidth="1"/>
    <col min="1282" max="1282" width="4.42578125" bestFit="1" customWidth="1"/>
    <col min="1283" max="1283" width="14.28515625" bestFit="1" customWidth="1"/>
    <col min="1284" max="1284" width="8.7109375" bestFit="1" customWidth="1"/>
    <col min="1285" max="1285" width="14.28515625" bestFit="1" customWidth="1"/>
    <col min="1286" max="1286" width="8.7109375" bestFit="1" customWidth="1"/>
    <col min="1287" max="1287" width="4" bestFit="1" customWidth="1"/>
    <col min="1288" max="1288" width="14.28515625" bestFit="1" customWidth="1"/>
    <col min="1289" max="1289" width="8.7109375" bestFit="1" customWidth="1"/>
    <col min="1290" max="1290" width="14.28515625" bestFit="1" customWidth="1"/>
    <col min="1291" max="1291" width="8.7109375" bestFit="1" customWidth="1"/>
    <col min="1292" max="1292" width="14.28515625" bestFit="1" customWidth="1"/>
    <col min="1293" max="1293" width="8.7109375" bestFit="1" customWidth="1"/>
    <col min="1294" max="1295" width="4" bestFit="1" customWidth="1"/>
    <col min="1296" max="1296" width="14.28515625" bestFit="1" customWidth="1"/>
    <col min="1297" max="1297" width="8.7109375" bestFit="1" customWidth="1"/>
    <col min="1298" max="1298" width="14.28515625" bestFit="1" customWidth="1"/>
    <col min="1299" max="1299" width="8.7109375" bestFit="1" customWidth="1"/>
    <col min="1300" max="1300" width="14.28515625" bestFit="1" customWidth="1"/>
    <col min="1301" max="1301" width="8.7109375" bestFit="1" customWidth="1"/>
    <col min="1302" max="1302" width="14.28515625" bestFit="1" customWidth="1"/>
    <col min="1303" max="1303" width="8.7109375" bestFit="1" customWidth="1"/>
    <col min="1304" max="1304" width="14.28515625" bestFit="1" customWidth="1"/>
    <col min="1305" max="1305" width="8.7109375" bestFit="1" customWidth="1"/>
    <col min="1306" max="1306" width="14.28515625" bestFit="1" customWidth="1"/>
    <col min="1307" max="1307" width="8.7109375" bestFit="1" customWidth="1"/>
    <col min="1308" max="1308" width="4.42578125" bestFit="1" customWidth="1"/>
    <col min="1309" max="1309" width="3.85546875" bestFit="1" customWidth="1"/>
    <col min="1310" max="1310" width="3.28515625" bestFit="1" customWidth="1"/>
    <col min="1311" max="1311" width="4.28515625" bestFit="1" customWidth="1"/>
    <col min="1312" max="1312" width="4.140625" bestFit="1" customWidth="1"/>
    <col min="1313" max="1313" width="14.28515625" bestFit="1" customWidth="1"/>
    <col min="1314" max="1314" width="8.7109375" bestFit="1" customWidth="1"/>
    <col min="1315" max="1315" width="4.7109375" bestFit="1" customWidth="1"/>
    <col min="1316" max="1316" width="3.85546875" bestFit="1" customWidth="1"/>
    <col min="1317" max="1317" width="14.28515625" bestFit="1" customWidth="1"/>
    <col min="1318" max="1318" width="8.7109375" bestFit="1" customWidth="1"/>
    <col min="1319" max="1319" width="4" bestFit="1" customWidth="1"/>
    <col min="1320" max="1320" width="3.28515625" bestFit="1" customWidth="1"/>
    <col min="1321" max="1321" width="4.28515625" bestFit="1" customWidth="1"/>
    <col min="1322" max="1322" width="4.140625" bestFit="1" customWidth="1"/>
    <col min="1323" max="1323" width="3.85546875" bestFit="1" customWidth="1"/>
    <col min="1324" max="1324" width="4.140625" bestFit="1" customWidth="1"/>
    <col min="1325" max="1325" width="14.28515625" bestFit="1" customWidth="1"/>
    <col min="1326" max="1326" width="8.7109375" bestFit="1" customWidth="1"/>
    <col min="1327" max="1327" width="14.28515625" bestFit="1" customWidth="1"/>
    <col min="1328" max="1328" width="8.7109375" bestFit="1" customWidth="1"/>
    <col min="1329" max="1329" width="14.28515625" bestFit="1" customWidth="1"/>
    <col min="1330" max="1330" width="8.7109375" bestFit="1" customWidth="1"/>
    <col min="1331" max="1331" width="14.28515625" bestFit="1" customWidth="1"/>
    <col min="1332" max="1332" width="8.7109375" bestFit="1" customWidth="1"/>
    <col min="1333" max="1333" width="14.28515625" bestFit="1" customWidth="1"/>
    <col min="1334" max="1334" width="8.7109375" bestFit="1" customWidth="1"/>
    <col min="1335" max="1335" width="14.28515625" bestFit="1" customWidth="1"/>
    <col min="1336" max="1336" width="8.7109375" bestFit="1" customWidth="1"/>
    <col min="1337" max="1337" width="14.28515625" bestFit="1" customWidth="1"/>
    <col min="1338" max="1338" width="8.7109375" bestFit="1" customWidth="1"/>
    <col min="1339" max="1339" width="14.28515625" bestFit="1" customWidth="1"/>
    <col min="1340" max="1340" width="8.7109375" bestFit="1" customWidth="1"/>
    <col min="1341" max="1341" width="14.28515625" bestFit="1" customWidth="1"/>
    <col min="1342" max="1342" width="8.7109375" bestFit="1" customWidth="1"/>
    <col min="1343" max="1344" width="4" bestFit="1" customWidth="1"/>
    <col min="1345" max="1345" width="4.7109375" bestFit="1" customWidth="1"/>
    <col min="1346" max="1346" width="3.85546875" bestFit="1" customWidth="1"/>
    <col min="1347" max="1347" width="3.28515625" bestFit="1" customWidth="1"/>
    <col min="1348" max="1348" width="4.28515625" bestFit="1" customWidth="1"/>
    <col min="1349" max="1349" width="4.140625" bestFit="1" customWidth="1"/>
    <col min="1350" max="1350" width="4.42578125" bestFit="1" customWidth="1"/>
    <col min="1351" max="1351" width="14.28515625" bestFit="1" customWidth="1"/>
    <col min="1352" max="1352" width="8.7109375" bestFit="1" customWidth="1"/>
    <col min="1353" max="1353" width="3.85546875" bestFit="1" customWidth="1"/>
    <col min="1354" max="1354" width="4.140625" bestFit="1" customWidth="1"/>
    <col min="1355" max="1355" width="14.28515625" bestFit="1" customWidth="1"/>
    <col min="1356" max="1356" width="8.7109375" bestFit="1" customWidth="1"/>
    <col min="1357" max="1357" width="14.28515625" bestFit="1" customWidth="1"/>
    <col min="1358" max="1358" width="8.7109375" bestFit="1" customWidth="1"/>
    <col min="1359" max="1359" width="3.85546875" bestFit="1" customWidth="1"/>
    <col min="1360" max="1360" width="4.28515625" bestFit="1" customWidth="1"/>
    <col min="1361" max="1361" width="4.42578125" bestFit="1" customWidth="1"/>
    <col min="1362" max="1362" width="14.28515625" bestFit="1" customWidth="1"/>
    <col min="1363" max="1363" width="8.7109375" bestFit="1" customWidth="1"/>
    <col min="1364" max="1364" width="4.42578125" bestFit="1" customWidth="1"/>
    <col min="1365" max="1365" width="3.28515625" bestFit="1" customWidth="1"/>
    <col min="1366" max="1366" width="4.28515625" bestFit="1" customWidth="1"/>
    <col min="1367" max="1367" width="4.140625" bestFit="1" customWidth="1"/>
    <col min="1368" max="1368" width="14.28515625" bestFit="1" customWidth="1"/>
    <col min="1369" max="1369" width="8.7109375" bestFit="1" customWidth="1"/>
    <col min="1370" max="1370" width="14.28515625" bestFit="1" customWidth="1"/>
    <col min="1371" max="1371" width="8.7109375" bestFit="1" customWidth="1"/>
    <col min="1372" max="1372" width="14.28515625" bestFit="1" customWidth="1"/>
    <col min="1373" max="1373" width="8.7109375" bestFit="1" customWidth="1"/>
    <col min="1374" max="1374" width="4.28515625" bestFit="1" customWidth="1"/>
    <col min="1375" max="1375" width="4.42578125" bestFit="1" customWidth="1"/>
    <col min="1376" max="1376" width="4.140625" bestFit="1" customWidth="1"/>
    <col min="1377" max="1377" width="14.28515625" bestFit="1" customWidth="1"/>
    <col min="1378" max="1378" width="8.7109375" bestFit="1" customWidth="1"/>
    <col min="1379" max="1379" width="14.28515625" bestFit="1" customWidth="1"/>
    <col min="1380" max="1380" width="8.7109375" bestFit="1" customWidth="1"/>
    <col min="1381" max="1381" width="14.28515625" bestFit="1" customWidth="1"/>
    <col min="1382" max="1382" width="8.7109375" bestFit="1" customWidth="1"/>
    <col min="1383" max="1383" width="4.7109375" bestFit="1" customWidth="1"/>
    <col min="1384" max="1384" width="4.42578125" bestFit="1" customWidth="1"/>
    <col min="1385" max="1385" width="14.28515625" bestFit="1" customWidth="1"/>
    <col min="1386" max="1386" width="8.7109375" bestFit="1" customWidth="1"/>
    <col min="1387" max="1387" width="4" bestFit="1" customWidth="1"/>
    <col min="1388" max="1388" width="4.42578125" bestFit="1" customWidth="1"/>
    <col min="1389" max="1390" width="3.85546875" bestFit="1" customWidth="1"/>
    <col min="1391" max="1391" width="14.28515625" bestFit="1" customWidth="1"/>
    <col min="1392" max="1392" width="8.7109375" bestFit="1" customWidth="1"/>
    <col min="1393" max="1393" width="4.28515625" bestFit="1" customWidth="1"/>
    <col min="1394" max="1394" width="3.85546875" bestFit="1" customWidth="1"/>
    <col min="1395" max="1395" width="4.140625" bestFit="1" customWidth="1"/>
    <col min="1396" max="1396" width="14.28515625" bestFit="1" customWidth="1"/>
    <col min="1397" max="1397" width="8.7109375" bestFit="1" customWidth="1"/>
    <col min="1398" max="1398" width="4.140625" bestFit="1" customWidth="1"/>
    <col min="1399" max="1399" width="3.85546875" bestFit="1" customWidth="1"/>
    <col min="1400" max="1400" width="4.42578125" bestFit="1" customWidth="1"/>
    <col min="1401" max="1401" width="4.140625" bestFit="1" customWidth="1"/>
    <col min="1402" max="1402" width="14.28515625" bestFit="1" customWidth="1"/>
    <col min="1403" max="1403" width="8.7109375" bestFit="1" customWidth="1"/>
    <col min="1404" max="1404" width="3.85546875" bestFit="1" customWidth="1"/>
    <col min="1405" max="1405" width="3.28515625" bestFit="1" customWidth="1"/>
    <col min="1406" max="1406" width="4.28515625" bestFit="1" customWidth="1"/>
    <col min="1407" max="1407" width="14.28515625" bestFit="1" customWidth="1"/>
    <col min="1408" max="1408" width="8.7109375" bestFit="1" customWidth="1"/>
    <col min="1409" max="1409" width="3.28515625" bestFit="1" customWidth="1"/>
    <col min="1410" max="1410" width="4.28515625" bestFit="1" customWidth="1"/>
    <col min="1411" max="1411" width="14.28515625" bestFit="1" customWidth="1"/>
    <col min="1412" max="1412" width="8.7109375" bestFit="1" customWidth="1"/>
    <col min="1413" max="1413" width="3.85546875" bestFit="1" customWidth="1"/>
    <col min="1414" max="1414" width="4.140625" bestFit="1" customWidth="1"/>
    <col min="1415" max="1415" width="14.28515625" bestFit="1" customWidth="1"/>
    <col min="1416" max="1416" width="8.7109375" bestFit="1" customWidth="1"/>
    <col min="1417" max="1418" width="4" bestFit="1" customWidth="1"/>
    <col min="1419" max="1419" width="4.42578125" bestFit="1" customWidth="1"/>
    <col min="1420" max="1420" width="4.140625" bestFit="1" customWidth="1"/>
    <col min="1421" max="1421" width="14.28515625" bestFit="1" customWidth="1"/>
    <col min="1422" max="1422" width="8.7109375" bestFit="1" customWidth="1"/>
    <col min="1423" max="1423" width="14.28515625" bestFit="1" customWidth="1"/>
    <col min="1424" max="1424" width="8.7109375" bestFit="1" customWidth="1"/>
    <col min="1425" max="1425" width="14.28515625" bestFit="1" customWidth="1"/>
    <col min="1426" max="1426" width="8.7109375" bestFit="1" customWidth="1"/>
    <col min="1427" max="1427" width="14.28515625" bestFit="1" customWidth="1"/>
    <col min="1428" max="1428" width="8.7109375" bestFit="1" customWidth="1"/>
    <col min="1429" max="1429" width="14.28515625" bestFit="1" customWidth="1"/>
    <col min="1430" max="1430" width="8.7109375" bestFit="1" customWidth="1"/>
    <col min="1431" max="1431" width="4" bestFit="1" customWidth="1"/>
    <col min="1432" max="1432" width="14.28515625" bestFit="1" customWidth="1"/>
    <col min="1433" max="1433" width="8.7109375" bestFit="1" customWidth="1"/>
    <col min="1434" max="1434" width="4" bestFit="1" customWidth="1"/>
    <col min="1435" max="1435" width="4.42578125" bestFit="1" customWidth="1"/>
    <col min="1436" max="1436" width="4" bestFit="1" customWidth="1"/>
    <col min="1437" max="1437" width="4.7109375" bestFit="1" customWidth="1"/>
    <col min="1438" max="1438" width="3.28515625" bestFit="1" customWidth="1"/>
    <col min="1439" max="1439" width="4.28515625" bestFit="1" customWidth="1"/>
    <col min="1440" max="1440" width="4.42578125" bestFit="1" customWidth="1"/>
    <col min="1441" max="1441" width="14.28515625" bestFit="1" customWidth="1"/>
    <col min="1442" max="1442" width="8.7109375" bestFit="1" customWidth="1"/>
    <col min="1443" max="1443" width="4.140625" bestFit="1" customWidth="1"/>
    <col min="1444" max="1444" width="14.28515625" bestFit="1" customWidth="1"/>
    <col min="1445" max="1445" width="8.7109375" bestFit="1" customWidth="1"/>
    <col min="1446" max="1446" width="14.28515625" bestFit="1" customWidth="1"/>
    <col min="1447" max="1447" width="8.7109375" bestFit="1" customWidth="1"/>
    <col min="1448" max="1448" width="14.28515625" bestFit="1" customWidth="1"/>
    <col min="1449" max="1449" width="8.7109375" bestFit="1" customWidth="1"/>
    <col min="1450" max="1450" width="14.28515625" bestFit="1" customWidth="1"/>
    <col min="1451" max="1451" width="8.7109375" bestFit="1" customWidth="1"/>
    <col min="1452" max="1452" width="4" bestFit="1" customWidth="1"/>
    <col min="1453" max="1453" width="4.42578125" bestFit="1" customWidth="1"/>
    <col min="1454" max="1454" width="4" bestFit="1" customWidth="1"/>
    <col min="1455" max="1455" width="14.28515625" bestFit="1" customWidth="1"/>
    <col min="1456" max="1456" width="8.7109375" bestFit="1" customWidth="1"/>
    <col min="1457" max="1457" width="14.28515625" bestFit="1" customWidth="1"/>
    <col min="1458" max="1458" width="8.7109375" bestFit="1" customWidth="1"/>
    <col min="1459" max="1459" width="14.28515625" bestFit="1" customWidth="1"/>
    <col min="1460" max="1460" width="8.7109375" bestFit="1" customWidth="1"/>
    <col min="1461" max="1461" width="14.28515625" bestFit="1" customWidth="1"/>
    <col min="1462" max="1462" width="8.7109375" bestFit="1" customWidth="1"/>
    <col min="1463" max="1463" width="14.28515625" bestFit="1" customWidth="1"/>
    <col min="1464" max="1464" width="8.7109375" bestFit="1" customWidth="1"/>
    <col min="1465" max="1465" width="14.28515625" bestFit="1" customWidth="1"/>
    <col min="1466" max="1466" width="8.7109375" bestFit="1" customWidth="1"/>
    <col min="1467" max="1467" width="3.85546875" bestFit="1" customWidth="1"/>
    <col min="1468" max="1468" width="14.28515625" bestFit="1" customWidth="1"/>
    <col min="1469" max="1469" width="8.7109375" bestFit="1" customWidth="1"/>
    <col min="1470" max="1470" width="14.28515625" bestFit="1" customWidth="1"/>
    <col min="1471" max="1471" width="8.7109375" bestFit="1" customWidth="1"/>
    <col min="1472" max="1472" width="3.28515625" bestFit="1" customWidth="1"/>
    <col min="1473" max="1473" width="4.28515625" bestFit="1" customWidth="1"/>
    <col min="1474" max="1474" width="14.28515625" bestFit="1" customWidth="1"/>
    <col min="1475" max="1475" width="8.7109375" bestFit="1" customWidth="1"/>
    <col min="1476" max="1476" width="4.28515625" bestFit="1" customWidth="1"/>
    <col min="1477" max="1477" width="4.140625" bestFit="1" customWidth="1"/>
    <col min="1478" max="1478" width="3.85546875" bestFit="1" customWidth="1"/>
    <col min="1479" max="1479" width="14.28515625" bestFit="1" customWidth="1"/>
    <col min="1480" max="1480" width="8.7109375" bestFit="1" customWidth="1"/>
    <col min="1481" max="1481" width="14.28515625" bestFit="1" customWidth="1"/>
    <col min="1482" max="1482" width="8.7109375" bestFit="1" customWidth="1"/>
    <col min="1483" max="1483" width="14.28515625" bestFit="1" customWidth="1"/>
    <col min="1484" max="1484" width="8.7109375" bestFit="1" customWidth="1"/>
    <col min="1485" max="1485" width="14.28515625" bestFit="1" customWidth="1"/>
    <col min="1486" max="1486" width="8.7109375" bestFit="1" customWidth="1"/>
    <col min="1487" max="1487" width="14.28515625" bestFit="1" customWidth="1"/>
    <col min="1488" max="1488" width="8.7109375" bestFit="1" customWidth="1"/>
    <col min="1489" max="1489" width="14.28515625" bestFit="1" customWidth="1"/>
    <col min="1490" max="1490" width="8.7109375" bestFit="1" customWidth="1"/>
    <col min="1491" max="1491" width="14.28515625" bestFit="1" customWidth="1"/>
    <col min="1492" max="1492" width="8.7109375" bestFit="1" customWidth="1"/>
    <col min="1493" max="1494" width="4" bestFit="1" customWidth="1"/>
    <col min="1495" max="1495" width="4.7109375" bestFit="1" customWidth="1"/>
    <col min="1496" max="1496" width="3.85546875" bestFit="1" customWidth="1"/>
    <col min="1497" max="1497" width="4.28515625" bestFit="1" customWidth="1"/>
    <col min="1498" max="1498" width="3.85546875" bestFit="1" customWidth="1"/>
    <col min="1499" max="1499" width="4.42578125" bestFit="1" customWidth="1"/>
    <col min="1500" max="1500" width="14.28515625" bestFit="1" customWidth="1"/>
    <col min="1501" max="1501" width="8.7109375" bestFit="1" customWidth="1"/>
    <col min="1502" max="1502" width="4.42578125" bestFit="1" customWidth="1"/>
    <col min="1503" max="1503" width="14.28515625" bestFit="1" customWidth="1"/>
    <col min="1504" max="1504" width="8.7109375" bestFit="1" customWidth="1"/>
    <col min="1505" max="1506" width="4" bestFit="1" customWidth="1"/>
    <col min="1507" max="1507" width="3.85546875" bestFit="1" customWidth="1"/>
    <col min="1508" max="1508" width="3.28515625" bestFit="1" customWidth="1"/>
    <col min="1509" max="1509" width="14.28515625" bestFit="1" customWidth="1"/>
    <col min="1510" max="1510" width="8.7109375" bestFit="1" customWidth="1"/>
    <col min="1511" max="1511" width="14.28515625" bestFit="1" customWidth="1"/>
    <col min="1512" max="1512" width="8.7109375" bestFit="1" customWidth="1"/>
    <col min="1513" max="1513" width="4" bestFit="1" customWidth="1"/>
    <col min="1514" max="1514" width="4.42578125" bestFit="1" customWidth="1"/>
    <col min="1515" max="1515" width="4" bestFit="1" customWidth="1"/>
    <col min="1516" max="1516" width="4.7109375" bestFit="1" customWidth="1"/>
    <col min="1517" max="1517" width="3.85546875" bestFit="1" customWidth="1"/>
    <col min="1518" max="1518" width="3.28515625" bestFit="1" customWidth="1"/>
    <col min="1519" max="1519" width="4.28515625" bestFit="1" customWidth="1"/>
    <col min="1520" max="1520" width="4.140625" bestFit="1" customWidth="1"/>
    <col min="1521" max="1521" width="4.42578125" bestFit="1" customWidth="1"/>
    <col min="1522" max="1522" width="4.140625" bestFit="1" customWidth="1"/>
    <col min="1523" max="1523" width="14.28515625" bestFit="1" customWidth="1"/>
    <col min="1524" max="1524" width="8.7109375" bestFit="1" customWidth="1"/>
    <col min="1525" max="1525" width="4" bestFit="1" customWidth="1"/>
    <col min="1526" max="1526" width="4.7109375" bestFit="1" customWidth="1"/>
    <col min="1527" max="1527" width="4.140625" bestFit="1" customWidth="1"/>
    <col min="1528" max="1528" width="3.85546875" bestFit="1" customWidth="1"/>
    <col min="1529" max="1529" width="14.28515625" bestFit="1" customWidth="1"/>
    <col min="1530" max="1530" width="8.7109375" bestFit="1" customWidth="1"/>
    <col min="1531" max="1531" width="14.28515625" bestFit="1" customWidth="1"/>
    <col min="1532" max="1532" width="8.7109375" bestFit="1" customWidth="1"/>
    <col min="1533" max="1533" width="4.140625" bestFit="1" customWidth="1"/>
    <col min="1534" max="1534" width="14.28515625" bestFit="1" customWidth="1"/>
    <col min="1535" max="1535" width="8.7109375" bestFit="1" customWidth="1"/>
    <col min="1536" max="1536" width="14.28515625" bestFit="1" customWidth="1"/>
    <col min="1537" max="1537" width="8.7109375" bestFit="1" customWidth="1"/>
    <col min="1538" max="1538" width="3.85546875" bestFit="1" customWidth="1"/>
    <col min="1539" max="1539" width="4.140625" bestFit="1" customWidth="1"/>
    <col min="1540" max="1540" width="14.28515625" bestFit="1" customWidth="1"/>
    <col min="1541" max="1541" width="8.7109375" bestFit="1" customWidth="1"/>
    <col min="1542" max="1542" width="14.28515625" bestFit="1" customWidth="1"/>
    <col min="1543" max="1543" width="8.7109375" bestFit="1" customWidth="1"/>
    <col min="1544" max="1544" width="4" bestFit="1" customWidth="1"/>
    <col min="1545" max="1545" width="4.42578125" bestFit="1" customWidth="1"/>
    <col min="1546" max="1546" width="14.28515625" bestFit="1" customWidth="1"/>
    <col min="1547" max="1547" width="8.7109375" bestFit="1" customWidth="1"/>
    <col min="1548" max="1548" width="14.28515625" bestFit="1" customWidth="1"/>
    <col min="1549" max="1549" width="8.7109375" bestFit="1" customWidth="1"/>
    <col min="1550" max="1550" width="14.28515625" bestFit="1" customWidth="1"/>
    <col min="1551" max="1551" width="8.7109375" bestFit="1" customWidth="1"/>
    <col min="1552" max="1552" width="4.140625" bestFit="1" customWidth="1"/>
    <col min="1553" max="1553" width="14.28515625" bestFit="1" customWidth="1"/>
    <col min="1554" max="1554" width="8.7109375" bestFit="1" customWidth="1"/>
    <col min="1555" max="1555" width="3.85546875" bestFit="1" customWidth="1"/>
    <col min="1556" max="1556" width="3.28515625" bestFit="1" customWidth="1"/>
    <col min="1557" max="1557" width="4.42578125" bestFit="1" customWidth="1"/>
    <col min="1558" max="1558" width="14.28515625" bestFit="1" customWidth="1"/>
    <col min="1559" max="1559" width="8.7109375" bestFit="1" customWidth="1"/>
    <col min="1560" max="1560" width="4" bestFit="1" customWidth="1"/>
    <col min="1561" max="1561" width="3.85546875" bestFit="1" customWidth="1"/>
    <col min="1562" max="1562" width="4.42578125" bestFit="1" customWidth="1"/>
    <col min="1563" max="1563" width="14.28515625" bestFit="1" customWidth="1"/>
    <col min="1564" max="1564" width="8.7109375" bestFit="1" customWidth="1"/>
    <col min="1565" max="1566" width="4" bestFit="1" customWidth="1"/>
    <col min="1567" max="1567" width="4.7109375" bestFit="1" customWidth="1"/>
    <col min="1568" max="1568" width="3.85546875" bestFit="1" customWidth="1"/>
    <col min="1569" max="1569" width="3.28515625" bestFit="1" customWidth="1"/>
    <col min="1570" max="1570" width="4.140625" bestFit="1" customWidth="1"/>
    <col min="1571" max="1571" width="4.42578125" bestFit="1" customWidth="1"/>
    <col min="1572" max="1572" width="4.140625" bestFit="1" customWidth="1"/>
    <col min="1573" max="1573" width="14.28515625" bestFit="1" customWidth="1"/>
    <col min="1574" max="1574" width="8.7109375" bestFit="1" customWidth="1"/>
    <col min="1575" max="1575" width="4.28515625" bestFit="1" customWidth="1"/>
    <col min="1576" max="1576" width="4.140625" bestFit="1" customWidth="1"/>
    <col min="1577" max="1577" width="14.28515625" bestFit="1" customWidth="1"/>
    <col min="1578" max="1578" width="8.7109375" bestFit="1" customWidth="1"/>
    <col min="1579" max="1579" width="4.42578125" bestFit="1" customWidth="1"/>
    <col min="1580" max="1580" width="14.28515625" bestFit="1" customWidth="1"/>
    <col min="1581" max="1581" width="8.7109375" bestFit="1" customWidth="1"/>
    <col min="1582" max="1582" width="14.28515625" bestFit="1" customWidth="1"/>
    <col min="1583" max="1583" width="8.7109375" bestFit="1" customWidth="1"/>
    <col min="1584" max="1584" width="14.28515625" bestFit="1" customWidth="1"/>
    <col min="1585" max="1585" width="8.7109375" bestFit="1" customWidth="1"/>
    <col min="1586" max="1586" width="14.28515625" bestFit="1" customWidth="1"/>
    <col min="1587" max="1587" width="8.7109375" bestFit="1" customWidth="1"/>
    <col min="1588" max="1588" width="4.7109375" bestFit="1" customWidth="1"/>
    <col min="1589" max="1589" width="4.140625" bestFit="1" customWidth="1"/>
    <col min="1590" max="1590" width="3.85546875" bestFit="1" customWidth="1"/>
    <col min="1591" max="1591" width="14.28515625" bestFit="1" customWidth="1"/>
    <col min="1592" max="1592" width="8.7109375" bestFit="1" customWidth="1"/>
    <col min="1593" max="1593" width="4.42578125" bestFit="1" customWidth="1"/>
    <col min="1594" max="1594" width="4" bestFit="1" customWidth="1"/>
    <col min="1595" max="1595" width="3.28515625" bestFit="1" customWidth="1"/>
    <col min="1596" max="1597" width="4.140625" bestFit="1" customWidth="1"/>
    <col min="1598" max="1598" width="14.28515625" bestFit="1" customWidth="1"/>
    <col min="1599" max="1599" width="8.7109375" bestFit="1" customWidth="1"/>
    <col min="1600" max="1600" width="14.28515625" bestFit="1" customWidth="1"/>
    <col min="1601" max="1601" width="8.7109375" bestFit="1" customWidth="1"/>
    <col min="1602" max="1602" width="4.140625" bestFit="1" customWidth="1"/>
    <col min="1603" max="1603" width="14.28515625" bestFit="1" customWidth="1"/>
    <col min="1604" max="1604" width="8.7109375" bestFit="1" customWidth="1"/>
    <col min="1605" max="1605" width="4" bestFit="1" customWidth="1"/>
    <col min="1606" max="1606" width="4.42578125" bestFit="1" customWidth="1"/>
    <col min="1607" max="1607" width="3.85546875" bestFit="1" customWidth="1"/>
    <col min="1608" max="1608" width="3.28515625" bestFit="1" customWidth="1"/>
    <col min="1609" max="1609" width="4.28515625" bestFit="1" customWidth="1"/>
    <col min="1610" max="1610" width="4.140625" bestFit="1" customWidth="1"/>
    <col min="1611" max="1611" width="4.42578125" bestFit="1" customWidth="1"/>
    <col min="1612" max="1612" width="4.140625" bestFit="1" customWidth="1"/>
    <col min="1613" max="1613" width="14.28515625" bestFit="1" customWidth="1"/>
    <col min="1614" max="1614" width="8.7109375" bestFit="1" customWidth="1"/>
    <col min="1615" max="1615" width="3.85546875" bestFit="1" customWidth="1"/>
    <col min="1616" max="1616" width="14.28515625" bestFit="1" customWidth="1"/>
    <col min="1617" max="1617" width="8.7109375" bestFit="1" customWidth="1"/>
    <col min="1618" max="1618" width="14.28515625" bestFit="1" customWidth="1"/>
    <col min="1619" max="1619" width="8.7109375" bestFit="1" customWidth="1"/>
    <col min="1620" max="1621" width="4" bestFit="1" customWidth="1"/>
    <col min="1622" max="1622" width="3.85546875" bestFit="1" customWidth="1"/>
    <col min="1623" max="1623" width="14.28515625" bestFit="1" customWidth="1"/>
    <col min="1624" max="1624" width="8.7109375" bestFit="1" customWidth="1"/>
    <col min="1625" max="1625" width="4.140625" bestFit="1" customWidth="1"/>
    <col min="1626" max="1626" width="14.28515625" bestFit="1" customWidth="1"/>
    <col min="1627" max="1627" width="8.7109375" bestFit="1" customWidth="1"/>
    <col min="1628" max="1628" width="14.28515625" bestFit="1" customWidth="1"/>
    <col min="1629" max="1629" width="8.7109375" bestFit="1" customWidth="1"/>
    <col min="1630" max="1630" width="4" bestFit="1" customWidth="1"/>
    <col min="1631" max="1631" width="4.42578125" bestFit="1" customWidth="1"/>
    <col min="1632" max="1632" width="4" bestFit="1" customWidth="1"/>
    <col min="1633" max="1633" width="4.7109375" bestFit="1" customWidth="1"/>
    <col min="1634" max="1634" width="4.28515625" bestFit="1" customWidth="1"/>
    <col min="1635" max="1635" width="4.42578125" bestFit="1" customWidth="1"/>
    <col min="1636" max="1636" width="14.28515625" bestFit="1" customWidth="1"/>
    <col min="1637" max="1637" width="8.7109375" bestFit="1" customWidth="1"/>
    <col min="1638" max="1638" width="4.140625" bestFit="1" customWidth="1"/>
    <col min="1639" max="1639" width="14.28515625" bestFit="1" customWidth="1"/>
    <col min="1640" max="1640" width="8.7109375" bestFit="1" customWidth="1"/>
    <col min="1641" max="1641" width="14.28515625" bestFit="1" customWidth="1"/>
    <col min="1642" max="1642" width="8.7109375" bestFit="1" customWidth="1"/>
    <col min="1643" max="1643" width="4" bestFit="1" customWidth="1"/>
    <col min="1644" max="1644" width="4.42578125" bestFit="1" customWidth="1"/>
    <col min="1645" max="1645" width="4" bestFit="1" customWidth="1"/>
    <col min="1646" max="1646" width="3.85546875" bestFit="1" customWidth="1"/>
    <col min="1647" max="1647" width="4.140625" bestFit="1" customWidth="1"/>
    <col min="1648" max="1648" width="3.85546875" bestFit="1" customWidth="1"/>
    <col min="1649" max="1649" width="4.140625" bestFit="1" customWidth="1"/>
    <col min="1650" max="1650" width="14.28515625" bestFit="1" customWidth="1"/>
    <col min="1651" max="1651" width="8.7109375" bestFit="1" customWidth="1"/>
    <col min="1652" max="1652" width="14.28515625" bestFit="1" customWidth="1"/>
    <col min="1653" max="1653" width="8.7109375" bestFit="1" customWidth="1"/>
    <col min="1654" max="1654" width="4.42578125" bestFit="1" customWidth="1"/>
    <col min="1655" max="1655" width="14.28515625" bestFit="1" customWidth="1"/>
    <col min="1656" max="1656" width="8.7109375" bestFit="1" customWidth="1"/>
    <col min="1657" max="1657" width="4.42578125" bestFit="1" customWidth="1"/>
    <col min="1658" max="1658" width="4.7109375" bestFit="1" customWidth="1"/>
    <col min="1659" max="1659" width="4.140625" bestFit="1" customWidth="1"/>
    <col min="1660" max="1660" width="14.28515625" bestFit="1" customWidth="1"/>
    <col min="1661" max="1661" width="8.7109375" bestFit="1" customWidth="1"/>
    <col min="1662" max="1662" width="14.28515625" bestFit="1" customWidth="1"/>
    <col min="1663" max="1663" width="8.7109375" bestFit="1" customWidth="1"/>
    <col min="1664" max="1664" width="14.28515625" bestFit="1" customWidth="1"/>
    <col min="1665" max="1665" width="8.7109375" bestFit="1" customWidth="1"/>
    <col min="1666" max="1666" width="3.85546875" bestFit="1" customWidth="1"/>
    <col min="1667" max="1667" width="3.28515625" bestFit="1" customWidth="1"/>
    <col min="1668" max="1668" width="14.28515625" bestFit="1" customWidth="1"/>
    <col min="1669" max="1669" width="8.7109375" bestFit="1" customWidth="1"/>
    <col min="1670" max="1670" width="4.42578125" bestFit="1" customWidth="1"/>
    <col min="1671" max="1671" width="4" bestFit="1" customWidth="1"/>
    <col min="1672" max="1672" width="4.7109375" bestFit="1" customWidth="1"/>
    <col min="1673" max="1673" width="3.85546875" bestFit="1" customWidth="1"/>
    <col min="1674" max="1674" width="4.140625" bestFit="1" customWidth="1"/>
    <col min="1675" max="1675" width="3.85546875" bestFit="1" customWidth="1"/>
    <col min="1676" max="1676" width="4.140625" bestFit="1" customWidth="1"/>
    <col min="1677" max="1677" width="14.28515625" bestFit="1" customWidth="1"/>
    <col min="1678" max="1678" width="8.7109375" bestFit="1" customWidth="1"/>
    <col min="1679" max="1679" width="4.7109375" bestFit="1" customWidth="1"/>
    <col min="1680" max="1680" width="3.28515625" bestFit="1" customWidth="1"/>
    <col min="1681" max="1681" width="3.85546875" bestFit="1" customWidth="1"/>
    <col min="1682" max="1682" width="14.28515625" bestFit="1" customWidth="1"/>
    <col min="1683" max="1683" width="8.7109375" bestFit="1" customWidth="1"/>
    <col min="1684" max="1684" width="4" bestFit="1" customWidth="1"/>
    <col min="1685" max="1685" width="14.28515625" bestFit="1" customWidth="1"/>
    <col min="1686" max="1686" width="8.7109375" bestFit="1" customWidth="1"/>
    <col min="1687" max="1687" width="14.28515625" bestFit="1" customWidth="1"/>
    <col min="1688" max="1688" width="8.7109375" bestFit="1" customWidth="1"/>
    <col min="1689" max="1690" width="4" bestFit="1" customWidth="1"/>
    <col min="1691" max="1691" width="4.140625" bestFit="1" customWidth="1"/>
    <col min="1692" max="1692" width="14.28515625" bestFit="1" customWidth="1"/>
    <col min="1693" max="1693" width="8.7109375" bestFit="1" customWidth="1"/>
    <col min="1694" max="1694" width="14.28515625" bestFit="1" customWidth="1"/>
    <col min="1695" max="1695" width="8.7109375" bestFit="1" customWidth="1"/>
    <col min="1696" max="1696" width="14.28515625" bestFit="1" customWidth="1"/>
    <col min="1697" max="1697" width="8.7109375" bestFit="1" customWidth="1"/>
    <col min="1698" max="1698" width="4" bestFit="1" customWidth="1"/>
    <col min="1699" max="1699" width="4.42578125" bestFit="1" customWidth="1"/>
    <col min="1700" max="1700" width="4.7109375" bestFit="1" customWidth="1"/>
    <col min="1701" max="1701" width="3.85546875" bestFit="1" customWidth="1"/>
    <col min="1702" max="1702" width="3.28515625" bestFit="1" customWidth="1"/>
    <col min="1703" max="1703" width="4.28515625" bestFit="1" customWidth="1"/>
    <col min="1704" max="1704" width="4.140625" bestFit="1" customWidth="1"/>
    <col min="1705" max="1705" width="3.85546875" bestFit="1" customWidth="1"/>
    <col min="1706" max="1706" width="4.140625" bestFit="1" customWidth="1"/>
    <col min="1707" max="1707" width="14.28515625" bestFit="1" customWidth="1"/>
    <col min="1708" max="1708" width="8.7109375" bestFit="1" customWidth="1"/>
    <col min="1709" max="1709" width="14.28515625" bestFit="1" customWidth="1"/>
    <col min="1710" max="1710" width="8.7109375" bestFit="1" customWidth="1"/>
    <col min="1711" max="1711" width="14.28515625" bestFit="1" customWidth="1"/>
    <col min="1712" max="1712" width="8.7109375" bestFit="1" customWidth="1"/>
    <col min="1713" max="1713" width="4" bestFit="1" customWidth="1"/>
    <col min="1714" max="1714" width="3.28515625" bestFit="1" customWidth="1"/>
    <col min="1715" max="1715" width="4.28515625" bestFit="1" customWidth="1"/>
    <col min="1716" max="1716" width="4.140625" bestFit="1" customWidth="1"/>
    <col min="1717" max="1717" width="3.85546875" bestFit="1" customWidth="1"/>
    <col min="1718" max="1718" width="4.42578125" bestFit="1" customWidth="1"/>
    <col min="1719" max="1719" width="14.28515625" bestFit="1" customWidth="1"/>
    <col min="1720" max="1720" width="8.7109375" bestFit="1" customWidth="1"/>
    <col min="1721" max="1721" width="14.28515625" bestFit="1" customWidth="1"/>
    <col min="1722" max="1722" width="8.7109375" bestFit="1" customWidth="1"/>
    <col min="1723" max="1723" width="4" bestFit="1" customWidth="1"/>
    <col min="1724" max="1724" width="14.28515625" bestFit="1" customWidth="1"/>
    <col min="1725" max="1725" width="8.7109375" bestFit="1" customWidth="1"/>
    <col min="1726" max="1726" width="4" bestFit="1" customWidth="1"/>
    <col min="1727" max="1727" width="4.7109375" bestFit="1" customWidth="1"/>
    <col min="1728" max="1728" width="4.140625" bestFit="1" customWidth="1"/>
    <col min="1729" max="1729" width="14.28515625" bestFit="1" customWidth="1"/>
    <col min="1730" max="1730" width="8.7109375" bestFit="1" customWidth="1"/>
    <col min="1731" max="1731" width="4" bestFit="1" customWidth="1"/>
    <col min="1732" max="1732" width="4.7109375" bestFit="1" customWidth="1"/>
    <col min="1733" max="1733" width="3.85546875" bestFit="1" customWidth="1"/>
    <col min="1734" max="1734" width="14.28515625" bestFit="1" customWidth="1"/>
    <col min="1735" max="1735" width="8.7109375" bestFit="1" customWidth="1"/>
    <col min="1736" max="1736" width="4" bestFit="1" customWidth="1"/>
    <col min="1737" max="1737" width="4.42578125" bestFit="1" customWidth="1"/>
    <col min="1738" max="1738" width="4" bestFit="1" customWidth="1"/>
    <col min="1739" max="1739" width="4.7109375" bestFit="1" customWidth="1"/>
    <col min="1740" max="1740" width="3.85546875" bestFit="1" customWidth="1"/>
    <col min="1741" max="1741" width="4.28515625" bestFit="1" customWidth="1"/>
    <col min="1742" max="1742" width="4.140625" bestFit="1" customWidth="1"/>
    <col min="1743" max="1743" width="3.85546875" bestFit="1" customWidth="1"/>
    <col min="1744" max="1744" width="4.42578125" bestFit="1" customWidth="1"/>
    <col min="1745" max="1745" width="14.28515625" bestFit="1" customWidth="1"/>
    <col min="1746" max="1746" width="8.7109375" bestFit="1" customWidth="1"/>
    <col min="1747" max="1747" width="3.28515625" bestFit="1" customWidth="1"/>
    <col min="1748" max="1748" width="14.28515625" bestFit="1" customWidth="1"/>
    <col min="1749" max="1749" width="8.7109375" bestFit="1" customWidth="1"/>
    <col min="1750" max="1750" width="14.28515625" bestFit="1" customWidth="1"/>
    <col min="1751" max="1751" width="8.7109375" bestFit="1" customWidth="1"/>
    <col min="1752" max="1752" width="14.28515625" bestFit="1" customWidth="1"/>
    <col min="1753" max="1753" width="8.7109375" bestFit="1" customWidth="1"/>
    <col min="1754" max="1754" width="14.28515625" bestFit="1" customWidth="1"/>
    <col min="1755" max="1755" width="8.7109375" bestFit="1" customWidth="1"/>
    <col min="1756" max="1756" width="3.85546875" bestFit="1" customWidth="1"/>
    <col min="1757" max="1757" width="4.140625" bestFit="1" customWidth="1"/>
    <col min="1758" max="1758" width="14.28515625" bestFit="1" customWidth="1"/>
    <col min="1759" max="1759" width="8.7109375" bestFit="1" customWidth="1"/>
    <col min="1760" max="1760" width="14.28515625" bestFit="1" customWidth="1"/>
    <col min="1761" max="1761" width="8.7109375" bestFit="1" customWidth="1"/>
    <col min="1762" max="1762" width="4.42578125" bestFit="1" customWidth="1"/>
    <col min="1763" max="1763" width="14.28515625" bestFit="1" customWidth="1"/>
    <col min="1764" max="1764" width="8.7109375" bestFit="1" customWidth="1"/>
    <col min="1765" max="1765" width="14.28515625" bestFit="1" customWidth="1"/>
    <col min="1766" max="1766" width="8.7109375" bestFit="1" customWidth="1"/>
    <col min="1767" max="1767" width="14.28515625" bestFit="1" customWidth="1"/>
    <col min="1768" max="1768" width="8.7109375" bestFit="1" customWidth="1"/>
    <col min="1769" max="1769" width="4.140625" bestFit="1" customWidth="1"/>
    <col min="1770" max="1770" width="14.28515625" bestFit="1" customWidth="1"/>
    <col min="1771" max="1771" width="8.7109375" bestFit="1" customWidth="1"/>
    <col min="1772" max="1772" width="3.85546875" bestFit="1" customWidth="1"/>
    <col min="1773" max="1773" width="3.28515625" bestFit="1" customWidth="1"/>
    <col min="1774" max="1774" width="4.28515625" bestFit="1" customWidth="1"/>
    <col min="1775" max="1775" width="4.140625" bestFit="1" customWidth="1"/>
    <col min="1776" max="1776" width="14.28515625" bestFit="1" customWidth="1"/>
    <col min="1777" max="1777" width="8.7109375" bestFit="1" customWidth="1"/>
    <col min="1778" max="1778" width="4.42578125" bestFit="1" customWidth="1"/>
    <col min="1779" max="1779" width="4" bestFit="1" customWidth="1"/>
    <col min="1780" max="1780" width="3.28515625" bestFit="1" customWidth="1"/>
    <col min="1781" max="1781" width="3.85546875" bestFit="1" customWidth="1"/>
    <col min="1782" max="1782" width="4.42578125" bestFit="1" customWidth="1"/>
    <col min="1783" max="1783" width="14.28515625" bestFit="1" customWidth="1"/>
    <col min="1784" max="1784" width="8.7109375" bestFit="1" customWidth="1"/>
    <col min="1785" max="1785" width="14.28515625" bestFit="1" customWidth="1"/>
    <col min="1786" max="1786" width="8.7109375" bestFit="1" customWidth="1"/>
    <col min="1787" max="1787" width="4" bestFit="1" customWidth="1"/>
    <col min="1788" max="1788" width="3.28515625" bestFit="1" customWidth="1"/>
    <col min="1789" max="1789" width="4.28515625" bestFit="1" customWidth="1"/>
    <col min="1790" max="1790" width="4.140625" bestFit="1" customWidth="1"/>
    <col min="1791" max="1791" width="3.85546875" bestFit="1" customWidth="1"/>
    <col min="1792" max="1792" width="4.140625" bestFit="1" customWidth="1"/>
    <col min="1793" max="1793" width="14.28515625" bestFit="1" customWidth="1"/>
    <col min="1794" max="1794" width="8.7109375" bestFit="1" customWidth="1"/>
    <col min="1795" max="1795" width="14.28515625" bestFit="1" customWidth="1"/>
    <col min="1796" max="1796" width="8.7109375" bestFit="1" customWidth="1"/>
    <col min="1797" max="1797" width="14.28515625" bestFit="1" customWidth="1"/>
    <col min="1798" max="1798" width="8.7109375" bestFit="1" customWidth="1"/>
    <col min="1799" max="1799" width="14.28515625" bestFit="1" customWidth="1"/>
    <col min="1800" max="1800" width="8.7109375" bestFit="1" customWidth="1"/>
    <col min="1801" max="1801" width="4.42578125" bestFit="1" customWidth="1"/>
    <col min="1802" max="1802" width="14.28515625" bestFit="1" customWidth="1"/>
    <col min="1803" max="1803" width="8.7109375" bestFit="1" customWidth="1"/>
    <col min="1804" max="1804" width="14.28515625" bestFit="1" customWidth="1"/>
    <col min="1805" max="1805" width="8.7109375" bestFit="1" customWidth="1"/>
    <col min="1806" max="1806" width="4.42578125" bestFit="1" customWidth="1"/>
    <col min="1807" max="1807" width="4.140625" bestFit="1" customWidth="1"/>
    <col min="1808" max="1808" width="14.28515625" bestFit="1" customWidth="1"/>
    <col min="1809" max="1809" width="8.7109375" bestFit="1" customWidth="1"/>
    <col min="1810" max="1810" width="14.28515625" bestFit="1" customWidth="1"/>
    <col min="1811" max="1811" width="8.7109375" bestFit="1" customWidth="1"/>
    <col min="1812" max="1812" width="14.28515625" bestFit="1" customWidth="1"/>
    <col min="1813" max="1813" width="8.7109375" bestFit="1" customWidth="1"/>
    <col min="1814" max="1814" width="4" bestFit="1" customWidth="1"/>
    <col min="1815" max="1815" width="4.42578125" bestFit="1" customWidth="1"/>
    <col min="1816" max="1816" width="4" bestFit="1" customWidth="1"/>
    <col min="1817" max="1817" width="4.7109375" bestFit="1" customWidth="1"/>
    <col min="1818" max="1818" width="3.85546875" bestFit="1" customWidth="1"/>
    <col min="1819" max="1819" width="3.28515625" bestFit="1" customWidth="1"/>
    <col min="1820" max="1820" width="4.28515625" bestFit="1" customWidth="1"/>
    <col min="1821" max="1821" width="4.140625" bestFit="1" customWidth="1"/>
    <col min="1822" max="1822" width="3.85546875" bestFit="1" customWidth="1"/>
    <col min="1823" max="1823" width="4.42578125" bestFit="1" customWidth="1"/>
    <col min="1824" max="1824" width="4.140625" bestFit="1" customWidth="1"/>
    <col min="1825" max="1825" width="14.28515625" bestFit="1" customWidth="1"/>
    <col min="1826" max="1826" width="8.7109375" bestFit="1" customWidth="1"/>
    <col min="1827" max="1827" width="3.85546875" bestFit="1" customWidth="1"/>
    <col min="1828" max="1828" width="14.28515625" bestFit="1" customWidth="1"/>
    <col min="1829" max="1829" width="8.7109375" bestFit="1" customWidth="1"/>
    <col min="1830" max="1830" width="3.85546875" bestFit="1" customWidth="1"/>
    <col min="1831" max="1831" width="14.28515625" bestFit="1" customWidth="1"/>
    <col min="1832" max="1832" width="8.7109375" bestFit="1" customWidth="1"/>
    <col min="1833" max="1833" width="14.28515625" bestFit="1" customWidth="1"/>
    <col min="1834" max="1834" width="8.7109375" bestFit="1" customWidth="1"/>
    <col min="1835" max="1835" width="4.140625" bestFit="1" customWidth="1"/>
    <col min="1836" max="1836" width="14.28515625" bestFit="1" customWidth="1"/>
    <col min="1837" max="1837" width="8.7109375" bestFit="1" customWidth="1"/>
    <col min="1838" max="1838" width="14.28515625" bestFit="1" customWidth="1"/>
    <col min="1839" max="1839" width="8.7109375" bestFit="1" customWidth="1"/>
    <col min="1840" max="1840" width="14.28515625" bestFit="1" customWidth="1"/>
    <col min="1841" max="1841" width="8.7109375" bestFit="1" customWidth="1"/>
    <col min="1842" max="1842" width="4" bestFit="1" customWidth="1"/>
    <col min="1843" max="1843" width="4.42578125" bestFit="1" customWidth="1"/>
    <col min="1844" max="1844" width="4" bestFit="1" customWidth="1"/>
    <col min="1845" max="1845" width="14.28515625" bestFit="1" customWidth="1"/>
    <col min="1846" max="1846" width="8.7109375" bestFit="1" customWidth="1"/>
    <col min="1847" max="1847" width="4.42578125" bestFit="1" customWidth="1"/>
    <col min="1848" max="1848" width="14.28515625" bestFit="1" customWidth="1"/>
    <col min="1849" max="1849" width="8.7109375" bestFit="1" customWidth="1"/>
    <col min="1850" max="1850" width="3.85546875" bestFit="1" customWidth="1"/>
    <col min="1851" max="1851" width="4.28515625" bestFit="1" customWidth="1"/>
    <col min="1852" max="1852" width="4.140625" bestFit="1" customWidth="1"/>
    <col min="1853" max="1853" width="14.28515625" bestFit="1" customWidth="1"/>
    <col min="1854" max="1854" width="8.7109375" bestFit="1" customWidth="1"/>
    <col min="1855" max="1855" width="4.7109375" bestFit="1" customWidth="1"/>
    <col min="1856" max="1856" width="14.28515625" bestFit="1" customWidth="1"/>
    <col min="1857" max="1857" width="8.7109375" bestFit="1" customWidth="1"/>
    <col min="1858" max="1858" width="14.28515625" bestFit="1" customWidth="1"/>
    <col min="1859" max="1859" width="8.7109375" bestFit="1" customWidth="1"/>
    <col min="1860" max="1860" width="14.28515625" bestFit="1" customWidth="1"/>
    <col min="1861" max="1861" width="8.7109375" bestFit="1" customWidth="1"/>
    <col min="1862" max="1862" width="14.28515625" bestFit="1" customWidth="1"/>
    <col min="1863" max="1863" width="8.7109375" bestFit="1" customWidth="1"/>
    <col min="1864" max="1864" width="14.28515625" bestFit="1" customWidth="1"/>
    <col min="1865" max="1865" width="8.7109375" bestFit="1" customWidth="1"/>
    <col min="1866" max="1866" width="4" bestFit="1" customWidth="1"/>
    <col min="1867" max="1867" width="4.7109375" bestFit="1" customWidth="1"/>
    <col min="1868" max="1868" width="3.28515625" bestFit="1" customWidth="1"/>
    <col min="1869" max="1869" width="3.85546875" bestFit="1" customWidth="1"/>
    <col min="1870" max="1870" width="4.42578125" bestFit="1" customWidth="1"/>
    <col min="1871" max="1871" width="4.140625" bestFit="1" customWidth="1"/>
    <col min="1872" max="1872" width="14.28515625" bestFit="1" customWidth="1"/>
    <col min="1873" max="1873" width="8.7109375" bestFit="1" customWidth="1"/>
    <col min="1874" max="1874" width="14.28515625" bestFit="1" customWidth="1"/>
    <col min="1875" max="1875" width="8.7109375" bestFit="1" customWidth="1"/>
    <col min="1876" max="1876" width="14.28515625" bestFit="1" customWidth="1"/>
    <col min="1877" max="1877" width="8.7109375" bestFit="1" customWidth="1"/>
    <col min="1878" max="1878" width="14.28515625" bestFit="1" customWidth="1"/>
    <col min="1879" max="1879" width="8.7109375" bestFit="1" customWidth="1"/>
    <col min="1880" max="1880" width="14.28515625" bestFit="1" customWidth="1"/>
    <col min="1881" max="1881" width="8.7109375" bestFit="1" customWidth="1"/>
    <col min="1882" max="1882" width="14.28515625" bestFit="1" customWidth="1"/>
    <col min="1883" max="1883" width="8.7109375" bestFit="1" customWidth="1"/>
    <col min="1884" max="1884" width="4.42578125" bestFit="1" customWidth="1"/>
    <col min="1885" max="1885" width="4" bestFit="1" customWidth="1"/>
    <col min="1886" max="1886" width="3.28515625" bestFit="1" customWidth="1"/>
    <col min="1887" max="1887" width="4.28515625" bestFit="1" customWidth="1"/>
    <col min="1888" max="1888" width="4.42578125" bestFit="1" customWidth="1"/>
    <col min="1889" max="1889" width="14.28515625" bestFit="1" customWidth="1"/>
    <col min="1890" max="1890" width="8.7109375" bestFit="1" customWidth="1"/>
    <col min="1891" max="1891" width="4.7109375" bestFit="1" customWidth="1"/>
    <col min="1892" max="1892" width="4.28515625" bestFit="1" customWidth="1"/>
    <col min="1893" max="1893" width="3.85546875" bestFit="1" customWidth="1"/>
    <col min="1894" max="1894" width="14.28515625" bestFit="1" customWidth="1"/>
    <col min="1895" max="1895" width="8.7109375" bestFit="1" customWidth="1"/>
    <col min="1896" max="1896" width="14.28515625" bestFit="1" customWidth="1"/>
    <col min="1897" max="1897" width="8.7109375" bestFit="1" customWidth="1"/>
    <col min="1898" max="1898" width="14.28515625" bestFit="1" customWidth="1"/>
    <col min="1899" max="1899" width="8.7109375" bestFit="1" customWidth="1"/>
    <col min="1900" max="1900" width="4" bestFit="1" customWidth="1"/>
    <col min="1901" max="1901" width="4.42578125" bestFit="1" customWidth="1"/>
    <col min="1902" max="1902" width="4.7109375" bestFit="1" customWidth="1"/>
    <col min="1903" max="1903" width="4.28515625" bestFit="1" customWidth="1"/>
    <col min="1904" max="1904" width="3.85546875" bestFit="1" customWidth="1"/>
    <col min="1905" max="1905" width="14.28515625" bestFit="1" customWidth="1"/>
    <col min="1906" max="1906" width="8.7109375" bestFit="1" customWidth="1"/>
    <col min="1907" max="1907" width="3.85546875" bestFit="1" customWidth="1"/>
    <col min="1908" max="1908" width="4.42578125" bestFit="1" customWidth="1"/>
    <col min="1909" max="1909" width="14.28515625" bestFit="1" customWidth="1"/>
    <col min="1910" max="1910" width="8.7109375" bestFit="1" customWidth="1"/>
    <col min="1911" max="1911" width="14.28515625" bestFit="1" customWidth="1"/>
    <col min="1912" max="1912" width="8.7109375" bestFit="1" customWidth="1"/>
    <col min="1913" max="1913" width="14.28515625" bestFit="1" customWidth="1"/>
    <col min="1914" max="1914" width="8.7109375" bestFit="1" customWidth="1"/>
    <col min="1915" max="1915" width="4" bestFit="1" customWidth="1"/>
    <col min="1916" max="1916" width="4.42578125" bestFit="1" customWidth="1"/>
    <col min="1917" max="1917" width="4.140625" bestFit="1" customWidth="1"/>
    <col min="1918" max="1918" width="14.28515625" bestFit="1" customWidth="1"/>
    <col min="1919" max="1919" width="8.7109375" bestFit="1" customWidth="1"/>
    <col min="1920" max="1920" width="4.28515625" bestFit="1" customWidth="1"/>
    <col min="1921" max="1921" width="4.140625" bestFit="1" customWidth="1"/>
    <col min="1922" max="1922" width="14.28515625" bestFit="1" customWidth="1"/>
    <col min="1923" max="1923" width="8.7109375" bestFit="1" customWidth="1"/>
    <col min="1924" max="1924" width="4.7109375" bestFit="1" customWidth="1"/>
    <col min="1925" max="1926" width="4.140625" bestFit="1" customWidth="1"/>
    <col min="1927" max="1927" width="14.28515625" bestFit="1" customWidth="1"/>
    <col min="1928" max="1928" width="8.7109375" bestFit="1" customWidth="1"/>
    <col min="1929" max="1929" width="14.28515625" bestFit="1" customWidth="1"/>
    <col min="1930" max="1930" width="8.7109375" bestFit="1" customWidth="1"/>
    <col min="1931" max="1931" width="4.42578125" bestFit="1" customWidth="1"/>
    <col min="1932" max="1932" width="14.28515625" bestFit="1" customWidth="1"/>
    <col min="1933" max="1933" width="8.7109375" bestFit="1" customWidth="1"/>
    <col min="1934" max="1934" width="14.28515625" bestFit="1" customWidth="1"/>
    <col min="1935" max="1935" width="8.7109375" bestFit="1" customWidth="1"/>
    <col min="1936" max="1936" width="3.85546875" bestFit="1" customWidth="1"/>
    <col min="1937" max="1937" width="14.28515625" bestFit="1" customWidth="1"/>
    <col min="1938" max="1938" width="8.7109375" bestFit="1" customWidth="1"/>
    <col min="1939" max="1939" width="4.7109375" bestFit="1" customWidth="1"/>
    <col min="1940" max="1940" width="4.42578125" bestFit="1" customWidth="1"/>
    <col min="1941" max="1941" width="14.28515625" bestFit="1" customWidth="1"/>
    <col min="1942" max="1942" width="8.7109375" bestFit="1" customWidth="1"/>
    <col min="1943" max="1943" width="14.28515625" bestFit="1" customWidth="1"/>
    <col min="1944" max="1944" width="8.7109375" bestFit="1" customWidth="1"/>
    <col min="1945" max="1945" width="4.42578125" bestFit="1" customWidth="1"/>
    <col min="1946" max="1946" width="4" bestFit="1" customWidth="1"/>
    <col min="1947" max="1947" width="4.7109375" bestFit="1" customWidth="1"/>
    <col min="1948" max="1948" width="3.85546875" bestFit="1" customWidth="1"/>
    <col min="1949" max="1949" width="3.28515625" bestFit="1" customWidth="1"/>
    <col min="1950" max="1950" width="4.140625" bestFit="1" customWidth="1"/>
    <col min="1951" max="1951" width="3.85546875" bestFit="1" customWidth="1"/>
    <col min="1952" max="1952" width="4.140625" bestFit="1" customWidth="1"/>
    <col min="1953" max="1953" width="14.28515625" bestFit="1" customWidth="1"/>
    <col min="1954" max="1954" width="8.7109375" bestFit="1" customWidth="1"/>
    <col min="1955" max="1955" width="4" bestFit="1" customWidth="1"/>
    <col min="1956" max="1956" width="4.140625" bestFit="1" customWidth="1"/>
    <col min="1957" max="1957" width="4.42578125" bestFit="1" customWidth="1"/>
    <col min="1958" max="1958" width="4.140625" bestFit="1" customWidth="1"/>
    <col min="1959" max="1959" width="14.28515625" bestFit="1" customWidth="1"/>
    <col min="1960" max="1960" width="8.7109375" bestFit="1" customWidth="1"/>
    <col min="1961" max="1961" width="14.28515625" bestFit="1" customWidth="1"/>
    <col min="1962" max="1962" width="8.7109375" bestFit="1" customWidth="1"/>
    <col min="1963" max="1963" width="14.28515625" bestFit="1" customWidth="1"/>
    <col min="1964" max="1964" width="8.7109375" bestFit="1" customWidth="1"/>
    <col min="1965" max="1965" width="4" bestFit="1" customWidth="1"/>
    <col min="1966" max="1966" width="4.7109375" bestFit="1" customWidth="1"/>
    <col min="1967" max="1967" width="3.85546875" bestFit="1" customWidth="1"/>
    <col min="1968" max="1968" width="4.42578125" bestFit="1" customWidth="1"/>
    <col min="1969" max="1969" width="14.28515625" bestFit="1" customWidth="1"/>
    <col min="1970" max="1970" width="8.7109375" bestFit="1" customWidth="1"/>
    <col min="1971" max="1971" width="14.28515625" bestFit="1" customWidth="1"/>
    <col min="1972" max="1972" width="8.7109375" bestFit="1" customWidth="1"/>
    <col min="1973" max="1973" width="4.140625" bestFit="1" customWidth="1"/>
    <col min="1974" max="1974" width="14.28515625" bestFit="1" customWidth="1"/>
    <col min="1975" max="1975" width="8.7109375" bestFit="1" customWidth="1"/>
    <col min="1976" max="1976" width="14.28515625" bestFit="1" customWidth="1"/>
    <col min="1977" max="1977" width="8.7109375" bestFit="1" customWidth="1"/>
    <col min="1978" max="1978" width="4" bestFit="1" customWidth="1"/>
    <col min="1979" max="1979" width="3.28515625" bestFit="1" customWidth="1"/>
    <col min="1980" max="1980" width="4.140625" bestFit="1" customWidth="1"/>
    <col min="1981" max="1981" width="14.28515625" bestFit="1" customWidth="1"/>
    <col min="1982" max="1982" width="8.7109375" bestFit="1" customWidth="1"/>
    <col min="1983" max="1983" width="3.85546875" bestFit="1" customWidth="1"/>
    <col min="1984" max="1984" width="4.140625" bestFit="1" customWidth="1"/>
    <col min="1985" max="1985" width="14.28515625" bestFit="1" customWidth="1"/>
    <col min="1986" max="1986" width="8.7109375" bestFit="1" customWidth="1"/>
    <col min="1987" max="1987" width="14.28515625" bestFit="1" customWidth="1"/>
    <col min="1988" max="1988" width="8.7109375" bestFit="1" customWidth="1"/>
    <col min="1989" max="1989" width="14.28515625" bestFit="1" customWidth="1"/>
    <col min="1990" max="1990" width="8.7109375" bestFit="1" customWidth="1"/>
    <col min="1991" max="1991" width="14.28515625" bestFit="1" customWidth="1"/>
    <col min="1992" max="1992" width="8.7109375" bestFit="1" customWidth="1"/>
    <col min="1993" max="1993" width="4.7109375" bestFit="1" customWidth="1"/>
    <col min="1994" max="1994" width="4.140625" bestFit="1" customWidth="1"/>
    <col min="1995" max="1995" width="14.28515625" bestFit="1" customWidth="1"/>
    <col min="1996" max="1996" width="8.7109375" bestFit="1" customWidth="1"/>
    <col min="1997" max="1997" width="3.85546875" bestFit="1" customWidth="1"/>
    <col min="1998" max="1998" width="14.28515625" bestFit="1" customWidth="1"/>
    <col min="1999" max="1999" width="8.7109375" bestFit="1" customWidth="1"/>
    <col min="2000" max="2000" width="14.28515625" bestFit="1" customWidth="1"/>
    <col min="2001" max="2001" width="8.7109375" bestFit="1" customWidth="1"/>
    <col min="2002" max="2002" width="14.28515625" bestFit="1" customWidth="1"/>
    <col min="2003" max="2003" width="8.7109375" bestFit="1" customWidth="1"/>
    <col min="2004" max="2004" width="14.28515625" bestFit="1" customWidth="1"/>
    <col min="2005" max="2005" width="8.7109375" bestFit="1" customWidth="1"/>
    <col min="2006" max="2006" width="4.42578125" bestFit="1" customWidth="1"/>
    <col min="2007" max="2007" width="14.28515625" bestFit="1" customWidth="1"/>
    <col min="2008" max="2008" width="8.7109375" bestFit="1" customWidth="1"/>
    <col min="2009" max="2009" width="4.42578125" bestFit="1" customWidth="1"/>
    <col min="2010" max="2010" width="4.7109375" bestFit="1" customWidth="1"/>
    <col min="2011" max="2011" width="3.85546875" bestFit="1" customWidth="1"/>
    <col min="2012" max="2012" width="3.28515625" bestFit="1" customWidth="1"/>
    <col min="2013" max="2013" width="4.140625" bestFit="1" customWidth="1"/>
    <col min="2014" max="2014" width="4.42578125" bestFit="1" customWidth="1"/>
    <col min="2015" max="2015" width="14.28515625" bestFit="1" customWidth="1"/>
    <col min="2016" max="2016" width="8.7109375" bestFit="1" customWidth="1"/>
    <col min="2017" max="2017" width="4" bestFit="1" customWidth="1"/>
    <col min="2018" max="2018" width="4.42578125" bestFit="1" customWidth="1"/>
    <col min="2019" max="2019" width="4.7109375" bestFit="1" customWidth="1"/>
    <col min="2020" max="2020" width="4.42578125" bestFit="1" customWidth="1"/>
    <col min="2021" max="2021" width="14.28515625" bestFit="1" customWidth="1"/>
    <col min="2022" max="2022" width="8.7109375" bestFit="1" customWidth="1"/>
    <col min="2023" max="2023" width="14.28515625" bestFit="1" customWidth="1"/>
    <col min="2024" max="2024" width="8.7109375" bestFit="1" customWidth="1"/>
    <col min="2025" max="2025" width="14.28515625" bestFit="1" customWidth="1"/>
    <col min="2026" max="2026" width="8.7109375" bestFit="1" customWidth="1"/>
    <col min="2027" max="2027" width="14.28515625" bestFit="1" customWidth="1"/>
    <col min="2028" max="2028" width="8.7109375" bestFit="1" customWidth="1"/>
    <col min="2029" max="2029" width="3.85546875" bestFit="1" customWidth="1"/>
    <col min="2030" max="2030" width="14.28515625" bestFit="1" customWidth="1"/>
    <col min="2031" max="2031" width="8.7109375" bestFit="1" customWidth="1"/>
    <col min="2032" max="2032" width="14.28515625" bestFit="1" customWidth="1"/>
    <col min="2033" max="2033" width="8.7109375" bestFit="1" customWidth="1"/>
    <col min="2034" max="2034" width="14.28515625" bestFit="1" customWidth="1"/>
    <col min="2035" max="2035" width="8.7109375" bestFit="1" customWidth="1"/>
    <col min="2036" max="2036" width="14.28515625" bestFit="1" customWidth="1"/>
    <col min="2037" max="2037" width="8.7109375" bestFit="1" customWidth="1"/>
    <col min="2038" max="2038" width="4" bestFit="1" customWidth="1"/>
    <col min="2039" max="2039" width="4.42578125" bestFit="1" customWidth="1"/>
    <col min="2040" max="2040" width="4" bestFit="1" customWidth="1"/>
    <col min="2041" max="2041" width="4.7109375" bestFit="1" customWidth="1"/>
    <col min="2042" max="2042" width="3.85546875" bestFit="1" customWidth="1"/>
    <col min="2043" max="2043" width="4.140625" bestFit="1" customWidth="1"/>
    <col min="2044" max="2044" width="14.28515625" bestFit="1" customWidth="1"/>
    <col min="2045" max="2045" width="8.7109375" bestFit="1" customWidth="1"/>
    <col min="2046" max="2046" width="4.140625" bestFit="1" customWidth="1"/>
    <col min="2047" max="2047" width="14.28515625" bestFit="1" customWidth="1"/>
    <col min="2048" max="2048" width="8.7109375" bestFit="1" customWidth="1"/>
    <col min="2049" max="2049" width="4.7109375" bestFit="1" customWidth="1"/>
    <col min="2050" max="2050" width="3.28515625" bestFit="1" customWidth="1"/>
    <col min="2051" max="2051" width="4.42578125" bestFit="1" customWidth="1"/>
    <col min="2052" max="2052" width="14.28515625" bestFit="1" customWidth="1"/>
    <col min="2053" max="2053" width="8.7109375" bestFit="1" customWidth="1"/>
    <col min="2054" max="2054" width="4.42578125" bestFit="1" customWidth="1"/>
    <col min="2055" max="2055" width="14.28515625" bestFit="1" customWidth="1"/>
    <col min="2056" max="2056" width="8.7109375" bestFit="1" customWidth="1"/>
    <col min="2057" max="2057" width="4" bestFit="1" customWidth="1"/>
    <col min="2058" max="2058" width="4.7109375" bestFit="1" customWidth="1"/>
    <col min="2059" max="2059" width="4.42578125" bestFit="1" customWidth="1"/>
    <col min="2060" max="2060" width="14.28515625" bestFit="1" customWidth="1"/>
    <col min="2061" max="2061" width="8.7109375" bestFit="1" customWidth="1"/>
    <col min="2062" max="2062" width="3.85546875" bestFit="1" customWidth="1"/>
    <col min="2063" max="2063" width="4.140625" bestFit="1" customWidth="1"/>
    <col min="2064" max="2064" width="14.28515625" bestFit="1" customWidth="1"/>
    <col min="2065" max="2065" width="8.7109375" bestFit="1" customWidth="1"/>
    <col min="2066" max="2066" width="14.28515625" bestFit="1" customWidth="1"/>
    <col min="2067" max="2067" width="8.7109375" bestFit="1" customWidth="1"/>
    <col min="2068" max="2068" width="4" bestFit="1" customWidth="1"/>
    <col min="2069" max="2069" width="4.7109375" bestFit="1" customWidth="1"/>
    <col min="2070" max="2070" width="3.28515625" bestFit="1" customWidth="1"/>
    <col min="2071" max="2071" width="4.140625" bestFit="1" customWidth="1"/>
    <col min="2072" max="2072" width="14.28515625" bestFit="1" customWidth="1"/>
    <col min="2073" max="2073" width="8.7109375" bestFit="1" customWidth="1"/>
    <col min="2074" max="2074" width="4.42578125" bestFit="1" customWidth="1"/>
    <col min="2075" max="2075" width="3.28515625" bestFit="1" customWidth="1"/>
    <col min="2076" max="2076" width="4.140625" bestFit="1" customWidth="1"/>
    <col min="2077" max="2077" width="3.85546875" bestFit="1" customWidth="1"/>
    <col min="2078" max="2078" width="14.28515625" bestFit="1" customWidth="1"/>
    <col min="2079" max="2079" width="8.7109375" bestFit="1" customWidth="1"/>
    <col min="2080" max="2080" width="3.28515625" bestFit="1" customWidth="1"/>
    <col min="2081" max="2081" width="4.140625" bestFit="1" customWidth="1"/>
    <col min="2082" max="2082" width="3.85546875" bestFit="1" customWidth="1"/>
    <col min="2083" max="2083" width="4.42578125" bestFit="1" customWidth="1"/>
    <col min="2084" max="2084" width="14.28515625" bestFit="1" customWidth="1"/>
    <col min="2085" max="2085" width="8.7109375" bestFit="1" customWidth="1"/>
    <col min="2086" max="2086" width="14.28515625" bestFit="1" customWidth="1"/>
    <col min="2087" max="2087" width="8.7109375" bestFit="1" customWidth="1"/>
    <col min="2088" max="2088" width="14.28515625" bestFit="1" customWidth="1"/>
    <col min="2089" max="2089" width="8.7109375" bestFit="1" customWidth="1"/>
    <col min="2090" max="2090" width="3.85546875" bestFit="1" customWidth="1"/>
    <col min="2091" max="2091" width="14.28515625" bestFit="1" customWidth="1"/>
    <col min="2092" max="2092" width="8.7109375" bestFit="1" customWidth="1"/>
    <col min="2093" max="2093" width="14.28515625" bestFit="1" customWidth="1"/>
    <col min="2094" max="2094" width="8.7109375" bestFit="1" customWidth="1"/>
    <col min="2095" max="2095" width="14.28515625" bestFit="1" customWidth="1"/>
    <col min="2096" max="2096" width="8.7109375" bestFit="1" customWidth="1"/>
    <col min="2097" max="2097" width="14.28515625" bestFit="1" customWidth="1"/>
    <col min="2098" max="2098" width="8.7109375" bestFit="1" customWidth="1"/>
    <col min="2099" max="2099" width="4.140625" bestFit="1" customWidth="1"/>
    <col min="2100" max="2100" width="14.28515625" bestFit="1" customWidth="1"/>
    <col min="2101" max="2101" width="8.7109375" bestFit="1" customWidth="1"/>
    <col min="2102" max="2102" width="14.28515625" bestFit="1" customWidth="1"/>
    <col min="2103" max="2103" width="8.7109375" bestFit="1" customWidth="1"/>
    <col min="2104" max="2104" width="4.42578125" bestFit="1" customWidth="1"/>
    <col min="2105" max="2105" width="4.28515625" bestFit="1" customWidth="1"/>
    <col min="2106" max="2106" width="4.42578125" bestFit="1" customWidth="1"/>
    <col min="2107" max="2107" width="14.28515625" bestFit="1" customWidth="1"/>
    <col min="2108" max="2108" width="8.7109375" bestFit="1" customWidth="1"/>
    <col min="2109" max="2110" width="4" bestFit="1" customWidth="1"/>
    <col min="2111" max="2111" width="3.85546875" bestFit="1" customWidth="1"/>
    <col min="2112" max="2112" width="3.28515625" bestFit="1" customWidth="1"/>
    <col min="2113" max="2113" width="4.28515625" bestFit="1" customWidth="1"/>
    <col min="2114" max="2114" width="4.140625" bestFit="1" customWidth="1"/>
    <col min="2115" max="2115" width="3.85546875" bestFit="1" customWidth="1"/>
    <col min="2116" max="2116" width="4.42578125" bestFit="1" customWidth="1"/>
    <col min="2117" max="2117" width="4.140625" bestFit="1" customWidth="1"/>
    <col min="2118" max="2118" width="14.28515625" bestFit="1" customWidth="1"/>
    <col min="2119" max="2119" width="8.7109375" bestFit="1" customWidth="1"/>
    <col min="2120" max="2120" width="4" bestFit="1" customWidth="1"/>
    <col min="2121" max="2121" width="4.28515625" bestFit="1" customWidth="1"/>
    <col min="2122" max="2122" width="4.140625" bestFit="1" customWidth="1"/>
    <col min="2123" max="2123" width="14.28515625" bestFit="1" customWidth="1"/>
    <col min="2124" max="2124" width="8.7109375" bestFit="1" customWidth="1"/>
    <col min="2125" max="2125" width="14.28515625" bestFit="1" customWidth="1"/>
    <col min="2126" max="2126" width="8.7109375" bestFit="1" customWidth="1"/>
    <col min="2127" max="2127" width="14.28515625" bestFit="1" customWidth="1"/>
    <col min="2128" max="2128" width="8.7109375" bestFit="1" customWidth="1"/>
    <col min="2129" max="2129" width="4.140625" bestFit="1" customWidth="1"/>
    <col min="2130" max="2130" width="14.28515625" bestFit="1" customWidth="1"/>
    <col min="2131" max="2131" width="8.7109375" bestFit="1" customWidth="1"/>
    <col min="2132" max="2132" width="14.28515625" bestFit="1" customWidth="1"/>
    <col min="2133" max="2133" width="8.7109375" bestFit="1" customWidth="1"/>
    <col min="2134" max="2134" width="14.28515625" bestFit="1" customWidth="1"/>
    <col min="2135" max="2135" width="8.7109375" bestFit="1" customWidth="1"/>
    <col min="2136" max="2136" width="3.28515625" bestFit="1" customWidth="1"/>
    <col min="2137" max="2137" width="4.28515625" bestFit="1" customWidth="1"/>
    <col min="2138" max="2138" width="14.28515625" bestFit="1" customWidth="1"/>
    <col min="2139" max="2139" width="8.7109375" bestFit="1" customWidth="1"/>
    <col min="2140" max="2140" width="3.28515625" bestFit="1" customWidth="1"/>
    <col min="2141" max="2141" width="4.28515625" bestFit="1" customWidth="1"/>
    <col min="2142" max="2142" width="4.140625" bestFit="1" customWidth="1"/>
    <col min="2143" max="2143" width="14.28515625" bestFit="1" customWidth="1"/>
    <col min="2144" max="2144" width="8.7109375" bestFit="1" customWidth="1"/>
    <col min="2145" max="2145" width="14.28515625" bestFit="1" customWidth="1"/>
    <col min="2146" max="2146" width="8.7109375" bestFit="1" customWidth="1"/>
    <col min="2147" max="2147" width="4.140625" bestFit="1" customWidth="1"/>
    <col min="2148" max="2148" width="14.28515625" bestFit="1" customWidth="1"/>
    <col min="2149" max="2149" width="8.7109375" bestFit="1" customWidth="1"/>
    <col min="2150" max="2150" width="4.42578125" bestFit="1" customWidth="1"/>
    <col min="2151" max="2151" width="14.28515625" bestFit="1" customWidth="1"/>
    <col min="2152" max="2152" width="8.7109375" bestFit="1" customWidth="1"/>
    <col min="2153" max="2153" width="4" bestFit="1" customWidth="1"/>
    <col min="2154" max="2154" width="4.42578125" bestFit="1" customWidth="1"/>
    <col min="2155" max="2155" width="4" bestFit="1" customWidth="1"/>
    <col min="2156" max="2156" width="4.7109375" bestFit="1" customWidth="1"/>
    <col min="2157" max="2157" width="3.85546875" bestFit="1" customWidth="1"/>
    <col min="2158" max="2158" width="4.28515625" bestFit="1" customWidth="1"/>
    <col min="2159" max="2160" width="4.140625" bestFit="1" customWidth="1"/>
    <col min="2161" max="2161" width="14.28515625" bestFit="1" customWidth="1"/>
    <col min="2162" max="2162" width="8.7109375" bestFit="1" customWidth="1"/>
    <col min="2163" max="2163" width="4.7109375" bestFit="1" customWidth="1"/>
    <col min="2164" max="2164" width="4.140625" bestFit="1" customWidth="1"/>
    <col min="2165" max="2165" width="3.85546875" bestFit="1" customWidth="1"/>
    <col min="2166" max="2166" width="14.28515625" bestFit="1" customWidth="1"/>
    <col min="2167" max="2167" width="8.7109375" bestFit="1" customWidth="1"/>
    <col min="2168" max="2168" width="14.28515625" bestFit="1" customWidth="1"/>
    <col min="2169" max="2169" width="8.7109375" bestFit="1" customWidth="1"/>
    <col min="2170" max="2170" width="14.28515625" bestFit="1" customWidth="1"/>
    <col min="2171" max="2171" width="8.7109375" bestFit="1" customWidth="1"/>
    <col min="2172" max="2172" width="14.28515625" bestFit="1" customWidth="1"/>
    <col min="2173" max="2173" width="8.7109375" bestFit="1" customWidth="1"/>
    <col min="2174" max="2174" width="4.28515625" bestFit="1" customWidth="1"/>
    <col min="2175" max="2175" width="14.28515625" bestFit="1" customWidth="1"/>
    <col min="2176" max="2176" width="8.7109375" bestFit="1" customWidth="1"/>
    <col min="2177" max="2177" width="14.28515625" bestFit="1" customWidth="1"/>
    <col min="2178" max="2178" width="8.7109375" bestFit="1" customWidth="1"/>
    <col min="2179" max="2179" width="14.28515625" bestFit="1" customWidth="1"/>
    <col min="2180" max="2180" width="8.7109375" bestFit="1" customWidth="1"/>
    <col min="2181" max="2181" width="14.28515625" bestFit="1" customWidth="1"/>
    <col min="2182" max="2182" width="8.7109375" bestFit="1" customWidth="1"/>
    <col min="2183" max="2183" width="4" bestFit="1" customWidth="1"/>
    <col min="2184" max="2184" width="4.7109375" bestFit="1" customWidth="1"/>
    <col min="2185" max="2185" width="3.28515625" bestFit="1" customWidth="1"/>
    <col min="2186" max="2186" width="3.85546875" bestFit="1" customWidth="1"/>
    <col min="2187" max="2187" width="4.42578125" bestFit="1" customWidth="1"/>
    <col min="2188" max="2188" width="14.28515625" bestFit="1" customWidth="1"/>
    <col min="2189" max="2189" width="8.7109375" bestFit="1" customWidth="1"/>
    <col min="2190" max="2190" width="14.28515625" bestFit="1" customWidth="1"/>
    <col min="2191" max="2191" width="8.7109375" bestFit="1" customWidth="1"/>
    <col min="2192" max="2192" width="14.28515625" bestFit="1" customWidth="1"/>
    <col min="2193" max="2193" width="8.7109375" bestFit="1" customWidth="1"/>
    <col min="2194" max="2194" width="4.42578125" bestFit="1" customWidth="1"/>
    <col min="2195" max="2195" width="14.28515625" bestFit="1" customWidth="1"/>
    <col min="2196" max="2196" width="8.7109375" bestFit="1" customWidth="1"/>
    <col min="2197" max="2197" width="4.42578125" bestFit="1" customWidth="1"/>
    <col min="2198" max="2198" width="14.28515625" bestFit="1" customWidth="1"/>
    <col min="2199" max="2199" width="8.7109375" bestFit="1" customWidth="1"/>
    <col min="2200" max="2200" width="4.7109375" bestFit="1" customWidth="1"/>
    <col min="2201" max="2201" width="3.85546875" bestFit="1" customWidth="1"/>
    <col min="2202" max="2202" width="3.28515625" bestFit="1" customWidth="1"/>
    <col min="2203" max="2203" width="4.28515625" bestFit="1" customWidth="1"/>
    <col min="2204" max="2204" width="4.140625" bestFit="1" customWidth="1"/>
    <col min="2205" max="2205" width="3.85546875" bestFit="1" customWidth="1"/>
    <col min="2206" max="2206" width="4.42578125" bestFit="1" customWidth="1"/>
    <col min="2207" max="2207" width="4.140625" bestFit="1" customWidth="1"/>
    <col min="2208" max="2208" width="14.28515625" bestFit="1" customWidth="1"/>
    <col min="2209" max="2209" width="8.7109375" bestFit="1" customWidth="1"/>
    <col min="2210" max="2210" width="4.42578125" bestFit="1" customWidth="1"/>
    <col min="2211" max="2211" width="4.28515625" bestFit="1" customWidth="1"/>
    <col min="2212" max="2212" width="4.140625" bestFit="1" customWidth="1"/>
    <col min="2213" max="2213" width="3.85546875" bestFit="1" customWidth="1"/>
    <col min="2214" max="2214" width="4.140625" bestFit="1" customWidth="1"/>
    <col min="2215" max="2215" width="14.28515625" bestFit="1" customWidth="1"/>
    <col min="2216" max="2216" width="8.7109375" bestFit="1" customWidth="1"/>
    <col min="2217" max="2217" width="3.85546875" bestFit="1" customWidth="1"/>
    <col min="2218" max="2218" width="14.28515625" bestFit="1" customWidth="1"/>
    <col min="2219" max="2219" width="8.7109375" bestFit="1" customWidth="1"/>
    <col min="2220" max="2220" width="14.28515625" bestFit="1" customWidth="1"/>
    <col min="2221" max="2221" width="8.7109375" bestFit="1" customWidth="1"/>
    <col min="2222" max="2222" width="14.28515625" bestFit="1" customWidth="1"/>
    <col min="2223" max="2223" width="8.7109375" bestFit="1" customWidth="1"/>
    <col min="2224" max="2224" width="3.85546875" bestFit="1" customWidth="1"/>
    <col min="2225" max="2225" width="14.28515625" bestFit="1" customWidth="1"/>
    <col min="2226" max="2226" width="8.7109375" bestFit="1" customWidth="1"/>
    <col min="2227" max="2227" width="4.42578125" bestFit="1" customWidth="1"/>
    <col min="2228" max="2228" width="14.28515625" bestFit="1" customWidth="1"/>
    <col min="2229" max="2229" width="8.7109375" bestFit="1" customWidth="1"/>
    <col min="2230" max="2230" width="14.28515625" bestFit="1" customWidth="1"/>
    <col min="2231" max="2231" width="8.7109375" bestFit="1" customWidth="1"/>
    <col min="2232" max="2232" width="4.140625" bestFit="1" customWidth="1"/>
    <col min="2233" max="2233" width="14.28515625" bestFit="1" customWidth="1"/>
    <col min="2234" max="2234" width="8.7109375" bestFit="1" customWidth="1"/>
    <col min="2235" max="2235" width="4.7109375" bestFit="1" customWidth="1"/>
    <col min="2236" max="2236" width="3.85546875" bestFit="1" customWidth="1"/>
    <col min="2237" max="2237" width="4.28515625" bestFit="1" customWidth="1"/>
    <col min="2238" max="2238" width="4.42578125" bestFit="1" customWidth="1"/>
    <col min="2239" max="2239" width="4.140625" bestFit="1" customWidth="1"/>
    <col min="2240" max="2240" width="14.28515625" bestFit="1" customWidth="1"/>
    <col min="2241" max="2241" width="8.7109375" bestFit="1" customWidth="1"/>
    <col min="2242" max="2242" width="3.85546875" bestFit="1" customWidth="1"/>
    <col min="2243" max="2244" width="4.140625" bestFit="1" customWidth="1"/>
    <col min="2245" max="2245" width="14.28515625" bestFit="1" customWidth="1"/>
    <col min="2246" max="2246" width="8.7109375" bestFit="1" customWidth="1"/>
    <col min="2247" max="2247" width="3.85546875" bestFit="1" customWidth="1"/>
    <col min="2248" max="2248" width="14.28515625" bestFit="1" customWidth="1"/>
    <col min="2249" max="2249" width="8.7109375" bestFit="1" customWidth="1"/>
    <col min="2250" max="2250" width="14.28515625" bestFit="1" customWidth="1"/>
    <col min="2251" max="2251" width="8.7109375" bestFit="1" customWidth="1"/>
    <col min="2252" max="2252" width="4.42578125" bestFit="1" customWidth="1"/>
    <col min="2253" max="2253" width="14.28515625" bestFit="1" customWidth="1"/>
    <col min="2254" max="2254" width="8.7109375" bestFit="1" customWidth="1"/>
    <col min="2255" max="2255" width="14.28515625" bestFit="1" customWidth="1"/>
    <col min="2256" max="2256" width="8.7109375" bestFit="1" customWidth="1"/>
    <col min="2257" max="2257" width="4" bestFit="1" customWidth="1"/>
    <col min="2258" max="2258" width="4.7109375" bestFit="1" customWidth="1"/>
    <col min="2259" max="2259" width="3.85546875" bestFit="1" customWidth="1"/>
    <col min="2260" max="2260" width="3.28515625" bestFit="1" customWidth="1"/>
    <col min="2261" max="2261" width="4.28515625" bestFit="1" customWidth="1"/>
    <col min="2262" max="2262" width="3.85546875" bestFit="1" customWidth="1"/>
    <col min="2263" max="2263" width="14.28515625" bestFit="1" customWidth="1"/>
    <col min="2264" max="2264" width="8.7109375" bestFit="1" customWidth="1"/>
    <col min="2265" max="2265" width="4.42578125" bestFit="1" customWidth="1"/>
    <col min="2266" max="2266" width="4.7109375" bestFit="1" customWidth="1"/>
    <col min="2267" max="2267" width="3.28515625" bestFit="1" customWidth="1"/>
    <col min="2268" max="2268" width="4.140625" bestFit="1" customWidth="1"/>
    <col min="2269" max="2269" width="3.85546875" bestFit="1" customWidth="1"/>
    <col min="2270" max="2270" width="4.42578125" bestFit="1" customWidth="1"/>
    <col min="2271" max="2271" width="4.140625" bestFit="1" customWidth="1"/>
    <col min="2272" max="2272" width="14.28515625" bestFit="1" customWidth="1"/>
    <col min="2273" max="2273" width="8.7109375" bestFit="1" customWidth="1"/>
    <col min="2274" max="2274" width="3.85546875" bestFit="1" customWidth="1"/>
    <col min="2275" max="2275" width="14.28515625" bestFit="1" customWidth="1"/>
    <col min="2276" max="2276" width="8.7109375" bestFit="1" customWidth="1"/>
    <col min="2277" max="2277" width="14.28515625" bestFit="1" customWidth="1"/>
    <col min="2278" max="2278" width="8.7109375" bestFit="1" customWidth="1"/>
    <col min="2279" max="2279" width="4.42578125" bestFit="1" customWidth="1"/>
    <col min="2280" max="2280" width="4.140625" bestFit="1" customWidth="1"/>
    <col min="2281" max="2281" width="14.28515625" bestFit="1" customWidth="1"/>
    <col min="2282" max="2282" width="8.7109375" bestFit="1" customWidth="1"/>
    <col min="2283" max="2283" width="14.28515625" bestFit="1" customWidth="1"/>
    <col min="2284" max="2284" width="8.7109375" bestFit="1" customWidth="1"/>
    <col min="2285" max="2285" width="3.85546875" bestFit="1" customWidth="1"/>
    <col min="2286" max="2286" width="14.28515625" bestFit="1" customWidth="1"/>
    <col min="2287" max="2287" width="8.7109375" bestFit="1" customWidth="1"/>
    <col min="2288" max="2288" width="14.28515625" bestFit="1" customWidth="1"/>
    <col min="2289" max="2289" width="8.7109375" bestFit="1" customWidth="1"/>
    <col min="2290" max="2290" width="4.7109375" bestFit="1" customWidth="1"/>
    <col min="2291" max="2291" width="4.140625" bestFit="1" customWidth="1"/>
    <col min="2292" max="2292" width="14.28515625" bestFit="1" customWidth="1"/>
    <col min="2293" max="2293" width="8.7109375" bestFit="1" customWidth="1"/>
    <col min="2294" max="2294" width="4" bestFit="1" customWidth="1"/>
    <col min="2295" max="2295" width="4.7109375" bestFit="1" customWidth="1"/>
    <col min="2296" max="2296" width="3.85546875" bestFit="1" customWidth="1"/>
    <col min="2297" max="2297" width="3.28515625" bestFit="1" customWidth="1"/>
    <col min="2298" max="2298" width="4.28515625" bestFit="1" customWidth="1"/>
    <col min="2299" max="2299" width="4.140625" bestFit="1" customWidth="1"/>
    <col min="2300" max="2300" width="14.28515625" bestFit="1" customWidth="1"/>
    <col min="2301" max="2301" width="8.7109375" bestFit="1" customWidth="1"/>
    <col min="2302" max="2302" width="14.28515625" bestFit="1" customWidth="1"/>
    <col min="2303" max="2303" width="8.7109375" bestFit="1" customWidth="1"/>
    <col min="2304" max="2304" width="14.28515625" bestFit="1" customWidth="1"/>
    <col min="2305" max="2305" width="8.7109375" bestFit="1" customWidth="1"/>
    <col min="2306" max="2306" width="14.28515625" bestFit="1" customWidth="1"/>
    <col min="2307" max="2307" width="8.7109375" bestFit="1" customWidth="1"/>
    <col min="2308" max="2308" width="4.140625" bestFit="1" customWidth="1"/>
    <col min="2309" max="2309" width="14.28515625" bestFit="1" customWidth="1"/>
    <col min="2310" max="2310" width="8.7109375" bestFit="1" customWidth="1"/>
    <col min="2311" max="2311" width="3.85546875" bestFit="1" customWidth="1"/>
    <col min="2312" max="2312" width="14.28515625" bestFit="1" customWidth="1"/>
    <col min="2313" max="2313" width="8.7109375" bestFit="1" customWidth="1"/>
    <col min="2314" max="2314" width="14.28515625" bestFit="1" customWidth="1"/>
    <col min="2315" max="2315" width="8.7109375" bestFit="1" customWidth="1"/>
    <col min="2316" max="2316" width="14.28515625" bestFit="1" customWidth="1"/>
    <col min="2317" max="2317" width="8.7109375" bestFit="1" customWidth="1"/>
    <col min="2318" max="2318" width="14.28515625" bestFit="1" customWidth="1"/>
    <col min="2319" max="2319" width="8.7109375" bestFit="1" customWidth="1"/>
    <col min="2320" max="2320" width="14.28515625" bestFit="1" customWidth="1"/>
    <col min="2321" max="2321" width="8.7109375" bestFit="1" customWidth="1"/>
    <col min="2322" max="2323" width="4" bestFit="1" customWidth="1"/>
    <col min="2324" max="2324" width="4.7109375" bestFit="1" customWidth="1"/>
    <col min="2325" max="2325" width="3.85546875" bestFit="1" customWidth="1"/>
    <col min="2326" max="2326" width="3.28515625" bestFit="1" customWidth="1"/>
    <col min="2327" max="2327" width="3.85546875" bestFit="1" customWidth="1"/>
    <col min="2328" max="2328" width="4.42578125" bestFit="1" customWidth="1"/>
    <col min="2329" max="2329" width="14.28515625" bestFit="1" customWidth="1"/>
    <col min="2330" max="2330" width="8.7109375" bestFit="1" customWidth="1"/>
    <col min="2331" max="2331" width="4.140625" bestFit="1" customWidth="1"/>
    <col min="2332" max="2332" width="3.85546875" bestFit="1" customWidth="1"/>
    <col min="2333" max="2333" width="4.140625" bestFit="1" customWidth="1"/>
    <col min="2334" max="2334" width="14.28515625" bestFit="1" customWidth="1"/>
    <col min="2335" max="2335" width="8.7109375" bestFit="1" customWidth="1"/>
    <col min="2336" max="2336" width="4.42578125" bestFit="1" customWidth="1"/>
    <col min="2337" max="2337" width="14.28515625" bestFit="1" customWidth="1"/>
    <col min="2338" max="2338" width="8.7109375" bestFit="1" customWidth="1"/>
    <col min="2339" max="2339" width="3.85546875" bestFit="1" customWidth="1"/>
    <col min="2340" max="2340" width="14.28515625" bestFit="1" customWidth="1"/>
    <col min="2341" max="2341" width="8.7109375" bestFit="1" customWidth="1"/>
    <col min="2342" max="2342" width="14.28515625" bestFit="1" customWidth="1"/>
    <col min="2343" max="2343" width="8.7109375" bestFit="1" customWidth="1"/>
    <col min="2344" max="2344" width="14.28515625" bestFit="1" customWidth="1"/>
    <col min="2345" max="2345" width="8.7109375" bestFit="1" customWidth="1"/>
    <col min="2346" max="2346" width="14.28515625" bestFit="1" customWidth="1"/>
    <col min="2347" max="2347" width="8.7109375" bestFit="1" customWidth="1"/>
    <col min="2348" max="2348" width="14.28515625" bestFit="1" customWidth="1"/>
    <col min="2349" max="2349" width="8.7109375" bestFit="1" customWidth="1"/>
    <col min="2350" max="2350" width="4.42578125" bestFit="1" customWidth="1"/>
    <col min="2351" max="2351" width="14.28515625" bestFit="1" customWidth="1"/>
    <col min="2352" max="2352" width="8.7109375" bestFit="1" customWidth="1"/>
    <col min="2353" max="2353" width="3.85546875" bestFit="1" customWidth="1"/>
    <col min="2354" max="2354" width="4.28515625" bestFit="1" customWidth="1"/>
    <col min="2355" max="2355" width="4.42578125" bestFit="1" customWidth="1"/>
    <col min="2356" max="2356" width="14.28515625" bestFit="1" customWidth="1"/>
    <col min="2357" max="2357" width="8.7109375" bestFit="1" customWidth="1"/>
    <col min="2358" max="2358" width="14.28515625" bestFit="1" customWidth="1"/>
    <col min="2359" max="2359" width="8.7109375" bestFit="1" customWidth="1"/>
    <col min="2360" max="2360" width="14.28515625" bestFit="1" customWidth="1"/>
    <col min="2361" max="2361" width="8.7109375" bestFit="1" customWidth="1"/>
    <col min="2362" max="2362" width="14.28515625" bestFit="1" customWidth="1"/>
    <col min="2363" max="2363" width="8.7109375" bestFit="1" customWidth="1"/>
    <col min="2364" max="2364" width="4" bestFit="1" customWidth="1"/>
    <col min="2365" max="2365" width="3.85546875" bestFit="1" customWidth="1"/>
    <col min="2366" max="2366" width="14.28515625" bestFit="1" customWidth="1"/>
    <col min="2367" max="2367" width="8.7109375" bestFit="1" customWidth="1"/>
    <col min="2368" max="2368" width="4.42578125" bestFit="1" customWidth="1"/>
    <col min="2369" max="2369" width="4.7109375" bestFit="1" customWidth="1"/>
    <col min="2370" max="2370" width="3.85546875" bestFit="1" customWidth="1"/>
    <col min="2371" max="2371" width="3.28515625" bestFit="1" customWidth="1"/>
    <col min="2372" max="2372" width="3.85546875" bestFit="1" customWidth="1"/>
    <col min="2373" max="2373" width="4.140625" bestFit="1" customWidth="1"/>
    <col min="2374" max="2374" width="14.28515625" bestFit="1" customWidth="1"/>
    <col min="2375" max="2375" width="8.7109375" bestFit="1" customWidth="1"/>
    <col min="2376" max="2376" width="4" bestFit="1" customWidth="1"/>
    <col min="2377" max="2377" width="4.7109375" bestFit="1" customWidth="1"/>
    <col min="2378" max="2378" width="4.140625" bestFit="1" customWidth="1"/>
    <col min="2379" max="2379" width="3.85546875" bestFit="1" customWidth="1"/>
    <col min="2380" max="2380" width="14.28515625" bestFit="1" customWidth="1"/>
    <col min="2381" max="2381" width="8.7109375" bestFit="1" customWidth="1"/>
    <col min="2382" max="2382" width="14.28515625" bestFit="1" customWidth="1"/>
    <col min="2383" max="2383" width="8.7109375" bestFit="1" customWidth="1"/>
    <col min="2384" max="2384" width="4" bestFit="1" customWidth="1"/>
    <col min="2385" max="2385" width="14.28515625" bestFit="1" customWidth="1"/>
    <col min="2386" max="2386" width="8.7109375" bestFit="1" customWidth="1"/>
    <col min="2387" max="2387" width="4" bestFit="1" customWidth="1"/>
    <col min="2388" max="2388" width="3.85546875" bestFit="1" customWidth="1"/>
    <col min="2389" max="2389" width="14.28515625" bestFit="1" customWidth="1"/>
    <col min="2390" max="2390" width="8.7109375" bestFit="1" customWidth="1"/>
    <col min="2391" max="2391" width="14.28515625" bestFit="1" customWidth="1"/>
    <col min="2392" max="2392" width="8.7109375" bestFit="1" customWidth="1"/>
    <col min="2393" max="2393" width="14.28515625" bestFit="1" customWidth="1"/>
    <col min="2394" max="2394" width="8.7109375" bestFit="1" customWidth="1"/>
    <col min="2395" max="2395" width="14.28515625" bestFit="1" customWidth="1"/>
    <col min="2396" max="2396" width="8.7109375" bestFit="1" customWidth="1"/>
    <col min="2397" max="2397" width="14.28515625" bestFit="1" customWidth="1"/>
    <col min="2398" max="2398" width="8.7109375" bestFit="1" customWidth="1"/>
    <col min="2399" max="2399" width="4" bestFit="1" customWidth="1"/>
    <col min="2400" max="2400" width="3.85546875" bestFit="1" customWidth="1"/>
    <col min="2401" max="2401" width="14.28515625" bestFit="1" customWidth="1"/>
    <col min="2402" max="2402" width="8.7109375" bestFit="1" customWidth="1"/>
    <col min="2403" max="2403" width="4.140625" bestFit="1" customWidth="1"/>
    <col min="2404" max="2404" width="3.85546875" bestFit="1" customWidth="1"/>
    <col min="2405" max="2405" width="4.42578125" bestFit="1" customWidth="1"/>
    <col min="2406" max="2406" width="14.28515625" bestFit="1" customWidth="1"/>
    <col min="2407" max="2407" width="8.7109375" bestFit="1" customWidth="1"/>
    <col min="2408" max="2408" width="14.28515625" bestFit="1" customWidth="1"/>
    <col min="2409" max="2409" width="8.7109375" bestFit="1" customWidth="1"/>
    <col min="2410" max="2410" width="14.28515625" bestFit="1" customWidth="1"/>
    <col min="2411" max="2411" width="8.7109375" bestFit="1" customWidth="1"/>
    <col min="2412" max="2412" width="4" bestFit="1" customWidth="1"/>
    <col min="2413" max="2413" width="14.28515625" bestFit="1" customWidth="1"/>
    <col min="2414" max="2414" width="8.7109375" bestFit="1" customWidth="1"/>
    <col min="2415" max="2415" width="3.85546875" bestFit="1" customWidth="1"/>
    <col min="2416" max="2416" width="4.140625" bestFit="1" customWidth="1"/>
    <col min="2417" max="2417" width="3.85546875" bestFit="1" customWidth="1"/>
    <col min="2418" max="2418" width="4.42578125" bestFit="1" customWidth="1"/>
    <col min="2419" max="2419" width="4.140625" bestFit="1" customWidth="1"/>
    <col min="2420" max="2420" width="14.28515625" bestFit="1" customWidth="1"/>
    <col min="2421" max="2421" width="8.7109375" bestFit="1" customWidth="1"/>
    <col min="2422" max="2422" width="4.7109375" bestFit="1" customWidth="1"/>
    <col min="2423" max="2423" width="4.28515625" bestFit="1" customWidth="1"/>
    <col min="2424" max="2424" width="4.42578125" bestFit="1" customWidth="1"/>
    <col min="2425" max="2425" width="4.140625" bestFit="1" customWidth="1"/>
    <col min="2426" max="2426" width="14.28515625" bestFit="1" customWidth="1"/>
    <col min="2427" max="2427" width="8.7109375" bestFit="1" customWidth="1"/>
    <col min="2428" max="2428" width="4" bestFit="1" customWidth="1"/>
    <col min="2429" max="2429" width="3.85546875" bestFit="1" customWidth="1"/>
    <col min="2430" max="2431" width="4.140625" bestFit="1" customWidth="1"/>
    <col min="2432" max="2432" width="14.28515625" bestFit="1" customWidth="1"/>
    <col min="2433" max="2433" width="8.7109375" bestFit="1" customWidth="1"/>
    <col min="2434" max="2434" width="14.28515625" bestFit="1" customWidth="1"/>
    <col min="2435" max="2435" width="8.7109375" bestFit="1" customWidth="1"/>
    <col min="2436" max="2436" width="3.85546875" bestFit="1" customWidth="1"/>
    <col min="2437" max="2437" width="14.28515625" bestFit="1" customWidth="1"/>
    <col min="2438" max="2438" width="8.7109375" bestFit="1" customWidth="1"/>
    <col min="2439" max="2439" width="4.28515625" bestFit="1" customWidth="1"/>
    <col min="2440" max="2440" width="14.28515625" bestFit="1" customWidth="1"/>
    <col min="2441" max="2441" width="8.7109375" bestFit="1" customWidth="1"/>
    <col min="2442" max="2442" width="4.140625" bestFit="1" customWidth="1"/>
    <col min="2443" max="2443" width="14.28515625" bestFit="1" customWidth="1"/>
    <col min="2444" max="2444" width="8.7109375" bestFit="1" customWidth="1"/>
    <col min="2445" max="2445" width="3.85546875" bestFit="1" customWidth="1"/>
    <col min="2446" max="2446" width="14.28515625" bestFit="1" customWidth="1"/>
    <col min="2447" max="2447" width="8.7109375" bestFit="1" customWidth="1"/>
    <col min="2448" max="2448" width="14.28515625" bestFit="1" customWidth="1"/>
    <col min="2449" max="2449" width="8.7109375" bestFit="1" customWidth="1"/>
    <col min="2450" max="2450" width="14.28515625" bestFit="1" customWidth="1"/>
    <col min="2451" max="2451" width="8.7109375" bestFit="1" customWidth="1"/>
    <col min="2452" max="2452" width="4.42578125" bestFit="1" customWidth="1"/>
    <col min="2453" max="2453" width="14.28515625" bestFit="1" customWidth="1"/>
    <col min="2454" max="2454" width="8.7109375" bestFit="1" customWidth="1"/>
    <col min="2455" max="2455" width="14.28515625" bestFit="1" customWidth="1"/>
    <col min="2456" max="2456" width="8.7109375" bestFit="1" customWidth="1"/>
    <col min="2457" max="2457" width="4.42578125" bestFit="1" customWidth="1"/>
    <col min="2458" max="2458" width="14.28515625" bestFit="1" customWidth="1"/>
    <col min="2459" max="2459" width="8.7109375" bestFit="1" customWidth="1"/>
    <col min="2460" max="2460" width="14.28515625" bestFit="1" customWidth="1"/>
    <col min="2461" max="2461" width="8.7109375" bestFit="1" customWidth="1"/>
    <col min="2462" max="2462" width="14.28515625" bestFit="1" customWidth="1"/>
    <col min="2463" max="2463" width="8.7109375" bestFit="1" customWidth="1"/>
    <col min="2464" max="2464" width="4" bestFit="1" customWidth="1"/>
    <col min="2465" max="2465" width="3.85546875" bestFit="1" customWidth="1"/>
    <col min="2466" max="2466" width="14.28515625" bestFit="1" customWidth="1"/>
    <col min="2467" max="2467" width="8.7109375" bestFit="1" customWidth="1"/>
    <col min="2468" max="2468" width="4.140625" bestFit="1" customWidth="1"/>
    <col min="2469" max="2469" width="14.28515625" bestFit="1" customWidth="1"/>
    <col min="2470" max="2470" width="8.7109375" bestFit="1" customWidth="1"/>
    <col min="2471" max="2472" width="4.42578125" bestFit="1" customWidth="1"/>
    <col min="2473" max="2473" width="14.28515625" bestFit="1" customWidth="1"/>
    <col min="2474" max="2474" width="8.7109375" bestFit="1" customWidth="1"/>
    <col min="2475" max="2475" width="14.28515625" bestFit="1" customWidth="1"/>
    <col min="2476" max="2476" width="8.7109375" bestFit="1" customWidth="1"/>
    <col min="2477" max="2477" width="4.28515625" bestFit="1" customWidth="1"/>
    <col min="2478" max="2478" width="4.140625" bestFit="1" customWidth="1"/>
    <col min="2479" max="2479" width="14.28515625" bestFit="1" customWidth="1"/>
    <col min="2480" max="2480" width="8.7109375" bestFit="1" customWidth="1"/>
    <col min="2481" max="2481" width="4.7109375" bestFit="1" customWidth="1"/>
    <col min="2482" max="2482" width="14.28515625" bestFit="1" customWidth="1"/>
    <col min="2483" max="2483" width="8.7109375" bestFit="1" customWidth="1"/>
    <col min="2484" max="2484" width="4.42578125" bestFit="1" customWidth="1"/>
    <col min="2485" max="2485" width="3.85546875" bestFit="1" customWidth="1"/>
    <col min="2486" max="2486" width="3.28515625" bestFit="1" customWidth="1"/>
    <col min="2487" max="2487" width="4.42578125" bestFit="1" customWidth="1"/>
    <col min="2488" max="2488" width="14.28515625" bestFit="1" customWidth="1"/>
    <col min="2489" max="2489" width="8.7109375" bestFit="1" customWidth="1"/>
    <col min="2490" max="2490" width="14.28515625" bestFit="1" customWidth="1"/>
    <col min="2491" max="2491" width="8.7109375" bestFit="1" customWidth="1"/>
    <col min="2492" max="2492" width="14.28515625" bestFit="1" customWidth="1"/>
    <col min="2493" max="2493" width="8.7109375" bestFit="1" customWidth="1"/>
    <col min="2494" max="2494" width="4" bestFit="1" customWidth="1"/>
    <col min="2495" max="2495" width="4.42578125" bestFit="1" customWidth="1"/>
    <col min="2496" max="2496" width="4.7109375" bestFit="1" customWidth="1"/>
    <col min="2497" max="2497" width="3.85546875" bestFit="1" customWidth="1"/>
    <col min="2498" max="2498" width="3.28515625" bestFit="1" customWidth="1"/>
    <col min="2499" max="2499" width="4.28515625" bestFit="1" customWidth="1"/>
    <col min="2500" max="2500" width="4.140625" bestFit="1" customWidth="1"/>
    <col min="2501" max="2501" width="14.28515625" bestFit="1" customWidth="1"/>
    <col min="2502" max="2502" width="8.7109375" bestFit="1" customWidth="1"/>
    <col min="2503" max="2503" width="4.7109375" bestFit="1" customWidth="1"/>
    <col min="2504" max="2504" width="3.85546875" bestFit="1" customWidth="1"/>
    <col min="2505" max="2505" width="4.42578125" bestFit="1" customWidth="1"/>
    <col min="2506" max="2506" width="4.140625" bestFit="1" customWidth="1"/>
    <col min="2507" max="2507" width="14.28515625" bestFit="1" customWidth="1"/>
    <col min="2508" max="2508" width="8.7109375" bestFit="1" customWidth="1"/>
    <col min="2509" max="2509" width="4.42578125" bestFit="1" customWidth="1"/>
    <col min="2510" max="2510" width="14.28515625" bestFit="1" customWidth="1"/>
    <col min="2511" max="2511" width="8.7109375" bestFit="1" customWidth="1"/>
    <col min="2512" max="2512" width="14.28515625" bestFit="1" customWidth="1"/>
    <col min="2513" max="2513" width="8.7109375" bestFit="1" customWidth="1"/>
    <col min="2514" max="2514" width="14.28515625" bestFit="1" customWidth="1"/>
    <col min="2515" max="2515" width="8.7109375" bestFit="1" customWidth="1"/>
    <col min="2516" max="2516" width="14.28515625" bestFit="1" customWidth="1"/>
    <col min="2517" max="2517" width="8.7109375" bestFit="1" customWidth="1"/>
    <col min="2518" max="2518" width="14.28515625" bestFit="1" customWidth="1"/>
    <col min="2519" max="2519" width="8.7109375" bestFit="1" customWidth="1"/>
    <col min="2520" max="2520" width="14.28515625" bestFit="1" customWidth="1"/>
    <col min="2521" max="2521" width="8.7109375" bestFit="1" customWidth="1"/>
    <col min="2522" max="2522" width="4.42578125" bestFit="1" customWidth="1"/>
    <col min="2523" max="2523" width="4" bestFit="1" customWidth="1"/>
    <col min="2524" max="2524" width="4.7109375" bestFit="1" customWidth="1"/>
    <col min="2525" max="2525" width="3.28515625" bestFit="1" customWidth="1"/>
    <col min="2526" max="2526" width="14.28515625" bestFit="1" customWidth="1"/>
    <col min="2527" max="2527" width="8.7109375" bestFit="1" customWidth="1"/>
    <col min="2528" max="2528" width="14.28515625" bestFit="1" customWidth="1"/>
    <col min="2529" max="2529" width="8.7109375" bestFit="1" customWidth="1"/>
    <col min="2530" max="2530" width="14.28515625" bestFit="1" customWidth="1"/>
    <col min="2531" max="2531" width="8.7109375" bestFit="1" customWidth="1"/>
    <col min="2532" max="2532" width="3.85546875" bestFit="1" customWidth="1"/>
    <col min="2533" max="2533" width="4.28515625" bestFit="1" customWidth="1"/>
    <col min="2534" max="2534" width="4.42578125" bestFit="1" customWidth="1"/>
    <col min="2535" max="2535" width="4.140625" bestFit="1" customWidth="1"/>
    <col min="2536" max="2536" width="14.28515625" bestFit="1" customWidth="1"/>
    <col min="2537" max="2537" width="8.7109375" bestFit="1" customWidth="1"/>
    <col min="2538" max="2538" width="4.140625" bestFit="1" customWidth="1"/>
    <col min="2539" max="2539" width="14.28515625" bestFit="1" customWidth="1"/>
    <col min="2540" max="2540" width="8.7109375" bestFit="1" customWidth="1"/>
    <col min="2541" max="2541" width="4.140625" bestFit="1" customWidth="1"/>
    <col min="2542" max="2542" width="14.28515625" bestFit="1" customWidth="1"/>
    <col min="2543" max="2543" width="8.7109375" bestFit="1" customWidth="1"/>
    <col min="2544" max="2544" width="3.85546875" bestFit="1" customWidth="1"/>
    <col min="2545" max="2545" width="3.28515625" bestFit="1" customWidth="1"/>
    <col min="2546" max="2546" width="14.28515625" bestFit="1" customWidth="1"/>
    <col min="2547" max="2547" width="8.7109375" bestFit="1" customWidth="1"/>
    <col min="2548" max="2548" width="4.42578125" bestFit="1" customWidth="1"/>
    <col min="2549" max="2549" width="4.7109375" bestFit="1" customWidth="1"/>
    <col min="2550" max="2550" width="4.28515625" bestFit="1" customWidth="1"/>
    <col min="2551" max="2551" width="4.42578125" bestFit="1" customWidth="1"/>
    <col min="2552" max="2552" width="4.140625" bestFit="1" customWidth="1"/>
    <col min="2553" max="2553" width="14.28515625" bestFit="1" customWidth="1"/>
    <col min="2554" max="2554" width="8.7109375" bestFit="1" customWidth="1"/>
    <col min="2555" max="2555" width="14.28515625" bestFit="1" customWidth="1"/>
    <col min="2556" max="2556" width="8.7109375" bestFit="1" customWidth="1"/>
    <col min="2557" max="2557" width="14.28515625" bestFit="1" customWidth="1"/>
    <col min="2558" max="2558" width="8.7109375" bestFit="1" customWidth="1"/>
    <col min="2559" max="2559" width="14.28515625" bestFit="1" customWidth="1"/>
    <col min="2560" max="2560" width="8.7109375" bestFit="1" customWidth="1"/>
    <col min="2561" max="2561" width="14.28515625" bestFit="1" customWidth="1"/>
    <col min="2562" max="2562" width="8.7109375" bestFit="1" customWidth="1"/>
    <col min="2563" max="2563" width="14.28515625" bestFit="1" customWidth="1"/>
    <col min="2564" max="2564" width="8.7109375" bestFit="1" customWidth="1"/>
    <col min="2565" max="2565" width="3.28515625" bestFit="1" customWidth="1"/>
    <col min="2566" max="2566" width="14.28515625" bestFit="1" customWidth="1"/>
    <col min="2567" max="2567" width="8.7109375" bestFit="1" customWidth="1"/>
    <col min="2568" max="2568" width="4.140625" bestFit="1" customWidth="1"/>
    <col min="2569" max="2569" width="14.28515625" bestFit="1" customWidth="1"/>
    <col min="2570" max="2570" width="8.7109375" bestFit="1" customWidth="1"/>
    <col min="2571" max="2571" width="4.28515625" bestFit="1" customWidth="1"/>
    <col min="2572" max="2572" width="4.42578125" bestFit="1" customWidth="1"/>
    <col min="2573" max="2573" width="14.28515625" bestFit="1" customWidth="1"/>
    <col min="2574" max="2574" width="8.7109375" bestFit="1" customWidth="1"/>
    <col min="2575" max="2575" width="14.28515625" bestFit="1" customWidth="1"/>
    <col min="2576" max="2576" width="8.7109375" bestFit="1" customWidth="1"/>
    <col min="2577" max="2577" width="3.85546875" bestFit="1" customWidth="1"/>
    <col min="2578" max="2578" width="14.28515625" bestFit="1" customWidth="1"/>
    <col min="2579" max="2579" width="8.7109375" bestFit="1" customWidth="1"/>
    <col min="2580" max="2580" width="3.85546875" bestFit="1" customWidth="1"/>
    <col min="2581" max="2581" width="4.140625" bestFit="1" customWidth="1"/>
    <col min="2582" max="2582" width="14.28515625" bestFit="1" customWidth="1"/>
    <col min="2583" max="2583" width="8.7109375" bestFit="1" customWidth="1"/>
    <col min="2584" max="2584" width="4" bestFit="1" customWidth="1"/>
    <col min="2585" max="2585" width="4.7109375" bestFit="1" customWidth="1"/>
    <col min="2586" max="2586" width="3.85546875" bestFit="1" customWidth="1"/>
    <col min="2587" max="2587" width="3.28515625" bestFit="1" customWidth="1"/>
    <col min="2588" max="2588" width="4.28515625" bestFit="1" customWidth="1"/>
    <col min="2589" max="2589" width="4.140625" bestFit="1" customWidth="1"/>
    <col min="2590" max="2590" width="3.85546875" bestFit="1" customWidth="1"/>
    <col min="2591" max="2591" width="4.42578125" bestFit="1" customWidth="1"/>
    <col min="2592" max="2592" width="4.140625" bestFit="1" customWidth="1"/>
    <col min="2593" max="2593" width="14.28515625" bestFit="1" customWidth="1"/>
    <col min="2594" max="2594" width="8.7109375" bestFit="1" customWidth="1"/>
    <col min="2595" max="2595" width="3.28515625" bestFit="1" customWidth="1"/>
    <col min="2596" max="2596" width="4.28515625" bestFit="1" customWidth="1"/>
    <col min="2597" max="2597" width="4.140625" bestFit="1" customWidth="1"/>
    <col min="2598" max="2598" width="4.42578125" bestFit="1" customWidth="1"/>
    <col min="2599" max="2599" width="14.28515625" bestFit="1" customWidth="1"/>
    <col min="2600" max="2600" width="8.7109375" bestFit="1" customWidth="1"/>
    <col min="2601" max="2601" width="4.140625" bestFit="1" customWidth="1"/>
    <col min="2602" max="2602" width="14.28515625" bestFit="1" customWidth="1"/>
    <col min="2603" max="2603" width="8.7109375" bestFit="1" customWidth="1"/>
    <col min="2604" max="2604" width="14.28515625" bestFit="1" customWidth="1"/>
    <col min="2605" max="2605" width="8.7109375" bestFit="1" customWidth="1"/>
    <col min="2606" max="2606" width="14.28515625" bestFit="1" customWidth="1"/>
    <col min="2607" max="2607" width="8.7109375" bestFit="1" customWidth="1"/>
    <col min="2608" max="2608" width="4.42578125" bestFit="1" customWidth="1"/>
    <col min="2609" max="2609" width="14.28515625" bestFit="1" customWidth="1"/>
    <col min="2610" max="2610" width="8.7109375" bestFit="1" customWidth="1"/>
    <col min="2611" max="2611" width="14.28515625" bestFit="1" customWidth="1"/>
    <col min="2612" max="2612" width="8.7109375" bestFit="1" customWidth="1"/>
    <col min="2613" max="2613" width="14.28515625" bestFit="1" customWidth="1"/>
    <col min="2614" max="2614" width="8.7109375" bestFit="1" customWidth="1"/>
    <col min="2615" max="2615" width="4.140625" bestFit="1" customWidth="1"/>
    <col min="2616" max="2616" width="14.28515625" bestFit="1" customWidth="1"/>
    <col min="2617" max="2617" width="8.7109375" bestFit="1" customWidth="1"/>
    <col min="2618" max="2618" width="3.28515625" bestFit="1" customWidth="1"/>
    <col min="2619" max="2619" width="4.140625" bestFit="1" customWidth="1"/>
    <col min="2620" max="2620" width="4.42578125" bestFit="1" customWidth="1"/>
    <col min="2621" max="2621" width="4.140625" bestFit="1" customWidth="1"/>
    <col min="2622" max="2622" width="14.28515625" bestFit="1" customWidth="1"/>
    <col min="2623" max="2623" width="8.7109375" bestFit="1" customWidth="1"/>
    <col min="2624" max="2624" width="4.42578125" bestFit="1" customWidth="1"/>
    <col min="2625" max="2625" width="14.28515625" bestFit="1" customWidth="1"/>
    <col min="2626" max="2626" width="8.7109375" bestFit="1" customWidth="1"/>
    <col min="2627" max="2627" width="14.28515625" bestFit="1" customWidth="1"/>
    <col min="2628" max="2628" width="8.7109375" bestFit="1" customWidth="1"/>
    <col min="2629" max="2629" width="4.7109375" bestFit="1" customWidth="1"/>
    <col min="2630" max="2630" width="4.140625" bestFit="1" customWidth="1"/>
    <col min="2631" max="2631" width="4.42578125" bestFit="1" customWidth="1"/>
    <col min="2632" max="2632" width="14.28515625" bestFit="1" customWidth="1"/>
    <col min="2633" max="2633" width="8.7109375" bestFit="1" customWidth="1"/>
    <col min="2634" max="2634" width="14.28515625" bestFit="1" customWidth="1"/>
    <col min="2635" max="2635" width="8.7109375" bestFit="1" customWidth="1"/>
    <col min="2636" max="2636" width="4" bestFit="1" customWidth="1"/>
    <col min="2637" max="2637" width="3.85546875" bestFit="1" customWidth="1"/>
    <col min="2638" max="2638" width="3.28515625" bestFit="1" customWidth="1"/>
    <col min="2639" max="2639" width="4.28515625" bestFit="1" customWidth="1"/>
    <col min="2640" max="2640" width="4.140625" bestFit="1" customWidth="1"/>
    <col min="2641" max="2641" width="14.28515625" bestFit="1" customWidth="1"/>
    <col min="2642" max="2642" width="8.7109375" bestFit="1" customWidth="1"/>
    <col min="2643" max="2643" width="4.42578125" bestFit="1" customWidth="1"/>
    <col min="2644" max="2644" width="14.28515625" bestFit="1" customWidth="1"/>
    <col min="2645" max="2645" width="8.7109375" bestFit="1" customWidth="1"/>
    <col min="2646" max="2646" width="4.7109375" bestFit="1" customWidth="1"/>
    <col min="2647" max="2647" width="3.28515625" bestFit="1" customWidth="1"/>
    <col min="2648" max="2648" width="4.28515625" bestFit="1" customWidth="1"/>
    <col min="2649" max="2649" width="4.42578125" bestFit="1" customWidth="1"/>
    <col min="2650" max="2650" width="14.28515625" bestFit="1" customWidth="1"/>
    <col min="2651" max="2651" width="8.7109375" bestFit="1" customWidth="1"/>
    <col min="2652" max="2652" width="3.85546875" bestFit="1" customWidth="1"/>
    <col min="2653" max="2653" width="4.28515625" bestFit="1" customWidth="1"/>
    <col min="2654" max="2654" width="4.42578125" bestFit="1" customWidth="1"/>
    <col min="2655" max="2655" width="14.28515625" bestFit="1" customWidth="1"/>
    <col min="2656" max="2656" width="8.7109375" bestFit="1" customWidth="1"/>
    <col min="2657" max="2657" width="14.28515625" bestFit="1" customWidth="1"/>
    <col min="2658" max="2658" width="8.7109375" bestFit="1" customWidth="1"/>
    <col min="2659" max="2659" width="3.85546875" bestFit="1" customWidth="1"/>
    <col min="2660" max="2660" width="14.28515625" bestFit="1" customWidth="1"/>
    <col min="2661" max="2661" width="8.7109375" bestFit="1" customWidth="1"/>
    <col min="2662" max="2662" width="14.28515625" bestFit="1" customWidth="1"/>
    <col min="2663" max="2663" width="8.7109375" bestFit="1" customWidth="1"/>
    <col min="2664" max="2664" width="14.28515625" bestFit="1" customWidth="1"/>
    <col min="2665" max="2665" width="8.7109375" bestFit="1" customWidth="1"/>
    <col min="2666" max="2666" width="3.85546875" bestFit="1" customWidth="1"/>
    <col min="2667" max="2667" width="14.28515625" bestFit="1" customWidth="1"/>
    <col min="2668" max="2668" width="8.7109375" bestFit="1" customWidth="1"/>
    <col min="2669" max="2669" width="14.28515625" bestFit="1" customWidth="1"/>
    <col min="2670" max="2670" width="8.7109375" bestFit="1" customWidth="1"/>
    <col min="2671" max="2671" width="14.28515625" bestFit="1" customWidth="1"/>
    <col min="2672" max="2672" width="8.7109375" bestFit="1" customWidth="1"/>
    <col min="2673" max="2673" width="14.28515625" bestFit="1" customWidth="1"/>
    <col min="2674" max="2674" width="8.7109375" bestFit="1" customWidth="1"/>
    <col min="2675" max="2675" width="14.28515625" bestFit="1" customWidth="1"/>
    <col min="2676" max="2676" width="8.7109375" bestFit="1" customWidth="1"/>
    <col min="2677" max="2677" width="14.28515625" bestFit="1" customWidth="1"/>
    <col min="2678" max="2678" width="8.7109375" bestFit="1" customWidth="1"/>
    <col min="2679" max="2679" width="4.28515625" bestFit="1" customWidth="1"/>
    <col min="2680" max="2680" width="4.42578125" bestFit="1" customWidth="1"/>
    <col min="2681" max="2681" width="14.28515625" bestFit="1" customWidth="1"/>
    <col min="2682" max="2682" width="8.7109375" bestFit="1" customWidth="1"/>
    <col min="2683" max="2683" width="4.7109375" bestFit="1" customWidth="1"/>
    <col min="2684" max="2684" width="14.28515625" bestFit="1" customWidth="1"/>
    <col min="2685" max="2685" width="8.7109375" bestFit="1" customWidth="1"/>
    <col min="2686" max="2686" width="4.42578125" bestFit="1" customWidth="1"/>
    <col min="2687" max="2687" width="4.7109375" bestFit="1" customWidth="1"/>
    <col min="2688" max="2688" width="3.85546875" bestFit="1" customWidth="1"/>
    <col min="2689" max="2689" width="14.28515625" bestFit="1" customWidth="1"/>
    <col min="2690" max="2690" width="8.7109375" bestFit="1" customWidth="1"/>
    <col min="2691" max="2691" width="4.42578125" bestFit="1" customWidth="1"/>
    <col min="2692" max="2692" width="14.28515625" bestFit="1" customWidth="1"/>
    <col min="2693" max="2693" width="8.7109375" bestFit="1" customWidth="1"/>
    <col min="2694" max="2694" width="14.28515625" bestFit="1" customWidth="1"/>
    <col min="2695" max="2695" width="8.7109375" bestFit="1" customWidth="1"/>
    <col min="2696" max="2696" width="14.28515625" bestFit="1" customWidth="1"/>
    <col min="2697" max="2697" width="8.7109375" bestFit="1" customWidth="1"/>
    <col min="2698" max="2698" width="14.28515625" bestFit="1" customWidth="1"/>
    <col min="2699" max="2699" width="8.7109375" bestFit="1" customWidth="1"/>
    <col min="2700" max="2700" width="4.42578125" bestFit="1" customWidth="1"/>
    <col min="2701" max="2701" width="4" bestFit="1" customWidth="1"/>
    <col min="2702" max="2702" width="3.85546875" bestFit="1" customWidth="1"/>
    <col min="2703" max="2703" width="3.28515625" bestFit="1" customWidth="1"/>
    <col min="2704" max="2704" width="3.85546875" bestFit="1" customWidth="1"/>
    <col min="2705" max="2705" width="4.42578125" bestFit="1" customWidth="1"/>
    <col min="2706" max="2706" width="14.28515625" bestFit="1" customWidth="1"/>
    <col min="2707" max="2707" width="8.7109375" bestFit="1" customWidth="1"/>
    <col min="2708" max="2708" width="4.7109375" bestFit="1" customWidth="1"/>
    <col min="2709" max="2709" width="3.28515625" bestFit="1" customWidth="1"/>
    <col min="2710" max="2710" width="4.28515625" bestFit="1" customWidth="1"/>
    <col min="2711" max="2711" width="4.140625" bestFit="1" customWidth="1"/>
    <col min="2712" max="2712" width="14.28515625" bestFit="1" customWidth="1"/>
    <col min="2713" max="2713" width="8.7109375" bestFit="1" customWidth="1"/>
    <col min="2714" max="2714" width="3.85546875" bestFit="1" customWidth="1"/>
    <col min="2715" max="2715" width="4.42578125" bestFit="1" customWidth="1"/>
    <col min="2716" max="2716" width="14.28515625" bestFit="1" customWidth="1"/>
    <col min="2717" max="2717" width="8.7109375" bestFit="1" customWidth="1"/>
    <col min="2718" max="2718" width="3.85546875" bestFit="1" customWidth="1"/>
    <col min="2719" max="2719" width="4.42578125" bestFit="1" customWidth="1"/>
    <col min="2720" max="2720" width="4.140625" bestFit="1" customWidth="1"/>
    <col min="2721" max="2721" width="14.28515625" bestFit="1" customWidth="1"/>
    <col min="2722" max="2722" width="8.7109375" bestFit="1" customWidth="1"/>
    <col min="2723" max="2723" width="4.28515625" bestFit="1" customWidth="1"/>
    <col min="2724" max="2724" width="14.28515625" bestFit="1" customWidth="1"/>
    <col min="2725" max="2725" width="8.7109375" bestFit="1" customWidth="1"/>
    <col min="2726" max="2726" width="4.140625" bestFit="1" customWidth="1"/>
    <col min="2727" max="2727" width="14.28515625" bestFit="1" customWidth="1"/>
    <col min="2728" max="2728" width="8.7109375" bestFit="1" customWidth="1"/>
    <col min="2729" max="2729" width="14.28515625" bestFit="1" customWidth="1"/>
    <col min="2730" max="2730" width="8.7109375" bestFit="1" customWidth="1"/>
    <col min="2731" max="2731" width="14.28515625" bestFit="1" customWidth="1"/>
    <col min="2732" max="2732" width="8.7109375" bestFit="1" customWidth="1"/>
    <col min="2733" max="2733" width="4.28515625" bestFit="1" customWidth="1"/>
    <col min="2734" max="2734" width="14.28515625" bestFit="1" customWidth="1"/>
    <col min="2735" max="2735" width="8.7109375" bestFit="1" customWidth="1"/>
    <col min="2736" max="2736" width="14.28515625" bestFit="1" customWidth="1"/>
    <col min="2737" max="2737" width="8.7109375" bestFit="1" customWidth="1"/>
    <col min="2738" max="2738" width="14.28515625" bestFit="1" customWidth="1"/>
    <col min="2739" max="2739" width="8.7109375" bestFit="1" customWidth="1"/>
    <col min="2740" max="2740" width="14.28515625" bestFit="1" customWidth="1"/>
    <col min="2741" max="2741" width="8.7109375" bestFit="1" customWidth="1"/>
    <col min="2742" max="2742" width="14.28515625" bestFit="1" customWidth="1"/>
    <col min="2743" max="2743" width="8.7109375" bestFit="1" customWidth="1"/>
    <col min="2744" max="2744" width="14.28515625" bestFit="1" customWidth="1"/>
    <col min="2745" max="2745" width="8.7109375" bestFit="1" customWidth="1"/>
    <col min="2746" max="2746" width="14.28515625" bestFit="1" customWidth="1"/>
    <col min="2747" max="2747" width="8.7109375" bestFit="1" customWidth="1"/>
    <col min="2748" max="2748" width="14.28515625" bestFit="1" customWidth="1"/>
    <col min="2749" max="2749" width="8.7109375" bestFit="1" customWidth="1"/>
    <col min="2750" max="2750" width="3.85546875" bestFit="1" customWidth="1"/>
    <col min="2751" max="2751" width="4.28515625" bestFit="1" customWidth="1"/>
    <col min="2752" max="2752" width="4.42578125" bestFit="1" customWidth="1"/>
    <col min="2753" max="2753" width="14.28515625" bestFit="1" customWidth="1"/>
    <col min="2754" max="2754" width="8.7109375" bestFit="1" customWidth="1"/>
    <col min="2755" max="2755" width="4.140625" bestFit="1" customWidth="1"/>
    <col min="2756" max="2756" width="14.28515625" bestFit="1" customWidth="1"/>
    <col min="2757" max="2757" width="8.7109375" bestFit="1" customWidth="1"/>
    <col min="2758" max="2758" width="4.140625" bestFit="1" customWidth="1"/>
    <col min="2759" max="2759" width="14.28515625" bestFit="1" customWidth="1"/>
    <col min="2760" max="2760" width="8.7109375" bestFit="1" customWidth="1"/>
    <col min="2761" max="2761" width="4.28515625" bestFit="1" customWidth="1"/>
    <col min="2762" max="2762" width="14.28515625" bestFit="1" customWidth="1"/>
    <col min="2763" max="2763" width="8.7109375" bestFit="1" customWidth="1"/>
    <col min="2764" max="2764" width="4.28515625" bestFit="1" customWidth="1"/>
    <col min="2765" max="2766" width="4.140625" bestFit="1" customWidth="1"/>
    <col min="2767" max="2767" width="14.28515625" bestFit="1" customWidth="1"/>
    <col min="2768" max="2768" width="8.7109375" bestFit="1" customWidth="1"/>
    <col min="2769" max="2769" width="14.28515625" bestFit="1" customWidth="1"/>
    <col min="2770" max="2770" width="8.7109375" bestFit="1" customWidth="1"/>
    <col min="2771" max="2771" width="3.85546875" bestFit="1" customWidth="1"/>
    <col min="2772" max="2772" width="3.28515625" bestFit="1" customWidth="1"/>
    <col min="2773" max="2773" width="3.85546875" bestFit="1" customWidth="1"/>
    <col min="2774" max="2774" width="14.28515625" bestFit="1" customWidth="1"/>
    <col min="2775" max="2775" width="8.7109375" bestFit="1" customWidth="1"/>
    <col min="2776" max="2776" width="14.28515625" bestFit="1" customWidth="1"/>
    <col min="2777" max="2777" width="8.7109375" bestFit="1" customWidth="1"/>
    <col min="2778" max="2778" width="14.28515625" bestFit="1" customWidth="1"/>
    <col min="2779" max="2779" width="8.7109375" bestFit="1" customWidth="1"/>
    <col min="2780" max="2780" width="14.28515625" bestFit="1" customWidth="1"/>
    <col min="2781" max="2781" width="8.7109375" bestFit="1" customWidth="1"/>
    <col min="2782" max="2782" width="14.28515625" bestFit="1" customWidth="1"/>
    <col min="2783" max="2783" width="8.7109375" bestFit="1" customWidth="1"/>
    <col min="2784" max="2784" width="14.28515625" bestFit="1" customWidth="1"/>
    <col min="2785" max="2785" width="8.7109375" bestFit="1" customWidth="1"/>
    <col min="2786" max="2786" width="14.28515625" bestFit="1" customWidth="1"/>
    <col min="2787" max="2787" width="8.7109375" bestFit="1" customWidth="1"/>
    <col min="2788" max="2788" width="14.28515625" bestFit="1" customWidth="1"/>
    <col min="2789" max="2789" width="8.7109375" bestFit="1" customWidth="1"/>
    <col min="2790" max="2790" width="14.28515625" bestFit="1" customWidth="1"/>
    <col min="2791" max="2791" width="8.7109375" bestFit="1" customWidth="1"/>
    <col min="2792" max="2792" width="14.28515625" bestFit="1" customWidth="1"/>
    <col min="2793" max="2793" width="8.7109375" bestFit="1" customWidth="1"/>
    <col min="2794" max="2794" width="14.28515625" bestFit="1" customWidth="1"/>
    <col min="2795" max="2795" width="8.7109375" bestFit="1" customWidth="1"/>
    <col min="2796" max="2796" width="3.85546875" bestFit="1" customWidth="1"/>
    <col min="2797" max="2797" width="14.28515625" bestFit="1" customWidth="1"/>
    <col min="2798" max="2798" width="8.7109375" bestFit="1" customWidth="1"/>
    <col min="2799" max="2799" width="14.28515625" bestFit="1" customWidth="1"/>
    <col min="2800" max="2800" width="8.7109375" bestFit="1" customWidth="1"/>
    <col min="2801" max="2801" width="4.140625" bestFit="1" customWidth="1"/>
    <col min="2802" max="2802" width="14.28515625" bestFit="1" customWidth="1"/>
    <col min="2803" max="2803" width="8.7109375" bestFit="1" customWidth="1"/>
    <col min="2804" max="2804" width="4.42578125" bestFit="1" customWidth="1"/>
    <col min="2805" max="2805" width="14.28515625" bestFit="1" customWidth="1"/>
    <col min="2806" max="2806" width="8.7109375" bestFit="1" customWidth="1"/>
    <col min="2807" max="2807" width="3.28515625" bestFit="1" customWidth="1"/>
    <col min="2808" max="2808" width="3.85546875" bestFit="1" customWidth="1"/>
    <col min="2809" max="2809" width="14.28515625" bestFit="1" customWidth="1"/>
    <col min="2810" max="2810" width="8.7109375" bestFit="1" customWidth="1"/>
    <col min="2811" max="2811" width="4.7109375" bestFit="1" customWidth="1"/>
    <col min="2812" max="2812" width="3.85546875" bestFit="1" customWidth="1"/>
    <col min="2813" max="2813" width="3.28515625" bestFit="1" customWidth="1"/>
    <col min="2814" max="2814" width="4.28515625" bestFit="1" customWidth="1"/>
    <col min="2815" max="2815" width="4.140625" bestFit="1" customWidth="1"/>
    <col min="2816" max="2816" width="14.28515625" bestFit="1" customWidth="1"/>
    <col min="2817" max="2817" width="8.7109375" bestFit="1" customWidth="1"/>
    <col min="2818" max="2818" width="14.28515625" bestFit="1" customWidth="1"/>
    <col min="2819" max="2819" width="8.7109375" bestFit="1" customWidth="1"/>
    <col min="2820" max="2820" width="14.28515625" bestFit="1" customWidth="1"/>
    <col min="2821" max="2821" width="8.7109375" bestFit="1" customWidth="1"/>
    <col min="2822" max="2822" width="14.28515625" bestFit="1" customWidth="1"/>
    <col min="2823" max="2823" width="8.7109375" bestFit="1" customWidth="1"/>
    <col min="2824" max="2824" width="3.85546875" bestFit="1" customWidth="1"/>
    <col min="2825" max="2825" width="4.42578125" bestFit="1" customWidth="1"/>
    <col min="2826" max="2826" width="14.28515625" bestFit="1" customWidth="1"/>
    <col min="2827" max="2827" width="8.7109375" bestFit="1" customWidth="1"/>
    <col min="2828" max="2828" width="14.28515625" bestFit="1" customWidth="1"/>
    <col min="2829" max="2829" width="8.7109375" bestFit="1" customWidth="1"/>
    <col min="2830" max="2830" width="14.28515625" bestFit="1" customWidth="1"/>
    <col min="2831" max="2831" width="10.28515625" bestFit="1" customWidth="1"/>
    <col min="2832" max="2832" width="15.85546875" bestFit="1" customWidth="1"/>
    <col min="2833" max="2833" width="10.28515625" bestFit="1" customWidth="1"/>
    <col min="2834" max="2834" width="3.85546875" bestFit="1" customWidth="1"/>
    <col min="2835" max="2835" width="4.28515625" bestFit="1" customWidth="1"/>
    <col min="2836" max="2836" width="3.85546875" bestFit="1" customWidth="1"/>
    <col min="2837" max="2837" width="15.85546875" bestFit="1" customWidth="1"/>
    <col min="2838" max="2838" width="10.28515625" bestFit="1" customWidth="1"/>
    <col min="2839" max="2839" width="3.85546875" bestFit="1" customWidth="1"/>
    <col min="2840" max="2840" width="3.28515625" bestFit="1" customWidth="1"/>
    <col min="2841" max="2841" width="4.140625" bestFit="1" customWidth="1"/>
    <col min="2842" max="2842" width="15.85546875" bestFit="1" customWidth="1"/>
    <col min="2843" max="2843" width="10.28515625" bestFit="1" customWidth="1"/>
    <col min="2844" max="2844" width="4.42578125" bestFit="1" customWidth="1"/>
    <col min="2845" max="2845" width="15.85546875" bestFit="1" customWidth="1"/>
    <col min="2846" max="2846" width="10.28515625" bestFit="1" customWidth="1"/>
    <col min="2847" max="2847" width="4.140625" bestFit="1" customWidth="1"/>
    <col min="2848" max="2848" width="15.85546875" bestFit="1" customWidth="1"/>
    <col min="2849" max="2849" width="10.28515625" bestFit="1" customWidth="1"/>
    <col min="2850" max="2850" width="15.85546875" bestFit="1" customWidth="1"/>
    <col min="2851" max="2851" width="10.28515625" bestFit="1" customWidth="1"/>
    <col min="2852" max="2852" width="15.85546875" bestFit="1" customWidth="1"/>
    <col min="2853" max="2853" width="10.28515625" bestFit="1" customWidth="1"/>
    <col min="2854" max="2854" width="3.85546875" bestFit="1" customWidth="1"/>
    <col min="2855" max="2855" width="4.140625" bestFit="1" customWidth="1"/>
    <col min="2856" max="2856" width="15.85546875" bestFit="1" customWidth="1"/>
    <col min="2857" max="2857" width="10.28515625" bestFit="1" customWidth="1"/>
    <col min="2858" max="2858" width="4.28515625" bestFit="1" customWidth="1"/>
    <col min="2859" max="2859" width="4.140625" bestFit="1" customWidth="1"/>
    <col min="2860" max="2860" width="15.85546875" bestFit="1" customWidth="1"/>
    <col min="2861" max="2861" width="10.28515625" bestFit="1" customWidth="1"/>
    <col min="2862" max="2862" width="3.28515625" bestFit="1" customWidth="1"/>
    <col min="2863" max="2863" width="4.28515625" bestFit="1" customWidth="1"/>
    <col min="2864" max="2864" width="4.140625" bestFit="1" customWidth="1"/>
    <col min="2865" max="2865" width="15.85546875" bestFit="1" customWidth="1"/>
    <col min="2866" max="2866" width="10.28515625" bestFit="1" customWidth="1"/>
    <col min="2867" max="2867" width="3.85546875" bestFit="1" customWidth="1"/>
    <col min="2868" max="2868" width="15.85546875" bestFit="1" customWidth="1"/>
    <col min="2869" max="2869" width="10.28515625" bestFit="1" customWidth="1"/>
    <col min="2870" max="2870" width="15.85546875" bestFit="1" customWidth="1"/>
    <col min="2871" max="2871" width="10.28515625" bestFit="1" customWidth="1"/>
    <col min="2872" max="2872" width="4.140625" bestFit="1" customWidth="1"/>
    <col min="2873" max="2873" width="15.85546875" bestFit="1" customWidth="1"/>
    <col min="2874" max="2874" width="10.28515625" bestFit="1" customWidth="1"/>
    <col min="2875" max="2875" width="15.85546875" bestFit="1" customWidth="1"/>
    <col min="2876" max="2876" width="10.28515625" bestFit="1" customWidth="1"/>
    <col min="2877" max="2877" width="15.85546875" bestFit="1" customWidth="1"/>
    <col min="2878" max="2878" width="10.28515625" bestFit="1" customWidth="1"/>
    <col min="2879" max="2879" width="15.85546875" bestFit="1" customWidth="1"/>
    <col min="2880" max="2880" width="10.28515625" bestFit="1" customWidth="1"/>
    <col min="2881" max="2881" width="4.140625" bestFit="1" customWidth="1"/>
    <col min="2882" max="2882" width="15.85546875" bestFit="1" customWidth="1"/>
    <col min="2883" max="2883" width="10.28515625" bestFit="1" customWidth="1"/>
    <col min="2884" max="2884" width="3.85546875" bestFit="1" customWidth="1"/>
    <col min="2885" max="2885" width="15.85546875" bestFit="1" customWidth="1"/>
    <col min="2886" max="2886" width="10.28515625" bestFit="1" customWidth="1"/>
    <col min="2887" max="2887" width="4.7109375" bestFit="1" customWidth="1"/>
    <col min="2888" max="2888" width="3.85546875" bestFit="1" customWidth="1"/>
    <col min="2889" max="2889" width="3.28515625" bestFit="1" customWidth="1"/>
    <col min="2890" max="2890" width="4.28515625" bestFit="1" customWidth="1"/>
    <col min="2891" max="2891" width="4.42578125" bestFit="1" customWidth="1"/>
    <col min="2892" max="2892" width="15.85546875" bestFit="1" customWidth="1"/>
    <col min="2893" max="2893" width="10.28515625" bestFit="1" customWidth="1"/>
    <col min="2894" max="2894" width="4.42578125" bestFit="1" customWidth="1"/>
    <col min="2895" max="2895" width="15.85546875" bestFit="1" customWidth="1"/>
    <col min="2896" max="2896" width="10.28515625" bestFit="1" customWidth="1"/>
    <col min="2897" max="2897" width="3.85546875" bestFit="1" customWidth="1"/>
    <col min="2898" max="2898" width="4.42578125" bestFit="1" customWidth="1"/>
    <col min="2899" max="2899" width="15.85546875" bestFit="1" customWidth="1"/>
    <col min="2900" max="2900" width="10.28515625" bestFit="1" customWidth="1"/>
    <col min="2901" max="2901" width="15.85546875" bestFit="1" customWidth="1"/>
    <col min="2902" max="2902" width="10.28515625" bestFit="1" customWidth="1"/>
    <col min="2903" max="2903" width="15.85546875" bestFit="1" customWidth="1"/>
    <col min="2904" max="2904" width="10.28515625" bestFit="1" customWidth="1"/>
    <col min="2905" max="2905" width="4" bestFit="1" customWidth="1"/>
    <col min="2906" max="2906" width="4.7109375" bestFit="1" customWidth="1"/>
    <col min="2907" max="2907" width="3.85546875" bestFit="1" customWidth="1"/>
    <col min="2908" max="2908" width="4.28515625" bestFit="1" customWidth="1"/>
    <col min="2909" max="2909" width="15.85546875" bestFit="1" customWidth="1"/>
    <col min="2910" max="2910" width="10.28515625" bestFit="1" customWidth="1"/>
    <col min="2911" max="2911" width="4.7109375" bestFit="1" customWidth="1"/>
    <col min="2912" max="2912" width="4.28515625" bestFit="1" customWidth="1"/>
    <col min="2913" max="2913" width="15.85546875" bestFit="1" customWidth="1"/>
    <col min="2914" max="2914" width="10.28515625" bestFit="1" customWidth="1"/>
    <col min="2915" max="2915" width="15.85546875" bestFit="1" customWidth="1"/>
    <col min="2916" max="2916" width="10.28515625" bestFit="1" customWidth="1"/>
    <col min="2917" max="2917" width="4.28515625" bestFit="1" customWidth="1"/>
    <col min="2918" max="2918" width="4.140625" bestFit="1" customWidth="1"/>
    <col min="2919" max="2919" width="15.85546875" bestFit="1" customWidth="1"/>
    <col min="2920" max="2920" width="10.28515625" bestFit="1" customWidth="1"/>
    <col min="2921" max="2921" width="15.85546875" bestFit="1" customWidth="1"/>
    <col min="2922" max="2922" width="10.28515625" bestFit="1" customWidth="1"/>
    <col min="2923" max="2923" width="15.85546875" bestFit="1" customWidth="1"/>
    <col min="2924" max="2924" width="10.28515625" bestFit="1" customWidth="1"/>
    <col min="2925" max="2925" width="15.85546875" bestFit="1" customWidth="1"/>
    <col min="2926" max="2926" width="10.28515625" bestFit="1" customWidth="1"/>
    <col min="2927" max="2927" width="3.85546875" bestFit="1" customWidth="1"/>
    <col min="2928" max="2928" width="3.28515625" bestFit="1" customWidth="1"/>
    <col min="2929" max="2929" width="4.28515625" bestFit="1" customWidth="1"/>
    <col min="2930" max="2930" width="15.85546875" bestFit="1" customWidth="1"/>
    <col min="2931" max="2931" width="10.28515625" bestFit="1" customWidth="1"/>
    <col min="2932" max="2933" width="4" bestFit="1" customWidth="1"/>
    <col min="2934" max="2934" width="4.7109375" bestFit="1" customWidth="1"/>
    <col min="2935" max="2935" width="3.85546875" bestFit="1" customWidth="1"/>
    <col min="2936" max="2936" width="3.28515625" bestFit="1" customWidth="1"/>
    <col min="2937" max="2937" width="4.28515625" bestFit="1" customWidth="1"/>
    <col min="2938" max="2938" width="4.140625" bestFit="1" customWidth="1"/>
    <col min="2939" max="2939" width="3.85546875" bestFit="1" customWidth="1"/>
    <col min="2940" max="2940" width="4.42578125" bestFit="1" customWidth="1"/>
    <col min="2941" max="2941" width="4.140625" bestFit="1" customWidth="1"/>
    <col min="2942" max="2942" width="15.85546875" bestFit="1" customWidth="1"/>
    <col min="2943" max="2943" width="10.28515625" bestFit="1" customWidth="1"/>
    <col min="2944" max="2944" width="4.140625" bestFit="1" customWidth="1"/>
    <col min="2945" max="2945" width="3.85546875" bestFit="1" customWidth="1"/>
    <col min="2946" max="2946" width="4.42578125" bestFit="1" customWidth="1"/>
    <col min="2947" max="2947" width="15.85546875" bestFit="1" customWidth="1"/>
    <col min="2948" max="2948" width="10.28515625" bestFit="1" customWidth="1"/>
    <col min="2949" max="2949" width="3.28515625" bestFit="1" customWidth="1"/>
    <col min="2950" max="2950" width="4.28515625" bestFit="1" customWidth="1"/>
    <col min="2951" max="2951" width="15.85546875" bestFit="1" customWidth="1"/>
    <col min="2952" max="2952" width="10.28515625" bestFit="1" customWidth="1"/>
    <col min="2953" max="2953" width="15.85546875" bestFit="1" customWidth="1"/>
    <col min="2954" max="2954" width="10.28515625" bestFit="1" customWidth="1"/>
    <col min="2955" max="2956" width="4" bestFit="1" customWidth="1"/>
    <col min="2957" max="2957" width="4.28515625" bestFit="1" customWidth="1"/>
    <col min="2958" max="2958" width="15.85546875" bestFit="1" customWidth="1"/>
    <col min="2959" max="2959" width="10.28515625" bestFit="1" customWidth="1"/>
    <col min="2960" max="2960" width="4" bestFit="1" customWidth="1"/>
    <col min="2961" max="2961" width="15.85546875" bestFit="1" customWidth="1"/>
    <col min="2962" max="2962" width="10.28515625" bestFit="1" customWidth="1"/>
    <col min="2963" max="2963" width="15.85546875" bestFit="1" customWidth="1"/>
    <col min="2964" max="2964" width="10.28515625" bestFit="1" customWidth="1"/>
    <col min="2965" max="2965" width="15.85546875" bestFit="1" customWidth="1"/>
    <col min="2966" max="2966" width="10.28515625" bestFit="1" customWidth="1"/>
    <col min="2967" max="2967" width="15.85546875" bestFit="1" customWidth="1"/>
    <col min="2968" max="2968" width="10.28515625" bestFit="1" customWidth="1"/>
    <col min="2969" max="2969" width="15.85546875" bestFit="1" customWidth="1"/>
    <col min="2970" max="2970" width="10.28515625" bestFit="1" customWidth="1"/>
    <col min="2971" max="2971" width="3.85546875" bestFit="1" customWidth="1"/>
    <col min="2972" max="2972" width="15.85546875" bestFit="1" customWidth="1"/>
    <col min="2973" max="2973" width="10.28515625" bestFit="1" customWidth="1"/>
    <col min="2974" max="2974" width="15.85546875" bestFit="1" customWidth="1"/>
    <col min="2975" max="2975" width="10.28515625" bestFit="1" customWidth="1"/>
    <col min="2976" max="2976" width="15.85546875" bestFit="1" customWidth="1"/>
    <col min="2977" max="2977" width="10.28515625" bestFit="1" customWidth="1"/>
    <col min="2978" max="2979" width="3.85546875" bestFit="1" customWidth="1"/>
    <col min="2980" max="2980" width="4.42578125" bestFit="1" customWidth="1"/>
    <col min="2981" max="2981" width="4.140625" bestFit="1" customWidth="1"/>
    <col min="2982" max="2982" width="15.85546875" bestFit="1" customWidth="1"/>
    <col min="2983" max="2983" width="10.28515625" bestFit="1" customWidth="1"/>
    <col min="2984" max="2984" width="4.28515625" bestFit="1" customWidth="1"/>
    <col min="2985" max="2985" width="4.140625" bestFit="1" customWidth="1"/>
    <col min="2986" max="2986" width="15.85546875" bestFit="1" customWidth="1"/>
    <col min="2987" max="2987" width="10.28515625" bestFit="1" customWidth="1"/>
    <col min="2988" max="2988" width="4.42578125" bestFit="1" customWidth="1"/>
    <col min="2989" max="2989" width="15.85546875" bestFit="1" customWidth="1"/>
    <col min="2990" max="2990" width="10.28515625" bestFit="1" customWidth="1"/>
    <col min="2991" max="2991" width="4.140625" bestFit="1" customWidth="1"/>
    <col min="2992" max="2992" width="15.85546875" bestFit="1" customWidth="1"/>
    <col min="2993" max="2993" width="10.28515625" bestFit="1" customWidth="1"/>
    <col min="2994" max="2994" width="15.85546875" bestFit="1" customWidth="1"/>
    <col min="2995" max="2995" width="10.28515625" bestFit="1" customWidth="1"/>
    <col min="2996" max="2996" width="15.85546875" bestFit="1" customWidth="1"/>
    <col min="2997" max="2997" width="10.28515625" bestFit="1" customWidth="1"/>
    <col min="2998" max="2998" width="15.85546875" bestFit="1" customWidth="1"/>
    <col min="2999" max="2999" width="10.28515625" bestFit="1" customWidth="1"/>
    <col min="3000" max="3000" width="15.85546875" bestFit="1" customWidth="1"/>
    <col min="3001" max="3001" width="10.28515625" bestFit="1" customWidth="1"/>
    <col min="3002" max="3002" width="15.85546875" bestFit="1" customWidth="1"/>
    <col min="3003" max="3003" width="10.28515625" bestFit="1" customWidth="1"/>
    <col min="3004" max="3005" width="3.85546875" bestFit="1" customWidth="1"/>
    <col min="3006" max="3006" width="15.85546875" bestFit="1" customWidth="1"/>
    <col min="3007" max="3007" width="10.28515625" bestFit="1" customWidth="1"/>
    <col min="3008" max="3008" width="3.85546875" bestFit="1" customWidth="1"/>
    <col min="3009" max="3009" width="15.85546875" bestFit="1" customWidth="1"/>
    <col min="3010" max="3010" width="10.28515625" bestFit="1" customWidth="1"/>
    <col min="3011" max="3011" width="15.85546875" bestFit="1" customWidth="1"/>
    <col min="3012" max="3012" width="10.28515625" bestFit="1" customWidth="1"/>
    <col min="3013" max="3013" width="4.140625" bestFit="1" customWidth="1"/>
    <col min="3014" max="3014" width="15.85546875" bestFit="1" customWidth="1"/>
    <col min="3015" max="3015" width="10.28515625" bestFit="1" customWidth="1"/>
    <col min="3016" max="3016" width="4.7109375" bestFit="1" customWidth="1"/>
    <col min="3017" max="3017" width="3.28515625" bestFit="1" customWidth="1"/>
    <col min="3018" max="3018" width="4.28515625" bestFit="1" customWidth="1"/>
    <col min="3019" max="3019" width="3.85546875" bestFit="1" customWidth="1"/>
    <col min="3020" max="3020" width="15.85546875" bestFit="1" customWidth="1"/>
    <col min="3021" max="3021" width="10.28515625" bestFit="1" customWidth="1"/>
    <col min="3022" max="3022" width="4.140625" bestFit="1" customWidth="1"/>
    <col min="3023" max="3023" width="15.85546875" bestFit="1" customWidth="1"/>
    <col min="3024" max="3024" width="10.28515625" bestFit="1" customWidth="1"/>
    <col min="3025" max="3025" width="4" bestFit="1" customWidth="1"/>
    <col min="3026" max="3026" width="4.7109375" bestFit="1" customWidth="1"/>
    <col min="3027" max="3027" width="3.85546875" bestFit="1" customWidth="1"/>
    <col min="3028" max="3028" width="4.28515625" bestFit="1" customWidth="1"/>
    <col min="3029" max="3029" width="4.140625" bestFit="1" customWidth="1"/>
    <col min="3030" max="3030" width="15.85546875" bestFit="1" customWidth="1"/>
    <col min="3031" max="3031" width="10.28515625" bestFit="1" customWidth="1"/>
    <col min="3032" max="3032" width="15.85546875" bestFit="1" customWidth="1"/>
    <col min="3033" max="3033" width="10.28515625" bestFit="1" customWidth="1"/>
    <col min="3034" max="3034" width="15.85546875" bestFit="1" customWidth="1"/>
    <col min="3035" max="3035" width="10.28515625" bestFit="1" customWidth="1"/>
    <col min="3036" max="3036" width="15.85546875" bestFit="1" customWidth="1"/>
    <col min="3037" max="3037" width="10.28515625" bestFit="1" customWidth="1"/>
    <col min="3038" max="3038" width="15.85546875" bestFit="1" customWidth="1"/>
    <col min="3039" max="3039" width="10.28515625" bestFit="1" customWidth="1"/>
    <col min="3040" max="3040" width="3.28515625" bestFit="1" customWidth="1"/>
    <col min="3041" max="3041" width="4.140625" bestFit="1" customWidth="1"/>
    <col min="3042" max="3042" width="15.85546875" bestFit="1" customWidth="1"/>
    <col min="3043" max="3043" width="10.28515625" bestFit="1" customWidth="1"/>
    <col min="3044" max="3044" width="15.85546875" bestFit="1" customWidth="1"/>
    <col min="3045" max="3045" width="10.28515625" bestFit="1" customWidth="1"/>
    <col min="3046" max="3046" width="15.85546875" bestFit="1" customWidth="1"/>
    <col min="3047" max="3047" width="10.28515625" bestFit="1" customWidth="1"/>
    <col min="3048" max="3048" width="3.28515625" bestFit="1" customWidth="1"/>
    <col min="3049" max="3049" width="3.85546875" bestFit="1" customWidth="1"/>
    <col min="3050" max="3050" width="15.85546875" bestFit="1" customWidth="1"/>
    <col min="3051" max="3051" width="10.28515625" bestFit="1" customWidth="1"/>
    <col min="3052" max="3052" width="15.85546875" bestFit="1" customWidth="1"/>
    <col min="3053" max="3053" width="10.28515625" bestFit="1" customWidth="1"/>
    <col min="3054" max="3054" width="4.42578125" bestFit="1" customWidth="1"/>
    <col min="3055" max="3055" width="15.85546875" bestFit="1" customWidth="1"/>
    <col min="3056" max="3056" width="10.28515625" bestFit="1" customWidth="1"/>
    <col min="3057" max="3057" width="15.85546875" bestFit="1" customWidth="1"/>
    <col min="3058" max="3058" width="10.28515625" bestFit="1" customWidth="1"/>
    <col min="3059" max="3059" width="3.85546875" bestFit="1" customWidth="1"/>
    <col min="3060" max="3060" width="4.28515625" bestFit="1" customWidth="1"/>
    <col min="3061" max="3061" width="4.42578125" bestFit="1" customWidth="1"/>
    <col min="3062" max="3062" width="15.85546875" bestFit="1" customWidth="1"/>
    <col min="3063" max="3063" width="10.28515625" bestFit="1" customWidth="1"/>
    <col min="3064" max="3064" width="15.85546875" bestFit="1" customWidth="1"/>
    <col min="3065" max="3065" width="10.28515625" bestFit="1" customWidth="1"/>
    <col min="3066" max="3066" width="15.85546875" bestFit="1" customWidth="1"/>
    <col min="3067" max="3067" width="10.28515625" bestFit="1" customWidth="1"/>
    <col min="3068" max="3068" width="15.85546875" bestFit="1" customWidth="1"/>
    <col min="3069" max="3069" width="10.28515625" bestFit="1" customWidth="1"/>
    <col min="3070" max="3070" width="4" bestFit="1" customWidth="1"/>
    <col min="3071" max="3071" width="3.85546875" bestFit="1" customWidth="1"/>
    <col min="3072" max="3072" width="4.28515625" bestFit="1" customWidth="1"/>
    <col min="3073" max="3073" width="4.42578125" bestFit="1" customWidth="1"/>
    <col min="3074" max="3074" width="15.85546875" bestFit="1" customWidth="1"/>
    <col min="3075" max="3075" width="10.28515625" bestFit="1" customWidth="1"/>
    <col min="3076" max="3076" width="4.140625" bestFit="1" customWidth="1"/>
    <col min="3077" max="3077" width="15.85546875" bestFit="1" customWidth="1"/>
    <col min="3078" max="3078" width="10.28515625" bestFit="1" customWidth="1"/>
    <col min="3079" max="3079" width="4.28515625" bestFit="1" customWidth="1"/>
    <col min="3080" max="3080" width="4.42578125" bestFit="1" customWidth="1"/>
    <col min="3081" max="3081" width="4.140625" bestFit="1" customWidth="1"/>
    <col min="3082" max="3082" width="15.85546875" bestFit="1" customWidth="1"/>
    <col min="3083" max="3083" width="10.28515625" bestFit="1" customWidth="1"/>
    <col min="3084" max="3084" width="3.28515625" bestFit="1" customWidth="1"/>
    <col min="3085" max="3085" width="4.28515625" bestFit="1" customWidth="1"/>
    <col min="3086" max="3086" width="4.140625" bestFit="1" customWidth="1"/>
    <col min="3087" max="3087" width="4.42578125" bestFit="1" customWidth="1"/>
    <col min="3088" max="3088" width="4.140625" bestFit="1" customWidth="1"/>
    <col min="3089" max="3089" width="15.85546875" bestFit="1" customWidth="1"/>
    <col min="3090" max="3090" width="10.28515625" bestFit="1" customWidth="1"/>
    <col min="3091" max="3091" width="3.85546875" bestFit="1" customWidth="1"/>
    <col min="3092" max="3092" width="4.42578125" bestFit="1" customWidth="1"/>
    <col min="3093" max="3093" width="15.85546875" bestFit="1" customWidth="1"/>
    <col min="3094" max="3094" width="10.28515625" bestFit="1" customWidth="1"/>
    <col min="3095" max="3095" width="4.7109375" bestFit="1" customWidth="1"/>
    <col min="3096" max="3096" width="3.85546875" bestFit="1" customWidth="1"/>
    <col min="3097" max="3097" width="4.28515625" bestFit="1" customWidth="1"/>
    <col min="3098" max="3098" width="15.85546875" bestFit="1" customWidth="1"/>
    <col min="3099" max="3099" width="10.28515625" bestFit="1" customWidth="1"/>
    <col min="3100" max="3100" width="15.85546875" bestFit="1" customWidth="1"/>
    <col min="3101" max="3101" width="10.28515625" bestFit="1" customWidth="1"/>
    <col min="3102" max="3102" width="15.85546875" bestFit="1" customWidth="1"/>
    <col min="3103" max="3103" width="10.28515625" bestFit="1" customWidth="1"/>
    <col min="3104" max="3104" width="15.85546875" bestFit="1" customWidth="1"/>
    <col min="3105" max="3105" width="10.28515625" bestFit="1" customWidth="1"/>
    <col min="3106" max="3106" width="3.28515625" bestFit="1" customWidth="1"/>
    <col min="3107" max="3107" width="4.28515625" bestFit="1" customWidth="1"/>
    <col min="3108" max="3108" width="4.140625" bestFit="1" customWidth="1"/>
    <col min="3109" max="3109" width="3.85546875" bestFit="1" customWidth="1"/>
    <col min="3110" max="3110" width="15.85546875" bestFit="1" customWidth="1"/>
    <col min="3111" max="3111" width="10.28515625" bestFit="1" customWidth="1"/>
    <col min="3112" max="3112" width="15.85546875" bestFit="1" customWidth="1"/>
    <col min="3113" max="3113" width="10.28515625" bestFit="1" customWidth="1"/>
    <col min="3114" max="3114" width="15.85546875" bestFit="1" customWidth="1"/>
    <col min="3115" max="3115" width="10.28515625" bestFit="1" customWidth="1"/>
    <col min="3116" max="3117" width="4" bestFit="1" customWidth="1"/>
    <col min="3118" max="3118" width="3.85546875" bestFit="1" customWidth="1"/>
    <col min="3119" max="3119" width="3.28515625" bestFit="1" customWidth="1"/>
    <col min="3120" max="3120" width="4.28515625" bestFit="1" customWidth="1"/>
    <col min="3121" max="3121" width="3.85546875" bestFit="1" customWidth="1"/>
    <col min="3122" max="3122" width="4.42578125" bestFit="1" customWidth="1"/>
    <col min="3123" max="3123" width="4.140625" bestFit="1" customWidth="1"/>
    <col min="3124" max="3124" width="15.85546875" bestFit="1" customWidth="1"/>
    <col min="3125" max="3125" width="10.28515625" bestFit="1" customWidth="1"/>
    <col min="3126" max="3126" width="3.85546875" bestFit="1" customWidth="1"/>
    <col min="3127" max="3127" width="3.28515625" bestFit="1" customWidth="1"/>
    <col min="3128" max="3128" width="3.85546875" bestFit="1" customWidth="1"/>
    <col min="3129" max="3129" width="4.42578125" bestFit="1" customWidth="1"/>
    <col min="3130" max="3130" width="15.85546875" bestFit="1" customWidth="1"/>
    <col min="3131" max="3131" width="10.28515625" bestFit="1" customWidth="1"/>
    <col min="3132" max="3132" width="4.42578125" bestFit="1" customWidth="1"/>
    <col min="3133" max="3133" width="15.85546875" bestFit="1" customWidth="1"/>
    <col min="3134" max="3134" width="10.28515625" bestFit="1" customWidth="1"/>
    <col min="3135" max="3135" width="15.85546875" bestFit="1" customWidth="1"/>
    <col min="3136" max="3136" width="10.28515625" bestFit="1" customWidth="1"/>
    <col min="3137" max="3137" width="15.85546875" bestFit="1" customWidth="1"/>
    <col min="3138" max="3138" width="10.28515625" bestFit="1" customWidth="1"/>
    <col min="3139" max="3139" width="15.85546875" bestFit="1" customWidth="1"/>
    <col min="3140" max="3140" width="10.28515625" bestFit="1" customWidth="1"/>
    <col min="3141" max="3141" width="4.140625" bestFit="1" customWidth="1"/>
    <col min="3142" max="3142" width="15.85546875" bestFit="1" customWidth="1"/>
    <col min="3143" max="3143" width="10.28515625" bestFit="1" customWidth="1"/>
    <col min="3144" max="3144" width="4" bestFit="1" customWidth="1"/>
    <col min="3145" max="3145" width="15.85546875" bestFit="1" customWidth="1"/>
    <col min="3146" max="3146" width="10.28515625" bestFit="1" customWidth="1"/>
    <col min="3147" max="3147" width="4" bestFit="1" customWidth="1"/>
    <col min="3148" max="3148" width="4.28515625" bestFit="1" customWidth="1"/>
    <col min="3149" max="3149" width="4.140625" bestFit="1" customWidth="1"/>
    <col min="3150" max="3150" width="15.85546875" bestFit="1" customWidth="1"/>
    <col min="3151" max="3151" width="10.28515625" bestFit="1" customWidth="1"/>
    <col min="3152" max="3152" width="15.85546875" bestFit="1" customWidth="1"/>
    <col min="3153" max="3153" width="10.28515625" bestFit="1" customWidth="1"/>
    <col min="3154" max="3154" width="4.7109375" bestFit="1" customWidth="1"/>
    <col min="3155" max="3155" width="3.85546875" bestFit="1" customWidth="1"/>
    <col min="3156" max="3156" width="4.28515625" bestFit="1" customWidth="1"/>
    <col min="3157" max="3157" width="15.85546875" bestFit="1" customWidth="1"/>
    <col min="3158" max="3158" width="10.28515625" bestFit="1" customWidth="1"/>
    <col min="3159" max="3159" width="4.140625" bestFit="1" customWidth="1"/>
    <col min="3160" max="3160" width="15.85546875" bestFit="1" customWidth="1"/>
    <col min="3161" max="3161" width="10.28515625" bestFit="1" customWidth="1"/>
    <col min="3162" max="3162" width="15.85546875" bestFit="1" customWidth="1"/>
    <col min="3163" max="3163" width="10.28515625" bestFit="1" customWidth="1"/>
    <col min="3164" max="3164" width="4.28515625" bestFit="1" customWidth="1"/>
    <col min="3165" max="3165" width="15.85546875" bestFit="1" customWidth="1"/>
    <col min="3166" max="3166" width="10.28515625" bestFit="1" customWidth="1"/>
    <col min="3167" max="3167" width="15.85546875" bestFit="1" customWidth="1"/>
    <col min="3168" max="3168" width="10.28515625" bestFit="1" customWidth="1"/>
    <col min="3169" max="3169" width="4.42578125" bestFit="1" customWidth="1"/>
    <col min="3170" max="3170" width="4" bestFit="1" customWidth="1"/>
    <col min="3171" max="3171" width="3.85546875" bestFit="1" customWidth="1"/>
    <col min="3172" max="3172" width="3.28515625" bestFit="1" customWidth="1"/>
    <col min="3173" max="3173" width="4.28515625" bestFit="1" customWidth="1"/>
    <col min="3174" max="3174" width="15.85546875" bestFit="1" customWidth="1"/>
    <col min="3175" max="3175" width="10.28515625" bestFit="1" customWidth="1"/>
    <col min="3176" max="3176" width="15.85546875" bestFit="1" customWidth="1"/>
    <col min="3177" max="3177" width="10.28515625" bestFit="1" customWidth="1"/>
    <col min="3178" max="3178" width="4" bestFit="1" customWidth="1"/>
    <col min="3179" max="3179" width="4.28515625" bestFit="1" customWidth="1"/>
    <col min="3180" max="3180" width="15.85546875" bestFit="1" customWidth="1"/>
    <col min="3181" max="3181" width="10.28515625" bestFit="1" customWidth="1"/>
    <col min="3182" max="3182" width="15.85546875" bestFit="1" customWidth="1"/>
    <col min="3183" max="3183" width="10.28515625" bestFit="1" customWidth="1"/>
    <col min="3184" max="3184" width="4.140625" bestFit="1" customWidth="1"/>
    <col min="3185" max="3185" width="15.85546875" bestFit="1" customWidth="1"/>
    <col min="3186" max="3186" width="10.28515625" bestFit="1" customWidth="1"/>
    <col min="3187" max="3187" width="15.85546875" bestFit="1" customWidth="1"/>
    <col min="3188" max="3188" width="10.28515625" bestFit="1" customWidth="1"/>
    <col min="3189" max="3189" width="15.85546875" bestFit="1" customWidth="1"/>
    <col min="3190" max="3190" width="10.28515625" bestFit="1" customWidth="1"/>
    <col min="3191" max="3191" width="15.85546875" bestFit="1" customWidth="1"/>
    <col min="3192" max="3192" width="10.28515625" bestFit="1" customWidth="1"/>
    <col min="3193" max="3193" width="15.85546875" bestFit="1" customWidth="1"/>
    <col min="3194" max="3194" width="10.28515625" bestFit="1" customWidth="1"/>
    <col min="3195" max="3195" width="15.85546875" bestFit="1" customWidth="1"/>
    <col min="3196" max="3196" width="10.28515625" bestFit="1" customWidth="1"/>
    <col min="3197" max="3197" width="3.85546875" bestFit="1" customWidth="1"/>
    <col min="3198" max="3198" width="3.28515625" bestFit="1" customWidth="1"/>
    <col min="3199" max="3199" width="4.140625" bestFit="1" customWidth="1"/>
    <col min="3200" max="3200" width="3.85546875" bestFit="1" customWidth="1"/>
    <col min="3201" max="3201" width="4.140625" bestFit="1" customWidth="1"/>
    <col min="3202" max="3202" width="15.85546875" bestFit="1" customWidth="1"/>
    <col min="3203" max="3203" width="10.28515625" bestFit="1" customWidth="1"/>
    <col min="3204" max="3204" width="15.85546875" bestFit="1" customWidth="1"/>
    <col min="3205" max="3205" width="10.28515625" bestFit="1" customWidth="1"/>
    <col min="3206" max="3206" width="4.28515625" bestFit="1" customWidth="1"/>
    <col min="3207" max="3207" width="15.85546875" bestFit="1" customWidth="1"/>
    <col min="3208" max="3208" width="10.28515625" bestFit="1" customWidth="1"/>
    <col min="3209" max="3209" width="15.85546875" bestFit="1" customWidth="1"/>
    <col min="3210" max="3210" width="10.28515625" bestFit="1" customWidth="1"/>
    <col min="3211" max="3211" width="15.85546875" bestFit="1" customWidth="1"/>
    <col min="3212" max="3212" width="10.28515625" bestFit="1" customWidth="1"/>
    <col min="3213" max="3213" width="15.85546875" bestFit="1" customWidth="1"/>
    <col min="3214" max="3214" width="10.28515625" bestFit="1" customWidth="1"/>
    <col min="3215" max="3215" width="4.28515625" bestFit="1" customWidth="1"/>
    <col min="3216" max="3216" width="15.85546875" bestFit="1" customWidth="1"/>
    <col min="3217" max="3217" width="10.28515625" bestFit="1" customWidth="1"/>
    <col min="3218" max="3218" width="15.85546875" bestFit="1" customWidth="1"/>
    <col min="3219" max="3219" width="10.28515625" bestFit="1" customWidth="1"/>
    <col min="3220" max="3220" width="3.85546875" bestFit="1" customWidth="1"/>
    <col min="3221" max="3221" width="4.28515625" bestFit="1" customWidth="1"/>
    <col min="3222" max="3222" width="4.140625" bestFit="1" customWidth="1"/>
    <col min="3223" max="3223" width="15.85546875" bestFit="1" customWidth="1"/>
    <col min="3224" max="3224" width="10.28515625" bestFit="1" customWidth="1"/>
    <col min="3225" max="3225" width="15.85546875" bestFit="1" customWidth="1"/>
    <col min="3226" max="3226" width="10.28515625" bestFit="1" customWidth="1"/>
    <col min="3227" max="3227" width="15.85546875" bestFit="1" customWidth="1"/>
    <col min="3228" max="3228" width="10.28515625" bestFit="1" customWidth="1"/>
    <col min="3229" max="3229" width="15.85546875" bestFit="1" customWidth="1"/>
    <col min="3230" max="3230" width="10.28515625" bestFit="1" customWidth="1"/>
    <col min="3231" max="3231" width="15.85546875" bestFit="1" customWidth="1"/>
    <col min="3232" max="3232" width="10.28515625" bestFit="1" customWidth="1"/>
    <col min="3233" max="3233" width="4" bestFit="1" customWidth="1"/>
    <col min="3234" max="3234" width="4.42578125" bestFit="1" customWidth="1"/>
    <col min="3235" max="3235" width="3.85546875" bestFit="1" customWidth="1"/>
    <col min="3236" max="3237" width="4.140625" bestFit="1" customWidth="1"/>
    <col min="3238" max="3238" width="15.85546875" bestFit="1" customWidth="1"/>
    <col min="3239" max="3239" width="10.28515625" bestFit="1" customWidth="1"/>
    <col min="3240" max="3240" width="15.85546875" bestFit="1" customWidth="1"/>
    <col min="3241" max="3241" width="10.28515625" bestFit="1" customWidth="1"/>
    <col min="3242" max="3242" width="15.85546875" bestFit="1" customWidth="1"/>
    <col min="3243" max="3243" width="10.28515625" bestFit="1" customWidth="1"/>
    <col min="3244" max="3244" width="15.85546875" bestFit="1" customWidth="1"/>
    <col min="3245" max="3245" width="10.28515625" bestFit="1" customWidth="1"/>
    <col min="3246" max="3246" width="3.85546875" bestFit="1" customWidth="1"/>
    <col min="3247" max="3247" width="15.85546875" bestFit="1" customWidth="1"/>
    <col min="3248" max="3248" width="10.28515625" bestFit="1" customWidth="1"/>
    <col min="3249" max="3249" width="4.7109375" bestFit="1" customWidth="1"/>
    <col min="3250" max="3250" width="3.85546875" bestFit="1" customWidth="1"/>
    <col min="3251" max="3251" width="3.28515625" bestFit="1" customWidth="1"/>
    <col min="3252" max="3252" width="4.42578125" bestFit="1" customWidth="1"/>
    <col min="3253" max="3253" width="4.140625" bestFit="1" customWidth="1"/>
    <col min="3254" max="3254" width="15.85546875" bestFit="1" customWidth="1"/>
    <col min="3255" max="3255" width="10.28515625" bestFit="1" customWidth="1"/>
    <col min="3256" max="3256" width="4.140625" bestFit="1" customWidth="1"/>
    <col min="3257" max="3257" width="15.85546875" bestFit="1" customWidth="1"/>
    <col min="3258" max="3258" width="10.28515625" bestFit="1" customWidth="1"/>
    <col min="3259" max="3259" width="15.85546875" bestFit="1" customWidth="1"/>
    <col min="3260" max="3260" width="10.28515625" bestFit="1" customWidth="1"/>
    <col min="3261" max="3261" width="15.85546875" bestFit="1" customWidth="1"/>
    <col min="3262" max="3262" width="10.28515625" bestFit="1" customWidth="1"/>
    <col min="3263" max="3264" width="4" bestFit="1" customWidth="1"/>
    <col min="3265" max="3265" width="3.85546875" bestFit="1" customWidth="1"/>
    <col min="3266" max="3266" width="15.85546875" bestFit="1" customWidth="1"/>
    <col min="3267" max="3267" width="10.28515625" bestFit="1" customWidth="1"/>
    <col min="3268" max="3268" width="15.85546875" bestFit="1" customWidth="1"/>
    <col min="3269" max="3269" width="10.28515625" bestFit="1" customWidth="1"/>
    <col min="3270" max="3270" width="4.28515625" bestFit="1" customWidth="1"/>
    <col min="3271" max="3271" width="15.85546875" bestFit="1" customWidth="1"/>
    <col min="3272" max="3272" width="10.28515625" bestFit="1" customWidth="1"/>
    <col min="3273" max="3273" width="4.28515625" bestFit="1" customWidth="1"/>
    <col min="3274" max="3274" width="3.85546875" bestFit="1" customWidth="1"/>
    <col min="3275" max="3275" width="4.42578125" bestFit="1" customWidth="1"/>
    <col min="3276" max="3276" width="15.85546875" bestFit="1" customWidth="1"/>
    <col min="3277" max="3277" width="10.28515625" bestFit="1" customWidth="1"/>
    <col min="3278" max="3278" width="4.42578125" bestFit="1" customWidth="1"/>
    <col min="3279" max="3279" width="4" bestFit="1" customWidth="1"/>
    <col min="3280" max="3280" width="4.7109375" bestFit="1" customWidth="1"/>
    <col min="3281" max="3281" width="3.85546875" bestFit="1" customWidth="1"/>
    <col min="3282" max="3282" width="3.28515625" bestFit="1" customWidth="1"/>
    <col min="3283" max="3283" width="3.85546875" bestFit="1" customWidth="1"/>
    <col min="3284" max="3284" width="4.140625" bestFit="1" customWidth="1"/>
    <col min="3285" max="3285" width="15.85546875" bestFit="1" customWidth="1"/>
    <col min="3286" max="3286" width="10.28515625" bestFit="1" customWidth="1"/>
    <col min="3287" max="3287" width="3.85546875" bestFit="1" customWidth="1"/>
    <col min="3288" max="3288" width="4.42578125" bestFit="1" customWidth="1"/>
    <col min="3289" max="3289" width="4.140625" bestFit="1" customWidth="1"/>
    <col min="3290" max="3290" width="15.85546875" bestFit="1" customWidth="1"/>
    <col min="3291" max="3291" width="10.28515625" bestFit="1" customWidth="1"/>
    <col min="3292" max="3292" width="15.85546875" bestFit="1" customWidth="1"/>
    <col min="3293" max="3293" width="10.28515625" bestFit="1" customWidth="1"/>
    <col min="3294" max="3294" width="4.28515625" bestFit="1" customWidth="1"/>
    <col min="3295" max="3295" width="4.42578125" bestFit="1" customWidth="1"/>
    <col min="3296" max="3296" width="15.85546875" bestFit="1" customWidth="1"/>
    <col min="3297" max="3297" width="10.28515625" bestFit="1" customWidth="1"/>
    <col min="3298" max="3298" width="15.85546875" bestFit="1" customWidth="1"/>
    <col min="3299" max="3299" width="10.28515625" bestFit="1" customWidth="1"/>
    <col min="3300" max="3300" width="4.42578125" bestFit="1" customWidth="1"/>
    <col min="3301" max="3301" width="4" bestFit="1" customWidth="1"/>
    <col min="3302" max="3302" width="3.85546875" bestFit="1" customWidth="1"/>
    <col min="3303" max="3303" width="15.85546875" bestFit="1" customWidth="1"/>
    <col min="3304" max="3304" width="10.28515625" bestFit="1" customWidth="1"/>
    <col min="3305" max="3305" width="4" bestFit="1" customWidth="1"/>
    <col min="3306" max="3306" width="4.140625" bestFit="1" customWidth="1"/>
    <col min="3307" max="3307" width="15.85546875" bestFit="1" customWidth="1"/>
    <col min="3308" max="3308" width="10.28515625" bestFit="1" customWidth="1"/>
    <col min="3309" max="3309" width="15.85546875" bestFit="1" customWidth="1"/>
    <col min="3310" max="3310" width="10.28515625" bestFit="1" customWidth="1"/>
    <col min="3311" max="3311" width="4.28515625" bestFit="1" customWidth="1"/>
    <col min="3312" max="3312" width="4.42578125" bestFit="1" customWidth="1"/>
    <col min="3313" max="3313" width="15.85546875" bestFit="1" customWidth="1"/>
    <col min="3314" max="3314" width="10.28515625" bestFit="1" customWidth="1"/>
    <col min="3315" max="3315" width="4.140625" bestFit="1" customWidth="1"/>
    <col min="3316" max="3316" width="15.85546875" bestFit="1" customWidth="1"/>
    <col min="3317" max="3317" width="10.28515625" bestFit="1" customWidth="1"/>
    <col min="3318" max="3318" width="4.140625" bestFit="1" customWidth="1"/>
    <col min="3319" max="3319" width="15.85546875" bestFit="1" customWidth="1"/>
    <col min="3320" max="3320" width="10.28515625" bestFit="1" customWidth="1"/>
    <col min="3321" max="3321" width="15.85546875" bestFit="1" customWidth="1"/>
    <col min="3322" max="3322" width="10.28515625" bestFit="1" customWidth="1"/>
    <col min="3323" max="3323" width="15.85546875" bestFit="1" customWidth="1"/>
    <col min="3324" max="3324" width="10.28515625" bestFit="1" customWidth="1"/>
    <col min="3325" max="3325" width="3.28515625" bestFit="1" customWidth="1"/>
    <col min="3326" max="3326" width="4.42578125" bestFit="1" customWidth="1"/>
    <col min="3327" max="3327" width="15.85546875" bestFit="1" customWidth="1"/>
    <col min="3328" max="3328" width="10.28515625" bestFit="1" customWidth="1"/>
    <col min="3329" max="3329" width="15.85546875" bestFit="1" customWidth="1"/>
    <col min="3330" max="3330" width="10.28515625" bestFit="1" customWidth="1"/>
    <col min="3331" max="3331" width="4.28515625" bestFit="1" customWidth="1"/>
    <col min="3332" max="3332" width="15.85546875" bestFit="1" customWidth="1"/>
    <col min="3333" max="3333" width="10.28515625" bestFit="1" customWidth="1"/>
    <col min="3334" max="3334" width="4.28515625" bestFit="1" customWidth="1"/>
    <col min="3335" max="3335" width="15.85546875" bestFit="1" customWidth="1"/>
    <col min="3336" max="3336" width="10.28515625" bestFit="1" customWidth="1"/>
    <col min="3337" max="3337" width="15.85546875" bestFit="1" customWidth="1"/>
    <col min="3338" max="3338" width="10.28515625" bestFit="1" customWidth="1"/>
    <col min="3339" max="3339" width="15.85546875" bestFit="1" customWidth="1"/>
    <col min="3340" max="3340" width="10.28515625" bestFit="1" customWidth="1"/>
    <col min="3341" max="3341" width="4.42578125" bestFit="1" customWidth="1"/>
    <col min="3342" max="3342" width="4" bestFit="1" customWidth="1"/>
    <col min="3343" max="3343" width="3.85546875" bestFit="1" customWidth="1"/>
    <col min="3344" max="3344" width="4.140625" bestFit="1" customWidth="1"/>
    <col min="3345" max="3345" width="15.85546875" bestFit="1" customWidth="1"/>
    <col min="3346" max="3346" width="10.28515625" bestFit="1" customWidth="1"/>
    <col min="3347" max="3347" width="4.7109375" bestFit="1" customWidth="1"/>
    <col min="3348" max="3348" width="3.85546875" bestFit="1" customWidth="1"/>
    <col min="3349" max="3349" width="3.28515625" bestFit="1" customWidth="1"/>
    <col min="3350" max="3350" width="4.140625" bestFit="1" customWidth="1"/>
    <col min="3351" max="3351" width="3.85546875" bestFit="1" customWidth="1"/>
    <col min="3352" max="3352" width="4.140625" bestFit="1" customWidth="1"/>
    <col min="3353" max="3353" width="15.85546875" bestFit="1" customWidth="1"/>
    <col min="3354" max="3354" width="10.28515625" bestFit="1" customWidth="1"/>
    <col min="3355" max="3355" width="15.85546875" bestFit="1" customWidth="1"/>
    <col min="3356" max="3356" width="10.28515625" bestFit="1" customWidth="1"/>
    <col min="3357" max="3357" width="15.85546875" bestFit="1" customWidth="1"/>
    <col min="3358" max="3358" width="10.28515625" bestFit="1" customWidth="1"/>
    <col min="3359" max="3359" width="15.85546875" bestFit="1" customWidth="1"/>
    <col min="3360" max="3360" width="10.28515625" bestFit="1" customWidth="1"/>
    <col min="3361" max="3361" width="15.85546875" bestFit="1" customWidth="1"/>
    <col min="3362" max="3362" width="10.28515625" bestFit="1" customWidth="1"/>
    <col min="3363" max="3363" width="3.85546875" bestFit="1" customWidth="1"/>
    <col min="3364" max="3364" width="4.140625" bestFit="1" customWidth="1"/>
    <col min="3365" max="3365" width="15.85546875" bestFit="1" customWidth="1"/>
    <col min="3366" max="3366" width="10.28515625" bestFit="1" customWidth="1"/>
    <col min="3367" max="3367" width="4.7109375" bestFit="1" customWidth="1"/>
    <col min="3368" max="3368" width="3.85546875" bestFit="1" customWidth="1"/>
    <col min="3369" max="3369" width="3.28515625" bestFit="1" customWidth="1"/>
    <col min="3370" max="3370" width="4.28515625" bestFit="1" customWidth="1"/>
    <col min="3371" max="3371" width="3.85546875" bestFit="1" customWidth="1"/>
    <col min="3372" max="3372" width="15.85546875" bestFit="1" customWidth="1"/>
    <col min="3373" max="3373" width="10.28515625" bestFit="1" customWidth="1"/>
    <col min="3374" max="3374" width="15.85546875" bestFit="1" customWidth="1"/>
    <col min="3375" max="3375" width="10.28515625" bestFit="1" customWidth="1"/>
    <col min="3376" max="3376" width="15.85546875" bestFit="1" customWidth="1"/>
    <col min="3377" max="3377" width="10.28515625" bestFit="1" customWidth="1"/>
    <col min="3378" max="3378" width="3.85546875" bestFit="1" customWidth="1"/>
    <col min="3379" max="3379" width="3.28515625" bestFit="1" customWidth="1"/>
    <col min="3380" max="3381" width="4.140625" bestFit="1" customWidth="1"/>
    <col min="3382" max="3382" width="15.85546875" bestFit="1" customWidth="1"/>
    <col min="3383" max="3383" width="10.28515625" bestFit="1" customWidth="1"/>
    <col min="3384" max="3384" width="4.42578125" bestFit="1" customWidth="1"/>
    <col min="3385" max="3385" width="4.140625" bestFit="1" customWidth="1"/>
    <col min="3386" max="3386" width="15.85546875" bestFit="1" customWidth="1"/>
    <col min="3387" max="3387" width="10.28515625" bestFit="1" customWidth="1"/>
    <col min="3388" max="3388" width="15.85546875" bestFit="1" customWidth="1"/>
    <col min="3389" max="3389" width="10.28515625" bestFit="1" customWidth="1"/>
    <col min="3390" max="3390" width="4.42578125" bestFit="1" customWidth="1"/>
    <col min="3391" max="3391" width="3.85546875" bestFit="1" customWidth="1"/>
    <col min="3392" max="3392" width="3.28515625" bestFit="1" customWidth="1"/>
    <col min="3393" max="3393" width="15.85546875" bestFit="1" customWidth="1"/>
    <col min="3394" max="3394" width="10.28515625" bestFit="1" customWidth="1"/>
    <col min="3395" max="3395" width="4.42578125" bestFit="1" customWidth="1"/>
    <col min="3396" max="3396" width="15.85546875" bestFit="1" customWidth="1"/>
    <col min="3397" max="3397" width="10.28515625" bestFit="1" customWidth="1"/>
    <col min="3398" max="3398" width="4.140625" bestFit="1" customWidth="1"/>
    <col min="3399" max="3399" width="15.85546875" bestFit="1" customWidth="1"/>
    <col min="3400" max="3400" width="10.28515625" bestFit="1" customWidth="1"/>
    <col min="3401" max="3401" width="15.85546875" bestFit="1" customWidth="1"/>
    <col min="3402" max="3402" width="10.28515625" bestFit="1" customWidth="1"/>
    <col min="3403" max="3403" width="15.85546875" bestFit="1" customWidth="1"/>
    <col min="3404" max="3404" width="10.28515625" bestFit="1" customWidth="1"/>
    <col min="3405" max="3405" width="3.85546875" bestFit="1" customWidth="1"/>
    <col min="3406" max="3406" width="15.85546875" bestFit="1" customWidth="1"/>
    <col min="3407" max="3407" width="10.28515625" bestFit="1" customWidth="1"/>
    <col min="3408" max="3408" width="15.85546875" bestFit="1" customWidth="1"/>
    <col min="3409" max="3409" width="10.28515625" bestFit="1" customWidth="1"/>
    <col min="3410" max="3410" width="15.85546875" bestFit="1" customWidth="1"/>
    <col min="3411" max="3411" width="10.28515625" bestFit="1" customWidth="1"/>
    <col min="3412" max="3412" width="4" bestFit="1" customWidth="1"/>
    <col min="3413" max="3413" width="3.85546875" bestFit="1" customWidth="1"/>
    <col min="3414" max="3414" width="3.28515625" bestFit="1" customWidth="1"/>
    <col min="3415" max="3415" width="4.140625" bestFit="1" customWidth="1"/>
    <col min="3416" max="3416" width="3.85546875" bestFit="1" customWidth="1"/>
    <col min="3417" max="3417" width="4.42578125" bestFit="1" customWidth="1"/>
    <col min="3418" max="3418" width="15.85546875" bestFit="1" customWidth="1"/>
    <col min="3419" max="3419" width="10.28515625" bestFit="1" customWidth="1"/>
    <col min="3420" max="3420" width="15.85546875" bestFit="1" customWidth="1"/>
    <col min="3421" max="3421" width="10.28515625" bestFit="1" customWidth="1"/>
    <col min="3422" max="3422" width="15.85546875" bestFit="1" customWidth="1"/>
    <col min="3423" max="3423" width="10.28515625" bestFit="1" customWidth="1"/>
    <col min="3424" max="3424" width="3.28515625" bestFit="1" customWidth="1"/>
    <col min="3425" max="3425" width="4.28515625" bestFit="1" customWidth="1"/>
    <col min="3426" max="3426" width="4.140625" bestFit="1" customWidth="1"/>
    <col min="3427" max="3427" width="15.85546875" bestFit="1" customWidth="1"/>
    <col min="3428" max="3428" width="10.28515625" bestFit="1" customWidth="1"/>
    <col min="3429" max="3429" width="15.85546875" bestFit="1" customWidth="1"/>
    <col min="3430" max="3430" width="10.28515625" bestFit="1" customWidth="1"/>
    <col min="3431" max="3431" width="15.85546875" bestFit="1" customWidth="1"/>
    <col min="3432" max="3432" width="10.28515625" bestFit="1" customWidth="1"/>
    <col min="3433" max="3433" width="4.140625" bestFit="1" customWidth="1"/>
    <col min="3434" max="3434" width="15.85546875" bestFit="1" customWidth="1"/>
    <col min="3435" max="3435" width="10.28515625" bestFit="1" customWidth="1"/>
    <col min="3436" max="3436" width="4" bestFit="1" customWidth="1"/>
    <col min="3437" max="3437" width="3.85546875" bestFit="1" customWidth="1"/>
    <col min="3438" max="3438" width="4.28515625" bestFit="1" customWidth="1"/>
    <col min="3439" max="3439" width="4.140625" bestFit="1" customWidth="1"/>
    <col min="3440" max="3440" width="15.85546875" bestFit="1" customWidth="1"/>
    <col min="3441" max="3441" width="10.28515625" bestFit="1" customWidth="1"/>
    <col min="3442" max="3442" width="15.85546875" bestFit="1" customWidth="1"/>
    <col min="3443" max="3443" width="10.28515625" bestFit="1" customWidth="1"/>
    <col min="3444" max="3444" width="15.85546875" bestFit="1" customWidth="1"/>
    <col min="3445" max="3445" width="10.28515625" bestFit="1" customWidth="1"/>
    <col min="3446" max="3446" width="4.42578125" bestFit="1" customWidth="1"/>
    <col min="3447" max="3447" width="15.85546875" bestFit="1" customWidth="1"/>
    <col min="3448" max="3448" width="10.28515625" bestFit="1" customWidth="1"/>
    <col min="3449" max="3449" width="15.85546875" bestFit="1" customWidth="1"/>
    <col min="3450" max="3450" width="10.28515625" bestFit="1" customWidth="1"/>
    <col min="3451" max="3451" width="15.85546875" bestFit="1" customWidth="1"/>
    <col min="3452" max="3452" width="10.28515625" bestFit="1" customWidth="1"/>
    <col min="3453" max="3453" width="15.85546875" bestFit="1" customWidth="1"/>
    <col min="3454" max="3454" width="10.28515625" bestFit="1" customWidth="1"/>
    <col min="3455" max="3455" width="15.85546875" bestFit="1" customWidth="1"/>
    <col min="3456" max="3456" width="10.28515625" bestFit="1" customWidth="1"/>
    <col min="3457" max="3457" width="15.85546875" bestFit="1" customWidth="1"/>
    <col min="3458" max="3458" width="10.28515625" bestFit="1" customWidth="1"/>
    <col min="3459" max="3459" width="15.85546875" bestFit="1" customWidth="1"/>
    <col min="3460" max="3460" width="10.28515625" bestFit="1" customWidth="1"/>
    <col min="3461" max="3461" width="4" bestFit="1" customWidth="1"/>
    <col min="3462" max="3462" width="3.85546875" bestFit="1" customWidth="1"/>
    <col min="3463" max="3463" width="4.28515625" bestFit="1" customWidth="1"/>
    <col min="3464" max="3465" width="4.140625" bestFit="1" customWidth="1"/>
    <col min="3466" max="3466" width="15.85546875" bestFit="1" customWidth="1"/>
    <col min="3467" max="3467" width="10.28515625" bestFit="1" customWidth="1"/>
    <col min="3468" max="3468" width="15.85546875" bestFit="1" customWidth="1"/>
    <col min="3469" max="3469" width="10.28515625" bestFit="1" customWidth="1"/>
    <col min="3470" max="3470" width="4.140625" bestFit="1" customWidth="1"/>
    <col min="3471" max="3471" width="15.85546875" bestFit="1" customWidth="1"/>
    <col min="3472" max="3472" width="10.28515625" bestFit="1" customWidth="1"/>
    <col min="3473" max="3473" width="15.85546875" bestFit="1" customWidth="1"/>
    <col min="3474" max="3474" width="10.28515625" bestFit="1" customWidth="1"/>
    <col min="3475" max="3475" width="15.85546875" bestFit="1" customWidth="1"/>
    <col min="3476" max="3476" width="10.28515625" bestFit="1" customWidth="1"/>
    <col min="3477" max="3477" width="15.85546875" bestFit="1" customWidth="1"/>
    <col min="3478" max="3478" width="10.28515625" bestFit="1" customWidth="1"/>
    <col min="3479" max="3479" width="15.85546875" bestFit="1" customWidth="1"/>
    <col min="3480" max="3480" width="10.28515625" bestFit="1" customWidth="1"/>
    <col min="3481" max="3481" width="4.42578125" bestFit="1" customWidth="1"/>
    <col min="3482" max="3482" width="15.85546875" bestFit="1" customWidth="1"/>
    <col min="3483" max="3483" width="10.28515625" bestFit="1" customWidth="1"/>
    <col min="3484" max="3484" width="4.42578125" bestFit="1" customWidth="1"/>
    <col min="3485" max="3485" width="4.140625" bestFit="1" customWidth="1"/>
    <col min="3486" max="3486" width="15.85546875" bestFit="1" customWidth="1"/>
    <col min="3487" max="3487" width="10.28515625" bestFit="1" customWidth="1"/>
    <col min="3488" max="3488" width="15.85546875" bestFit="1" customWidth="1"/>
    <col min="3489" max="3489" width="10.28515625" bestFit="1" customWidth="1"/>
    <col min="3490" max="3490" width="4.28515625" bestFit="1" customWidth="1"/>
    <col min="3491" max="3491" width="15.85546875" bestFit="1" customWidth="1"/>
    <col min="3492" max="3492" width="10.28515625" bestFit="1" customWidth="1"/>
    <col min="3493" max="3493" width="15.85546875" bestFit="1" customWidth="1"/>
    <col min="3494" max="3494" width="10.28515625" bestFit="1" customWidth="1"/>
    <col min="3495" max="3495" width="4.28515625" bestFit="1" customWidth="1"/>
    <col min="3496" max="3496" width="4.140625" bestFit="1" customWidth="1"/>
    <col min="3497" max="3497" width="15.85546875" bestFit="1" customWidth="1"/>
    <col min="3498" max="3498" width="10.28515625" bestFit="1" customWidth="1"/>
    <col min="3499" max="3499" width="15.85546875" bestFit="1" customWidth="1"/>
    <col min="3500" max="3500" width="10.28515625" bestFit="1" customWidth="1"/>
    <col min="3501" max="3501" width="15.85546875" bestFit="1" customWidth="1"/>
    <col min="3502" max="3502" width="10.28515625" bestFit="1" customWidth="1"/>
    <col min="3503" max="3503" width="15.85546875" bestFit="1" customWidth="1"/>
    <col min="3504" max="3504" width="10.28515625" bestFit="1" customWidth="1"/>
    <col min="3505" max="3505" width="15.85546875" bestFit="1" customWidth="1"/>
    <col min="3506" max="3506" width="10.28515625" bestFit="1" customWidth="1"/>
    <col min="3507" max="3507" width="4.7109375" bestFit="1" customWidth="1"/>
    <col min="3508" max="3508" width="3.85546875" bestFit="1" customWidth="1"/>
    <col min="3509" max="3509" width="4.140625" bestFit="1" customWidth="1"/>
    <col min="3510" max="3510" width="15.85546875" bestFit="1" customWidth="1"/>
    <col min="3511" max="3511" width="10.28515625" bestFit="1" customWidth="1"/>
    <col min="3512" max="3512" width="4.140625" bestFit="1" customWidth="1"/>
    <col min="3513" max="3513" width="15.85546875" bestFit="1" customWidth="1"/>
    <col min="3514" max="3514" width="10.28515625" bestFit="1" customWidth="1"/>
    <col min="3515" max="3515" width="4" bestFit="1" customWidth="1"/>
    <col min="3516" max="3516" width="3.28515625" bestFit="1" customWidth="1"/>
    <col min="3517" max="3517" width="4.28515625" bestFit="1" customWidth="1"/>
    <col min="3518" max="3518" width="4.42578125" bestFit="1" customWidth="1"/>
    <col min="3519" max="3519" width="15.85546875" bestFit="1" customWidth="1"/>
    <col min="3520" max="3520" width="10.28515625" bestFit="1" customWidth="1"/>
    <col min="3521" max="3521" width="3.85546875" bestFit="1" customWidth="1"/>
    <col min="3522" max="3522" width="4.42578125" bestFit="1" customWidth="1"/>
    <col min="3523" max="3523" width="15.85546875" bestFit="1" customWidth="1"/>
    <col min="3524" max="3524" width="10.28515625" bestFit="1" customWidth="1"/>
    <col min="3525" max="3525" width="15.85546875" bestFit="1" customWidth="1"/>
    <col min="3526" max="3526" width="10.28515625" bestFit="1" customWidth="1"/>
    <col min="3527" max="3527" width="4.28515625" bestFit="1" customWidth="1"/>
    <col min="3528" max="3528" width="4.140625" bestFit="1" customWidth="1"/>
    <col min="3529" max="3529" width="15.85546875" bestFit="1" customWidth="1"/>
    <col min="3530" max="3530" width="10.28515625" bestFit="1" customWidth="1"/>
    <col min="3531" max="3531" width="15.85546875" bestFit="1" customWidth="1"/>
    <col min="3532" max="3532" width="10.28515625" bestFit="1" customWidth="1"/>
    <col min="3533" max="3533" width="4" bestFit="1" customWidth="1"/>
    <col min="3534" max="3534" width="4.28515625" bestFit="1" customWidth="1"/>
    <col min="3535" max="3535" width="15.85546875" bestFit="1" customWidth="1"/>
    <col min="3536" max="3536" width="10.28515625" bestFit="1" customWidth="1"/>
    <col min="3537" max="3537" width="15.85546875" bestFit="1" customWidth="1"/>
    <col min="3538" max="3538" width="10.28515625" bestFit="1" customWidth="1"/>
    <col min="3539" max="3539" width="15.85546875" bestFit="1" customWidth="1"/>
    <col min="3540" max="3540" width="10.28515625" bestFit="1" customWidth="1"/>
    <col min="3541" max="3541" width="4.140625" bestFit="1" customWidth="1"/>
    <col min="3542" max="3542" width="15.85546875" bestFit="1" customWidth="1"/>
    <col min="3543" max="3543" width="10.28515625" bestFit="1" customWidth="1"/>
    <col min="3544" max="3544" width="3.28515625" bestFit="1" customWidth="1"/>
    <col min="3545" max="3545" width="4.28515625" bestFit="1" customWidth="1"/>
    <col min="3546" max="3546" width="3.85546875" bestFit="1" customWidth="1"/>
    <col min="3547" max="3547" width="4.140625" bestFit="1" customWidth="1"/>
    <col min="3548" max="3548" width="15.85546875" bestFit="1" customWidth="1"/>
    <col min="3549" max="3549" width="10.28515625" bestFit="1" customWidth="1"/>
    <col min="3550" max="3550" width="15.85546875" bestFit="1" customWidth="1"/>
    <col min="3551" max="3551" width="10.28515625" bestFit="1" customWidth="1"/>
    <col min="3552" max="3552" width="15.85546875" bestFit="1" customWidth="1"/>
    <col min="3553" max="3553" width="10.28515625" bestFit="1" customWidth="1"/>
    <col min="3554" max="3554" width="4.28515625" bestFit="1" customWidth="1"/>
    <col min="3555" max="3555" width="15.85546875" bestFit="1" customWidth="1"/>
    <col min="3556" max="3556" width="10.28515625" bestFit="1" customWidth="1"/>
    <col min="3557" max="3557" width="15.85546875" bestFit="1" customWidth="1"/>
    <col min="3558" max="3558" width="10.28515625" bestFit="1" customWidth="1"/>
    <col min="3559" max="3559" width="4.7109375" bestFit="1" customWidth="1"/>
    <col min="3560" max="3560" width="4.140625" bestFit="1" customWidth="1"/>
    <col min="3561" max="3561" width="4.42578125" bestFit="1" customWidth="1"/>
    <col min="3562" max="3562" width="15.85546875" bestFit="1" customWidth="1"/>
    <col min="3563" max="3563" width="10.28515625" bestFit="1" customWidth="1"/>
    <col min="3564" max="3564" width="3.28515625" bestFit="1" customWidth="1"/>
    <col min="3565" max="3565" width="4.28515625" bestFit="1" customWidth="1"/>
    <col min="3566" max="3566" width="4.42578125" bestFit="1" customWidth="1"/>
    <col min="3567" max="3567" width="4.140625" bestFit="1" customWidth="1"/>
    <col min="3568" max="3568" width="15.85546875" bestFit="1" customWidth="1"/>
    <col min="3569" max="3569" width="10.28515625" bestFit="1" customWidth="1"/>
    <col min="3570" max="3570" width="4.140625" bestFit="1" customWidth="1"/>
    <col min="3571" max="3571" width="15.85546875" bestFit="1" customWidth="1"/>
    <col min="3572" max="3572" width="10.28515625" bestFit="1" customWidth="1"/>
    <col min="3573" max="3573" width="4.140625" bestFit="1" customWidth="1"/>
    <col min="3574" max="3574" width="15.85546875" bestFit="1" customWidth="1"/>
    <col min="3575" max="3575" width="10.28515625" bestFit="1" customWidth="1"/>
    <col min="3576" max="3576" width="15.85546875" bestFit="1" customWidth="1"/>
    <col min="3577" max="3577" width="10.28515625" bestFit="1" customWidth="1"/>
    <col min="3578" max="3578" width="15.85546875" bestFit="1" customWidth="1"/>
    <col min="3579" max="3579" width="10.28515625" bestFit="1" customWidth="1"/>
    <col min="3580" max="3580" width="15.85546875" bestFit="1" customWidth="1"/>
    <col min="3581" max="3581" width="10.28515625" bestFit="1" customWidth="1"/>
    <col min="3582" max="3582" width="15.85546875" bestFit="1" customWidth="1"/>
    <col min="3583" max="3583" width="10.28515625" bestFit="1" customWidth="1"/>
    <col min="3584" max="3584" width="15.85546875" bestFit="1" customWidth="1"/>
    <col min="3585" max="3585" width="10.28515625" bestFit="1" customWidth="1"/>
    <col min="3586" max="3586" width="3.28515625" bestFit="1" customWidth="1"/>
    <col min="3587" max="3587" width="4.140625" bestFit="1" customWidth="1"/>
    <col min="3588" max="3588" width="15.85546875" bestFit="1" customWidth="1"/>
    <col min="3589" max="3589" width="10.28515625" bestFit="1" customWidth="1"/>
    <col min="3590" max="3590" width="15.85546875" bestFit="1" customWidth="1"/>
    <col min="3591" max="3591" width="10.28515625" bestFit="1" customWidth="1"/>
    <col min="3592" max="3592" width="15.85546875" bestFit="1" customWidth="1"/>
    <col min="3593" max="3593" width="10.28515625" bestFit="1" customWidth="1"/>
    <col min="3594" max="3594" width="3.85546875" bestFit="1" customWidth="1"/>
    <col min="3595" max="3595" width="3.28515625" bestFit="1" customWidth="1"/>
    <col min="3596" max="3596" width="4.140625" bestFit="1" customWidth="1"/>
    <col min="3597" max="3597" width="15.85546875" bestFit="1" customWidth="1"/>
    <col min="3598" max="3598" width="10.28515625" bestFit="1" customWidth="1"/>
    <col min="3599" max="3599" width="15.85546875" bestFit="1" customWidth="1"/>
    <col min="3600" max="3600" width="10.28515625" bestFit="1" customWidth="1"/>
    <col min="3601" max="3601" width="15.85546875" bestFit="1" customWidth="1"/>
    <col min="3602" max="3602" width="10.28515625" bestFit="1" customWidth="1"/>
    <col min="3603" max="3603" width="4.140625" bestFit="1" customWidth="1"/>
    <col min="3604" max="3604" width="15.85546875" bestFit="1" customWidth="1"/>
    <col min="3605" max="3605" width="10.28515625" bestFit="1" customWidth="1"/>
    <col min="3606" max="3606" width="15.85546875" bestFit="1" customWidth="1"/>
    <col min="3607" max="3607" width="10.28515625" bestFit="1" customWidth="1"/>
    <col min="3608" max="3608" width="15.85546875" bestFit="1" customWidth="1"/>
    <col min="3609" max="3609" width="10.28515625" bestFit="1" customWidth="1"/>
    <col min="3610" max="3610" width="15.85546875" bestFit="1" customWidth="1"/>
    <col min="3611" max="3611" width="10.28515625" bestFit="1" customWidth="1"/>
    <col min="3612" max="3612" width="15.85546875" bestFit="1" customWidth="1"/>
    <col min="3613" max="3613" width="10.28515625" bestFit="1" customWidth="1"/>
    <col min="3614" max="3614" width="15.85546875" bestFit="1" customWidth="1"/>
    <col min="3615" max="3615" width="10.28515625" bestFit="1" customWidth="1"/>
    <col min="3616" max="3616" width="15.85546875" bestFit="1" customWidth="1"/>
    <col min="3617" max="3617" width="10.28515625" bestFit="1" customWidth="1"/>
    <col min="3618" max="3618" width="15.85546875" bestFit="1" customWidth="1"/>
    <col min="3619" max="3619" width="10.28515625" bestFit="1" customWidth="1"/>
    <col min="3620" max="3620" width="15.85546875" bestFit="1" customWidth="1"/>
    <col min="3621" max="3621" width="10.28515625" bestFit="1" customWidth="1"/>
    <col min="3622" max="3622" width="15.85546875" bestFit="1" customWidth="1"/>
    <col min="3623" max="3623" width="10.28515625" bestFit="1" customWidth="1"/>
    <col min="3624" max="3624" width="15.85546875" bestFit="1" customWidth="1"/>
    <col min="3625" max="3625" width="10.28515625" bestFit="1" customWidth="1"/>
    <col min="3626" max="3626" width="4.28515625" bestFit="1" customWidth="1"/>
    <col min="3627" max="3627" width="15.85546875" bestFit="1" customWidth="1"/>
    <col min="3628" max="3628" width="10.28515625" bestFit="1" customWidth="1"/>
    <col min="3629" max="3629" width="15.85546875" bestFit="1" customWidth="1"/>
    <col min="3630" max="3630" width="10.28515625" bestFit="1" customWidth="1"/>
    <col min="3631" max="3631" width="15.85546875" bestFit="1" customWidth="1"/>
    <col min="3632" max="3632" width="10.28515625" bestFit="1" customWidth="1"/>
    <col min="3633" max="3633" width="15.85546875" bestFit="1" customWidth="1"/>
    <col min="3634" max="3634" width="10.28515625" bestFit="1" customWidth="1"/>
    <col min="3635" max="3635" width="15.85546875" bestFit="1" customWidth="1"/>
    <col min="3636" max="3636" width="10.28515625" bestFit="1" customWidth="1"/>
    <col min="3637" max="3637" width="15.85546875" bestFit="1" customWidth="1"/>
    <col min="3638" max="3638" width="10.28515625" bestFit="1" customWidth="1"/>
    <col min="3639" max="3639" width="15.85546875" bestFit="1" customWidth="1"/>
    <col min="3640" max="3640" width="10.28515625" bestFit="1" customWidth="1"/>
    <col min="3641" max="3641" width="15.85546875" bestFit="1" customWidth="1"/>
    <col min="3642" max="3642" width="10.28515625" bestFit="1" customWidth="1"/>
    <col min="3643" max="3643" width="15.85546875" bestFit="1" customWidth="1"/>
    <col min="3644" max="3644" width="10.28515625" bestFit="1" customWidth="1"/>
    <col min="3645" max="3645" width="4.42578125" bestFit="1" customWidth="1"/>
    <col min="3646" max="3646" width="15.85546875" bestFit="1" customWidth="1"/>
    <col min="3647" max="3647" width="10.28515625" bestFit="1" customWidth="1"/>
    <col min="3648" max="3648" width="15.85546875" bestFit="1" customWidth="1"/>
    <col min="3649" max="3649" width="10.28515625" bestFit="1" customWidth="1"/>
    <col min="3650" max="3650" width="15.85546875" bestFit="1" customWidth="1"/>
    <col min="3651" max="3651" width="10.28515625" bestFit="1" customWidth="1"/>
    <col min="3652" max="3652" width="3.85546875" bestFit="1" customWidth="1"/>
    <col min="3653" max="3653" width="3.28515625" bestFit="1" customWidth="1"/>
    <col min="3654" max="3655" width="4.140625" bestFit="1" customWidth="1"/>
    <col min="3656" max="3656" width="15.85546875" bestFit="1" customWidth="1"/>
    <col min="3657" max="3657" width="10.28515625" bestFit="1" customWidth="1"/>
    <col min="3658" max="3658" width="3.85546875" bestFit="1" customWidth="1"/>
    <col min="3659" max="3659" width="15.85546875" bestFit="1" customWidth="1"/>
    <col min="3660" max="3660" width="10.28515625" bestFit="1" customWidth="1"/>
    <col min="3661" max="3661" width="15.85546875" bestFit="1" customWidth="1"/>
    <col min="3662" max="3662" width="10.28515625" bestFit="1" customWidth="1"/>
    <col min="3663" max="3663" width="15.85546875" bestFit="1" customWidth="1"/>
    <col min="3664" max="3664" width="10.28515625" bestFit="1" customWidth="1"/>
    <col min="3665" max="3665" width="3.85546875" bestFit="1" customWidth="1"/>
    <col min="3666" max="3666" width="15.85546875" bestFit="1" customWidth="1"/>
    <col min="3667" max="3667" width="10.28515625" bestFit="1" customWidth="1"/>
    <col min="3668" max="3668" width="15.85546875" bestFit="1" customWidth="1"/>
    <col min="3669" max="3669" width="10.28515625" bestFit="1" customWidth="1"/>
    <col min="3670" max="3670" width="15.85546875" bestFit="1" customWidth="1"/>
    <col min="3671" max="3671" width="10.28515625" bestFit="1" customWidth="1"/>
    <col min="3672" max="3672" width="15.85546875" bestFit="1" customWidth="1"/>
    <col min="3673" max="3673" width="10.28515625" bestFit="1" customWidth="1"/>
    <col min="3674" max="3674" width="4.28515625" bestFit="1" customWidth="1"/>
    <col min="3675" max="3675" width="15.85546875" bestFit="1" customWidth="1"/>
    <col min="3676" max="3676" width="10.28515625" bestFit="1" customWidth="1"/>
    <col min="3677" max="3677" width="4.28515625" bestFit="1" customWidth="1"/>
    <col min="3678" max="3678" width="15.85546875" bestFit="1" customWidth="1"/>
    <col min="3679" max="3679" width="10.28515625" bestFit="1" customWidth="1"/>
    <col min="3680" max="3680" width="15.85546875" bestFit="1" customWidth="1"/>
    <col min="3681" max="3681" width="10.28515625" bestFit="1" customWidth="1"/>
    <col min="3682" max="3682" width="15.85546875" bestFit="1" customWidth="1"/>
    <col min="3683" max="3683" width="10.28515625" bestFit="1" customWidth="1"/>
    <col min="3684" max="3684" width="4.28515625" bestFit="1" customWidth="1"/>
    <col min="3685" max="3685" width="15.85546875" bestFit="1" customWidth="1"/>
    <col min="3686" max="3686" width="10.28515625" bestFit="1" customWidth="1"/>
    <col min="3687" max="3687" width="15.85546875" bestFit="1" customWidth="1"/>
    <col min="3688" max="3688" width="10.28515625" bestFit="1" customWidth="1"/>
    <col min="3689" max="3689" width="4" bestFit="1" customWidth="1"/>
    <col min="3690" max="3690" width="3.85546875" bestFit="1" customWidth="1"/>
    <col min="3691" max="3691" width="3.28515625" bestFit="1" customWidth="1"/>
    <col min="3692" max="3692" width="3.85546875" bestFit="1" customWidth="1"/>
    <col min="3693" max="3693" width="15.85546875" bestFit="1" customWidth="1"/>
    <col min="3694" max="3694" width="10.28515625" bestFit="1" customWidth="1"/>
    <col min="3695" max="3695" width="15.85546875" bestFit="1" customWidth="1"/>
    <col min="3696" max="3696" width="10.28515625" bestFit="1" customWidth="1"/>
    <col min="3697" max="3697" width="15.85546875" bestFit="1" customWidth="1"/>
    <col min="3698" max="3698" width="10.28515625" bestFit="1" customWidth="1"/>
    <col min="3699" max="3699" width="4.42578125" bestFit="1" customWidth="1"/>
    <col min="3700" max="3700" width="15.85546875" bestFit="1" customWidth="1"/>
    <col min="3701" max="3701" width="10.28515625" bestFit="1" customWidth="1"/>
    <col min="3702" max="3702" width="15.85546875" bestFit="1" customWidth="1"/>
    <col min="3703" max="3703" width="10.28515625" bestFit="1" customWidth="1"/>
    <col min="3704" max="3704" width="4.28515625" bestFit="1" customWidth="1"/>
    <col min="3705" max="3705" width="4.140625" bestFit="1" customWidth="1"/>
    <col min="3706" max="3706" width="15.85546875" bestFit="1" customWidth="1"/>
    <col min="3707" max="3707" width="10.28515625" bestFit="1" customWidth="1"/>
    <col min="3708" max="3708" width="4.140625" bestFit="1" customWidth="1"/>
    <col min="3709" max="3709" width="15.85546875" bestFit="1" customWidth="1"/>
    <col min="3710" max="3710" width="10.28515625" bestFit="1" customWidth="1"/>
    <col min="3711" max="3711" width="4" bestFit="1" customWidth="1"/>
    <col min="3712" max="3712" width="3.85546875" bestFit="1" customWidth="1"/>
    <col min="3713" max="3713" width="3.28515625" bestFit="1" customWidth="1"/>
    <col min="3714" max="3714" width="4.28515625" bestFit="1" customWidth="1"/>
    <col min="3715" max="3715" width="4.140625" bestFit="1" customWidth="1"/>
    <col min="3716" max="3716" width="15.85546875" bestFit="1" customWidth="1"/>
    <col min="3717" max="3717" width="10.28515625" bestFit="1" customWidth="1"/>
    <col min="3718" max="3718" width="15.85546875" bestFit="1" customWidth="1"/>
    <col min="3719" max="3719" width="10.28515625" bestFit="1" customWidth="1"/>
    <col min="3720" max="3720" width="4.7109375" bestFit="1" customWidth="1"/>
    <col min="3721" max="3721" width="4.140625" bestFit="1" customWidth="1"/>
    <col min="3722" max="3722" width="4.42578125" bestFit="1" customWidth="1"/>
    <col min="3723" max="3723" width="15.85546875" bestFit="1" customWidth="1"/>
    <col min="3724" max="3724" width="10.28515625" bestFit="1" customWidth="1"/>
    <col min="3725" max="3725" width="15.85546875" bestFit="1" customWidth="1"/>
    <col min="3726" max="3726" width="10.28515625" bestFit="1" customWidth="1"/>
    <col min="3727" max="3727" width="15.85546875" bestFit="1" customWidth="1"/>
    <col min="3728" max="3728" width="10.28515625" bestFit="1" customWidth="1"/>
    <col min="3729" max="3729" width="15.85546875" bestFit="1" customWidth="1"/>
    <col min="3730" max="3730" width="10.28515625" bestFit="1" customWidth="1"/>
    <col min="3731" max="3731" width="15.85546875" bestFit="1" customWidth="1"/>
    <col min="3732" max="3732" width="10.28515625" bestFit="1" customWidth="1"/>
    <col min="3733" max="3733" width="15.85546875" bestFit="1" customWidth="1"/>
    <col min="3734" max="3734" width="10.28515625" bestFit="1" customWidth="1"/>
    <col min="3735" max="3735" width="4.28515625" bestFit="1" customWidth="1"/>
    <col min="3736" max="3736" width="15.85546875" bestFit="1" customWidth="1"/>
    <col min="3737" max="3737" width="10.28515625" bestFit="1" customWidth="1"/>
    <col min="3738" max="3738" width="3.85546875" bestFit="1" customWidth="1"/>
    <col min="3739" max="3739" width="4.140625" bestFit="1" customWidth="1"/>
    <col min="3740" max="3740" width="3.85546875" bestFit="1" customWidth="1"/>
    <col min="3741" max="3741" width="4.42578125" bestFit="1" customWidth="1"/>
    <col min="3742" max="3742" width="4.140625" bestFit="1" customWidth="1"/>
    <col min="3743" max="3743" width="15.85546875" bestFit="1" customWidth="1"/>
    <col min="3744" max="3744" width="10.28515625" bestFit="1" customWidth="1"/>
    <col min="3745" max="3745" width="15.85546875" bestFit="1" customWidth="1"/>
    <col min="3746" max="3746" width="10.28515625" bestFit="1" customWidth="1"/>
    <col min="3747" max="3747" width="15.85546875" bestFit="1" customWidth="1"/>
    <col min="3748" max="3748" width="10.28515625" bestFit="1" customWidth="1"/>
    <col min="3749" max="3749" width="4.28515625" bestFit="1" customWidth="1"/>
    <col min="3750" max="3750" width="15.85546875" bestFit="1" customWidth="1"/>
    <col min="3751" max="3751" width="10.28515625" bestFit="1" customWidth="1"/>
    <col min="3752" max="3752" width="15.85546875" bestFit="1" customWidth="1"/>
    <col min="3753" max="3753" width="10.28515625" bestFit="1" customWidth="1"/>
    <col min="3754" max="3754" width="15.85546875" bestFit="1" customWidth="1"/>
    <col min="3755" max="3755" width="10.28515625" bestFit="1" customWidth="1"/>
    <col min="3756" max="3756" width="15.85546875" bestFit="1" customWidth="1"/>
    <col min="3757" max="3757" width="10.28515625" bestFit="1" customWidth="1"/>
    <col min="3758" max="3758" width="15.85546875" bestFit="1" customWidth="1"/>
    <col min="3759" max="3759" width="10.28515625" bestFit="1" customWidth="1"/>
    <col min="3760" max="3760" width="15.85546875" bestFit="1" customWidth="1"/>
    <col min="3761" max="3761" width="10.28515625" bestFit="1" customWidth="1"/>
    <col min="3762" max="3762" width="4.28515625" bestFit="1" customWidth="1"/>
    <col min="3763" max="3763" width="15.85546875" bestFit="1" customWidth="1"/>
    <col min="3764" max="3764" width="10.28515625" bestFit="1" customWidth="1"/>
    <col min="3765" max="3765" width="4.140625" bestFit="1" customWidth="1"/>
    <col min="3766" max="3766" width="15.85546875" bestFit="1" customWidth="1"/>
    <col min="3767" max="3767" width="10.28515625" bestFit="1" customWidth="1"/>
    <col min="3768" max="3768" width="15.85546875" bestFit="1" customWidth="1"/>
    <col min="3769" max="3769" width="10.28515625" bestFit="1" customWidth="1"/>
    <col min="3770" max="3771" width="3.85546875" bestFit="1" customWidth="1"/>
    <col min="3772" max="3772" width="15.85546875" bestFit="1" customWidth="1"/>
    <col min="3773" max="3773" width="10.28515625" bestFit="1" customWidth="1"/>
    <col min="3774" max="3774" width="15.85546875" bestFit="1" customWidth="1"/>
    <col min="3775" max="3775" width="10.28515625" bestFit="1" customWidth="1"/>
    <col min="3776" max="3776" width="15.85546875" bestFit="1" customWidth="1"/>
    <col min="3777" max="3777" width="10.28515625" bestFit="1" customWidth="1"/>
    <col min="3778" max="3778" width="15.85546875" bestFit="1" customWidth="1"/>
    <col min="3779" max="3779" width="10.28515625" bestFit="1" customWidth="1"/>
    <col min="3780" max="3780" width="15.85546875" bestFit="1" customWidth="1"/>
    <col min="3781" max="3781" width="10.28515625" bestFit="1" customWidth="1"/>
    <col min="3782" max="3782" width="15.85546875" bestFit="1" customWidth="1"/>
    <col min="3783" max="3783" width="10.28515625" bestFit="1" customWidth="1"/>
    <col min="3784" max="3784" width="4.28515625" bestFit="1" customWidth="1"/>
    <col min="3785" max="3785" width="15.85546875" bestFit="1" customWidth="1"/>
    <col min="3786" max="3786" width="10.28515625" bestFit="1" customWidth="1"/>
    <col min="3787" max="3787" width="4.140625" bestFit="1" customWidth="1"/>
    <col min="3788" max="3788" width="15.85546875" bestFit="1" customWidth="1"/>
    <col min="3789" max="3789" width="10.28515625" bestFit="1" customWidth="1"/>
    <col min="3790" max="3790" width="15.85546875" bestFit="1" customWidth="1"/>
    <col min="3791" max="3791" width="10.28515625" bestFit="1" customWidth="1"/>
    <col min="3792" max="3792" width="15.85546875" bestFit="1" customWidth="1"/>
    <col min="3793" max="3793" width="10.28515625" bestFit="1" customWidth="1"/>
    <col min="3794" max="3794" width="15.85546875" bestFit="1" customWidth="1"/>
    <col min="3795" max="3795" width="10.28515625" bestFit="1" customWidth="1"/>
    <col min="3796" max="3796" width="15.85546875" bestFit="1" customWidth="1"/>
    <col min="3797" max="3797" width="10.28515625" bestFit="1" customWidth="1"/>
    <col min="3798" max="3798" width="15.85546875" bestFit="1" customWidth="1"/>
    <col min="3799" max="3799" width="10.28515625" bestFit="1" customWidth="1"/>
    <col min="3800" max="3800" width="15.85546875" bestFit="1" customWidth="1"/>
    <col min="3801" max="3801" width="10.28515625" bestFit="1" customWidth="1"/>
    <col min="3802" max="3803" width="3.85546875" bestFit="1" customWidth="1"/>
    <col min="3804" max="3804" width="4.42578125" bestFit="1" customWidth="1"/>
    <col min="3805" max="3805" width="15.85546875" bestFit="1" customWidth="1"/>
    <col min="3806" max="3806" width="10.28515625" bestFit="1" customWidth="1"/>
    <col min="3807" max="3807" width="15.85546875" bestFit="1" customWidth="1"/>
    <col min="3808" max="3808" width="10.28515625" bestFit="1" customWidth="1"/>
    <col min="3809" max="3809" width="15.85546875" bestFit="1" customWidth="1"/>
    <col min="3810" max="3810" width="10.28515625" bestFit="1" customWidth="1"/>
    <col min="3811" max="3811" width="15.85546875" bestFit="1" customWidth="1"/>
    <col min="3812" max="3812" width="10.28515625" bestFit="1" customWidth="1"/>
    <col min="3813" max="3813" width="4.140625" bestFit="1" customWidth="1"/>
    <col min="3814" max="3814" width="15.85546875" bestFit="1" customWidth="1"/>
    <col min="3815" max="3815" width="10.28515625" bestFit="1" customWidth="1"/>
    <col min="3816" max="3816" width="15.85546875" bestFit="1" customWidth="1"/>
    <col min="3817" max="3817" width="10.28515625" bestFit="1" customWidth="1"/>
    <col min="3818" max="3818" width="4.42578125" bestFit="1" customWidth="1"/>
    <col min="3819" max="3819" width="4.140625" bestFit="1" customWidth="1"/>
    <col min="3820" max="3820" width="15.85546875" bestFit="1" customWidth="1"/>
    <col min="3821" max="3821" width="10.28515625" bestFit="1" customWidth="1"/>
    <col min="3822" max="3822" width="15.85546875" bestFit="1" customWidth="1"/>
    <col min="3823" max="3823" width="10.28515625" bestFit="1" customWidth="1"/>
    <col min="3824" max="3824" width="15.85546875" bestFit="1" customWidth="1"/>
    <col min="3825" max="3825" width="10.28515625" bestFit="1" customWidth="1"/>
    <col min="3826" max="3826" width="15.85546875" bestFit="1" customWidth="1"/>
    <col min="3827" max="3827" width="10.28515625" bestFit="1" customWidth="1"/>
    <col min="3828" max="3828" width="15.85546875" bestFit="1" customWidth="1"/>
    <col min="3829" max="3829" width="10.28515625" bestFit="1" customWidth="1"/>
    <col min="3830" max="3830" width="15.85546875" bestFit="1" customWidth="1"/>
    <col min="3831" max="3831" width="10.28515625" bestFit="1" customWidth="1"/>
    <col min="3832" max="3832" width="4.140625" bestFit="1" customWidth="1"/>
    <col min="3833" max="3833" width="15.85546875" bestFit="1" customWidth="1"/>
    <col min="3834" max="3834" width="10.28515625" bestFit="1" customWidth="1"/>
    <col min="3835" max="3835" width="15.85546875" bestFit="1" customWidth="1"/>
    <col min="3836" max="3836" width="10.28515625" bestFit="1" customWidth="1"/>
    <col min="3837" max="3837" width="15.85546875" bestFit="1" customWidth="1"/>
    <col min="3838" max="3838" width="10.28515625" bestFit="1" customWidth="1"/>
    <col min="3839" max="3839" width="15.85546875" bestFit="1" customWidth="1"/>
    <col min="3840" max="3840" width="10.28515625" bestFit="1" customWidth="1"/>
    <col min="3841" max="3841" width="4.28515625" bestFit="1" customWidth="1"/>
    <col min="3842" max="3842" width="4.140625" bestFit="1" customWidth="1"/>
    <col min="3843" max="3843" width="15.85546875" bestFit="1" customWidth="1"/>
    <col min="3844" max="3844" width="10.28515625" bestFit="1" customWidth="1"/>
    <col min="3845" max="3845" width="15.85546875" bestFit="1" customWidth="1"/>
    <col min="3846" max="3846" width="10.28515625" bestFit="1" customWidth="1"/>
    <col min="3847" max="3847" width="15.85546875" bestFit="1" customWidth="1"/>
    <col min="3848" max="3848" width="10.28515625" bestFit="1" customWidth="1"/>
    <col min="3849" max="3849" width="4.140625" bestFit="1" customWidth="1"/>
    <col min="3850" max="3850" width="15.85546875" bestFit="1" customWidth="1"/>
    <col min="3851" max="3851" width="10.28515625" bestFit="1" customWidth="1"/>
    <col min="3852" max="3852" width="15.85546875" bestFit="1" customWidth="1"/>
    <col min="3853" max="3853" width="10.28515625" bestFit="1" customWidth="1"/>
    <col min="3854" max="3854" width="15.85546875" bestFit="1" customWidth="1"/>
    <col min="3855" max="3855" width="10.28515625" bestFit="1" customWidth="1"/>
    <col min="3856" max="3856" width="15.85546875" bestFit="1" customWidth="1"/>
    <col min="3857" max="3857" width="10.28515625" bestFit="1" customWidth="1"/>
    <col min="3858" max="3858" width="15.85546875" bestFit="1" customWidth="1"/>
    <col min="3859" max="3859" width="10.28515625" bestFit="1" customWidth="1"/>
    <col min="3860" max="3860" width="15.85546875" bestFit="1" customWidth="1"/>
    <col min="3861" max="3861" width="10.28515625" bestFit="1" customWidth="1"/>
    <col min="3862" max="3862" width="15.85546875" bestFit="1" customWidth="1"/>
    <col min="3863" max="3863" width="10.28515625" bestFit="1" customWidth="1"/>
    <col min="3864" max="3864" width="3.28515625" bestFit="1" customWidth="1"/>
    <col min="3865" max="3865" width="15.85546875" bestFit="1" customWidth="1"/>
    <col min="3866" max="3866" width="10.28515625" bestFit="1" customWidth="1"/>
    <col min="3867" max="3867" width="4.7109375" bestFit="1" customWidth="1"/>
    <col min="3868" max="3868" width="3.28515625" bestFit="1" customWidth="1"/>
    <col min="3869" max="3869" width="4.28515625" bestFit="1" customWidth="1"/>
    <col min="3870" max="3870" width="4.140625" bestFit="1" customWidth="1"/>
    <col min="3871" max="3871" width="15.85546875" bestFit="1" customWidth="1"/>
    <col min="3872" max="3872" width="10.28515625" bestFit="1" customWidth="1"/>
    <col min="3873" max="3873" width="4.140625" bestFit="1" customWidth="1"/>
    <col min="3874" max="3874" width="15.85546875" bestFit="1" customWidth="1"/>
    <col min="3875" max="3875" width="10.28515625" bestFit="1" customWidth="1"/>
    <col min="3876" max="3876" width="15.85546875" bestFit="1" customWidth="1"/>
    <col min="3877" max="3877" width="10.28515625" bestFit="1" customWidth="1"/>
    <col min="3878" max="3878" width="15.85546875" bestFit="1" customWidth="1"/>
    <col min="3879" max="3879" width="10.28515625" bestFit="1" customWidth="1"/>
    <col min="3880" max="3880" width="15.85546875" bestFit="1" customWidth="1"/>
    <col min="3881" max="3881" width="10.28515625" bestFit="1" customWidth="1"/>
    <col min="3882" max="3882" width="15.85546875" bestFit="1" customWidth="1"/>
    <col min="3883" max="3883" width="10.28515625" bestFit="1" customWidth="1"/>
    <col min="3884" max="3884" width="3.28515625" bestFit="1" customWidth="1"/>
    <col min="3885" max="3885" width="15.85546875" bestFit="1" customWidth="1"/>
    <col min="3886" max="3886" width="10.28515625" bestFit="1" customWidth="1"/>
    <col min="3887" max="3887" width="4.28515625" bestFit="1" customWidth="1"/>
    <col min="3888" max="3888" width="15.85546875" bestFit="1" customWidth="1"/>
    <col min="3889" max="3889" width="10.28515625" bestFit="1" customWidth="1"/>
    <col min="3890" max="3890" width="15.85546875" bestFit="1" customWidth="1"/>
    <col min="3891" max="3891" width="10.28515625" bestFit="1" customWidth="1"/>
    <col min="3892" max="3892" width="15.85546875" bestFit="1" customWidth="1"/>
    <col min="3893" max="3893" width="10.28515625" bestFit="1" customWidth="1"/>
    <col min="3894" max="3894" width="3.28515625" bestFit="1" customWidth="1"/>
    <col min="3895" max="3895" width="15.85546875" bestFit="1" customWidth="1"/>
    <col min="3896" max="3896" width="10.28515625" bestFit="1" customWidth="1"/>
    <col min="3897" max="3897" width="15.85546875" bestFit="1" customWidth="1"/>
    <col min="3898" max="3898" width="10.28515625" bestFit="1" customWidth="1"/>
    <col min="3899" max="3899" width="15.85546875" bestFit="1" customWidth="1"/>
    <col min="3900" max="3900" width="10.28515625" bestFit="1" customWidth="1"/>
    <col min="3901" max="3901" width="4.140625" bestFit="1" customWidth="1"/>
    <col min="3902" max="3902" width="15.85546875" bestFit="1" customWidth="1"/>
    <col min="3903" max="3903" width="10.28515625" bestFit="1" customWidth="1"/>
    <col min="3904" max="3904" width="15.85546875" bestFit="1" customWidth="1"/>
    <col min="3905" max="3905" width="10.28515625" bestFit="1" customWidth="1"/>
    <col min="3906" max="3906" width="4.28515625" bestFit="1" customWidth="1"/>
    <col min="3907" max="3907" width="15.85546875" bestFit="1" customWidth="1"/>
    <col min="3908" max="3908" width="10.28515625" bestFit="1" customWidth="1"/>
    <col min="3909" max="3909" width="15.85546875" bestFit="1" customWidth="1"/>
    <col min="3910" max="3910" width="10.28515625" bestFit="1" customWidth="1"/>
    <col min="3911" max="3911" width="15.85546875" bestFit="1" customWidth="1"/>
    <col min="3912" max="3912" width="10.28515625" bestFit="1" customWidth="1"/>
    <col min="3913" max="3913" width="15.85546875" bestFit="1" customWidth="1"/>
    <col min="3914" max="3914" width="10.28515625" bestFit="1" customWidth="1"/>
    <col min="3915" max="3915" width="4.140625" bestFit="1" customWidth="1"/>
    <col min="3916" max="3916" width="15.85546875" bestFit="1" customWidth="1"/>
    <col min="3917" max="3917" width="10.28515625" bestFit="1" customWidth="1"/>
    <col min="3918" max="3918" width="15.85546875" bestFit="1" customWidth="1"/>
    <col min="3919" max="3919" width="10.28515625" bestFit="1" customWidth="1"/>
    <col min="3920" max="3920" width="15.85546875" bestFit="1" customWidth="1"/>
    <col min="3921" max="3921" width="10.28515625" bestFit="1" customWidth="1"/>
    <col min="3922" max="3922" width="4.140625" bestFit="1" customWidth="1"/>
    <col min="3923" max="3923" width="15.85546875" bestFit="1" customWidth="1"/>
    <col min="3924" max="3924" width="10.28515625" bestFit="1" customWidth="1"/>
    <col min="3925" max="3925" width="4.28515625" bestFit="1" customWidth="1"/>
    <col min="3926" max="3926" width="15.85546875" bestFit="1" customWidth="1"/>
    <col min="3927" max="3927" width="10.28515625" bestFit="1" customWidth="1"/>
    <col min="3928" max="3928" width="15.85546875" bestFit="1" customWidth="1"/>
    <col min="3929" max="3929" width="10.28515625" bestFit="1" customWidth="1"/>
    <col min="3930" max="3930" width="15.85546875" bestFit="1" customWidth="1"/>
    <col min="3931" max="3931" width="10.28515625" bestFit="1" customWidth="1"/>
    <col min="3932" max="3932" width="3.28515625" bestFit="1" customWidth="1"/>
    <col min="3933" max="3933" width="4.140625" bestFit="1" customWidth="1"/>
    <col min="3934" max="3934" width="15.85546875" bestFit="1" customWidth="1"/>
    <col min="3935" max="3935" width="10.28515625" bestFit="1" customWidth="1"/>
    <col min="3936" max="3936" width="4.28515625" bestFit="1" customWidth="1"/>
    <col min="3937" max="3937" width="15.85546875" bestFit="1" customWidth="1"/>
    <col min="3938" max="3938" width="10.28515625" bestFit="1" customWidth="1"/>
    <col min="3939" max="3939" width="15.85546875" bestFit="1" customWidth="1"/>
    <col min="3940" max="3940" width="10.28515625" bestFit="1" customWidth="1"/>
    <col min="3941" max="3941" width="15.85546875" bestFit="1" customWidth="1"/>
    <col min="3942" max="3942" width="10.28515625" bestFit="1" customWidth="1"/>
    <col min="3943" max="3943" width="15.85546875" bestFit="1" customWidth="1"/>
    <col min="3944" max="3944" width="10.28515625" bestFit="1" customWidth="1"/>
    <col min="3945" max="3945" width="15.85546875" bestFit="1" customWidth="1"/>
    <col min="3946" max="3946" width="10.28515625" bestFit="1" customWidth="1"/>
    <col min="3947" max="3947" width="4.42578125" bestFit="1" customWidth="1"/>
    <col min="3948" max="3948" width="15.85546875" bestFit="1" customWidth="1"/>
    <col min="3949" max="3949" width="10.28515625" bestFit="1" customWidth="1"/>
    <col min="3950" max="3950" width="4" bestFit="1" customWidth="1"/>
    <col min="3951" max="3951" width="15.85546875" bestFit="1" customWidth="1"/>
    <col min="3952" max="3952" width="10.28515625" bestFit="1" customWidth="1"/>
    <col min="3953" max="3953" width="15.85546875" bestFit="1" customWidth="1"/>
    <col min="3954" max="3954" width="10.28515625" bestFit="1" customWidth="1"/>
    <col min="3955" max="3955" width="15.85546875" bestFit="1" customWidth="1"/>
    <col min="3956" max="3956" width="10.28515625" bestFit="1" customWidth="1"/>
    <col min="3957" max="3957" width="15.85546875" bestFit="1" customWidth="1"/>
    <col min="3958" max="3958" width="10.28515625" bestFit="1" customWidth="1"/>
    <col min="3959" max="3959" width="15.85546875" bestFit="1" customWidth="1"/>
    <col min="3960" max="3960" width="10.28515625" bestFit="1" customWidth="1"/>
    <col min="3961" max="3961" width="15.85546875" bestFit="1" customWidth="1"/>
    <col min="3962" max="3962" width="10.28515625" bestFit="1" customWidth="1"/>
    <col min="3963" max="3963" width="15.85546875" bestFit="1" customWidth="1"/>
    <col min="3964" max="3964" width="10.28515625" bestFit="1" customWidth="1"/>
    <col min="3965" max="3965" width="15.85546875" bestFit="1" customWidth="1"/>
    <col min="3966" max="3966" width="10.28515625" bestFit="1" customWidth="1"/>
    <col min="3967" max="3967" width="15.85546875" bestFit="1" customWidth="1"/>
    <col min="3968" max="3968" width="10.28515625" bestFit="1" customWidth="1"/>
    <col min="3969" max="3969" width="15.85546875" bestFit="1" customWidth="1"/>
    <col min="3970" max="3970" width="10.28515625" bestFit="1" customWidth="1"/>
    <col min="3971" max="3971" width="15.85546875" bestFit="1" customWidth="1"/>
    <col min="3972" max="3972" width="10.28515625" bestFit="1" customWidth="1"/>
    <col min="3973" max="3973" width="15.85546875" bestFit="1" customWidth="1"/>
    <col min="3974" max="3974" width="10.28515625" bestFit="1" customWidth="1"/>
    <col min="3975" max="3975" width="15.85546875" bestFit="1" customWidth="1"/>
    <col min="3976" max="3976" width="10.28515625" bestFit="1" customWidth="1"/>
    <col min="3977" max="3977" width="15.85546875" bestFit="1" customWidth="1"/>
    <col min="3978" max="3978" width="10.28515625" bestFit="1" customWidth="1"/>
    <col min="3979" max="3979" width="15.85546875" bestFit="1" customWidth="1"/>
    <col min="3980" max="3980" width="10.28515625" bestFit="1" customWidth="1"/>
    <col min="3981" max="3981" width="15.85546875" bestFit="1" customWidth="1"/>
    <col min="3982" max="3982" width="10.28515625" bestFit="1" customWidth="1"/>
    <col min="3983" max="3983" width="15.85546875" bestFit="1" customWidth="1"/>
    <col min="3984" max="3984" width="10.28515625" bestFit="1" customWidth="1"/>
    <col min="3985" max="3985" width="4.140625" bestFit="1" customWidth="1"/>
    <col min="3986" max="3986" width="15.85546875" bestFit="1" customWidth="1"/>
    <col min="3987" max="3987" width="10.28515625" bestFit="1" customWidth="1"/>
    <col min="3988" max="3988" width="4.28515625" bestFit="1" customWidth="1"/>
    <col min="3989" max="3989" width="15.85546875" bestFit="1" customWidth="1"/>
    <col min="3990" max="3990" width="10.28515625" bestFit="1" customWidth="1"/>
    <col min="3991" max="3991" width="4.42578125" bestFit="1" customWidth="1"/>
    <col min="3992" max="3992" width="15.85546875" bestFit="1" customWidth="1"/>
    <col min="3993" max="3993" width="10.28515625" bestFit="1" customWidth="1"/>
    <col min="3994" max="3994" width="15.85546875" bestFit="1" customWidth="1"/>
    <col min="3995" max="3995" width="10.28515625" bestFit="1" customWidth="1"/>
    <col min="3996" max="3996" width="15.85546875" bestFit="1" customWidth="1"/>
    <col min="3997" max="3997" width="10.28515625" bestFit="1" customWidth="1"/>
    <col min="3998" max="3998" width="15.85546875" bestFit="1" customWidth="1"/>
    <col min="3999" max="3999" width="10.28515625" bestFit="1" customWidth="1"/>
    <col min="4000" max="4000" width="15.85546875" bestFit="1" customWidth="1"/>
    <col min="4001" max="4001" width="10.28515625" bestFit="1" customWidth="1"/>
    <col min="4002" max="4002" width="15.85546875" bestFit="1" customWidth="1"/>
    <col min="4003" max="4003" width="10.28515625" bestFit="1" customWidth="1"/>
    <col min="4004" max="4004" width="4.28515625" bestFit="1" customWidth="1"/>
    <col min="4005" max="4005" width="15.85546875" bestFit="1" customWidth="1"/>
    <col min="4006" max="4006" width="10.28515625" bestFit="1" customWidth="1"/>
    <col min="4007" max="4008" width="3.85546875" bestFit="1" customWidth="1"/>
    <col min="4009" max="4009" width="15.85546875" bestFit="1" customWidth="1"/>
    <col min="4010" max="4010" width="10.28515625" bestFit="1" customWidth="1"/>
    <col min="4011" max="4011" width="15.85546875" bestFit="1" customWidth="1"/>
    <col min="4012" max="4012" width="10.28515625" bestFit="1" customWidth="1"/>
    <col min="4013" max="4013" width="15.85546875" bestFit="1" customWidth="1"/>
    <col min="4014" max="4014" width="10.28515625" bestFit="1" customWidth="1"/>
    <col min="4015" max="4015" width="15.85546875" bestFit="1" customWidth="1"/>
    <col min="4016" max="4016" width="10.28515625" bestFit="1" customWidth="1"/>
    <col min="4017" max="4017" width="15.85546875" bestFit="1" customWidth="1"/>
    <col min="4018" max="4018" width="10.28515625" bestFit="1" customWidth="1"/>
    <col min="4019" max="4019" width="15.85546875" bestFit="1" customWidth="1"/>
    <col min="4020" max="4020" width="10.28515625" bestFit="1" customWidth="1"/>
    <col min="4021" max="4021" width="15.85546875" bestFit="1" customWidth="1"/>
    <col min="4022" max="4022" width="10.28515625" bestFit="1" customWidth="1"/>
    <col min="4023" max="4023" width="4.28515625" bestFit="1" customWidth="1"/>
    <col min="4024" max="4024" width="15.85546875" bestFit="1" customWidth="1"/>
    <col min="4025" max="4025" width="10.28515625" bestFit="1" customWidth="1"/>
    <col min="4026" max="4026" width="4.42578125" bestFit="1" customWidth="1"/>
    <col min="4027" max="4027" width="4.140625" bestFit="1" customWidth="1"/>
    <col min="4028" max="4028" width="15.85546875" bestFit="1" customWidth="1"/>
    <col min="4029" max="4029" width="10.28515625" bestFit="1" customWidth="1"/>
    <col min="4030" max="4030" width="15.85546875" bestFit="1" customWidth="1"/>
    <col min="4031" max="4031" width="10.28515625" bestFit="1" customWidth="1"/>
    <col min="4032" max="4032" width="15.85546875" bestFit="1" customWidth="1"/>
    <col min="4033" max="4033" width="10.28515625" bestFit="1" customWidth="1"/>
    <col min="4034" max="4034" width="15.85546875" bestFit="1" customWidth="1"/>
    <col min="4035" max="4035" width="10.28515625" bestFit="1" customWidth="1"/>
    <col min="4036" max="4036" width="15.85546875" bestFit="1" customWidth="1"/>
    <col min="4037" max="4037" width="10.28515625" bestFit="1" customWidth="1"/>
    <col min="4038" max="4038" width="15.85546875" bestFit="1" customWidth="1"/>
    <col min="4039" max="4039" width="10.28515625" bestFit="1" customWidth="1"/>
    <col min="4040" max="4040" width="4.28515625" bestFit="1" customWidth="1"/>
    <col min="4041" max="4041" width="15.85546875" bestFit="1" customWidth="1"/>
    <col min="4042" max="4042" width="10.28515625" bestFit="1" customWidth="1"/>
    <col min="4043" max="4043" width="15.85546875" bestFit="1" customWidth="1"/>
    <col min="4044" max="4044" width="10.28515625" bestFit="1" customWidth="1"/>
    <col min="4045" max="4045" width="15.85546875" bestFit="1" customWidth="1"/>
    <col min="4046" max="4046" width="10.28515625" bestFit="1" customWidth="1"/>
    <col min="4047" max="4047" width="15.85546875" bestFit="1" customWidth="1"/>
    <col min="4048" max="4048" width="10.28515625" bestFit="1" customWidth="1"/>
    <col min="4049" max="4049" width="4.140625" bestFit="1" customWidth="1"/>
    <col min="4050" max="4050" width="15.85546875" bestFit="1" customWidth="1"/>
    <col min="4051" max="4051" width="10.28515625" bestFit="1" customWidth="1"/>
    <col min="4052" max="4052" width="15.85546875" bestFit="1" customWidth="1"/>
    <col min="4053" max="4053" width="10.28515625" bestFit="1" customWidth="1"/>
    <col min="4054" max="4054" width="15.85546875" bestFit="1" customWidth="1"/>
    <col min="4055" max="4055" width="10.28515625" bestFit="1" customWidth="1"/>
    <col min="4056" max="4056" width="15.85546875" bestFit="1" customWidth="1"/>
    <col min="4057" max="4057" width="10.28515625" bestFit="1" customWidth="1"/>
    <col min="4058" max="4058" width="15.85546875" bestFit="1" customWidth="1"/>
    <col min="4059" max="4059" width="10.28515625" bestFit="1" customWidth="1"/>
    <col min="4060" max="4060" width="3.28515625" bestFit="1" customWidth="1"/>
    <col min="4061" max="4061" width="15.85546875" bestFit="1" customWidth="1"/>
    <col min="4062" max="4062" width="10.28515625" bestFit="1" customWidth="1"/>
    <col min="4063" max="4063" width="15.85546875" bestFit="1" customWidth="1"/>
    <col min="4064" max="4064" width="10.28515625" bestFit="1" customWidth="1"/>
    <col min="4065" max="4065" width="15.85546875" bestFit="1" customWidth="1"/>
    <col min="4066" max="4066" width="10.28515625" bestFit="1" customWidth="1"/>
    <col min="4067" max="4067" width="15.85546875" bestFit="1" customWidth="1"/>
    <col min="4068" max="4068" width="10.28515625" bestFit="1" customWidth="1"/>
    <col min="4069" max="4069" width="15.85546875" bestFit="1" customWidth="1"/>
    <col min="4070" max="4070" width="10.28515625" bestFit="1" customWidth="1"/>
    <col min="4071" max="4071" width="15.85546875" bestFit="1" customWidth="1"/>
    <col min="4072" max="4072" width="10.28515625" bestFit="1" customWidth="1"/>
    <col min="4073" max="4073" width="15.85546875" bestFit="1" customWidth="1"/>
    <col min="4074" max="4074" width="10.28515625" bestFit="1" customWidth="1"/>
    <col min="4075" max="4075" width="15.85546875" bestFit="1" customWidth="1"/>
    <col min="4076" max="4076" width="10.28515625" bestFit="1" customWidth="1"/>
    <col min="4077" max="4077" width="15.85546875" bestFit="1" customWidth="1"/>
    <col min="4078" max="4078" width="10.28515625" bestFit="1" customWidth="1"/>
    <col min="4079" max="4079" width="15.85546875" bestFit="1" customWidth="1"/>
    <col min="4080" max="4080" width="10.28515625" bestFit="1" customWidth="1"/>
    <col min="4081" max="4082" width="4.140625" bestFit="1" customWidth="1"/>
    <col min="4083" max="4083" width="15.85546875" bestFit="1" customWidth="1"/>
    <col min="4084" max="4084" width="10.28515625" bestFit="1" customWidth="1"/>
    <col min="4085" max="4085" width="3.28515625" bestFit="1" customWidth="1"/>
    <col min="4086" max="4086" width="15.85546875" bestFit="1" customWidth="1"/>
    <col min="4087" max="4087" width="10.28515625" bestFit="1" customWidth="1"/>
    <col min="4088" max="4088" width="15.85546875" bestFit="1" customWidth="1"/>
    <col min="4089" max="4089" width="10.28515625" bestFit="1" customWidth="1"/>
    <col min="4090" max="4090" width="15.85546875" bestFit="1" customWidth="1"/>
    <col min="4091" max="4091" width="10.28515625" bestFit="1" customWidth="1"/>
    <col min="4092" max="4092" width="4.28515625" bestFit="1" customWidth="1"/>
    <col min="4093" max="4093" width="15.85546875" bestFit="1" customWidth="1"/>
    <col min="4094" max="4094" width="10.28515625" bestFit="1" customWidth="1"/>
    <col min="4095" max="4095" width="15.85546875" bestFit="1" customWidth="1"/>
    <col min="4096" max="4096" width="10.28515625" bestFit="1" customWidth="1"/>
    <col min="4097" max="4097" width="15.85546875" bestFit="1" customWidth="1"/>
    <col min="4098" max="4098" width="10.28515625" bestFit="1" customWidth="1"/>
    <col min="4099" max="4099" width="15.85546875" bestFit="1" customWidth="1"/>
    <col min="4100" max="4100" width="10.28515625" bestFit="1" customWidth="1"/>
    <col min="4101" max="4101" width="15.85546875" bestFit="1" customWidth="1"/>
    <col min="4102" max="4102" width="10.28515625" bestFit="1" customWidth="1"/>
    <col min="4103" max="4103" width="15.85546875" bestFit="1" customWidth="1"/>
    <col min="4104" max="4104" width="10.28515625" bestFit="1" customWidth="1"/>
    <col min="4105" max="4105" width="15.85546875" bestFit="1" customWidth="1"/>
    <col min="4106" max="4106" width="10.28515625" bestFit="1" customWidth="1"/>
    <col min="4107" max="4107" width="15.85546875" bestFit="1" customWidth="1"/>
    <col min="4108" max="4108" width="10.28515625" bestFit="1" customWidth="1"/>
    <col min="4109" max="4109" width="4.42578125" bestFit="1" customWidth="1"/>
    <col min="4110" max="4110" width="15.85546875" bestFit="1" customWidth="1"/>
    <col min="4111" max="4111" width="10.28515625" bestFit="1" customWidth="1"/>
    <col min="4112" max="4112" width="15.85546875" bestFit="1" customWidth="1"/>
    <col min="4113" max="4113" width="10.28515625" bestFit="1" customWidth="1"/>
    <col min="4114" max="4114" width="15.85546875" bestFit="1" customWidth="1"/>
    <col min="4115" max="4115" width="10.28515625" bestFit="1" customWidth="1"/>
    <col min="4116" max="4116" width="15.85546875" bestFit="1" customWidth="1"/>
    <col min="4117" max="4117" width="10.28515625" bestFit="1" customWidth="1"/>
    <col min="4118" max="4118" width="15.85546875" bestFit="1" customWidth="1"/>
    <col min="4119" max="4119" width="10.28515625" bestFit="1" customWidth="1"/>
    <col min="4120" max="4120" width="15.85546875" bestFit="1" customWidth="1"/>
    <col min="4121" max="4121" width="10.28515625" bestFit="1" customWidth="1"/>
    <col min="4122" max="4122" width="15.85546875" bestFit="1" customWidth="1"/>
    <col min="4123" max="4123" width="10.28515625" bestFit="1" customWidth="1"/>
    <col min="4124" max="4124" width="4.42578125" bestFit="1" customWidth="1"/>
    <col min="4125" max="4125" width="15.85546875" bestFit="1" customWidth="1"/>
    <col min="4126" max="4126" width="10.28515625" bestFit="1" customWidth="1"/>
    <col min="4127" max="4127" width="3.28515625" bestFit="1" customWidth="1"/>
    <col min="4128" max="4128" width="15.85546875" bestFit="1" customWidth="1"/>
    <col min="4129" max="4129" width="10.28515625" bestFit="1" customWidth="1"/>
    <col min="4130" max="4130" width="15.85546875" bestFit="1" customWidth="1"/>
    <col min="4131" max="4131" width="10.28515625" bestFit="1" customWidth="1"/>
    <col min="4132" max="4132" width="4.140625" bestFit="1" customWidth="1"/>
    <col min="4133" max="4133" width="15.85546875" bestFit="1" customWidth="1"/>
    <col min="4134" max="4134" width="10.28515625" bestFit="1" customWidth="1"/>
    <col min="4135" max="4135" width="15.85546875" bestFit="1" customWidth="1"/>
    <col min="4136" max="4136" width="10.28515625" bestFit="1" customWidth="1"/>
    <col min="4137" max="4137" width="15.85546875" bestFit="1" customWidth="1"/>
    <col min="4138" max="4138" width="10.28515625" bestFit="1" customWidth="1"/>
    <col min="4139" max="4139" width="15.85546875" bestFit="1" customWidth="1"/>
    <col min="4140" max="4140" width="10.28515625" bestFit="1" customWidth="1"/>
    <col min="4141" max="4141" width="15.85546875" bestFit="1" customWidth="1"/>
    <col min="4142" max="4142" width="10.28515625" bestFit="1" customWidth="1"/>
    <col min="4143" max="4143" width="3.85546875" bestFit="1" customWidth="1"/>
    <col min="4144" max="4144" width="15.85546875" bestFit="1" customWidth="1"/>
    <col min="4145" max="4145" width="10.28515625" bestFit="1" customWidth="1"/>
    <col min="4146" max="4146" width="15.85546875" bestFit="1" customWidth="1"/>
    <col min="4147" max="4147" width="10.28515625" bestFit="1" customWidth="1"/>
    <col min="4148" max="4148" width="15.85546875" bestFit="1" customWidth="1"/>
    <col min="4149" max="4149" width="10.28515625" bestFit="1" customWidth="1"/>
    <col min="4150" max="4150" width="15.85546875" bestFit="1" customWidth="1"/>
    <col min="4151" max="4151" width="10.28515625" bestFit="1" customWidth="1"/>
    <col min="4152" max="4152" width="15.85546875" bestFit="1" customWidth="1"/>
    <col min="4153" max="4153" width="10.28515625" bestFit="1" customWidth="1"/>
    <col min="4154" max="4154" width="15.85546875" bestFit="1" customWidth="1"/>
    <col min="4155" max="4155" width="10.28515625" bestFit="1" customWidth="1"/>
    <col min="4156" max="4156" width="15.85546875" bestFit="1" customWidth="1"/>
    <col min="4157" max="4157" width="10.28515625" bestFit="1" customWidth="1"/>
    <col min="4158" max="4158" width="4.28515625" bestFit="1" customWidth="1"/>
    <col min="4159" max="4160" width="4.140625" bestFit="1" customWidth="1"/>
    <col min="4161" max="4161" width="15.85546875" bestFit="1" customWidth="1"/>
    <col min="4162" max="4162" width="10.28515625" bestFit="1" customWidth="1"/>
    <col min="4163" max="4163" width="4.140625" bestFit="1" customWidth="1"/>
    <col min="4164" max="4164" width="15.85546875" bestFit="1" customWidth="1"/>
    <col min="4165" max="4165" width="10.28515625" bestFit="1" customWidth="1"/>
    <col min="4166" max="4166" width="15.85546875" bestFit="1" customWidth="1"/>
    <col min="4167" max="4167" width="10.28515625" bestFit="1" customWidth="1"/>
    <col min="4168" max="4168" width="15.85546875" bestFit="1" customWidth="1"/>
    <col min="4169" max="4169" width="10.28515625" bestFit="1" customWidth="1"/>
    <col min="4170" max="4170" width="15.85546875" bestFit="1" customWidth="1"/>
    <col min="4171" max="4171" width="10.28515625" bestFit="1" customWidth="1"/>
    <col min="4172" max="4172" width="15.85546875" bestFit="1" customWidth="1"/>
    <col min="4173" max="4173" width="10.28515625" bestFit="1" customWidth="1"/>
    <col min="4174" max="4174" width="15.85546875" bestFit="1" customWidth="1"/>
    <col min="4175" max="4175" width="10.28515625" bestFit="1" customWidth="1"/>
    <col min="4176" max="4176" width="15.85546875" bestFit="1" customWidth="1"/>
    <col min="4177" max="4177" width="10.28515625" bestFit="1" customWidth="1"/>
    <col min="4178" max="4178" width="3.28515625" bestFit="1" customWidth="1"/>
    <col min="4179" max="4179" width="15.85546875" bestFit="1" customWidth="1"/>
    <col min="4180" max="4180" width="10.28515625" bestFit="1" customWidth="1"/>
    <col min="4181" max="4181" width="15.85546875" bestFit="1" customWidth="1"/>
    <col min="4182" max="4182" width="10.28515625" bestFit="1" customWidth="1"/>
    <col min="4183" max="4183" width="15.85546875" bestFit="1" customWidth="1"/>
    <col min="4184" max="4184" width="10.28515625" bestFit="1" customWidth="1"/>
    <col min="4185" max="4185" width="15.85546875" bestFit="1" customWidth="1"/>
    <col min="4186" max="4186" width="10.28515625" bestFit="1" customWidth="1"/>
    <col min="4187" max="4187" width="15.85546875" bestFit="1" customWidth="1"/>
    <col min="4188" max="4188" width="10.28515625" bestFit="1" customWidth="1"/>
    <col min="4189" max="4189" width="15.85546875" bestFit="1" customWidth="1"/>
    <col min="4190" max="4190" width="10.28515625" bestFit="1" customWidth="1"/>
    <col min="4191" max="4191" width="4.140625" bestFit="1" customWidth="1"/>
    <col min="4192" max="4192" width="15.85546875" bestFit="1" customWidth="1"/>
    <col min="4193" max="4193" width="10.28515625" bestFit="1" customWidth="1"/>
    <col min="4194" max="4194" width="15.85546875" bestFit="1" customWidth="1"/>
    <col min="4195" max="4195" width="10.28515625" bestFit="1" customWidth="1"/>
    <col min="4196" max="4196" width="15.85546875" bestFit="1" customWidth="1"/>
    <col min="4197" max="4197" width="10.28515625" bestFit="1" customWidth="1"/>
    <col min="4198" max="4198" width="15.85546875" bestFit="1" customWidth="1"/>
    <col min="4199" max="4199" width="10.28515625" bestFit="1" customWidth="1"/>
    <col min="4200" max="4200" width="15.85546875" bestFit="1" customWidth="1"/>
    <col min="4201" max="4201" width="10.28515625" bestFit="1" customWidth="1"/>
    <col min="4202" max="4202" width="15.85546875" bestFit="1" customWidth="1"/>
    <col min="4203" max="4203" width="10.28515625" bestFit="1" customWidth="1"/>
    <col min="4204" max="4204" width="4.42578125" bestFit="1" customWidth="1"/>
    <col min="4205" max="4205" width="15.85546875" bestFit="1" customWidth="1"/>
    <col min="4206" max="4206" width="10.28515625" bestFit="1" customWidth="1"/>
    <col min="4207" max="4207" width="15.85546875" bestFit="1" customWidth="1"/>
    <col min="4208" max="4208" width="10.28515625" bestFit="1" customWidth="1"/>
    <col min="4209" max="4209" width="15.85546875" bestFit="1" customWidth="1"/>
    <col min="4210" max="4210" width="10.28515625" bestFit="1" customWidth="1"/>
    <col min="4211" max="4211" width="15.85546875" bestFit="1" customWidth="1"/>
    <col min="4212" max="4212" width="10.28515625" bestFit="1" customWidth="1"/>
    <col min="4213" max="4213" width="15.85546875" bestFit="1" customWidth="1"/>
    <col min="4214" max="4214" width="10.28515625" bestFit="1" customWidth="1"/>
    <col min="4215" max="4215" width="3.85546875" bestFit="1" customWidth="1"/>
    <col min="4216" max="4216" width="15.85546875" bestFit="1" customWidth="1"/>
    <col min="4217" max="4217" width="10.28515625" bestFit="1" customWidth="1"/>
    <col min="4218" max="4218" width="15.85546875" bestFit="1" customWidth="1"/>
    <col min="4219" max="4219" width="10.28515625" bestFit="1" customWidth="1"/>
    <col min="4220" max="4220" width="15.85546875" bestFit="1" customWidth="1"/>
    <col min="4221" max="4221" width="10.28515625" bestFit="1" customWidth="1"/>
    <col min="4222" max="4222" width="15.85546875" bestFit="1" customWidth="1"/>
    <col min="4223" max="4223" width="10.28515625" bestFit="1" customWidth="1"/>
    <col min="4224" max="4224" width="15.85546875" bestFit="1" customWidth="1"/>
    <col min="4225" max="4225" width="10.28515625" bestFit="1" customWidth="1"/>
    <col min="4226" max="4226" width="15.85546875" bestFit="1" customWidth="1"/>
    <col min="4227" max="4227" width="10.28515625" bestFit="1" customWidth="1"/>
    <col min="4228" max="4228" width="15.85546875" bestFit="1" customWidth="1"/>
    <col min="4229" max="4229" width="10.28515625" bestFit="1" customWidth="1"/>
    <col min="4230" max="4230" width="15.85546875" bestFit="1" customWidth="1"/>
    <col min="4231" max="4231" width="10.28515625" bestFit="1" customWidth="1"/>
    <col min="4232" max="4232" width="15.85546875" bestFit="1" customWidth="1"/>
    <col min="4233" max="4233" width="10.28515625" bestFit="1" customWidth="1"/>
    <col min="4234" max="4234" width="15.85546875" bestFit="1" customWidth="1"/>
    <col min="4235" max="4235" width="10.28515625" bestFit="1" customWidth="1"/>
    <col min="4236" max="4236" width="15.85546875" bestFit="1" customWidth="1"/>
    <col min="4237" max="4237" width="10.28515625" bestFit="1" customWidth="1"/>
    <col min="4238" max="4238" width="4.28515625" bestFit="1" customWidth="1"/>
    <col min="4239" max="4239" width="15.85546875" bestFit="1" customWidth="1"/>
    <col min="4240" max="4240" width="10.28515625" bestFit="1" customWidth="1"/>
    <col min="4241" max="4241" width="15.85546875" bestFit="1" customWidth="1"/>
    <col min="4242" max="4242" width="10.28515625" bestFit="1" customWidth="1"/>
    <col min="4243" max="4243" width="15.85546875" bestFit="1" customWidth="1"/>
    <col min="4244" max="4244" width="10.28515625" bestFit="1" customWidth="1"/>
    <col min="4245" max="4245" width="15.85546875" bestFit="1" customWidth="1"/>
    <col min="4246" max="4246" width="10.28515625" bestFit="1" customWidth="1"/>
    <col min="4247" max="4247" width="15.85546875" bestFit="1" customWidth="1"/>
    <col min="4248" max="4248" width="10.28515625" bestFit="1" customWidth="1"/>
    <col min="4249" max="4249" width="15.85546875" bestFit="1" customWidth="1"/>
    <col min="4250" max="4250" width="10.28515625" bestFit="1" customWidth="1"/>
    <col min="4251" max="4251" width="15.85546875" bestFit="1" customWidth="1"/>
    <col min="4252" max="4252" width="10.28515625" bestFit="1" customWidth="1"/>
    <col min="4253" max="4253" width="15.85546875" bestFit="1" customWidth="1"/>
    <col min="4254" max="4254" width="10.28515625" bestFit="1" customWidth="1"/>
    <col min="4255" max="4255" width="15.85546875" bestFit="1" customWidth="1"/>
    <col min="4256" max="4256" width="10.28515625" bestFit="1" customWidth="1"/>
    <col min="4257" max="4257" width="15.85546875" bestFit="1" customWidth="1"/>
    <col min="4258" max="4258" width="10.28515625" bestFit="1" customWidth="1"/>
    <col min="4259" max="4259" width="15.85546875" bestFit="1" customWidth="1"/>
    <col min="4260" max="4260" width="10.28515625" bestFit="1" customWidth="1"/>
    <col min="4261" max="4261" width="4" bestFit="1" customWidth="1"/>
    <col min="4262" max="4262" width="15.85546875" bestFit="1" customWidth="1"/>
    <col min="4263" max="4263" width="10.28515625" bestFit="1" customWidth="1"/>
    <col min="4264" max="4264" width="15.85546875" bestFit="1" customWidth="1"/>
    <col min="4265" max="4265" width="10.28515625" bestFit="1" customWidth="1"/>
    <col min="4266" max="4266" width="15.85546875" bestFit="1" customWidth="1"/>
    <col min="4267" max="4267" width="10.28515625" bestFit="1" customWidth="1"/>
    <col min="4268" max="4268" width="15.85546875" bestFit="1" customWidth="1"/>
    <col min="4269" max="4269" width="10.28515625" bestFit="1" customWidth="1"/>
    <col min="4270" max="4270" width="15.85546875" bestFit="1" customWidth="1"/>
    <col min="4271" max="4271" width="10.28515625" bestFit="1" customWidth="1"/>
    <col min="4272" max="4272" width="15.85546875" bestFit="1" customWidth="1"/>
    <col min="4273" max="4273" width="10.28515625" bestFit="1" customWidth="1"/>
    <col min="4274" max="4274" width="15.85546875" bestFit="1" customWidth="1"/>
    <col min="4275" max="4275" width="10.28515625" bestFit="1" customWidth="1"/>
    <col min="4276" max="4276" width="15.85546875" bestFit="1" customWidth="1"/>
    <col min="4277" max="4277" width="10.28515625" bestFit="1" customWidth="1"/>
    <col min="4278" max="4278" width="15.85546875" bestFit="1" customWidth="1"/>
    <col min="4279" max="4279" width="10.28515625" bestFit="1" customWidth="1"/>
    <col min="4280" max="4280" width="15.85546875" bestFit="1" customWidth="1"/>
    <col min="4281" max="4281" width="10.28515625" bestFit="1" customWidth="1"/>
    <col min="4282" max="4282" width="15.85546875" bestFit="1" customWidth="1"/>
    <col min="4283" max="4283" width="10.28515625" bestFit="1" customWidth="1"/>
    <col min="4284" max="4284" width="15.85546875" bestFit="1" customWidth="1"/>
    <col min="4285" max="4285" width="10.28515625" bestFit="1" customWidth="1"/>
    <col min="4286" max="4286" width="15.85546875" bestFit="1" customWidth="1"/>
    <col min="4287" max="4287" width="10.28515625" bestFit="1" customWidth="1"/>
    <col min="4288" max="4288" width="15.85546875" bestFit="1" customWidth="1"/>
    <col min="4289" max="4289" width="10.28515625" bestFit="1" customWidth="1"/>
    <col min="4290" max="4290" width="15.85546875" bestFit="1" customWidth="1"/>
    <col min="4291" max="4291" width="10.28515625" bestFit="1" customWidth="1"/>
    <col min="4292" max="4292" width="15.85546875" bestFit="1" customWidth="1"/>
    <col min="4293" max="4293" width="10.28515625" bestFit="1" customWidth="1"/>
    <col min="4294" max="4294" width="15.85546875" bestFit="1" customWidth="1"/>
    <col min="4295" max="4295" width="10.28515625" bestFit="1" customWidth="1"/>
    <col min="4296" max="4296" width="15.85546875" bestFit="1" customWidth="1"/>
    <col min="4297" max="4297" width="10.28515625" bestFit="1" customWidth="1"/>
    <col min="4298" max="4298" width="15.85546875" bestFit="1" customWidth="1"/>
    <col min="4299" max="4299" width="10.28515625" bestFit="1" customWidth="1"/>
    <col min="4300" max="4300" width="15.85546875" bestFit="1" customWidth="1"/>
    <col min="4301" max="4301" width="10.28515625" bestFit="1" customWidth="1"/>
    <col min="4302" max="4302" width="15.85546875" bestFit="1" customWidth="1"/>
    <col min="4303" max="4303" width="10.28515625" bestFit="1" customWidth="1"/>
    <col min="4304" max="4304" width="15.85546875" bestFit="1" customWidth="1"/>
    <col min="4305" max="4305" width="10.28515625" bestFit="1" customWidth="1"/>
    <col min="4306" max="4306" width="4.28515625" bestFit="1" customWidth="1"/>
    <col min="4307" max="4307" width="15.85546875" bestFit="1" customWidth="1"/>
    <col min="4308" max="4308" width="10.28515625" bestFit="1" customWidth="1"/>
    <col min="4309" max="4309" width="15.85546875" bestFit="1" customWidth="1"/>
    <col min="4310" max="4310" width="10.28515625" bestFit="1" customWidth="1"/>
    <col min="4311" max="4311" width="15.85546875" bestFit="1" customWidth="1"/>
    <col min="4312" max="4312" width="10.28515625" bestFit="1" customWidth="1"/>
    <col min="4313" max="4313" width="15.85546875" bestFit="1" customWidth="1"/>
    <col min="4314" max="4314" width="11.85546875" bestFit="1" customWidth="1"/>
    <col min="4315" max="4315" width="14.28515625" bestFit="1" customWidth="1"/>
    <col min="4316" max="4318" width="10.28515625" bestFit="1" customWidth="1"/>
    <col min="4319" max="4319" width="15.85546875" bestFit="1" customWidth="1"/>
    <col min="4320" max="4320" width="12.28515625" bestFit="1" customWidth="1"/>
    <col min="4321" max="4321" width="15.85546875" bestFit="1" customWidth="1"/>
    <col min="4322" max="4322" width="12.28515625" bestFit="1" customWidth="1"/>
    <col min="4323" max="4323" width="15.85546875" bestFit="1" customWidth="1"/>
    <col min="4324" max="4324" width="12.28515625" bestFit="1" customWidth="1"/>
    <col min="4325" max="4325" width="15.85546875" bestFit="1" customWidth="1"/>
    <col min="4326" max="4326" width="12.28515625" bestFit="1" customWidth="1"/>
    <col min="4327" max="4328" width="15.85546875" bestFit="1" customWidth="1"/>
    <col min="4329" max="4330" width="10.28515625" bestFit="1" customWidth="1"/>
    <col min="4331" max="4331" width="15.85546875" bestFit="1" customWidth="1"/>
    <col min="4332" max="4332" width="12.28515625" bestFit="1" customWidth="1"/>
    <col min="4333" max="4334" width="15.85546875" bestFit="1" customWidth="1"/>
    <col min="4335" max="4335" width="12.28515625" bestFit="1" customWidth="1"/>
    <col min="4336" max="4336" width="14.28515625" bestFit="1" customWidth="1"/>
    <col min="4337" max="4337" width="15.85546875" bestFit="1" customWidth="1"/>
    <col min="4338" max="4338" width="12.28515625" bestFit="1" customWidth="1"/>
    <col min="4339" max="4340" width="15.85546875" bestFit="1" customWidth="1"/>
    <col min="4341" max="4341" width="12.28515625" bestFit="1" customWidth="1"/>
    <col min="4342" max="4342" width="14.28515625" bestFit="1" customWidth="1"/>
    <col min="4343" max="4343" width="10.7109375" bestFit="1" customWidth="1"/>
    <col min="4344" max="4344" width="14.28515625" bestFit="1" customWidth="1"/>
    <col min="4345" max="4347" width="8.7109375" bestFit="1" customWidth="1"/>
    <col min="4348" max="4348" width="14.28515625" bestFit="1" customWidth="1"/>
    <col min="4349" max="4353" width="10.28515625" bestFit="1" customWidth="1"/>
    <col min="4354" max="4354" width="15.85546875" bestFit="1" customWidth="1"/>
    <col min="4355" max="4357" width="10.28515625" bestFit="1" customWidth="1"/>
    <col min="4358" max="4358" width="15.85546875" bestFit="1" customWidth="1"/>
    <col min="4359" max="4359" width="12.28515625" bestFit="1" customWidth="1"/>
    <col min="4360" max="4360" width="15.85546875" bestFit="1" customWidth="1"/>
    <col min="4361" max="4362" width="10.28515625" bestFit="1" customWidth="1"/>
    <col min="4363" max="4364" width="15.85546875" bestFit="1" customWidth="1"/>
    <col min="4365" max="4365" width="12.28515625" bestFit="1" customWidth="1"/>
    <col min="4366" max="4366" width="14.28515625" bestFit="1" customWidth="1"/>
    <col min="4367" max="4367" width="10.7109375" bestFit="1" customWidth="1"/>
    <col min="4368" max="4368" width="14.28515625" bestFit="1" customWidth="1"/>
    <col min="4369" max="4369" width="12.28515625" bestFit="1" customWidth="1"/>
    <col min="4370" max="4370" width="15.85546875" bestFit="1" customWidth="1"/>
    <col min="4371" max="4371" width="12.28515625" bestFit="1" customWidth="1"/>
    <col min="4372" max="4372" width="15.85546875" bestFit="1" customWidth="1"/>
    <col min="4373" max="4373" width="12.28515625" bestFit="1" customWidth="1"/>
    <col min="4374" max="4374" width="15.85546875" bestFit="1" customWidth="1"/>
    <col min="4375" max="4375" width="12.28515625" bestFit="1" customWidth="1"/>
    <col min="4376" max="4376" width="15.85546875" bestFit="1" customWidth="1"/>
    <col min="4377" max="4377" width="12.28515625" bestFit="1" customWidth="1"/>
    <col min="4378" max="4379" width="15.85546875" bestFit="1" customWidth="1"/>
    <col min="4380" max="4380" width="12.28515625" bestFit="1" customWidth="1"/>
    <col min="4381" max="4381" width="14.28515625" bestFit="1" customWidth="1"/>
    <col min="4382" max="4382" width="10.7109375" bestFit="1" customWidth="1"/>
    <col min="4383" max="4383" width="14.28515625" bestFit="1" customWidth="1"/>
    <col min="4384" max="4384" width="12.28515625" bestFit="1" customWidth="1"/>
    <col min="4385" max="4386" width="15.85546875" bestFit="1" customWidth="1"/>
    <col min="4387" max="4388" width="10.28515625" bestFit="1" customWidth="1"/>
    <col min="4389" max="4389" width="14.28515625" bestFit="1" customWidth="1"/>
    <col min="4390" max="4390" width="15.85546875" bestFit="1" customWidth="1"/>
    <col min="4391" max="4392" width="10.28515625" bestFit="1" customWidth="1"/>
    <col min="4393" max="4393" width="14.28515625" bestFit="1" customWidth="1"/>
    <col min="4394" max="4394" width="12.28515625" bestFit="1" customWidth="1"/>
    <col min="4395" max="4395" width="15.85546875" bestFit="1" customWidth="1"/>
    <col min="4396" max="4396" width="12.28515625" bestFit="1" customWidth="1"/>
    <col min="4397" max="4397" width="15.85546875" bestFit="1" customWidth="1"/>
    <col min="4398" max="4400" width="10.28515625" bestFit="1" customWidth="1"/>
    <col min="4401" max="4401" width="15.85546875" bestFit="1" customWidth="1"/>
    <col min="4402" max="4402" width="12.28515625" bestFit="1" customWidth="1"/>
    <col min="4403" max="4403" width="15.85546875" bestFit="1" customWidth="1"/>
    <col min="4404" max="4404" width="12.28515625" bestFit="1" customWidth="1"/>
    <col min="4405" max="4406" width="15.85546875" bestFit="1" customWidth="1"/>
    <col min="4407" max="4407" width="12.28515625" bestFit="1" customWidth="1"/>
    <col min="4408" max="4409" width="15.85546875" bestFit="1" customWidth="1"/>
    <col min="4410" max="4410" width="12.28515625" bestFit="1" customWidth="1"/>
    <col min="4411" max="4411" width="14.28515625" bestFit="1" customWidth="1"/>
    <col min="4412" max="4413" width="8.7109375" bestFit="1" customWidth="1"/>
    <col min="4414" max="4414" width="14.28515625" bestFit="1" customWidth="1"/>
    <col min="4415" max="4415" width="12.28515625" bestFit="1" customWidth="1"/>
    <col min="4416" max="4416" width="15.85546875" bestFit="1" customWidth="1"/>
    <col min="4417" max="4417" width="12.28515625" bestFit="1" customWidth="1"/>
    <col min="4418" max="4418" width="15.85546875" bestFit="1" customWidth="1"/>
    <col min="4419" max="4419" width="12.28515625" bestFit="1" customWidth="1"/>
    <col min="4420" max="4420" width="15.85546875" bestFit="1" customWidth="1"/>
    <col min="4421" max="4421" width="12.28515625" bestFit="1" customWidth="1"/>
    <col min="4422" max="4423" width="15.85546875" bestFit="1" customWidth="1"/>
    <col min="4424" max="4424" width="12.28515625" bestFit="1" customWidth="1"/>
    <col min="4425" max="4425" width="14.28515625" bestFit="1" customWidth="1"/>
    <col min="4426" max="4426" width="10.7109375" bestFit="1" customWidth="1"/>
    <col min="4427" max="4427" width="14.28515625" bestFit="1" customWidth="1"/>
    <col min="4428" max="4429" width="10.28515625" bestFit="1" customWidth="1"/>
    <col min="4430" max="4430" width="15.85546875" bestFit="1" customWidth="1"/>
    <col min="4431" max="4432" width="10.28515625" bestFit="1" customWidth="1"/>
    <col min="4433" max="4434" width="15.85546875" bestFit="1" customWidth="1"/>
    <col min="4435" max="4435" width="12.28515625" bestFit="1" customWidth="1"/>
    <col min="4436" max="4437" width="15.85546875" bestFit="1" customWidth="1"/>
    <col min="4438" max="4438" width="12.28515625" bestFit="1" customWidth="1"/>
    <col min="4439" max="4439" width="14.28515625" bestFit="1" customWidth="1"/>
    <col min="4440" max="4443" width="10.28515625" bestFit="1" customWidth="1"/>
    <col min="4444" max="4444" width="15.85546875" bestFit="1" customWidth="1"/>
    <col min="4445" max="4450" width="10.28515625" bestFit="1" customWidth="1"/>
    <col min="4451" max="4451" width="15.85546875" bestFit="1" customWidth="1"/>
    <col min="4452" max="4453" width="10.28515625" bestFit="1" customWidth="1"/>
    <col min="4454" max="4454" width="15.85546875" bestFit="1" customWidth="1"/>
    <col min="4455" max="4456" width="10.28515625" bestFit="1" customWidth="1"/>
    <col min="4457" max="4458" width="15.85546875" bestFit="1" customWidth="1"/>
    <col min="4459" max="4459" width="12.28515625" bestFit="1" customWidth="1"/>
    <col min="4460" max="4460" width="14.28515625" bestFit="1" customWidth="1"/>
    <col min="4461" max="4461" width="10.7109375" bestFit="1" customWidth="1"/>
    <col min="4462" max="4462" width="14.28515625" bestFit="1" customWidth="1"/>
    <col min="4463" max="4463" width="12.28515625" bestFit="1" customWidth="1"/>
    <col min="4464" max="4464" width="15.85546875" bestFit="1" customWidth="1"/>
    <col min="4465" max="4465" width="12.28515625" bestFit="1" customWidth="1"/>
    <col min="4466" max="4467" width="15.85546875" bestFit="1" customWidth="1"/>
    <col min="4468" max="4469" width="10.28515625" bestFit="1" customWidth="1"/>
    <col min="4470" max="4471" width="15.85546875" bestFit="1" customWidth="1"/>
    <col min="4472" max="4472" width="12.28515625" bestFit="1" customWidth="1"/>
    <col min="4473" max="4474" width="15.85546875" bestFit="1" customWidth="1"/>
    <col min="4475" max="4475" width="12.28515625" bestFit="1" customWidth="1"/>
    <col min="4476" max="4476" width="14.28515625" bestFit="1" customWidth="1"/>
    <col min="4477" max="4477" width="10.7109375" bestFit="1" customWidth="1"/>
    <col min="4478" max="4478" width="14.28515625" bestFit="1" customWidth="1"/>
    <col min="4479" max="4479" width="12.28515625" bestFit="1" customWidth="1"/>
    <col min="4480" max="4481" width="15.85546875" bestFit="1" customWidth="1"/>
    <col min="4482" max="4482" width="12.28515625" bestFit="1" customWidth="1"/>
    <col min="4483" max="4484" width="15.85546875" bestFit="1" customWidth="1"/>
    <col min="4485" max="4485" width="12.28515625" bestFit="1" customWidth="1"/>
    <col min="4486" max="4487" width="15.85546875" bestFit="1" customWidth="1"/>
    <col min="4488" max="4488" width="12.28515625" bestFit="1" customWidth="1"/>
    <col min="4489" max="4489" width="14.28515625" bestFit="1" customWidth="1"/>
    <col min="4490" max="4490" width="12.28515625" bestFit="1" customWidth="1"/>
    <col min="4491" max="4492" width="15.85546875" bestFit="1" customWidth="1"/>
    <col min="4493" max="4494" width="10.28515625" bestFit="1" customWidth="1"/>
    <col min="4495" max="4495" width="14.28515625" bestFit="1" customWidth="1"/>
    <col min="4496" max="4497" width="10.28515625" bestFit="1" customWidth="1"/>
    <col min="4498" max="4498" width="15.85546875" bestFit="1" customWidth="1"/>
    <col min="4499" max="4502" width="10.28515625" bestFit="1" customWidth="1"/>
    <col min="4503" max="4503" width="15.85546875" bestFit="1" customWidth="1"/>
    <col min="4504" max="4504" width="12.28515625" bestFit="1" customWidth="1"/>
    <col min="4505" max="4505" width="15.85546875" bestFit="1" customWidth="1"/>
    <col min="4506" max="4506" width="12.28515625" bestFit="1" customWidth="1"/>
    <col min="4507" max="4507" width="15.85546875" bestFit="1" customWidth="1"/>
    <col min="4508" max="4508" width="12.28515625" bestFit="1" customWidth="1"/>
    <col min="4509" max="4509" width="15.85546875" bestFit="1" customWidth="1"/>
    <col min="4510" max="4510" width="12.28515625" bestFit="1" customWidth="1"/>
    <col min="4511" max="4512" width="15.85546875" bestFit="1" customWidth="1"/>
    <col min="4513" max="4514" width="10.28515625" bestFit="1" customWidth="1"/>
    <col min="4515" max="4515" width="14.28515625" bestFit="1" customWidth="1"/>
    <col min="4516" max="4516" width="10.7109375" bestFit="1" customWidth="1"/>
    <col min="4517" max="4517" width="14.28515625" bestFit="1" customWidth="1"/>
    <col min="4518" max="4521" width="10.28515625" bestFit="1" customWidth="1"/>
    <col min="4522" max="4522" width="15.85546875" bestFit="1" customWidth="1"/>
    <col min="4523" max="4523" width="12.28515625" bestFit="1" customWidth="1"/>
    <col min="4524" max="4524" width="15.85546875" bestFit="1" customWidth="1"/>
    <col min="4525" max="4525" width="12.28515625" bestFit="1" customWidth="1"/>
    <col min="4526" max="4526" width="15.85546875" bestFit="1" customWidth="1"/>
    <col min="4527" max="4527" width="12.28515625" bestFit="1" customWidth="1"/>
    <col min="4528" max="4529" width="15.85546875" bestFit="1" customWidth="1"/>
    <col min="4530" max="4531" width="10.28515625" bestFit="1" customWidth="1"/>
    <col min="4532" max="4532" width="14.28515625" bestFit="1" customWidth="1"/>
    <col min="4533" max="4533" width="10.7109375" bestFit="1" customWidth="1"/>
    <col min="4534" max="4534" width="14.28515625" bestFit="1" customWidth="1"/>
    <col min="4535" max="4536" width="10.28515625" bestFit="1" customWidth="1"/>
    <col min="4537" max="4537" width="15.85546875" bestFit="1" customWidth="1"/>
    <col min="4538" max="4538" width="12.28515625" bestFit="1" customWidth="1"/>
    <col min="4539" max="4539" width="15.85546875" bestFit="1" customWidth="1"/>
    <col min="4540" max="4540" width="12.28515625" bestFit="1" customWidth="1"/>
    <col min="4541" max="4541" width="15.85546875" bestFit="1" customWidth="1"/>
    <col min="4542" max="4542" width="12.28515625" bestFit="1" customWidth="1"/>
    <col min="4543" max="4544" width="15.85546875" bestFit="1" customWidth="1"/>
    <col min="4545" max="4545" width="12.28515625" bestFit="1" customWidth="1"/>
    <col min="4546" max="4547" width="15.85546875" bestFit="1" customWidth="1"/>
    <col min="4548" max="4548" width="12.28515625" bestFit="1" customWidth="1"/>
    <col min="4549" max="4549" width="14.28515625" bestFit="1" customWidth="1"/>
    <col min="4550" max="4550" width="12.28515625" bestFit="1" customWidth="1"/>
    <col min="4551" max="4551" width="15.85546875" bestFit="1" customWidth="1"/>
    <col min="4552" max="4556" width="10.28515625" bestFit="1" customWidth="1"/>
    <col min="4557" max="4557" width="15.85546875" bestFit="1" customWidth="1"/>
    <col min="4558" max="4559" width="10.28515625" bestFit="1" customWidth="1"/>
    <col min="4560" max="4560" width="15.85546875" bestFit="1" customWidth="1"/>
    <col min="4561" max="4562" width="10.28515625" bestFit="1" customWidth="1"/>
    <col min="4563" max="4563" width="15.85546875" bestFit="1" customWidth="1"/>
    <col min="4564" max="4564" width="12.28515625" bestFit="1" customWidth="1"/>
    <col min="4565" max="4565" width="15.85546875" bestFit="1" customWidth="1"/>
    <col min="4566" max="4567" width="10.28515625" bestFit="1" customWidth="1"/>
    <col min="4568" max="4568" width="15.85546875" bestFit="1" customWidth="1"/>
    <col min="4569" max="4569" width="12.28515625" bestFit="1" customWidth="1"/>
    <col min="4570" max="4570" width="15.85546875" bestFit="1" customWidth="1"/>
    <col min="4571" max="4571" width="12.28515625" bestFit="1" customWidth="1"/>
    <col min="4572" max="4573" width="15.85546875" bestFit="1" customWidth="1"/>
    <col min="4574" max="4574" width="12.28515625" bestFit="1" customWidth="1"/>
    <col min="4575" max="4575" width="14.28515625" bestFit="1" customWidth="1"/>
    <col min="4576" max="4576" width="10.7109375" bestFit="1" customWidth="1"/>
    <col min="4577" max="4577" width="14.28515625" bestFit="1" customWidth="1"/>
    <col min="4578" max="4578" width="12.28515625" bestFit="1" customWidth="1"/>
    <col min="4579" max="4580" width="15.85546875" bestFit="1" customWidth="1"/>
    <col min="4581" max="4581" width="12.28515625" bestFit="1" customWidth="1"/>
    <col min="4582" max="4582" width="15.85546875" bestFit="1" customWidth="1"/>
    <col min="4583" max="4583" width="12.28515625" bestFit="1" customWidth="1"/>
    <col min="4584" max="4584" width="15.85546875" bestFit="1" customWidth="1"/>
    <col min="4585" max="4585" width="12.28515625" bestFit="1" customWidth="1"/>
    <col min="4586" max="4587" width="15.85546875" bestFit="1" customWidth="1"/>
    <col min="4588" max="4588" width="12.28515625" bestFit="1" customWidth="1"/>
    <col min="4589" max="4589" width="15.85546875" bestFit="1" customWidth="1"/>
    <col min="4590" max="4590" width="12.28515625" bestFit="1" customWidth="1"/>
    <col min="4591" max="4592" width="15.85546875" bestFit="1" customWidth="1"/>
    <col min="4593" max="4593" width="12.28515625" bestFit="1" customWidth="1"/>
    <col min="4594" max="4594" width="14.28515625" bestFit="1" customWidth="1"/>
    <col min="4595" max="4595" width="15.85546875" bestFit="1" customWidth="1"/>
    <col min="4596" max="4596" width="12.28515625" bestFit="1" customWidth="1"/>
    <col min="4597" max="4597" width="15.85546875" bestFit="1" customWidth="1"/>
    <col min="4598" max="4600" width="10.28515625" bestFit="1" customWidth="1"/>
    <col min="4601" max="4601" width="15.85546875" bestFit="1" customWidth="1"/>
    <col min="4602" max="4602" width="12.28515625" bestFit="1" customWidth="1"/>
    <col min="4603" max="4603" width="15.85546875" bestFit="1" customWidth="1"/>
    <col min="4604" max="4604" width="12.28515625" bestFit="1" customWidth="1"/>
    <col min="4605" max="4605" width="15.85546875" bestFit="1" customWidth="1"/>
    <col min="4606" max="4606" width="12.28515625" bestFit="1" customWidth="1"/>
    <col min="4607" max="4608" width="15.85546875" bestFit="1" customWidth="1"/>
    <col min="4609" max="4609" width="12.28515625" bestFit="1" customWidth="1"/>
    <col min="4610" max="4611" width="15.85546875" bestFit="1" customWidth="1"/>
    <col min="4612" max="4612" width="12.28515625" bestFit="1" customWidth="1"/>
    <col min="4613" max="4614" width="15.85546875" bestFit="1" customWidth="1"/>
    <col min="4615" max="4615" width="12.28515625" bestFit="1" customWidth="1"/>
    <col min="4616" max="4617" width="15.85546875" bestFit="1" customWidth="1"/>
    <col min="4618" max="4619" width="10.28515625" bestFit="1" customWidth="1"/>
    <col min="4620" max="4621" width="15.85546875" bestFit="1" customWidth="1"/>
    <col min="4622" max="4624" width="10.28515625" bestFit="1" customWidth="1"/>
    <col min="4625" max="4625" width="14.28515625" bestFit="1" customWidth="1"/>
    <col min="4626" max="4627" width="10.28515625" bestFit="1" customWidth="1"/>
    <col min="4628" max="4628" width="15.85546875" bestFit="1" customWidth="1"/>
    <col min="4629" max="4630" width="10.28515625" bestFit="1" customWidth="1"/>
    <col min="4631" max="4631" width="15.85546875" bestFit="1" customWidth="1"/>
    <col min="4632" max="4632" width="12.28515625" bestFit="1" customWidth="1"/>
    <col min="4633" max="4633" width="15.85546875" bestFit="1" customWidth="1"/>
    <col min="4634" max="4634" width="12.28515625" bestFit="1" customWidth="1"/>
    <col min="4635" max="4635" width="15.85546875" bestFit="1" customWidth="1"/>
    <col min="4636" max="4636" width="12.28515625" bestFit="1" customWidth="1"/>
    <col min="4637" max="4638" width="15.85546875" bestFit="1" customWidth="1"/>
    <col min="4639" max="4639" width="12.28515625" bestFit="1" customWidth="1"/>
    <col min="4640" max="4641" width="15.85546875" bestFit="1" customWidth="1"/>
    <col min="4642" max="4642" width="12.28515625" bestFit="1" customWidth="1"/>
    <col min="4643" max="4643" width="14.28515625" bestFit="1" customWidth="1"/>
    <col min="4644" max="4644" width="12.28515625" bestFit="1" customWidth="1"/>
    <col min="4645" max="4645" width="15.85546875" bestFit="1" customWidth="1"/>
    <col min="4646" max="4646" width="12.28515625" bestFit="1" customWidth="1"/>
    <col min="4647" max="4648" width="15.85546875" bestFit="1" customWidth="1"/>
    <col min="4649" max="4649" width="12.28515625" bestFit="1" customWidth="1"/>
    <col min="4650" max="4650" width="14.28515625" bestFit="1" customWidth="1"/>
    <col min="4651" max="4651" width="12.28515625" bestFit="1" customWidth="1"/>
    <col min="4652" max="4652" width="15.85546875" bestFit="1" customWidth="1"/>
    <col min="4653" max="4653" width="12.28515625" bestFit="1" customWidth="1"/>
    <col min="4654" max="4654" width="15.85546875" bestFit="1" customWidth="1"/>
    <col min="4655" max="4656" width="10.28515625" bestFit="1" customWidth="1"/>
    <col min="4657" max="4658" width="15.85546875" bestFit="1" customWidth="1"/>
    <col min="4659" max="4659" width="12.28515625" bestFit="1" customWidth="1"/>
    <col min="4660" max="4660" width="15.85546875" bestFit="1" customWidth="1"/>
    <col min="4661" max="4661" width="12.28515625" bestFit="1" customWidth="1"/>
    <col min="4662" max="4662" width="15.85546875" bestFit="1" customWidth="1"/>
    <col min="4663" max="4663" width="12.28515625" bestFit="1" customWidth="1"/>
    <col min="4664" max="4664" width="15.85546875" bestFit="1" customWidth="1"/>
    <col min="4665" max="4665" width="12.28515625" bestFit="1" customWidth="1"/>
    <col min="4666" max="4667" width="15.85546875" bestFit="1" customWidth="1"/>
    <col min="4668" max="4668" width="12.28515625" bestFit="1" customWidth="1"/>
    <col min="4669" max="4669" width="14.28515625" bestFit="1" customWidth="1"/>
    <col min="4670" max="4670" width="12.28515625" bestFit="1" customWidth="1"/>
    <col min="4671" max="4671" width="15.85546875" bestFit="1" customWidth="1"/>
    <col min="4672" max="4675" width="10.28515625" bestFit="1" customWidth="1"/>
    <col min="4676" max="4676" width="15.85546875" bestFit="1" customWidth="1"/>
    <col min="4677" max="4678" width="10.28515625" bestFit="1" customWidth="1"/>
    <col min="4679" max="4679" width="15.85546875" bestFit="1" customWidth="1"/>
    <col min="4680" max="4680" width="12.28515625" bestFit="1" customWidth="1"/>
    <col min="4681" max="4681" width="15.85546875" bestFit="1" customWidth="1"/>
    <col min="4682" max="4682" width="12.28515625" bestFit="1" customWidth="1"/>
    <col min="4683" max="4684" width="15.85546875" bestFit="1" customWidth="1"/>
    <col min="4685" max="4685" width="12.28515625" bestFit="1" customWidth="1"/>
    <col min="4686" max="4686" width="14.28515625" bestFit="1" customWidth="1"/>
    <col min="4687" max="4687" width="12.28515625" bestFit="1" customWidth="1"/>
    <col min="4688" max="4688" width="15.85546875" bestFit="1" customWidth="1"/>
    <col min="4689" max="4689" width="12.28515625" bestFit="1" customWidth="1"/>
    <col min="4690" max="4691" width="15.85546875" bestFit="1" customWidth="1"/>
    <col min="4692" max="4692" width="12.28515625" bestFit="1" customWidth="1"/>
    <col min="4693" max="4694" width="15.85546875" bestFit="1" customWidth="1"/>
    <col min="4695" max="4695" width="12.28515625" bestFit="1" customWidth="1"/>
    <col min="4696" max="4696" width="14.28515625" bestFit="1" customWidth="1"/>
    <col min="4697" max="4697" width="12.28515625" bestFit="1" customWidth="1"/>
    <col min="4698" max="4698" width="15.85546875" bestFit="1" customWidth="1"/>
    <col min="4699" max="4699" width="12.28515625" bestFit="1" customWidth="1"/>
    <col min="4700" max="4701" width="15.85546875" bestFit="1" customWidth="1"/>
    <col min="4702" max="4702" width="12.28515625" bestFit="1" customWidth="1"/>
    <col min="4703" max="4703" width="14.28515625" bestFit="1" customWidth="1"/>
    <col min="4704" max="4704" width="12.28515625" bestFit="1" customWidth="1"/>
    <col min="4705" max="4706" width="15.85546875" bestFit="1" customWidth="1"/>
    <col min="4707" max="4707" width="12.28515625" bestFit="1" customWidth="1"/>
    <col min="4708" max="4708" width="15.85546875" bestFit="1" customWidth="1"/>
    <col min="4709" max="4709" width="12.28515625" bestFit="1" customWidth="1"/>
    <col min="4710" max="4711" width="15.85546875" bestFit="1" customWidth="1"/>
    <col min="4712" max="4713" width="10.28515625" bestFit="1" customWidth="1"/>
    <col min="4714" max="4714" width="15.85546875" bestFit="1" customWidth="1"/>
    <col min="4715" max="4715" width="12.28515625" bestFit="1" customWidth="1"/>
    <col min="4716" max="4717" width="15.85546875" bestFit="1" customWidth="1"/>
    <col min="4718" max="4719" width="10.28515625" bestFit="1" customWidth="1"/>
    <col min="4720" max="4720" width="15.85546875" bestFit="1" customWidth="1"/>
    <col min="4721" max="4722" width="10.28515625" bestFit="1" customWidth="1"/>
    <col min="4723" max="4723" width="15.85546875" bestFit="1" customWidth="1"/>
    <col min="4724" max="4725" width="10.28515625" bestFit="1" customWidth="1"/>
    <col min="4726" max="4726" width="15.85546875" bestFit="1" customWidth="1"/>
    <col min="4727" max="4727" width="12.28515625" bestFit="1" customWidth="1"/>
    <col min="4728" max="4728" width="15.85546875" bestFit="1" customWidth="1"/>
    <col min="4729" max="4729" width="12.28515625" bestFit="1" customWidth="1"/>
    <col min="4730" max="4730" width="15.85546875" bestFit="1" customWidth="1"/>
    <col min="4731" max="4731" width="12.28515625" bestFit="1" customWidth="1"/>
    <col min="4732" max="4733" width="15.85546875" bestFit="1" customWidth="1"/>
    <col min="4734" max="4734" width="12.28515625" bestFit="1" customWidth="1"/>
    <col min="4735" max="4735" width="14.28515625" bestFit="1" customWidth="1"/>
    <col min="4736" max="4737" width="10.28515625" bestFit="1" customWidth="1"/>
    <col min="4738" max="4738" width="15.85546875" bestFit="1" customWidth="1"/>
    <col min="4739" max="4740" width="10.28515625" bestFit="1" customWidth="1"/>
    <col min="4741" max="4742" width="15.85546875" bestFit="1" customWidth="1"/>
    <col min="4743" max="4743" width="12.28515625" bestFit="1" customWidth="1"/>
    <col min="4744" max="4744" width="14.28515625" bestFit="1" customWidth="1"/>
    <col min="4745" max="4746" width="8.7109375" bestFit="1" customWidth="1"/>
    <col min="4747" max="4747" width="14.28515625" bestFit="1" customWidth="1"/>
    <col min="4748" max="4748" width="15.85546875" bestFit="1" customWidth="1"/>
    <col min="4749" max="4749" width="12.28515625" bestFit="1" customWidth="1"/>
    <col min="4750" max="4751" width="15.85546875" bestFit="1" customWidth="1"/>
    <col min="4752" max="4755" width="10.28515625" bestFit="1" customWidth="1"/>
    <col min="4756" max="4756" width="14.28515625" bestFit="1" customWidth="1"/>
    <col min="4757" max="4757" width="12.28515625" bestFit="1" customWidth="1"/>
    <col min="4758" max="4758" width="15.85546875" bestFit="1" customWidth="1"/>
    <col min="4759" max="4763" width="10.28515625" bestFit="1" customWidth="1"/>
    <col min="4764" max="4764" width="15.85546875" bestFit="1" customWidth="1"/>
    <col min="4765" max="4765" width="12.28515625" bestFit="1" customWidth="1"/>
    <col min="4766" max="4766" width="15.85546875" bestFit="1" customWidth="1"/>
    <col min="4767" max="4770" width="10.28515625" bestFit="1" customWidth="1"/>
    <col min="4771" max="4771" width="15.85546875" bestFit="1" customWidth="1"/>
    <col min="4772" max="4773" width="10.28515625" bestFit="1" customWidth="1"/>
    <col min="4774" max="4774" width="15.85546875" bestFit="1" customWidth="1"/>
    <col min="4775" max="4776" width="10.28515625" bestFit="1" customWidth="1"/>
    <col min="4777" max="4778" width="15.85546875" bestFit="1" customWidth="1"/>
    <col min="4779" max="4779" width="12.28515625" bestFit="1" customWidth="1"/>
    <col min="4780" max="4780" width="14.28515625" bestFit="1" customWidth="1"/>
    <col min="4781" max="4781" width="12.28515625" bestFit="1" customWidth="1"/>
    <col min="4782" max="4782" width="15.85546875" bestFit="1" customWidth="1"/>
    <col min="4783" max="4783" width="12.28515625" bestFit="1" customWidth="1"/>
    <col min="4784" max="4784" width="15.85546875" bestFit="1" customWidth="1"/>
    <col min="4785" max="4785" width="12.28515625" bestFit="1" customWidth="1"/>
    <col min="4786" max="4786" width="15.85546875" bestFit="1" customWidth="1"/>
    <col min="4787" max="4787" width="12.28515625" bestFit="1" customWidth="1"/>
    <col min="4788" max="4789" width="15.85546875" bestFit="1" customWidth="1"/>
    <col min="4790" max="4790" width="12.28515625" bestFit="1" customWidth="1"/>
    <col min="4791" max="4792" width="15.85546875" bestFit="1" customWidth="1"/>
    <col min="4793" max="4793" width="12.28515625" bestFit="1" customWidth="1"/>
    <col min="4794" max="4794" width="14.28515625" bestFit="1" customWidth="1"/>
    <col min="4795" max="4795" width="12.28515625" bestFit="1" customWidth="1"/>
    <col min="4796" max="4796" width="15.85546875" bestFit="1" customWidth="1"/>
    <col min="4797" max="4797" width="12.28515625" bestFit="1" customWidth="1"/>
    <col min="4798" max="4798" width="15.85546875" bestFit="1" customWidth="1"/>
    <col min="4799" max="4801" width="10.28515625" bestFit="1" customWidth="1"/>
    <col min="4802" max="4803" width="15.85546875" bestFit="1" customWidth="1"/>
    <col min="4804" max="4804" width="12.28515625" bestFit="1" customWidth="1"/>
    <col min="4805" max="4805" width="14.28515625" bestFit="1" customWidth="1"/>
    <col min="4806" max="4806" width="12.28515625" bestFit="1" customWidth="1"/>
    <col min="4807" max="4808" width="15.85546875" bestFit="1" customWidth="1"/>
    <col min="4809" max="4809" width="12.28515625" bestFit="1" customWidth="1"/>
    <col min="4810" max="4810" width="14.28515625" bestFit="1" customWidth="1"/>
    <col min="4811" max="4811" width="15.85546875" bestFit="1" customWidth="1"/>
    <col min="4812" max="4813" width="10.28515625" bestFit="1" customWidth="1"/>
    <col min="4814" max="4814" width="14.28515625" bestFit="1" customWidth="1"/>
    <col min="4815" max="4815" width="12.28515625" bestFit="1" customWidth="1"/>
    <col min="4816" max="4816" width="15.85546875" bestFit="1" customWidth="1"/>
    <col min="4817" max="4817" width="12.28515625" bestFit="1" customWidth="1"/>
    <col min="4818" max="4819" width="15.85546875" bestFit="1" customWidth="1"/>
    <col min="4820" max="4821" width="10.28515625" bestFit="1" customWidth="1"/>
    <col min="4822" max="4823" width="15.85546875" bestFit="1" customWidth="1"/>
    <col min="4824" max="4824" width="12.28515625" bestFit="1" customWidth="1"/>
    <col min="4825" max="4826" width="15.85546875" bestFit="1" customWidth="1"/>
    <col min="4827" max="4827" width="12.28515625" bestFit="1" customWidth="1"/>
    <col min="4828" max="4828" width="15.85546875" bestFit="1" customWidth="1"/>
    <col min="4829" max="4829" width="12.28515625" bestFit="1" customWidth="1"/>
    <col min="4830" max="4831" width="15.85546875" bestFit="1" customWidth="1"/>
    <col min="4832" max="4833" width="10.28515625" bestFit="1" customWidth="1"/>
    <col min="4834" max="4834" width="15.85546875" bestFit="1" customWidth="1"/>
    <col min="4835" max="4835" width="12.28515625" bestFit="1" customWidth="1"/>
    <col min="4836" max="4836" width="15.85546875" bestFit="1" customWidth="1"/>
    <col min="4837" max="4837" width="12.28515625" bestFit="1" customWidth="1"/>
    <col min="4838" max="4838" width="15.85546875" bestFit="1" customWidth="1"/>
    <col min="4839" max="4839" width="12.28515625" bestFit="1" customWidth="1"/>
    <col min="4840" max="4840" width="15.85546875" bestFit="1" customWidth="1"/>
    <col min="4841" max="4841" width="12.28515625" bestFit="1" customWidth="1"/>
    <col min="4842" max="4843" width="15.85546875" bestFit="1" customWidth="1"/>
    <col min="4844" max="4844" width="12.28515625" bestFit="1" customWidth="1"/>
    <col min="4845" max="4845" width="14.28515625" bestFit="1" customWidth="1"/>
    <col min="4846" max="4846" width="10.7109375" bestFit="1" customWidth="1"/>
    <col min="4847" max="4847" width="14.28515625" bestFit="1" customWidth="1"/>
    <col min="4848" max="4850" width="10.28515625" bestFit="1" customWidth="1"/>
    <col min="4851" max="4851" width="15.85546875" bestFit="1" customWidth="1"/>
    <col min="4852" max="4852" width="12.28515625" bestFit="1" customWidth="1"/>
    <col min="4853" max="4853" width="15.85546875" bestFit="1" customWidth="1"/>
    <col min="4854" max="4857" width="10.28515625" bestFit="1" customWidth="1"/>
    <col min="4858" max="4859" width="15.85546875" bestFit="1" customWidth="1"/>
    <col min="4860" max="4860" width="12.28515625" bestFit="1" customWidth="1"/>
    <col min="4861" max="4861" width="14.28515625" bestFit="1" customWidth="1"/>
    <col min="4862" max="4862" width="15.85546875" bestFit="1" customWidth="1"/>
    <col min="4863" max="4863" width="12.28515625" bestFit="1" customWidth="1"/>
    <col min="4864" max="4864" width="15.85546875" bestFit="1" customWidth="1"/>
    <col min="4865" max="4867" width="10.28515625" bestFit="1" customWidth="1"/>
    <col min="4868" max="4868" width="15.85546875" bestFit="1" customWidth="1"/>
    <col min="4869" max="4869" width="12.28515625" bestFit="1" customWidth="1"/>
    <col min="4870" max="4870" width="15.85546875" bestFit="1" customWidth="1"/>
    <col min="4871" max="4872" width="10.28515625" bestFit="1" customWidth="1"/>
    <col min="4873" max="4873" width="15.85546875" bestFit="1" customWidth="1"/>
    <col min="4874" max="4874" width="12.28515625" bestFit="1" customWidth="1"/>
    <col min="4875" max="4876" width="15.85546875" bestFit="1" customWidth="1"/>
    <col min="4877" max="4877" width="12.28515625" bestFit="1" customWidth="1"/>
    <col min="4878" max="4878" width="14.28515625" bestFit="1" customWidth="1"/>
    <col min="4879" max="4879" width="10.7109375" bestFit="1" customWidth="1"/>
    <col min="4880" max="4880" width="14.28515625" bestFit="1" customWidth="1"/>
    <col min="4881" max="4881" width="12.28515625" bestFit="1" customWidth="1"/>
    <col min="4882" max="4883" width="15.85546875" bestFit="1" customWidth="1"/>
    <col min="4884" max="4885" width="10.28515625" bestFit="1" customWidth="1"/>
    <col min="4886" max="4886" width="14.28515625" bestFit="1" customWidth="1"/>
    <col min="4887" max="4888" width="10.28515625" bestFit="1" customWidth="1"/>
    <col min="4889" max="4889" width="15.85546875" bestFit="1" customWidth="1"/>
    <col min="4890" max="4892" width="10.28515625" bestFit="1" customWidth="1"/>
    <col min="4893" max="4893" width="15.85546875" bestFit="1" customWidth="1"/>
    <col min="4894" max="4894" width="12.28515625" bestFit="1" customWidth="1"/>
    <col min="4895" max="4895" width="15.85546875" bestFit="1" customWidth="1"/>
    <col min="4896" max="4898" width="10.28515625" bestFit="1" customWidth="1"/>
    <col min="4899" max="4899" width="15.85546875" bestFit="1" customWidth="1"/>
    <col min="4900" max="4900" width="12.28515625" bestFit="1" customWidth="1"/>
    <col min="4901" max="4901" width="15.85546875" bestFit="1" customWidth="1"/>
    <col min="4902" max="4902" width="12.28515625" bestFit="1" customWidth="1"/>
    <col min="4903" max="4903" width="15.85546875" bestFit="1" customWidth="1"/>
    <col min="4904" max="4904" width="12.28515625" bestFit="1" customWidth="1"/>
    <col min="4905" max="4905" width="15.85546875" bestFit="1" customWidth="1"/>
    <col min="4906" max="4906" width="12.28515625" bestFit="1" customWidth="1"/>
    <col min="4907" max="4907" width="15.85546875" bestFit="1" customWidth="1"/>
    <col min="4908" max="4908" width="12.28515625" bestFit="1" customWidth="1"/>
    <col min="4909" max="4910" width="15.85546875" bestFit="1" customWidth="1"/>
    <col min="4911" max="4911" width="12.28515625" bestFit="1" customWidth="1"/>
    <col min="4912" max="4912" width="14.28515625" bestFit="1" customWidth="1"/>
    <col min="4913" max="4914" width="8.7109375" bestFit="1" customWidth="1"/>
    <col min="4915" max="4915" width="14.28515625" bestFit="1" customWidth="1"/>
    <col min="4916" max="4916" width="12.28515625" bestFit="1" customWidth="1"/>
    <col min="4917" max="4917" width="15.85546875" bestFit="1" customWidth="1"/>
    <col min="4918" max="4918" width="12.28515625" bestFit="1" customWidth="1"/>
    <col min="4919" max="4920" width="15.85546875" bestFit="1" customWidth="1"/>
    <col min="4921" max="4921" width="12.28515625" bestFit="1" customWidth="1"/>
    <col min="4922" max="4923" width="15.85546875" bestFit="1" customWidth="1"/>
    <col min="4924" max="4924" width="12.28515625" bestFit="1" customWidth="1"/>
    <col min="4925" max="4925" width="14.28515625" bestFit="1" customWidth="1"/>
    <col min="4926" max="4926" width="15.85546875" bestFit="1" customWidth="1"/>
    <col min="4927" max="4928" width="10.28515625" bestFit="1" customWidth="1"/>
    <col min="4929" max="4929" width="15.85546875" bestFit="1" customWidth="1"/>
    <col min="4930" max="4933" width="10.28515625" bestFit="1" customWidth="1"/>
    <col min="4934" max="4934" width="15.85546875" bestFit="1" customWidth="1"/>
    <col min="4935" max="4935" width="12.28515625" bestFit="1" customWidth="1"/>
    <col min="4936" max="4937" width="15.85546875" bestFit="1" customWidth="1"/>
    <col min="4938" max="4938" width="12.28515625" bestFit="1" customWidth="1"/>
    <col min="4939" max="4939" width="15.85546875" bestFit="1" customWidth="1"/>
    <col min="4940" max="4940" width="12.28515625" bestFit="1" customWidth="1"/>
    <col min="4941" max="4942" width="15.85546875" bestFit="1" customWidth="1"/>
    <col min="4943" max="4944" width="10.28515625" bestFit="1" customWidth="1"/>
    <col min="4945" max="4945" width="15.85546875" bestFit="1" customWidth="1"/>
    <col min="4946" max="4946" width="12.28515625" bestFit="1" customWidth="1"/>
    <col min="4947" max="4947" width="15.85546875" bestFit="1" customWidth="1"/>
    <col min="4948" max="4949" width="10.28515625" bestFit="1" customWidth="1"/>
    <col min="4950" max="4951" width="15.85546875" bestFit="1" customWidth="1"/>
    <col min="4952" max="4952" width="12.28515625" bestFit="1" customWidth="1"/>
    <col min="4953" max="4953" width="14.28515625" bestFit="1" customWidth="1"/>
    <col min="4954" max="4954" width="10.7109375" bestFit="1" customWidth="1"/>
    <col min="4955" max="4955" width="14.28515625" bestFit="1" customWidth="1"/>
    <col min="4956" max="4956" width="15.85546875" bestFit="1" customWidth="1"/>
    <col min="4957" max="4957" width="12.28515625" bestFit="1" customWidth="1"/>
    <col min="4958" max="4958" width="15.85546875" bestFit="1" customWidth="1"/>
    <col min="4959" max="4959" width="12.28515625" bestFit="1" customWidth="1"/>
    <col min="4960" max="4960" width="15.85546875" bestFit="1" customWidth="1"/>
    <col min="4961" max="4961" width="12.28515625" bestFit="1" customWidth="1"/>
    <col min="4962" max="4962" width="15.85546875" bestFit="1" customWidth="1"/>
    <col min="4963" max="4963" width="12.28515625" bestFit="1" customWidth="1"/>
    <col min="4964" max="4965" width="15.85546875" bestFit="1" customWidth="1"/>
    <col min="4966" max="4966" width="12.28515625" bestFit="1" customWidth="1"/>
    <col min="4967" max="4967" width="14.28515625" bestFit="1" customWidth="1"/>
    <col min="4968" max="4968" width="10.7109375" bestFit="1" customWidth="1"/>
    <col min="4969" max="4969" width="14.28515625" bestFit="1" customWidth="1"/>
    <col min="4970" max="4970" width="12.28515625" bestFit="1" customWidth="1"/>
    <col min="4971" max="4971" width="15.85546875" bestFit="1" customWidth="1"/>
    <col min="4972" max="4972" width="12.28515625" bestFit="1" customWidth="1"/>
    <col min="4973" max="4973" width="15.85546875" bestFit="1" customWidth="1"/>
    <col min="4974" max="4974" width="12.28515625" bestFit="1" customWidth="1"/>
    <col min="4975" max="4976" width="15.85546875" bestFit="1" customWidth="1"/>
    <col min="4977" max="4977" width="12.28515625" bestFit="1" customWidth="1"/>
    <col min="4978" max="4978" width="14.28515625" bestFit="1" customWidth="1"/>
    <col min="4979" max="4979" width="12.28515625" bestFit="1" customWidth="1"/>
    <col min="4980" max="4981" width="15.85546875" bestFit="1" customWidth="1"/>
    <col min="4982" max="4982" width="12.28515625" bestFit="1" customWidth="1"/>
    <col min="4983" max="4984" width="15.85546875" bestFit="1" customWidth="1"/>
    <col min="4985" max="4985" width="12.28515625" bestFit="1" customWidth="1"/>
    <col min="4986" max="4986" width="14.28515625" bestFit="1" customWidth="1"/>
    <col min="4987" max="4987" width="10.7109375" bestFit="1" customWidth="1"/>
    <col min="4988" max="4988" width="14.28515625" bestFit="1" customWidth="1"/>
    <col min="4989" max="4989" width="10.7109375" bestFit="1" customWidth="1"/>
    <col min="4990" max="4990" width="14.28515625" bestFit="1" customWidth="1"/>
    <col min="4991" max="4991" width="12.28515625" bestFit="1" customWidth="1"/>
    <col min="4992" max="4992" width="15.85546875" bestFit="1" customWidth="1"/>
    <col min="4993" max="4993" width="12.28515625" bestFit="1" customWidth="1"/>
    <col min="4994" max="4994" width="15.85546875" bestFit="1" customWidth="1"/>
    <col min="4995" max="4995" width="12.28515625" bestFit="1" customWidth="1"/>
    <col min="4996" max="4997" width="15.85546875" bestFit="1" customWidth="1"/>
    <col min="4998" max="4998" width="12.28515625" bestFit="1" customWidth="1"/>
    <col min="4999" max="5000" width="15.85546875" bestFit="1" customWidth="1"/>
    <col min="5001" max="5001" width="12.28515625" bestFit="1" customWidth="1"/>
    <col min="5002" max="5002" width="14.28515625" bestFit="1" customWidth="1"/>
    <col min="5003" max="5003" width="10.7109375" bestFit="1" customWidth="1"/>
    <col min="5004" max="5004" width="14.28515625" bestFit="1" customWidth="1"/>
    <col min="5005" max="5008" width="10.28515625" bestFit="1" customWidth="1"/>
    <col min="5009" max="5009" width="15.85546875" bestFit="1" customWidth="1"/>
    <col min="5010" max="5010" width="12.28515625" bestFit="1" customWidth="1"/>
    <col min="5011" max="5011" width="15.85546875" bestFit="1" customWidth="1"/>
    <col min="5012" max="5012" width="12.28515625" bestFit="1" customWidth="1"/>
    <col min="5013" max="5013" width="15.85546875" bestFit="1" customWidth="1"/>
    <col min="5014" max="5015" width="10.28515625" bestFit="1" customWidth="1"/>
    <col min="5016" max="5016" width="15.85546875" bestFit="1" customWidth="1"/>
    <col min="5017" max="5017" width="12.28515625" bestFit="1" customWidth="1"/>
    <col min="5018" max="5019" width="15.85546875" bestFit="1" customWidth="1"/>
    <col min="5020" max="5021" width="10.28515625" bestFit="1" customWidth="1"/>
    <col min="5022" max="5022" width="15.85546875" bestFit="1" customWidth="1"/>
    <col min="5023" max="5023" width="12.28515625" bestFit="1" customWidth="1"/>
    <col min="5024" max="5025" width="15.85546875" bestFit="1" customWidth="1"/>
    <col min="5026" max="5026" width="12.28515625" bestFit="1" customWidth="1"/>
    <col min="5027" max="5027" width="14.28515625" bestFit="1" customWidth="1"/>
    <col min="5028" max="5029" width="10.28515625" bestFit="1" customWidth="1"/>
    <col min="5030" max="5031" width="15.85546875" bestFit="1" customWidth="1"/>
    <col min="5032" max="5032" width="12.28515625" bestFit="1" customWidth="1"/>
    <col min="5033" max="5034" width="15.85546875" bestFit="1" customWidth="1"/>
    <col min="5035" max="5035" width="12.28515625" bestFit="1" customWidth="1"/>
    <col min="5036" max="5037" width="15.85546875" bestFit="1" customWidth="1"/>
    <col min="5038" max="5038" width="12.28515625" bestFit="1" customWidth="1"/>
    <col min="5039" max="5040" width="15.85546875" bestFit="1" customWidth="1"/>
    <col min="5041" max="5041" width="12.28515625" bestFit="1" customWidth="1"/>
    <col min="5042" max="5042" width="14.28515625" bestFit="1" customWidth="1"/>
    <col min="5043" max="5043" width="12.28515625" bestFit="1" customWidth="1"/>
    <col min="5044" max="5044" width="15.85546875" bestFit="1" customWidth="1"/>
    <col min="5045" max="5045" width="12.28515625" bestFit="1" customWidth="1"/>
    <col min="5046" max="5047" width="15.85546875" bestFit="1" customWidth="1"/>
    <col min="5048" max="5048" width="12.28515625" bestFit="1" customWidth="1"/>
    <col min="5049" max="5050" width="15.85546875" bestFit="1" customWidth="1"/>
    <col min="5051" max="5051" width="12.28515625" bestFit="1" customWidth="1"/>
    <col min="5052" max="5053" width="15.85546875" bestFit="1" customWidth="1"/>
    <col min="5054" max="5054" width="12.28515625" bestFit="1" customWidth="1"/>
    <col min="5055" max="5055" width="14.28515625" bestFit="1" customWidth="1"/>
    <col min="5056" max="5056" width="12.28515625" bestFit="1" customWidth="1"/>
    <col min="5057" max="5057" width="15.85546875" bestFit="1" customWidth="1"/>
    <col min="5058" max="5058" width="12.28515625" bestFit="1" customWidth="1"/>
    <col min="5059" max="5059" width="15.85546875" bestFit="1" customWidth="1"/>
    <col min="5060" max="5060" width="12.28515625" bestFit="1" customWidth="1"/>
    <col min="5061" max="5061" width="15.85546875" bestFit="1" customWidth="1"/>
    <col min="5062" max="5063" width="10.28515625" bestFit="1" customWidth="1"/>
    <col min="5064" max="5065" width="15.85546875" bestFit="1" customWidth="1"/>
    <col min="5066" max="5066" width="12.28515625" bestFit="1" customWidth="1"/>
    <col min="5067" max="5068" width="15.85546875" bestFit="1" customWidth="1"/>
    <col min="5069" max="5070" width="10.28515625" bestFit="1" customWidth="1"/>
    <col min="5071" max="5071" width="14.28515625" bestFit="1" customWidth="1"/>
    <col min="5072" max="5073" width="10.28515625" bestFit="1" customWidth="1"/>
    <col min="5074" max="5074" width="15.85546875" bestFit="1" customWidth="1"/>
    <col min="5075" max="5075" width="12.28515625" bestFit="1" customWidth="1"/>
    <col min="5076" max="5076" width="15.85546875" bestFit="1" customWidth="1"/>
    <col min="5077" max="5078" width="10.28515625" bestFit="1" customWidth="1"/>
    <col min="5079" max="5079" width="15.85546875" bestFit="1" customWidth="1"/>
    <col min="5080" max="5080" width="12.28515625" bestFit="1" customWidth="1"/>
    <col min="5081" max="5081" width="15.85546875" bestFit="1" customWidth="1"/>
    <col min="5082" max="5082" width="12.28515625" bestFit="1" customWidth="1"/>
    <col min="5083" max="5083" width="15.85546875" bestFit="1" customWidth="1"/>
    <col min="5084" max="5084" width="12.28515625" bestFit="1" customWidth="1"/>
    <col min="5085" max="5086" width="15.85546875" bestFit="1" customWidth="1"/>
    <col min="5087" max="5087" width="12.28515625" bestFit="1" customWidth="1"/>
    <col min="5088" max="5088" width="14.28515625" bestFit="1" customWidth="1"/>
    <col min="5089" max="5089" width="12.28515625" bestFit="1" customWidth="1"/>
    <col min="5090" max="5090" width="15.85546875" bestFit="1" customWidth="1"/>
    <col min="5091" max="5091" width="12.28515625" bestFit="1" customWidth="1"/>
    <col min="5092" max="5093" width="15.85546875" bestFit="1" customWidth="1"/>
    <col min="5094" max="5094" width="12.28515625" bestFit="1" customWidth="1"/>
    <col min="5095" max="5096" width="15.85546875" bestFit="1" customWidth="1"/>
    <col min="5097" max="5097" width="12.28515625" bestFit="1" customWidth="1"/>
    <col min="5098" max="5098" width="15.85546875" bestFit="1" customWidth="1"/>
    <col min="5099" max="5099" width="12.28515625" bestFit="1" customWidth="1"/>
    <col min="5100" max="5101" width="15.85546875" bestFit="1" customWidth="1"/>
    <col min="5102" max="5102" width="12.28515625" bestFit="1" customWidth="1"/>
    <col min="5103" max="5103" width="14.28515625" bestFit="1" customWidth="1"/>
    <col min="5104" max="5104" width="15.85546875" bestFit="1" customWidth="1"/>
    <col min="5105" max="5105" width="12.28515625" bestFit="1" customWidth="1"/>
    <col min="5106" max="5106" width="15.85546875" bestFit="1" customWidth="1"/>
    <col min="5107" max="5108" width="10.28515625" bestFit="1" customWidth="1"/>
    <col min="5109" max="5109" width="15.85546875" bestFit="1" customWidth="1"/>
    <col min="5110" max="5111" width="10.28515625" bestFit="1" customWidth="1"/>
    <col min="5112" max="5112" width="15.85546875" bestFit="1" customWidth="1"/>
    <col min="5113" max="5114" width="10.28515625" bestFit="1" customWidth="1"/>
    <col min="5115" max="5115" width="15.85546875" bestFit="1" customWidth="1"/>
    <col min="5116" max="5116" width="12.28515625" bestFit="1" customWidth="1"/>
    <col min="5117" max="5117" width="15.85546875" bestFit="1" customWidth="1"/>
    <col min="5118" max="5118" width="12.28515625" bestFit="1" customWidth="1"/>
    <col min="5119" max="5120" width="15.85546875" bestFit="1" customWidth="1"/>
    <col min="5121" max="5121" width="12.28515625" bestFit="1" customWidth="1"/>
    <col min="5122" max="5122" width="15.85546875" bestFit="1" customWidth="1"/>
    <col min="5123" max="5123" width="12.28515625" bestFit="1" customWidth="1"/>
    <col min="5124" max="5124" width="15.85546875" bestFit="1" customWidth="1"/>
    <col min="5125" max="5125" width="12.28515625" bestFit="1" customWidth="1"/>
    <col min="5126" max="5127" width="15.85546875" bestFit="1" customWidth="1"/>
    <col min="5128" max="5128" width="12.28515625" bestFit="1" customWidth="1"/>
    <col min="5129" max="5130" width="15.85546875" bestFit="1" customWidth="1"/>
    <col min="5131" max="5131" width="12.28515625" bestFit="1" customWidth="1"/>
    <col min="5132" max="5132" width="14.28515625" bestFit="1" customWidth="1"/>
    <col min="5133" max="5135" width="10.28515625" bestFit="1" customWidth="1"/>
    <col min="5136" max="5136" width="15.85546875" bestFit="1" customWidth="1"/>
    <col min="5137" max="5137" width="12.28515625" bestFit="1" customWidth="1"/>
    <col min="5138" max="5139" width="15.85546875" bestFit="1" customWidth="1"/>
    <col min="5140" max="5140" width="12.28515625" bestFit="1" customWidth="1"/>
    <col min="5141" max="5141" width="15.85546875" bestFit="1" customWidth="1"/>
    <col min="5142" max="5142" width="12.28515625" bestFit="1" customWidth="1"/>
    <col min="5143" max="5144" width="15.85546875" bestFit="1" customWidth="1"/>
    <col min="5145" max="5145" width="12.28515625" bestFit="1" customWidth="1"/>
    <col min="5146" max="5146" width="15.85546875" bestFit="1" customWidth="1"/>
    <col min="5147" max="5147" width="12.28515625" bestFit="1" customWidth="1"/>
    <col min="5148" max="5149" width="15.85546875" bestFit="1" customWidth="1"/>
    <col min="5150" max="5154" width="10.28515625" bestFit="1" customWidth="1"/>
    <col min="5155" max="5155" width="15.85546875" bestFit="1" customWidth="1"/>
    <col min="5156" max="5157" width="10.28515625" bestFit="1" customWidth="1"/>
    <col min="5158" max="5158" width="15.85546875" bestFit="1" customWidth="1"/>
    <col min="5159" max="5159" width="12.28515625" bestFit="1" customWidth="1"/>
    <col min="5160" max="5160" width="15.85546875" bestFit="1" customWidth="1"/>
    <col min="5161" max="5162" width="10.28515625" bestFit="1" customWidth="1"/>
    <col min="5163" max="5163" width="15.85546875" bestFit="1" customWidth="1"/>
    <col min="5164" max="5165" width="10.28515625" bestFit="1" customWidth="1"/>
    <col min="5166" max="5167" width="15.85546875" bestFit="1" customWidth="1"/>
    <col min="5168" max="5168" width="12.28515625" bestFit="1" customWidth="1"/>
    <col min="5169" max="5169" width="15.85546875" bestFit="1" customWidth="1"/>
    <col min="5170" max="5171" width="10.28515625" bestFit="1" customWidth="1"/>
    <col min="5172" max="5173" width="15.85546875" bestFit="1" customWidth="1"/>
    <col min="5174" max="5174" width="12.28515625" bestFit="1" customWidth="1"/>
    <col min="5175" max="5176" width="15.85546875" bestFit="1" customWidth="1"/>
    <col min="5177" max="5177" width="12.28515625" bestFit="1" customWidth="1"/>
    <col min="5178" max="5178" width="14.28515625" bestFit="1" customWidth="1"/>
    <col min="5179" max="5179" width="10.7109375" bestFit="1" customWidth="1"/>
    <col min="5180" max="5180" width="14.28515625" bestFit="1" customWidth="1"/>
    <col min="5181" max="5181" width="12.28515625" bestFit="1" customWidth="1"/>
    <col min="5182" max="5182" width="15.85546875" bestFit="1" customWidth="1"/>
    <col min="5183" max="5183" width="12.28515625" bestFit="1" customWidth="1"/>
    <col min="5184" max="5184" width="15.85546875" bestFit="1" customWidth="1"/>
    <col min="5185" max="5186" width="10.28515625" bestFit="1" customWidth="1"/>
    <col min="5187" max="5187" width="15.85546875" bestFit="1" customWidth="1"/>
    <col min="5188" max="5188" width="12.28515625" bestFit="1" customWidth="1"/>
    <col min="5189" max="5189" width="15.85546875" bestFit="1" customWidth="1"/>
    <col min="5190" max="5190" width="12.28515625" bestFit="1" customWidth="1"/>
    <col min="5191" max="5191" width="15.85546875" bestFit="1" customWidth="1"/>
    <col min="5192" max="5193" width="10.28515625" bestFit="1" customWidth="1"/>
    <col min="5194" max="5195" width="15.85546875" bestFit="1" customWidth="1"/>
    <col min="5196" max="5196" width="12.28515625" bestFit="1" customWidth="1"/>
    <col min="5197" max="5197" width="14.28515625" bestFit="1" customWidth="1"/>
    <col min="5198" max="5199" width="10.28515625" bestFit="1" customWidth="1"/>
    <col min="5200" max="5200" width="15.85546875" bestFit="1" customWidth="1"/>
    <col min="5201" max="5201" width="12.28515625" bestFit="1" customWidth="1"/>
    <col min="5202" max="5202" width="15.85546875" bestFit="1" customWidth="1"/>
    <col min="5203" max="5206" width="10.28515625" bestFit="1" customWidth="1"/>
    <col min="5207" max="5208" width="15.85546875" bestFit="1" customWidth="1"/>
    <col min="5209" max="5209" width="12.28515625" bestFit="1" customWidth="1"/>
    <col min="5210" max="5210" width="15.85546875" bestFit="1" customWidth="1"/>
    <col min="5211" max="5211" width="12.28515625" bestFit="1" customWidth="1"/>
    <col min="5212" max="5213" width="15.85546875" bestFit="1" customWidth="1"/>
    <col min="5214" max="5215" width="10.28515625" bestFit="1" customWidth="1"/>
    <col min="5216" max="5216" width="14.28515625" bestFit="1" customWidth="1"/>
    <col min="5217" max="5217" width="12.28515625" bestFit="1" customWidth="1"/>
    <col min="5218" max="5218" width="15.85546875" bestFit="1" customWidth="1"/>
    <col min="5219" max="5220" width="10.28515625" bestFit="1" customWidth="1"/>
    <col min="5221" max="5221" width="15.85546875" bestFit="1" customWidth="1"/>
    <col min="5222" max="5222" width="12.28515625" bestFit="1" customWidth="1"/>
    <col min="5223" max="5223" width="15.85546875" bestFit="1" customWidth="1"/>
    <col min="5224" max="5224" width="12.28515625" bestFit="1" customWidth="1"/>
    <col min="5225" max="5225" width="15.85546875" bestFit="1" customWidth="1"/>
    <col min="5226" max="5227" width="10.28515625" bestFit="1" customWidth="1"/>
    <col min="5228" max="5228" width="15.85546875" bestFit="1" customWidth="1"/>
    <col min="5229" max="5229" width="12.28515625" bestFit="1" customWidth="1"/>
    <col min="5230" max="5231" width="15.85546875" bestFit="1" customWidth="1"/>
    <col min="5232" max="5232" width="12.28515625" bestFit="1" customWidth="1"/>
    <col min="5233" max="5234" width="15.85546875" bestFit="1" customWidth="1"/>
    <col min="5235" max="5236" width="10.28515625" bestFit="1" customWidth="1"/>
    <col min="5237" max="5237" width="15.85546875" bestFit="1" customWidth="1"/>
    <col min="5238" max="5238" width="12.28515625" bestFit="1" customWidth="1"/>
    <col min="5239" max="5239" width="15.85546875" bestFit="1" customWidth="1"/>
    <col min="5240" max="5240" width="12.28515625" bestFit="1" customWidth="1"/>
    <col min="5241" max="5241" width="15.85546875" bestFit="1" customWidth="1"/>
    <col min="5242" max="5243" width="10.28515625" bestFit="1" customWidth="1"/>
    <col min="5244" max="5245" width="15.85546875" bestFit="1" customWidth="1"/>
    <col min="5246" max="5246" width="12.28515625" bestFit="1" customWidth="1"/>
    <col min="5247" max="5248" width="15.85546875" bestFit="1" customWidth="1"/>
    <col min="5249" max="5249" width="12.28515625" bestFit="1" customWidth="1"/>
    <col min="5250" max="5251" width="15.85546875" bestFit="1" customWidth="1"/>
    <col min="5252" max="5252" width="12.28515625" bestFit="1" customWidth="1"/>
    <col min="5253" max="5253" width="15.85546875" bestFit="1" customWidth="1"/>
    <col min="5254" max="5254" width="12.28515625" bestFit="1" customWidth="1"/>
    <col min="5255" max="5255" width="15.85546875" bestFit="1" customWidth="1"/>
    <col min="5256" max="5256" width="12.28515625" bestFit="1" customWidth="1"/>
    <col min="5257" max="5258" width="15.85546875" bestFit="1" customWidth="1"/>
    <col min="5259" max="5259" width="12.28515625" bestFit="1" customWidth="1"/>
    <col min="5260" max="5260" width="15.85546875" bestFit="1" customWidth="1"/>
    <col min="5261" max="5262" width="10.28515625" bestFit="1" customWidth="1"/>
    <col min="5263" max="5263" width="15.85546875" bestFit="1" customWidth="1"/>
    <col min="5264" max="5265" width="10.28515625" bestFit="1" customWidth="1"/>
    <col min="5266" max="5266" width="15.85546875" bestFit="1" customWidth="1"/>
    <col min="5267" max="5267" width="12.28515625" bestFit="1" customWidth="1"/>
    <col min="5268" max="5268" width="15.85546875" bestFit="1" customWidth="1"/>
    <col min="5269" max="5269" width="12.28515625" bestFit="1" customWidth="1"/>
    <col min="5270" max="5270" width="15.85546875" bestFit="1" customWidth="1"/>
    <col min="5271" max="5271" width="12.28515625" bestFit="1" customWidth="1"/>
    <col min="5272" max="5272" width="15.85546875" bestFit="1" customWidth="1"/>
    <col min="5273" max="5273" width="12.28515625" bestFit="1" customWidth="1"/>
    <col min="5274" max="5274" width="15.85546875" bestFit="1" customWidth="1"/>
    <col min="5275" max="5275" width="12.28515625" bestFit="1" customWidth="1"/>
    <col min="5276" max="5277" width="15.85546875" bestFit="1" customWidth="1"/>
    <col min="5278" max="5278" width="12.28515625" bestFit="1" customWidth="1"/>
    <col min="5279" max="5279" width="14.28515625" bestFit="1" customWidth="1"/>
    <col min="5280" max="5282" width="10.28515625" bestFit="1" customWidth="1"/>
    <col min="5283" max="5283" width="15.85546875" bestFit="1" customWidth="1"/>
    <col min="5284" max="5284" width="12.28515625" bestFit="1" customWidth="1"/>
    <col min="5285" max="5285" width="15.85546875" bestFit="1" customWidth="1"/>
    <col min="5286" max="5286" width="12.28515625" bestFit="1" customWidth="1"/>
    <col min="5287" max="5288" width="15.85546875" bestFit="1" customWidth="1"/>
    <col min="5289" max="5289" width="12.28515625" bestFit="1" customWidth="1"/>
    <col min="5290" max="5291" width="15.85546875" bestFit="1" customWidth="1"/>
    <col min="5292" max="5292" width="12.28515625" bestFit="1" customWidth="1"/>
    <col min="5293" max="5294" width="15.85546875" bestFit="1" customWidth="1"/>
    <col min="5295" max="5295" width="12.28515625" bestFit="1" customWidth="1"/>
    <col min="5296" max="5296" width="15.85546875" bestFit="1" customWidth="1"/>
    <col min="5297" max="5297" width="12.28515625" bestFit="1" customWidth="1"/>
    <col min="5298" max="5299" width="15.85546875" bestFit="1" customWidth="1"/>
    <col min="5300" max="5300" width="12.28515625" bestFit="1" customWidth="1"/>
    <col min="5301" max="5302" width="15.85546875" bestFit="1" customWidth="1"/>
    <col min="5303" max="5303" width="12.28515625" bestFit="1" customWidth="1"/>
    <col min="5304" max="5304" width="15.85546875" bestFit="1" customWidth="1"/>
    <col min="5305" max="5305" width="12.28515625" bestFit="1" customWidth="1"/>
    <col min="5306" max="5306" width="15.85546875" bestFit="1" customWidth="1"/>
    <col min="5307" max="5307" width="12.28515625" bestFit="1" customWidth="1"/>
    <col min="5308" max="5308" width="15.85546875" bestFit="1" customWidth="1"/>
    <col min="5309" max="5309" width="12.28515625" bestFit="1" customWidth="1"/>
    <col min="5310" max="5310" width="15.85546875" bestFit="1" customWidth="1"/>
    <col min="5311" max="5311" width="12.28515625" bestFit="1" customWidth="1"/>
    <col min="5312" max="5313" width="15.85546875" bestFit="1" customWidth="1"/>
    <col min="5314" max="5314" width="12.28515625" bestFit="1" customWidth="1"/>
    <col min="5315" max="5315" width="15.85546875" bestFit="1" customWidth="1"/>
    <col min="5316" max="5316" width="12.28515625" bestFit="1" customWidth="1"/>
    <col min="5317" max="5318" width="15.85546875" bestFit="1" customWidth="1"/>
    <col min="5319" max="5319" width="12.28515625" bestFit="1" customWidth="1"/>
    <col min="5320" max="5320" width="15.85546875" bestFit="1" customWidth="1"/>
    <col min="5321" max="5321" width="12.28515625" bestFit="1" customWidth="1"/>
    <col min="5322" max="5322" width="15.85546875" bestFit="1" customWidth="1"/>
    <col min="5323" max="5323" width="12.28515625" bestFit="1" customWidth="1"/>
    <col min="5324" max="5324" width="15.85546875" bestFit="1" customWidth="1"/>
    <col min="5325" max="5325" width="12.28515625" bestFit="1" customWidth="1"/>
    <col min="5326" max="5327" width="15.85546875" bestFit="1" customWidth="1"/>
    <col min="5328" max="5328" width="12.28515625" bestFit="1" customWidth="1"/>
    <col min="5329" max="5329" width="14.28515625" bestFit="1" customWidth="1"/>
    <col min="5330" max="5330" width="12.28515625" bestFit="1" customWidth="1"/>
    <col min="5331" max="5331" width="15.85546875" bestFit="1" customWidth="1"/>
    <col min="5332" max="5332" width="12.28515625" bestFit="1" customWidth="1"/>
    <col min="5333" max="5333" width="15.85546875" bestFit="1" customWidth="1"/>
    <col min="5334" max="5335" width="10.28515625" bestFit="1" customWidth="1"/>
    <col min="5336" max="5336" width="15.85546875" bestFit="1" customWidth="1"/>
    <col min="5337" max="5337" width="12.28515625" bestFit="1" customWidth="1"/>
    <col min="5338" max="5338" width="15.85546875" bestFit="1" customWidth="1"/>
    <col min="5339" max="5339" width="12.28515625" bestFit="1" customWidth="1"/>
    <col min="5340" max="5340" width="15.85546875" bestFit="1" customWidth="1"/>
    <col min="5341" max="5341" width="12.28515625" bestFit="1" customWidth="1"/>
    <col min="5342" max="5343" width="15.85546875" bestFit="1" customWidth="1"/>
    <col min="5344" max="5344" width="12.28515625" bestFit="1" customWidth="1"/>
    <col min="5345" max="5345" width="14.28515625" bestFit="1" customWidth="1"/>
    <col min="5346" max="5346" width="15.85546875" bestFit="1" customWidth="1"/>
    <col min="5347" max="5347" width="12.28515625" bestFit="1" customWidth="1"/>
    <col min="5348" max="5349" width="15.85546875" bestFit="1" customWidth="1"/>
    <col min="5350" max="5350" width="12.28515625" bestFit="1" customWidth="1"/>
    <col min="5351" max="5351" width="15.85546875" bestFit="1" customWidth="1"/>
    <col min="5352" max="5353" width="10.28515625" bestFit="1" customWidth="1"/>
    <col min="5354" max="5354" width="15.85546875" bestFit="1" customWidth="1"/>
    <col min="5355" max="5355" width="12.28515625" bestFit="1" customWidth="1"/>
    <col min="5356" max="5356" width="15.85546875" bestFit="1" customWidth="1"/>
    <col min="5357" max="5358" width="10.28515625" bestFit="1" customWidth="1"/>
    <col min="5359" max="5360" width="15.85546875" bestFit="1" customWidth="1"/>
    <col min="5361" max="5361" width="12.28515625" bestFit="1" customWidth="1"/>
    <col min="5362" max="5362" width="15.85546875" bestFit="1" customWidth="1"/>
    <col min="5363" max="5364" width="10.28515625" bestFit="1" customWidth="1"/>
    <col min="5365" max="5366" width="15.85546875" bestFit="1" customWidth="1"/>
    <col min="5367" max="5367" width="12.28515625" bestFit="1" customWidth="1"/>
    <col min="5368" max="5368" width="15.85546875" bestFit="1" customWidth="1"/>
    <col min="5369" max="5369" width="12.28515625" bestFit="1" customWidth="1"/>
    <col min="5370" max="5371" width="15.85546875" bestFit="1" customWidth="1"/>
    <col min="5372" max="5372" width="12.28515625" bestFit="1" customWidth="1"/>
    <col min="5373" max="5373" width="14.28515625" bestFit="1" customWidth="1"/>
    <col min="5374" max="5374" width="12.28515625" bestFit="1" customWidth="1"/>
    <col min="5375" max="5375" width="15.85546875" bestFit="1" customWidth="1"/>
    <col min="5376" max="5377" width="10.28515625" bestFit="1" customWidth="1"/>
    <col min="5378" max="5378" width="15.85546875" bestFit="1" customWidth="1"/>
    <col min="5379" max="5382" width="10.28515625" bestFit="1" customWidth="1"/>
    <col min="5383" max="5383" width="15.85546875" bestFit="1" customWidth="1"/>
    <col min="5384" max="5386" width="10.28515625" bestFit="1" customWidth="1"/>
    <col min="5387" max="5387" width="15.85546875" bestFit="1" customWidth="1"/>
    <col min="5388" max="5388" width="12.28515625" bestFit="1" customWidth="1"/>
    <col min="5389" max="5390" width="15.85546875" bestFit="1" customWidth="1"/>
    <col min="5391" max="5392" width="10.28515625" bestFit="1" customWidth="1"/>
    <col min="5393" max="5393" width="15.85546875" bestFit="1" customWidth="1"/>
    <col min="5394" max="5394" width="12.28515625" bestFit="1" customWidth="1"/>
    <col min="5395" max="5395" width="15.85546875" bestFit="1" customWidth="1"/>
    <col min="5396" max="5396" width="12.28515625" bestFit="1" customWidth="1"/>
    <col min="5397" max="5397" width="15.85546875" bestFit="1" customWidth="1"/>
    <col min="5398" max="5398" width="12.28515625" bestFit="1" customWidth="1"/>
    <col min="5399" max="5400" width="15.85546875" bestFit="1" customWidth="1"/>
    <col min="5401" max="5401" width="12.28515625" bestFit="1" customWidth="1"/>
    <col min="5402" max="5402" width="15.85546875" bestFit="1" customWidth="1"/>
    <col min="5403" max="5403" width="12.28515625" bestFit="1" customWidth="1"/>
    <col min="5404" max="5405" width="15.85546875" bestFit="1" customWidth="1"/>
    <col min="5406" max="5409" width="10.28515625" bestFit="1" customWidth="1"/>
    <col min="5410" max="5410" width="15.85546875" bestFit="1" customWidth="1"/>
    <col min="5411" max="5411" width="12.28515625" bestFit="1" customWidth="1"/>
    <col min="5412" max="5413" width="15.85546875" bestFit="1" customWidth="1"/>
    <col min="5414" max="5416" width="10.28515625" bestFit="1" customWidth="1"/>
    <col min="5417" max="5417" width="14.28515625" bestFit="1" customWidth="1"/>
    <col min="5418" max="5418" width="12.28515625" bestFit="1" customWidth="1"/>
    <col min="5419" max="5419" width="15.85546875" bestFit="1" customWidth="1"/>
    <col min="5420" max="5421" width="10.28515625" bestFit="1" customWidth="1"/>
    <col min="5422" max="5422" width="15.85546875" bestFit="1" customWidth="1"/>
    <col min="5423" max="5424" width="10.28515625" bestFit="1" customWidth="1"/>
    <col min="5425" max="5425" width="15.85546875" bestFit="1" customWidth="1"/>
    <col min="5426" max="5426" width="12.28515625" bestFit="1" customWidth="1"/>
    <col min="5427" max="5427" width="15.85546875" bestFit="1" customWidth="1"/>
    <col min="5428" max="5428" width="12.28515625" bestFit="1" customWidth="1"/>
    <col min="5429" max="5429" width="15.85546875" bestFit="1" customWidth="1"/>
    <col min="5430" max="5430" width="12.28515625" bestFit="1" customWidth="1"/>
    <col min="5431" max="5432" width="15.85546875" bestFit="1" customWidth="1"/>
    <col min="5433" max="5433" width="12.28515625" bestFit="1" customWidth="1"/>
    <col min="5434" max="5435" width="15.85546875" bestFit="1" customWidth="1"/>
    <col min="5436" max="5436" width="12.28515625" bestFit="1" customWidth="1"/>
    <col min="5437" max="5438" width="15.85546875" bestFit="1" customWidth="1"/>
    <col min="5439" max="5439" width="12.28515625" bestFit="1" customWidth="1"/>
    <col min="5440" max="5441" width="15.85546875" bestFit="1" customWidth="1"/>
    <col min="5442" max="5442" width="12.28515625" bestFit="1" customWidth="1"/>
    <col min="5443" max="5443" width="15.85546875" bestFit="1" customWidth="1"/>
    <col min="5444" max="5446" width="10.28515625" bestFit="1" customWidth="1"/>
    <col min="5447" max="5447" width="15.85546875" bestFit="1" customWidth="1"/>
    <col min="5448" max="5449" width="10.28515625" bestFit="1" customWidth="1"/>
    <col min="5450" max="5451" width="15.85546875" bestFit="1" customWidth="1"/>
    <col min="5452" max="5452" width="12.28515625" bestFit="1" customWidth="1"/>
    <col min="5453" max="5453" width="15.85546875" bestFit="1" customWidth="1"/>
    <col min="5454" max="5454" width="12.28515625" bestFit="1" customWidth="1"/>
    <col min="5455" max="5455" width="15.85546875" bestFit="1" customWidth="1"/>
    <col min="5456" max="5456" width="12.28515625" bestFit="1" customWidth="1"/>
    <col min="5457" max="5458" width="15.85546875" bestFit="1" customWidth="1"/>
    <col min="5459" max="5459" width="12.28515625" bestFit="1" customWidth="1"/>
    <col min="5460" max="5460" width="15.85546875" bestFit="1" customWidth="1"/>
    <col min="5461" max="5461" width="12.28515625" bestFit="1" customWidth="1"/>
    <col min="5462" max="5462" width="15.85546875" bestFit="1" customWidth="1"/>
    <col min="5463" max="5463" width="12.28515625" bestFit="1" customWidth="1"/>
    <col min="5464" max="5465" width="15.85546875" bestFit="1" customWidth="1"/>
    <col min="5466" max="5467" width="10.28515625" bestFit="1" customWidth="1"/>
    <col min="5468" max="5468" width="15.85546875" bestFit="1" customWidth="1"/>
    <col min="5469" max="5469" width="12.28515625" bestFit="1" customWidth="1"/>
    <col min="5470" max="5470" width="15.85546875" bestFit="1" customWidth="1"/>
    <col min="5471" max="5471" width="12.28515625" bestFit="1" customWidth="1"/>
    <col min="5472" max="5472" width="15.85546875" bestFit="1" customWidth="1"/>
    <col min="5473" max="5474" width="10.28515625" bestFit="1" customWidth="1"/>
    <col min="5475" max="5476" width="15.85546875" bestFit="1" customWidth="1"/>
    <col min="5477" max="5477" width="12.28515625" bestFit="1" customWidth="1"/>
    <col min="5478" max="5478" width="14.28515625" bestFit="1" customWidth="1"/>
    <col min="5479" max="5479" width="15.85546875" bestFit="1" customWidth="1"/>
    <col min="5480" max="5480" width="12.28515625" bestFit="1" customWidth="1"/>
    <col min="5481" max="5481" width="15.85546875" bestFit="1" customWidth="1"/>
    <col min="5482" max="5482" width="12.28515625" bestFit="1" customWidth="1"/>
    <col min="5483" max="5483" width="15.85546875" bestFit="1" customWidth="1"/>
    <col min="5484" max="5484" width="12.28515625" bestFit="1" customWidth="1"/>
    <col min="5485" max="5486" width="15.85546875" bestFit="1" customWidth="1"/>
    <col min="5487" max="5487" width="12.28515625" bestFit="1" customWidth="1"/>
    <col min="5488" max="5488" width="14.28515625" bestFit="1" customWidth="1"/>
    <col min="5489" max="5489" width="12.28515625" bestFit="1" customWidth="1"/>
    <col min="5490" max="5490" width="15.85546875" bestFit="1" customWidth="1"/>
    <col min="5491" max="5491" width="12.28515625" bestFit="1" customWidth="1"/>
    <col min="5492" max="5492" width="15.85546875" bestFit="1" customWidth="1"/>
    <col min="5493" max="5493" width="12.28515625" bestFit="1" customWidth="1"/>
    <col min="5494" max="5494" width="15.85546875" bestFit="1" customWidth="1"/>
    <col min="5495" max="5496" width="10.28515625" bestFit="1" customWidth="1"/>
    <col min="5497" max="5498" width="15.85546875" bestFit="1" customWidth="1"/>
    <col min="5499" max="5499" width="12.28515625" bestFit="1" customWidth="1"/>
    <col min="5500" max="5500" width="15.85546875" bestFit="1" customWidth="1"/>
    <col min="5501" max="5501" width="12.28515625" bestFit="1" customWidth="1"/>
    <col min="5502" max="5502" width="15.85546875" bestFit="1" customWidth="1"/>
    <col min="5503" max="5504" width="10.28515625" bestFit="1" customWidth="1"/>
    <col min="5505" max="5505" width="15.85546875" bestFit="1" customWidth="1"/>
    <col min="5506" max="5506" width="12.28515625" bestFit="1" customWidth="1"/>
    <col min="5507" max="5508" width="15.85546875" bestFit="1" customWidth="1"/>
    <col min="5509" max="5509" width="12.28515625" bestFit="1" customWidth="1"/>
    <col min="5510" max="5510" width="14.28515625" bestFit="1" customWidth="1"/>
    <col min="5511" max="5511" width="15.85546875" bestFit="1" customWidth="1"/>
    <col min="5512" max="5512" width="12.28515625" bestFit="1" customWidth="1"/>
    <col min="5513" max="5514" width="15.85546875" bestFit="1" customWidth="1"/>
    <col min="5515" max="5516" width="10.28515625" bestFit="1" customWidth="1"/>
    <col min="5517" max="5517" width="15.85546875" bestFit="1" customWidth="1"/>
    <col min="5518" max="5519" width="10.28515625" bestFit="1" customWidth="1"/>
    <col min="5520" max="5520" width="15.85546875" bestFit="1" customWidth="1"/>
    <col min="5521" max="5521" width="12.28515625" bestFit="1" customWidth="1"/>
    <col min="5522" max="5523" width="15.85546875" bestFit="1" customWidth="1"/>
    <col min="5524" max="5524" width="12.28515625" bestFit="1" customWidth="1"/>
    <col min="5525" max="5526" width="15.85546875" bestFit="1" customWidth="1"/>
    <col min="5527" max="5527" width="12.28515625" bestFit="1" customWidth="1"/>
    <col min="5528" max="5528" width="15.85546875" bestFit="1" customWidth="1"/>
    <col min="5529" max="5529" width="12.28515625" bestFit="1" customWidth="1"/>
    <col min="5530" max="5530" width="15.85546875" bestFit="1" customWidth="1"/>
    <col min="5531" max="5531" width="12.28515625" bestFit="1" customWidth="1"/>
    <col min="5532" max="5533" width="15.85546875" bestFit="1" customWidth="1"/>
    <col min="5534" max="5534" width="12.28515625" bestFit="1" customWidth="1"/>
    <col min="5535" max="5535" width="15.85546875" bestFit="1" customWidth="1"/>
    <col min="5536" max="5537" width="10.28515625" bestFit="1" customWidth="1"/>
    <col min="5538" max="5538" width="15.85546875" bestFit="1" customWidth="1"/>
    <col min="5539" max="5539" width="12.28515625" bestFit="1" customWidth="1"/>
    <col min="5540" max="5541" width="15.85546875" bestFit="1" customWidth="1"/>
    <col min="5542" max="5543" width="10.28515625" bestFit="1" customWidth="1"/>
    <col min="5544" max="5544" width="15.85546875" bestFit="1" customWidth="1"/>
    <col min="5545" max="5546" width="10.28515625" bestFit="1" customWidth="1"/>
    <col min="5547" max="5547" width="15.85546875" bestFit="1" customWidth="1"/>
    <col min="5548" max="5548" width="12.28515625" bestFit="1" customWidth="1"/>
    <col min="5549" max="5549" width="15.85546875" bestFit="1" customWidth="1"/>
    <col min="5550" max="5550" width="12.28515625" bestFit="1" customWidth="1"/>
    <col min="5551" max="5552" width="15.85546875" bestFit="1" customWidth="1"/>
    <col min="5553" max="5553" width="12.28515625" bestFit="1" customWidth="1"/>
    <col min="5554" max="5555" width="15.85546875" bestFit="1" customWidth="1"/>
    <col min="5556" max="5556" width="12.28515625" bestFit="1" customWidth="1"/>
    <col min="5557" max="5557" width="15.85546875" bestFit="1" customWidth="1"/>
    <col min="5558" max="5558" width="12.28515625" bestFit="1" customWidth="1"/>
    <col min="5559" max="5559" width="15.85546875" bestFit="1" customWidth="1"/>
    <col min="5560" max="5561" width="10.28515625" bestFit="1" customWidth="1"/>
    <col min="5562" max="5562" width="15.85546875" bestFit="1" customWidth="1"/>
    <col min="5563" max="5563" width="12.28515625" bestFit="1" customWidth="1"/>
    <col min="5564" max="5564" width="15.85546875" bestFit="1" customWidth="1"/>
    <col min="5565" max="5565" width="12.28515625" bestFit="1" customWidth="1"/>
    <col min="5566" max="5566" width="15.85546875" bestFit="1" customWidth="1"/>
    <col min="5567" max="5567" width="12.28515625" bestFit="1" customWidth="1"/>
    <col min="5568" max="5568" width="15.85546875" bestFit="1" customWidth="1"/>
    <col min="5569" max="5569" width="12.28515625" bestFit="1" customWidth="1"/>
    <col min="5570" max="5571" width="15.85546875" bestFit="1" customWidth="1"/>
    <col min="5572" max="5572" width="12.28515625" bestFit="1" customWidth="1"/>
    <col min="5573" max="5574" width="15.85546875" bestFit="1" customWidth="1"/>
    <col min="5575" max="5575" width="12.28515625" bestFit="1" customWidth="1"/>
    <col min="5576" max="5576" width="15.85546875" bestFit="1" customWidth="1"/>
    <col min="5577" max="5577" width="12.28515625" bestFit="1" customWidth="1"/>
    <col min="5578" max="5579" width="15.85546875" bestFit="1" customWidth="1"/>
    <col min="5580" max="5580" width="12.28515625" bestFit="1" customWidth="1"/>
    <col min="5581" max="5581" width="15.85546875" bestFit="1" customWidth="1"/>
    <col min="5582" max="5582" width="12.28515625" bestFit="1" customWidth="1"/>
    <col min="5583" max="5584" width="15.85546875" bestFit="1" customWidth="1"/>
    <col min="5585" max="5585" width="12.28515625" bestFit="1" customWidth="1"/>
    <col min="5586" max="5586" width="15.85546875" bestFit="1" customWidth="1"/>
    <col min="5587" max="5587" width="12.28515625" bestFit="1" customWidth="1"/>
    <col min="5588" max="5589" width="15.85546875" bestFit="1" customWidth="1"/>
    <col min="5590" max="5590" width="12.28515625" bestFit="1" customWidth="1"/>
    <col min="5591" max="5591" width="14.28515625" bestFit="1" customWidth="1"/>
    <col min="5592" max="5592" width="12.28515625" bestFit="1" customWidth="1"/>
    <col min="5593" max="5593" width="15.85546875" bestFit="1" customWidth="1"/>
    <col min="5594" max="5594" width="12.28515625" bestFit="1" customWidth="1"/>
    <col min="5595" max="5596" width="15.85546875" bestFit="1" customWidth="1"/>
    <col min="5597" max="5597" width="12.28515625" bestFit="1" customWidth="1"/>
    <col min="5598" max="5598" width="15.85546875" bestFit="1" customWidth="1"/>
    <col min="5599" max="5599" width="12.28515625" bestFit="1" customWidth="1"/>
    <col min="5600" max="5600" width="15.85546875" bestFit="1" customWidth="1"/>
    <col min="5601" max="5603" width="10.28515625" bestFit="1" customWidth="1"/>
    <col min="5604" max="5604" width="15.85546875" bestFit="1" customWidth="1"/>
    <col min="5605" max="5606" width="10.28515625" bestFit="1" customWidth="1"/>
    <col min="5607" max="5607" width="15.85546875" bestFit="1" customWidth="1"/>
    <col min="5608" max="5608" width="12.28515625" bestFit="1" customWidth="1"/>
    <col min="5609" max="5609" width="15.85546875" bestFit="1" customWidth="1"/>
    <col min="5610" max="5610" width="12.28515625" bestFit="1" customWidth="1"/>
    <col min="5611" max="5611" width="15.85546875" bestFit="1" customWidth="1"/>
    <col min="5612" max="5612" width="12.28515625" bestFit="1" customWidth="1"/>
    <col min="5613" max="5614" width="15.85546875" bestFit="1" customWidth="1"/>
    <col min="5615" max="5615" width="12.28515625" bestFit="1" customWidth="1"/>
    <col min="5616" max="5616" width="15.85546875" bestFit="1" customWidth="1"/>
    <col min="5617" max="5619" width="10.28515625" bestFit="1" customWidth="1"/>
    <col min="5620" max="5621" width="15.85546875" bestFit="1" customWidth="1"/>
    <col min="5622" max="5622" width="12.28515625" bestFit="1" customWidth="1"/>
    <col min="5623" max="5624" width="15.85546875" bestFit="1" customWidth="1"/>
    <col min="5625" max="5627" width="10.28515625" bestFit="1" customWidth="1"/>
    <col min="5628" max="5628" width="15.85546875" bestFit="1" customWidth="1"/>
    <col min="5629" max="5629" width="12.28515625" bestFit="1" customWidth="1"/>
    <col min="5630" max="5630" width="15.85546875" bestFit="1" customWidth="1"/>
    <col min="5631" max="5632" width="10.28515625" bestFit="1" customWidth="1"/>
    <col min="5633" max="5634" width="15.85546875" bestFit="1" customWidth="1"/>
    <col min="5635" max="5636" width="10.28515625" bestFit="1" customWidth="1"/>
    <col min="5637" max="5637" width="15.85546875" bestFit="1" customWidth="1"/>
    <col min="5638" max="5638" width="12.28515625" bestFit="1" customWidth="1"/>
    <col min="5639" max="5639" width="15.85546875" bestFit="1" customWidth="1"/>
    <col min="5640" max="5640" width="12.28515625" bestFit="1" customWidth="1"/>
    <col min="5641" max="5642" width="15.85546875" bestFit="1" customWidth="1"/>
    <col min="5643" max="5643" width="12.28515625" bestFit="1" customWidth="1"/>
    <col min="5644" max="5645" width="15.85546875" bestFit="1" customWidth="1"/>
    <col min="5646" max="5646" width="12.28515625" bestFit="1" customWidth="1"/>
    <col min="5647" max="5648" width="15.85546875" bestFit="1" customWidth="1"/>
    <col min="5649" max="5649" width="12.28515625" bestFit="1" customWidth="1"/>
    <col min="5650" max="5651" width="15.85546875" bestFit="1" customWidth="1"/>
    <col min="5652" max="5652" width="12.28515625" bestFit="1" customWidth="1"/>
    <col min="5653" max="5653" width="15.85546875" bestFit="1" customWidth="1"/>
    <col min="5654" max="5654" width="12.28515625" bestFit="1" customWidth="1"/>
    <col min="5655" max="5655" width="15.85546875" bestFit="1" customWidth="1"/>
    <col min="5656" max="5657" width="10.28515625" bestFit="1" customWidth="1"/>
    <col min="5658" max="5659" width="15.85546875" bestFit="1" customWidth="1"/>
    <col min="5660" max="5660" width="12.28515625" bestFit="1" customWidth="1"/>
    <col min="5661" max="5661" width="15.85546875" bestFit="1" customWidth="1"/>
    <col min="5662" max="5662" width="12.28515625" bestFit="1" customWidth="1"/>
    <col min="5663" max="5663" width="15.85546875" bestFit="1" customWidth="1"/>
    <col min="5664" max="5664" width="12.28515625" bestFit="1" customWidth="1"/>
    <col min="5665" max="5665" width="15.85546875" bestFit="1" customWidth="1"/>
    <col min="5666" max="5666" width="12.28515625" bestFit="1" customWidth="1"/>
    <col min="5667" max="5667" width="15.85546875" bestFit="1" customWidth="1"/>
    <col min="5668" max="5668" width="12.28515625" bestFit="1" customWidth="1"/>
    <col min="5669" max="5670" width="15.85546875" bestFit="1" customWidth="1"/>
    <col min="5671" max="5671" width="12.28515625" bestFit="1" customWidth="1"/>
    <col min="5672" max="5672" width="15.85546875" bestFit="1" customWidth="1"/>
    <col min="5673" max="5673" width="12.28515625" bestFit="1" customWidth="1"/>
    <col min="5674" max="5674" width="15.85546875" bestFit="1" customWidth="1"/>
    <col min="5675" max="5675" width="12.28515625" bestFit="1" customWidth="1"/>
    <col min="5676" max="5676" width="15.85546875" bestFit="1" customWidth="1"/>
    <col min="5677" max="5677" width="12.28515625" bestFit="1" customWidth="1"/>
    <col min="5678" max="5679" width="15.85546875" bestFit="1" customWidth="1"/>
    <col min="5680" max="5680" width="12.28515625" bestFit="1" customWidth="1"/>
    <col min="5681" max="5681" width="15.85546875" bestFit="1" customWidth="1"/>
    <col min="5682" max="5682" width="12.28515625" bestFit="1" customWidth="1"/>
    <col min="5683" max="5684" width="15.85546875" bestFit="1" customWidth="1"/>
    <col min="5685" max="5685" width="12.28515625" bestFit="1" customWidth="1"/>
    <col min="5686" max="5686" width="15.85546875" bestFit="1" customWidth="1"/>
    <col min="5687" max="5688" width="10.28515625" bestFit="1" customWidth="1"/>
    <col min="5689" max="5689" width="15.85546875" bestFit="1" customWidth="1"/>
    <col min="5690" max="5690" width="12.28515625" bestFit="1" customWidth="1"/>
    <col min="5691" max="5691" width="15.85546875" bestFit="1" customWidth="1"/>
    <col min="5692" max="5692" width="12.28515625" bestFit="1" customWidth="1"/>
    <col min="5693" max="5694" width="15.85546875" bestFit="1" customWidth="1"/>
    <col min="5695" max="5695" width="12.28515625" bestFit="1" customWidth="1"/>
    <col min="5696" max="5696" width="15.85546875" bestFit="1" customWidth="1"/>
    <col min="5697" max="5697" width="12.28515625" bestFit="1" customWidth="1"/>
    <col min="5698" max="5699" width="15.85546875" bestFit="1" customWidth="1"/>
    <col min="5700" max="5700" width="12.28515625" bestFit="1" customWidth="1"/>
    <col min="5701" max="5702" width="15.85546875" bestFit="1" customWidth="1"/>
    <col min="5703" max="5703" width="12.28515625" bestFit="1" customWidth="1"/>
    <col min="5704" max="5704" width="15.85546875" bestFit="1" customWidth="1"/>
    <col min="5705" max="5705" width="12.28515625" bestFit="1" customWidth="1"/>
    <col min="5706" max="5706" width="15.85546875" bestFit="1" customWidth="1"/>
    <col min="5707" max="5707" width="12.28515625" bestFit="1" customWidth="1"/>
    <col min="5708" max="5708" width="15.85546875" bestFit="1" customWidth="1"/>
    <col min="5709" max="5709" width="12.28515625" bestFit="1" customWidth="1"/>
    <col min="5710" max="5711" width="15.85546875" bestFit="1" customWidth="1"/>
    <col min="5712" max="5713" width="10.28515625" bestFit="1" customWidth="1"/>
    <col min="5714" max="5714" width="14.28515625" bestFit="1" customWidth="1"/>
    <col min="5715" max="5715" width="12.28515625" bestFit="1" customWidth="1"/>
    <col min="5716" max="5716" width="15.85546875" bestFit="1" customWidth="1"/>
    <col min="5717" max="5717" width="12.28515625" bestFit="1" customWidth="1"/>
    <col min="5718" max="5718" width="15.85546875" bestFit="1" customWidth="1"/>
    <col min="5719" max="5719" width="12.28515625" bestFit="1" customWidth="1"/>
    <col min="5720" max="5720" width="15.85546875" bestFit="1" customWidth="1"/>
    <col min="5721" max="5721" width="12.28515625" bestFit="1" customWidth="1"/>
    <col min="5722" max="5723" width="15.85546875" bestFit="1" customWidth="1"/>
    <col min="5724" max="5724" width="12.28515625" bestFit="1" customWidth="1"/>
    <col min="5725" max="5725" width="15.85546875" bestFit="1" customWidth="1"/>
    <col min="5726" max="5726" width="12.28515625" bestFit="1" customWidth="1"/>
    <col min="5727" max="5728" width="15.85546875" bestFit="1" customWidth="1"/>
    <col min="5729" max="5729" width="12.28515625" bestFit="1" customWidth="1"/>
    <col min="5730" max="5731" width="15.85546875" bestFit="1" customWidth="1"/>
    <col min="5732" max="5732" width="12.28515625" bestFit="1" customWidth="1"/>
    <col min="5733" max="5733" width="15.85546875" bestFit="1" customWidth="1"/>
    <col min="5734" max="5734" width="12.28515625" bestFit="1" customWidth="1"/>
    <col min="5735" max="5735" width="15.85546875" bestFit="1" customWidth="1"/>
    <col min="5736" max="5736" width="12.28515625" bestFit="1" customWidth="1"/>
    <col min="5737" max="5737" width="15.85546875" bestFit="1" customWidth="1"/>
    <col min="5738" max="5738" width="12.28515625" bestFit="1" customWidth="1"/>
    <col min="5739" max="5739" width="15.85546875" bestFit="1" customWidth="1"/>
    <col min="5740" max="5740" width="12.28515625" bestFit="1" customWidth="1"/>
    <col min="5741" max="5741" width="15.85546875" bestFit="1" customWidth="1"/>
    <col min="5742" max="5742" width="12.28515625" bestFit="1" customWidth="1"/>
    <col min="5743" max="5743" width="15.85546875" bestFit="1" customWidth="1"/>
    <col min="5744" max="5745" width="10.28515625" bestFit="1" customWidth="1"/>
    <col min="5746" max="5747" width="15.85546875" bestFit="1" customWidth="1"/>
    <col min="5748" max="5753" width="10.28515625" bestFit="1" customWidth="1"/>
    <col min="5754" max="5754" width="15.85546875" bestFit="1" customWidth="1"/>
    <col min="5755" max="5756" width="10.28515625" bestFit="1" customWidth="1"/>
    <col min="5757" max="5757" width="15.85546875" bestFit="1" customWidth="1"/>
    <col min="5758" max="5758" width="12.28515625" bestFit="1" customWidth="1"/>
    <col min="5759" max="5760" width="15.85546875" bestFit="1" customWidth="1"/>
    <col min="5761" max="5762" width="10.28515625" bestFit="1" customWidth="1"/>
    <col min="5763" max="5763" width="15.85546875" bestFit="1" customWidth="1"/>
    <col min="5764" max="5764" width="12.28515625" bestFit="1" customWidth="1"/>
    <col min="5765" max="5766" width="15.85546875" bestFit="1" customWidth="1"/>
    <col min="5767" max="5768" width="10.28515625" bestFit="1" customWidth="1"/>
    <col min="5769" max="5769" width="14.28515625" bestFit="1" customWidth="1"/>
    <col min="5770" max="5770" width="12.28515625" bestFit="1" customWidth="1"/>
    <col min="5771" max="5771" width="15.85546875" bestFit="1" customWidth="1"/>
    <col min="5772" max="5772" width="12.28515625" bestFit="1" customWidth="1"/>
    <col min="5773" max="5773" width="15.85546875" bestFit="1" customWidth="1"/>
    <col min="5774" max="5774" width="12.28515625" bestFit="1" customWidth="1"/>
    <col min="5775" max="5775" width="15.85546875" bestFit="1" customWidth="1"/>
    <col min="5776" max="5776" width="12.28515625" bestFit="1" customWidth="1"/>
    <col min="5777" max="5778" width="15.85546875" bestFit="1" customWidth="1"/>
    <col min="5779" max="5779" width="12.28515625" bestFit="1" customWidth="1"/>
    <col min="5780" max="5781" width="15.85546875" bestFit="1" customWidth="1"/>
    <col min="5782" max="5782" width="12.28515625" bestFit="1" customWidth="1"/>
    <col min="5783" max="5784" width="15.85546875" bestFit="1" customWidth="1"/>
    <col min="5785" max="5785" width="12.28515625" bestFit="1" customWidth="1"/>
    <col min="5786" max="5787" width="15.85546875" bestFit="1" customWidth="1"/>
    <col min="5788" max="5791" width="10.28515625" bestFit="1" customWidth="1"/>
    <col min="5792" max="5792" width="15.85546875" bestFit="1" customWidth="1"/>
    <col min="5793" max="5793" width="12.28515625" bestFit="1" customWidth="1"/>
    <col min="5794" max="5795" width="15.85546875" bestFit="1" customWidth="1"/>
    <col min="5796" max="5796" width="12.28515625" bestFit="1" customWidth="1"/>
    <col min="5797" max="5798" width="15.85546875" bestFit="1" customWidth="1"/>
    <col min="5799" max="5799" width="12.28515625" bestFit="1" customWidth="1"/>
    <col min="5800" max="5801" width="15.85546875" bestFit="1" customWidth="1"/>
    <col min="5802" max="5802" width="12.28515625" bestFit="1" customWidth="1"/>
    <col min="5803" max="5803" width="14.28515625" bestFit="1" customWidth="1"/>
    <col min="5804" max="5804" width="12.28515625" bestFit="1" customWidth="1"/>
    <col min="5805" max="5806" width="15.85546875" bestFit="1" customWidth="1"/>
    <col min="5807" max="5807" width="12.28515625" bestFit="1" customWidth="1"/>
    <col min="5808" max="5808" width="14.28515625" bestFit="1" customWidth="1"/>
    <col min="5809" max="5809" width="12.28515625" bestFit="1" customWidth="1"/>
    <col min="5810" max="5811" width="15.85546875" bestFit="1" customWidth="1"/>
    <col min="5812" max="5812" width="12.28515625" bestFit="1" customWidth="1"/>
    <col min="5813" max="5813" width="14.28515625" bestFit="1" customWidth="1"/>
    <col min="5814" max="5814" width="15.85546875" bestFit="1" customWidth="1"/>
    <col min="5815" max="5815" width="12.28515625" bestFit="1" customWidth="1"/>
    <col min="5816" max="5817" width="15.85546875" bestFit="1" customWidth="1"/>
    <col min="5818" max="5818" width="12.28515625" bestFit="1" customWidth="1"/>
    <col min="5819" max="5819" width="15.85546875" bestFit="1" customWidth="1"/>
    <col min="5820" max="5820" width="12.28515625" bestFit="1" customWidth="1"/>
    <col min="5821" max="5822" width="15.85546875" bestFit="1" customWidth="1"/>
    <col min="5823" max="5823" width="12.28515625" bestFit="1" customWidth="1"/>
    <col min="5824" max="5825" width="15.85546875" bestFit="1" customWidth="1"/>
    <col min="5826" max="5827" width="10.28515625" bestFit="1" customWidth="1"/>
    <col min="5828" max="5828" width="15.85546875" bestFit="1" customWidth="1"/>
    <col min="5829" max="5829" width="12.28515625" bestFit="1" customWidth="1"/>
    <col min="5830" max="5831" width="15.85546875" bestFit="1" customWidth="1"/>
    <col min="5832" max="5832" width="12.28515625" bestFit="1" customWidth="1"/>
    <col min="5833" max="5833" width="15.85546875" bestFit="1" customWidth="1"/>
    <col min="5834" max="5835" width="10.28515625" bestFit="1" customWidth="1"/>
    <col min="5836" max="5836" width="15.85546875" bestFit="1" customWidth="1"/>
    <col min="5837" max="5837" width="12.28515625" bestFit="1" customWidth="1"/>
    <col min="5838" max="5838" width="15.85546875" bestFit="1" customWidth="1"/>
    <col min="5839" max="5839" width="12.28515625" bestFit="1" customWidth="1"/>
    <col min="5840" max="5841" width="15.85546875" bestFit="1" customWidth="1"/>
    <col min="5842" max="5842" width="12.28515625" bestFit="1" customWidth="1"/>
    <col min="5843" max="5844" width="15.85546875" bestFit="1" customWidth="1"/>
    <col min="5845" max="5845" width="12.28515625" bestFit="1" customWidth="1"/>
    <col min="5846" max="5847" width="15.85546875" bestFit="1" customWidth="1"/>
    <col min="5848" max="5848" width="12.28515625" bestFit="1" customWidth="1"/>
    <col min="5849" max="5850" width="15.85546875" bestFit="1" customWidth="1"/>
    <col min="5851" max="5851" width="12.28515625" bestFit="1" customWidth="1"/>
    <col min="5852" max="5852" width="15.85546875" bestFit="1" customWidth="1"/>
    <col min="5853" max="5853" width="12.28515625" bestFit="1" customWidth="1"/>
    <col min="5854" max="5855" width="15.85546875" bestFit="1" customWidth="1"/>
    <col min="5856" max="5856" width="12.28515625" bestFit="1" customWidth="1"/>
    <col min="5857" max="5857" width="14.28515625" bestFit="1" customWidth="1"/>
    <col min="5858" max="5858" width="12.28515625" bestFit="1" customWidth="1"/>
    <col min="5859" max="5860" width="15.85546875" bestFit="1" customWidth="1"/>
    <col min="5861" max="5861" width="12.28515625" bestFit="1" customWidth="1"/>
    <col min="5862" max="5863" width="15.85546875" bestFit="1" customWidth="1"/>
    <col min="5864" max="5864" width="12.28515625" bestFit="1" customWidth="1"/>
    <col min="5865" max="5865" width="15.85546875" bestFit="1" customWidth="1"/>
    <col min="5866" max="5866" width="12.28515625" bestFit="1" customWidth="1"/>
    <col min="5867" max="5867" width="15.85546875" bestFit="1" customWidth="1"/>
    <col min="5868" max="5869" width="10.28515625" bestFit="1" customWidth="1"/>
    <col min="5870" max="5871" width="15.85546875" bestFit="1" customWidth="1"/>
    <col min="5872" max="5872" width="12.28515625" bestFit="1" customWidth="1"/>
    <col min="5873" max="5873" width="14.28515625" bestFit="1" customWidth="1"/>
    <col min="5874" max="5874" width="12.28515625" bestFit="1" customWidth="1"/>
    <col min="5875" max="5876" width="15.85546875" bestFit="1" customWidth="1"/>
    <col min="5877" max="5877" width="12.28515625" bestFit="1" customWidth="1"/>
    <col min="5878" max="5879" width="15.85546875" bestFit="1" customWidth="1"/>
    <col min="5880" max="5880" width="12.28515625" bestFit="1" customWidth="1"/>
    <col min="5881" max="5882" width="15.85546875" bestFit="1" customWidth="1"/>
    <col min="5883" max="5883" width="12.28515625" bestFit="1" customWidth="1"/>
    <col min="5884" max="5884" width="15.85546875" bestFit="1" customWidth="1"/>
    <col min="5885" max="5885" width="12.28515625" bestFit="1" customWidth="1"/>
    <col min="5886" max="5886" width="15.85546875" bestFit="1" customWidth="1"/>
    <col min="5887" max="5887" width="12.28515625" bestFit="1" customWidth="1"/>
    <col min="5888" max="5889" width="15.85546875" bestFit="1" customWidth="1"/>
    <col min="5890" max="5890" width="12.28515625" bestFit="1" customWidth="1"/>
    <col min="5891" max="5892" width="15.85546875" bestFit="1" customWidth="1"/>
    <col min="5893" max="5894" width="10.28515625" bestFit="1" customWidth="1"/>
    <col min="5895" max="5896" width="15.85546875" bestFit="1" customWidth="1"/>
    <col min="5897" max="5897" width="12.28515625" bestFit="1" customWidth="1"/>
    <col min="5898" max="5898" width="15.85546875" bestFit="1" customWidth="1"/>
    <col min="5899" max="5899" width="12.28515625" bestFit="1" customWidth="1"/>
    <col min="5900" max="5900" width="15.85546875" bestFit="1" customWidth="1"/>
    <col min="5901" max="5901" width="12.28515625" bestFit="1" customWidth="1"/>
    <col min="5902" max="5903" width="15.85546875" bestFit="1" customWidth="1"/>
    <col min="5904" max="5904" width="12.28515625" bestFit="1" customWidth="1"/>
    <col min="5905" max="5906" width="15.85546875" bestFit="1" customWidth="1"/>
    <col min="5907" max="5907" width="12.28515625" bestFit="1" customWidth="1"/>
    <col min="5908" max="5909" width="15.85546875" bestFit="1" customWidth="1"/>
    <col min="5910" max="5910" width="12.28515625" bestFit="1" customWidth="1"/>
    <col min="5911" max="5912" width="15.85546875" bestFit="1" customWidth="1"/>
    <col min="5913" max="5913" width="12.28515625" bestFit="1" customWidth="1"/>
    <col min="5914" max="5915" width="15.85546875" bestFit="1" customWidth="1"/>
    <col min="5916" max="5916" width="12.28515625" bestFit="1" customWidth="1"/>
    <col min="5917" max="5918" width="15.85546875" bestFit="1" customWidth="1"/>
    <col min="5919" max="5919" width="12.28515625" bestFit="1" customWidth="1"/>
    <col min="5920" max="5920" width="15.85546875" bestFit="1" customWidth="1"/>
    <col min="5921" max="5921" width="12.28515625" bestFit="1" customWidth="1"/>
    <col min="5922" max="5923" width="15.85546875" bestFit="1" customWidth="1"/>
    <col min="5924" max="5924" width="12.28515625" bestFit="1" customWidth="1"/>
    <col min="5925" max="5926" width="15.85546875" bestFit="1" customWidth="1"/>
    <col min="5927" max="5927" width="12.28515625" bestFit="1" customWidth="1"/>
    <col min="5928" max="5929" width="15.85546875" bestFit="1" customWidth="1"/>
    <col min="5930" max="5930" width="12.28515625" bestFit="1" customWidth="1"/>
    <col min="5931" max="5931" width="14.28515625" bestFit="1" customWidth="1"/>
    <col min="5932" max="5932" width="12.28515625" bestFit="1" customWidth="1"/>
    <col min="5933" max="5934" width="15.85546875" bestFit="1" customWidth="1"/>
    <col min="5935" max="5935" width="12.28515625" bestFit="1" customWidth="1"/>
    <col min="5936" max="5937" width="15.85546875" bestFit="1" customWidth="1"/>
    <col min="5938" max="5938" width="12.28515625" bestFit="1" customWidth="1"/>
    <col min="5939" max="5939" width="15.85546875" bestFit="1" customWidth="1"/>
    <col min="5940" max="5940" width="12.28515625" bestFit="1" customWidth="1"/>
    <col min="5941" max="5942" width="15.85546875" bestFit="1" customWidth="1"/>
    <col min="5943" max="5943" width="12.28515625" bestFit="1" customWidth="1"/>
    <col min="5944" max="5945" width="15.85546875" bestFit="1" customWidth="1"/>
    <col min="5946" max="5946" width="12.28515625" bestFit="1" customWidth="1"/>
    <col min="5947" max="5948" width="15.85546875" bestFit="1" customWidth="1"/>
    <col min="5949" max="5949" width="12.28515625" bestFit="1" customWidth="1"/>
    <col min="5950" max="5951" width="15.85546875" bestFit="1" customWidth="1"/>
    <col min="5952" max="5952" width="12.28515625" bestFit="1" customWidth="1"/>
    <col min="5953" max="5954" width="15.85546875" bestFit="1" customWidth="1"/>
    <col min="5955" max="5955" width="12.28515625" bestFit="1" customWidth="1"/>
    <col min="5956" max="5957" width="15.85546875" bestFit="1" customWidth="1"/>
    <col min="5958" max="5958" width="12.28515625" bestFit="1" customWidth="1"/>
    <col min="5959" max="5960" width="15.85546875" bestFit="1" customWidth="1"/>
    <col min="5961" max="5961" width="12.28515625" bestFit="1" customWidth="1"/>
    <col min="5962" max="5962" width="15.85546875" bestFit="1" customWidth="1"/>
    <col min="5963" max="5963" width="12.28515625" bestFit="1" customWidth="1"/>
    <col min="5964" max="5965" width="15.85546875" bestFit="1" customWidth="1"/>
    <col min="5966" max="5967" width="10.28515625" bestFit="1" customWidth="1"/>
    <col min="5968" max="5968" width="15.85546875" bestFit="1" customWidth="1"/>
    <col min="5969" max="5969" width="12.28515625" bestFit="1" customWidth="1"/>
    <col min="5970" max="5971" width="15.85546875" bestFit="1" customWidth="1"/>
    <col min="5972" max="5972" width="12.28515625" bestFit="1" customWidth="1"/>
    <col min="5973" max="5974" width="15.85546875" bestFit="1" customWidth="1"/>
    <col min="5975" max="5975" width="12.28515625" bestFit="1" customWidth="1"/>
    <col min="5976" max="5977" width="15.85546875" bestFit="1" customWidth="1"/>
    <col min="5978" max="5978" width="12.28515625" bestFit="1" customWidth="1"/>
    <col min="5979" max="5980" width="15.85546875" bestFit="1" customWidth="1"/>
    <col min="5981" max="5981" width="12.28515625" bestFit="1" customWidth="1"/>
    <col min="5982" max="5982" width="15.85546875" bestFit="1" customWidth="1"/>
    <col min="5983" max="5983" width="12.28515625" bestFit="1" customWidth="1"/>
    <col min="5984" max="5985" width="15.85546875" bestFit="1" customWidth="1"/>
    <col min="5986" max="5986" width="12.28515625" bestFit="1" customWidth="1"/>
    <col min="5987" max="5988" width="15.85546875" bestFit="1" customWidth="1"/>
    <col min="5989" max="5989" width="12.28515625" bestFit="1" customWidth="1"/>
    <col min="5990" max="5991" width="15.85546875" bestFit="1" customWidth="1"/>
    <col min="5992" max="5992" width="12.28515625" bestFit="1" customWidth="1"/>
    <col min="5993" max="5994" width="15.85546875" bestFit="1" customWidth="1"/>
    <col min="5995" max="5996" width="10.28515625" bestFit="1" customWidth="1"/>
    <col min="5997" max="5997" width="15.85546875" bestFit="1" customWidth="1"/>
    <col min="5998" max="5998" width="12.28515625" bestFit="1" customWidth="1"/>
    <col min="5999" max="6000" width="15.85546875" bestFit="1" customWidth="1"/>
    <col min="6001" max="6001" width="12.28515625" bestFit="1" customWidth="1"/>
    <col min="6002" max="6002" width="15.85546875" bestFit="1" customWidth="1"/>
    <col min="6003" max="6003" width="12.28515625" bestFit="1" customWidth="1"/>
    <col min="6004" max="6005" width="15.85546875" bestFit="1" customWidth="1"/>
    <col min="6006" max="6006" width="12.28515625" bestFit="1" customWidth="1"/>
    <col min="6007" max="6007" width="15.85546875" bestFit="1" customWidth="1"/>
    <col min="6008" max="6008" width="12.28515625" bestFit="1" customWidth="1"/>
    <col min="6009" max="6010" width="15.85546875" bestFit="1" customWidth="1"/>
    <col min="6011" max="6011" width="12.28515625" bestFit="1" customWidth="1"/>
    <col min="6012" max="6012" width="15.85546875" bestFit="1" customWidth="1"/>
    <col min="6013" max="6014" width="10.28515625" bestFit="1" customWidth="1"/>
    <col min="6015" max="6016" width="15.85546875" bestFit="1" customWidth="1"/>
    <col min="6017" max="6017" width="12.28515625" bestFit="1" customWidth="1"/>
    <col min="6018" max="6018" width="15.85546875" bestFit="1" customWidth="1"/>
    <col min="6019" max="6019" width="12.28515625" bestFit="1" customWidth="1"/>
    <col min="6020" max="6021" width="15.85546875" bestFit="1" customWidth="1"/>
    <col min="6022" max="6022" width="12.28515625" bestFit="1" customWidth="1"/>
    <col min="6023" max="6023" width="15.85546875" bestFit="1" customWidth="1"/>
    <col min="6024" max="6024" width="12.28515625" bestFit="1" customWidth="1"/>
    <col min="6025" max="6026" width="15.85546875" bestFit="1" customWidth="1"/>
    <col min="6027" max="6027" width="12.28515625" bestFit="1" customWidth="1"/>
    <col min="6028" max="6029" width="15.85546875" bestFit="1" customWidth="1"/>
    <col min="6030" max="6030" width="12.28515625" bestFit="1" customWidth="1"/>
    <col min="6031" max="6031" width="15.85546875" bestFit="1" customWidth="1"/>
    <col min="6032" max="6032" width="12.28515625" bestFit="1" customWidth="1"/>
    <col min="6033" max="6034" width="15.85546875" bestFit="1" customWidth="1"/>
    <col min="6035" max="6035" width="12.28515625" bestFit="1" customWidth="1"/>
    <col min="6036" max="6036" width="15.85546875" bestFit="1" customWidth="1"/>
    <col min="6037" max="6037" width="12.28515625" bestFit="1" customWidth="1"/>
    <col min="6038" max="6039" width="15.85546875" bestFit="1" customWidth="1"/>
    <col min="6040" max="6040" width="12.28515625" bestFit="1" customWidth="1"/>
    <col min="6041" max="6042" width="15.85546875" bestFit="1" customWidth="1"/>
    <col min="6043" max="6043" width="12.28515625" bestFit="1" customWidth="1"/>
    <col min="6044" max="6045" width="15.85546875" bestFit="1" customWidth="1"/>
    <col min="6046" max="6046" width="12.28515625" bestFit="1" customWidth="1"/>
    <col min="6047" max="6048" width="15.85546875" bestFit="1" customWidth="1"/>
    <col min="6049" max="6049" width="12.28515625" bestFit="1" customWidth="1"/>
    <col min="6050" max="6051" width="15.85546875" bestFit="1" customWidth="1"/>
    <col min="6052" max="6052" width="12.28515625" bestFit="1" customWidth="1"/>
    <col min="6053" max="6053" width="15.85546875" bestFit="1" customWidth="1"/>
    <col min="6054" max="6054" width="12.28515625" bestFit="1" customWidth="1"/>
    <col min="6055" max="6056" width="15.85546875" bestFit="1" customWidth="1"/>
    <col min="6057" max="6058" width="10.28515625" bestFit="1" customWidth="1"/>
    <col min="6059" max="6060" width="15.85546875" bestFit="1" customWidth="1"/>
    <col min="6061" max="6061" width="12.28515625" bestFit="1" customWidth="1"/>
    <col min="6062" max="6063" width="15.85546875" bestFit="1" customWidth="1"/>
    <col min="6064" max="6064" width="12.28515625" bestFit="1" customWidth="1"/>
    <col min="6065" max="6066" width="15.85546875" bestFit="1" customWidth="1"/>
    <col min="6067" max="6067" width="12.28515625" bestFit="1" customWidth="1"/>
    <col min="6068" max="6069" width="15.85546875" bestFit="1" customWidth="1"/>
    <col min="6070" max="6070" width="12.28515625" bestFit="1" customWidth="1"/>
    <col min="6071" max="6072" width="15.85546875" bestFit="1" customWidth="1"/>
    <col min="6073" max="6073" width="12.28515625" bestFit="1" customWidth="1"/>
    <col min="6074" max="6074" width="15.85546875" bestFit="1" customWidth="1"/>
    <col min="6075" max="6075" width="12.28515625" bestFit="1" customWidth="1"/>
    <col min="6076" max="6077" width="15.85546875" bestFit="1" customWidth="1"/>
    <col min="6078" max="6078" width="12.28515625" bestFit="1" customWidth="1"/>
    <col min="6079" max="6079" width="15.85546875" bestFit="1" customWidth="1"/>
    <col min="6080" max="6080" width="12.28515625" bestFit="1" customWidth="1"/>
    <col min="6081" max="6082" width="15.85546875" bestFit="1" customWidth="1"/>
    <col min="6083" max="6083" width="12.28515625" bestFit="1" customWidth="1"/>
    <col min="6084" max="6084" width="15.85546875" bestFit="1" customWidth="1"/>
    <col min="6085" max="6085" width="12.28515625" bestFit="1" customWidth="1"/>
    <col min="6086" max="6087" width="15.85546875" bestFit="1" customWidth="1"/>
    <col min="6088" max="6088" width="11.85546875" bestFit="1" customWidth="1"/>
  </cols>
  <sheetData>
    <row r="2" spans="1:11">
      <c r="A2" s="35" t="s">
        <v>131</v>
      </c>
      <c r="J2" s="35" t="s">
        <v>132</v>
      </c>
    </row>
    <row r="4" spans="1:11">
      <c r="B4" s="36" t="s">
        <v>133</v>
      </c>
      <c r="C4" t="s">
        <v>134</v>
      </c>
      <c r="J4" s="36" t="s">
        <v>133</v>
      </c>
      <c r="K4" t="s">
        <v>135</v>
      </c>
    </row>
    <row r="5" spans="1:11">
      <c r="B5" s="2" t="s">
        <v>24</v>
      </c>
      <c r="C5" s="38">
        <v>1291535</v>
      </c>
      <c r="J5" s="2" t="s">
        <v>24</v>
      </c>
      <c r="K5" s="38">
        <v>542046.125</v>
      </c>
    </row>
    <row r="6" spans="1:11">
      <c r="B6" s="2" t="s">
        <v>32</v>
      </c>
      <c r="C6" s="38">
        <v>404412.5</v>
      </c>
      <c r="J6" s="2" t="s">
        <v>32</v>
      </c>
      <c r="K6" s="38">
        <v>147890</v>
      </c>
    </row>
    <row r="7" spans="1:11">
      <c r="B7" s="2" t="s">
        <v>28</v>
      </c>
      <c r="C7" s="38">
        <v>2584450</v>
      </c>
      <c r="J7" s="2" t="s">
        <v>28</v>
      </c>
      <c r="K7" s="38">
        <v>835759.375</v>
      </c>
    </row>
    <row r="8" spans="1:11">
      <c r="B8" s="2" t="s">
        <v>15</v>
      </c>
      <c r="C8" s="38">
        <v>4403630</v>
      </c>
      <c r="J8" s="2" t="s">
        <v>15</v>
      </c>
      <c r="K8" s="38">
        <v>1647936.375</v>
      </c>
    </row>
    <row r="9" spans="1:11">
      <c r="B9" s="2" t="s">
        <v>136</v>
      </c>
      <c r="C9" s="38">
        <v>8684027.5</v>
      </c>
      <c r="J9" s="2" t="s">
        <v>136</v>
      </c>
      <c r="K9" s="38">
        <v>3173631.875</v>
      </c>
    </row>
    <row r="14" spans="1:11" ht="13.9" customHeight="1"/>
    <row r="27" spans="1:7">
      <c r="A27" s="35" t="s">
        <v>137</v>
      </c>
    </row>
    <row r="29" spans="1:7">
      <c r="B29" s="36" t="s">
        <v>134</v>
      </c>
      <c r="C29" s="36" t="s">
        <v>138</v>
      </c>
    </row>
    <row r="30" spans="1:7">
      <c r="B30" s="36" t="s">
        <v>133</v>
      </c>
      <c r="C30" t="s">
        <v>139</v>
      </c>
      <c r="D30" t="s">
        <v>140</v>
      </c>
      <c r="E30" t="s">
        <v>141</v>
      </c>
      <c r="F30" t="s">
        <v>142</v>
      </c>
      <c r="G30" t="s">
        <v>136</v>
      </c>
    </row>
    <row r="31" spans="1:7">
      <c r="B31" s="2" t="s">
        <v>24</v>
      </c>
      <c r="C31" s="38">
        <v>202982.5</v>
      </c>
      <c r="D31" s="38">
        <v>285165</v>
      </c>
      <c r="E31" s="38">
        <v>427412.5</v>
      </c>
      <c r="F31" s="38">
        <v>375975</v>
      </c>
      <c r="G31" s="38">
        <v>1291535</v>
      </c>
    </row>
    <row r="32" spans="1:7">
      <c r="B32" s="2" t="s">
        <v>32</v>
      </c>
      <c r="C32" s="38">
        <v>80237.5</v>
      </c>
      <c r="D32" s="38">
        <v>94512.5</v>
      </c>
      <c r="E32" s="38">
        <v>116587.5</v>
      </c>
      <c r="F32" s="38">
        <v>113075</v>
      </c>
      <c r="G32" s="38">
        <v>404412.5</v>
      </c>
    </row>
    <row r="33" spans="1:7">
      <c r="B33" s="2" t="s">
        <v>28</v>
      </c>
      <c r="C33" s="38">
        <v>381562.5</v>
      </c>
      <c r="D33" s="38">
        <v>646650</v>
      </c>
      <c r="E33" s="38">
        <v>845975</v>
      </c>
      <c r="F33" s="38">
        <v>710262.5</v>
      </c>
      <c r="G33" s="38">
        <v>2584450</v>
      </c>
    </row>
    <row r="34" spans="1:7">
      <c r="B34" s="2" t="s">
        <v>15</v>
      </c>
      <c r="C34" s="38">
        <v>814472.5</v>
      </c>
      <c r="D34" s="38">
        <v>1045970</v>
      </c>
      <c r="E34" s="38">
        <v>1277737.5</v>
      </c>
      <c r="F34" s="38">
        <v>1265450</v>
      </c>
      <c r="G34" s="38">
        <v>4403630</v>
      </c>
    </row>
    <row r="35" spans="1:7">
      <c r="B35" s="2" t="s">
        <v>136</v>
      </c>
      <c r="C35" s="38">
        <v>1479255</v>
      </c>
      <c r="D35" s="38">
        <v>2072297.5</v>
      </c>
      <c r="E35" s="38">
        <v>2667712.5</v>
      </c>
      <c r="F35" s="38">
        <v>2464762.5</v>
      </c>
      <c r="G35" s="38">
        <v>8684027.5</v>
      </c>
    </row>
    <row r="44" spans="1:7">
      <c r="A44" s="35" t="s">
        <v>143</v>
      </c>
    </row>
    <row r="46" spans="1:7">
      <c r="B46" s="36" t="s">
        <v>135</v>
      </c>
      <c r="C46" s="36" t="s">
        <v>138</v>
      </c>
    </row>
    <row r="47" spans="1:7">
      <c r="B47" s="36" t="s">
        <v>133</v>
      </c>
      <c r="C47" t="s">
        <v>139</v>
      </c>
      <c r="D47" t="s">
        <v>140</v>
      </c>
      <c r="E47" t="s">
        <v>141</v>
      </c>
      <c r="F47" t="s">
        <v>142</v>
      </c>
      <c r="G47" t="s">
        <v>136</v>
      </c>
    </row>
    <row r="48" spans="1:7">
      <c r="B48" s="2" t="s">
        <v>24</v>
      </c>
      <c r="C48" s="38">
        <v>77885.375</v>
      </c>
      <c r="D48" s="38">
        <v>116107</v>
      </c>
      <c r="E48" s="38">
        <v>184747.5</v>
      </c>
      <c r="F48" s="38">
        <v>163306.25</v>
      </c>
      <c r="G48" s="38">
        <v>542046.125</v>
      </c>
    </row>
    <row r="49" spans="2:7">
      <c r="B49" s="2" t="s">
        <v>32</v>
      </c>
      <c r="C49" s="38">
        <v>29438.75</v>
      </c>
      <c r="D49" s="38">
        <v>33828.75</v>
      </c>
      <c r="E49" s="38">
        <v>43223.125</v>
      </c>
      <c r="F49" s="38">
        <v>41399.375</v>
      </c>
      <c r="G49" s="38">
        <v>147890</v>
      </c>
    </row>
    <row r="50" spans="2:7">
      <c r="B50" s="2" t="s">
        <v>28</v>
      </c>
      <c r="C50" s="38">
        <v>121543.75</v>
      </c>
      <c r="D50" s="38">
        <v>216010</v>
      </c>
      <c r="E50" s="38">
        <v>275410</v>
      </c>
      <c r="F50" s="38">
        <v>222795.625</v>
      </c>
      <c r="G50" s="38">
        <v>835759.375</v>
      </c>
    </row>
    <row r="51" spans="2:7">
      <c r="B51" s="2" t="s">
        <v>15</v>
      </c>
      <c r="C51" s="38">
        <v>303108.5</v>
      </c>
      <c r="D51" s="38">
        <v>392607.625</v>
      </c>
      <c r="E51" s="38">
        <v>479323.125</v>
      </c>
      <c r="F51" s="38">
        <v>472897.125</v>
      </c>
      <c r="G51" s="38">
        <v>1647936.375</v>
      </c>
    </row>
    <row r="52" spans="2:7">
      <c r="B52" s="2" t="s">
        <v>136</v>
      </c>
      <c r="C52" s="38">
        <v>531976.375</v>
      </c>
      <c r="D52" s="38">
        <v>758553.375</v>
      </c>
      <c r="E52" s="38">
        <v>982703.75</v>
      </c>
      <c r="F52" s="38">
        <v>900398.375</v>
      </c>
      <c r="G52" s="38">
        <v>3173631.875</v>
      </c>
    </row>
    <row r="68" spans="1:4">
      <c r="A68" t="s">
        <v>144</v>
      </c>
    </row>
    <row r="70" spans="1:4">
      <c r="B70" s="36" t="s">
        <v>133</v>
      </c>
      <c r="C70" t="s">
        <v>134</v>
      </c>
      <c r="D70" t="s">
        <v>135</v>
      </c>
    </row>
    <row r="71" spans="1:4">
      <c r="B71" s="2" t="s">
        <v>145</v>
      </c>
      <c r="C71" s="38">
        <v>510750</v>
      </c>
      <c r="D71" s="38">
        <v>183334.375</v>
      </c>
    </row>
    <row r="72" spans="1:4">
      <c r="B72" s="2" t="s">
        <v>146</v>
      </c>
      <c r="C72" s="38">
        <v>484975</v>
      </c>
      <c r="D72" s="38">
        <v>174250</v>
      </c>
    </row>
    <row r="73" spans="1:4">
      <c r="B73" s="2" t="s">
        <v>147</v>
      </c>
      <c r="C73" s="38">
        <v>483530</v>
      </c>
      <c r="D73" s="38">
        <v>174392</v>
      </c>
    </row>
    <row r="74" spans="1:4">
      <c r="B74" s="2" t="s">
        <v>148</v>
      </c>
      <c r="C74" s="38">
        <v>494887.5</v>
      </c>
      <c r="D74" s="38">
        <v>177385</v>
      </c>
    </row>
    <row r="75" spans="1:4">
      <c r="B75" s="2" t="s">
        <v>149</v>
      </c>
      <c r="C75" s="38">
        <v>673572.5</v>
      </c>
      <c r="D75" s="38">
        <v>248324.625</v>
      </c>
    </row>
    <row r="76" spans="1:4">
      <c r="B76" s="2" t="s">
        <v>150</v>
      </c>
      <c r="C76" s="38">
        <v>903837.5</v>
      </c>
      <c r="D76" s="38">
        <v>332843.75</v>
      </c>
    </row>
    <row r="77" spans="1:4">
      <c r="B77" s="2" t="s">
        <v>151</v>
      </c>
      <c r="C77" s="38">
        <v>1041437.5</v>
      </c>
      <c r="D77" s="38">
        <v>384724.375</v>
      </c>
    </row>
    <row r="78" spans="1:4">
      <c r="B78" s="2" t="s">
        <v>152</v>
      </c>
      <c r="C78" s="38">
        <v>945275</v>
      </c>
      <c r="D78" s="38">
        <v>349565.625</v>
      </c>
    </row>
    <row r="79" spans="1:4">
      <c r="B79" s="2" t="s">
        <v>153</v>
      </c>
      <c r="C79" s="38">
        <v>681000</v>
      </c>
      <c r="D79" s="38">
        <v>248413.75</v>
      </c>
    </row>
    <row r="80" spans="1:4">
      <c r="B80" s="2" t="s">
        <v>154</v>
      </c>
      <c r="C80" s="38">
        <v>623375</v>
      </c>
      <c r="D80" s="38">
        <v>226435</v>
      </c>
    </row>
    <row r="81" spans="2:4">
      <c r="B81" s="2" t="s">
        <v>155</v>
      </c>
      <c r="C81" s="38">
        <v>795612.5</v>
      </c>
      <c r="D81" s="38">
        <v>290547.75</v>
      </c>
    </row>
    <row r="82" spans="2:4">
      <c r="B82" s="2" t="s">
        <v>156</v>
      </c>
      <c r="C82" s="38">
        <v>1045775</v>
      </c>
      <c r="D82" s="38">
        <v>383415.625</v>
      </c>
    </row>
    <row r="83" spans="2:4">
      <c r="B83" s="2" t="s">
        <v>136</v>
      </c>
      <c r="C83" s="38">
        <v>8684027.5</v>
      </c>
      <c r="D83" s="38">
        <v>3173631.875</v>
      </c>
    </row>
    <row r="100" spans="1:3">
      <c r="A100" t="s">
        <v>157</v>
      </c>
    </row>
    <row r="102" spans="1:3">
      <c r="B102" s="36" t="s">
        <v>133</v>
      </c>
      <c r="C102" t="s">
        <v>134</v>
      </c>
    </row>
    <row r="103" spans="1:3">
      <c r="B103" s="2" t="s">
        <v>18</v>
      </c>
      <c r="C103" s="38">
        <v>2015890</v>
      </c>
    </row>
    <row r="104" spans="1:3">
      <c r="B104" s="2" t="s">
        <v>23</v>
      </c>
      <c r="C104" s="38">
        <v>1725837.5</v>
      </c>
    </row>
    <row r="105" spans="1:3">
      <c r="B105" s="2" t="s">
        <v>19</v>
      </c>
      <c r="C105" s="38">
        <v>1481425</v>
      </c>
    </row>
    <row r="106" spans="1:3">
      <c r="B106" s="2" t="s">
        <v>21</v>
      </c>
      <c r="C106" s="38">
        <v>1031650</v>
      </c>
    </row>
    <row r="107" spans="1:3">
      <c r="B107" s="2" t="s">
        <v>22</v>
      </c>
      <c r="C107" s="38">
        <v>1193637.5</v>
      </c>
    </row>
    <row r="108" spans="1:3">
      <c r="B108" s="2" t="s">
        <v>20</v>
      </c>
      <c r="C108" s="38">
        <v>1235587.5</v>
      </c>
    </row>
    <row r="109" spans="1:3">
      <c r="B109" s="2" t="s">
        <v>136</v>
      </c>
      <c r="C109" s="38">
        <v>8684027.5</v>
      </c>
    </row>
    <row r="123" spans="1:9">
      <c r="A123" t="s">
        <v>158</v>
      </c>
    </row>
    <row r="125" spans="1:9">
      <c r="B125" s="36" t="s">
        <v>134</v>
      </c>
      <c r="C125" s="36" t="s">
        <v>138</v>
      </c>
    </row>
    <row r="126" spans="1:9">
      <c r="B126" s="36" t="s">
        <v>133</v>
      </c>
      <c r="C126" t="s">
        <v>18</v>
      </c>
      <c r="D126" t="s">
        <v>23</v>
      </c>
      <c r="E126" t="s">
        <v>19</v>
      </c>
      <c r="F126" t="s">
        <v>21</v>
      </c>
      <c r="G126" t="s">
        <v>22</v>
      </c>
      <c r="H126" t="s">
        <v>20</v>
      </c>
      <c r="I126" t="s">
        <v>136</v>
      </c>
    </row>
    <row r="127" spans="1:9">
      <c r="B127" s="2" t="s">
        <v>145</v>
      </c>
      <c r="C127" s="38">
        <v>110012.5</v>
      </c>
      <c r="D127" s="38">
        <v>93662.5</v>
      </c>
      <c r="E127" s="38">
        <v>94112.5</v>
      </c>
      <c r="F127" s="38">
        <v>58700</v>
      </c>
      <c r="G127" s="38">
        <v>77350</v>
      </c>
      <c r="H127" s="38">
        <v>76912.5</v>
      </c>
      <c r="I127" s="38">
        <v>510750</v>
      </c>
    </row>
    <row r="128" spans="1:9">
      <c r="B128" s="2" t="s">
        <v>146</v>
      </c>
      <c r="C128" s="38">
        <v>121250</v>
      </c>
      <c r="D128" s="38">
        <v>84950</v>
      </c>
      <c r="E128" s="38">
        <v>80150</v>
      </c>
      <c r="F128" s="38">
        <v>53875</v>
      </c>
      <c r="G128" s="38">
        <v>73137.5</v>
      </c>
      <c r="H128" s="38">
        <v>71612.5</v>
      </c>
      <c r="I128" s="38">
        <v>484975</v>
      </c>
    </row>
    <row r="129" spans="2:9">
      <c r="B129" s="2" t="s">
        <v>147</v>
      </c>
      <c r="C129" s="38">
        <v>123667.5</v>
      </c>
      <c r="D129" s="38">
        <v>82525</v>
      </c>
      <c r="E129" s="38">
        <v>85575</v>
      </c>
      <c r="F129" s="38">
        <v>55062.5</v>
      </c>
      <c r="G129" s="38">
        <v>63075</v>
      </c>
      <c r="H129" s="38">
        <v>73625</v>
      </c>
      <c r="I129" s="38">
        <v>483530</v>
      </c>
    </row>
    <row r="130" spans="2:9">
      <c r="B130" s="2" t="s">
        <v>148</v>
      </c>
      <c r="C130" s="38">
        <v>128250</v>
      </c>
      <c r="D130" s="38">
        <v>99987.5</v>
      </c>
      <c r="E130" s="38">
        <v>79112.5</v>
      </c>
      <c r="F130" s="38">
        <v>53962.5</v>
      </c>
      <c r="G130" s="38">
        <v>64225</v>
      </c>
      <c r="H130" s="38">
        <v>69350</v>
      </c>
      <c r="I130" s="38">
        <v>494887.5</v>
      </c>
    </row>
    <row r="131" spans="2:9">
      <c r="B131" s="2" t="s">
        <v>149</v>
      </c>
      <c r="C131" s="38">
        <v>166372.5</v>
      </c>
      <c r="D131" s="38">
        <v>150300</v>
      </c>
      <c r="E131" s="38">
        <v>103350</v>
      </c>
      <c r="F131" s="38">
        <v>76162.5</v>
      </c>
      <c r="G131" s="38">
        <v>85087.5</v>
      </c>
      <c r="H131" s="38">
        <v>92300</v>
      </c>
      <c r="I131" s="38">
        <v>673572.5</v>
      </c>
    </row>
    <row r="132" spans="2:9">
      <c r="B132" s="2" t="s">
        <v>150</v>
      </c>
      <c r="C132" s="38">
        <v>193825</v>
      </c>
      <c r="D132" s="38">
        <v>213387.5</v>
      </c>
      <c r="E132" s="38">
        <v>140500</v>
      </c>
      <c r="F132" s="38">
        <v>110500</v>
      </c>
      <c r="G132" s="38">
        <v>116975</v>
      </c>
      <c r="H132" s="38">
        <v>128650</v>
      </c>
      <c r="I132" s="38">
        <v>903837.5</v>
      </c>
    </row>
    <row r="133" spans="2:9">
      <c r="B133" s="2" t="s">
        <v>151</v>
      </c>
      <c r="C133" s="38">
        <v>237587.5</v>
      </c>
      <c r="D133" s="38">
        <v>212825</v>
      </c>
      <c r="E133" s="38">
        <v>174187.5</v>
      </c>
      <c r="F133" s="38">
        <v>119837.5</v>
      </c>
      <c r="G133" s="38">
        <v>146750</v>
      </c>
      <c r="H133" s="38">
        <v>150250</v>
      </c>
      <c r="I133" s="38">
        <v>1041437.5</v>
      </c>
    </row>
    <row r="134" spans="2:9">
      <c r="B134" s="2" t="s">
        <v>152</v>
      </c>
      <c r="C134" s="38">
        <v>232600</v>
      </c>
      <c r="D134" s="38">
        <v>161062.5</v>
      </c>
      <c r="E134" s="38">
        <v>179900</v>
      </c>
      <c r="F134" s="38">
        <v>107462.5</v>
      </c>
      <c r="G134" s="38">
        <v>119500</v>
      </c>
      <c r="H134" s="38">
        <v>144750</v>
      </c>
      <c r="I134" s="38">
        <v>945275</v>
      </c>
    </row>
    <row r="135" spans="2:9">
      <c r="B135" s="2" t="s">
        <v>153</v>
      </c>
      <c r="C135" s="38">
        <v>170737.5</v>
      </c>
      <c r="D135" s="38">
        <v>119562.5</v>
      </c>
      <c r="E135" s="38">
        <v>131187.5</v>
      </c>
      <c r="F135" s="38">
        <v>76762.5</v>
      </c>
      <c r="G135" s="38">
        <v>91400</v>
      </c>
      <c r="H135" s="38">
        <v>91350</v>
      </c>
      <c r="I135" s="38">
        <v>681000</v>
      </c>
    </row>
    <row r="136" spans="2:9">
      <c r="B136" s="2" t="s">
        <v>154</v>
      </c>
      <c r="C136" s="38">
        <v>146575</v>
      </c>
      <c r="D136" s="38">
        <v>125087.5</v>
      </c>
      <c r="E136" s="38">
        <v>113700</v>
      </c>
      <c r="F136" s="38">
        <v>72837.5</v>
      </c>
      <c r="G136" s="38">
        <v>83025</v>
      </c>
      <c r="H136" s="38">
        <v>82150</v>
      </c>
      <c r="I136" s="38">
        <v>623375</v>
      </c>
    </row>
    <row r="137" spans="2:9">
      <c r="B137" s="2" t="s">
        <v>155</v>
      </c>
      <c r="C137" s="38">
        <v>150787.5</v>
      </c>
      <c r="D137" s="38">
        <v>181900</v>
      </c>
      <c r="E137" s="38">
        <v>118612.5</v>
      </c>
      <c r="F137" s="38">
        <v>111125</v>
      </c>
      <c r="G137" s="38">
        <v>127850</v>
      </c>
      <c r="H137" s="38">
        <v>105337.5</v>
      </c>
      <c r="I137" s="38">
        <v>795612.5</v>
      </c>
    </row>
    <row r="138" spans="2:9">
      <c r="B138" s="2" t="s">
        <v>156</v>
      </c>
      <c r="C138" s="38">
        <v>234225</v>
      </c>
      <c r="D138" s="38">
        <v>200587.5</v>
      </c>
      <c r="E138" s="38">
        <v>181037.5</v>
      </c>
      <c r="F138" s="38">
        <v>135362.5</v>
      </c>
      <c r="G138" s="38">
        <v>145262.5</v>
      </c>
      <c r="H138" s="38">
        <v>149300</v>
      </c>
      <c r="I138" s="38">
        <v>1045775</v>
      </c>
    </row>
    <row r="139" spans="2:9">
      <c r="B139" s="2" t="s">
        <v>136</v>
      </c>
      <c r="C139" s="38">
        <v>2015890</v>
      </c>
      <c r="D139" s="38">
        <v>1725837.5</v>
      </c>
      <c r="E139" s="38">
        <v>1481425</v>
      </c>
      <c r="F139" s="38">
        <v>1031650</v>
      </c>
      <c r="G139" s="38">
        <v>1193637.5</v>
      </c>
      <c r="H139" s="38">
        <v>1235587.5</v>
      </c>
      <c r="I139" s="38">
        <v>8684027.5</v>
      </c>
    </row>
    <row r="164" spans="1:16">
      <c r="A164" t="s">
        <v>159</v>
      </c>
    </row>
    <row r="166" spans="1:16">
      <c r="C166" s="36" t="s">
        <v>138</v>
      </c>
    </row>
    <row r="167" spans="1:16">
      <c r="C167" t="s">
        <v>18</v>
      </c>
      <c r="E167" t="s">
        <v>23</v>
      </c>
      <c r="G167" t="s">
        <v>19</v>
      </c>
      <c r="I167" t="s">
        <v>21</v>
      </c>
      <c r="K167" t="s">
        <v>22</v>
      </c>
      <c r="M167" t="s">
        <v>20</v>
      </c>
      <c r="O167" t="s">
        <v>160</v>
      </c>
      <c r="P167" t="s">
        <v>161</v>
      </c>
    </row>
    <row r="168" spans="1:16">
      <c r="B168" s="36" t="s">
        <v>133</v>
      </c>
      <c r="C168" t="s">
        <v>162</v>
      </c>
      <c r="D168" t="s">
        <v>163</v>
      </c>
      <c r="E168" t="s">
        <v>162</v>
      </c>
      <c r="F168" t="s">
        <v>163</v>
      </c>
      <c r="G168" t="s">
        <v>162</v>
      </c>
      <c r="H168" t="s">
        <v>163</v>
      </c>
      <c r="I168" t="s">
        <v>162</v>
      </c>
      <c r="J168" t="s">
        <v>163</v>
      </c>
      <c r="K168" t="s">
        <v>162</v>
      </c>
      <c r="L168" t="s">
        <v>163</v>
      </c>
      <c r="M168" t="s">
        <v>162</v>
      </c>
      <c r="N168" t="s">
        <v>163</v>
      </c>
    </row>
    <row r="169" spans="1:16">
      <c r="B169" s="2" t="s">
        <v>145</v>
      </c>
      <c r="C169" s="38">
        <v>0.35000000000000003</v>
      </c>
      <c r="D169" s="45">
        <v>0.13509259259259254</v>
      </c>
      <c r="E169" s="38">
        <v>0.38888888888888895</v>
      </c>
      <c r="F169" s="45">
        <v>0.14421296296296293</v>
      </c>
      <c r="G169" s="38">
        <v>0.38518518518518524</v>
      </c>
      <c r="H169" s="45">
        <v>0.12884259259259259</v>
      </c>
      <c r="I169" s="38">
        <v>0.35648148148148157</v>
      </c>
      <c r="J169" s="45">
        <v>0.12560185185185191</v>
      </c>
      <c r="K169" s="38">
        <v>0.47129629629629621</v>
      </c>
      <c r="L169" s="45">
        <v>0.16342592592592584</v>
      </c>
      <c r="M169" s="38">
        <v>0.32037037037037036</v>
      </c>
      <c r="N169" s="45">
        <v>0.10925925925925924</v>
      </c>
      <c r="O169" s="38">
        <v>0.37870370370370382</v>
      </c>
      <c r="P169" s="45">
        <v>0.13440586419753089</v>
      </c>
    </row>
    <row r="170" spans="1:16">
      <c r="B170" s="2" t="s">
        <v>146</v>
      </c>
      <c r="C170" s="38">
        <v>0.35370370370370374</v>
      </c>
      <c r="D170" s="45">
        <v>0.13634259259259254</v>
      </c>
      <c r="E170" s="38">
        <v>0.36944444444444441</v>
      </c>
      <c r="F170" s="45">
        <v>0.13611111111111107</v>
      </c>
      <c r="G170" s="38">
        <v>0.38981481481481484</v>
      </c>
      <c r="H170" s="45">
        <v>0.13046296296296298</v>
      </c>
      <c r="I170" s="38">
        <v>0.3574074074074074</v>
      </c>
      <c r="J170" s="45">
        <v>0.12597222222222226</v>
      </c>
      <c r="K170" s="38">
        <v>0.47222222222222215</v>
      </c>
      <c r="L170" s="45">
        <v>0.16379629629629622</v>
      </c>
      <c r="M170" s="38">
        <v>0.32500000000000001</v>
      </c>
      <c r="N170" s="45">
        <v>0.11087962962962961</v>
      </c>
      <c r="O170" s="38">
        <v>0.37793209876543221</v>
      </c>
      <c r="P170" s="45">
        <v>0.1339274691358025</v>
      </c>
    </row>
    <row r="171" spans="1:16">
      <c r="B171" s="2" t="s">
        <v>147</v>
      </c>
      <c r="C171" s="38">
        <v>0.37314814814814817</v>
      </c>
      <c r="D171" s="45">
        <v>0.1442592592592592</v>
      </c>
      <c r="E171" s="38">
        <v>0.40740740740740738</v>
      </c>
      <c r="F171" s="45">
        <v>0.14930555555555555</v>
      </c>
      <c r="G171" s="38">
        <v>0.40833333333333333</v>
      </c>
      <c r="H171" s="45">
        <v>0.13717592592592592</v>
      </c>
      <c r="I171" s="38">
        <v>0.37685185185185188</v>
      </c>
      <c r="J171" s="45">
        <v>0.13143518518518518</v>
      </c>
      <c r="K171" s="38">
        <v>0.49166666666666675</v>
      </c>
      <c r="L171" s="45">
        <v>0.17120370370370366</v>
      </c>
      <c r="M171" s="38">
        <v>0.34166666666666656</v>
      </c>
      <c r="N171" s="45">
        <v>0.11745370370370366</v>
      </c>
      <c r="O171" s="38">
        <v>0.39984567901234536</v>
      </c>
      <c r="P171" s="45">
        <v>0.14180555555555552</v>
      </c>
    </row>
    <row r="172" spans="1:16">
      <c r="B172" s="2" t="s">
        <v>148</v>
      </c>
      <c r="C172" s="38">
        <v>0.4018518518518519</v>
      </c>
      <c r="D172" s="45">
        <v>0.15361111111111109</v>
      </c>
      <c r="E172" s="38">
        <v>0.47592592592592597</v>
      </c>
      <c r="F172" s="45">
        <v>0.16902777777777786</v>
      </c>
      <c r="G172" s="38">
        <v>0.41851851851851857</v>
      </c>
      <c r="H172" s="45">
        <v>0.13837962962962966</v>
      </c>
      <c r="I172" s="38">
        <v>0.36296296296296299</v>
      </c>
      <c r="J172" s="45">
        <v>0.12537037037037038</v>
      </c>
      <c r="K172" s="38">
        <v>0.5083333333333333</v>
      </c>
      <c r="L172" s="45">
        <v>0.17888888888888885</v>
      </c>
      <c r="M172" s="38">
        <v>0.35000000000000003</v>
      </c>
      <c r="N172" s="45">
        <v>0.11949074074074072</v>
      </c>
      <c r="O172" s="38">
        <v>0.41959876543209884</v>
      </c>
      <c r="P172" s="45">
        <v>0.14746141975308646</v>
      </c>
    </row>
    <row r="173" spans="1:16">
      <c r="B173" s="2" t="s">
        <v>149</v>
      </c>
      <c r="C173" s="38">
        <v>0.49351851851851858</v>
      </c>
      <c r="D173" s="45">
        <v>0.19162037037037039</v>
      </c>
      <c r="E173" s="38">
        <v>0.59351851851851856</v>
      </c>
      <c r="F173" s="45">
        <v>0.22375000000000003</v>
      </c>
      <c r="G173" s="38">
        <v>0.47962962962962946</v>
      </c>
      <c r="H173" s="45">
        <v>0.16328703703703701</v>
      </c>
      <c r="I173" s="38">
        <v>0.43981481481481488</v>
      </c>
      <c r="J173" s="45">
        <v>0.15777777777777774</v>
      </c>
      <c r="K173" s="38">
        <v>0.52592592592592591</v>
      </c>
      <c r="L173" s="45">
        <v>0.18634259259259253</v>
      </c>
      <c r="M173" s="38">
        <v>0.44259259259259276</v>
      </c>
      <c r="N173" s="45">
        <v>0.1541203703703703</v>
      </c>
      <c r="O173" s="38">
        <v>0.49583333333333335</v>
      </c>
      <c r="P173" s="45">
        <v>0.1794830246913578</v>
      </c>
    </row>
    <row r="174" spans="1:16">
      <c r="B174" s="2" t="s">
        <v>150</v>
      </c>
      <c r="C174" s="38">
        <v>0.50462962962962954</v>
      </c>
      <c r="D174" s="45">
        <v>0.19717592592592595</v>
      </c>
      <c r="E174" s="38">
        <v>0.66481481481481508</v>
      </c>
      <c r="F174" s="45">
        <v>0.25171296296296303</v>
      </c>
      <c r="G174" s="38">
        <v>0.49259259259259275</v>
      </c>
      <c r="H174" s="45">
        <v>0.16870370370370372</v>
      </c>
      <c r="I174" s="38">
        <v>0.47314814814814804</v>
      </c>
      <c r="J174" s="45">
        <v>0.1711111111111111</v>
      </c>
      <c r="K174" s="38">
        <v>0.57500000000000007</v>
      </c>
      <c r="L174" s="45">
        <v>0.20337962962962969</v>
      </c>
      <c r="M174" s="38">
        <v>0.47962962962962952</v>
      </c>
      <c r="N174" s="45">
        <v>0.16851851851851854</v>
      </c>
      <c r="O174" s="38">
        <v>0.53163580246913633</v>
      </c>
      <c r="P174" s="45">
        <v>0.19343364197530852</v>
      </c>
    </row>
    <row r="175" spans="1:16">
      <c r="B175" s="2" t="s">
        <v>151</v>
      </c>
      <c r="C175" s="38">
        <v>0.57129629629629641</v>
      </c>
      <c r="D175" s="45">
        <v>0.22185185185185194</v>
      </c>
      <c r="E175" s="38">
        <v>0.67129629629629628</v>
      </c>
      <c r="F175" s="45">
        <v>0.25472222222222224</v>
      </c>
      <c r="G175" s="38">
        <v>0.55648148148148158</v>
      </c>
      <c r="H175" s="45">
        <v>0.19060185185185188</v>
      </c>
      <c r="I175" s="38">
        <v>0.50648148148148131</v>
      </c>
      <c r="J175" s="45">
        <v>0.1826851851851852</v>
      </c>
      <c r="K175" s="38">
        <v>0.5916666666666669</v>
      </c>
      <c r="L175" s="45">
        <v>0.21004629629629634</v>
      </c>
      <c r="M175" s="38">
        <v>0.51944444444444426</v>
      </c>
      <c r="N175" s="45">
        <v>0.18180555555555558</v>
      </c>
      <c r="O175" s="38">
        <v>0.56944444444444475</v>
      </c>
      <c r="P175" s="45">
        <v>0.2069521604938272</v>
      </c>
    </row>
    <row r="176" spans="1:16">
      <c r="B176" s="2" t="s">
        <v>152</v>
      </c>
      <c r="C176" s="38">
        <v>0.58518518518518525</v>
      </c>
      <c r="D176" s="45">
        <v>0.22685185185185192</v>
      </c>
      <c r="E176" s="38">
        <v>0.61203703703703738</v>
      </c>
      <c r="F176" s="45">
        <v>0.23125000000000015</v>
      </c>
      <c r="G176" s="38">
        <v>0.56111111111111123</v>
      </c>
      <c r="H176" s="45">
        <v>0.19259259259259268</v>
      </c>
      <c r="I176" s="38">
        <v>0.48055555555555507</v>
      </c>
      <c r="J176" s="45">
        <v>0.17412037037037034</v>
      </c>
      <c r="K176" s="38">
        <v>0.56203703703703711</v>
      </c>
      <c r="L176" s="45">
        <v>0.20143518518518524</v>
      </c>
      <c r="M176" s="38">
        <v>0.50833333333333308</v>
      </c>
      <c r="N176" s="45">
        <v>0.17898148148148149</v>
      </c>
      <c r="O176" s="38">
        <v>0.55154320987654404</v>
      </c>
      <c r="P176" s="45">
        <v>0.20087191358024664</v>
      </c>
    </row>
    <row r="177" spans="2:16">
      <c r="B177" s="2" t="s">
        <v>153</v>
      </c>
      <c r="C177" s="38">
        <v>0.50833333333333353</v>
      </c>
      <c r="D177" s="45">
        <v>0.19685185185185186</v>
      </c>
      <c r="E177" s="38">
        <v>0.51666666666666661</v>
      </c>
      <c r="F177" s="45">
        <v>0.19087962962962968</v>
      </c>
      <c r="G177" s="38">
        <v>0.48425925925925939</v>
      </c>
      <c r="H177" s="45">
        <v>0.1635648148148148</v>
      </c>
      <c r="I177" s="38">
        <v>0.41296296296296275</v>
      </c>
      <c r="J177" s="45">
        <v>0.14888888888888885</v>
      </c>
      <c r="K177" s="38">
        <v>0.49722222222222229</v>
      </c>
      <c r="L177" s="45">
        <v>0.17472222222222222</v>
      </c>
      <c r="M177" s="38">
        <v>0.41296296296296275</v>
      </c>
      <c r="N177" s="45">
        <v>0.14337962962962958</v>
      </c>
      <c r="O177" s="38">
        <v>0.47206790123456771</v>
      </c>
      <c r="P177" s="45">
        <v>0.16971450617283934</v>
      </c>
    </row>
    <row r="178" spans="2:16">
      <c r="B178" s="2" t="s">
        <v>154</v>
      </c>
      <c r="C178" s="38">
        <v>0.49074074074074087</v>
      </c>
      <c r="D178" s="45">
        <v>0.18967592592592589</v>
      </c>
      <c r="E178" s="38">
        <v>0.58148148148148149</v>
      </c>
      <c r="F178" s="45">
        <v>0.21537037037037035</v>
      </c>
      <c r="G178" s="38">
        <v>0.45648148148148154</v>
      </c>
      <c r="H178" s="45">
        <v>0.153287037037037</v>
      </c>
      <c r="I178" s="38">
        <v>0.44351851851851848</v>
      </c>
      <c r="J178" s="45">
        <v>0.15722222222222224</v>
      </c>
      <c r="K178" s="38">
        <v>0.5287037037037039</v>
      </c>
      <c r="L178" s="45">
        <v>0.18472222222222215</v>
      </c>
      <c r="M178" s="38">
        <v>0.44814814814814813</v>
      </c>
      <c r="N178" s="45">
        <v>0.15407407407407406</v>
      </c>
      <c r="O178" s="38">
        <v>0.49151234567901181</v>
      </c>
      <c r="P178" s="45">
        <v>0.17572530864197505</v>
      </c>
    </row>
    <row r="179" spans="2:16">
      <c r="B179" s="2" t="s">
        <v>155</v>
      </c>
      <c r="C179" s="38">
        <v>0.50000000000000011</v>
      </c>
      <c r="D179" s="45">
        <v>0.19337962962962962</v>
      </c>
      <c r="E179" s="38">
        <v>0.69999999999999984</v>
      </c>
      <c r="F179" s="45">
        <v>0.26694444444444443</v>
      </c>
      <c r="G179" s="38">
        <v>0.44907407407407401</v>
      </c>
      <c r="H179" s="45">
        <v>0.15115740740740741</v>
      </c>
      <c r="I179" s="38">
        <v>0.51574074074074083</v>
      </c>
      <c r="J179" s="45">
        <v>0.18638888888888885</v>
      </c>
      <c r="K179" s="38">
        <v>0.64907407407407414</v>
      </c>
      <c r="L179" s="45">
        <v>0.22819444444444439</v>
      </c>
      <c r="M179" s="38">
        <v>0.46666666666666673</v>
      </c>
      <c r="N179" s="45">
        <v>0.16212962962962962</v>
      </c>
      <c r="O179" s="38">
        <v>0.54675925925925928</v>
      </c>
      <c r="P179" s="45">
        <v>0.19803240740740735</v>
      </c>
    </row>
    <row r="180" spans="2:16">
      <c r="B180" s="2" t="s">
        <v>156</v>
      </c>
      <c r="C180" s="38">
        <v>0.62129629629629635</v>
      </c>
      <c r="D180" s="45">
        <v>0.24050925925925928</v>
      </c>
      <c r="E180" s="38">
        <v>0.70555555555555527</v>
      </c>
      <c r="F180" s="45">
        <v>0.26944444444444443</v>
      </c>
      <c r="G180" s="38">
        <v>0.57407407407407429</v>
      </c>
      <c r="H180" s="45">
        <v>0.19560185185185194</v>
      </c>
      <c r="I180" s="38">
        <v>0.5648148148148151</v>
      </c>
      <c r="J180" s="45">
        <v>0.2043518518518519</v>
      </c>
      <c r="K180" s="38">
        <v>0.65092592592592602</v>
      </c>
      <c r="L180" s="45">
        <v>0.22907407407407401</v>
      </c>
      <c r="M180" s="38">
        <v>0.56574074074074099</v>
      </c>
      <c r="N180" s="45">
        <v>0.19759259259259265</v>
      </c>
      <c r="O180" s="38">
        <v>0.61373456790123448</v>
      </c>
      <c r="P180" s="45">
        <v>0.22276234567901224</v>
      </c>
    </row>
    <row r="181" spans="2:16">
      <c r="B181" s="2" t="s">
        <v>136</v>
      </c>
      <c r="C181" s="38">
        <v>0.47947530864197557</v>
      </c>
      <c r="D181" s="45">
        <v>0.18560185185185202</v>
      </c>
      <c r="E181" s="38">
        <v>0.55725308641975235</v>
      </c>
      <c r="F181" s="45">
        <v>0.20856095679012338</v>
      </c>
      <c r="G181" s="38">
        <v>0.47129629629629677</v>
      </c>
      <c r="H181" s="45">
        <v>0.15947145061728393</v>
      </c>
      <c r="I181" s="38">
        <v>0.44089506172839549</v>
      </c>
      <c r="J181" s="45">
        <v>0.15757716049382708</v>
      </c>
      <c r="K181" s="38">
        <v>0.5436728395061734</v>
      </c>
      <c r="L181" s="45">
        <v>0.19126929012345678</v>
      </c>
      <c r="M181" s="38">
        <v>0.43171296296296341</v>
      </c>
      <c r="N181" s="45">
        <v>0.14980709876543202</v>
      </c>
      <c r="O181" s="38">
        <v>0.48738425925925927</v>
      </c>
      <c r="P181" s="45">
        <v>0.17538130144032915</v>
      </c>
    </row>
    <row r="215" spans="1:1">
      <c r="A215" t="s">
        <v>164</v>
      </c>
    </row>
    <row r="216" spans="1:1">
      <c r="A216" t="s">
        <v>165</v>
      </c>
    </row>
    <row r="217" spans="1:1">
      <c r="A217" t="s">
        <v>166</v>
      </c>
    </row>
    <row r="218" spans="1:1">
      <c r="A218" t="s">
        <v>167</v>
      </c>
    </row>
    <row r="238" spans="1:3">
      <c r="A238" t="s">
        <v>168</v>
      </c>
    </row>
    <row r="240" spans="1:3">
      <c r="B240" s="36" t="s">
        <v>134</v>
      </c>
      <c r="C240" s="36" t="s">
        <v>138</v>
      </c>
    </row>
    <row r="241" spans="2:15">
      <c r="B241" s="36" t="s">
        <v>133</v>
      </c>
      <c r="C241" t="s">
        <v>145</v>
      </c>
      <c r="D241" t="s">
        <v>146</v>
      </c>
      <c r="E241" t="s">
        <v>147</v>
      </c>
      <c r="F241" t="s">
        <v>148</v>
      </c>
      <c r="G241" t="s">
        <v>149</v>
      </c>
      <c r="H241" t="s">
        <v>150</v>
      </c>
      <c r="I241" t="s">
        <v>151</v>
      </c>
      <c r="J241" t="s">
        <v>152</v>
      </c>
      <c r="K241" t="s">
        <v>153</v>
      </c>
      <c r="L241" t="s">
        <v>154</v>
      </c>
      <c r="M241" t="s">
        <v>155</v>
      </c>
      <c r="N241" t="s">
        <v>156</v>
      </c>
      <c r="O241" t="s">
        <v>136</v>
      </c>
    </row>
    <row r="242" spans="2:15">
      <c r="B242" s="2" t="s">
        <v>34</v>
      </c>
      <c r="C242" s="38">
        <v>80087.5</v>
      </c>
      <c r="D242" s="38">
        <v>73762.5</v>
      </c>
      <c r="E242" s="38">
        <v>68072.5</v>
      </c>
      <c r="F242" s="38">
        <v>65762.5</v>
      </c>
      <c r="G242" s="38">
        <v>97392.5</v>
      </c>
      <c r="H242" s="38">
        <v>101637.5</v>
      </c>
      <c r="I242" s="38">
        <v>131387.5</v>
      </c>
      <c r="J242" s="38">
        <v>120312.5</v>
      </c>
      <c r="K242" s="38">
        <v>81087.5</v>
      </c>
      <c r="L242" s="38">
        <v>82800</v>
      </c>
      <c r="M242" s="38">
        <v>102420</v>
      </c>
      <c r="N242" s="38">
        <v>145387.5</v>
      </c>
      <c r="O242" s="38">
        <v>1150110</v>
      </c>
    </row>
    <row r="243" spans="2:15">
      <c r="B243" s="2" t="s">
        <v>16</v>
      </c>
      <c r="C243" s="38">
        <v>115737.5</v>
      </c>
      <c r="D243" s="38">
        <v>112650</v>
      </c>
      <c r="E243" s="38">
        <v>104985</v>
      </c>
      <c r="F243" s="38">
        <v>101175</v>
      </c>
      <c r="G243" s="38">
        <v>154247.5</v>
      </c>
      <c r="H243" s="38">
        <v>176437.5</v>
      </c>
      <c r="I243" s="38">
        <v>187900</v>
      </c>
      <c r="J243" s="38">
        <v>173362.5</v>
      </c>
      <c r="K243" s="38">
        <v>142037.5</v>
      </c>
      <c r="L243" s="38">
        <v>143887.5</v>
      </c>
      <c r="M243" s="38">
        <v>173315</v>
      </c>
      <c r="N243" s="38">
        <v>202612.5</v>
      </c>
      <c r="O243" s="38">
        <v>1788347.5</v>
      </c>
    </row>
    <row r="244" spans="2:15">
      <c r="B244" s="2" t="s">
        <v>25</v>
      </c>
      <c r="C244" s="38">
        <v>70662.5</v>
      </c>
      <c r="D244" s="38">
        <v>66475</v>
      </c>
      <c r="E244" s="38">
        <v>65845</v>
      </c>
      <c r="F244" s="38">
        <v>60662.5</v>
      </c>
      <c r="G244" s="38">
        <v>89965</v>
      </c>
      <c r="H244" s="38">
        <v>134537.5</v>
      </c>
      <c r="I244" s="38">
        <v>157912.5</v>
      </c>
      <c r="J244" s="38">
        <v>152275</v>
      </c>
      <c r="K244" s="38">
        <v>117225</v>
      </c>
      <c r="L244" s="38">
        <v>81687.5</v>
      </c>
      <c r="M244" s="38">
        <v>118800</v>
      </c>
      <c r="N244" s="38">
        <v>175487.5</v>
      </c>
      <c r="O244" s="38">
        <v>1291535</v>
      </c>
    </row>
    <row r="245" spans="2:15">
      <c r="B245" s="2" t="s">
        <v>46</v>
      </c>
      <c r="C245" s="38">
        <v>104750</v>
      </c>
      <c r="D245" s="38">
        <v>99500</v>
      </c>
      <c r="E245" s="38">
        <v>86102.5</v>
      </c>
      <c r="F245" s="38">
        <v>88525</v>
      </c>
      <c r="G245" s="38">
        <v>133555</v>
      </c>
      <c r="H245" s="38">
        <v>162687.5</v>
      </c>
      <c r="I245" s="38">
        <v>191425</v>
      </c>
      <c r="J245" s="38">
        <v>170700</v>
      </c>
      <c r="K245" s="38">
        <v>124537.5</v>
      </c>
      <c r="L245" s="38">
        <v>119525</v>
      </c>
      <c r="M245" s="38">
        <v>146152.5</v>
      </c>
      <c r="N245" s="38">
        <v>191475</v>
      </c>
      <c r="O245" s="38">
        <v>1618935</v>
      </c>
    </row>
    <row r="246" spans="2:15">
      <c r="B246" s="2" t="s">
        <v>29</v>
      </c>
      <c r="C246" s="38">
        <v>139512.5</v>
      </c>
      <c r="D246" s="38">
        <v>132587.5</v>
      </c>
      <c r="E246" s="38">
        <v>158525</v>
      </c>
      <c r="F246" s="38">
        <v>178762.5</v>
      </c>
      <c r="G246" s="38">
        <v>198412.5</v>
      </c>
      <c r="H246" s="38">
        <v>328537.5</v>
      </c>
      <c r="I246" s="38">
        <v>372812.5</v>
      </c>
      <c r="J246" s="38">
        <v>328625</v>
      </c>
      <c r="K246" s="38">
        <v>216112.5</v>
      </c>
      <c r="L246" s="38">
        <v>195475</v>
      </c>
      <c r="M246" s="38">
        <v>254925</v>
      </c>
      <c r="N246" s="38">
        <v>330812.5</v>
      </c>
      <c r="O246" s="38">
        <v>2835100</v>
      </c>
    </row>
    <row r="247" spans="2:15">
      <c r="B247" s="2" t="s">
        <v>136</v>
      </c>
      <c r="C247" s="38">
        <v>510750</v>
      </c>
      <c r="D247" s="38">
        <v>484975</v>
      </c>
      <c r="E247" s="38">
        <v>483530</v>
      </c>
      <c r="F247" s="38">
        <v>494887.5</v>
      </c>
      <c r="G247" s="38">
        <v>673572.5</v>
      </c>
      <c r="H247" s="38">
        <v>903837.5</v>
      </c>
      <c r="I247" s="38">
        <v>1041437.5</v>
      </c>
      <c r="J247" s="38">
        <v>945275</v>
      </c>
      <c r="K247" s="38">
        <v>681000</v>
      </c>
      <c r="L247" s="38">
        <v>623375</v>
      </c>
      <c r="M247" s="38">
        <v>795612.5</v>
      </c>
      <c r="N247" s="38">
        <v>1045775</v>
      </c>
      <c r="O247" s="38">
        <v>8684027.5</v>
      </c>
    </row>
    <row r="267" spans="1:6">
      <c r="A267" t="s">
        <v>169</v>
      </c>
    </row>
    <row r="269" spans="1:6">
      <c r="B269" s="36" t="s">
        <v>133</v>
      </c>
      <c r="C269" t="s">
        <v>170</v>
      </c>
      <c r="E269" t="s">
        <v>171</v>
      </c>
      <c r="F269" t="s">
        <v>172</v>
      </c>
    </row>
    <row r="270" spans="1:6">
      <c r="B270" s="2" t="s">
        <v>66</v>
      </c>
      <c r="C270" s="44">
        <v>0.34166666666666662</v>
      </c>
      <c r="E270" s="44" t="str">
        <f>INDEX($B$270:$B$321,MATCH(MAX($C$270:$C$321),$C$270:$C$321,0))</f>
        <v>Birmingham</v>
      </c>
      <c r="F270" s="44" t="str">
        <f>INDEX($B$270:$B$321,MATCH(MIN($C$270:$C$321),$C$270:$C$321,0))</f>
        <v>Anchorage</v>
      </c>
    </row>
    <row r="271" spans="1:6">
      <c r="B271" s="2" t="s">
        <v>85</v>
      </c>
      <c r="C271" s="44">
        <v>0.35833333333333334</v>
      </c>
    </row>
    <row r="272" spans="1:6">
      <c r="B272" s="2" t="s">
        <v>62</v>
      </c>
      <c r="C272" s="44">
        <v>0.25</v>
      </c>
    </row>
    <row r="273" spans="2:3">
      <c r="B273" s="2" t="s">
        <v>87</v>
      </c>
      <c r="C273" s="44">
        <v>0.3666666666666667</v>
      </c>
    </row>
    <row r="274" spans="2:3">
      <c r="B274" s="2" t="s">
        <v>116</v>
      </c>
      <c r="C274" s="44">
        <v>0.3666666666666667</v>
      </c>
    </row>
    <row r="275" spans="2:3">
      <c r="B275" s="2" t="s">
        <v>52</v>
      </c>
      <c r="C275" s="44">
        <v>0.40833333333333338</v>
      </c>
    </row>
    <row r="276" spans="2:3">
      <c r="B276" s="2" t="s">
        <v>58</v>
      </c>
      <c r="C276" s="44">
        <v>0.53333333333333333</v>
      </c>
    </row>
    <row r="277" spans="2:3">
      <c r="B277" s="2" t="s">
        <v>81</v>
      </c>
      <c r="C277" s="44">
        <v>0.33333333333333331</v>
      </c>
    </row>
    <row r="278" spans="2:3">
      <c r="B278" s="2" t="s">
        <v>126</v>
      </c>
      <c r="C278" s="44">
        <v>0.39166666666666666</v>
      </c>
    </row>
    <row r="279" spans="2:3">
      <c r="B279" s="2" t="s">
        <v>128</v>
      </c>
      <c r="C279" s="44">
        <v>0.34166666666666662</v>
      </c>
    </row>
    <row r="280" spans="2:3">
      <c r="B280" s="2" t="s">
        <v>89</v>
      </c>
      <c r="C280" s="44">
        <v>0.37083333333333335</v>
      </c>
    </row>
    <row r="281" spans="2:3">
      <c r="B281" s="2" t="s">
        <v>91</v>
      </c>
      <c r="C281" s="44">
        <v>0.39999999999999997</v>
      </c>
    </row>
    <row r="282" spans="2:3">
      <c r="B282" s="2" t="s">
        <v>68</v>
      </c>
      <c r="C282" s="44">
        <v>0.35000000000000003</v>
      </c>
    </row>
    <row r="283" spans="2:3">
      <c r="B283" s="2" t="s">
        <v>36</v>
      </c>
      <c r="C283" s="44">
        <v>0.39166666666666666</v>
      </c>
    </row>
    <row r="284" spans="2:3">
      <c r="B284" s="2" t="s">
        <v>93</v>
      </c>
      <c r="C284" s="44">
        <v>0.3833333333333333</v>
      </c>
    </row>
    <row r="285" spans="2:3">
      <c r="B285" s="2" t="s">
        <v>37</v>
      </c>
      <c r="C285" s="44">
        <v>0.43333333333333329</v>
      </c>
    </row>
    <row r="286" spans="2:3">
      <c r="B286" s="2" t="s">
        <v>43</v>
      </c>
      <c r="C286" s="44">
        <v>0.35833333333333334</v>
      </c>
    </row>
    <row r="287" spans="2:3">
      <c r="B287" s="2" t="s">
        <v>109</v>
      </c>
      <c r="C287" s="44">
        <v>0.35833333333333334</v>
      </c>
    </row>
    <row r="288" spans="2:3">
      <c r="B288" s="2" t="s">
        <v>72</v>
      </c>
      <c r="C288" s="44">
        <v>0.39166666666666666</v>
      </c>
    </row>
    <row r="289" spans="2:3">
      <c r="B289" s="2" t="s">
        <v>107</v>
      </c>
      <c r="C289" s="44">
        <v>0.35833333333333334</v>
      </c>
    </row>
    <row r="290" spans="2:3">
      <c r="B290" s="2" t="s">
        <v>122</v>
      </c>
      <c r="C290" s="44">
        <v>0.3666666666666667</v>
      </c>
    </row>
    <row r="291" spans="2:3">
      <c r="B291" s="2" t="s">
        <v>64</v>
      </c>
      <c r="C291" s="44">
        <v>0.3</v>
      </c>
    </row>
    <row r="292" spans="2:3">
      <c r="B292" s="2" t="s">
        <v>27</v>
      </c>
      <c r="C292" s="44">
        <v>0.3833333333333333</v>
      </c>
    </row>
    <row r="293" spans="2:3">
      <c r="B293" s="2" t="s">
        <v>113</v>
      </c>
      <c r="C293" s="44">
        <v>0.39999999999999997</v>
      </c>
    </row>
    <row r="294" spans="2:3">
      <c r="B294" s="2" t="s">
        <v>97</v>
      </c>
      <c r="C294" s="44">
        <v>0.3833333333333333</v>
      </c>
    </row>
    <row r="295" spans="2:3">
      <c r="B295" s="2" t="s">
        <v>54</v>
      </c>
      <c r="C295" s="44">
        <v>0.48333333333333339</v>
      </c>
    </row>
    <row r="296" spans="2:3">
      <c r="B296" s="2" t="s">
        <v>41</v>
      </c>
      <c r="C296" s="44">
        <v>0.3083333333333334</v>
      </c>
    </row>
    <row r="297" spans="2:3">
      <c r="B297" s="2" t="s">
        <v>99</v>
      </c>
      <c r="C297" s="44">
        <v>0.3833333333333333</v>
      </c>
    </row>
    <row r="298" spans="2:3">
      <c r="B298" s="2" t="s">
        <v>33</v>
      </c>
      <c r="C298" s="44">
        <v>0.35833333333333334</v>
      </c>
    </row>
    <row r="299" spans="2:3">
      <c r="B299" s="2" t="s">
        <v>95</v>
      </c>
      <c r="C299" s="44">
        <v>0.39999999999999997</v>
      </c>
    </row>
    <row r="300" spans="2:3">
      <c r="B300" s="2" t="s">
        <v>130</v>
      </c>
      <c r="C300" s="44">
        <v>0.29166666666666669</v>
      </c>
    </row>
    <row r="301" spans="2:3">
      <c r="B301" s="2" t="s">
        <v>48</v>
      </c>
      <c r="C301" s="44">
        <v>0.3666666666666667</v>
      </c>
    </row>
    <row r="302" spans="2:3">
      <c r="B302" s="2" t="s">
        <v>111</v>
      </c>
      <c r="C302" s="44">
        <v>0.36666666666666664</v>
      </c>
    </row>
    <row r="303" spans="2:3">
      <c r="B303" s="2" t="s">
        <v>50</v>
      </c>
      <c r="C303" s="44">
        <v>0.34166666666666673</v>
      </c>
    </row>
    <row r="304" spans="2:3">
      <c r="B304" s="2" t="s">
        <v>79</v>
      </c>
      <c r="C304" s="44">
        <v>0.43333333333333329</v>
      </c>
    </row>
    <row r="305" spans="2:3">
      <c r="B305" s="2" t="s">
        <v>17</v>
      </c>
      <c r="C305" s="44">
        <v>0.34166666666666662</v>
      </c>
    </row>
    <row r="306" spans="2:3">
      <c r="B306" s="2" t="s">
        <v>120</v>
      </c>
      <c r="C306" s="44">
        <v>0.34166666666666662</v>
      </c>
    </row>
    <row r="307" spans="2:3">
      <c r="B307" s="2" t="s">
        <v>101</v>
      </c>
      <c r="C307" s="44">
        <v>0.35000000000000003</v>
      </c>
    </row>
    <row r="308" spans="2:3">
      <c r="B308" s="2" t="s">
        <v>56</v>
      </c>
      <c r="C308" s="44">
        <v>0.39166666666666666</v>
      </c>
    </row>
    <row r="309" spans="2:3">
      <c r="B309" s="2" t="s">
        <v>65</v>
      </c>
      <c r="C309" s="44">
        <v>0.3666666666666667</v>
      </c>
    </row>
    <row r="310" spans="2:3">
      <c r="B310" s="2" t="s">
        <v>39</v>
      </c>
      <c r="C310" s="44">
        <v>0.39166666666666661</v>
      </c>
    </row>
    <row r="311" spans="2:3">
      <c r="B311" s="2" t="s">
        <v>83</v>
      </c>
      <c r="C311" s="44">
        <v>0.33333333333333331</v>
      </c>
    </row>
    <row r="312" spans="2:3">
      <c r="B312" s="2" t="s">
        <v>60</v>
      </c>
      <c r="C312" s="44">
        <v>0.37083333333333329</v>
      </c>
    </row>
    <row r="313" spans="2:3">
      <c r="B313" s="2" t="s">
        <v>124</v>
      </c>
      <c r="C313" s="44">
        <v>0.27500000000000002</v>
      </c>
    </row>
    <row r="314" spans="2:3">
      <c r="B314" s="2" t="s">
        <v>70</v>
      </c>
      <c r="C314" s="44">
        <v>0.41666666666666669</v>
      </c>
    </row>
    <row r="315" spans="2:3">
      <c r="B315" s="2" t="s">
        <v>76</v>
      </c>
      <c r="C315" s="44">
        <v>0.35000000000000003</v>
      </c>
    </row>
    <row r="316" spans="2:3">
      <c r="B316" s="2" t="s">
        <v>31</v>
      </c>
      <c r="C316" s="44">
        <v>0.25833333333333336</v>
      </c>
    </row>
    <row r="317" spans="2:3">
      <c r="B317" s="2" t="s">
        <v>45</v>
      </c>
      <c r="C317" s="44">
        <v>0.25833333333333336</v>
      </c>
    </row>
    <row r="318" spans="2:3">
      <c r="B318" s="2" t="s">
        <v>105</v>
      </c>
      <c r="C318" s="44">
        <v>0.33333333333333331</v>
      </c>
    </row>
    <row r="319" spans="2:3">
      <c r="B319" s="2" t="s">
        <v>74</v>
      </c>
      <c r="C319" s="44">
        <v>0.39166666666666666</v>
      </c>
    </row>
    <row r="320" spans="2:3">
      <c r="B320" s="2" t="s">
        <v>103</v>
      </c>
      <c r="C320" s="44">
        <v>0.33333333333333331</v>
      </c>
    </row>
    <row r="321" spans="2:3">
      <c r="B321" s="2" t="s">
        <v>118</v>
      </c>
      <c r="C321" s="44">
        <v>0.3666666666666667</v>
      </c>
    </row>
    <row r="322" spans="2:3">
      <c r="B322" s="2" t="s">
        <v>136</v>
      </c>
      <c r="C322" s="44">
        <v>0.36419753086419698</v>
      </c>
    </row>
  </sheetData>
  <conditionalFormatting pivot="1" sqref="C242:N246">
    <cfRule type="colorScale" priority="1">
      <colorScale>
        <cfvo type="min"/>
        <cfvo type="percentile" val="50"/>
        <cfvo type="max"/>
        <color rgb="FFF8696B"/>
        <color rgb="FFFCFCFF"/>
        <color rgb="FF63BE7B"/>
      </colorScale>
    </cfRule>
  </conditionalFormatting>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FCBCE-C4CE-4905-ABB2-7445D0B2B11C}">
  <dimension ref="A1"/>
  <sheetViews>
    <sheetView showGridLines="0" workbookViewId="0">
      <selection activeCell="D10" sqref="D10"/>
    </sheetView>
  </sheetViews>
  <sheetFormatPr defaultRowHeight="14.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7BBCC-34B7-4A67-9D8A-CDCCD271433A}">
  <dimension ref="A1:L1357"/>
  <sheetViews>
    <sheetView workbookViewId="0">
      <selection activeCell="D20" sqref="D20"/>
    </sheetView>
  </sheetViews>
  <sheetFormatPr defaultRowHeight="14.45"/>
  <cols>
    <col min="2" max="2" width="13" customWidth="1"/>
    <col min="3" max="3" width="16" customWidth="1"/>
    <col min="4" max="4" width="14.28515625" customWidth="1"/>
    <col min="5" max="5" width="15.7109375" customWidth="1"/>
    <col min="6" max="6" width="19.7109375" customWidth="1"/>
    <col min="7" max="7" width="18.5703125" customWidth="1"/>
    <col min="8" max="8" width="18.28515625" customWidth="1"/>
    <col min="9" max="9" width="12.28515625" customWidth="1"/>
    <col min="10" max="10" width="16.28515625" customWidth="1"/>
    <col min="11" max="11" width="16.7109375" customWidth="1"/>
    <col min="12" max="12" width="25.42578125" customWidth="1"/>
  </cols>
  <sheetData>
    <row r="1" spans="1:12">
      <c r="A1" t="s">
        <v>2</v>
      </c>
      <c r="B1" t="s">
        <v>3</v>
      </c>
      <c r="C1" t="s">
        <v>4</v>
      </c>
      <c r="D1" t="s">
        <v>5</v>
      </c>
      <c r="E1" t="s">
        <v>6</v>
      </c>
      <c r="F1" t="s">
        <v>7</v>
      </c>
      <c r="G1" t="s">
        <v>8</v>
      </c>
      <c r="H1" t="s">
        <v>9</v>
      </c>
      <c r="I1" t="s">
        <v>10</v>
      </c>
      <c r="J1" t="s">
        <v>11</v>
      </c>
      <c r="K1" t="s">
        <v>12</v>
      </c>
      <c r="L1" t="s">
        <v>13</v>
      </c>
    </row>
    <row r="2" spans="1:12">
      <c r="A2" t="str" cm="1">
        <f t="array" ref="A2:A5">_xlfn.UNIQUE(Data!A$6:A$3893)</f>
        <v>Sodapop</v>
      </c>
      <c r="B2" cm="1">
        <f t="array" ref="B2:B5">_xlfn.UNIQUE(Data!B$6:B$3893)</f>
        <v>1185732</v>
      </c>
      <c r="C2" cm="1">
        <f t="array" ref="C2:C271">_xlfn.UNIQUE(Data!C$6:C$3893)</f>
        <v>44210</v>
      </c>
      <c r="D2" t="str" cm="1">
        <f t="array" ref="D2:D6">_xlfn.UNIQUE(Data!D$6:D$3893)</f>
        <v>Northeast</v>
      </c>
      <c r="E2" t="str" cm="1">
        <f t="array" ref="E2:E51">_xlfn.UNIQUE(Data!E$6:E$3893)</f>
        <v>New York</v>
      </c>
      <c r="F2" t="str" cm="1">
        <f t="array" ref="F2:F53">_xlfn.UNIQUE(Data!F$6:F$3893)</f>
        <v>New York</v>
      </c>
      <c r="G2" t="str" cm="1">
        <f t="array" ref="G2:G7">_xlfn.UNIQUE(Data!G$6:G$3893)</f>
        <v>Coca-Cola</v>
      </c>
      <c r="H2" cm="1">
        <f t="array" ref="H2:H79">_xlfn.UNIQUE(Data!H$6:H$3893)</f>
        <v>0.5</v>
      </c>
      <c r="I2" cm="1">
        <f t="array" ref="I2:I87">_xlfn.UNIQUE(Data!I$6:I$3893)</f>
        <v>12000</v>
      </c>
      <c r="J2" cm="1">
        <f t="array" ref="J2:J759">_xlfn.UNIQUE(Data!J$6:J$3893)</f>
        <v>6000</v>
      </c>
      <c r="K2" cm="1">
        <f t="array" ref="K2:K1357">_xlfn.UNIQUE(Data!K$6:K$3893)</f>
        <v>3000</v>
      </c>
      <c r="L2" cm="1">
        <f t="array" ref="L2:L23">_xlfn.UNIQUE(Data!L$6:L$3893)</f>
        <v>0.5</v>
      </c>
    </row>
    <row r="3" spans="1:12">
      <c r="A3" t="str">
        <v>BevCo</v>
      </c>
      <c r="B3">
        <v>1197831</v>
      </c>
      <c r="C3">
        <v>44239</v>
      </c>
      <c r="D3" t="str">
        <v>South</v>
      </c>
      <c r="E3" t="str">
        <v>Texas</v>
      </c>
      <c r="F3" t="str">
        <v>Houston</v>
      </c>
      <c r="G3" t="str">
        <v>Diet Coke</v>
      </c>
      <c r="H3">
        <v>0.4</v>
      </c>
      <c r="I3">
        <v>10000</v>
      </c>
      <c r="J3">
        <v>5000</v>
      </c>
      <c r="K3">
        <v>1500</v>
      </c>
      <c r="L3">
        <v>0.3</v>
      </c>
    </row>
    <row r="4" spans="1:12">
      <c r="A4" t="str">
        <v>FizzySip</v>
      </c>
      <c r="B4">
        <v>1128299</v>
      </c>
      <c r="C4">
        <v>44265</v>
      </c>
      <c r="D4" t="str">
        <v>West</v>
      </c>
      <c r="E4" t="str">
        <v>California</v>
      </c>
      <c r="F4" t="str">
        <v>San Francisco</v>
      </c>
      <c r="G4" t="str">
        <v>Sprite</v>
      </c>
      <c r="H4">
        <v>0.45</v>
      </c>
      <c r="I4">
        <v>8500</v>
      </c>
      <c r="J4">
        <v>4000</v>
      </c>
      <c r="K4">
        <v>1400</v>
      </c>
      <c r="L4">
        <v>0.35</v>
      </c>
    </row>
    <row r="5" spans="1:12">
      <c r="A5" t="str">
        <v>DreamCo</v>
      </c>
      <c r="B5">
        <v>1189833</v>
      </c>
      <c r="C5">
        <v>44297</v>
      </c>
      <c r="D5" t="str">
        <v>Midwest</v>
      </c>
      <c r="E5" t="str">
        <v>Illinois</v>
      </c>
      <c r="F5" t="str">
        <v>Los Angeles</v>
      </c>
      <c r="G5" t="str">
        <v>Fanta</v>
      </c>
      <c r="H5">
        <v>0.6</v>
      </c>
      <c r="I5">
        <v>9000</v>
      </c>
      <c r="J5">
        <v>3825</v>
      </c>
      <c r="K5">
        <v>1338.75</v>
      </c>
      <c r="L5">
        <v>0.25</v>
      </c>
    </row>
    <row r="6" spans="1:12">
      <c r="C6">
        <v>44326</v>
      </c>
      <c r="D6" t="str">
        <v>Southeast</v>
      </c>
      <c r="E6" t="str">
        <v>Pennsylvania</v>
      </c>
      <c r="F6" t="str">
        <v>Chicago</v>
      </c>
      <c r="G6" t="str">
        <v>Powerade</v>
      </c>
      <c r="H6">
        <v>0.55000000000000004</v>
      </c>
      <c r="I6">
        <v>12500</v>
      </c>
      <c r="J6">
        <v>5400</v>
      </c>
      <c r="K6">
        <v>1620</v>
      </c>
      <c r="L6">
        <v>0.45</v>
      </c>
    </row>
    <row r="7" spans="1:12">
      <c r="C7">
        <v>44359</v>
      </c>
      <c r="E7" t="str">
        <v>Nevada</v>
      </c>
      <c r="F7" t="str">
        <v>Dallas</v>
      </c>
      <c r="G7" t="str">
        <v>Dasani Water</v>
      </c>
      <c r="H7">
        <v>0.65</v>
      </c>
      <c r="I7">
        <v>9500</v>
      </c>
      <c r="J7">
        <v>6250</v>
      </c>
      <c r="K7">
        <v>1250</v>
      </c>
      <c r="L7">
        <v>0.35000000000000003</v>
      </c>
    </row>
    <row r="8" spans="1:12">
      <c r="C8">
        <v>44387</v>
      </c>
      <c r="E8" t="str">
        <v>Colorado</v>
      </c>
      <c r="F8" t="str">
        <v>Philadelphia</v>
      </c>
      <c r="H8">
        <v>0.7</v>
      </c>
      <c r="I8">
        <v>8250</v>
      </c>
      <c r="J8">
        <v>4500</v>
      </c>
      <c r="K8">
        <v>3125</v>
      </c>
      <c r="L8">
        <v>0.2</v>
      </c>
    </row>
    <row r="9" spans="1:12">
      <c r="C9">
        <v>44419</v>
      </c>
      <c r="E9" t="str">
        <v>Washington</v>
      </c>
      <c r="F9" t="str">
        <v>Las Vegas</v>
      </c>
      <c r="H9">
        <v>0.25</v>
      </c>
      <c r="I9">
        <v>12200</v>
      </c>
      <c r="J9">
        <v>3800</v>
      </c>
      <c r="K9">
        <v>1350</v>
      </c>
      <c r="L9">
        <v>0.15000000000000002</v>
      </c>
    </row>
    <row r="10" spans="1:12">
      <c r="C10">
        <v>44449</v>
      </c>
      <c r="E10" t="str">
        <v>Florida</v>
      </c>
      <c r="F10" t="str">
        <v>Denver</v>
      </c>
      <c r="H10">
        <v>0.35</v>
      </c>
      <c r="I10">
        <v>9250</v>
      </c>
      <c r="J10">
        <v>3712.5</v>
      </c>
      <c r="K10">
        <v>1330</v>
      </c>
      <c r="L10">
        <v>0.4</v>
      </c>
    </row>
    <row r="11" spans="1:12">
      <c r="C11">
        <v>44481</v>
      </c>
      <c r="E11" t="str">
        <v>Minnesota</v>
      </c>
      <c r="F11" t="str">
        <v>Seattle</v>
      </c>
      <c r="H11">
        <v>0.3</v>
      </c>
      <c r="I11">
        <v>8000</v>
      </c>
      <c r="J11">
        <v>6100</v>
      </c>
      <c r="K11">
        <v>1299.375</v>
      </c>
      <c r="L11">
        <v>0.55000000000000004</v>
      </c>
    </row>
    <row r="12" spans="1:12">
      <c r="C12">
        <v>44511</v>
      </c>
      <c r="E12" t="str">
        <v>Montana</v>
      </c>
      <c r="F12" t="str">
        <v>Miami</v>
      </c>
      <c r="H12">
        <v>0.39999999999999997</v>
      </c>
      <c r="I12">
        <v>8750</v>
      </c>
      <c r="J12">
        <v>4625</v>
      </c>
      <c r="K12">
        <v>3050</v>
      </c>
      <c r="L12">
        <v>0.30000000000000004</v>
      </c>
    </row>
    <row r="13" spans="1:12">
      <c r="C13">
        <v>44540</v>
      </c>
      <c r="E13" t="str">
        <v>Tennessee</v>
      </c>
      <c r="F13" t="str">
        <v>Minneapolis</v>
      </c>
      <c r="H13">
        <v>0.8</v>
      </c>
      <c r="I13">
        <v>10500</v>
      </c>
      <c r="J13">
        <v>3600</v>
      </c>
      <c r="K13">
        <v>1387.5</v>
      </c>
      <c r="L13">
        <v>0.15</v>
      </c>
    </row>
    <row r="14" spans="1:12">
      <c r="C14">
        <v>44198</v>
      </c>
      <c r="E14" t="str">
        <v>Nebraska</v>
      </c>
      <c r="F14" t="str">
        <v>Billings</v>
      </c>
      <c r="H14">
        <v>0.70000000000000007</v>
      </c>
      <c r="I14">
        <v>12750</v>
      </c>
      <c r="J14">
        <v>5100</v>
      </c>
      <c r="K14">
        <v>1260</v>
      </c>
      <c r="L14">
        <v>0.24999999999999997</v>
      </c>
    </row>
    <row r="15" spans="1:12">
      <c r="C15">
        <v>44228</v>
      </c>
      <c r="E15" t="str">
        <v>Alabama</v>
      </c>
      <c r="F15" t="str">
        <v>Knoxville</v>
      </c>
      <c r="H15">
        <v>0.75</v>
      </c>
      <c r="I15">
        <v>10250</v>
      </c>
      <c r="J15">
        <v>4750</v>
      </c>
      <c r="K15">
        <v>1530</v>
      </c>
      <c r="L15">
        <v>0.45000000000000007</v>
      </c>
    </row>
    <row r="16" spans="1:12">
      <c r="C16">
        <v>44258</v>
      </c>
      <c r="E16" t="str">
        <v>Maine</v>
      </c>
      <c r="F16" t="str">
        <v>Omaha</v>
      </c>
      <c r="H16">
        <v>0.60000000000000009</v>
      </c>
      <c r="I16">
        <v>11000</v>
      </c>
      <c r="J16">
        <v>4950</v>
      </c>
      <c r="K16">
        <v>1187.5</v>
      </c>
      <c r="L16">
        <v>0.1</v>
      </c>
    </row>
    <row r="17" spans="3:12">
      <c r="C17">
        <v>44288</v>
      </c>
      <c r="E17" t="str">
        <v>Alaska</v>
      </c>
      <c r="F17" t="str">
        <v>Birmingham</v>
      </c>
      <c r="H17">
        <v>0.35000000000000003</v>
      </c>
      <c r="I17">
        <v>10750</v>
      </c>
      <c r="J17">
        <v>7320</v>
      </c>
      <c r="K17">
        <v>1485</v>
      </c>
      <c r="L17">
        <v>0.39999999999999997</v>
      </c>
    </row>
    <row r="18" spans="3:12">
      <c r="C18">
        <v>44318</v>
      </c>
      <c r="E18" t="str">
        <v>Hawaii</v>
      </c>
      <c r="F18" t="str">
        <v>Portland</v>
      </c>
      <c r="H18">
        <v>0.54999999999999993</v>
      </c>
      <c r="I18">
        <v>11750</v>
      </c>
      <c r="J18">
        <v>5087.5</v>
      </c>
      <c r="K18">
        <v>3660</v>
      </c>
      <c r="L18">
        <v>0.60000000000000009</v>
      </c>
    </row>
    <row r="19" spans="3:12">
      <c r="C19">
        <v>44348</v>
      </c>
      <c r="E19" t="str">
        <v>Wyoming</v>
      </c>
      <c r="F19" t="str">
        <v>Anchorage</v>
      </c>
      <c r="H19">
        <v>0.45000000000000007</v>
      </c>
      <c r="I19">
        <v>11500</v>
      </c>
      <c r="J19">
        <v>4250</v>
      </c>
      <c r="K19">
        <v>1526.25</v>
      </c>
      <c r="L19">
        <v>0.50000000000000011</v>
      </c>
    </row>
    <row r="20" spans="3:12">
      <c r="C20">
        <v>44380</v>
      </c>
      <c r="E20" t="str">
        <v>Virginia</v>
      </c>
      <c r="F20" t="str">
        <v>Honolulu</v>
      </c>
      <c r="H20">
        <v>0.64999999999999991</v>
      </c>
      <c r="I20">
        <v>9750</v>
      </c>
      <c r="J20">
        <v>5250</v>
      </c>
      <c r="K20">
        <v>1575</v>
      </c>
      <c r="L20">
        <v>0.44999999999999996</v>
      </c>
    </row>
    <row r="21" spans="3:12">
      <c r="C21">
        <v>44413</v>
      </c>
      <c r="E21" t="str">
        <v>Michigan</v>
      </c>
      <c r="F21" t="str">
        <v>Orlando</v>
      </c>
      <c r="H21">
        <v>0.2</v>
      </c>
      <c r="I21">
        <v>9200</v>
      </c>
      <c r="J21">
        <v>6500</v>
      </c>
      <c r="K21">
        <v>1487.5</v>
      </c>
      <c r="L21">
        <v>0.65000000000000013</v>
      </c>
    </row>
    <row r="22" spans="3:12">
      <c r="C22">
        <v>44441</v>
      </c>
      <c r="E22" t="str">
        <v>Missouri</v>
      </c>
      <c r="F22" t="str">
        <v>Albany</v>
      </c>
      <c r="H22">
        <v>0.19999999999999998</v>
      </c>
      <c r="I22">
        <v>7000</v>
      </c>
      <c r="J22">
        <v>7500</v>
      </c>
      <c r="K22">
        <v>1625</v>
      </c>
      <c r="L22">
        <v>0.55000000000000016</v>
      </c>
    </row>
    <row r="23" spans="3:12">
      <c r="C23">
        <v>44470</v>
      </c>
      <c r="E23" t="str">
        <v>Utah</v>
      </c>
      <c r="F23" t="str">
        <v>Cheyenne</v>
      </c>
      <c r="H23">
        <v>0.30000000000000004</v>
      </c>
      <c r="I23">
        <v>5500</v>
      </c>
      <c r="J23">
        <v>5500</v>
      </c>
      <c r="K23">
        <v>3750</v>
      </c>
      <c r="L23">
        <v>0.49999999999999994</v>
      </c>
    </row>
    <row r="24" spans="3:12">
      <c r="C24">
        <v>44502</v>
      </c>
      <c r="E24" t="str">
        <v>Oregon</v>
      </c>
      <c r="F24" t="str">
        <v>Richmond</v>
      </c>
      <c r="H24">
        <v>0.24999999999999997</v>
      </c>
      <c r="I24">
        <v>6750</v>
      </c>
      <c r="J24">
        <v>6825</v>
      </c>
      <c r="K24">
        <v>1650</v>
      </c>
    </row>
    <row r="25" spans="3:12">
      <c r="C25">
        <v>44531</v>
      </c>
      <c r="E25" t="str">
        <v>Louisiana</v>
      </c>
      <c r="F25" t="str">
        <v>Detroit</v>
      </c>
      <c r="H25">
        <v>0.65000000000000013</v>
      </c>
      <c r="I25">
        <v>6250</v>
      </c>
      <c r="J25">
        <v>7650</v>
      </c>
      <c r="K25">
        <v>1618.75</v>
      </c>
    </row>
    <row r="26" spans="3:12">
      <c r="C26">
        <v>44216</v>
      </c>
      <c r="E26" t="str">
        <v>Idaho</v>
      </c>
      <c r="F26" t="str">
        <v>St. Louis</v>
      </c>
      <c r="H26">
        <v>0.75000000000000011</v>
      </c>
      <c r="I26">
        <v>5000</v>
      </c>
      <c r="J26">
        <v>5637.5000000000009</v>
      </c>
      <c r="K26">
        <v>1706.25</v>
      </c>
    </row>
    <row r="27" spans="3:12">
      <c r="C27">
        <v>44247</v>
      </c>
      <c r="E27" t="str">
        <v>Arizona</v>
      </c>
      <c r="F27" t="str">
        <v>Salt Lake City</v>
      </c>
      <c r="H27">
        <v>0.49999999999999994</v>
      </c>
      <c r="I27">
        <v>6000</v>
      </c>
      <c r="J27">
        <v>5550</v>
      </c>
      <c r="K27">
        <v>3825</v>
      </c>
    </row>
    <row r="28" spans="3:12">
      <c r="C28">
        <v>44274</v>
      </c>
      <c r="E28" t="str">
        <v>New Mexico</v>
      </c>
      <c r="F28" t="str">
        <v>New Orleans</v>
      </c>
      <c r="H28">
        <v>0.85000000000000009</v>
      </c>
      <c r="I28">
        <v>6500</v>
      </c>
      <c r="J28">
        <v>7150</v>
      </c>
      <c r="K28">
        <v>1691.2500000000002</v>
      </c>
    </row>
    <row r="29" spans="3:12">
      <c r="C29">
        <v>44306</v>
      </c>
      <c r="E29" t="str">
        <v>Georgia</v>
      </c>
      <c r="F29" t="str">
        <v>Boise</v>
      </c>
      <c r="H29">
        <v>0.70000000000000018</v>
      </c>
      <c r="I29">
        <v>7250</v>
      </c>
      <c r="J29">
        <v>6987.5</v>
      </c>
      <c r="K29">
        <v>1662.5</v>
      </c>
    </row>
    <row r="30" spans="3:12">
      <c r="C30">
        <v>44337</v>
      </c>
      <c r="E30" t="str">
        <v>South Carolina</v>
      </c>
      <c r="F30" t="str">
        <v>Phoenix</v>
      </c>
      <c r="H30">
        <v>0.80000000000000016</v>
      </c>
      <c r="I30">
        <v>5250</v>
      </c>
      <c r="J30">
        <v>7200</v>
      </c>
      <c r="K30">
        <v>1665</v>
      </c>
    </row>
    <row r="31" spans="3:12">
      <c r="C31">
        <v>44367</v>
      </c>
      <c r="E31" t="str">
        <v>North Carolina</v>
      </c>
      <c r="F31" t="str">
        <v>Albuquerque</v>
      </c>
      <c r="H31">
        <v>1</v>
      </c>
      <c r="I31">
        <v>7750</v>
      </c>
      <c r="J31">
        <v>7637.5</v>
      </c>
      <c r="K31">
        <v>1787.5</v>
      </c>
    </row>
    <row r="32" spans="3:12">
      <c r="C32">
        <v>44396</v>
      </c>
      <c r="E32" t="str">
        <v>Ohio</v>
      </c>
      <c r="F32" t="str">
        <v>Atlanta</v>
      </c>
      <c r="H32">
        <v>0.75000000000000022</v>
      </c>
      <c r="I32">
        <v>7500</v>
      </c>
      <c r="J32">
        <v>4812.5</v>
      </c>
      <c r="K32">
        <v>1746.875</v>
      </c>
    </row>
    <row r="33" spans="3:11">
      <c r="C33">
        <v>44428</v>
      </c>
      <c r="E33" t="str">
        <v>Kentucky</v>
      </c>
      <c r="F33" t="str">
        <v>Charleston</v>
      </c>
      <c r="H33">
        <v>0.90000000000000013</v>
      </c>
      <c r="I33">
        <v>5750</v>
      </c>
      <c r="J33">
        <v>5687.5</v>
      </c>
      <c r="K33">
        <v>3600</v>
      </c>
    </row>
    <row r="34" spans="3:11">
      <c r="C34">
        <v>44460</v>
      </c>
      <c r="E34" t="str">
        <v>Mississippi</v>
      </c>
      <c r="F34" t="str">
        <v>Charlotte</v>
      </c>
      <c r="H34">
        <v>0.95000000000000018</v>
      </c>
      <c r="I34">
        <v>4500</v>
      </c>
      <c r="J34">
        <v>7000</v>
      </c>
      <c r="K34">
        <v>3818.75</v>
      </c>
    </row>
    <row r="35" spans="3:11">
      <c r="C35">
        <v>44489</v>
      </c>
      <c r="E35" t="str">
        <v>Arkansas</v>
      </c>
      <c r="F35" t="str">
        <v>Columbus</v>
      </c>
      <c r="H35">
        <v>0.8500000000000002</v>
      </c>
      <c r="I35">
        <v>4250</v>
      </c>
      <c r="J35">
        <v>7475</v>
      </c>
      <c r="K35">
        <v>1732.5</v>
      </c>
    </row>
    <row r="36" spans="3:11">
      <c r="C36">
        <v>44520</v>
      </c>
      <c r="E36" t="str">
        <v>Oklahoma</v>
      </c>
      <c r="F36" t="str">
        <v>Louisville</v>
      </c>
      <c r="H36">
        <v>0.50000000000000011</v>
      </c>
      <c r="I36">
        <v>4750</v>
      </c>
      <c r="J36">
        <v>5362.5</v>
      </c>
      <c r="K36">
        <v>1684.375</v>
      </c>
    </row>
    <row r="37" spans="3:11">
      <c r="C37">
        <v>44549</v>
      </c>
      <c r="E37" t="str">
        <v>Kansas</v>
      </c>
      <c r="F37" t="str">
        <v>Jackson</v>
      </c>
      <c r="H37">
        <v>0.44999999999999996</v>
      </c>
      <c r="I37">
        <v>2750</v>
      </c>
      <c r="J37">
        <v>5060</v>
      </c>
      <c r="K37">
        <v>1750</v>
      </c>
    </row>
    <row r="38" spans="3:11">
      <c r="C38">
        <v>44211</v>
      </c>
      <c r="E38" t="str">
        <v>South Dakota</v>
      </c>
      <c r="F38" t="str">
        <v>Little Rock</v>
      </c>
      <c r="H38">
        <v>0.40000000000000008</v>
      </c>
      <c r="I38">
        <v>1250</v>
      </c>
      <c r="J38">
        <v>7800</v>
      </c>
      <c r="K38">
        <v>3737.5</v>
      </c>
    </row>
    <row r="39" spans="3:11">
      <c r="C39">
        <v>44242</v>
      </c>
      <c r="E39" t="str">
        <v>North Dakota</v>
      </c>
      <c r="F39" t="str">
        <v>Oklahoma City</v>
      </c>
      <c r="H39">
        <v>0.49999999999999989</v>
      </c>
      <c r="I39">
        <v>1750</v>
      </c>
      <c r="J39">
        <v>5225</v>
      </c>
      <c r="K39">
        <v>1608.75</v>
      </c>
    </row>
    <row r="40" spans="3:11">
      <c r="C40">
        <v>44269</v>
      </c>
      <c r="E40" t="str">
        <v>Iowa</v>
      </c>
      <c r="F40" t="str">
        <v>Wichita</v>
      </c>
      <c r="H40">
        <v>0.59999999999999987</v>
      </c>
      <c r="I40">
        <v>2250</v>
      </c>
      <c r="J40">
        <v>5850</v>
      </c>
      <c r="K40">
        <v>1771</v>
      </c>
    </row>
    <row r="41" spans="3:11">
      <c r="C41">
        <v>44301</v>
      </c>
      <c r="E41" t="str">
        <v>Wisconsin</v>
      </c>
      <c r="F41" t="str">
        <v>Sioux Falls</v>
      </c>
      <c r="H41">
        <v>0.25000000000000006</v>
      </c>
      <c r="I41">
        <v>1000</v>
      </c>
      <c r="J41">
        <v>2250</v>
      </c>
      <c r="K41">
        <v>3900</v>
      </c>
    </row>
    <row r="42" spans="3:11">
      <c r="C42">
        <v>44332</v>
      </c>
      <c r="E42" t="str">
        <v>Indiana</v>
      </c>
      <c r="F42" t="str">
        <v>Fargo</v>
      </c>
      <c r="H42">
        <v>0.19999999999999996</v>
      </c>
      <c r="I42">
        <v>4950</v>
      </c>
      <c r="J42">
        <v>3150</v>
      </c>
      <c r="K42">
        <v>1828.7499999999998</v>
      </c>
    </row>
    <row r="43" spans="3:11">
      <c r="C43">
        <v>44362</v>
      </c>
      <c r="E43" t="str">
        <v>West Virginia</v>
      </c>
      <c r="F43" t="str">
        <v>Des Moines</v>
      </c>
      <c r="H43">
        <v>0.14999999999999997</v>
      </c>
      <c r="I43">
        <v>2000</v>
      </c>
      <c r="J43">
        <v>2450</v>
      </c>
      <c r="K43">
        <v>1755</v>
      </c>
    </row>
    <row r="44" spans="3:11">
      <c r="C44">
        <v>44391</v>
      </c>
      <c r="E44" t="str">
        <v>Maryland</v>
      </c>
      <c r="F44" t="str">
        <v>Milwaukee</v>
      </c>
      <c r="H44">
        <v>0.35000000000000009</v>
      </c>
      <c r="I44">
        <v>750</v>
      </c>
      <c r="J44">
        <v>2200</v>
      </c>
      <c r="K44">
        <v>787.5</v>
      </c>
    </row>
    <row r="45" spans="3:11">
      <c r="C45">
        <v>44423</v>
      </c>
      <c r="E45" t="str">
        <v>Delaware</v>
      </c>
      <c r="F45" t="str">
        <v>Indianapolis</v>
      </c>
      <c r="H45">
        <v>0.4499999999999999</v>
      </c>
      <c r="I45">
        <v>1500</v>
      </c>
      <c r="J45">
        <v>2125</v>
      </c>
      <c r="K45">
        <v>1102.5</v>
      </c>
    </row>
    <row r="46" spans="3:11">
      <c r="C46">
        <v>44455</v>
      </c>
      <c r="E46" t="str">
        <v>New Jersey</v>
      </c>
      <c r="F46" t="str">
        <v>Baltimore</v>
      </c>
      <c r="H46">
        <v>0.54999999999999982</v>
      </c>
      <c r="I46">
        <v>2500</v>
      </c>
      <c r="J46">
        <v>2975</v>
      </c>
      <c r="K46">
        <v>857.5</v>
      </c>
    </row>
    <row r="47" spans="3:11">
      <c r="C47">
        <v>44484</v>
      </c>
      <c r="E47" t="str">
        <v>Connecticut</v>
      </c>
      <c r="F47" t="str">
        <v>Wilmington</v>
      </c>
      <c r="H47">
        <v>0.20000000000000007</v>
      </c>
      <c r="I47">
        <v>3500</v>
      </c>
      <c r="J47">
        <v>2362.5</v>
      </c>
      <c r="K47">
        <v>660</v>
      </c>
    </row>
    <row r="48" spans="3:11">
      <c r="C48">
        <v>44515</v>
      </c>
      <c r="E48" t="str">
        <v>Rhode Island</v>
      </c>
      <c r="F48" t="str">
        <v>Newark</v>
      </c>
      <c r="H48">
        <v>9.9999999999999964E-2</v>
      </c>
      <c r="I48">
        <v>3250</v>
      </c>
      <c r="J48">
        <v>2187.5</v>
      </c>
      <c r="K48">
        <v>1225</v>
      </c>
    </row>
    <row r="49" spans="3:11">
      <c r="C49">
        <v>44544</v>
      </c>
      <c r="E49" t="str">
        <v>Massachusetts</v>
      </c>
      <c r="F49" t="str">
        <v>Hartford</v>
      </c>
      <c r="H49">
        <v>0.20000000000000004</v>
      </c>
      <c r="I49">
        <v>4000</v>
      </c>
      <c r="J49">
        <v>2000</v>
      </c>
      <c r="K49">
        <v>743.75</v>
      </c>
    </row>
    <row r="50" spans="3:11">
      <c r="C50">
        <v>44203</v>
      </c>
      <c r="E50" t="str">
        <v>Vermont</v>
      </c>
      <c r="F50" t="str">
        <v>Providence</v>
      </c>
      <c r="H50">
        <v>0.85</v>
      </c>
      <c r="I50">
        <v>3750</v>
      </c>
      <c r="J50">
        <v>2625</v>
      </c>
      <c r="K50">
        <v>1041.25</v>
      </c>
    </row>
    <row r="51" spans="3:11">
      <c r="C51">
        <v>44232</v>
      </c>
      <c r="E51" t="str">
        <v>New Hampshire</v>
      </c>
      <c r="F51" t="str">
        <v>Boston</v>
      </c>
      <c r="H51">
        <v>0.95000000000000007</v>
      </c>
      <c r="I51">
        <v>3000</v>
      </c>
      <c r="J51">
        <v>3500</v>
      </c>
      <c r="K51">
        <v>826.875</v>
      </c>
    </row>
    <row r="52" spans="3:11">
      <c r="C52">
        <v>44290</v>
      </c>
      <c r="F52" t="str">
        <v>Burlington</v>
      </c>
      <c r="H52">
        <v>1.1000000000000001</v>
      </c>
      <c r="I52">
        <v>1950</v>
      </c>
      <c r="J52">
        <v>2400</v>
      </c>
      <c r="K52">
        <v>984.375</v>
      </c>
    </row>
    <row r="53" spans="3:11">
      <c r="C53">
        <v>44319</v>
      </c>
      <c r="F53" t="str">
        <v>Manchester</v>
      </c>
      <c r="H53">
        <v>0.9</v>
      </c>
      <c r="I53">
        <v>500</v>
      </c>
      <c r="J53">
        <v>2600</v>
      </c>
      <c r="K53">
        <v>600</v>
      </c>
    </row>
    <row r="54" spans="3:11">
      <c r="C54">
        <v>44352</v>
      </c>
      <c r="H54">
        <v>0.79999999999999993</v>
      </c>
      <c r="I54">
        <v>4450</v>
      </c>
      <c r="J54">
        <v>2700</v>
      </c>
      <c r="K54">
        <v>918.74999999999989</v>
      </c>
    </row>
    <row r="55" spans="3:11">
      <c r="C55">
        <v>44412</v>
      </c>
      <c r="H55">
        <v>1.05</v>
      </c>
      <c r="I55">
        <v>250</v>
      </c>
      <c r="J55">
        <v>2537.5</v>
      </c>
      <c r="K55">
        <v>1080</v>
      </c>
    </row>
    <row r="56" spans="3:11">
      <c r="C56">
        <v>44442</v>
      </c>
      <c r="H56">
        <v>0.55000000000000016</v>
      </c>
      <c r="I56">
        <v>4700</v>
      </c>
      <c r="J56">
        <v>2500</v>
      </c>
      <c r="K56">
        <v>675</v>
      </c>
    </row>
    <row r="57" spans="3:11">
      <c r="C57">
        <v>44474</v>
      </c>
      <c r="H57">
        <v>0.29999999999999993</v>
      </c>
      <c r="I57">
        <v>10700</v>
      </c>
      <c r="J57">
        <v>3200</v>
      </c>
      <c r="K57">
        <v>1300</v>
      </c>
    </row>
    <row r="58" spans="3:11">
      <c r="C58">
        <v>44504</v>
      </c>
      <c r="H58">
        <v>0.40000000000000013</v>
      </c>
      <c r="I58">
        <v>11250</v>
      </c>
      <c r="J58">
        <v>2775</v>
      </c>
      <c r="K58">
        <v>944.99999999999989</v>
      </c>
    </row>
    <row r="59" spans="3:11">
      <c r="C59">
        <v>44533</v>
      </c>
      <c r="H59">
        <v>0.45000000000000012</v>
      </c>
      <c r="I59">
        <v>7450</v>
      </c>
      <c r="J59">
        <v>3700</v>
      </c>
      <c r="K59">
        <v>888.125</v>
      </c>
    </row>
    <row r="60" spans="3:11">
      <c r="C60">
        <v>44201</v>
      </c>
      <c r="H60">
        <v>0.3000000000000001</v>
      </c>
      <c r="I60">
        <v>1450</v>
      </c>
      <c r="J60">
        <v>2712.5</v>
      </c>
      <c r="K60">
        <v>1125</v>
      </c>
    </row>
    <row r="61" spans="3:11">
      <c r="C61">
        <v>44259</v>
      </c>
      <c r="H61">
        <v>0.15000000000000002</v>
      </c>
      <c r="I61">
        <v>4200</v>
      </c>
      <c r="J61">
        <v>2800</v>
      </c>
      <c r="K61">
        <v>708.75</v>
      </c>
    </row>
    <row r="62" spans="3:11">
      <c r="C62">
        <v>44291</v>
      </c>
      <c r="H62">
        <v>0.39999999999999991</v>
      </c>
      <c r="I62">
        <v>0</v>
      </c>
      <c r="J62">
        <v>4275</v>
      </c>
      <c r="K62">
        <v>1600</v>
      </c>
    </row>
    <row r="63" spans="3:11">
      <c r="C63">
        <v>44322</v>
      </c>
      <c r="H63">
        <v>0.49999999999999983</v>
      </c>
      <c r="I63">
        <v>950</v>
      </c>
      <c r="J63">
        <v>3000</v>
      </c>
      <c r="K63">
        <v>971.24999999999989</v>
      </c>
    </row>
    <row r="64" spans="3:11">
      <c r="C64">
        <v>44381</v>
      </c>
      <c r="H64">
        <v>0.15000000000000008</v>
      </c>
      <c r="I64">
        <v>8700</v>
      </c>
      <c r="J64">
        <v>2925</v>
      </c>
      <c r="K64">
        <v>1295</v>
      </c>
    </row>
    <row r="65" spans="3:11">
      <c r="C65">
        <v>44445</v>
      </c>
      <c r="H65">
        <v>0.25000000000000011</v>
      </c>
      <c r="I65">
        <v>5450</v>
      </c>
      <c r="J65">
        <v>4400</v>
      </c>
      <c r="K65">
        <v>949.37499999999989</v>
      </c>
    </row>
    <row r="66" spans="3:11">
      <c r="C66">
        <v>44505</v>
      </c>
      <c r="H66">
        <v>0.10000000000000002</v>
      </c>
      <c r="I66">
        <v>8200</v>
      </c>
      <c r="J66">
        <v>4875</v>
      </c>
      <c r="K66">
        <v>810</v>
      </c>
    </row>
    <row r="67" spans="3:11">
      <c r="C67">
        <v>44534</v>
      </c>
      <c r="H67">
        <v>0.34999999999999992</v>
      </c>
      <c r="I67">
        <v>5200</v>
      </c>
      <c r="J67">
        <v>4162.5</v>
      </c>
      <c r="K67">
        <v>1900</v>
      </c>
    </row>
    <row r="68" spans="3:11">
      <c r="C68">
        <v>44199</v>
      </c>
      <c r="H68">
        <v>0.44999999999999984</v>
      </c>
      <c r="I68">
        <v>7700</v>
      </c>
      <c r="J68">
        <v>3125</v>
      </c>
      <c r="K68">
        <v>1496.25</v>
      </c>
    </row>
    <row r="69" spans="3:11">
      <c r="C69">
        <v>44230</v>
      </c>
      <c r="H69">
        <v>0.80000000000000027</v>
      </c>
      <c r="I69">
        <v>7950</v>
      </c>
      <c r="J69">
        <v>2812.5</v>
      </c>
      <c r="K69">
        <v>1120</v>
      </c>
    </row>
    <row r="70" spans="3:11">
      <c r="C70">
        <v>44257</v>
      </c>
      <c r="H70">
        <v>0.90000000000000024</v>
      </c>
      <c r="I70">
        <v>6200</v>
      </c>
      <c r="J70">
        <v>4675</v>
      </c>
      <c r="K70">
        <v>877.5</v>
      </c>
    </row>
    <row r="71" spans="3:11">
      <c r="C71">
        <v>44289</v>
      </c>
      <c r="H71">
        <v>0.24999999999999994</v>
      </c>
      <c r="I71">
        <v>2950</v>
      </c>
      <c r="J71">
        <v>3750</v>
      </c>
      <c r="K71">
        <v>2500</v>
      </c>
    </row>
    <row r="72" spans="3:11">
      <c r="C72">
        <v>44320</v>
      </c>
      <c r="H72">
        <v>0.6000000000000002</v>
      </c>
      <c r="I72">
        <v>6700</v>
      </c>
      <c r="J72">
        <v>2587.5</v>
      </c>
      <c r="K72">
        <v>1540</v>
      </c>
    </row>
    <row r="73" spans="3:11">
      <c r="C73">
        <v>44350</v>
      </c>
      <c r="H73">
        <v>0.35000000000000014</v>
      </c>
      <c r="I73">
        <v>3450</v>
      </c>
      <c r="J73">
        <v>4125</v>
      </c>
      <c r="K73">
        <v>945</v>
      </c>
    </row>
    <row r="74" spans="3:11">
      <c r="C74">
        <v>44379</v>
      </c>
      <c r="H74">
        <v>0.65000000000000024</v>
      </c>
      <c r="I74">
        <v>10200</v>
      </c>
      <c r="J74">
        <v>4050</v>
      </c>
      <c r="K74">
        <v>2437.5</v>
      </c>
    </row>
    <row r="75" spans="3:11">
      <c r="C75">
        <v>44411</v>
      </c>
      <c r="H75">
        <v>0.20000000000000012</v>
      </c>
      <c r="I75">
        <v>10450</v>
      </c>
      <c r="J75">
        <v>3375</v>
      </c>
      <c r="K75">
        <v>1456.875</v>
      </c>
    </row>
    <row r="76" spans="3:11">
      <c r="C76">
        <v>44443</v>
      </c>
      <c r="H76">
        <v>0.30000000000000016</v>
      </c>
      <c r="I76">
        <v>6950</v>
      </c>
      <c r="J76">
        <v>3099.9999999999995</v>
      </c>
      <c r="K76">
        <v>1170</v>
      </c>
    </row>
    <row r="77" spans="3:11">
      <c r="C77">
        <v>44472</v>
      </c>
      <c r="H77">
        <v>0.15000000000000013</v>
      </c>
      <c r="I77">
        <v>9450</v>
      </c>
      <c r="J77">
        <v>3875</v>
      </c>
      <c r="K77">
        <v>2250</v>
      </c>
    </row>
    <row r="78" spans="3:11">
      <c r="C78">
        <v>44503</v>
      </c>
      <c r="H78">
        <v>0.25000000000000017</v>
      </c>
      <c r="I78">
        <v>5950</v>
      </c>
      <c r="J78">
        <v>3162.5000000000005</v>
      </c>
      <c r="K78">
        <v>1406.25</v>
      </c>
    </row>
    <row r="79" spans="3:11">
      <c r="C79">
        <v>44532</v>
      </c>
      <c r="H79">
        <v>0.10000000000000003</v>
      </c>
      <c r="I79">
        <v>2200</v>
      </c>
      <c r="J79">
        <v>3299.9999999999995</v>
      </c>
      <c r="K79">
        <v>843.75</v>
      </c>
    </row>
    <row r="80" spans="3:11">
      <c r="C80">
        <v>44208</v>
      </c>
      <c r="I80">
        <v>7200</v>
      </c>
      <c r="J80">
        <v>3625</v>
      </c>
      <c r="K80">
        <v>2337.5</v>
      </c>
    </row>
    <row r="81" spans="3:11">
      <c r="C81">
        <v>44237</v>
      </c>
      <c r="I81">
        <v>3950</v>
      </c>
      <c r="J81">
        <v>2875</v>
      </c>
      <c r="K81">
        <v>1312.5</v>
      </c>
    </row>
    <row r="82" spans="3:11">
      <c r="C82">
        <v>44263</v>
      </c>
      <c r="I82">
        <v>6450</v>
      </c>
      <c r="J82">
        <v>2750</v>
      </c>
      <c r="K82">
        <v>776.25</v>
      </c>
    </row>
    <row r="83" spans="3:11">
      <c r="C83">
        <v>44295</v>
      </c>
      <c r="I83">
        <v>3200</v>
      </c>
      <c r="J83">
        <v>4200</v>
      </c>
      <c r="K83">
        <v>2062.5</v>
      </c>
    </row>
    <row r="84" spans="3:11">
      <c r="C84">
        <v>44324</v>
      </c>
      <c r="I84">
        <v>5700</v>
      </c>
      <c r="J84">
        <v>3250</v>
      </c>
      <c r="K84">
        <v>1417.5</v>
      </c>
    </row>
    <row r="85" spans="3:11">
      <c r="C85">
        <v>44357</v>
      </c>
      <c r="I85">
        <v>2450</v>
      </c>
      <c r="J85">
        <v>4387.5</v>
      </c>
      <c r="K85">
        <v>1443.75</v>
      </c>
    </row>
    <row r="86" spans="3:11">
      <c r="C86">
        <v>44385</v>
      </c>
      <c r="I86">
        <v>2700</v>
      </c>
      <c r="J86">
        <v>4712.5</v>
      </c>
      <c r="K86">
        <v>1518.75</v>
      </c>
    </row>
    <row r="87" spans="3:11">
      <c r="C87">
        <v>44417</v>
      </c>
      <c r="I87">
        <v>1700</v>
      </c>
      <c r="J87">
        <v>3412.5</v>
      </c>
      <c r="K87">
        <v>2475</v>
      </c>
    </row>
    <row r="88" spans="3:11">
      <c r="C88">
        <v>44447</v>
      </c>
      <c r="J88">
        <v>5600</v>
      </c>
      <c r="K88">
        <v>1085</v>
      </c>
    </row>
    <row r="89" spans="3:11">
      <c r="C89">
        <v>44479</v>
      </c>
      <c r="J89">
        <v>3900</v>
      </c>
      <c r="K89">
        <v>775</v>
      </c>
    </row>
    <row r="90" spans="3:11">
      <c r="C90">
        <v>44509</v>
      </c>
      <c r="J90">
        <v>3575</v>
      </c>
      <c r="K90">
        <v>1356.2500000000002</v>
      </c>
    </row>
    <row r="91" spans="3:11">
      <c r="C91">
        <v>44538</v>
      </c>
      <c r="J91">
        <v>5800</v>
      </c>
      <c r="K91">
        <v>937.5</v>
      </c>
    </row>
    <row r="92" spans="3:11">
      <c r="C92">
        <v>44209</v>
      </c>
      <c r="J92">
        <v>3737.5</v>
      </c>
      <c r="K92">
        <v>1581.2500000000002</v>
      </c>
    </row>
    <row r="93" spans="3:11">
      <c r="C93">
        <v>44240</v>
      </c>
      <c r="J93">
        <v>6150</v>
      </c>
      <c r="K93">
        <v>581.25000000000011</v>
      </c>
    </row>
    <row r="94" spans="3:11">
      <c r="C94">
        <v>44267</v>
      </c>
      <c r="J94">
        <v>4350</v>
      </c>
      <c r="K94">
        <v>1155</v>
      </c>
    </row>
    <row r="95" spans="3:11">
      <c r="C95">
        <v>44299</v>
      </c>
      <c r="J95">
        <v>5037.5</v>
      </c>
      <c r="K95">
        <v>725</v>
      </c>
    </row>
    <row r="96" spans="3:11">
      <c r="C96">
        <v>44330</v>
      </c>
      <c r="J96">
        <v>6200</v>
      </c>
      <c r="K96">
        <v>1268.7500000000002</v>
      </c>
    </row>
    <row r="97" spans="3:11">
      <c r="C97">
        <v>44360</v>
      </c>
      <c r="J97">
        <v>6337.5</v>
      </c>
      <c r="K97">
        <v>862.5</v>
      </c>
    </row>
    <row r="98" spans="3:11">
      <c r="C98">
        <v>44389</v>
      </c>
      <c r="J98">
        <v>6475.0000000000009</v>
      </c>
      <c r="K98">
        <v>1375</v>
      </c>
    </row>
    <row r="99" spans="3:11">
      <c r="C99">
        <v>44421</v>
      </c>
      <c r="J99">
        <v>5200</v>
      </c>
      <c r="K99">
        <v>525.00000000000011</v>
      </c>
    </row>
    <row r="100" spans="3:11">
      <c r="C100">
        <v>44453</v>
      </c>
      <c r="J100">
        <v>5625</v>
      </c>
      <c r="K100">
        <v>1487.5000000000002</v>
      </c>
    </row>
    <row r="101" spans="3:11">
      <c r="C101">
        <v>44482</v>
      </c>
      <c r="J101">
        <v>5550.0000000000009</v>
      </c>
      <c r="K101">
        <v>840</v>
      </c>
    </row>
    <row r="102" spans="3:11">
      <c r="C102">
        <v>44513</v>
      </c>
      <c r="J102">
        <v>4262.5</v>
      </c>
      <c r="K102">
        <v>1470.0000000000002</v>
      </c>
    </row>
    <row r="103" spans="3:11">
      <c r="C103">
        <v>44542</v>
      </c>
      <c r="J103">
        <v>3987.5000000000005</v>
      </c>
      <c r="K103">
        <v>630.00000000000011</v>
      </c>
    </row>
    <row r="104" spans="3:11">
      <c r="C104">
        <v>44213</v>
      </c>
      <c r="J104">
        <v>5425.0000000000009</v>
      </c>
      <c r="K104">
        <v>1837.5000000000002</v>
      </c>
    </row>
    <row r="105" spans="3:11">
      <c r="C105">
        <v>44244</v>
      </c>
      <c r="J105">
        <v>5250.0000000000009</v>
      </c>
      <c r="K105">
        <v>1649.3750000000002</v>
      </c>
    </row>
    <row r="106" spans="3:11">
      <c r="C106">
        <v>44271</v>
      </c>
      <c r="J106">
        <v>3850.0000000000005</v>
      </c>
      <c r="K106">
        <v>840.00000000000011</v>
      </c>
    </row>
    <row r="107" spans="3:11">
      <c r="C107">
        <v>44303</v>
      </c>
      <c r="J107">
        <v>3712.5000000000005</v>
      </c>
      <c r="K107">
        <v>2160</v>
      </c>
    </row>
    <row r="108" spans="3:11">
      <c r="C108">
        <v>44334</v>
      </c>
      <c r="J108">
        <v>4225</v>
      </c>
      <c r="K108">
        <v>1218.75</v>
      </c>
    </row>
    <row r="109" spans="3:11">
      <c r="C109">
        <v>44364</v>
      </c>
      <c r="J109">
        <v>4900.0000000000009</v>
      </c>
      <c r="K109">
        <v>1950</v>
      </c>
    </row>
    <row r="110" spans="3:11">
      <c r="C110">
        <v>44393</v>
      </c>
      <c r="J110">
        <v>5850.0000000000009</v>
      </c>
      <c r="K110">
        <v>1365</v>
      </c>
    </row>
    <row r="111" spans="3:11">
      <c r="C111">
        <v>44425</v>
      </c>
      <c r="J111">
        <v>4550</v>
      </c>
      <c r="K111">
        <v>1966.2500000000002</v>
      </c>
    </row>
    <row r="112" spans="3:11">
      <c r="C112">
        <v>44457</v>
      </c>
      <c r="J112">
        <v>5600.0000000000009</v>
      </c>
      <c r="K112">
        <v>1160</v>
      </c>
    </row>
    <row r="113" spans="3:11">
      <c r="C113">
        <v>44486</v>
      </c>
      <c r="J113">
        <v>2475</v>
      </c>
      <c r="K113">
        <v>2340</v>
      </c>
    </row>
    <row r="114" spans="3:11">
      <c r="C114">
        <v>44517</v>
      </c>
      <c r="J114">
        <v>3037.5</v>
      </c>
      <c r="K114">
        <v>1340.625</v>
      </c>
    </row>
    <row r="115" spans="3:11">
      <c r="C115">
        <v>44546</v>
      </c>
      <c r="J115">
        <v>4062.5</v>
      </c>
      <c r="K115">
        <v>2145</v>
      </c>
    </row>
    <row r="116" spans="3:11">
      <c r="C116">
        <v>44200</v>
      </c>
      <c r="J116">
        <v>4537.5</v>
      </c>
      <c r="K116">
        <v>1470</v>
      </c>
    </row>
    <row r="117" spans="3:11">
      <c r="C117">
        <v>44260</v>
      </c>
      <c r="J117">
        <v>2137.5</v>
      </c>
      <c r="K117">
        <v>2055.625</v>
      </c>
    </row>
    <row r="118" spans="3:11">
      <c r="C118">
        <v>44382</v>
      </c>
      <c r="J118">
        <v>1237.5</v>
      </c>
      <c r="K118">
        <v>2152.5</v>
      </c>
    </row>
    <row r="119" spans="3:11">
      <c r="C119">
        <v>44415</v>
      </c>
      <c r="J119">
        <v>962.50000000000011</v>
      </c>
      <c r="K119">
        <v>1137.5</v>
      </c>
    </row>
    <row r="120" spans="3:11">
      <c r="C120">
        <v>44207</v>
      </c>
      <c r="J120">
        <v>500</v>
      </c>
      <c r="K120">
        <v>1876.8750000000002</v>
      </c>
    </row>
    <row r="121" spans="3:11">
      <c r="C121">
        <v>44238</v>
      </c>
      <c r="J121">
        <v>962.49999999999989</v>
      </c>
      <c r="K121">
        <v>1305</v>
      </c>
    </row>
    <row r="122" spans="3:11">
      <c r="C122">
        <v>44328</v>
      </c>
      <c r="J122">
        <v>787.5</v>
      </c>
      <c r="K122">
        <v>2518.75</v>
      </c>
    </row>
    <row r="123" spans="3:11">
      <c r="C123">
        <v>44358</v>
      </c>
      <c r="J123">
        <v>787.50000000000011</v>
      </c>
      <c r="K123">
        <v>930.00000000000011</v>
      </c>
    </row>
    <row r="124" spans="3:11">
      <c r="C124">
        <v>44451</v>
      </c>
      <c r="J124">
        <v>400</v>
      </c>
      <c r="K124">
        <v>2218.125</v>
      </c>
    </row>
    <row r="125" spans="3:11">
      <c r="C125">
        <v>44480</v>
      </c>
      <c r="J125">
        <v>1000</v>
      </c>
      <c r="K125">
        <v>1295.0000000000002</v>
      </c>
    </row>
    <row r="126" spans="3:11">
      <c r="C126">
        <v>44217</v>
      </c>
      <c r="J126">
        <v>900</v>
      </c>
      <c r="K126">
        <v>1820.0000000000002</v>
      </c>
    </row>
    <row r="127" spans="3:11">
      <c r="C127">
        <v>44246</v>
      </c>
      <c r="J127">
        <v>337.5</v>
      </c>
      <c r="K127">
        <v>1462.5</v>
      </c>
    </row>
    <row r="128" spans="3:11">
      <c r="C128">
        <v>44272</v>
      </c>
      <c r="J128">
        <v>750</v>
      </c>
      <c r="K128">
        <v>2812.5</v>
      </c>
    </row>
    <row r="129" spans="3:11">
      <c r="C129">
        <v>44304</v>
      </c>
      <c r="J129">
        <v>1125</v>
      </c>
      <c r="K129">
        <v>870.00000000000011</v>
      </c>
    </row>
    <row r="130" spans="3:11">
      <c r="C130">
        <v>44333</v>
      </c>
      <c r="J130">
        <v>600</v>
      </c>
      <c r="K130">
        <v>1526.2500000000002</v>
      </c>
    </row>
    <row r="131" spans="3:11">
      <c r="C131">
        <v>44366</v>
      </c>
      <c r="J131">
        <v>2970</v>
      </c>
      <c r="K131">
        <v>832.50000000000011</v>
      </c>
    </row>
    <row r="132" spans="3:11">
      <c r="C132">
        <v>44394</v>
      </c>
      <c r="J132">
        <v>1100</v>
      </c>
      <c r="K132">
        <v>1278.7500000000002</v>
      </c>
    </row>
    <row r="133" spans="3:11">
      <c r="C133">
        <v>44426</v>
      </c>
      <c r="J133">
        <v>875</v>
      </c>
      <c r="K133">
        <v>996.875</v>
      </c>
    </row>
    <row r="134" spans="3:11">
      <c r="C134">
        <v>44456</v>
      </c>
      <c r="J134">
        <v>1625</v>
      </c>
      <c r="K134">
        <v>2120.6250000000005</v>
      </c>
    </row>
    <row r="135" spans="3:11">
      <c r="C135">
        <v>44488</v>
      </c>
      <c r="J135">
        <v>1125.0000000000002</v>
      </c>
      <c r="K135">
        <v>542.50000000000011</v>
      </c>
    </row>
    <row r="136" spans="3:11">
      <c r="C136">
        <v>44518</v>
      </c>
      <c r="J136">
        <v>800</v>
      </c>
      <c r="K136">
        <v>1443.7500000000002</v>
      </c>
    </row>
    <row r="137" spans="3:11">
      <c r="C137">
        <v>44547</v>
      </c>
      <c r="J137">
        <v>700</v>
      </c>
      <c r="K137">
        <v>787.50000000000011</v>
      </c>
    </row>
    <row r="138" spans="3:11">
      <c r="C138">
        <v>44206</v>
      </c>
      <c r="J138">
        <v>1925.0000000000002</v>
      </c>
      <c r="K138">
        <v>1155.0000000000002</v>
      </c>
    </row>
    <row r="139" spans="3:11">
      <c r="C139">
        <v>44264</v>
      </c>
      <c r="J139">
        <v>1462.5000000000002</v>
      </c>
      <c r="K139">
        <v>928.125</v>
      </c>
    </row>
    <row r="140" spans="3:11">
      <c r="C140">
        <v>44296</v>
      </c>
      <c r="J140">
        <v>2062.5</v>
      </c>
      <c r="K140">
        <v>1901.2500000000002</v>
      </c>
    </row>
    <row r="141" spans="3:11">
      <c r="C141">
        <v>44327</v>
      </c>
      <c r="J141">
        <v>1350.0000000000002</v>
      </c>
      <c r="K141">
        <v>490.00000000000011</v>
      </c>
    </row>
    <row r="142" spans="3:11">
      <c r="C142">
        <v>44386</v>
      </c>
      <c r="J142">
        <v>1375</v>
      </c>
      <c r="K142">
        <v>1196.2500000000002</v>
      </c>
    </row>
    <row r="143" spans="3:11">
      <c r="C143">
        <v>44418</v>
      </c>
      <c r="J143">
        <v>2550</v>
      </c>
      <c r="K143">
        <v>962.5</v>
      </c>
    </row>
    <row r="144" spans="3:11">
      <c r="C144">
        <v>44450</v>
      </c>
      <c r="J144">
        <v>1250</v>
      </c>
      <c r="K144">
        <v>1608.7500000000002</v>
      </c>
    </row>
    <row r="145" spans="3:11">
      <c r="C145">
        <v>44510</v>
      </c>
      <c r="J145">
        <v>625</v>
      </c>
      <c r="K145">
        <v>877.50000000000011</v>
      </c>
    </row>
    <row r="146" spans="3:11">
      <c r="C146">
        <v>44539</v>
      </c>
      <c r="J146">
        <v>1624.9999999999998</v>
      </c>
      <c r="K146">
        <v>1065.6249999999998</v>
      </c>
    </row>
    <row r="147" spans="3:11">
      <c r="C147">
        <v>44220</v>
      </c>
      <c r="J147">
        <v>975</v>
      </c>
      <c r="K147">
        <v>2047.5000000000002</v>
      </c>
    </row>
    <row r="148" spans="3:11">
      <c r="C148">
        <v>44251</v>
      </c>
      <c r="J148">
        <v>1500</v>
      </c>
      <c r="K148">
        <v>560.00000000000011</v>
      </c>
    </row>
    <row r="149" spans="3:11">
      <c r="C149">
        <v>44278</v>
      </c>
      <c r="J149">
        <v>1200</v>
      </c>
      <c r="K149">
        <v>980</v>
      </c>
    </row>
    <row r="150" spans="3:11">
      <c r="C150">
        <v>44310</v>
      </c>
      <c r="J150">
        <v>1949.9999999999998</v>
      </c>
      <c r="K150">
        <v>866.25</v>
      </c>
    </row>
    <row r="151" spans="3:11">
      <c r="C151">
        <v>44341</v>
      </c>
      <c r="J151">
        <v>1450</v>
      </c>
      <c r="K151">
        <v>630</v>
      </c>
    </row>
    <row r="152" spans="3:11">
      <c r="C152">
        <v>44371</v>
      </c>
      <c r="J152">
        <v>2175</v>
      </c>
      <c r="K152">
        <v>1050</v>
      </c>
    </row>
    <row r="153" spans="3:11">
      <c r="C153">
        <v>44400</v>
      </c>
      <c r="J153">
        <v>1575</v>
      </c>
      <c r="K153">
        <v>731.25</v>
      </c>
    </row>
    <row r="154" spans="3:11">
      <c r="C154">
        <v>44432</v>
      </c>
      <c r="J154">
        <v>1837.4999999999998</v>
      </c>
      <c r="K154">
        <v>1215</v>
      </c>
    </row>
    <row r="155" spans="3:11">
      <c r="C155">
        <v>44464</v>
      </c>
      <c r="J155">
        <v>1687.5</v>
      </c>
      <c r="K155">
        <v>1237.5</v>
      </c>
    </row>
    <row r="156" spans="3:11">
      <c r="C156">
        <v>44493</v>
      </c>
      <c r="J156">
        <v>2275</v>
      </c>
      <c r="K156">
        <v>585</v>
      </c>
    </row>
    <row r="157" spans="3:11">
      <c r="C157">
        <v>44524</v>
      </c>
      <c r="J157">
        <v>1662.5</v>
      </c>
      <c r="K157">
        <v>1168.75</v>
      </c>
    </row>
    <row r="158" spans="3:11">
      <c r="C158">
        <v>44553</v>
      </c>
      <c r="J158">
        <v>1487.5</v>
      </c>
      <c r="K158">
        <v>562.5</v>
      </c>
    </row>
    <row r="159" spans="3:11">
      <c r="C159">
        <v>44215</v>
      </c>
      <c r="J159">
        <v>1750</v>
      </c>
      <c r="K159">
        <v>1440</v>
      </c>
    </row>
    <row r="160" spans="3:11">
      <c r="C160">
        <v>44270</v>
      </c>
      <c r="J160">
        <v>2025</v>
      </c>
      <c r="K160">
        <v>750</v>
      </c>
    </row>
    <row r="161" spans="3:11">
      <c r="C161">
        <v>44302</v>
      </c>
      <c r="J161">
        <v>1400.0000000000002</v>
      </c>
      <c r="K161">
        <v>780</v>
      </c>
    </row>
    <row r="162" spans="3:11">
      <c r="C162">
        <v>44331</v>
      </c>
      <c r="J162">
        <v>1575.0000000000002</v>
      </c>
      <c r="K162">
        <v>812.5</v>
      </c>
    </row>
    <row r="163" spans="3:11">
      <c r="C163">
        <v>44392</v>
      </c>
      <c r="J163">
        <v>1399.9999999999998</v>
      </c>
      <c r="K163">
        <v>984.37499999999989</v>
      </c>
    </row>
    <row r="164" spans="3:11">
      <c r="C164">
        <v>44424</v>
      </c>
      <c r="J164">
        <v>2100.0000000000005</v>
      </c>
      <c r="K164">
        <v>1040</v>
      </c>
    </row>
    <row r="165" spans="3:11">
      <c r="C165">
        <v>44454</v>
      </c>
      <c r="J165">
        <v>1312.4999999999998</v>
      </c>
      <c r="K165">
        <v>1710</v>
      </c>
    </row>
    <row r="166" spans="3:11">
      <c r="C166">
        <v>44516</v>
      </c>
      <c r="J166">
        <v>1275.0000000000002</v>
      </c>
      <c r="K166">
        <v>1000</v>
      </c>
    </row>
    <row r="167" spans="3:11">
      <c r="C167">
        <v>44545</v>
      </c>
      <c r="J167">
        <v>1137.5</v>
      </c>
      <c r="K167">
        <v>1023.7499999999999</v>
      </c>
    </row>
    <row r="168" spans="3:11">
      <c r="C168">
        <v>44214</v>
      </c>
      <c r="J168">
        <v>1800.0000000000002</v>
      </c>
      <c r="K168">
        <v>1925.0000000000002</v>
      </c>
    </row>
    <row r="169" spans="3:11">
      <c r="C169">
        <v>44245</v>
      </c>
      <c r="J169">
        <v>1499.9999999999998</v>
      </c>
      <c r="K169">
        <v>910</v>
      </c>
    </row>
    <row r="170" spans="3:11">
      <c r="C170">
        <v>44335</v>
      </c>
      <c r="J170">
        <v>2325.0000000000005</v>
      </c>
      <c r="K170">
        <v>1800</v>
      </c>
    </row>
    <row r="171" spans="3:11">
      <c r="C171">
        <v>44365</v>
      </c>
      <c r="J171">
        <v>1562.4999999999998</v>
      </c>
      <c r="K171">
        <v>1450</v>
      </c>
    </row>
    <row r="172" spans="3:11">
      <c r="C172">
        <v>44458</v>
      </c>
      <c r="J172">
        <v>2887.5000000000005</v>
      </c>
      <c r="K172">
        <v>1181.25</v>
      </c>
    </row>
    <row r="173" spans="3:11">
      <c r="C173">
        <v>44487</v>
      </c>
      <c r="J173">
        <v>4650</v>
      </c>
      <c r="K173">
        <v>2227.5</v>
      </c>
    </row>
    <row r="174" spans="3:11">
      <c r="C174">
        <v>44231</v>
      </c>
      <c r="J174">
        <v>1912.5</v>
      </c>
      <c r="K174">
        <v>845</v>
      </c>
    </row>
    <row r="175" spans="3:11">
      <c r="C175">
        <v>44261</v>
      </c>
      <c r="J175">
        <v>1600</v>
      </c>
      <c r="K175">
        <v>1700</v>
      </c>
    </row>
    <row r="176" spans="3:11">
      <c r="C176">
        <v>44321</v>
      </c>
      <c r="J176">
        <v>2900</v>
      </c>
      <c r="K176">
        <v>1100</v>
      </c>
    </row>
    <row r="177" spans="3:11">
      <c r="C177">
        <v>44351</v>
      </c>
      <c r="J177">
        <v>2850</v>
      </c>
      <c r="K177">
        <v>1093.75</v>
      </c>
    </row>
    <row r="178" spans="3:11">
      <c r="C178">
        <v>44383</v>
      </c>
      <c r="J178">
        <v>4725</v>
      </c>
      <c r="K178">
        <v>1980.0000000000002</v>
      </c>
    </row>
    <row r="179" spans="3:11">
      <c r="C179">
        <v>44416</v>
      </c>
      <c r="J179">
        <v>1012.5</v>
      </c>
      <c r="K179">
        <v>1134.375</v>
      </c>
    </row>
    <row r="180" spans="3:11">
      <c r="C180">
        <v>44444</v>
      </c>
      <c r="J180">
        <v>300</v>
      </c>
      <c r="K180">
        <v>942.5</v>
      </c>
    </row>
    <row r="181" spans="3:11">
      <c r="C181">
        <v>44473</v>
      </c>
      <c r="J181">
        <v>687.49999999999989</v>
      </c>
      <c r="K181">
        <v>855</v>
      </c>
    </row>
    <row r="182" spans="3:11">
      <c r="C182">
        <v>44219</v>
      </c>
      <c r="J182">
        <v>562.5</v>
      </c>
      <c r="K182">
        <v>433.125</v>
      </c>
    </row>
    <row r="183" spans="3:11">
      <c r="C183">
        <v>44250</v>
      </c>
      <c r="J183">
        <v>612.50000000000011</v>
      </c>
      <c r="K183">
        <v>336.875</v>
      </c>
    </row>
    <row r="184" spans="3:11">
      <c r="C184">
        <v>44277</v>
      </c>
      <c r="J184">
        <v>200</v>
      </c>
      <c r="K184">
        <v>200</v>
      </c>
    </row>
    <row r="185" spans="3:11">
      <c r="C185">
        <v>44309</v>
      </c>
      <c r="J185">
        <v>2225</v>
      </c>
      <c r="K185">
        <v>336.87499999999994</v>
      </c>
    </row>
    <row r="186" spans="3:11">
      <c r="C186">
        <v>44340</v>
      </c>
      <c r="J186">
        <v>112.5</v>
      </c>
      <c r="K186">
        <v>618.75</v>
      </c>
    </row>
    <row r="187" spans="3:11">
      <c r="C187">
        <v>44370</v>
      </c>
      <c r="J187">
        <v>450</v>
      </c>
      <c r="K187">
        <v>275.625</v>
      </c>
    </row>
    <row r="188" spans="3:11">
      <c r="C188">
        <v>44399</v>
      </c>
      <c r="J188">
        <v>2820</v>
      </c>
      <c r="K188">
        <v>160</v>
      </c>
    </row>
    <row r="189" spans="3:11">
      <c r="C189">
        <v>44431</v>
      </c>
      <c r="J189">
        <v>1050.0000000000002</v>
      </c>
      <c r="K189">
        <v>990</v>
      </c>
    </row>
    <row r="190" spans="3:11">
      <c r="C190">
        <v>44463</v>
      </c>
      <c r="J190">
        <v>825.00000000000011</v>
      </c>
      <c r="K190">
        <v>350</v>
      </c>
    </row>
    <row r="191" spans="3:11">
      <c r="C191">
        <v>44492</v>
      </c>
      <c r="J191">
        <v>550</v>
      </c>
      <c r="K191">
        <v>315</v>
      </c>
    </row>
    <row r="192" spans="3:11">
      <c r="C192">
        <v>44523</v>
      </c>
      <c r="J192">
        <v>812.5</v>
      </c>
      <c r="K192">
        <v>135</v>
      </c>
    </row>
    <row r="193" spans="3:11">
      <c r="C193">
        <v>44552</v>
      </c>
      <c r="J193">
        <v>1750.0000000000002</v>
      </c>
      <c r="K193">
        <v>262.5</v>
      </c>
    </row>
    <row r="194" spans="3:11">
      <c r="C194">
        <v>44222</v>
      </c>
      <c r="J194">
        <v>1500.0000000000002</v>
      </c>
      <c r="K194">
        <v>900</v>
      </c>
    </row>
    <row r="195" spans="3:11">
      <c r="C195">
        <v>44253</v>
      </c>
      <c r="J195">
        <v>2100</v>
      </c>
      <c r="K195">
        <v>210</v>
      </c>
    </row>
    <row r="196" spans="3:11">
      <c r="C196">
        <v>44280</v>
      </c>
      <c r="J196">
        <v>1300</v>
      </c>
      <c r="K196">
        <v>1188</v>
      </c>
    </row>
    <row r="197" spans="3:11">
      <c r="C197">
        <v>44312</v>
      </c>
      <c r="J197">
        <v>2625.0000000000005</v>
      </c>
      <c r="K197">
        <v>385</v>
      </c>
    </row>
    <row r="198" spans="3:11">
      <c r="C198">
        <v>44343</v>
      </c>
      <c r="J198">
        <v>2450.0000000000005</v>
      </c>
      <c r="K198">
        <v>306.25</v>
      </c>
    </row>
    <row r="199" spans="3:11">
      <c r="C199">
        <v>44373</v>
      </c>
      <c r="J199">
        <v>3087.5</v>
      </c>
      <c r="K199">
        <v>393.75000000000006</v>
      </c>
    </row>
    <row r="200" spans="3:11">
      <c r="C200">
        <v>44402</v>
      </c>
      <c r="J200">
        <v>1350</v>
      </c>
      <c r="K200">
        <v>280</v>
      </c>
    </row>
    <row r="201" spans="3:11">
      <c r="C201">
        <v>44434</v>
      </c>
      <c r="J201">
        <v>1462.4999999999998</v>
      </c>
      <c r="K201">
        <v>962.50000000000011</v>
      </c>
    </row>
    <row r="202" spans="3:11">
      <c r="C202">
        <v>44466</v>
      </c>
      <c r="J202">
        <v>1200.0000000000002</v>
      </c>
      <c r="K202">
        <v>1150</v>
      </c>
    </row>
    <row r="203" spans="3:11">
      <c r="C203">
        <v>44495</v>
      </c>
      <c r="J203">
        <v>1170.0000000000002</v>
      </c>
      <c r="K203">
        <v>511.87500000000006</v>
      </c>
    </row>
    <row r="204" spans="3:11">
      <c r="C204">
        <v>44526</v>
      </c>
      <c r="J204">
        <v>1050</v>
      </c>
      <c r="K204">
        <v>320</v>
      </c>
    </row>
    <row r="205" spans="3:11">
      <c r="C205">
        <v>44555</v>
      </c>
      <c r="J205">
        <v>1875</v>
      </c>
      <c r="K205">
        <v>393.75</v>
      </c>
    </row>
    <row r="206" spans="3:11">
      <c r="C206">
        <v>44205</v>
      </c>
      <c r="J206">
        <v>3325.0000000000005</v>
      </c>
      <c r="K206">
        <v>360</v>
      </c>
    </row>
    <row r="207" spans="3:11">
      <c r="C207">
        <v>44234</v>
      </c>
      <c r="J207">
        <v>1650.0000000000002</v>
      </c>
      <c r="K207">
        <v>1031.25</v>
      </c>
    </row>
    <row r="208" spans="3:11">
      <c r="C208">
        <v>44292</v>
      </c>
      <c r="J208">
        <v>1225.0000000000002</v>
      </c>
      <c r="K208">
        <v>472.50000000000006</v>
      </c>
    </row>
    <row r="209" spans="3:11">
      <c r="C209">
        <v>44354</v>
      </c>
      <c r="J209">
        <v>1800</v>
      </c>
      <c r="K209">
        <v>687.5</v>
      </c>
    </row>
    <row r="210" spans="3:11">
      <c r="C210">
        <v>44414</v>
      </c>
      <c r="J210">
        <v>2199.9999999999995</v>
      </c>
      <c r="K210">
        <v>1020</v>
      </c>
    </row>
    <row r="211" spans="3:11">
      <c r="C211">
        <v>44476</v>
      </c>
      <c r="J211">
        <v>1649.9999999999998</v>
      </c>
      <c r="K211">
        <v>437.5</v>
      </c>
    </row>
    <row r="212" spans="3:11">
      <c r="C212">
        <v>44506</v>
      </c>
      <c r="J212">
        <v>2062.4999999999995</v>
      </c>
      <c r="K212">
        <v>250</v>
      </c>
    </row>
    <row r="213" spans="3:11">
      <c r="C213">
        <v>44535</v>
      </c>
      <c r="J213">
        <v>3300</v>
      </c>
      <c r="K213">
        <v>812.49999999999989</v>
      </c>
    </row>
    <row r="214" spans="3:11">
      <c r="C214">
        <v>44202</v>
      </c>
      <c r="J214">
        <v>1950</v>
      </c>
      <c r="K214">
        <v>960</v>
      </c>
    </row>
    <row r="215" spans="3:11">
      <c r="C215">
        <v>44325</v>
      </c>
      <c r="J215">
        <v>4800</v>
      </c>
      <c r="K215">
        <v>341.25</v>
      </c>
    </row>
    <row r="216" spans="3:11">
      <c r="C216">
        <v>44448</v>
      </c>
      <c r="J216">
        <v>3562.5</v>
      </c>
      <c r="K216">
        <v>1200</v>
      </c>
    </row>
    <row r="217" spans="3:11">
      <c r="C217">
        <v>44218</v>
      </c>
      <c r="J217">
        <v>3600.0000000000005</v>
      </c>
      <c r="K217">
        <v>525</v>
      </c>
    </row>
    <row r="218" spans="3:11">
      <c r="C218">
        <v>44249</v>
      </c>
      <c r="J218">
        <v>3900.0000000000009</v>
      </c>
      <c r="K218">
        <v>400</v>
      </c>
    </row>
    <row r="219" spans="3:11">
      <c r="C219">
        <v>44276</v>
      </c>
      <c r="J219">
        <v>2700.0000000000005</v>
      </c>
      <c r="K219">
        <v>420</v>
      </c>
    </row>
    <row r="220" spans="3:11">
      <c r="C220">
        <v>44308</v>
      </c>
      <c r="J220">
        <v>2400.0000000000005</v>
      </c>
      <c r="K220">
        <v>974.99999999999989</v>
      </c>
    </row>
    <row r="221" spans="3:11">
      <c r="C221">
        <v>44339</v>
      </c>
      <c r="J221">
        <v>2800.0000000000005</v>
      </c>
      <c r="K221">
        <v>435</v>
      </c>
    </row>
    <row r="222" spans="3:11">
      <c r="C222">
        <v>44369</v>
      </c>
      <c r="J222">
        <v>3375.0000000000005</v>
      </c>
      <c r="K222">
        <v>652.5</v>
      </c>
    </row>
    <row r="223" spans="3:11">
      <c r="C223">
        <v>44398</v>
      </c>
      <c r="J223">
        <v>3300.0000000000005</v>
      </c>
      <c r="K223">
        <v>472.5</v>
      </c>
    </row>
    <row r="224" spans="3:11">
      <c r="C224">
        <v>44430</v>
      </c>
      <c r="J224">
        <v>3575.0000000000009</v>
      </c>
      <c r="K224">
        <v>735</v>
      </c>
    </row>
    <row r="225" spans="3:11">
      <c r="C225">
        <v>44462</v>
      </c>
      <c r="J225">
        <v>2250.0000000000005</v>
      </c>
      <c r="K225">
        <v>375</v>
      </c>
    </row>
    <row r="226" spans="3:11">
      <c r="C226">
        <v>44491</v>
      </c>
      <c r="J226">
        <v>2812.5000000000005</v>
      </c>
      <c r="K226">
        <v>826.87499999999989</v>
      </c>
    </row>
    <row r="227" spans="3:11">
      <c r="C227">
        <v>44522</v>
      </c>
      <c r="J227">
        <v>3450.0000000000005</v>
      </c>
      <c r="K227">
        <v>506.25</v>
      </c>
    </row>
    <row r="228" spans="3:11">
      <c r="C228">
        <v>44551</v>
      </c>
      <c r="J228">
        <v>3737.5000000000009</v>
      </c>
      <c r="K228">
        <v>682.5</v>
      </c>
    </row>
    <row r="229" spans="3:11">
      <c r="C229">
        <v>44248</v>
      </c>
      <c r="J229">
        <v>2550.0000000000005</v>
      </c>
      <c r="K229">
        <v>498.75</v>
      </c>
    </row>
    <row r="230" spans="3:11">
      <c r="C230">
        <v>44368</v>
      </c>
      <c r="J230">
        <v>3562.5000000000005</v>
      </c>
      <c r="K230">
        <v>595</v>
      </c>
    </row>
    <row r="231" spans="3:11">
      <c r="C231">
        <v>44490</v>
      </c>
      <c r="J231">
        <v>4050.0000000000005</v>
      </c>
      <c r="K231">
        <v>300</v>
      </c>
    </row>
    <row r="232" spans="3:11">
      <c r="C232">
        <v>44212</v>
      </c>
      <c r="J232">
        <v>4387.5000000000009</v>
      </c>
      <c r="K232">
        <v>489.99999999999989</v>
      </c>
    </row>
    <row r="233" spans="3:11">
      <c r="C233">
        <v>44241</v>
      </c>
      <c r="J233">
        <v>2850.0000000000005</v>
      </c>
      <c r="K233">
        <v>735.00000000000011</v>
      </c>
    </row>
    <row r="234" spans="3:11">
      <c r="C234">
        <v>44361</v>
      </c>
      <c r="J234">
        <v>3750.0000000000005</v>
      </c>
      <c r="K234">
        <v>459.37499999999989</v>
      </c>
    </row>
    <row r="235" spans="3:11">
      <c r="C235">
        <v>44483</v>
      </c>
      <c r="J235">
        <v>1275</v>
      </c>
      <c r="K235">
        <v>573.75000000000011</v>
      </c>
    </row>
    <row r="236" spans="3:11">
      <c r="C236">
        <v>44266</v>
      </c>
      <c r="J236">
        <v>1700</v>
      </c>
      <c r="K236">
        <v>900.00000000000011</v>
      </c>
    </row>
    <row r="237" spans="3:11">
      <c r="C237">
        <v>44298</v>
      </c>
      <c r="J237">
        <v>1900</v>
      </c>
      <c r="K237">
        <v>524.99999999999989</v>
      </c>
    </row>
    <row r="238" spans="3:11">
      <c r="C238">
        <v>44329</v>
      </c>
      <c r="J238">
        <v>1999.9999999999998</v>
      </c>
      <c r="K238">
        <v>813.75000000000011</v>
      </c>
    </row>
    <row r="239" spans="3:11">
      <c r="C239">
        <v>44388</v>
      </c>
      <c r="J239">
        <v>1924.9999999999998</v>
      </c>
      <c r="K239">
        <v>546.87499999999989</v>
      </c>
    </row>
    <row r="240" spans="3:11">
      <c r="C240">
        <v>44420</v>
      </c>
      <c r="J240">
        <v>2112.5</v>
      </c>
      <c r="K240">
        <v>866.25000000000011</v>
      </c>
    </row>
    <row r="241" spans="3:11">
      <c r="C241">
        <v>44452</v>
      </c>
      <c r="J241">
        <v>2437.5</v>
      </c>
      <c r="K241">
        <v>2406.25</v>
      </c>
    </row>
    <row r="242" spans="3:11">
      <c r="C242">
        <v>44512</v>
      </c>
      <c r="J242">
        <v>1650</v>
      </c>
      <c r="K242">
        <v>1484.9999999999998</v>
      </c>
    </row>
    <row r="243" spans="3:11">
      <c r="C243">
        <v>44541</v>
      </c>
      <c r="J243">
        <v>5312.5000000000009</v>
      </c>
      <c r="K243">
        <v>1649.9999999999998</v>
      </c>
    </row>
    <row r="244" spans="3:11">
      <c r="C244">
        <v>44236</v>
      </c>
      <c r="J244">
        <v>4375</v>
      </c>
      <c r="K244">
        <v>1754.9999999999998</v>
      </c>
    </row>
    <row r="245" spans="3:11">
      <c r="C245">
        <v>44356</v>
      </c>
      <c r="J245">
        <v>4025.0000000000005</v>
      </c>
      <c r="K245">
        <v>1293.75</v>
      </c>
    </row>
    <row r="246" spans="3:11">
      <c r="C246">
        <v>44478</v>
      </c>
      <c r="J246">
        <v>3675.0000000000005</v>
      </c>
      <c r="K246">
        <v>1006.2499999999999</v>
      </c>
    </row>
    <row r="247" spans="3:11">
      <c r="C247">
        <v>44233</v>
      </c>
      <c r="J247">
        <v>4462.5000000000009</v>
      </c>
      <c r="K247">
        <v>2805</v>
      </c>
    </row>
    <row r="248" spans="3:11">
      <c r="C248">
        <v>44323</v>
      </c>
      <c r="J248">
        <v>5075.0000000000009</v>
      </c>
      <c r="K248">
        <v>1599.9999999999998</v>
      </c>
    </row>
    <row r="249" spans="3:11">
      <c r="C249">
        <v>44353</v>
      </c>
      <c r="J249">
        <v>5062.5000000000009</v>
      </c>
      <c r="K249">
        <v>1759.9999999999998</v>
      </c>
    </row>
    <row r="250" spans="3:11">
      <c r="C250">
        <v>44446</v>
      </c>
      <c r="J250">
        <v>3500.0000000000005</v>
      </c>
      <c r="K250">
        <v>1949.9999999999998</v>
      </c>
    </row>
    <row r="251" spans="3:11">
      <c r="C251">
        <v>44475</v>
      </c>
      <c r="J251">
        <v>4200.0000000000009</v>
      </c>
      <c r="K251">
        <v>1010.6250000000001</v>
      </c>
    </row>
    <row r="252" spans="3:11">
      <c r="C252">
        <v>44275</v>
      </c>
      <c r="J252">
        <v>2925.0000000000005</v>
      </c>
      <c r="K252">
        <v>2557.5</v>
      </c>
    </row>
    <row r="253" spans="3:11">
      <c r="C253">
        <v>44307</v>
      </c>
      <c r="J253">
        <v>2600.0000000000005</v>
      </c>
      <c r="K253">
        <v>1595</v>
      </c>
    </row>
    <row r="254" spans="3:11">
      <c r="C254">
        <v>44336</v>
      </c>
      <c r="J254">
        <v>3000.0000000000005</v>
      </c>
      <c r="K254">
        <v>1739.9999999999998</v>
      </c>
    </row>
    <row r="255" spans="3:11">
      <c r="C255">
        <v>44397</v>
      </c>
      <c r="J255">
        <v>2975.0000000000005</v>
      </c>
      <c r="K255">
        <v>1856.2500000000002</v>
      </c>
    </row>
    <row r="256" spans="3:11">
      <c r="C256">
        <v>44429</v>
      </c>
      <c r="J256">
        <v>3150.0000000000005</v>
      </c>
      <c r="K256">
        <v>999.99999999999989</v>
      </c>
    </row>
    <row r="257" spans="3:11">
      <c r="C257">
        <v>44459</v>
      </c>
      <c r="J257">
        <v>1787.5000000000002</v>
      </c>
      <c r="K257">
        <v>1035</v>
      </c>
    </row>
    <row r="258" spans="3:11">
      <c r="C258">
        <v>44521</v>
      </c>
      <c r="J258">
        <v>2337.5</v>
      </c>
      <c r="K258">
        <v>956.25</v>
      </c>
    </row>
    <row r="259" spans="3:11">
      <c r="C259">
        <v>44550</v>
      </c>
      <c r="J259">
        <v>4000.0000000000009</v>
      </c>
      <c r="K259">
        <v>560</v>
      </c>
    </row>
    <row r="260" spans="3:11">
      <c r="C260">
        <v>44268</v>
      </c>
      <c r="J260">
        <v>4550.0000000000009</v>
      </c>
      <c r="K260">
        <v>1689.9999999999998</v>
      </c>
    </row>
    <row r="261" spans="3:11">
      <c r="C261">
        <v>44300</v>
      </c>
      <c r="J261">
        <v>3250.0000000000005</v>
      </c>
      <c r="K261">
        <v>997.49999999999989</v>
      </c>
    </row>
    <row r="262" spans="3:11">
      <c r="C262">
        <v>44390</v>
      </c>
      <c r="J262">
        <v>3187.5000000000005</v>
      </c>
      <c r="K262">
        <v>2598.75</v>
      </c>
    </row>
    <row r="263" spans="3:11">
      <c r="C263">
        <v>44422</v>
      </c>
      <c r="J263">
        <v>2762.4999999999995</v>
      </c>
      <c r="K263">
        <v>1979.9999999999998</v>
      </c>
    </row>
    <row r="264" spans="3:11">
      <c r="C264">
        <v>44514</v>
      </c>
      <c r="J264">
        <v>2112.4999999999995</v>
      </c>
      <c r="K264">
        <v>1884.9999999999998</v>
      </c>
    </row>
    <row r="265" spans="3:11">
      <c r="C265">
        <v>44543</v>
      </c>
      <c r="J265">
        <v>1225</v>
      </c>
      <c r="K265">
        <v>1868.75</v>
      </c>
    </row>
    <row r="266" spans="3:11">
      <c r="C266">
        <v>44235</v>
      </c>
      <c r="J266">
        <v>2437.4999999999995</v>
      </c>
      <c r="K266">
        <v>2983.7500000000009</v>
      </c>
    </row>
    <row r="267" spans="3:11">
      <c r="C267">
        <v>44293</v>
      </c>
      <c r="J267">
        <v>3849.9999999999995</v>
      </c>
      <c r="K267">
        <v>1051.875</v>
      </c>
    </row>
    <row r="268" spans="3:11">
      <c r="C268">
        <v>44355</v>
      </c>
      <c r="J268">
        <v>6750</v>
      </c>
      <c r="K268">
        <v>354.375</v>
      </c>
    </row>
    <row r="269" spans="3:11">
      <c r="C269">
        <v>44477</v>
      </c>
      <c r="J269">
        <v>6600</v>
      </c>
      <c r="K269">
        <v>119.99999999999999</v>
      </c>
    </row>
    <row r="270" spans="3:11">
      <c r="C270">
        <v>44507</v>
      </c>
      <c r="J270">
        <v>5737.5000000000009</v>
      </c>
      <c r="K270">
        <v>240.62499999999994</v>
      </c>
    </row>
    <row r="271" spans="3:11">
      <c r="C271">
        <v>44536</v>
      </c>
      <c r="J271">
        <v>4887.5000000000009</v>
      </c>
      <c r="K271">
        <v>303.75</v>
      </c>
    </row>
    <row r="272" spans="3:11">
      <c r="J272">
        <v>5750</v>
      </c>
      <c r="K272">
        <v>1175.625</v>
      </c>
    </row>
    <row r="273" spans="10:11">
      <c r="J273">
        <v>6587.5000000000009</v>
      </c>
      <c r="K273">
        <v>196.875</v>
      </c>
    </row>
    <row r="274" spans="10:11">
      <c r="J274">
        <v>6000.0000000000009</v>
      </c>
      <c r="K274">
        <v>245.00000000000003</v>
      </c>
    </row>
    <row r="275" spans="10:11">
      <c r="J275">
        <v>4687.5000000000009</v>
      </c>
      <c r="K275">
        <v>80</v>
      </c>
    </row>
    <row r="276" spans="10:11">
      <c r="J276">
        <v>4312.5000000000009</v>
      </c>
      <c r="K276">
        <v>1223.75</v>
      </c>
    </row>
    <row r="277" spans="10:11">
      <c r="J277">
        <v>4312.5</v>
      </c>
      <c r="K277">
        <v>44.999999999999993</v>
      </c>
    </row>
    <row r="278" spans="10:11">
      <c r="J278">
        <v>4500.0000000000009</v>
      </c>
      <c r="K278">
        <v>218.75</v>
      </c>
    </row>
    <row r="279" spans="10:11">
      <c r="J279">
        <v>3150.0000000000009</v>
      </c>
      <c r="K279">
        <v>225</v>
      </c>
    </row>
    <row r="280" spans="10:11">
      <c r="J280">
        <v>2800.0000000000009</v>
      </c>
      <c r="K280">
        <v>118.12499999999999</v>
      </c>
    </row>
    <row r="281" spans="10:11">
      <c r="J281">
        <v>3400.0000000000005</v>
      </c>
      <c r="K281">
        <v>1410</v>
      </c>
    </row>
    <row r="282" spans="10:11">
      <c r="J282">
        <v>4062.5000000000009</v>
      </c>
      <c r="K282">
        <v>315.00000000000006</v>
      </c>
    </row>
    <row r="283" spans="10:11">
      <c r="J283">
        <v>3825.0000000000005</v>
      </c>
      <c r="K283">
        <v>288.75</v>
      </c>
    </row>
    <row r="284" spans="10:11">
      <c r="J284">
        <v>5225.0000000000009</v>
      </c>
      <c r="K284">
        <v>192.5</v>
      </c>
    </row>
    <row r="285" spans="10:11">
      <c r="J285">
        <v>6375.0000000000018</v>
      </c>
      <c r="K285">
        <v>243.75</v>
      </c>
    </row>
    <row r="286" spans="10:11">
      <c r="J286">
        <v>4400.0000000000009</v>
      </c>
      <c r="K286">
        <v>1787.5000000000002</v>
      </c>
    </row>
    <row r="287" spans="10:11">
      <c r="J287">
        <v>4275.0000000000009</v>
      </c>
      <c r="K287">
        <v>330</v>
      </c>
    </row>
    <row r="288" spans="10:11">
      <c r="J288">
        <v>5462.5000000000009</v>
      </c>
      <c r="K288">
        <v>494.99999999999994</v>
      </c>
    </row>
    <row r="289" spans="10:11">
      <c r="J289">
        <v>2799.9999999999995</v>
      </c>
      <c r="K289">
        <v>454.99999999999994</v>
      </c>
    </row>
    <row r="290" spans="10:11">
      <c r="J290">
        <v>4815</v>
      </c>
      <c r="K290">
        <v>439.99999999999994</v>
      </c>
    </row>
    <row r="291" spans="10:11">
      <c r="J291">
        <v>2712.5000000000005</v>
      </c>
      <c r="K291">
        <v>398.125</v>
      </c>
    </row>
    <row r="292" spans="10:11">
      <c r="J292">
        <v>3487.5</v>
      </c>
      <c r="K292">
        <v>1543.75</v>
      </c>
    </row>
    <row r="293" spans="10:11">
      <c r="J293">
        <v>4612.5</v>
      </c>
      <c r="K293">
        <v>412.5</v>
      </c>
    </row>
    <row r="294" spans="10:11">
      <c r="J294">
        <v>3262.5</v>
      </c>
      <c r="K294">
        <v>206.24999999999997</v>
      </c>
    </row>
    <row r="295" spans="10:11">
      <c r="J295">
        <v>2537.5000000000005</v>
      </c>
      <c r="K295">
        <v>337.5</v>
      </c>
    </row>
    <row r="296" spans="10:11">
      <c r="J296">
        <v>5885.0000000000009</v>
      </c>
      <c r="K296">
        <v>175</v>
      </c>
    </row>
    <row r="297" spans="10:11">
      <c r="J297">
        <v>6450</v>
      </c>
      <c r="K297">
        <v>180</v>
      </c>
    </row>
    <row r="298" spans="10:11">
      <c r="J298">
        <v>5400.0000000000009</v>
      </c>
      <c r="K298">
        <v>365.62499999999994</v>
      </c>
    </row>
    <row r="299" spans="10:11">
      <c r="J299">
        <v>6825.0000000000009</v>
      </c>
      <c r="K299">
        <v>1443.7500000000005</v>
      </c>
    </row>
    <row r="300" spans="10:11">
      <c r="J300">
        <v>7312.5</v>
      </c>
      <c r="K300">
        <v>420.00000000000006</v>
      </c>
    </row>
    <row r="301" spans="10:11">
      <c r="J301">
        <v>5775.0000000000009</v>
      </c>
      <c r="K301">
        <v>468.00000000000006</v>
      </c>
    </row>
    <row r="302" spans="10:11">
      <c r="J302">
        <v>4250.0000000000009</v>
      </c>
      <c r="K302">
        <v>367.5</v>
      </c>
    </row>
    <row r="303" spans="10:11">
      <c r="J303">
        <v>4950.0000000000009</v>
      </c>
      <c r="K303">
        <v>1828.7500000000005</v>
      </c>
    </row>
    <row r="304" spans="10:11">
      <c r="J304">
        <v>4125.0000000000009</v>
      </c>
      <c r="K304">
        <v>577.5</v>
      </c>
    </row>
    <row r="305" spans="10:11">
      <c r="J305">
        <v>3625.0000000000009</v>
      </c>
      <c r="K305">
        <v>540</v>
      </c>
    </row>
    <row r="306" spans="10:11">
      <c r="J306">
        <v>3500.0000000000009</v>
      </c>
      <c r="K306">
        <v>428.75000000000006</v>
      </c>
    </row>
    <row r="307" spans="10:11">
      <c r="J307">
        <v>3725.0000000000009</v>
      </c>
      <c r="K307">
        <v>472.49999999999994</v>
      </c>
    </row>
    <row r="308" spans="10:11">
      <c r="J308">
        <v>3875.0000000000009</v>
      </c>
      <c r="K308">
        <v>427.5</v>
      </c>
    </row>
    <row r="309" spans="10:11">
      <c r="J309">
        <v>5950</v>
      </c>
      <c r="K309">
        <v>478.125</v>
      </c>
    </row>
    <row r="310" spans="10:11">
      <c r="J310">
        <v>6125</v>
      </c>
      <c r="K310">
        <v>765</v>
      </c>
    </row>
    <row r="311" spans="10:11">
      <c r="J311">
        <v>300.00000000000006</v>
      </c>
      <c r="K311">
        <v>550</v>
      </c>
    </row>
    <row r="312" spans="10:11">
      <c r="J312">
        <v>674.99999999999989</v>
      </c>
      <c r="K312">
        <v>549.99999999999989</v>
      </c>
    </row>
    <row r="313" spans="10:11">
      <c r="J313">
        <v>525</v>
      </c>
      <c r="K313">
        <v>879.99999999999989</v>
      </c>
    </row>
    <row r="314" spans="10:11">
      <c r="J314">
        <v>225.00000000000003</v>
      </c>
      <c r="K314">
        <v>577.49999999999989</v>
      </c>
    </row>
    <row r="315" spans="10:11">
      <c r="J315">
        <v>1780</v>
      </c>
      <c r="K315">
        <v>412.49999999999994</v>
      </c>
    </row>
    <row r="316" spans="10:11">
      <c r="J316">
        <v>525.00000000000011</v>
      </c>
      <c r="K316">
        <v>1320</v>
      </c>
    </row>
    <row r="317" spans="10:11">
      <c r="J317">
        <v>87.5</v>
      </c>
      <c r="K317">
        <v>568.75</v>
      </c>
    </row>
    <row r="318" spans="10:11">
      <c r="J318">
        <v>375</v>
      </c>
      <c r="K318">
        <v>715.00000000000011</v>
      </c>
    </row>
    <row r="319" spans="10:11">
      <c r="J319">
        <v>250</v>
      </c>
      <c r="K319">
        <v>719.99999999999989</v>
      </c>
    </row>
    <row r="320" spans="10:11">
      <c r="J320">
        <v>675.00000000000011</v>
      </c>
      <c r="K320">
        <v>780.00000000000011</v>
      </c>
    </row>
    <row r="321" spans="10:11">
      <c r="J321">
        <v>412.49999999999994</v>
      </c>
      <c r="K321">
        <v>1890</v>
      </c>
    </row>
    <row r="322" spans="10:11">
      <c r="J322">
        <v>700.00000000000011</v>
      </c>
      <c r="K322">
        <v>1072.5</v>
      </c>
    </row>
    <row r="323" spans="10:11">
      <c r="J323">
        <v>675</v>
      </c>
      <c r="K323">
        <v>1019.9999999999999</v>
      </c>
    </row>
    <row r="324" spans="10:11">
      <c r="J324">
        <v>1000.0000000000002</v>
      </c>
      <c r="K324">
        <v>1170.0000000000002</v>
      </c>
    </row>
    <row r="325" spans="10:11">
      <c r="J325">
        <v>312.5</v>
      </c>
      <c r="K325">
        <v>975</v>
      </c>
    </row>
    <row r="326" spans="10:11">
      <c r="J326">
        <v>437.5</v>
      </c>
      <c r="K326">
        <v>1430</v>
      </c>
    </row>
    <row r="327" spans="10:11">
      <c r="J327">
        <v>1687.4999999999998</v>
      </c>
      <c r="K327">
        <v>800</v>
      </c>
    </row>
    <row r="328" spans="10:11">
      <c r="J328">
        <v>350</v>
      </c>
      <c r="K328">
        <v>1820</v>
      </c>
    </row>
    <row r="329" spans="10:11">
      <c r="J329">
        <v>262.5</v>
      </c>
      <c r="K329">
        <v>1080.625</v>
      </c>
    </row>
    <row r="330" spans="10:11">
      <c r="J330">
        <v>337.49999999999994</v>
      </c>
      <c r="K330">
        <v>1959.3750000000002</v>
      </c>
    </row>
    <row r="331" spans="10:11">
      <c r="J331">
        <v>999.99999999999977</v>
      </c>
      <c r="K331">
        <v>640</v>
      </c>
    </row>
    <row r="332" spans="10:11">
      <c r="J332">
        <v>580</v>
      </c>
      <c r="K332">
        <v>1260.0000000000002</v>
      </c>
    </row>
    <row r="333" spans="10:11">
      <c r="J333">
        <v>1349.9999999999998</v>
      </c>
      <c r="K333">
        <v>780.00000000000023</v>
      </c>
    </row>
    <row r="334" spans="10:11">
      <c r="J334">
        <v>2612.4999999999995</v>
      </c>
      <c r="K334">
        <v>945.00000000000023</v>
      </c>
    </row>
    <row r="335" spans="10:11">
      <c r="J335">
        <v>1649.9999999999995</v>
      </c>
      <c r="K335">
        <v>720.00000000000011</v>
      </c>
    </row>
    <row r="336" spans="10:11">
      <c r="J336">
        <v>1462.5</v>
      </c>
      <c r="K336">
        <v>1400.0000000000005</v>
      </c>
    </row>
    <row r="337" spans="10:11">
      <c r="J337">
        <v>2012.4999999999998</v>
      </c>
      <c r="K337">
        <v>506.25000000000017</v>
      </c>
    </row>
    <row r="338" spans="10:11">
      <c r="J338">
        <v>2300</v>
      </c>
      <c r="K338">
        <v>715.00000000000023</v>
      </c>
    </row>
    <row r="339" spans="10:11">
      <c r="J339">
        <v>3437.5000000000005</v>
      </c>
      <c r="K339">
        <v>787.50000000000023</v>
      </c>
    </row>
    <row r="340" spans="10:11">
      <c r="J340">
        <v>2337.4999999999995</v>
      </c>
      <c r="K340">
        <v>1137.5000000000002</v>
      </c>
    </row>
    <row r="341" spans="10:11">
      <c r="J341">
        <v>2587.5000000000005</v>
      </c>
      <c r="K341">
        <v>421.87500000000011</v>
      </c>
    </row>
    <row r="342" spans="10:11">
      <c r="J342">
        <v>1400</v>
      </c>
      <c r="K342">
        <v>1207.5000000000002</v>
      </c>
    </row>
    <row r="343" spans="10:11">
      <c r="J343">
        <v>1425</v>
      </c>
      <c r="K343">
        <v>747.50000000000023</v>
      </c>
    </row>
    <row r="344" spans="10:11">
      <c r="J344">
        <v>1312.5000000000002</v>
      </c>
      <c r="K344">
        <v>892.50000000000023</v>
      </c>
    </row>
    <row r="345" spans="10:11">
      <c r="J345">
        <v>1487.5000000000002</v>
      </c>
      <c r="K345">
        <v>1225.0000000000005</v>
      </c>
    </row>
    <row r="346" spans="10:11">
      <c r="J346">
        <v>1687.5000000000005</v>
      </c>
      <c r="K346">
        <v>534.37500000000011</v>
      </c>
    </row>
    <row r="347" spans="10:11">
      <c r="J347">
        <v>1437.5000000000002</v>
      </c>
      <c r="K347">
        <v>1417.5000000000002</v>
      </c>
    </row>
    <row r="348" spans="10:11">
      <c r="J348">
        <v>1087.4999999999998</v>
      </c>
      <c r="K348">
        <v>877.50000000000023</v>
      </c>
    </row>
    <row r="349" spans="10:11">
      <c r="J349">
        <v>1875.0000000000005</v>
      </c>
      <c r="K349">
        <v>997.50000000000023</v>
      </c>
    </row>
    <row r="350" spans="10:11">
      <c r="J350">
        <v>1199.9999999999998</v>
      </c>
      <c r="K350">
        <v>855.00000000000011</v>
      </c>
    </row>
    <row r="351" spans="10:11">
      <c r="J351">
        <v>3100</v>
      </c>
      <c r="K351">
        <v>562.50000000000011</v>
      </c>
    </row>
    <row r="352" spans="10:11">
      <c r="J352">
        <v>4537.4999999999991</v>
      </c>
      <c r="K352">
        <v>446.25000000000006</v>
      </c>
    </row>
    <row r="353" spans="10:11">
      <c r="J353">
        <v>2375</v>
      </c>
      <c r="K353">
        <v>340</v>
      </c>
    </row>
    <row r="354" spans="10:11">
      <c r="J354">
        <v>3987.4999999999995</v>
      </c>
      <c r="K354">
        <v>285.00000000000006</v>
      </c>
    </row>
    <row r="355" spans="10:11">
      <c r="J355">
        <v>3712.4999999999995</v>
      </c>
      <c r="K355">
        <v>551.25</v>
      </c>
    </row>
    <row r="356" spans="10:11">
      <c r="J356">
        <v>2012.5000000000002</v>
      </c>
      <c r="K356">
        <v>450</v>
      </c>
    </row>
    <row r="357" spans="10:11">
      <c r="J357">
        <v>2025.0000000000002</v>
      </c>
      <c r="K357">
        <v>240.00000000000003</v>
      </c>
    </row>
    <row r="358" spans="10:11">
      <c r="J358">
        <v>2612.5</v>
      </c>
      <c r="K358">
        <v>770.00000000000011</v>
      </c>
    </row>
    <row r="359" spans="10:11">
      <c r="J359">
        <v>2474.9999999999995</v>
      </c>
      <c r="K359">
        <v>769.99999999999989</v>
      </c>
    </row>
    <row r="360" spans="10:11">
      <c r="J360">
        <v>4399.9999999999991</v>
      </c>
      <c r="K360">
        <v>494.99999999999989</v>
      </c>
    </row>
    <row r="361" spans="10:11">
      <c r="J361">
        <v>2749.9999999999995</v>
      </c>
      <c r="K361">
        <v>422.5</v>
      </c>
    </row>
    <row r="362" spans="10:11">
      <c r="J362">
        <v>150.00000000000003</v>
      </c>
      <c r="K362">
        <v>853.12500000000011</v>
      </c>
    </row>
    <row r="363" spans="10:11">
      <c r="J363">
        <v>1680</v>
      </c>
      <c r="K363">
        <v>495</v>
      </c>
    </row>
    <row r="364" spans="10:11">
      <c r="J364">
        <v>450.00000000000006</v>
      </c>
      <c r="K364">
        <v>390.00000000000006</v>
      </c>
    </row>
    <row r="365" spans="10:11">
      <c r="J365">
        <v>0</v>
      </c>
      <c r="K365">
        <v>853.125</v>
      </c>
    </row>
    <row r="366" spans="10:11">
      <c r="J366">
        <v>187.50000000000003</v>
      </c>
      <c r="K366">
        <v>742.49999999999989</v>
      </c>
    </row>
    <row r="367" spans="10:11">
      <c r="J367">
        <v>1890</v>
      </c>
      <c r="K367">
        <v>739.37500000000011</v>
      </c>
    </row>
    <row r="368" spans="10:11">
      <c r="J368">
        <v>500.00000000000011</v>
      </c>
      <c r="K368">
        <v>1140</v>
      </c>
    </row>
    <row r="369" spans="10:11">
      <c r="J369">
        <v>350.00000000000006</v>
      </c>
      <c r="K369">
        <v>2175</v>
      </c>
    </row>
    <row r="370" spans="10:11">
      <c r="J370">
        <v>87.500000000000014</v>
      </c>
      <c r="K370">
        <v>1308.125</v>
      </c>
    </row>
    <row r="371" spans="10:11">
      <c r="J371">
        <v>249.99999999999997</v>
      </c>
      <c r="K371">
        <v>1316.2499999999998</v>
      </c>
    </row>
    <row r="372" spans="10:11">
      <c r="J372">
        <v>824.99999999999989</v>
      </c>
      <c r="K372">
        <v>1478.7500000000002</v>
      </c>
    </row>
    <row r="373" spans="10:11">
      <c r="J373">
        <v>1237.5000000000002</v>
      </c>
      <c r="K373">
        <v>1593.7500000000002</v>
      </c>
    </row>
    <row r="374" spans="10:11">
      <c r="J374">
        <v>375.00000000000006</v>
      </c>
      <c r="K374">
        <v>2266.875</v>
      </c>
    </row>
    <row r="375" spans="10:11">
      <c r="J375">
        <v>700.00000000000023</v>
      </c>
      <c r="K375">
        <v>1811.2500000000002</v>
      </c>
    </row>
    <row r="376" spans="10:11">
      <c r="J376">
        <v>150</v>
      </c>
      <c r="K376">
        <v>1235</v>
      </c>
    </row>
    <row r="377" spans="10:11">
      <c r="J377">
        <v>225</v>
      </c>
      <c r="K377">
        <v>2205.0000000000005</v>
      </c>
    </row>
    <row r="378" spans="10:11">
      <c r="J378">
        <v>75</v>
      </c>
      <c r="K378">
        <v>1115.6250000000002</v>
      </c>
    </row>
    <row r="379" spans="10:11">
      <c r="J379">
        <v>99.999999999999986</v>
      </c>
      <c r="K379">
        <v>2283.7500000000005</v>
      </c>
    </row>
    <row r="380" spans="10:11">
      <c r="J380">
        <v>285.00000000000006</v>
      </c>
      <c r="K380">
        <v>1518.7500000000002</v>
      </c>
    </row>
    <row r="381" spans="10:11">
      <c r="J381">
        <v>499.99999999999994</v>
      </c>
      <c r="K381">
        <v>1732.5000000000002</v>
      </c>
    </row>
    <row r="382" spans="10:11">
      <c r="J382">
        <v>1099.9999999999995</v>
      </c>
      <c r="K382">
        <v>2250.0000000000005</v>
      </c>
    </row>
    <row r="383" spans="10:11">
      <c r="J383">
        <v>2249.9999999999995</v>
      </c>
      <c r="K383">
        <v>1560.0000000000005</v>
      </c>
    </row>
    <row r="384" spans="10:11">
      <c r="J384">
        <v>749.99999999999989</v>
      </c>
      <c r="K384">
        <v>1050.0000000000002</v>
      </c>
    </row>
    <row r="385" spans="10:11">
      <c r="J385">
        <v>1374.9999999999995</v>
      </c>
      <c r="K385">
        <v>910.00000000000011</v>
      </c>
    </row>
    <row r="386" spans="10:11">
      <c r="J386">
        <v>1562.5</v>
      </c>
      <c r="K386">
        <v>1650.0000000000007</v>
      </c>
    </row>
    <row r="387" spans="10:11">
      <c r="J387">
        <v>1312.5</v>
      </c>
      <c r="K387">
        <v>595.00000000000011</v>
      </c>
    </row>
    <row r="388" spans="10:11">
      <c r="J388">
        <v>1300.0000000000005</v>
      </c>
      <c r="K388">
        <v>625.625</v>
      </c>
    </row>
    <row r="389" spans="10:11">
      <c r="J389">
        <v>712.49999999999989</v>
      </c>
      <c r="K389">
        <v>1072.5000000000002</v>
      </c>
    </row>
    <row r="390" spans="10:11">
      <c r="J390">
        <v>750.00000000000023</v>
      </c>
      <c r="K390">
        <v>1265.0000000000002</v>
      </c>
    </row>
    <row r="391" spans="10:11">
      <c r="J391">
        <v>687.5</v>
      </c>
      <c r="K391">
        <v>862.50000000000011</v>
      </c>
    </row>
    <row r="392" spans="10:11">
      <c r="J392">
        <v>1100.0000000000005</v>
      </c>
      <c r="K392">
        <v>935</v>
      </c>
    </row>
    <row r="393" spans="10:11">
      <c r="J393">
        <v>699.99999999999977</v>
      </c>
      <c r="K393">
        <v>1546.8750000000007</v>
      </c>
    </row>
    <row r="394" spans="10:11">
      <c r="J394">
        <v>1450.0000000000005</v>
      </c>
      <c r="K394">
        <v>800.00000000000023</v>
      </c>
    </row>
    <row r="395" spans="10:11">
      <c r="J395">
        <v>862.49999999999977</v>
      </c>
      <c r="K395">
        <v>1820.0000000000005</v>
      </c>
    </row>
    <row r="396" spans="10:11">
      <c r="J396">
        <v>1662.5000000000002</v>
      </c>
      <c r="K396">
        <v>1225.0000000000002</v>
      </c>
    </row>
    <row r="397" spans="10:11">
      <c r="J397">
        <v>900.00000000000011</v>
      </c>
      <c r="K397">
        <v>1300.0000000000002</v>
      </c>
    </row>
    <row r="398" spans="10:11">
      <c r="J398">
        <v>1250.0000000000002</v>
      </c>
      <c r="K398">
        <v>1753.1250000000007</v>
      </c>
    </row>
    <row r="399" spans="10:11">
      <c r="J399">
        <v>2124.9999999999995</v>
      </c>
      <c r="K399">
        <v>840.00000000000023</v>
      </c>
    </row>
    <row r="400" spans="10:11">
      <c r="J400">
        <v>750.00000000000011</v>
      </c>
      <c r="K400">
        <v>343.75</v>
      </c>
    </row>
    <row r="401" spans="10:11">
      <c r="J401">
        <v>600.00000000000011</v>
      </c>
      <c r="K401">
        <v>500</v>
      </c>
    </row>
    <row r="402" spans="10:11">
      <c r="J402">
        <v>1880</v>
      </c>
      <c r="K402">
        <v>309.375</v>
      </c>
    </row>
    <row r="403" spans="10:11">
      <c r="J403">
        <v>175</v>
      </c>
      <c r="K403">
        <v>425</v>
      </c>
    </row>
    <row r="404" spans="10:11">
      <c r="J404">
        <v>2722.4999999999995</v>
      </c>
      <c r="K404">
        <v>637.5</v>
      </c>
    </row>
    <row r="405" spans="10:11">
      <c r="J405">
        <v>2887.4999999999995</v>
      </c>
      <c r="K405">
        <v>690.62499999999989</v>
      </c>
    </row>
    <row r="406" spans="10:11">
      <c r="J406">
        <v>3024.9999999999995</v>
      </c>
      <c r="K406">
        <v>633.74999999999989</v>
      </c>
    </row>
    <row r="407" spans="10:11">
      <c r="J407">
        <v>1099.9999999999998</v>
      </c>
      <c r="K407">
        <v>487.49999999999994</v>
      </c>
    </row>
    <row r="408" spans="10:11">
      <c r="J408">
        <v>650</v>
      </c>
      <c r="K408">
        <v>1154.9999999999998</v>
      </c>
    </row>
    <row r="409" spans="10:11">
      <c r="J409">
        <v>1072.5</v>
      </c>
      <c r="K409">
        <v>656.25</v>
      </c>
    </row>
    <row r="410" spans="10:11">
      <c r="J410">
        <v>1512.5000000000002</v>
      </c>
      <c r="K410">
        <v>325</v>
      </c>
    </row>
    <row r="411" spans="10:11">
      <c r="J411">
        <v>1512.4999999999998</v>
      </c>
      <c r="K411">
        <v>650</v>
      </c>
    </row>
    <row r="412" spans="10:11">
      <c r="J412">
        <v>1787.4999999999998</v>
      </c>
      <c r="K412">
        <v>1687.5</v>
      </c>
    </row>
    <row r="413" spans="10:11">
      <c r="J413">
        <v>5075</v>
      </c>
      <c r="K413">
        <v>796.87500000000011</v>
      </c>
    </row>
    <row r="414" spans="10:11">
      <c r="J414">
        <v>6400</v>
      </c>
      <c r="K414">
        <v>1980</v>
      </c>
    </row>
    <row r="415" spans="10:11">
      <c r="J415">
        <v>5525.0000000000009</v>
      </c>
      <c r="K415">
        <v>1434.3750000000002</v>
      </c>
    </row>
    <row r="416" spans="10:11">
      <c r="J416">
        <v>5100.0000000000009</v>
      </c>
      <c r="K416">
        <v>1328.1250000000002</v>
      </c>
    </row>
    <row r="417" spans="10:11">
      <c r="J417">
        <v>4675.0000000000009</v>
      </c>
      <c r="K417">
        <v>1221.8750000000002</v>
      </c>
    </row>
    <row r="418" spans="10:11">
      <c r="J418">
        <v>6375.0000000000009</v>
      </c>
      <c r="K418">
        <v>1976.2500000000002</v>
      </c>
    </row>
    <row r="419" spans="10:11">
      <c r="J419">
        <v>5437.5000000000009</v>
      </c>
      <c r="K419">
        <v>1500.0000000000002</v>
      </c>
    </row>
    <row r="420" spans="10:11">
      <c r="J420">
        <v>3674.9999999999995</v>
      </c>
      <c r="K420">
        <v>1171.8750000000002</v>
      </c>
    </row>
    <row r="421" spans="10:11">
      <c r="J421">
        <v>3850.0000000000009</v>
      </c>
      <c r="K421">
        <v>1293.7500000000002</v>
      </c>
    </row>
    <row r="422" spans="10:11">
      <c r="J422">
        <v>2437.5000000000005</v>
      </c>
      <c r="K422">
        <v>1078.125</v>
      </c>
    </row>
    <row r="423" spans="10:11">
      <c r="J423">
        <v>2112.5000000000005</v>
      </c>
      <c r="K423">
        <v>1125.0000000000002</v>
      </c>
    </row>
    <row r="424" spans="10:11">
      <c r="J424">
        <v>3087.5000000000005</v>
      </c>
      <c r="K424">
        <v>850.00000000000011</v>
      </c>
    </row>
    <row r="425" spans="10:11">
      <c r="J425">
        <v>5950.0000000000018</v>
      </c>
      <c r="K425">
        <v>990.00000000000011</v>
      </c>
    </row>
    <row r="426" spans="10:11">
      <c r="J426">
        <v>4987.5000000000009</v>
      </c>
      <c r="K426">
        <v>893.75000000000023</v>
      </c>
    </row>
    <row r="427" spans="10:11">
      <c r="J427">
        <v>3450</v>
      </c>
      <c r="K427">
        <v>1015.6250000000002</v>
      </c>
    </row>
    <row r="428" spans="10:11">
      <c r="J428">
        <v>2762.5</v>
      </c>
      <c r="K428">
        <v>712.50000000000011</v>
      </c>
    </row>
    <row r="429" spans="10:11">
      <c r="J429">
        <v>1237.4999999999998</v>
      </c>
      <c r="K429">
        <v>956.25000000000011</v>
      </c>
    </row>
    <row r="430" spans="10:11">
      <c r="J430">
        <v>4024.9999999999995</v>
      </c>
      <c r="K430">
        <v>1045.0000000000002</v>
      </c>
    </row>
    <row r="431" spans="10:11">
      <c r="J431">
        <v>5362.4999999999991</v>
      </c>
      <c r="K431">
        <v>1800.0000000000002</v>
      </c>
    </row>
    <row r="432" spans="10:11">
      <c r="J432">
        <v>4900</v>
      </c>
      <c r="K432">
        <v>1593.7500000000005</v>
      </c>
    </row>
    <row r="433" spans="10:11">
      <c r="J433">
        <v>4887.5</v>
      </c>
      <c r="K433">
        <v>1100.0000000000002</v>
      </c>
    </row>
    <row r="434" spans="10:11">
      <c r="J434">
        <v>8250</v>
      </c>
      <c r="K434">
        <v>1320.0000000000002</v>
      </c>
    </row>
    <row r="435" spans="10:11">
      <c r="J435">
        <v>8100</v>
      </c>
      <c r="K435">
        <v>1068.7500000000002</v>
      </c>
    </row>
    <row r="436" spans="10:11">
      <c r="J436">
        <v>7125.0000000000009</v>
      </c>
      <c r="K436">
        <v>1092.5000000000002</v>
      </c>
    </row>
    <row r="437" spans="10:11">
      <c r="J437">
        <v>6650.0000000000009</v>
      </c>
      <c r="K437">
        <v>2126.25</v>
      </c>
    </row>
    <row r="438" spans="10:11">
      <c r="J438">
        <v>6175</v>
      </c>
      <c r="K438">
        <v>743.75000000000011</v>
      </c>
    </row>
    <row r="439" spans="10:11">
      <c r="J439">
        <v>7150.0000000000009</v>
      </c>
      <c r="K439">
        <v>839.99999999999989</v>
      </c>
    </row>
    <row r="440" spans="10:11">
      <c r="J440">
        <v>8075.0000000000009</v>
      </c>
      <c r="K440">
        <v>1912.5</v>
      </c>
    </row>
    <row r="441" spans="10:11">
      <c r="J441">
        <v>7012.5000000000009</v>
      </c>
      <c r="K441">
        <v>700.00000000000011</v>
      </c>
    </row>
    <row r="442" spans="10:11">
      <c r="J442">
        <v>3799.9999999999995</v>
      </c>
      <c r="K442">
        <v>2166.75</v>
      </c>
    </row>
    <row r="443" spans="10:11">
      <c r="J443">
        <v>4037.5000000000005</v>
      </c>
      <c r="K443">
        <v>678.12500000000011</v>
      </c>
    </row>
    <row r="444" spans="10:11">
      <c r="J444">
        <v>6800.0000000000018</v>
      </c>
      <c r="K444">
        <v>1743.75</v>
      </c>
    </row>
    <row r="445" spans="10:11">
      <c r="J445">
        <v>4800.0000000000009</v>
      </c>
      <c r="K445">
        <v>2075.625</v>
      </c>
    </row>
    <row r="446" spans="10:11">
      <c r="J446">
        <v>4725.0000000000009</v>
      </c>
      <c r="K446">
        <v>1141.875</v>
      </c>
    </row>
    <row r="447" spans="10:11">
      <c r="J447">
        <v>5937.5000000000009</v>
      </c>
      <c r="K447">
        <v>634.37500000000011</v>
      </c>
    </row>
    <row r="448" spans="10:11">
      <c r="J448">
        <v>3025.0000000000005</v>
      </c>
      <c r="K448">
        <v>2648.2500000000005</v>
      </c>
    </row>
    <row r="449" spans="10:11">
      <c r="J449">
        <v>1899.9999999999998</v>
      </c>
      <c r="K449">
        <v>1491.875</v>
      </c>
    </row>
    <row r="450" spans="10:11">
      <c r="J450">
        <v>3915</v>
      </c>
      <c r="K450">
        <v>1522.5</v>
      </c>
    </row>
    <row r="451" spans="10:11">
      <c r="J451">
        <v>1699.9999999999998</v>
      </c>
      <c r="K451">
        <v>2681.25</v>
      </c>
    </row>
    <row r="452" spans="10:11">
      <c r="J452">
        <v>1837.5000000000002</v>
      </c>
      <c r="K452">
        <v>2902.5</v>
      </c>
    </row>
    <row r="453" spans="10:11">
      <c r="J453">
        <v>1799.9999999999998</v>
      </c>
      <c r="K453">
        <v>1588.125</v>
      </c>
    </row>
    <row r="454" spans="10:11">
      <c r="J454">
        <v>4785</v>
      </c>
      <c r="K454">
        <v>1162.5</v>
      </c>
    </row>
    <row r="455" spans="10:11">
      <c r="J455">
        <v>6012.5</v>
      </c>
      <c r="K455">
        <v>1763.125</v>
      </c>
    </row>
    <row r="456" spans="10:11">
      <c r="J456">
        <v>4350.0000000000009</v>
      </c>
      <c r="K456">
        <v>3237.5000000000005</v>
      </c>
    </row>
    <row r="457" spans="10:11">
      <c r="J457">
        <v>3250.0000000000009</v>
      </c>
      <c r="K457">
        <v>3363.75</v>
      </c>
    </row>
    <row r="458" spans="10:11">
      <c r="J458">
        <v>3125.0000000000009</v>
      </c>
      <c r="K458">
        <v>1890.0000000000002</v>
      </c>
    </row>
    <row r="459" spans="10:11">
      <c r="J459">
        <v>2500.0000000000005</v>
      </c>
      <c r="K459">
        <v>1278.75</v>
      </c>
    </row>
    <row r="460" spans="10:11">
      <c r="J460">
        <v>4650.0000000000009</v>
      </c>
      <c r="K460">
        <v>1819.9999999999998</v>
      </c>
    </row>
    <row r="461" spans="10:11">
      <c r="J461">
        <v>2725.0000000000005</v>
      </c>
      <c r="K461">
        <v>3412.5000000000005</v>
      </c>
    </row>
    <row r="462" spans="10:11">
      <c r="J462">
        <v>2875.0000000000005</v>
      </c>
      <c r="K462">
        <v>3290.625</v>
      </c>
    </row>
    <row r="463" spans="10:11">
      <c r="J463">
        <v>3400</v>
      </c>
      <c r="K463">
        <v>1046.25</v>
      </c>
    </row>
    <row r="464" spans="10:11">
      <c r="J464">
        <v>3280</v>
      </c>
      <c r="K464">
        <v>2775.0000000000005</v>
      </c>
    </row>
    <row r="465" spans="10:11">
      <c r="J465">
        <v>4100</v>
      </c>
      <c r="K465">
        <v>2598.7500000000005</v>
      </c>
    </row>
    <row r="466" spans="10:11">
      <c r="J466">
        <v>2362.5000000000005</v>
      </c>
      <c r="K466">
        <v>978.75</v>
      </c>
    </row>
    <row r="467" spans="10:11">
      <c r="J467">
        <v>3575.0000000000005</v>
      </c>
      <c r="K467">
        <v>1395.625</v>
      </c>
    </row>
    <row r="468" spans="10:11">
      <c r="J468">
        <v>2137.5000000000005</v>
      </c>
      <c r="K468">
        <v>2475.0000000000005</v>
      </c>
    </row>
    <row r="469" spans="10:11">
      <c r="J469">
        <v>2340.0000000000005</v>
      </c>
      <c r="K469">
        <v>2700.0000000000005</v>
      </c>
    </row>
    <row r="470" spans="10:11">
      <c r="J470">
        <v>2475.0000000000005</v>
      </c>
      <c r="K470">
        <v>906.25000000000023</v>
      </c>
    </row>
    <row r="471" spans="10:11">
      <c r="J471">
        <v>562.50000000000011</v>
      </c>
      <c r="K471">
        <v>2632.5000000000005</v>
      </c>
    </row>
    <row r="472" spans="10:11">
      <c r="J472">
        <v>1950.0000000000002</v>
      </c>
      <c r="K472">
        <v>1400.0000000000002</v>
      </c>
    </row>
    <row r="473" spans="10:11">
      <c r="J473">
        <v>1012.5000000000001</v>
      </c>
      <c r="K473">
        <v>931.25000000000023</v>
      </c>
    </row>
    <row r="474" spans="10:11">
      <c r="J474">
        <v>625.00000000000011</v>
      </c>
      <c r="K474">
        <v>1162.5000000000002</v>
      </c>
    </row>
    <row r="475" spans="10:11">
      <c r="J475">
        <v>1950.0000000000005</v>
      </c>
      <c r="K475">
        <v>2975</v>
      </c>
    </row>
    <row r="476" spans="10:11">
      <c r="J476">
        <v>787.49999999999989</v>
      </c>
      <c r="K476">
        <v>3144.375</v>
      </c>
    </row>
    <row r="477" spans="10:11">
      <c r="J477">
        <v>4262.4999999999991</v>
      </c>
      <c r="K477">
        <v>3062.5</v>
      </c>
    </row>
    <row r="478" spans="10:11">
      <c r="J478">
        <v>4224.9999999999991</v>
      </c>
      <c r="K478">
        <v>187.5</v>
      </c>
    </row>
    <row r="479" spans="10:11">
      <c r="J479">
        <v>7350</v>
      </c>
      <c r="K479">
        <v>105.00000000000003</v>
      </c>
    </row>
    <row r="480" spans="10:11">
      <c r="J480">
        <v>7225</v>
      </c>
      <c r="K480">
        <v>202.49999999999997</v>
      </c>
    </row>
    <row r="481" spans="10:11">
      <c r="J481">
        <v>6300</v>
      </c>
      <c r="K481">
        <v>612.50000000000011</v>
      </c>
    </row>
    <row r="482" spans="10:11">
      <c r="J482">
        <v>2475.0000000000009</v>
      </c>
      <c r="K482">
        <v>157.5</v>
      </c>
    </row>
    <row r="483" spans="10:11">
      <c r="J483">
        <v>2887.5000000000009</v>
      </c>
      <c r="K483">
        <v>150</v>
      </c>
    </row>
    <row r="484" spans="10:11">
      <c r="J484">
        <v>1750.0000000000005</v>
      </c>
      <c r="K484">
        <v>78.750000000000014</v>
      </c>
    </row>
    <row r="485" spans="10:11">
      <c r="J485">
        <v>4875.0000000000009</v>
      </c>
      <c r="K485">
        <v>623.00000000000011</v>
      </c>
    </row>
    <row r="486" spans="10:11">
      <c r="J486">
        <v>5625.0000000000018</v>
      </c>
      <c r="K486">
        <v>157.50000000000003</v>
      </c>
    </row>
    <row r="487" spans="10:11">
      <c r="J487">
        <v>3800.0000000000009</v>
      </c>
      <c r="K487">
        <v>30.625000000000004</v>
      </c>
    </row>
    <row r="488" spans="10:11">
      <c r="J488">
        <v>1124.9999999999998</v>
      </c>
      <c r="K488">
        <v>112.5</v>
      </c>
    </row>
    <row r="489" spans="10:11">
      <c r="J489">
        <v>2695</v>
      </c>
      <c r="K489">
        <v>120</v>
      </c>
    </row>
    <row r="490" spans="10:11">
      <c r="J490">
        <v>1187.5</v>
      </c>
      <c r="K490">
        <v>90.000000000000014</v>
      </c>
    </row>
    <row r="491" spans="10:11">
      <c r="J491">
        <v>974.99999999999977</v>
      </c>
      <c r="K491">
        <v>75</v>
      </c>
    </row>
    <row r="492" spans="10:11">
      <c r="J492">
        <v>1687.5000000000002</v>
      </c>
      <c r="K492">
        <v>778.75000000000011</v>
      </c>
    </row>
    <row r="493" spans="10:11">
      <c r="J493">
        <v>3975</v>
      </c>
      <c r="K493">
        <v>202.50000000000003</v>
      </c>
    </row>
    <row r="494" spans="10:11">
      <c r="J494">
        <v>3375.0000000000009</v>
      </c>
      <c r="K494">
        <v>70</v>
      </c>
    </row>
    <row r="495" spans="10:11">
      <c r="J495">
        <v>2400.0000000000009</v>
      </c>
      <c r="K495">
        <v>123.74999999999997</v>
      </c>
    </row>
    <row r="496" spans="10:11">
      <c r="J496">
        <v>3750.0000000000009</v>
      </c>
      <c r="K496">
        <v>669.37500000000011</v>
      </c>
    </row>
    <row r="497" spans="10:11">
      <c r="J497">
        <v>2300.0000000000009</v>
      </c>
      <c r="K497">
        <v>210.00000000000003</v>
      </c>
    </row>
    <row r="498" spans="10:11">
      <c r="J498">
        <v>1700.0000000000005</v>
      </c>
      <c r="K498">
        <v>183.75000000000003</v>
      </c>
    </row>
    <row r="499" spans="10:11">
      <c r="J499">
        <v>1600.0000000000005</v>
      </c>
      <c r="K499">
        <v>804.37500000000011</v>
      </c>
    </row>
    <row r="500" spans="10:11">
      <c r="J500">
        <v>2000.0000000000005</v>
      </c>
      <c r="K500">
        <v>405.00000000000006</v>
      </c>
    </row>
    <row r="501" spans="10:11">
      <c r="J501">
        <v>2002.5000000000005</v>
      </c>
      <c r="K501">
        <v>270</v>
      </c>
    </row>
    <row r="502" spans="10:11">
      <c r="J502">
        <v>4062.4999999999995</v>
      </c>
      <c r="K502">
        <v>918.75000000000011</v>
      </c>
    </row>
    <row r="503" spans="10:11">
      <c r="J503">
        <v>850</v>
      </c>
      <c r="K503">
        <v>214.37500000000006</v>
      </c>
    </row>
    <row r="504" spans="10:11">
      <c r="J504">
        <v>687.50000000000011</v>
      </c>
      <c r="K504">
        <v>202.5</v>
      </c>
    </row>
    <row r="505" spans="10:11">
      <c r="J505">
        <v>2170</v>
      </c>
      <c r="K505">
        <v>708.75000000000011</v>
      </c>
    </row>
    <row r="506" spans="10:11">
      <c r="J506">
        <v>875.00000000000023</v>
      </c>
      <c r="K506">
        <v>300.00000000000006</v>
      </c>
    </row>
    <row r="507" spans="10:11">
      <c r="J507">
        <v>550.00000000000023</v>
      </c>
      <c r="K507">
        <v>109.37500000000001</v>
      </c>
    </row>
    <row r="508" spans="10:11">
      <c r="J508">
        <v>2480</v>
      </c>
      <c r="K508">
        <v>131.25</v>
      </c>
    </row>
    <row r="509" spans="10:11">
      <c r="J509">
        <v>1137.5000000000002</v>
      </c>
      <c r="K509">
        <v>590.625</v>
      </c>
    </row>
    <row r="510" spans="10:11">
      <c r="J510">
        <v>1749.9999999999998</v>
      </c>
      <c r="K510">
        <v>105</v>
      </c>
    </row>
    <row r="511" spans="10:11">
      <c r="J511">
        <v>1050.0000000000005</v>
      </c>
      <c r="K511">
        <v>91.875000000000014</v>
      </c>
    </row>
    <row r="512" spans="10:11">
      <c r="J512">
        <v>937.50000000000023</v>
      </c>
      <c r="K512">
        <v>101.24999999999999</v>
      </c>
    </row>
    <row r="513" spans="10:11">
      <c r="J513">
        <v>1900.0000000000005</v>
      </c>
      <c r="K513">
        <v>449.99999999999989</v>
      </c>
    </row>
    <row r="514" spans="10:11">
      <c r="J514">
        <v>812.50000000000023</v>
      </c>
      <c r="K514">
        <v>240</v>
      </c>
    </row>
    <row r="515" spans="10:11">
      <c r="J515">
        <v>1200.0000000000005</v>
      </c>
      <c r="K515">
        <v>174</v>
      </c>
    </row>
    <row r="516" spans="10:11">
      <c r="J516">
        <v>412.50000000000006</v>
      </c>
      <c r="K516">
        <v>607.49999999999989</v>
      </c>
    </row>
    <row r="517" spans="10:11">
      <c r="J517">
        <v>737.50000000000011</v>
      </c>
      <c r="K517">
        <v>914.37499999999989</v>
      </c>
    </row>
    <row r="518" spans="10:11">
      <c r="J518">
        <v>1999.9999999999993</v>
      </c>
      <c r="K518">
        <v>371.25</v>
      </c>
    </row>
    <row r="519" spans="10:11">
      <c r="J519">
        <v>2924.9999999999995</v>
      </c>
      <c r="K519">
        <v>288.74999999999994</v>
      </c>
    </row>
    <row r="520" spans="10:11">
      <c r="J520">
        <v>1574.9999999999998</v>
      </c>
      <c r="K520">
        <v>742.49999999999977</v>
      </c>
    </row>
    <row r="521" spans="10:11">
      <c r="J521">
        <v>2249.9999999999991</v>
      </c>
      <c r="K521">
        <v>748.125</v>
      </c>
    </row>
    <row r="522" spans="10:11">
      <c r="J522">
        <v>712.50000000000011</v>
      </c>
      <c r="K522">
        <v>641.25</v>
      </c>
    </row>
    <row r="523" spans="10:11">
      <c r="J523">
        <v>650.00000000000023</v>
      </c>
      <c r="K523">
        <v>961.875</v>
      </c>
    </row>
    <row r="524" spans="10:11">
      <c r="J524">
        <v>1812.5</v>
      </c>
      <c r="K524">
        <v>825.00000000000011</v>
      </c>
    </row>
    <row r="525" spans="10:11">
      <c r="J525">
        <v>937.5</v>
      </c>
      <c r="K525">
        <v>534.375</v>
      </c>
    </row>
    <row r="526" spans="10:11">
      <c r="J526">
        <v>637.50000000000011</v>
      </c>
      <c r="K526">
        <v>573.75</v>
      </c>
    </row>
    <row r="527" spans="10:11">
      <c r="J527">
        <v>600.00000000000023</v>
      </c>
      <c r="K527">
        <v>911.25</v>
      </c>
    </row>
    <row r="528" spans="10:11">
      <c r="J528">
        <v>2010.0000000000002</v>
      </c>
      <c r="K528">
        <v>675.00000000000011</v>
      </c>
    </row>
    <row r="529" spans="10:11">
      <c r="J529">
        <v>800.00000000000023</v>
      </c>
      <c r="K529">
        <v>905.62499999999989</v>
      </c>
    </row>
    <row r="530" spans="10:11">
      <c r="J530">
        <v>1875.0000000000002</v>
      </c>
      <c r="K530">
        <v>860.625</v>
      </c>
    </row>
    <row r="531" spans="10:11">
      <c r="J531">
        <v>487.50000000000023</v>
      </c>
      <c r="K531">
        <v>600.00000000000011</v>
      </c>
    </row>
    <row r="532" spans="10:11">
      <c r="J532">
        <v>2345</v>
      </c>
      <c r="K532">
        <v>1164.375</v>
      </c>
    </row>
    <row r="533" spans="10:11">
      <c r="J533">
        <v>1125.0000000000005</v>
      </c>
      <c r="K533">
        <v>479.99999999999994</v>
      </c>
    </row>
    <row r="534" spans="10:11">
      <c r="J534">
        <v>1000.0000000000005</v>
      </c>
      <c r="K534">
        <v>540.00000000000011</v>
      </c>
    </row>
    <row r="535" spans="10:11">
      <c r="J535">
        <v>850.00000000000023</v>
      </c>
      <c r="K535">
        <v>520</v>
      </c>
    </row>
    <row r="536" spans="10:11">
      <c r="J536">
        <v>1650.0000000000005</v>
      </c>
      <c r="K536">
        <v>607.50000000000011</v>
      </c>
    </row>
    <row r="537" spans="10:11">
      <c r="J537">
        <v>1187.5000000000002</v>
      </c>
      <c r="K537">
        <v>1113.75</v>
      </c>
    </row>
    <row r="538" spans="10:11">
      <c r="J538">
        <v>1062.5000000000002</v>
      </c>
      <c r="K538">
        <v>680</v>
      </c>
    </row>
    <row r="539" spans="10:11">
      <c r="J539">
        <v>1837.5000000000005</v>
      </c>
      <c r="K539">
        <v>810.00000000000011</v>
      </c>
    </row>
    <row r="540" spans="10:11">
      <c r="J540">
        <v>325.00000000000006</v>
      </c>
      <c r="K540">
        <v>1282.5000000000002</v>
      </c>
    </row>
    <row r="541" spans="10:11">
      <c r="J541">
        <v>1725</v>
      </c>
      <c r="K541">
        <v>712.5</v>
      </c>
    </row>
    <row r="542" spans="10:11">
      <c r="J542">
        <v>825</v>
      </c>
      <c r="K542">
        <v>1366.875</v>
      </c>
    </row>
    <row r="543" spans="10:11">
      <c r="J543">
        <v>690.00000000000023</v>
      </c>
      <c r="K543">
        <v>764.99999999999989</v>
      </c>
    </row>
    <row r="544" spans="10:11">
      <c r="J544">
        <v>2024.9999999999993</v>
      </c>
      <c r="K544">
        <v>1402.5</v>
      </c>
    </row>
    <row r="545" spans="10:11">
      <c r="J545">
        <v>1599.9999999999998</v>
      </c>
      <c r="K545">
        <v>825</v>
      </c>
    </row>
    <row r="546" spans="10:11">
      <c r="J546">
        <v>1100.0000000000002</v>
      </c>
      <c r="K546">
        <v>776.25000000000011</v>
      </c>
    </row>
    <row r="547" spans="10:11">
      <c r="J547">
        <v>787.50000000000023</v>
      </c>
      <c r="K547">
        <v>1012.5</v>
      </c>
    </row>
    <row r="548" spans="10:11">
      <c r="J548">
        <v>899.99999999999989</v>
      </c>
      <c r="K548">
        <v>854.99999999999989</v>
      </c>
    </row>
    <row r="549" spans="10:11">
      <c r="J549">
        <v>3087.4999999999995</v>
      </c>
      <c r="K549">
        <v>489.99999999999994</v>
      </c>
    </row>
    <row r="550" spans="10:11">
      <c r="J550">
        <v>1350.0000000000005</v>
      </c>
      <c r="K550">
        <v>875</v>
      </c>
    </row>
    <row r="551" spans="10:11">
      <c r="J551">
        <v>1800.0000000000005</v>
      </c>
      <c r="K551">
        <v>765.625</v>
      </c>
    </row>
    <row r="552" spans="10:11">
      <c r="J552">
        <v>5600.0000000000018</v>
      </c>
      <c r="K552">
        <v>831.25</v>
      </c>
    </row>
    <row r="553" spans="10:11">
      <c r="J553">
        <v>6400.0000000000018</v>
      </c>
      <c r="K553">
        <v>779.99999999999989</v>
      </c>
    </row>
    <row r="554" spans="10:11">
      <c r="J554">
        <v>1187.4999999999998</v>
      </c>
      <c r="K554">
        <v>570</v>
      </c>
    </row>
    <row r="555" spans="10:11">
      <c r="J555">
        <v>2175.0000000000005</v>
      </c>
      <c r="K555">
        <v>656.25000000000011</v>
      </c>
    </row>
    <row r="556" spans="10:11">
      <c r="J556">
        <v>1437.4999999999998</v>
      </c>
      <c r="K556">
        <v>818.12500000000023</v>
      </c>
    </row>
    <row r="557" spans="10:11">
      <c r="J557">
        <v>1274.9999999999998</v>
      </c>
      <c r="K557">
        <v>399.99999999999989</v>
      </c>
    </row>
    <row r="558" spans="10:11">
      <c r="J558">
        <v>1424.9999999999998</v>
      </c>
      <c r="K558">
        <v>500.00000000000011</v>
      </c>
    </row>
    <row r="559" spans="10:11">
      <c r="J559">
        <v>1912.5000000000002</v>
      </c>
      <c r="K559">
        <v>790.62500000000023</v>
      </c>
    </row>
    <row r="560" spans="10:11">
      <c r="J560">
        <v>1662.4999999999995</v>
      </c>
      <c r="K560">
        <v>434.99999999999989</v>
      </c>
    </row>
    <row r="561" spans="10:11">
      <c r="J561">
        <v>1375.0000000000002</v>
      </c>
      <c r="K561">
        <v>750.00000000000011</v>
      </c>
    </row>
    <row r="562" spans="10:11">
      <c r="J562">
        <v>1837.4999999999995</v>
      </c>
      <c r="K562">
        <v>479.99999999999989</v>
      </c>
    </row>
    <row r="563" spans="10:11">
      <c r="J563">
        <v>4225.0000000000009</v>
      </c>
      <c r="K563">
        <v>669.375</v>
      </c>
    </row>
    <row r="564" spans="10:11">
      <c r="J564">
        <v>3437.5000000000009</v>
      </c>
      <c r="K564">
        <v>1705.0000000000002</v>
      </c>
    </row>
    <row r="565" spans="10:11">
      <c r="J565">
        <v>2375.0000000000005</v>
      </c>
      <c r="K565">
        <v>1240</v>
      </c>
    </row>
    <row r="566" spans="10:11">
      <c r="J566">
        <v>2125.0000000000005</v>
      </c>
      <c r="K566">
        <v>1394.9999999999998</v>
      </c>
    </row>
    <row r="567" spans="10:11">
      <c r="J567">
        <v>2750.0000000000005</v>
      </c>
      <c r="K567">
        <v>1670.6249999999998</v>
      </c>
    </row>
    <row r="568" spans="10:11">
      <c r="J568">
        <v>3025.0000000000009</v>
      </c>
      <c r="K568">
        <v>1265</v>
      </c>
    </row>
    <row r="569" spans="10:11">
      <c r="J569">
        <v>3937.5000000000005</v>
      </c>
      <c r="K569">
        <v>989.99999999999989</v>
      </c>
    </row>
    <row r="570" spans="10:11">
      <c r="J570">
        <v>2700.0000000000009</v>
      </c>
      <c r="K570">
        <v>2722.5</v>
      </c>
    </row>
    <row r="571" spans="10:11">
      <c r="J571">
        <v>2025.0000000000005</v>
      </c>
      <c r="K571">
        <v>1569.3749999999998</v>
      </c>
    </row>
    <row r="572" spans="10:11">
      <c r="J572">
        <v>1575.0000000000005</v>
      </c>
      <c r="K572">
        <v>1918.1249999999998</v>
      </c>
    </row>
    <row r="573" spans="10:11">
      <c r="J573">
        <v>1462.5000000000005</v>
      </c>
      <c r="K573">
        <v>2137.5</v>
      </c>
    </row>
    <row r="574" spans="10:11">
      <c r="J574">
        <v>4300</v>
      </c>
      <c r="K574">
        <v>949.99999999999989</v>
      </c>
    </row>
    <row r="575" spans="10:11">
      <c r="J575">
        <v>3570</v>
      </c>
      <c r="K575">
        <v>2392.5</v>
      </c>
    </row>
    <row r="576" spans="10:11">
      <c r="J576">
        <v>1724.9999999999995</v>
      </c>
      <c r="K576">
        <v>1518.7499999999998</v>
      </c>
    </row>
    <row r="577" spans="10:11">
      <c r="J577">
        <v>1799.9999999999995</v>
      </c>
      <c r="K577">
        <v>1406.2499999999998</v>
      </c>
    </row>
    <row r="578" spans="10:11">
      <c r="J578">
        <v>5774.9999999999991</v>
      </c>
      <c r="K578">
        <v>1670.6249999999995</v>
      </c>
    </row>
    <row r="579" spans="10:11">
      <c r="J579">
        <v>3600.0000000000009</v>
      </c>
      <c r="K579">
        <v>1209.9999999999998</v>
      </c>
    </row>
    <row r="580" spans="10:11">
      <c r="J580">
        <v>3037.5000000000009</v>
      </c>
      <c r="K580">
        <v>799.99999999999989</v>
      </c>
    </row>
    <row r="581" spans="10:11">
      <c r="J581">
        <v>2925.0000000000009</v>
      </c>
      <c r="K581">
        <v>1687.5000000000002</v>
      </c>
    </row>
    <row r="582" spans="10:11">
      <c r="J582">
        <v>3127.5000000000009</v>
      </c>
      <c r="K582">
        <v>905.625</v>
      </c>
    </row>
    <row r="583" spans="10:11">
      <c r="J583">
        <v>6187.5</v>
      </c>
      <c r="K583">
        <v>490.00000000000006</v>
      </c>
    </row>
    <row r="584" spans="10:11">
      <c r="J584">
        <v>7525.0000000000009</v>
      </c>
      <c r="K584">
        <v>1436.8750000000002</v>
      </c>
    </row>
    <row r="585" spans="10:11">
      <c r="J585">
        <v>6562.5</v>
      </c>
      <c r="K585">
        <v>989.99999999999977</v>
      </c>
    </row>
    <row r="586" spans="10:11">
      <c r="J586">
        <v>3237.5000000000005</v>
      </c>
      <c r="K586">
        <v>2535.0000000000005</v>
      </c>
    </row>
    <row r="587" spans="10:11">
      <c r="J587">
        <v>1812.5000000000005</v>
      </c>
      <c r="K587">
        <v>1979.9999999999993</v>
      </c>
    </row>
    <row r="588" spans="10:11">
      <c r="J588">
        <v>3412.5000000000005</v>
      </c>
      <c r="K588">
        <v>1889.9999999999998</v>
      </c>
    </row>
    <row r="589" spans="10:11">
      <c r="J589">
        <v>2760</v>
      </c>
      <c r="K589">
        <v>1815.0000000000002</v>
      </c>
    </row>
    <row r="590" spans="10:11">
      <c r="J590">
        <v>1150</v>
      </c>
      <c r="K590">
        <v>1099.9999999999998</v>
      </c>
    </row>
    <row r="591" spans="10:11">
      <c r="J591">
        <v>1249.9999999999998</v>
      </c>
      <c r="K591">
        <v>2925.0000000000005</v>
      </c>
    </row>
    <row r="592" spans="10:11">
      <c r="J592">
        <v>4252.5</v>
      </c>
      <c r="K592">
        <v>665</v>
      </c>
    </row>
    <row r="593" spans="10:11">
      <c r="J593">
        <v>2999.9999999999995</v>
      </c>
      <c r="K593">
        <v>153.125</v>
      </c>
    </row>
    <row r="594" spans="10:11">
      <c r="J594">
        <v>4749.9999999999991</v>
      </c>
      <c r="K594">
        <v>60.000000000000014</v>
      </c>
    </row>
    <row r="595" spans="10:11">
      <c r="J595">
        <v>6125.0000000000009</v>
      </c>
      <c r="K595">
        <v>672</v>
      </c>
    </row>
    <row r="596" spans="10:11">
      <c r="J596">
        <v>6662.5</v>
      </c>
      <c r="K596">
        <v>140</v>
      </c>
    </row>
    <row r="597" spans="10:11">
      <c r="J597">
        <v>2012.5000000000005</v>
      </c>
      <c r="K597">
        <v>0</v>
      </c>
    </row>
    <row r="598" spans="10:11">
      <c r="J598">
        <v>1925.0000000000005</v>
      </c>
      <c r="K598">
        <v>87.5</v>
      </c>
    </row>
    <row r="599" spans="10:11">
      <c r="J599">
        <v>2275.0000000000005</v>
      </c>
      <c r="K599">
        <v>91.875</v>
      </c>
    </row>
    <row r="600" spans="10:11">
      <c r="J600">
        <v>2380.0000000000009</v>
      </c>
      <c r="K600">
        <v>65.625</v>
      </c>
    </row>
    <row r="601" spans="10:11">
      <c r="J601">
        <v>3900.0000000000014</v>
      </c>
      <c r="K601">
        <v>39.375</v>
      </c>
    </row>
    <row r="602" spans="10:11">
      <c r="J602">
        <v>5437.5</v>
      </c>
      <c r="K602">
        <v>756</v>
      </c>
    </row>
    <row r="603" spans="10:11">
      <c r="J603">
        <v>5812.5</v>
      </c>
      <c r="K603">
        <v>175.00000000000003</v>
      </c>
    </row>
    <row r="604" spans="10:11">
      <c r="J604">
        <v>2310</v>
      </c>
      <c r="K604">
        <v>122.50000000000001</v>
      </c>
    </row>
    <row r="605" spans="10:11">
      <c r="J605">
        <v>950</v>
      </c>
      <c r="K605">
        <v>35.000000000000007</v>
      </c>
    </row>
    <row r="606" spans="10:11">
      <c r="J606">
        <v>812.49999999999977</v>
      </c>
      <c r="K606">
        <v>87.499999999999986</v>
      </c>
    </row>
    <row r="607" spans="10:11">
      <c r="J607">
        <v>874.99999999999977</v>
      </c>
      <c r="K607">
        <v>180.00000000000003</v>
      </c>
    </row>
    <row r="608" spans="10:11">
      <c r="J608">
        <v>3577.5</v>
      </c>
      <c r="K608">
        <v>236.24999999999997</v>
      </c>
    </row>
    <row r="609" spans="10:11">
      <c r="J609">
        <v>3999.9999999999995</v>
      </c>
      <c r="K609">
        <v>245.00000000000006</v>
      </c>
    </row>
    <row r="610" spans="10:11">
      <c r="J610">
        <v>3900.0000000000005</v>
      </c>
      <c r="K610">
        <v>433.12500000000006</v>
      </c>
    </row>
    <row r="611" spans="10:11">
      <c r="J611">
        <v>2200.0000000000005</v>
      </c>
      <c r="K611">
        <v>150.00000000000003</v>
      </c>
    </row>
    <row r="612" spans="10:11">
      <c r="J612">
        <v>2900.0000000000005</v>
      </c>
      <c r="K612">
        <v>60</v>
      </c>
    </row>
    <row r="613" spans="10:11">
      <c r="J613">
        <v>1275.0000000000005</v>
      </c>
      <c r="K613">
        <v>78.75</v>
      </c>
    </row>
    <row r="614" spans="10:11">
      <c r="J614">
        <v>1600.0000000000002</v>
      </c>
      <c r="K614">
        <v>52.5</v>
      </c>
    </row>
    <row r="615" spans="10:11">
      <c r="J615">
        <v>1250.0000000000005</v>
      </c>
      <c r="K615">
        <v>30</v>
      </c>
    </row>
    <row r="616" spans="10:11">
      <c r="J616">
        <v>1557.5000000000007</v>
      </c>
      <c r="K616">
        <v>34.999999999999993</v>
      </c>
    </row>
    <row r="617" spans="10:11">
      <c r="J617">
        <v>3250.0000000000014</v>
      </c>
      <c r="K617">
        <v>337.49999999999994</v>
      </c>
    </row>
    <row r="618" spans="10:11">
      <c r="J618">
        <v>4600</v>
      </c>
      <c r="K618">
        <v>480</v>
      </c>
    </row>
    <row r="619" spans="10:11">
      <c r="J619">
        <v>6187.5000000000009</v>
      </c>
      <c r="K619">
        <v>99.750000000000014</v>
      </c>
    </row>
    <row r="620" spans="10:11">
      <c r="J620">
        <v>3412.5000000000009</v>
      </c>
      <c r="K620">
        <v>174.99999999999997</v>
      </c>
    </row>
    <row r="621" spans="10:11">
      <c r="J621">
        <v>999.99999999999989</v>
      </c>
      <c r="K621">
        <v>549.99999999999977</v>
      </c>
    </row>
    <row r="622" spans="10:11">
      <c r="J622">
        <v>437.50000000000006</v>
      </c>
      <c r="K622">
        <v>899.99999999999989</v>
      </c>
    </row>
    <row r="623" spans="10:11">
      <c r="J623">
        <v>2340</v>
      </c>
      <c r="K623">
        <v>262.49999999999994</v>
      </c>
    </row>
    <row r="624" spans="10:11">
      <c r="J624">
        <v>875.00000000000011</v>
      </c>
      <c r="K624">
        <v>687.49999999999977</v>
      </c>
    </row>
    <row r="625" spans="10:11">
      <c r="J625">
        <v>962.50000000000023</v>
      </c>
      <c r="K625">
        <v>809.99999999999989</v>
      </c>
    </row>
    <row r="626" spans="10:11">
      <c r="J626">
        <v>990</v>
      </c>
      <c r="K626">
        <v>914.37500000000011</v>
      </c>
    </row>
    <row r="627" spans="10:11">
      <c r="J627">
        <v>950.00000000000034</v>
      </c>
      <c r="K627">
        <v>625</v>
      </c>
    </row>
    <row r="628" spans="10:11">
      <c r="J628">
        <v>549.99999999999989</v>
      </c>
      <c r="K628">
        <v>843.74999999999989</v>
      </c>
    </row>
    <row r="629" spans="10:11">
      <c r="J629">
        <v>1062.5</v>
      </c>
      <c r="K629">
        <v>673.75000000000023</v>
      </c>
    </row>
    <row r="630" spans="10:11">
      <c r="J630">
        <v>599.99999999999989</v>
      </c>
      <c r="K630">
        <v>399.99999999999994</v>
      </c>
    </row>
    <row r="631" spans="10:11">
      <c r="J631">
        <v>1425.0000000000002</v>
      </c>
      <c r="K631">
        <v>584.99999999999989</v>
      </c>
    </row>
    <row r="632" spans="10:11">
      <c r="J632">
        <v>2980</v>
      </c>
      <c r="K632">
        <v>585.00000000000011</v>
      </c>
    </row>
    <row r="633" spans="10:11">
      <c r="J633">
        <v>2499.9999999999995</v>
      </c>
      <c r="K633">
        <v>320.62499999999994</v>
      </c>
    </row>
    <row r="634" spans="10:11">
      <c r="J634">
        <v>3374.9999999999995</v>
      </c>
      <c r="K634">
        <v>412.50000000000017</v>
      </c>
    </row>
    <row r="635" spans="10:11">
      <c r="J635">
        <v>937.50000000000045</v>
      </c>
      <c r="K635">
        <v>275</v>
      </c>
    </row>
    <row r="636" spans="10:11">
      <c r="J636">
        <v>875.00000000000034</v>
      </c>
      <c r="K636">
        <v>660.00000000000034</v>
      </c>
    </row>
    <row r="637" spans="10:11">
      <c r="J637">
        <v>1875.0000000000007</v>
      </c>
      <c r="K637">
        <v>314.99999999999989</v>
      </c>
    </row>
    <row r="638" spans="10:11">
      <c r="J638">
        <v>900.00000000000057</v>
      </c>
      <c r="K638">
        <v>652.50000000000011</v>
      </c>
    </row>
    <row r="639" spans="10:11">
      <c r="J639">
        <v>1185.0000000000007</v>
      </c>
      <c r="K639">
        <v>388.12499999999989</v>
      </c>
    </row>
    <row r="640" spans="10:11">
      <c r="J640">
        <v>3937.5</v>
      </c>
      <c r="K640">
        <v>962.50000000000023</v>
      </c>
    </row>
    <row r="641" spans="10:11">
      <c r="J641">
        <v>1625.0000000000005</v>
      </c>
      <c r="K641">
        <v>2025.0000000000002</v>
      </c>
    </row>
    <row r="642" spans="10:11">
      <c r="J642">
        <v>675.00000000000034</v>
      </c>
      <c r="K642">
        <v>1687.4999999999998</v>
      </c>
    </row>
    <row r="643" spans="10:11">
      <c r="J643">
        <v>600.00000000000034</v>
      </c>
      <c r="K643">
        <v>1485.0000000000002</v>
      </c>
    </row>
    <row r="644" spans="10:11">
      <c r="J644">
        <v>1290</v>
      </c>
      <c r="K644">
        <v>2887.5000000000005</v>
      </c>
    </row>
    <row r="645" spans="10:11">
      <c r="J645">
        <v>399.99999999999989</v>
      </c>
      <c r="K645">
        <v>1856.2499999999998</v>
      </c>
    </row>
    <row r="646" spans="10:11">
      <c r="J646">
        <v>449.99999999999989</v>
      </c>
      <c r="K646">
        <v>2062.4999999999995</v>
      </c>
    </row>
    <row r="647" spans="10:11">
      <c r="J647">
        <v>2680</v>
      </c>
      <c r="K647">
        <v>2193.7499999999995</v>
      </c>
    </row>
    <row r="648" spans="10:11">
      <c r="J648">
        <v>1912.4999999999998</v>
      </c>
      <c r="K648">
        <v>1552.5000000000002</v>
      </c>
    </row>
    <row r="649" spans="10:11">
      <c r="J649">
        <v>1800.0000000000007</v>
      </c>
      <c r="K649">
        <v>1181.2499999999998</v>
      </c>
    </row>
    <row r="650" spans="10:11">
      <c r="J650">
        <v>525.00000000000023</v>
      </c>
      <c r="K650">
        <v>3120.0000000000005</v>
      </c>
    </row>
    <row r="651" spans="10:11">
      <c r="J651">
        <v>850.00000000000057</v>
      </c>
      <c r="K651">
        <v>1499.9999999999998</v>
      </c>
    </row>
    <row r="652" spans="10:11">
      <c r="J652">
        <v>550.00000000000034</v>
      </c>
      <c r="K652">
        <v>2543.7499999999995</v>
      </c>
    </row>
    <row r="653" spans="10:11">
      <c r="J653">
        <v>825.00000000000023</v>
      </c>
      <c r="K653">
        <v>1275.0000000000002</v>
      </c>
    </row>
    <row r="654" spans="10:11">
      <c r="J654">
        <v>1375.0000000000007</v>
      </c>
      <c r="K654">
        <v>1718.75</v>
      </c>
    </row>
    <row r="655" spans="10:11">
      <c r="J655">
        <v>562.50000000000045</v>
      </c>
      <c r="K655">
        <v>1581.25</v>
      </c>
    </row>
    <row r="656" spans="10:11">
      <c r="J656">
        <v>800.00000000000057</v>
      </c>
      <c r="K656">
        <v>1874.9999999999998</v>
      </c>
    </row>
    <row r="657" spans="10:11">
      <c r="J657">
        <v>2062.5000000000005</v>
      </c>
      <c r="K657">
        <v>708.74999999999989</v>
      </c>
    </row>
    <row r="658" spans="10:11">
      <c r="J658">
        <v>562.50000000000034</v>
      </c>
      <c r="K658">
        <v>1495.0000000000002</v>
      </c>
    </row>
    <row r="659" spans="10:11">
      <c r="J659">
        <v>1562.5000000000005</v>
      </c>
      <c r="K659">
        <v>682.50000000000011</v>
      </c>
    </row>
    <row r="660" spans="10:11">
      <c r="J660">
        <v>1140</v>
      </c>
      <c r="K660">
        <v>405</v>
      </c>
    </row>
    <row r="661" spans="10:11">
      <c r="J661">
        <v>275.00000000000006</v>
      </c>
      <c r="K661">
        <v>1235.0000000000002</v>
      </c>
    </row>
    <row r="662" spans="10:11">
      <c r="J662">
        <v>249.99999999999994</v>
      </c>
      <c r="K662">
        <v>1215.0000000000002</v>
      </c>
    </row>
    <row r="663" spans="10:11">
      <c r="J663">
        <v>337.50000000000006</v>
      </c>
      <c r="K663">
        <v>956.24999999999966</v>
      </c>
    </row>
    <row r="664" spans="10:11">
      <c r="J664">
        <v>299.99999999999994</v>
      </c>
      <c r="K664">
        <v>2437.5000000000005</v>
      </c>
    </row>
    <row r="665" spans="10:11">
      <c r="J665">
        <v>975.00000000000011</v>
      </c>
      <c r="K665">
        <v>2324.9999999999995</v>
      </c>
    </row>
    <row r="666" spans="10:11">
      <c r="J666">
        <v>2380</v>
      </c>
      <c r="K666">
        <v>2274.9999999999995</v>
      </c>
    </row>
    <row r="667" spans="10:11">
      <c r="J667">
        <v>1500.0000000000005</v>
      </c>
      <c r="K667">
        <v>2145.0000000000005</v>
      </c>
    </row>
    <row r="668" spans="10:11">
      <c r="J668">
        <v>412.50000000000023</v>
      </c>
      <c r="K668">
        <v>1349.9999999999998</v>
      </c>
    </row>
    <row r="669" spans="10:11">
      <c r="J669">
        <v>375.00000000000017</v>
      </c>
      <c r="K669">
        <v>3412.5000000000014</v>
      </c>
    </row>
    <row r="670" spans="10:11">
      <c r="J670">
        <v>700.00000000000045</v>
      </c>
      <c r="K670">
        <v>700</v>
      </c>
    </row>
    <row r="671" spans="10:11">
      <c r="J671">
        <v>450.00000000000028</v>
      </c>
      <c r="K671">
        <v>658</v>
      </c>
    </row>
    <row r="672" spans="10:11">
      <c r="J672">
        <v>400.00000000000023</v>
      </c>
      <c r="K672">
        <v>244.99999999999997</v>
      </c>
    </row>
    <row r="673" spans="10:11">
      <c r="J673">
        <v>1187.5000000000005</v>
      </c>
      <c r="K673">
        <v>125</v>
      </c>
    </row>
    <row r="674" spans="10:11">
      <c r="J674">
        <v>450.0000000000004</v>
      </c>
      <c r="K674">
        <v>93.75</v>
      </c>
    </row>
    <row r="675" spans="10:11">
      <c r="J675">
        <v>612.50000000000045</v>
      </c>
      <c r="K675">
        <v>952.87499999999977</v>
      </c>
    </row>
    <row r="676" spans="10:11">
      <c r="J676">
        <v>3187.5</v>
      </c>
      <c r="K676">
        <v>168.75</v>
      </c>
    </row>
    <row r="677" spans="10:11">
      <c r="J677">
        <v>450.00000000000023</v>
      </c>
      <c r="K677">
        <v>1010.6249999999998</v>
      </c>
    </row>
    <row r="678" spans="10:11">
      <c r="J678">
        <v>1090</v>
      </c>
      <c r="K678">
        <v>481.24999999999994</v>
      </c>
    </row>
    <row r="679" spans="10:11">
      <c r="J679">
        <v>250.00000000000006</v>
      </c>
      <c r="K679">
        <v>359.99999999999994</v>
      </c>
    </row>
    <row r="680" spans="10:11">
      <c r="J680">
        <v>199.99999999999994</v>
      </c>
      <c r="K680">
        <v>236.25</v>
      </c>
    </row>
    <row r="681" spans="10:11">
      <c r="J681">
        <v>2280</v>
      </c>
      <c r="K681">
        <v>240.62499999999997</v>
      </c>
    </row>
    <row r="682" spans="10:11">
      <c r="J682">
        <v>1012.4999999999999</v>
      </c>
      <c r="K682">
        <v>1058.7499999999998</v>
      </c>
    </row>
    <row r="683" spans="10:11">
      <c r="J683">
        <v>1400.0000000000005</v>
      </c>
      <c r="K683">
        <v>404.99999999999994</v>
      </c>
    </row>
    <row r="684" spans="10:11">
      <c r="J684">
        <v>337.50000000000017</v>
      </c>
      <c r="K684">
        <v>274.99999999999994</v>
      </c>
    </row>
    <row r="685" spans="10:11">
      <c r="J685">
        <v>975.00000000000034</v>
      </c>
      <c r="K685">
        <v>866.24999999999977</v>
      </c>
    </row>
    <row r="686" spans="10:11">
      <c r="J686">
        <v>650.00000000000034</v>
      </c>
      <c r="K686">
        <v>171.87499999999997</v>
      </c>
    </row>
    <row r="687" spans="10:11">
      <c r="J687">
        <v>350.00000000000023</v>
      </c>
      <c r="K687">
        <v>165</v>
      </c>
    </row>
    <row r="688" spans="10:11">
      <c r="J688">
        <v>412.50000000000034</v>
      </c>
      <c r="K688">
        <v>162.5</v>
      </c>
    </row>
    <row r="689" spans="10:11">
      <c r="J689">
        <v>1512.5000000000005</v>
      </c>
      <c r="K689">
        <v>428.99999999999994</v>
      </c>
    </row>
    <row r="690" spans="10:11">
      <c r="J690">
        <v>874.99999999999989</v>
      </c>
      <c r="K690">
        <v>529.375</v>
      </c>
    </row>
    <row r="691" spans="10:11">
      <c r="J691">
        <v>1980</v>
      </c>
      <c r="K691">
        <v>328.12500000000006</v>
      </c>
    </row>
    <row r="692" spans="10:11">
      <c r="J692">
        <v>877.5</v>
      </c>
      <c r="K692">
        <v>421.875</v>
      </c>
    </row>
    <row r="693" spans="10:11">
      <c r="J693">
        <v>1485.0000000000002</v>
      </c>
      <c r="K693">
        <v>253.125</v>
      </c>
    </row>
    <row r="694" spans="10:11">
      <c r="J694">
        <v>450.00000000000011</v>
      </c>
      <c r="K694">
        <v>415.62500000000006</v>
      </c>
    </row>
    <row r="695" spans="10:11">
      <c r="J695">
        <v>187.49999999999997</v>
      </c>
      <c r="K695">
        <v>562.49999999999989</v>
      </c>
    </row>
    <row r="696" spans="10:11">
      <c r="J696">
        <v>624.99999999999989</v>
      </c>
      <c r="K696">
        <v>378.12499999999994</v>
      </c>
    </row>
    <row r="697" spans="10:11">
      <c r="J697">
        <v>1374.9999999999998</v>
      </c>
      <c r="K697">
        <v>715</v>
      </c>
    </row>
    <row r="698" spans="10:11">
      <c r="J698">
        <v>780</v>
      </c>
      <c r="K698">
        <v>390</v>
      </c>
    </row>
    <row r="699" spans="10:11">
      <c r="J699">
        <v>500.00000000000017</v>
      </c>
      <c r="K699">
        <v>312.5</v>
      </c>
    </row>
    <row r="700" spans="10:11">
      <c r="J700">
        <v>400.00000000000011</v>
      </c>
      <c r="K700">
        <v>123.75000000000001</v>
      </c>
    </row>
    <row r="701" spans="10:11">
      <c r="J701">
        <v>374.99999999999994</v>
      </c>
      <c r="K701">
        <v>721.87499999999989</v>
      </c>
    </row>
    <row r="702" spans="10:11">
      <c r="J702">
        <v>940.00000000000023</v>
      </c>
      <c r="K702">
        <v>1425</v>
      </c>
    </row>
    <row r="703" spans="10:11">
      <c r="J703">
        <v>225.00000000000009</v>
      </c>
      <c r="K703">
        <v>1268.75</v>
      </c>
    </row>
    <row r="704" spans="10:11">
      <c r="J704">
        <v>149.99999999999997</v>
      </c>
      <c r="K704">
        <v>890.625</v>
      </c>
    </row>
    <row r="705" spans="10:11">
      <c r="J705">
        <v>950.00000000000023</v>
      </c>
      <c r="K705">
        <v>2600</v>
      </c>
    </row>
    <row r="706" spans="10:11">
      <c r="J706">
        <v>175.00000000000006</v>
      </c>
      <c r="K706">
        <v>1105.0000000000002</v>
      </c>
    </row>
    <row r="707" spans="10:11">
      <c r="J707">
        <v>3120</v>
      </c>
      <c r="K707">
        <v>701.25000000000011</v>
      </c>
    </row>
    <row r="708" spans="10:11">
      <c r="J708">
        <v>437.50000000000011</v>
      </c>
      <c r="K708">
        <v>2200</v>
      </c>
    </row>
    <row r="709" spans="10:11">
      <c r="J709">
        <v>1249.9999999999995</v>
      </c>
      <c r="K709">
        <v>1087.5000000000002</v>
      </c>
    </row>
    <row r="710" spans="10:11">
      <c r="J710">
        <v>770.00000000000011</v>
      </c>
      <c r="K710">
        <v>551.24999999999989</v>
      </c>
    </row>
    <row r="711" spans="10:11">
      <c r="J711">
        <v>112.49999999999997</v>
      </c>
      <c r="K711">
        <v>770.00000000000023</v>
      </c>
    </row>
    <row r="712" spans="10:11">
      <c r="J712">
        <v>900.00000000000023</v>
      </c>
      <c r="K712">
        <v>609.37500000000011</v>
      </c>
    </row>
    <row r="713" spans="10:11">
      <c r="J713">
        <v>150.00000000000006</v>
      </c>
      <c r="K713">
        <v>528.12500000000011</v>
      </c>
    </row>
    <row r="714" spans="10:11">
      <c r="J714">
        <v>900.00000000000034</v>
      </c>
      <c r="K714">
        <v>653.125</v>
      </c>
    </row>
    <row r="715" spans="10:11">
      <c r="J715">
        <v>312.50000000000006</v>
      </c>
      <c r="K715">
        <v>617.50000000000011</v>
      </c>
    </row>
    <row r="716" spans="10:11">
      <c r="J716">
        <v>857.50000000000011</v>
      </c>
      <c r="K716">
        <v>450.00000000000006</v>
      </c>
    </row>
    <row r="717" spans="10:11">
      <c r="J717">
        <v>2274.9999999999995</v>
      </c>
      <c r="K717">
        <v>378.12500000000006</v>
      </c>
    </row>
    <row r="718" spans="10:11">
      <c r="J718">
        <v>1300.0000000000002</v>
      </c>
      <c r="K718">
        <v>721.87500000000011</v>
      </c>
    </row>
    <row r="719" spans="10:11">
      <c r="J719">
        <v>3270</v>
      </c>
      <c r="K719">
        <v>584.375</v>
      </c>
    </row>
    <row r="720" spans="10:11">
      <c r="J720">
        <v>945.00000000000011</v>
      </c>
      <c r="K720">
        <v>650.00000000000011</v>
      </c>
    </row>
    <row r="721" spans="10:11">
      <c r="J721">
        <v>2599.9999999999995</v>
      </c>
      <c r="K721">
        <v>478.12500000000006</v>
      </c>
    </row>
    <row r="722" spans="10:11">
      <c r="J722">
        <v>1710.0000000000002</v>
      </c>
      <c r="K722">
        <v>1800.0000000000005</v>
      </c>
    </row>
    <row r="723" spans="10:11">
      <c r="J723">
        <v>437.49999999999989</v>
      </c>
      <c r="K723">
        <v>1312.5000000000002</v>
      </c>
    </row>
    <row r="724" spans="10:11">
      <c r="J724">
        <v>1700.0000000000002</v>
      </c>
      <c r="K724">
        <v>1190.0000000000005</v>
      </c>
    </row>
    <row r="725" spans="10:11">
      <c r="J725">
        <v>2762.5000000000005</v>
      </c>
      <c r="K725">
        <v>1000.0000000000002</v>
      </c>
    </row>
    <row r="726" spans="10:11">
      <c r="J726">
        <v>1499.9999999999995</v>
      </c>
      <c r="K726">
        <v>1995.0000000000005</v>
      </c>
    </row>
    <row r="727" spans="10:11">
      <c r="J727">
        <v>2024.9999999999998</v>
      </c>
      <c r="K727">
        <v>510</v>
      </c>
    </row>
    <row r="728" spans="10:11">
      <c r="J728">
        <v>1032.5</v>
      </c>
      <c r="K728">
        <v>531.25</v>
      </c>
    </row>
    <row r="729" spans="10:11">
      <c r="J729">
        <v>1557.5000000000002</v>
      </c>
      <c r="K729">
        <v>247.5</v>
      </c>
    </row>
    <row r="730" spans="10:11">
      <c r="J730">
        <v>2349.9999999999995</v>
      </c>
      <c r="K730">
        <v>1068.75</v>
      </c>
    </row>
    <row r="731" spans="10:11">
      <c r="J731">
        <v>2624.9999999999995</v>
      </c>
      <c r="K731">
        <v>220</v>
      </c>
    </row>
    <row r="732" spans="10:11">
      <c r="J732">
        <v>1299.9999999999998</v>
      </c>
      <c r="K732">
        <v>828.74999999999989</v>
      </c>
    </row>
    <row r="733" spans="10:11">
      <c r="J733">
        <v>612.5</v>
      </c>
      <c r="K733">
        <v>227.5</v>
      </c>
    </row>
    <row r="734" spans="10:11">
      <c r="J734">
        <v>2180</v>
      </c>
      <c r="K734">
        <v>495.00000000000006</v>
      </c>
    </row>
    <row r="735" spans="10:11">
      <c r="J735">
        <v>3134.9999999999995</v>
      </c>
      <c r="K735">
        <v>240.00000000000006</v>
      </c>
    </row>
    <row r="736" spans="10:11">
      <c r="J736">
        <v>3574.9999999999995</v>
      </c>
      <c r="K736">
        <v>1265.6250000000002</v>
      </c>
    </row>
    <row r="737" spans="10:11">
      <c r="J737">
        <v>1760.0000000000002</v>
      </c>
      <c r="K737">
        <v>690.625</v>
      </c>
    </row>
    <row r="738" spans="10:11">
      <c r="J738">
        <v>1787.5</v>
      </c>
      <c r="K738">
        <v>828.75</v>
      </c>
    </row>
    <row r="739" spans="10:11">
      <c r="J739">
        <v>1732.5000000000002</v>
      </c>
      <c r="K739">
        <v>247.49999999999997</v>
      </c>
    </row>
    <row r="740" spans="10:11">
      <c r="J740">
        <v>3124.9999999999995</v>
      </c>
      <c r="K740">
        <v>1811.2499999999998</v>
      </c>
    </row>
    <row r="741" spans="10:11">
      <c r="J741">
        <v>2374.9999999999995</v>
      </c>
      <c r="K741">
        <v>1608.7499999999998</v>
      </c>
    </row>
    <row r="742" spans="10:11">
      <c r="J742">
        <v>2080</v>
      </c>
      <c r="K742">
        <v>1785</v>
      </c>
    </row>
    <row r="743" spans="10:11">
      <c r="J743">
        <v>2997.4999999999995</v>
      </c>
      <c r="K743">
        <v>1466.25</v>
      </c>
    </row>
    <row r="744" spans="10:11">
      <c r="J744">
        <v>3437.4999999999995</v>
      </c>
      <c r="K744">
        <v>3712.5</v>
      </c>
    </row>
    <row r="745" spans="10:11">
      <c r="J745">
        <v>1622.5000000000002</v>
      </c>
      <c r="K745">
        <v>2430</v>
      </c>
    </row>
    <row r="746" spans="10:11">
      <c r="J746">
        <v>2874.9999999999995</v>
      </c>
      <c r="K746">
        <v>1781.2500000000002</v>
      </c>
    </row>
    <row r="747" spans="10:11">
      <c r="J747">
        <v>3162.4999999999995</v>
      </c>
      <c r="K747">
        <v>1995.0000000000002</v>
      </c>
    </row>
    <row r="748" spans="10:11">
      <c r="J748">
        <v>699.99999999999989</v>
      </c>
      <c r="K748">
        <v>3217.5000000000005</v>
      </c>
    </row>
    <row r="749" spans="10:11">
      <c r="J749">
        <v>2452.5</v>
      </c>
      <c r="K749">
        <v>2422.5</v>
      </c>
    </row>
    <row r="750" spans="10:11">
      <c r="J750">
        <v>3420</v>
      </c>
      <c r="K750">
        <v>1753.1250000000002</v>
      </c>
    </row>
    <row r="751" spans="10:11">
      <c r="J751">
        <v>1920.0000000000002</v>
      </c>
      <c r="K751">
        <v>1680</v>
      </c>
    </row>
    <row r="752" spans="10:11">
      <c r="J752">
        <v>3867.5</v>
      </c>
      <c r="K752">
        <v>760</v>
      </c>
    </row>
    <row r="753" spans="10:11">
      <c r="J753">
        <v>2242.5000000000005</v>
      </c>
      <c r="K753">
        <v>1147.5</v>
      </c>
    </row>
    <row r="754" spans="10:11">
      <c r="J754">
        <v>1625.0000000000002</v>
      </c>
      <c r="K754">
        <v>812.50000000000011</v>
      </c>
    </row>
    <row r="755" spans="10:11">
      <c r="J755">
        <v>2997.5000000000005</v>
      </c>
      <c r="K755">
        <v>385.00000000000006</v>
      </c>
    </row>
    <row r="756" spans="10:11">
      <c r="J756">
        <v>3705</v>
      </c>
      <c r="K756">
        <v>934.37500000000023</v>
      </c>
    </row>
    <row r="757" spans="10:11">
      <c r="J757">
        <v>1787.5000000000005</v>
      </c>
      <c r="K757">
        <v>455</v>
      </c>
    </row>
    <row r="758" spans="10:11">
      <c r="J758">
        <v>975.00000000000023</v>
      </c>
      <c r="K758">
        <v>975.00000000000011</v>
      </c>
    </row>
    <row r="759" spans="10:11">
      <c r="J759">
        <v>2080.0000000000005</v>
      </c>
      <c r="K759">
        <v>807.50000000000011</v>
      </c>
    </row>
    <row r="760" spans="10:11">
      <c r="K760">
        <v>2430.0000000000005</v>
      </c>
    </row>
    <row r="761" spans="10:11">
      <c r="K761">
        <v>1700.0000000000005</v>
      </c>
    </row>
    <row r="762" spans="10:11">
      <c r="K762">
        <v>1440.0000000000002</v>
      </c>
    </row>
    <row r="763" spans="10:11">
      <c r="K763">
        <v>2671.8750000000005</v>
      </c>
    </row>
    <row r="764" spans="10:11">
      <c r="K764">
        <v>1721.25</v>
      </c>
    </row>
    <row r="765" spans="10:11">
      <c r="K765">
        <v>599.99999999999989</v>
      </c>
    </row>
    <row r="766" spans="10:11">
      <c r="K766">
        <v>1058.75</v>
      </c>
    </row>
    <row r="767" spans="10:11">
      <c r="K767">
        <v>1822.5</v>
      </c>
    </row>
    <row r="768" spans="10:11">
      <c r="K768">
        <v>569.99999999999989</v>
      </c>
    </row>
    <row r="769" spans="11:11">
      <c r="K769">
        <v>1761.75</v>
      </c>
    </row>
    <row r="770" spans="11:11">
      <c r="K770">
        <v>503.12500000000006</v>
      </c>
    </row>
    <row r="771" spans="11:11">
      <c r="K771">
        <v>509.99999999999989</v>
      </c>
    </row>
    <row r="772" spans="11:11">
      <c r="K772">
        <v>1670.625</v>
      </c>
    </row>
    <row r="773" spans="11:11">
      <c r="K773">
        <v>459.37500000000006</v>
      </c>
    </row>
    <row r="774" spans="11:11">
      <c r="K774">
        <v>539.99999999999989</v>
      </c>
    </row>
    <row r="775" spans="11:11">
      <c r="K775">
        <v>2153.25</v>
      </c>
    </row>
    <row r="776" spans="11:11">
      <c r="K776">
        <v>1106.875</v>
      </c>
    </row>
    <row r="777" spans="11:11">
      <c r="K777">
        <v>2031.25</v>
      </c>
    </row>
    <row r="778" spans="11:11">
      <c r="K778">
        <v>2362.5</v>
      </c>
    </row>
    <row r="779" spans="11:11">
      <c r="K779">
        <v>1203.125</v>
      </c>
    </row>
    <row r="780" spans="11:11">
      <c r="K780">
        <v>2537.5000000000005</v>
      </c>
    </row>
    <row r="781" spans="11:11">
      <c r="K781">
        <v>2778.75</v>
      </c>
    </row>
    <row r="782" spans="11:11">
      <c r="K782">
        <v>859.37500000000011</v>
      </c>
    </row>
    <row r="783" spans="11:11">
      <c r="K783">
        <v>948.75000000000011</v>
      </c>
    </row>
    <row r="784" spans="11:11">
      <c r="K784">
        <v>2712.5000000000005</v>
      </c>
    </row>
    <row r="785" spans="11:11">
      <c r="K785">
        <v>2705.625</v>
      </c>
    </row>
    <row r="786" spans="11:11">
      <c r="K786">
        <v>2175.0000000000005</v>
      </c>
    </row>
    <row r="787" spans="11:11">
      <c r="K787">
        <v>2103.75</v>
      </c>
    </row>
    <row r="788" spans="11:11">
      <c r="K788">
        <v>1875.0000000000002</v>
      </c>
    </row>
    <row r="789" spans="11:11">
      <c r="K789">
        <v>2160.0000000000005</v>
      </c>
    </row>
    <row r="790" spans="11:11">
      <c r="K790">
        <v>1093.7500000000002</v>
      </c>
    </row>
    <row r="791" spans="11:11">
      <c r="K791">
        <v>2092.5000000000005</v>
      </c>
    </row>
    <row r="792" spans="11:11">
      <c r="K792">
        <v>681.25000000000011</v>
      </c>
    </row>
    <row r="793" spans="11:11">
      <c r="K793">
        <v>1251.25</v>
      </c>
    </row>
    <row r="794" spans="11:11">
      <c r="K794">
        <v>2275</v>
      </c>
    </row>
    <row r="795" spans="11:11">
      <c r="K795">
        <v>2559.375</v>
      </c>
    </row>
    <row r="796" spans="11:11">
      <c r="K796">
        <v>720</v>
      </c>
    </row>
    <row r="797" spans="11:11">
      <c r="K797">
        <v>520.625</v>
      </c>
    </row>
    <row r="798" spans="11:11">
      <c r="K798">
        <v>1640</v>
      </c>
    </row>
    <row r="799" spans="11:11">
      <c r="K799">
        <v>2050</v>
      </c>
    </row>
    <row r="800" spans="11:11">
      <c r="K800">
        <v>2125</v>
      </c>
    </row>
    <row r="801" spans="11:11">
      <c r="K801">
        <v>893.75000000000011</v>
      </c>
    </row>
    <row r="802" spans="11:11">
      <c r="K802">
        <v>2187.5</v>
      </c>
    </row>
    <row r="803" spans="11:11">
      <c r="K803">
        <v>843.75000000000011</v>
      </c>
    </row>
    <row r="804" spans="11:11">
      <c r="K804">
        <v>770</v>
      </c>
    </row>
    <row r="805" spans="11:11">
      <c r="K805">
        <v>928.12500000000011</v>
      </c>
    </row>
    <row r="806" spans="11:11">
      <c r="K806">
        <v>2000</v>
      </c>
    </row>
    <row r="807" spans="11:11">
      <c r="K807">
        <v>2131.25</v>
      </c>
    </row>
    <row r="808" spans="11:11">
      <c r="K808">
        <v>748.12500000000011</v>
      </c>
    </row>
    <row r="809" spans="11:11">
      <c r="K809">
        <v>783.75</v>
      </c>
    </row>
    <row r="810" spans="11:11">
      <c r="K810">
        <v>819.00000000000011</v>
      </c>
    </row>
    <row r="811" spans="11:11">
      <c r="K811">
        <v>367.50000000000006</v>
      </c>
    </row>
    <row r="812" spans="11:11">
      <c r="K812">
        <v>270.00000000000006</v>
      </c>
    </row>
    <row r="813" spans="11:11">
      <c r="K813">
        <v>225.00000000000006</v>
      </c>
    </row>
    <row r="814" spans="11:11">
      <c r="K814">
        <v>673.74999999999989</v>
      </c>
    </row>
    <row r="815" spans="11:11">
      <c r="K815">
        <v>250.00000000000006</v>
      </c>
    </row>
    <row r="816" spans="11:11">
      <c r="K816">
        <v>673.75</v>
      </c>
    </row>
    <row r="817" spans="11:11">
      <c r="K817">
        <v>1491.8749999999995</v>
      </c>
    </row>
    <row r="818" spans="11:11">
      <c r="K818">
        <v>1478.7499999999995</v>
      </c>
    </row>
    <row r="819" spans="11:11">
      <c r="K819">
        <v>2205</v>
      </c>
    </row>
    <row r="820" spans="11:11">
      <c r="K820">
        <v>2528.75</v>
      </c>
    </row>
    <row r="821" spans="11:11">
      <c r="K821">
        <v>2047.4999999999998</v>
      </c>
    </row>
    <row r="822" spans="11:11">
      <c r="K822">
        <v>1636.25</v>
      </c>
    </row>
    <row r="823" spans="11:11">
      <c r="K823">
        <v>2520</v>
      </c>
    </row>
    <row r="824" spans="11:11">
      <c r="K824">
        <v>2170</v>
      </c>
    </row>
    <row r="825" spans="11:11">
      <c r="K825">
        <v>1592.5</v>
      </c>
    </row>
    <row r="826" spans="11:11">
      <c r="K826">
        <v>1190</v>
      </c>
    </row>
    <row r="827" spans="11:11">
      <c r="K827">
        <v>866.25000000000023</v>
      </c>
    </row>
    <row r="828" spans="11:11">
      <c r="K828">
        <v>437.50000000000006</v>
      </c>
    </row>
    <row r="829" spans="11:11">
      <c r="K829">
        <v>350.00000000000006</v>
      </c>
    </row>
    <row r="830" spans="11:11">
      <c r="K830">
        <v>1010.6250000000002</v>
      </c>
    </row>
    <row r="831" spans="11:11">
      <c r="K831">
        <v>660.00000000000011</v>
      </c>
    </row>
    <row r="832" spans="11:11">
      <c r="K832">
        <v>905.62500000000011</v>
      </c>
    </row>
    <row r="833" spans="11:11">
      <c r="K833">
        <v>1706.2500000000002</v>
      </c>
    </row>
    <row r="834" spans="11:11">
      <c r="K834">
        <v>1968.7500000000005</v>
      </c>
    </row>
    <row r="835" spans="11:11">
      <c r="K835">
        <v>1347.5000000000002</v>
      </c>
    </row>
    <row r="836" spans="11:11">
      <c r="K836">
        <v>1520.0000000000005</v>
      </c>
    </row>
    <row r="837" spans="11:11">
      <c r="K837">
        <v>1466.2500000000002</v>
      </c>
    </row>
    <row r="838" spans="11:11">
      <c r="K838">
        <v>419.99999999999989</v>
      </c>
    </row>
    <row r="839" spans="11:11">
      <c r="K839">
        <v>393.74999999999989</v>
      </c>
    </row>
    <row r="840" spans="11:11">
      <c r="K840">
        <v>1347.5</v>
      </c>
    </row>
    <row r="841" spans="11:11">
      <c r="K841">
        <v>356.25</v>
      </c>
    </row>
    <row r="842" spans="11:11">
      <c r="K842">
        <v>341.24999999999989</v>
      </c>
    </row>
    <row r="843" spans="11:11">
      <c r="K843">
        <v>459.37499999999994</v>
      </c>
    </row>
    <row r="844" spans="11:11">
      <c r="K844">
        <v>1987.5</v>
      </c>
    </row>
    <row r="845" spans="11:11">
      <c r="K845">
        <v>1044.9999999999998</v>
      </c>
    </row>
    <row r="846" spans="11:11">
      <c r="K846">
        <v>1897.5000000000002</v>
      </c>
    </row>
    <row r="847" spans="11:11">
      <c r="K847">
        <v>2268.7499999999995</v>
      </c>
    </row>
    <row r="848" spans="11:11">
      <c r="K848">
        <v>742.5</v>
      </c>
    </row>
    <row r="849" spans="11:11">
      <c r="K849">
        <v>2413.125</v>
      </c>
    </row>
    <row r="850" spans="11:11">
      <c r="K850">
        <v>2700</v>
      </c>
    </row>
    <row r="851" spans="11:11">
      <c r="K851">
        <v>2591.875</v>
      </c>
    </row>
    <row r="852" spans="11:11">
      <c r="K852">
        <v>2625</v>
      </c>
    </row>
    <row r="853" spans="11:11">
      <c r="K853">
        <v>643.12499999999989</v>
      </c>
    </row>
    <row r="854" spans="11:11">
      <c r="K854">
        <v>1856.2500000000007</v>
      </c>
    </row>
    <row r="855" spans="11:11">
      <c r="K855">
        <v>960.00000000000023</v>
      </c>
    </row>
    <row r="856" spans="11:11">
      <c r="K856">
        <v>581.875</v>
      </c>
    </row>
    <row r="857" spans="11:11">
      <c r="K857">
        <v>1581.2500000000005</v>
      </c>
    </row>
    <row r="858" spans="11:11">
      <c r="K858">
        <v>1875.0000000000005</v>
      </c>
    </row>
    <row r="859" spans="11:11">
      <c r="K859">
        <v>920.00000000000034</v>
      </c>
    </row>
    <row r="860" spans="11:11">
      <c r="K860">
        <v>510.00000000000011</v>
      </c>
    </row>
    <row r="861" spans="11:11">
      <c r="K861">
        <v>800.00000000000011</v>
      </c>
    </row>
    <row r="862" spans="11:11">
      <c r="K862">
        <v>1588.1250000000005</v>
      </c>
    </row>
    <row r="863" spans="11:11">
      <c r="K863">
        <v>1687.5000000000005</v>
      </c>
    </row>
    <row r="864" spans="11:11">
      <c r="K864">
        <v>600.75000000000011</v>
      </c>
    </row>
    <row r="865" spans="11:11">
      <c r="K865">
        <v>2234.375</v>
      </c>
    </row>
    <row r="866" spans="11:11">
      <c r="K866">
        <v>2550</v>
      </c>
    </row>
    <row r="867" spans="11:11">
      <c r="K867">
        <v>962.49999999999989</v>
      </c>
    </row>
    <row r="868" spans="11:11">
      <c r="K868">
        <v>2323.7499999999995</v>
      </c>
    </row>
    <row r="869" spans="11:11">
      <c r="K869">
        <v>446.25</v>
      </c>
    </row>
    <row r="870" spans="11:11">
      <c r="K870">
        <v>297.5</v>
      </c>
    </row>
    <row r="871" spans="11:11">
      <c r="K871">
        <v>275.00000000000006</v>
      </c>
    </row>
    <row r="872" spans="11:11">
      <c r="K872">
        <v>868</v>
      </c>
    </row>
    <row r="873" spans="11:11">
      <c r="K873">
        <v>306.25000000000006</v>
      </c>
    </row>
    <row r="874" spans="11:11">
      <c r="K874">
        <v>805.00000000000011</v>
      </c>
    </row>
    <row r="875" spans="11:11">
      <c r="K875">
        <v>192.50000000000006</v>
      </c>
    </row>
    <row r="876" spans="11:11">
      <c r="K876">
        <v>992</v>
      </c>
    </row>
    <row r="877" spans="11:11">
      <c r="K877">
        <v>398.12500000000006</v>
      </c>
    </row>
    <row r="878" spans="11:11">
      <c r="K878">
        <v>874.99999999999989</v>
      </c>
    </row>
    <row r="879" spans="11:11">
      <c r="K879">
        <v>367.50000000000011</v>
      </c>
    </row>
    <row r="880" spans="11:11">
      <c r="K880">
        <v>350.00000000000011</v>
      </c>
    </row>
    <row r="881" spans="11:11">
      <c r="K881">
        <v>450.00000000000011</v>
      </c>
    </row>
    <row r="882" spans="11:11">
      <c r="K882">
        <v>665.00000000000011</v>
      </c>
    </row>
    <row r="883" spans="11:11">
      <c r="K883">
        <v>325.00000000000011</v>
      </c>
    </row>
    <row r="884" spans="11:11">
      <c r="K884">
        <v>950</v>
      </c>
    </row>
    <row r="885" spans="11:11">
      <c r="K885">
        <v>420.00000000000011</v>
      </c>
    </row>
    <row r="886" spans="11:11">
      <c r="K886">
        <v>165.00000000000003</v>
      </c>
    </row>
    <row r="887" spans="11:11">
      <c r="K887">
        <v>699.99999999999989</v>
      </c>
    </row>
    <row r="888" spans="11:11">
      <c r="K888">
        <v>258.125</v>
      </c>
    </row>
    <row r="889" spans="11:11">
      <c r="K889">
        <v>472.49999999999989</v>
      </c>
    </row>
    <row r="890" spans="11:11">
      <c r="K890">
        <v>999.99999999999966</v>
      </c>
    </row>
    <row r="891" spans="11:11">
      <c r="K891">
        <v>1169.9999999999998</v>
      </c>
    </row>
    <row r="892" spans="11:11">
      <c r="K892">
        <v>1124.9999999999995</v>
      </c>
    </row>
    <row r="893" spans="11:11">
      <c r="K893">
        <v>415.625</v>
      </c>
    </row>
    <row r="894" spans="11:11">
      <c r="K894">
        <v>249.37500000000003</v>
      </c>
    </row>
    <row r="895" spans="11:11">
      <c r="K895">
        <v>260.00000000000011</v>
      </c>
    </row>
    <row r="896" spans="11:11">
      <c r="K896">
        <v>593.75</v>
      </c>
    </row>
    <row r="897" spans="11:11">
      <c r="K897">
        <v>328.125</v>
      </c>
    </row>
    <row r="898" spans="11:11">
      <c r="K898">
        <v>223.12500000000003</v>
      </c>
    </row>
    <row r="899" spans="11:11">
      <c r="K899">
        <v>240.00000000000011</v>
      </c>
    </row>
    <row r="900" spans="11:11">
      <c r="K900">
        <v>804.00000000000011</v>
      </c>
    </row>
    <row r="901" spans="11:11">
      <c r="K901">
        <v>280.00000000000006</v>
      </c>
    </row>
    <row r="902" spans="11:11">
      <c r="K902">
        <v>284.37500000000006</v>
      </c>
    </row>
    <row r="903" spans="11:11">
      <c r="K903">
        <v>170.62500000000006</v>
      </c>
    </row>
    <row r="904" spans="11:11">
      <c r="K904">
        <v>938</v>
      </c>
    </row>
    <row r="905" spans="11:11">
      <c r="K905">
        <v>393.75000000000011</v>
      </c>
    </row>
    <row r="906" spans="11:11">
      <c r="K906">
        <v>297.50000000000006</v>
      </c>
    </row>
    <row r="907" spans="11:11">
      <c r="K907">
        <v>320.00000000000011</v>
      </c>
    </row>
    <row r="908" spans="11:11">
      <c r="K908">
        <v>1120.0000000000002</v>
      </c>
    </row>
    <row r="909" spans="11:11">
      <c r="K909">
        <v>577.50000000000011</v>
      </c>
    </row>
    <row r="910" spans="11:11">
      <c r="K910">
        <v>425.00000000000011</v>
      </c>
    </row>
    <row r="911" spans="11:11">
      <c r="K911">
        <v>643.12500000000011</v>
      </c>
    </row>
    <row r="912" spans="11:11">
      <c r="K912">
        <v>300.00000000000011</v>
      </c>
    </row>
    <row r="913" spans="11:11">
      <c r="K913">
        <v>130.00000000000003</v>
      </c>
    </row>
    <row r="914" spans="11:11">
      <c r="K914">
        <v>227.49999999999997</v>
      </c>
    </row>
    <row r="915" spans="11:11">
      <c r="K915">
        <v>690</v>
      </c>
    </row>
    <row r="916" spans="11:11">
      <c r="K916">
        <v>241.50000000000006</v>
      </c>
    </row>
    <row r="917" spans="11:11">
      <c r="K917">
        <v>1012.4999999999997</v>
      </c>
    </row>
    <row r="918" spans="11:11">
      <c r="K918">
        <v>1119.9999999999998</v>
      </c>
    </row>
    <row r="919" spans="11:11">
      <c r="K919">
        <v>480.00000000000011</v>
      </c>
    </row>
    <row r="920" spans="11:11">
      <c r="K920">
        <v>559.99999999999989</v>
      </c>
    </row>
    <row r="921" spans="11:11">
      <c r="K921">
        <v>449.99999999999994</v>
      </c>
    </row>
    <row r="922" spans="11:11">
      <c r="K922">
        <v>824.99999999999989</v>
      </c>
    </row>
    <row r="923" spans="11:11">
      <c r="K923">
        <v>959.99999999999989</v>
      </c>
    </row>
    <row r="924" spans="11:11">
      <c r="K924">
        <v>440.00000000000006</v>
      </c>
    </row>
    <row r="925" spans="11:11">
      <c r="K925">
        <v>354.37500000000011</v>
      </c>
    </row>
    <row r="926" spans="11:11">
      <c r="K926">
        <v>1959.9999999999998</v>
      </c>
    </row>
    <row r="927" spans="11:11">
      <c r="K927">
        <v>2380</v>
      </c>
    </row>
    <row r="928" spans="11:11">
      <c r="K928">
        <v>1954.9999999999998</v>
      </c>
    </row>
    <row r="929" spans="11:11">
      <c r="K929">
        <v>1923.75</v>
      </c>
    </row>
    <row r="930" spans="11:11">
      <c r="K930">
        <v>2887.5</v>
      </c>
    </row>
    <row r="931" spans="11:11">
      <c r="K931">
        <v>3239.9999999999995</v>
      </c>
    </row>
    <row r="932" spans="11:11">
      <c r="K932">
        <v>2850</v>
      </c>
    </row>
    <row r="933" spans="11:11">
      <c r="K933">
        <v>2660</v>
      </c>
    </row>
    <row r="934" spans="11:11">
      <c r="K934">
        <v>2502.5</v>
      </c>
    </row>
    <row r="935" spans="11:11">
      <c r="K935">
        <v>3230</v>
      </c>
    </row>
    <row r="936" spans="11:11">
      <c r="K936">
        <v>2100</v>
      </c>
    </row>
    <row r="937" spans="11:11">
      <c r="K937">
        <v>1389.3749999999998</v>
      </c>
    </row>
    <row r="938" spans="11:11">
      <c r="K938">
        <v>1000.0000000000001</v>
      </c>
    </row>
    <row r="939" spans="11:11">
      <c r="K939">
        <v>680.62500000000011</v>
      </c>
    </row>
    <row r="940" spans="11:11">
      <c r="K940">
        <v>1496.2500000000002</v>
      </c>
    </row>
    <row r="941" spans="11:11">
      <c r="K941">
        <v>1785.0000000000002</v>
      </c>
    </row>
    <row r="942" spans="11:11">
      <c r="K942">
        <v>2240.0000000000005</v>
      </c>
    </row>
    <row r="943" spans="11:11">
      <c r="K943">
        <v>2560.0000000000005</v>
      </c>
    </row>
    <row r="944" spans="11:11">
      <c r="K944">
        <v>2008.1250000000005</v>
      </c>
    </row>
    <row r="945" spans="11:11">
      <c r="K945">
        <v>607.5</v>
      </c>
    </row>
    <row r="946" spans="11:11">
      <c r="K946">
        <v>468.75</v>
      </c>
    </row>
    <row r="947" spans="11:11">
      <c r="K947">
        <v>551.25000000000011</v>
      </c>
    </row>
    <row r="948" spans="11:11">
      <c r="K948">
        <v>415.62499999999989</v>
      </c>
    </row>
    <row r="949" spans="11:11">
      <c r="K949">
        <v>506.25000000000011</v>
      </c>
    </row>
    <row r="950" spans="11:11">
      <c r="K950">
        <v>761.25000000000011</v>
      </c>
    </row>
    <row r="951" spans="11:11">
      <c r="K951">
        <v>503.12499999999989</v>
      </c>
    </row>
    <row r="952" spans="11:11">
      <c r="K952">
        <v>1549.9999999999998</v>
      </c>
    </row>
    <row r="953" spans="11:11">
      <c r="K953">
        <v>1704.9999999999998</v>
      </c>
    </row>
    <row r="954" spans="11:11">
      <c r="K954">
        <v>1849.9999999999998</v>
      </c>
    </row>
    <row r="955" spans="11:11">
      <c r="K955">
        <v>2860.0000000000005</v>
      </c>
    </row>
    <row r="956" spans="11:11">
      <c r="K956">
        <v>1619.9999999999998</v>
      </c>
    </row>
    <row r="957" spans="11:11">
      <c r="K957">
        <v>1718.7500000000002</v>
      </c>
    </row>
    <row r="958" spans="11:11">
      <c r="K958">
        <v>919.99999999999989</v>
      </c>
    </row>
    <row r="959" spans="11:11">
      <c r="K959">
        <v>1439.9999999999998</v>
      </c>
    </row>
    <row r="960" spans="11:11">
      <c r="K960">
        <v>818.12499999999977</v>
      </c>
    </row>
    <row r="961" spans="11:11">
      <c r="K961">
        <v>1704.9999999999995</v>
      </c>
    </row>
    <row r="962" spans="11:11">
      <c r="K962">
        <v>914.37499999999977</v>
      </c>
    </row>
    <row r="963" spans="11:11">
      <c r="K963">
        <v>446.24999999999989</v>
      </c>
    </row>
    <row r="964" spans="11:11">
      <c r="K964">
        <v>498.74999999999989</v>
      </c>
    </row>
    <row r="965" spans="11:11">
      <c r="K965">
        <v>612.5</v>
      </c>
    </row>
    <row r="966" spans="11:11">
      <c r="K966">
        <v>206.25</v>
      </c>
    </row>
    <row r="967" spans="11:11">
      <c r="K967">
        <v>406.25</v>
      </c>
    </row>
    <row r="968" spans="11:11">
      <c r="K968">
        <v>247.50000000000003</v>
      </c>
    </row>
    <row r="969" spans="11:11">
      <c r="K969">
        <v>1045</v>
      </c>
    </row>
    <row r="970" spans="11:11">
      <c r="K970">
        <v>701.25</v>
      </c>
    </row>
    <row r="971" spans="11:11">
      <c r="K971">
        <v>1380.0000000000002</v>
      </c>
    </row>
    <row r="972" spans="11:11">
      <c r="K972">
        <v>1150.0000000000002</v>
      </c>
    </row>
    <row r="973" spans="11:11">
      <c r="K973">
        <v>637.50000000000011</v>
      </c>
    </row>
    <row r="974" spans="11:11">
      <c r="K974">
        <v>453.75000000000006</v>
      </c>
    </row>
    <row r="975" spans="11:11">
      <c r="K975">
        <v>487.50000000000006</v>
      </c>
    </row>
    <row r="976" spans="11:11">
      <c r="K976">
        <v>984.37500000000011</v>
      </c>
    </row>
    <row r="977" spans="11:11">
      <c r="K977">
        <v>1250.0000000000005</v>
      </c>
    </row>
    <row r="978" spans="11:11">
      <c r="K978">
        <v>581.87499999999977</v>
      </c>
    </row>
    <row r="979" spans="11:11">
      <c r="K979">
        <v>511.87499999999994</v>
      </c>
    </row>
    <row r="980" spans="11:11">
      <c r="K980">
        <v>412.50000000000006</v>
      </c>
    </row>
    <row r="981" spans="11:11">
      <c r="K981">
        <v>643.12499999999977</v>
      </c>
    </row>
    <row r="982" spans="11:11">
      <c r="K982">
        <v>880</v>
      </c>
    </row>
    <row r="983" spans="11:11">
      <c r="K983">
        <v>515.625</v>
      </c>
    </row>
    <row r="984" spans="11:11">
      <c r="K984">
        <v>360.00000000000006</v>
      </c>
    </row>
    <row r="985" spans="11:11">
      <c r="K985">
        <v>703.12500000000011</v>
      </c>
    </row>
    <row r="986" spans="11:11">
      <c r="K986">
        <v>1020.0000000000002</v>
      </c>
    </row>
    <row r="987" spans="11:11">
      <c r="K987">
        <v>945.00000000000011</v>
      </c>
    </row>
    <row r="988" spans="11:11">
      <c r="K988">
        <v>818.125</v>
      </c>
    </row>
    <row r="989" spans="11:11">
      <c r="K989">
        <v>937.50000000000011</v>
      </c>
    </row>
    <row r="990" spans="11:11">
      <c r="K990">
        <v>1690.0000000000005</v>
      </c>
    </row>
    <row r="991" spans="11:11">
      <c r="K991">
        <v>997.50000000000011</v>
      </c>
    </row>
    <row r="992" spans="11:11">
      <c r="K992">
        <v>1375.0000000000005</v>
      </c>
    </row>
    <row r="993" spans="11:11">
      <c r="K993">
        <v>831.25000000000011</v>
      </c>
    </row>
    <row r="994" spans="11:11">
      <c r="K994">
        <v>765.00000000000011</v>
      </c>
    </row>
    <row r="995" spans="11:11">
      <c r="K995">
        <v>771.87500000000011</v>
      </c>
    </row>
    <row r="996" spans="11:11">
      <c r="K996">
        <v>1210.0000000000005</v>
      </c>
    </row>
    <row r="997" spans="11:11">
      <c r="K997">
        <v>892.50000000000011</v>
      </c>
    </row>
    <row r="998" spans="11:11">
      <c r="K998">
        <v>275.62500000000006</v>
      </c>
    </row>
    <row r="999" spans="11:11">
      <c r="K999">
        <v>721.875</v>
      </c>
    </row>
    <row r="1000" spans="11:11">
      <c r="K1000">
        <v>1006.2500000000001</v>
      </c>
    </row>
    <row r="1001" spans="11:11">
      <c r="K1001">
        <v>850</v>
      </c>
    </row>
    <row r="1002" spans="11:11">
      <c r="K1002">
        <v>1080.0000000000005</v>
      </c>
    </row>
    <row r="1003" spans="11:11">
      <c r="K1003">
        <v>1200.0000000000002</v>
      </c>
    </row>
    <row r="1004" spans="11:11">
      <c r="K1004">
        <v>720.00000000000023</v>
      </c>
    </row>
    <row r="1005" spans="11:11">
      <c r="K1005">
        <v>585.00000000000023</v>
      </c>
    </row>
    <row r="1006" spans="11:11">
      <c r="K1006">
        <v>796.25</v>
      </c>
    </row>
    <row r="1007" spans="11:11">
      <c r="K1007">
        <v>1620.0000000000002</v>
      </c>
    </row>
    <row r="1008" spans="11:11">
      <c r="K1008">
        <v>909.99999999999989</v>
      </c>
    </row>
    <row r="1009" spans="11:11">
      <c r="K1009">
        <v>875.00000000000011</v>
      </c>
    </row>
    <row r="1010" spans="11:11">
      <c r="K1010">
        <v>1845</v>
      </c>
    </row>
    <row r="1011" spans="11:11">
      <c r="K1011">
        <v>618.75000000000011</v>
      </c>
    </row>
    <row r="1012" spans="11:11">
      <c r="K1012">
        <v>1935</v>
      </c>
    </row>
    <row r="1013" spans="11:11">
      <c r="K1013">
        <v>1014.9999999999999</v>
      </c>
    </row>
    <row r="1014" spans="11:11">
      <c r="K1014">
        <v>1606.5</v>
      </c>
    </row>
    <row r="1015" spans="11:11">
      <c r="K1015">
        <v>453.125</v>
      </c>
    </row>
    <row r="1016" spans="11:11">
      <c r="K1016">
        <v>517.49999999999989</v>
      </c>
    </row>
    <row r="1017" spans="11:11">
      <c r="K1017">
        <v>1535.625</v>
      </c>
    </row>
    <row r="1018" spans="11:11">
      <c r="K1018">
        <v>1550</v>
      </c>
    </row>
    <row r="1019" spans="11:11">
      <c r="K1019">
        <v>2351.25</v>
      </c>
    </row>
    <row r="1020" spans="11:11">
      <c r="K1020">
        <v>815.625</v>
      </c>
    </row>
    <row r="1021" spans="11:11">
      <c r="K1021">
        <v>1347.4999999999998</v>
      </c>
    </row>
    <row r="1022" spans="11:11">
      <c r="K1022">
        <v>2400</v>
      </c>
    </row>
    <row r="1023" spans="11:11">
      <c r="K1023">
        <v>2598.7499999999995</v>
      </c>
    </row>
    <row r="1024" spans="11:11">
      <c r="K1024">
        <v>968.75</v>
      </c>
    </row>
    <row r="1025" spans="11:11">
      <c r="K1025">
        <v>2536.8750000000005</v>
      </c>
    </row>
    <row r="1026" spans="11:11">
      <c r="K1026">
        <v>759.37500000000023</v>
      </c>
    </row>
    <row r="1027" spans="11:11">
      <c r="K1027">
        <v>2325</v>
      </c>
    </row>
    <row r="1028" spans="11:11">
      <c r="K1028">
        <v>2289.375</v>
      </c>
    </row>
    <row r="1029" spans="11:11">
      <c r="K1029">
        <v>1181.2500000000002</v>
      </c>
    </row>
    <row r="1030" spans="11:11">
      <c r="K1030">
        <v>781.87500000000023</v>
      </c>
    </row>
    <row r="1031" spans="11:11">
      <c r="K1031">
        <v>1237.5000000000002</v>
      </c>
    </row>
    <row r="1032" spans="11:11">
      <c r="K1032">
        <v>1776.2500000000002</v>
      </c>
    </row>
    <row r="1033" spans="11:11">
      <c r="K1033">
        <v>3093.75</v>
      </c>
    </row>
    <row r="1034" spans="11:11">
      <c r="K1034">
        <v>3386.2500000000005</v>
      </c>
    </row>
    <row r="1035" spans="11:11">
      <c r="K1035">
        <v>1395.0000000000002</v>
      </c>
    </row>
    <row r="1036" spans="11:11">
      <c r="K1036">
        <v>1898.7500000000002</v>
      </c>
    </row>
    <row r="1037" spans="11:11">
      <c r="K1037">
        <v>3281.25</v>
      </c>
    </row>
    <row r="1038" spans="11:11">
      <c r="K1038">
        <v>888.12500000000011</v>
      </c>
    </row>
    <row r="1039" spans="11:11">
      <c r="K1039">
        <v>725.00000000000023</v>
      </c>
    </row>
    <row r="1040" spans="11:11">
      <c r="K1040">
        <v>1365.0000000000002</v>
      </c>
    </row>
    <row r="1041" spans="11:11">
      <c r="K1041">
        <v>675.00000000000023</v>
      </c>
    </row>
    <row r="1042" spans="11:11">
      <c r="K1042">
        <v>1104</v>
      </c>
    </row>
    <row r="1043" spans="11:11">
      <c r="K1043">
        <v>474.99999999999994</v>
      </c>
    </row>
    <row r="1044" spans="11:11">
      <c r="K1044">
        <v>603.75</v>
      </c>
    </row>
    <row r="1045" spans="11:11">
      <c r="K1045">
        <v>460</v>
      </c>
    </row>
    <row r="1046" spans="11:11">
      <c r="K1046">
        <v>499.99999999999994</v>
      </c>
    </row>
    <row r="1047" spans="11:11">
      <c r="K1047">
        <v>1701</v>
      </c>
    </row>
    <row r="1048" spans="11:11">
      <c r="K1048">
        <v>920</v>
      </c>
    </row>
    <row r="1049" spans="11:11">
      <c r="K1049">
        <v>1049.9999999999998</v>
      </c>
    </row>
    <row r="1050" spans="11:11">
      <c r="K1050">
        <v>1924.9999999999998</v>
      </c>
    </row>
    <row r="1051" spans="11:11">
      <c r="K1051">
        <v>1899.9999999999998</v>
      </c>
    </row>
    <row r="1052" spans="11:11">
      <c r="K1052">
        <v>1478.75</v>
      </c>
    </row>
    <row r="1053" spans="11:11">
      <c r="K1053">
        <v>2730</v>
      </c>
    </row>
    <row r="1054" spans="11:11">
      <c r="K1054">
        <v>1680.0000000000002</v>
      </c>
    </row>
    <row r="1055" spans="11:11">
      <c r="K1055">
        <v>1595.0000000000002</v>
      </c>
    </row>
    <row r="1056" spans="11:11">
      <c r="K1056">
        <v>3062.5000000000005</v>
      </c>
    </row>
    <row r="1057" spans="11:11">
      <c r="K1057">
        <v>2665</v>
      </c>
    </row>
    <row r="1058" spans="11:11">
      <c r="K1058">
        <v>2035</v>
      </c>
    </row>
    <row r="1059" spans="11:11">
      <c r="K1059">
        <v>1575.0000000000002</v>
      </c>
    </row>
    <row r="1060" spans="11:11">
      <c r="K1060">
        <v>857.50000000000011</v>
      </c>
    </row>
    <row r="1061" spans="11:11">
      <c r="K1061">
        <v>805.00000000000023</v>
      </c>
    </row>
    <row r="1062" spans="11:11">
      <c r="K1062">
        <v>796.25000000000011</v>
      </c>
    </row>
    <row r="1063" spans="11:11">
      <c r="K1063">
        <v>952.00000000000045</v>
      </c>
    </row>
    <row r="1064" spans="11:11">
      <c r="K1064">
        <v>1560.0000000000007</v>
      </c>
    </row>
    <row r="1065" spans="11:11">
      <c r="K1065">
        <v>1640.6250000000002</v>
      </c>
    </row>
    <row r="1066" spans="11:11">
      <c r="K1066">
        <v>2718.75</v>
      </c>
    </row>
    <row r="1067" spans="11:11">
      <c r="K1067">
        <v>2730.0000000000005</v>
      </c>
    </row>
    <row r="1068" spans="11:11">
      <c r="K1068">
        <v>1627.5000000000002</v>
      </c>
    </row>
    <row r="1069" spans="11:11">
      <c r="K1069">
        <v>1740.0000000000005</v>
      </c>
    </row>
    <row r="1070" spans="11:11">
      <c r="K1070">
        <v>1653.75</v>
      </c>
    </row>
    <row r="1071" spans="11:11">
      <c r="K1071">
        <v>2906.25</v>
      </c>
    </row>
    <row r="1072" spans="11:11">
      <c r="K1072">
        <v>1085.0000000000002</v>
      </c>
    </row>
    <row r="1073" spans="11:11">
      <c r="K1073">
        <v>704.375</v>
      </c>
    </row>
    <row r="1074" spans="11:11">
      <c r="K1074">
        <v>575.00000000000011</v>
      </c>
    </row>
    <row r="1075" spans="11:11">
      <c r="K1075">
        <v>924</v>
      </c>
    </row>
    <row r="1076" spans="11:11">
      <c r="K1076">
        <v>380</v>
      </c>
    </row>
    <row r="1077" spans="11:11">
      <c r="K1077">
        <v>324.99999999999994</v>
      </c>
    </row>
    <row r="1078" spans="11:11">
      <c r="K1078">
        <v>870</v>
      </c>
    </row>
    <row r="1079" spans="11:11">
      <c r="K1079">
        <v>349.99999999999994</v>
      </c>
    </row>
    <row r="1080" spans="11:11">
      <c r="K1080">
        <v>1431</v>
      </c>
    </row>
    <row r="1081" spans="11:11">
      <c r="K1081">
        <v>787.49999999999977</v>
      </c>
    </row>
    <row r="1082" spans="11:11">
      <c r="K1082">
        <v>1512.4999999999998</v>
      </c>
    </row>
    <row r="1083" spans="11:11">
      <c r="K1083">
        <v>1705</v>
      </c>
    </row>
    <row r="1084" spans="11:11">
      <c r="K1084">
        <v>475.00000000000011</v>
      </c>
    </row>
    <row r="1085" spans="11:11">
      <c r="K1085">
        <v>1160.0000000000002</v>
      </c>
    </row>
    <row r="1086" spans="11:11">
      <c r="K1086">
        <v>510.00000000000023</v>
      </c>
    </row>
    <row r="1087" spans="11:11">
      <c r="K1087">
        <v>480.00000000000023</v>
      </c>
    </row>
    <row r="1088" spans="11:11">
      <c r="K1088">
        <v>437.50000000000011</v>
      </c>
    </row>
    <row r="1089" spans="11:11">
      <c r="K1089">
        <v>623.00000000000034</v>
      </c>
    </row>
    <row r="1090" spans="11:11">
      <c r="K1090">
        <v>1300.0000000000007</v>
      </c>
    </row>
    <row r="1091" spans="11:11">
      <c r="K1091">
        <v>1330.0000000000002</v>
      </c>
    </row>
    <row r="1092" spans="11:11">
      <c r="K1092">
        <v>2300</v>
      </c>
    </row>
    <row r="1093" spans="11:11">
      <c r="K1093">
        <v>1421.8750000000002</v>
      </c>
    </row>
    <row r="1094" spans="11:11">
      <c r="K1094">
        <v>1495.0000000000005</v>
      </c>
    </row>
    <row r="1095" spans="11:11">
      <c r="K1095">
        <v>1365.0000000000005</v>
      </c>
    </row>
    <row r="1096" spans="11:11">
      <c r="K1096">
        <v>1378.125</v>
      </c>
    </row>
    <row r="1097" spans="11:11">
      <c r="K1097">
        <v>936</v>
      </c>
    </row>
    <row r="1098" spans="11:11">
      <c r="K1098">
        <v>605.00000000000011</v>
      </c>
    </row>
    <row r="1099" spans="11:11">
      <c r="K1099">
        <v>336.87500000000006</v>
      </c>
    </row>
    <row r="1100" spans="11:11">
      <c r="K1100">
        <v>440</v>
      </c>
    </row>
    <row r="1101" spans="11:11">
      <c r="K1101">
        <v>604.99999999999989</v>
      </c>
    </row>
    <row r="1102" spans="11:11">
      <c r="K1102">
        <v>396</v>
      </c>
    </row>
    <row r="1103" spans="11:11">
      <c r="K1103">
        <v>844.99999999999989</v>
      </c>
    </row>
    <row r="1104" spans="11:11">
      <c r="K1104">
        <v>870.00000000000023</v>
      </c>
    </row>
    <row r="1105" spans="11:11">
      <c r="K1105">
        <v>420.00000000000023</v>
      </c>
    </row>
    <row r="1106" spans="11:11">
      <c r="K1106">
        <v>930.00000000000023</v>
      </c>
    </row>
    <row r="1107" spans="11:11">
      <c r="K1107">
        <v>380.00000000000017</v>
      </c>
    </row>
    <row r="1108" spans="11:11">
      <c r="K1108">
        <v>255.00000000000006</v>
      </c>
    </row>
    <row r="1109" spans="11:11">
      <c r="K1109">
        <v>219.99999999999997</v>
      </c>
    </row>
    <row r="1110" spans="11:11">
      <c r="K1110">
        <v>239.99999999999997</v>
      </c>
    </row>
    <row r="1111" spans="11:11">
      <c r="K1111">
        <v>1192</v>
      </c>
    </row>
    <row r="1112" spans="11:11">
      <c r="K1112">
        <v>629.99999999999989</v>
      </c>
    </row>
    <row r="1113" spans="11:11">
      <c r="K1113">
        <v>1249.9999999999998</v>
      </c>
    </row>
    <row r="1114" spans="11:11">
      <c r="K1114">
        <v>2040</v>
      </c>
    </row>
    <row r="1115" spans="11:11">
      <c r="K1115">
        <v>2193.75</v>
      </c>
    </row>
    <row r="1116" spans="11:11">
      <c r="K1116">
        <v>826.87500000000011</v>
      </c>
    </row>
    <row r="1117" spans="11:11">
      <c r="K1117">
        <v>340.00000000000011</v>
      </c>
    </row>
    <row r="1118" spans="11:11">
      <c r="K1118">
        <v>875.00000000000023</v>
      </c>
    </row>
    <row r="1119" spans="11:11">
      <c r="K1119">
        <v>375.00000000000023</v>
      </c>
    </row>
    <row r="1120" spans="11:11">
      <c r="K1120">
        <v>350.00000000000017</v>
      </c>
    </row>
    <row r="1121" spans="11:11">
      <c r="K1121">
        <v>750.00000000000034</v>
      </c>
    </row>
    <row r="1122" spans="11:11">
      <c r="K1122">
        <v>315.00000000000017</v>
      </c>
    </row>
    <row r="1123" spans="11:11">
      <c r="K1123">
        <v>474.00000000000028</v>
      </c>
    </row>
    <row r="1124" spans="11:11">
      <c r="K1124">
        <v>1115.625</v>
      </c>
    </row>
    <row r="1125" spans="11:11">
      <c r="K1125">
        <v>1968.75</v>
      </c>
    </row>
    <row r="1126" spans="11:11">
      <c r="K1126">
        <v>2170.0000000000005</v>
      </c>
    </row>
    <row r="1127" spans="11:11">
      <c r="K1127">
        <v>1207.5</v>
      </c>
    </row>
    <row r="1128" spans="11:11">
      <c r="K1128">
        <v>1140.0000000000002</v>
      </c>
    </row>
    <row r="1129" spans="11:11">
      <c r="K1129">
        <v>1163.75</v>
      </c>
    </row>
    <row r="1130" spans="11:11">
      <c r="K1130">
        <v>2156.25</v>
      </c>
    </row>
    <row r="1131" spans="11:11">
      <c r="K1131">
        <v>650.00000000000023</v>
      </c>
    </row>
    <row r="1132" spans="11:11">
      <c r="K1132">
        <v>270.00000000000017</v>
      </c>
    </row>
    <row r="1133" spans="11:11">
      <c r="K1133">
        <v>700.00000000000023</v>
      </c>
    </row>
    <row r="1134" spans="11:11">
      <c r="K1134">
        <v>240.00000000000014</v>
      </c>
    </row>
    <row r="1135" spans="11:11">
      <c r="K1135">
        <v>516</v>
      </c>
    </row>
    <row r="1136" spans="11:11">
      <c r="K1136">
        <v>140.00000000000003</v>
      </c>
    </row>
    <row r="1137" spans="11:11">
      <c r="K1137">
        <v>159.99999999999997</v>
      </c>
    </row>
    <row r="1138" spans="11:11">
      <c r="K1138">
        <v>179.99999999999997</v>
      </c>
    </row>
    <row r="1139" spans="11:11">
      <c r="K1139">
        <v>1072</v>
      </c>
    </row>
    <row r="1140" spans="11:11">
      <c r="K1140">
        <v>511.87499999999989</v>
      </c>
    </row>
    <row r="1141" spans="11:11">
      <c r="K1141">
        <v>721.87499999999977</v>
      </c>
    </row>
    <row r="1142" spans="11:11">
      <c r="K1142">
        <v>892.5</v>
      </c>
    </row>
    <row r="1143" spans="11:11">
      <c r="K1143">
        <v>1560</v>
      </c>
    </row>
    <row r="1144" spans="11:11">
      <c r="K1144">
        <v>1210.0000000000002</v>
      </c>
    </row>
    <row r="1145" spans="11:11">
      <c r="K1145">
        <v>630.00000000000023</v>
      </c>
    </row>
    <row r="1146" spans="11:11">
      <c r="K1146">
        <v>210.00000000000011</v>
      </c>
    </row>
    <row r="1147" spans="11:11">
      <c r="K1147">
        <v>195.00000000000011</v>
      </c>
    </row>
    <row r="1148" spans="11:11">
      <c r="K1148">
        <v>720.00000000000034</v>
      </c>
    </row>
    <row r="1149" spans="11:11">
      <c r="K1149">
        <v>297.50000000000017</v>
      </c>
    </row>
    <row r="1150" spans="11:11">
      <c r="K1150">
        <v>220.00000000000014</v>
      </c>
    </row>
    <row r="1151" spans="11:11">
      <c r="K1151">
        <v>288.75000000000006</v>
      </c>
    </row>
    <row r="1152" spans="11:11">
      <c r="K1152">
        <v>550.00000000000034</v>
      </c>
    </row>
    <row r="1153" spans="11:11">
      <c r="K1153">
        <v>196.87500000000014</v>
      </c>
    </row>
    <row r="1154" spans="11:11">
      <c r="K1154">
        <v>320.00000000000023</v>
      </c>
    </row>
    <row r="1155" spans="11:11">
      <c r="K1155">
        <v>825.00000000000023</v>
      </c>
    </row>
    <row r="1156" spans="11:11">
      <c r="K1156">
        <v>1960.0000000000005</v>
      </c>
    </row>
    <row r="1157" spans="11:11">
      <c r="K1157">
        <v>1080.0000000000002</v>
      </c>
    </row>
    <row r="1158" spans="11:11">
      <c r="K1158">
        <v>980.00000000000011</v>
      </c>
    </row>
    <row r="1159" spans="11:11">
      <c r="K1159">
        <v>225.00000000000014</v>
      </c>
    </row>
    <row r="1160" spans="11:11">
      <c r="K1160">
        <v>375.00000000000011</v>
      </c>
    </row>
    <row r="1161" spans="11:11">
      <c r="K1161">
        <v>625.00000000000023</v>
      </c>
    </row>
    <row r="1162" spans="11:11">
      <c r="K1162">
        <v>240.62500000000003</v>
      </c>
    </row>
    <row r="1163" spans="11:11">
      <c r="K1163">
        <v>456</v>
      </c>
    </row>
    <row r="1164" spans="11:11">
      <c r="K1164">
        <v>110.00000000000003</v>
      </c>
    </row>
    <row r="1165" spans="11:11">
      <c r="K1165">
        <v>99.999999999999986</v>
      </c>
    </row>
    <row r="1166" spans="11:11">
      <c r="K1166">
        <v>214.37500000000003</v>
      </c>
    </row>
    <row r="1167" spans="11:11">
      <c r="K1167">
        <v>135.00000000000003</v>
      </c>
    </row>
    <row r="1168" spans="11:11">
      <c r="K1168">
        <v>952</v>
      </c>
    </row>
    <row r="1169" spans="11:11">
      <c r="K1169">
        <v>165.00000000000011</v>
      </c>
    </row>
    <row r="1170" spans="11:11">
      <c r="K1170">
        <v>150.00000000000009</v>
      </c>
    </row>
    <row r="1171" spans="11:11">
      <c r="K1171">
        <v>218.75000000000003</v>
      </c>
    </row>
    <row r="1172" spans="11:11">
      <c r="K1172">
        <v>245.00000000000014</v>
      </c>
    </row>
    <row r="1173" spans="11:11">
      <c r="K1173">
        <v>180.00000000000011</v>
      </c>
    </row>
    <row r="1174" spans="11:11">
      <c r="K1174">
        <v>160.00000000000011</v>
      </c>
    </row>
    <row r="1175" spans="11:11">
      <c r="K1175">
        <v>210.00000000000006</v>
      </c>
    </row>
    <row r="1176" spans="11:11">
      <c r="K1176">
        <v>475.00000000000023</v>
      </c>
    </row>
    <row r="1177" spans="11:11">
      <c r="K1177">
        <v>157.50000000000014</v>
      </c>
    </row>
    <row r="1178" spans="11:11">
      <c r="K1178">
        <v>245.0000000000002</v>
      </c>
    </row>
    <row r="1179" spans="11:11">
      <c r="K1179">
        <v>660.00000000000023</v>
      </c>
    </row>
    <row r="1180" spans="11:11">
      <c r="K1180">
        <v>900.00000000000023</v>
      </c>
    </row>
    <row r="1181" spans="11:11">
      <c r="K1181">
        <v>1275</v>
      </c>
    </row>
    <row r="1182" spans="11:11">
      <c r="K1182">
        <v>481.25000000000006</v>
      </c>
    </row>
    <row r="1183" spans="11:11">
      <c r="K1183">
        <v>183.75000000000006</v>
      </c>
    </row>
    <row r="1184" spans="11:11">
      <c r="K1184">
        <v>157.50000000000006</v>
      </c>
    </row>
    <row r="1185" spans="11:11">
      <c r="K1185">
        <v>381.5</v>
      </c>
    </row>
    <row r="1186" spans="11:11">
      <c r="K1186">
        <v>87.500000000000014</v>
      </c>
    </row>
    <row r="1187" spans="11:11">
      <c r="K1187">
        <v>69.999999999999972</v>
      </c>
    </row>
    <row r="1188" spans="11:11">
      <c r="K1188">
        <v>105.00000000000001</v>
      </c>
    </row>
    <row r="1189" spans="11:11">
      <c r="K1189">
        <v>87.499999999999972</v>
      </c>
    </row>
    <row r="1190" spans="11:11">
      <c r="K1190">
        <v>798</v>
      </c>
    </row>
    <row r="1191" spans="11:11">
      <c r="K1191">
        <v>354.37499999999994</v>
      </c>
    </row>
    <row r="1192" spans="11:11">
      <c r="K1192">
        <v>805</v>
      </c>
    </row>
    <row r="1193" spans="11:11">
      <c r="K1193">
        <v>529.37499999999989</v>
      </c>
    </row>
    <row r="1194" spans="11:11">
      <c r="K1194">
        <v>1299.3749999999998</v>
      </c>
    </row>
    <row r="1195" spans="11:11">
      <c r="K1195">
        <v>131.25000000000006</v>
      </c>
    </row>
    <row r="1196" spans="11:11">
      <c r="K1196">
        <v>118.12500000000006</v>
      </c>
    </row>
    <row r="1197" spans="11:11">
      <c r="K1197">
        <v>196.87500000000003</v>
      </c>
    </row>
    <row r="1198" spans="11:11">
      <c r="K1198">
        <v>341.25000000000011</v>
      </c>
    </row>
    <row r="1199" spans="11:11">
      <c r="K1199">
        <v>227.50000000000011</v>
      </c>
    </row>
    <row r="1200" spans="11:11">
      <c r="K1200">
        <v>140.00000000000006</v>
      </c>
    </row>
    <row r="1201" spans="11:11">
      <c r="K1201">
        <v>122.50000000000007</v>
      </c>
    </row>
    <row r="1202" spans="11:11">
      <c r="K1202">
        <v>144.37500000000011</v>
      </c>
    </row>
    <row r="1203" spans="11:11">
      <c r="K1203">
        <v>192.50000000000011</v>
      </c>
    </row>
    <row r="1204" spans="11:11">
      <c r="K1204">
        <v>529.37500000000011</v>
      </c>
    </row>
    <row r="1205" spans="11:11">
      <c r="K1205">
        <v>306.24999999999994</v>
      </c>
    </row>
    <row r="1206" spans="11:11">
      <c r="K1206">
        <v>693</v>
      </c>
    </row>
    <row r="1207" spans="11:11">
      <c r="K1207">
        <v>1039.5</v>
      </c>
    </row>
    <row r="1208" spans="11:11">
      <c r="K1208">
        <v>330.00000000000006</v>
      </c>
    </row>
    <row r="1209" spans="11:11">
      <c r="K1209">
        <v>769.99999999999977</v>
      </c>
    </row>
    <row r="1210" spans="11:11">
      <c r="K1210">
        <v>263.25</v>
      </c>
    </row>
    <row r="1211" spans="11:11">
      <c r="K1211">
        <v>206.25000000000003</v>
      </c>
    </row>
    <row r="1212" spans="11:11">
      <c r="K1212">
        <v>112.50000000000001</v>
      </c>
    </row>
    <row r="1213" spans="11:11">
      <c r="K1213">
        <v>275.62499999999994</v>
      </c>
    </row>
    <row r="1214" spans="11:11">
      <c r="K1214">
        <v>643.125</v>
      </c>
    </row>
    <row r="1215" spans="11:11">
      <c r="K1215">
        <v>168.75000000000003</v>
      </c>
    </row>
    <row r="1216" spans="11:11">
      <c r="K1216">
        <v>519.75</v>
      </c>
    </row>
    <row r="1217" spans="11:11">
      <c r="K1217">
        <v>56.249999999999993</v>
      </c>
    </row>
    <row r="1218" spans="11:11">
      <c r="K1218">
        <v>218.74999999999994</v>
      </c>
    </row>
    <row r="1219" spans="11:11">
      <c r="K1219">
        <v>262.50000000000006</v>
      </c>
    </row>
    <row r="1220" spans="11:11">
      <c r="K1220">
        <v>234</v>
      </c>
    </row>
    <row r="1221" spans="11:11">
      <c r="K1221">
        <v>150.00000000000006</v>
      </c>
    </row>
    <row r="1222" spans="11:11">
      <c r="K1222">
        <v>75.000000000000014</v>
      </c>
    </row>
    <row r="1223" spans="11:11">
      <c r="K1223">
        <v>120.00000000000003</v>
      </c>
    </row>
    <row r="1224" spans="11:11">
      <c r="K1224">
        <v>56.250000000000007</v>
      </c>
    </row>
    <row r="1225" spans="11:11">
      <c r="K1225">
        <v>149.99999999999997</v>
      </c>
    </row>
    <row r="1226" spans="11:11">
      <c r="K1226">
        <v>282.00000000000006</v>
      </c>
    </row>
    <row r="1227" spans="11:11">
      <c r="K1227">
        <v>67.500000000000028</v>
      </c>
    </row>
    <row r="1228" spans="11:11">
      <c r="K1228">
        <v>225.00000000000003</v>
      </c>
    </row>
    <row r="1229" spans="11:11">
      <c r="K1229">
        <v>200.00000000000006</v>
      </c>
    </row>
    <row r="1230" spans="11:11">
      <c r="K1230">
        <v>52.500000000000014</v>
      </c>
    </row>
    <row r="1231" spans="11:11">
      <c r="K1231">
        <v>131.25000000000003</v>
      </c>
    </row>
    <row r="1232" spans="11:11">
      <c r="K1232">
        <v>498.75000000000006</v>
      </c>
    </row>
    <row r="1233" spans="11:11">
      <c r="K1233">
        <v>281.25</v>
      </c>
    </row>
    <row r="1234" spans="11:11">
      <c r="K1234">
        <v>499.99999999999983</v>
      </c>
    </row>
    <row r="1235" spans="11:11">
      <c r="K1235">
        <v>231.00000000000003</v>
      </c>
    </row>
    <row r="1236" spans="11:11">
      <c r="K1236">
        <v>33.749999999999993</v>
      </c>
    </row>
    <row r="1237" spans="11:11">
      <c r="K1237">
        <v>187.50000000000003</v>
      </c>
    </row>
    <row r="1238" spans="11:11">
      <c r="K1238">
        <v>180.00000000000006</v>
      </c>
    </row>
    <row r="1239" spans="11:11">
      <c r="K1239">
        <v>45.000000000000014</v>
      </c>
    </row>
    <row r="1240" spans="11:11">
      <c r="K1240">
        <v>891</v>
      </c>
    </row>
    <row r="1241" spans="11:11">
      <c r="K1241">
        <v>393.74999999999994</v>
      </c>
    </row>
    <row r="1242" spans="11:11">
      <c r="K1242">
        <v>315.00000000000011</v>
      </c>
    </row>
    <row r="1243" spans="11:11">
      <c r="K1243">
        <v>93.750000000000014</v>
      </c>
    </row>
    <row r="1244" spans="11:11">
      <c r="K1244">
        <v>506.24999999999989</v>
      </c>
    </row>
    <row r="1245" spans="11:11">
      <c r="K1245">
        <v>257.25</v>
      </c>
    </row>
    <row r="1246" spans="11:11">
      <c r="K1246">
        <v>236.25000000000003</v>
      </c>
    </row>
    <row r="1247" spans="11:11">
      <c r="K1247">
        <v>269.99999999999994</v>
      </c>
    </row>
    <row r="1248" spans="11:11">
      <c r="K1248">
        <v>520.00000000000011</v>
      </c>
    </row>
    <row r="1249" spans="11:11">
      <c r="K1249">
        <v>144.375</v>
      </c>
    </row>
    <row r="1250" spans="11:11">
      <c r="K1250">
        <v>292.5</v>
      </c>
    </row>
    <row r="1251" spans="11:11">
      <c r="K1251">
        <v>1308</v>
      </c>
    </row>
    <row r="1252" spans="11:11">
      <c r="K1252">
        <v>455.00000000000011</v>
      </c>
    </row>
    <row r="1253" spans="11:11">
      <c r="K1253">
        <v>330.00000000000011</v>
      </c>
    </row>
    <row r="1254" spans="11:11">
      <c r="K1254">
        <v>153.12500000000003</v>
      </c>
    </row>
    <row r="1255" spans="11:11">
      <c r="K1255">
        <v>183.75</v>
      </c>
    </row>
    <row r="1256" spans="11:11">
      <c r="K1256">
        <v>330.75</v>
      </c>
    </row>
    <row r="1257" spans="11:11">
      <c r="K1257">
        <v>1039.9999999999998</v>
      </c>
    </row>
    <row r="1258" spans="11:11">
      <c r="K1258">
        <v>684.00000000000011</v>
      </c>
    </row>
    <row r="1259" spans="11:11">
      <c r="K1259">
        <v>260</v>
      </c>
    </row>
    <row r="1260" spans="11:11">
      <c r="K1260">
        <v>1428</v>
      </c>
    </row>
    <row r="1261" spans="11:11">
      <c r="K1261">
        <v>680.00000000000011</v>
      </c>
    </row>
    <row r="1262" spans="11:11">
      <c r="K1262">
        <v>1560.0000000000002</v>
      </c>
    </row>
    <row r="1263" spans="11:11">
      <c r="K1263">
        <v>880.00000000000023</v>
      </c>
    </row>
    <row r="1264" spans="11:11">
      <c r="K1264">
        <v>413</v>
      </c>
    </row>
    <row r="1265" spans="11:11">
      <c r="K1265">
        <v>1690</v>
      </c>
    </row>
    <row r="1266" spans="11:11">
      <c r="K1266">
        <v>26.25</v>
      </c>
    </row>
    <row r="1267" spans="11:11">
      <c r="K1267">
        <v>101.25</v>
      </c>
    </row>
    <row r="1268" spans="11:11">
      <c r="K1268">
        <v>67.5</v>
      </c>
    </row>
    <row r="1269" spans="11:11">
      <c r="K1269">
        <v>939.99999999999989</v>
      </c>
    </row>
    <row r="1270" spans="11:11">
      <c r="K1270">
        <v>187.49999999999997</v>
      </c>
    </row>
    <row r="1271" spans="11:11">
      <c r="K1271">
        <v>224.99999999999997</v>
      </c>
    </row>
    <row r="1272" spans="11:11">
      <c r="K1272">
        <v>849.99999999999989</v>
      </c>
    </row>
    <row r="1273" spans="11:11">
      <c r="K1273">
        <v>329.99999999999994</v>
      </c>
    </row>
    <row r="1274" spans="11:11">
      <c r="K1274">
        <v>389.99999999999994</v>
      </c>
    </row>
    <row r="1275" spans="11:11">
      <c r="K1275">
        <v>438.74999999999994</v>
      </c>
    </row>
    <row r="1276" spans="11:11">
      <c r="K1276">
        <v>536.24999999999989</v>
      </c>
    </row>
    <row r="1277" spans="11:11">
      <c r="K1277">
        <v>245</v>
      </c>
    </row>
    <row r="1278" spans="11:11">
      <c r="K1278">
        <v>763</v>
      </c>
    </row>
    <row r="1279" spans="11:11">
      <c r="K1279">
        <v>1097.2499999999998</v>
      </c>
    </row>
    <row r="1280" spans="11:11">
      <c r="K1280">
        <v>453.74999999999994</v>
      </c>
    </row>
    <row r="1281" spans="11:11">
      <c r="K1281">
        <v>1251.2499999999998</v>
      </c>
    </row>
    <row r="1282" spans="11:11">
      <c r="K1282">
        <v>371.24999999999994</v>
      </c>
    </row>
    <row r="1283" spans="11:11">
      <c r="K1283">
        <v>704.00000000000011</v>
      </c>
    </row>
    <row r="1284" spans="11:11">
      <c r="K1284">
        <v>536.25</v>
      </c>
    </row>
    <row r="1285" spans="11:11">
      <c r="K1285">
        <v>633.75</v>
      </c>
    </row>
    <row r="1286" spans="11:11">
      <c r="K1286">
        <v>606.375</v>
      </c>
    </row>
    <row r="1287" spans="11:11">
      <c r="K1287">
        <v>90</v>
      </c>
    </row>
    <row r="1288" spans="11:11">
      <c r="K1288">
        <v>175.00000000000006</v>
      </c>
    </row>
    <row r="1289" spans="11:11">
      <c r="K1289">
        <v>909.99999999999977</v>
      </c>
    </row>
    <row r="1290" spans="11:11">
      <c r="K1290">
        <v>374.99999999999994</v>
      </c>
    </row>
    <row r="1291" spans="11:11">
      <c r="K1291">
        <v>1093.7499999999998</v>
      </c>
    </row>
    <row r="1292" spans="11:11">
      <c r="K1292">
        <v>831.24999999999977</v>
      </c>
    </row>
    <row r="1293" spans="11:11">
      <c r="K1293">
        <v>832</v>
      </c>
    </row>
    <row r="1294" spans="11:11">
      <c r="K1294">
        <v>1198.9999999999998</v>
      </c>
    </row>
    <row r="1295" spans="11:11">
      <c r="K1295">
        <v>438.75</v>
      </c>
    </row>
    <row r="1296" spans="11:11">
      <c r="K1296">
        <v>1105</v>
      </c>
    </row>
    <row r="1297" spans="11:11">
      <c r="K1297">
        <v>486.75000000000006</v>
      </c>
    </row>
    <row r="1298" spans="11:11">
      <c r="K1298">
        <v>487.5</v>
      </c>
    </row>
    <row r="1299" spans="11:11">
      <c r="K1299">
        <v>1495</v>
      </c>
    </row>
    <row r="1300" spans="11:11">
      <c r="K1300">
        <v>979.99999999999989</v>
      </c>
    </row>
    <row r="1301" spans="11:11">
      <c r="K1301">
        <v>545.125</v>
      </c>
    </row>
    <row r="1302" spans="11:11">
      <c r="K1302">
        <v>125.00000000000003</v>
      </c>
    </row>
    <row r="1303" spans="11:11">
      <c r="K1303">
        <v>822.49999999999977</v>
      </c>
    </row>
    <row r="1304" spans="11:11">
      <c r="K1304">
        <v>962.49999999999977</v>
      </c>
    </row>
    <row r="1305" spans="11:11">
      <c r="K1305">
        <v>299.99999999999994</v>
      </c>
    </row>
    <row r="1306" spans="11:11">
      <c r="K1306">
        <v>1006.2499999999998</v>
      </c>
    </row>
    <row r="1307" spans="11:11">
      <c r="K1307">
        <v>743.74999999999977</v>
      </c>
    </row>
    <row r="1308" spans="11:11">
      <c r="K1308">
        <v>519.99999999999989</v>
      </c>
    </row>
    <row r="1309" spans="11:11">
      <c r="K1309">
        <v>564</v>
      </c>
    </row>
    <row r="1310" spans="11:11">
      <c r="K1310">
        <v>109.375</v>
      </c>
    </row>
    <row r="1311" spans="11:11">
      <c r="K1311">
        <v>156.25</v>
      </c>
    </row>
    <row r="1312" spans="11:11">
      <c r="K1312">
        <v>816.74999999999989</v>
      </c>
    </row>
    <row r="1313" spans="11:11">
      <c r="K1313">
        <v>948.74999999999977</v>
      </c>
    </row>
    <row r="1314" spans="11:11">
      <c r="K1314">
        <v>309.37499999999994</v>
      </c>
    </row>
    <row r="1315" spans="11:11">
      <c r="K1315">
        <v>343.74999999999994</v>
      </c>
    </row>
    <row r="1316" spans="11:11">
      <c r="K1316">
        <v>140.625</v>
      </c>
    </row>
    <row r="1317" spans="11:11">
      <c r="K1317">
        <v>171.875</v>
      </c>
    </row>
    <row r="1318" spans="11:11">
      <c r="K1318">
        <v>137.5</v>
      </c>
    </row>
    <row r="1319" spans="11:11">
      <c r="K1319">
        <v>405.62500000000006</v>
      </c>
    </row>
    <row r="1320" spans="11:11">
      <c r="K1320">
        <v>1121.25</v>
      </c>
    </row>
    <row r="1321" spans="11:11">
      <c r="K1321">
        <v>1063.125</v>
      </c>
    </row>
    <row r="1322" spans="11:11">
      <c r="K1322">
        <v>658.125</v>
      </c>
    </row>
    <row r="1323" spans="11:11">
      <c r="K1323">
        <v>244.99999999999994</v>
      </c>
    </row>
    <row r="1324" spans="11:11">
      <c r="K1324">
        <v>455.625</v>
      </c>
    </row>
    <row r="1325" spans="11:11">
      <c r="K1325">
        <v>1103.625</v>
      </c>
    </row>
    <row r="1326" spans="11:11">
      <c r="K1326">
        <v>1539</v>
      </c>
    </row>
    <row r="1327" spans="11:11">
      <c r="K1327">
        <v>1389.375</v>
      </c>
    </row>
    <row r="1328" spans="11:11">
      <c r="K1328">
        <v>236.24999999999994</v>
      </c>
    </row>
    <row r="1329" spans="11:11">
      <c r="K1329">
        <v>1547</v>
      </c>
    </row>
    <row r="1330" spans="11:11">
      <c r="K1330">
        <v>1286.25</v>
      </c>
    </row>
    <row r="1331" spans="11:11">
      <c r="K1331">
        <v>341.25000000000006</v>
      </c>
    </row>
    <row r="1332" spans="11:11">
      <c r="K1332">
        <v>1350.0000000000002</v>
      </c>
    </row>
    <row r="1333" spans="11:11">
      <c r="K1333">
        <v>845.00000000000023</v>
      </c>
    </row>
    <row r="1334" spans="11:11">
      <c r="K1334">
        <v>672.75000000000011</v>
      </c>
    </row>
    <row r="1335" spans="11:11">
      <c r="K1335">
        <v>633.75000000000011</v>
      </c>
    </row>
    <row r="1336" spans="11:11">
      <c r="K1336">
        <v>325.00000000000006</v>
      </c>
    </row>
    <row r="1337" spans="11:11">
      <c r="K1337">
        <v>1106.8750000000002</v>
      </c>
    </row>
    <row r="1338" spans="11:11">
      <c r="K1338">
        <v>218.74999999999997</v>
      </c>
    </row>
    <row r="1339" spans="11:11">
      <c r="K1339">
        <v>406.25000000000006</v>
      </c>
    </row>
    <row r="1340" spans="11:11">
      <c r="K1340">
        <v>1049.1250000000002</v>
      </c>
    </row>
    <row r="1341" spans="11:11">
      <c r="K1341">
        <v>156.24999999999997</v>
      </c>
    </row>
    <row r="1342" spans="11:11">
      <c r="K1342">
        <v>1296.7500000000002</v>
      </c>
    </row>
    <row r="1343" spans="11:11">
      <c r="K1343">
        <v>446.875</v>
      </c>
    </row>
    <row r="1344" spans="11:11">
      <c r="K1344">
        <v>446.87500000000006</v>
      </c>
    </row>
    <row r="1345" spans="11:11">
      <c r="K1345">
        <v>1535.6250000000002</v>
      </c>
    </row>
    <row r="1346" spans="11:11">
      <c r="K1346">
        <v>528.125</v>
      </c>
    </row>
    <row r="1347" spans="11:11">
      <c r="K1347">
        <v>365.625</v>
      </c>
    </row>
    <row r="1348" spans="11:11">
      <c r="K1348">
        <v>1194.375</v>
      </c>
    </row>
    <row r="1349" spans="11:11">
      <c r="K1349">
        <v>1102.5000000000002</v>
      </c>
    </row>
    <row r="1350" spans="11:11">
      <c r="K1350">
        <v>625.62500000000023</v>
      </c>
    </row>
    <row r="1351" spans="11:11">
      <c r="K1351">
        <v>243.75000000000006</v>
      </c>
    </row>
    <row r="1352" spans="11:11">
      <c r="K1352">
        <v>281.25000000000006</v>
      </c>
    </row>
    <row r="1353" spans="11:11">
      <c r="K1353">
        <v>682.50000000000023</v>
      </c>
    </row>
    <row r="1354" spans="11:11">
      <c r="K1354">
        <v>487.50000000000011</v>
      </c>
    </row>
    <row r="1355" spans="11:11">
      <c r="K1355">
        <v>515.62500000000011</v>
      </c>
    </row>
    <row r="1356" spans="11:11">
      <c r="K1356">
        <v>1575.0000000000005</v>
      </c>
    </row>
    <row r="1357" spans="11:11">
      <c r="K1357">
        <v>910.00000000000023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5850-13AF-4B9C-9884-121DEA38F0D9}">
  <dimension ref="A1:H3889"/>
  <sheetViews>
    <sheetView workbookViewId="0">
      <selection activeCell="G25" sqref="G25"/>
    </sheetView>
  </sheetViews>
  <sheetFormatPr defaultRowHeight="14.45"/>
  <cols>
    <col min="2" max="2" width="19.28515625" customWidth="1"/>
    <col min="4" max="4" width="18" bestFit="1" customWidth="1"/>
    <col min="5" max="5" width="15.5703125" bestFit="1" customWidth="1"/>
    <col min="6" max="6" width="16.7109375" customWidth="1"/>
    <col min="7" max="7" width="17.7109375" customWidth="1"/>
    <col min="8" max="8" width="15.140625" customWidth="1"/>
    <col min="9" max="9" width="9" bestFit="1" customWidth="1"/>
    <col min="10" max="10" width="8.7109375" bestFit="1" customWidth="1"/>
    <col min="11" max="11" width="11.140625" bestFit="1" customWidth="1"/>
    <col min="12" max="12" width="8.7109375" bestFit="1" customWidth="1"/>
    <col min="13" max="13" width="6.7109375" bestFit="1" customWidth="1"/>
    <col min="14" max="14" width="7.42578125" bestFit="1" customWidth="1"/>
    <col min="15" max="15" width="6.5703125" bestFit="1" customWidth="1"/>
    <col min="16" max="16" width="5.85546875" bestFit="1" customWidth="1"/>
    <col min="17" max="17" width="6.28515625" bestFit="1" customWidth="1"/>
    <col min="18" max="18" width="7.28515625" bestFit="1" customWidth="1"/>
    <col min="19" max="19" width="5.140625" bestFit="1" customWidth="1"/>
    <col min="20" max="20" width="6.7109375" bestFit="1" customWidth="1"/>
    <col min="23" max="23" width="6.28515625" bestFit="1" customWidth="1"/>
    <col min="24" max="24" width="9.140625" bestFit="1" customWidth="1"/>
    <col min="25" max="25" width="13.42578125" bestFit="1" customWidth="1"/>
    <col min="26" max="26" width="8.7109375" bestFit="1" customWidth="1"/>
    <col min="27" max="27" width="10" bestFit="1" customWidth="1"/>
    <col min="28" max="28" width="9.85546875" bestFit="1" customWidth="1"/>
    <col min="29" max="29" width="8.140625" bestFit="1" customWidth="1"/>
    <col min="30" max="30" width="8.7109375" bestFit="1" customWidth="1"/>
    <col min="32" max="32" width="7.42578125" bestFit="1" customWidth="1"/>
    <col min="33" max="33" width="14.28515625" bestFit="1" customWidth="1"/>
    <col min="34" max="34" width="10.28515625" bestFit="1" customWidth="1"/>
    <col min="35" max="35" width="11.28515625" bestFit="1" customWidth="1"/>
    <col min="36" max="36" width="9" bestFit="1" customWidth="1"/>
    <col min="37" max="37" width="13.28515625" bestFit="1" customWidth="1"/>
    <col min="38" max="38" width="12.28515625" bestFit="1" customWidth="1"/>
    <col min="39" max="39" width="5" bestFit="1" customWidth="1"/>
    <col min="40" max="40" width="9.7109375" bestFit="1" customWidth="1"/>
    <col min="41" max="41" width="7.28515625" bestFit="1" customWidth="1"/>
    <col min="42" max="42" width="12.140625" bestFit="1" customWidth="1"/>
    <col min="43" max="43" width="11.85546875" bestFit="1" customWidth="1"/>
    <col min="44" max="44" width="13.42578125" bestFit="1" customWidth="1"/>
    <col min="45" max="45" width="12.42578125" bestFit="1" customWidth="1"/>
    <col min="46" max="46" width="9.7109375" bestFit="1" customWidth="1"/>
    <col min="47" max="47" width="5.7109375" bestFit="1" customWidth="1"/>
    <col min="48" max="48" width="5.140625" bestFit="1" customWidth="1"/>
    <col min="49" max="49" width="8.42578125" bestFit="1" customWidth="1"/>
    <col min="50" max="50" width="7.28515625" bestFit="1" customWidth="1"/>
    <col min="51" max="51" width="11.140625" bestFit="1" customWidth="1"/>
    <col min="52" max="52" width="12" bestFit="1" customWidth="1"/>
    <col min="53" max="53" width="9.42578125" bestFit="1" customWidth="1"/>
    <col min="54" max="54" width="9.140625" bestFit="1" customWidth="1"/>
    <col min="55" max="55" width="10.7109375" bestFit="1" customWidth="1"/>
  </cols>
  <sheetData>
    <row r="1" spans="1:8">
      <c r="A1" s="35" t="s">
        <v>173</v>
      </c>
      <c r="B1" s="35" t="s">
        <v>174</v>
      </c>
      <c r="E1" s="28" t="s">
        <v>8</v>
      </c>
      <c r="F1" s="28" t="s">
        <v>9</v>
      </c>
      <c r="G1" s="28" t="s">
        <v>10</v>
      </c>
      <c r="H1" s="28" t="s">
        <v>11</v>
      </c>
    </row>
    <row r="2" spans="1:8">
      <c r="A2">
        <v>1</v>
      </c>
      <c r="B2" t="str">
        <f>IF(Data!$B6&lt;&gt;INDEX(Unique!$B$2:$B$5, MATCH(Data!$A6, Unique!$A$2:$A$5, 0)), "Mismatch", "")</f>
        <v/>
      </c>
      <c r="C2">
        <f>COUNTBLANK(B2:B3889)</f>
        <v>3888</v>
      </c>
      <c r="D2" s="36" t="s">
        <v>133</v>
      </c>
      <c r="E2" s="28" t="s">
        <v>18</v>
      </c>
      <c r="F2" s="38">
        <v>0.5</v>
      </c>
      <c r="G2" s="43">
        <v>12000</v>
      </c>
      <c r="H2" s="38">
        <v>6000</v>
      </c>
    </row>
    <row r="3" spans="1:8">
      <c r="A3">
        <v>2</v>
      </c>
      <c r="B3" t="str">
        <f>IF(Data!$B7&lt;&gt;INDEX(Unique!$B$2:$B$5, MATCH(Data!$A7, Unique!$A$2:$A$5, 0)), "Mismatch", "")</f>
        <v/>
      </c>
      <c r="D3" s="2" t="s">
        <v>34</v>
      </c>
      <c r="E3" s="28" t="s">
        <v>19</v>
      </c>
      <c r="F3" s="38">
        <v>0.5</v>
      </c>
      <c r="G3" s="43">
        <v>10000</v>
      </c>
      <c r="H3" s="38">
        <v>5000</v>
      </c>
    </row>
    <row r="4" spans="1:8">
      <c r="A4">
        <v>3</v>
      </c>
      <c r="B4" t="str">
        <f>IF(Data!$B8&lt;&gt;INDEX(Unique!$B$2:$B$5, MATCH(Data!$A8, Unique!$A$2:$A$5, 0)), "Mismatch", "")</f>
        <v/>
      </c>
      <c r="D4" s="37" t="s">
        <v>35</v>
      </c>
      <c r="E4" s="28" t="s">
        <v>20</v>
      </c>
      <c r="F4" s="38">
        <v>0.4</v>
      </c>
      <c r="G4" s="43">
        <v>10000</v>
      </c>
      <c r="H4" s="38">
        <v>4000</v>
      </c>
    </row>
    <row r="5" spans="1:8">
      <c r="A5">
        <v>4</v>
      </c>
      <c r="B5" t="str">
        <f>IF(Data!$B9&lt;&gt;INDEX(Unique!$B$2:$B$5, MATCH(Data!$A9, Unique!$A$2:$A$5, 0)), "Mismatch", "")</f>
        <v/>
      </c>
      <c r="D5" s="37" t="s">
        <v>112</v>
      </c>
      <c r="E5" s="28" t="s">
        <v>21</v>
      </c>
      <c r="F5" s="38">
        <v>0.45</v>
      </c>
      <c r="G5" s="43">
        <v>8500</v>
      </c>
      <c r="H5" s="38">
        <v>3825</v>
      </c>
    </row>
    <row r="6" spans="1:8">
      <c r="A6">
        <v>5</v>
      </c>
      <c r="B6" t="str">
        <f>IF(Data!$B10&lt;&gt;INDEX(Unique!$B$2:$B$5, MATCH(Data!$A10, Unique!$A$2:$A$5, 0)), "Mismatch", "")</f>
        <v/>
      </c>
      <c r="D6" s="37" t="s">
        <v>108</v>
      </c>
      <c r="E6" s="28" t="s">
        <v>22</v>
      </c>
      <c r="F6" s="38">
        <v>0.6</v>
      </c>
      <c r="G6" s="43">
        <v>9000</v>
      </c>
      <c r="H6" s="38">
        <v>5400</v>
      </c>
    </row>
    <row r="7" spans="1:8">
      <c r="A7">
        <v>6</v>
      </c>
      <c r="B7" t="str">
        <f>IF(Data!$B11&lt;&gt;INDEX(Unique!$B$2:$B$5, MATCH(Data!$A11, Unique!$A$2:$A$5, 0)), "Mismatch", "")</f>
        <v/>
      </c>
      <c r="D7" s="37" t="s">
        <v>102</v>
      </c>
      <c r="E7" s="28" t="s">
        <v>23</v>
      </c>
      <c r="F7" s="38">
        <v>0.5</v>
      </c>
      <c r="G7" s="43">
        <v>10000</v>
      </c>
      <c r="H7" s="38">
        <v>5000</v>
      </c>
    </row>
    <row r="8" spans="1:8">
      <c r="A8">
        <v>7</v>
      </c>
      <c r="B8" t="str">
        <f>IF(Data!$B12&lt;&gt;INDEX(Unique!$B$2:$B$5, MATCH(Data!$A12, Unique!$A$2:$A$5, 0)), "Mismatch", "")</f>
        <v/>
      </c>
      <c r="D8" s="37" t="s">
        <v>71</v>
      </c>
      <c r="E8" s="28" t="s">
        <v>18</v>
      </c>
      <c r="F8" s="38">
        <v>0.5</v>
      </c>
      <c r="G8" s="43">
        <v>12500</v>
      </c>
      <c r="H8" s="38">
        <v>6250</v>
      </c>
    </row>
    <row r="9" spans="1:8">
      <c r="A9">
        <v>8</v>
      </c>
      <c r="B9" t="str">
        <f>IF(Data!$B13&lt;&gt;INDEX(Unique!$B$2:$B$5, MATCH(Data!$A13, Unique!$A$2:$A$5, 0)), "Mismatch", "")</f>
        <v/>
      </c>
      <c r="D9" s="37" t="s">
        <v>49</v>
      </c>
      <c r="E9" s="28" t="s">
        <v>19</v>
      </c>
      <c r="F9" s="38">
        <v>0.5</v>
      </c>
      <c r="G9" s="43">
        <v>9000</v>
      </c>
      <c r="H9" s="38">
        <v>4500</v>
      </c>
    </row>
    <row r="10" spans="1:8">
      <c r="A10">
        <v>9</v>
      </c>
      <c r="B10" t="str">
        <f>IF(Data!$B14&lt;&gt;INDEX(Unique!$B$2:$B$5, MATCH(Data!$A14, Unique!$A$2:$A$5, 0)), "Mismatch", "")</f>
        <v/>
      </c>
      <c r="D10" s="37" t="s">
        <v>73</v>
      </c>
      <c r="E10" s="28" t="s">
        <v>20</v>
      </c>
      <c r="F10" s="38">
        <v>0.4</v>
      </c>
      <c r="G10" s="43">
        <v>9500</v>
      </c>
      <c r="H10" s="38">
        <v>3800</v>
      </c>
    </row>
    <row r="11" spans="1:8">
      <c r="A11">
        <v>10</v>
      </c>
      <c r="B11" t="str">
        <f>IF(Data!$B15&lt;&gt;INDEX(Unique!$B$2:$B$5, MATCH(Data!$A15, Unique!$A$2:$A$5, 0)), "Mismatch", "")</f>
        <v/>
      </c>
      <c r="D11" s="37" t="s">
        <v>51</v>
      </c>
      <c r="E11" s="28" t="s">
        <v>21</v>
      </c>
      <c r="F11" s="38">
        <v>0.45</v>
      </c>
      <c r="G11" s="43">
        <v>8250</v>
      </c>
      <c r="H11" s="38">
        <v>3712.5</v>
      </c>
    </row>
    <row r="12" spans="1:8">
      <c r="A12">
        <v>11</v>
      </c>
      <c r="B12" t="str">
        <f>IF(Data!$B16&lt;&gt;INDEX(Unique!$B$2:$B$5, MATCH(Data!$A16, Unique!$A$2:$A$5, 0)), "Mismatch", "")</f>
        <v/>
      </c>
      <c r="D12" s="37" t="s">
        <v>55</v>
      </c>
      <c r="E12" s="28" t="s">
        <v>22</v>
      </c>
      <c r="F12" s="38">
        <v>0.6</v>
      </c>
      <c r="G12" s="43">
        <v>9000</v>
      </c>
      <c r="H12" s="38">
        <v>5400</v>
      </c>
    </row>
    <row r="13" spans="1:8">
      <c r="A13">
        <v>12</v>
      </c>
      <c r="B13" t="str">
        <f>IF(Data!$B17&lt;&gt;INDEX(Unique!$B$2:$B$5, MATCH(Data!$A17, Unique!$A$2:$A$5, 0)), "Mismatch", "")</f>
        <v/>
      </c>
      <c r="D13" s="37" t="s">
        <v>106</v>
      </c>
      <c r="E13" s="28" t="s">
        <v>23</v>
      </c>
      <c r="F13" s="38">
        <v>0.5</v>
      </c>
      <c r="G13" s="43">
        <v>10000</v>
      </c>
      <c r="H13" s="38">
        <v>5000</v>
      </c>
    </row>
    <row r="14" spans="1:8">
      <c r="A14">
        <v>13</v>
      </c>
      <c r="B14" t="str">
        <f>IF(Data!$B18&lt;&gt;INDEX(Unique!$B$2:$B$5, MATCH(Data!$A18, Unique!$A$2:$A$5, 0)), "Mismatch", "")</f>
        <v/>
      </c>
      <c r="D14" s="37" t="s">
        <v>92</v>
      </c>
      <c r="E14" s="28" t="s">
        <v>18</v>
      </c>
      <c r="F14" s="38">
        <v>0.5</v>
      </c>
      <c r="G14" s="43">
        <v>12200</v>
      </c>
      <c r="H14" s="38">
        <v>6100</v>
      </c>
    </row>
    <row r="15" spans="1:8">
      <c r="A15">
        <v>14</v>
      </c>
      <c r="B15" t="str">
        <f>IF(Data!$B19&lt;&gt;INDEX(Unique!$B$2:$B$5, MATCH(Data!$A19, Unique!$A$2:$A$5, 0)), "Mismatch", "")</f>
        <v/>
      </c>
      <c r="D15" s="37" t="s">
        <v>104</v>
      </c>
      <c r="E15" s="28" t="s">
        <v>19</v>
      </c>
      <c r="F15" s="38">
        <v>0.5</v>
      </c>
      <c r="G15" s="43">
        <v>9250</v>
      </c>
      <c r="H15" s="38">
        <v>4625</v>
      </c>
    </row>
    <row r="16" spans="1:8">
      <c r="A16">
        <v>15</v>
      </c>
      <c r="B16" t="str">
        <f>IF(Data!$B20&lt;&gt;INDEX(Unique!$B$2:$B$5, MATCH(Data!$A20, Unique!$A$2:$A$5, 0)), "Mismatch", "")</f>
        <v/>
      </c>
      <c r="D16" s="37" t="s">
        <v>110</v>
      </c>
      <c r="E16" s="28" t="s">
        <v>20</v>
      </c>
      <c r="F16" s="38">
        <v>0.4</v>
      </c>
      <c r="G16" s="43">
        <v>9500</v>
      </c>
      <c r="H16" s="38">
        <v>3800</v>
      </c>
    </row>
    <row r="17" spans="1:8">
      <c r="A17">
        <v>16</v>
      </c>
      <c r="B17" t="str">
        <f>IF(Data!$B21&lt;&gt;INDEX(Unique!$B$2:$B$5, MATCH(Data!$A21, Unique!$A$2:$A$5, 0)), "Mismatch", "")</f>
        <v/>
      </c>
      <c r="D17" s="2" t="s">
        <v>16</v>
      </c>
      <c r="E17" s="28" t="s">
        <v>21</v>
      </c>
      <c r="F17" s="38">
        <v>0.45</v>
      </c>
      <c r="G17" s="43">
        <v>8000</v>
      </c>
      <c r="H17" s="38">
        <v>3600</v>
      </c>
    </row>
    <row r="18" spans="1:8">
      <c r="A18">
        <v>17</v>
      </c>
      <c r="B18" t="str">
        <f>IF(Data!$B22&lt;&gt;INDEX(Unique!$B$2:$B$5, MATCH(Data!$A22, Unique!$A$2:$A$5, 0)), "Mismatch", "")</f>
        <v/>
      </c>
      <c r="D18" s="37" t="s">
        <v>121</v>
      </c>
      <c r="E18" s="28" t="s">
        <v>22</v>
      </c>
      <c r="F18" s="38">
        <v>0.6</v>
      </c>
      <c r="G18" s="43">
        <v>8500</v>
      </c>
      <c r="H18" s="38">
        <v>5100</v>
      </c>
    </row>
    <row r="19" spans="1:8">
      <c r="A19">
        <v>18</v>
      </c>
      <c r="B19" t="str">
        <f>IF(Data!$B23&lt;&gt;INDEX(Unique!$B$2:$B$5, MATCH(Data!$A23, Unique!$A$2:$A$5, 0)), "Mismatch", "")</f>
        <v/>
      </c>
      <c r="D19" s="37" t="s">
        <v>117</v>
      </c>
      <c r="E19" s="28" t="s">
        <v>23</v>
      </c>
      <c r="F19" s="38">
        <v>0.5</v>
      </c>
      <c r="G19" s="43">
        <v>9500</v>
      </c>
      <c r="H19" s="38">
        <v>4750</v>
      </c>
    </row>
    <row r="20" spans="1:8">
      <c r="A20">
        <v>19</v>
      </c>
      <c r="B20" t="str">
        <f>IF(Data!$B24&lt;&gt;INDEX(Unique!$B$2:$B$5, MATCH(Data!$A24, Unique!$A$2:$A$5, 0)), "Mismatch", "")</f>
        <v/>
      </c>
      <c r="D20" s="37" t="s">
        <v>59</v>
      </c>
      <c r="E20" s="28" t="s">
        <v>18</v>
      </c>
      <c r="F20" s="38">
        <v>0.5</v>
      </c>
      <c r="G20" s="43">
        <v>12000</v>
      </c>
      <c r="H20" s="38">
        <v>6000</v>
      </c>
    </row>
    <row r="21" spans="1:8">
      <c r="A21">
        <v>20</v>
      </c>
      <c r="B21" t="str">
        <f>IF(Data!$B25&lt;&gt;INDEX(Unique!$B$2:$B$5, MATCH(Data!$A25, Unique!$A$2:$A$5, 0)), "Mismatch", "")</f>
        <v/>
      </c>
      <c r="D21" s="37" t="s">
        <v>115</v>
      </c>
      <c r="E21" s="28" t="s">
        <v>19</v>
      </c>
      <c r="F21" s="38">
        <v>0.5</v>
      </c>
      <c r="G21" s="43">
        <v>9000</v>
      </c>
      <c r="H21" s="38">
        <v>4500</v>
      </c>
    </row>
    <row r="22" spans="1:8">
      <c r="A22">
        <v>21</v>
      </c>
      <c r="B22" t="str">
        <f>IF(Data!$B26&lt;&gt;INDEX(Unique!$B$2:$B$5, MATCH(Data!$A26, Unique!$A$2:$A$5, 0)), "Mismatch", "")</f>
        <v/>
      </c>
      <c r="D22" s="37" t="s">
        <v>125</v>
      </c>
      <c r="E22" s="28" t="s">
        <v>20</v>
      </c>
      <c r="F22" s="38">
        <v>0.4</v>
      </c>
      <c r="G22" s="43">
        <v>9000</v>
      </c>
      <c r="H22" s="38">
        <v>3600</v>
      </c>
    </row>
    <row r="23" spans="1:8">
      <c r="A23">
        <v>22</v>
      </c>
      <c r="B23" t="str">
        <f>IF(Data!$B27&lt;&gt;INDEX(Unique!$B$2:$B$5, MATCH(Data!$A27, Unique!$A$2:$A$5, 0)), "Mismatch", "")</f>
        <v/>
      </c>
      <c r="D23" s="37" t="s">
        <v>129</v>
      </c>
      <c r="E23" s="28" t="s">
        <v>21</v>
      </c>
      <c r="F23" s="38">
        <v>0.45</v>
      </c>
      <c r="G23" s="43">
        <v>8250</v>
      </c>
      <c r="H23" s="38">
        <v>3712.5</v>
      </c>
    </row>
    <row r="24" spans="1:8">
      <c r="A24">
        <v>23</v>
      </c>
      <c r="B24" t="str">
        <f>IF(Data!$B28&lt;&gt;INDEX(Unique!$B$2:$B$5, MATCH(Data!$A28, Unique!$A$2:$A$5, 0)), "Mismatch", "")</f>
        <v/>
      </c>
      <c r="D24" s="37" t="s">
        <v>119</v>
      </c>
      <c r="E24" s="28" t="s">
        <v>22</v>
      </c>
      <c r="F24" s="38">
        <v>0.6</v>
      </c>
      <c r="G24" s="43">
        <v>8250</v>
      </c>
      <c r="H24" s="38">
        <v>4950</v>
      </c>
    </row>
    <row r="25" spans="1:8">
      <c r="A25">
        <v>24</v>
      </c>
      <c r="B25" t="str">
        <f>IF(Data!$B29&lt;&gt;INDEX(Unique!$B$2:$B$5, MATCH(Data!$A29, Unique!$A$2:$A$5, 0)), "Mismatch", "")</f>
        <v/>
      </c>
      <c r="D25" s="37" t="s">
        <v>17</v>
      </c>
      <c r="E25" s="28" t="s">
        <v>23</v>
      </c>
      <c r="F25" s="38">
        <v>0.5</v>
      </c>
      <c r="G25" s="43">
        <v>9500</v>
      </c>
      <c r="H25" s="38">
        <v>4750</v>
      </c>
    </row>
    <row r="26" spans="1:8">
      <c r="A26">
        <v>25</v>
      </c>
      <c r="B26" t="str">
        <f>IF(Data!$B30&lt;&gt;INDEX(Unique!$B$2:$B$5, MATCH(Data!$A30, Unique!$A$2:$A$5, 0)), "Mismatch", "")</f>
        <v/>
      </c>
      <c r="D26" s="37" t="s">
        <v>38</v>
      </c>
      <c r="E26" s="28" t="s">
        <v>18</v>
      </c>
      <c r="F26" s="38">
        <v>0.6</v>
      </c>
      <c r="G26" s="43">
        <v>12200</v>
      </c>
      <c r="H26" s="38">
        <v>7320</v>
      </c>
    </row>
    <row r="27" spans="1:8">
      <c r="A27">
        <v>26</v>
      </c>
      <c r="B27" t="str">
        <f>IF(Data!$B31&lt;&gt;INDEX(Unique!$B$2:$B$5, MATCH(Data!$A31, Unique!$A$2:$A$5, 0)), "Mismatch", "")</f>
        <v/>
      </c>
      <c r="D27" s="37" t="s">
        <v>123</v>
      </c>
      <c r="E27" s="28" t="s">
        <v>19</v>
      </c>
      <c r="F27" s="38">
        <v>0.55000000000000004</v>
      </c>
      <c r="G27" s="43">
        <v>9250</v>
      </c>
      <c r="H27" s="38">
        <v>5087.5</v>
      </c>
    </row>
    <row r="28" spans="1:8">
      <c r="A28">
        <v>27</v>
      </c>
      <c r="B28" t="str">
        <f>IF(Data!$B32&lt;&gt;INDEX(Unique!$B$2:$B$5, MATCH(Data!$A32, Unique!$A$2:$A$5, 0)), "Mismatch", "")</f>
        <v/>
      </c>
      <c r="D28" s="37" t="s">
        <v>127</v>
      </c>
      <c r="E28" s="28" t="s">
        <v>20</v>
      </c>
      <c r="F28" s="38">
        <v>0.5</v>
      </c>
      <c r="G28" s="43">
        <v>9000</v>
      </c>
      <c r="H28" s="38">
        <v>4500</v>
      </c>
    </row>
    <row r="29" spans="1:8">
      <c r="A29">
        <v>28</v>
      </c>
      <c r="B29" t="str">
        <f>IF(Data!$B33&lt;&gt;INDEX(Unique!$B$2:$B$5, MATCH(Data!$A33, Unique!$A$2:$A$5, 0)), "Mismatch", "")</f>
        <v/>
      </c>
      <c r="D29" s="37" t="s">
        <v>114</v>
      </c>
      <c r="E29" s="28" t="s">
        <v>21</v>
      </c>
      <c r="F29" s="38">
        <v>0.5</v>
      </c>
      <c r="G29" s="43">
        <v>8500</v>
      </c>
      <c r="H29" s="38">
        <v>4250</v>
      </c>
    </row>
    <row r="30" spans="1:8">
      <c r="A30">
        <v>29</v>
      </c>
      <c r="B30" t="str">
        <f>IF(Data!$B34&lt;&gt;INDEX(Unique!$B$2:$B$5, MATCH(Data!$A34, Unique!$A$2:$A$5, 0)), "Mismatch", "")</f>
        <v/>
      </c>
      <c r="D30" s="2" t="s">
        <v>25</v>
      </c>
      <c r="E30" s="28" t="s">
        <v>22</v>
      </c>
      <c r="F30" s="38">
        <v>0.6</v>
      </c>
      <c r="G30" s="43">
        <v>8750</v>
      </c>
      <c r="H30" s="38">
        <v>5250</v>
      </c>
    </row>
    <row r="31" spans="1:8">
      <c r="A31">
        <v>30</v>
      </c>
      <c r="B31" t="str">
        <f>IF(Data!$B35&lt;&gt;INDEX(Unique!$B$2:$B$5, MATCH(Data!$A35, Unique!$A$2:$A$5, 0)), "Mismatch", "")</f>
        <v/>
      </c>
      <c r="D31" s="37" t="s">
        <v>57</v>
      </c>
      <c r="E31" s="28" t="s">
        <v>23</v>
      </c>
      <c r="F31" s="38">
        <v>0.65</v>
      </c>
      <c r="G31" s="43">
        <v>10000</v>
      </c>
      <c r="H31" s="38">
        <v>6500</v>
      </c>
    </row>
    <row r="32" spans="1:8">
      <c r="A32">
        <v>31</v>
      </c>
      <c r="B32" t="str">
        <f>IF(Data!$B36&lt;&gt;INDEX(Unique!$B$2:$B$5, MATCH(Data!$A36, Unique!$A$2:$A$5, 0)), "Mismatch", "")</f>
        <v/>
      </c>
      <c r="D32" s="37" t="s">
        <v>98</v>
      </c>
      <c r="E32" s="28" t="s">
        <v>18</v>
      </c>
      <c r="F32" s="38">
        <v>0.6</v>
      </c>
      <c r="G32" s="43">
        <v>12500</v>
      </c>
      <c r="H32" s="38">
        <v>7500</v>
      </c>
    </row>
    <row r="33" spans="1:8">
      <c r="A33">
        <v>32</v>
      </c>
      <c r="B33" t="str">
        <f>IF(Data!$B37&lt;&gt;INDEX(Unique!$B$2:$B$5, MATCH(Data!$A37, Unique!$A$2:$A$5, 0)), "Mismatch", "")</f>
        <v/>
      </c>
      <c r="D33" s="37" t="s">
        <v>78</v>
      </c>
      <c r="E33" s="28" t="s">
        <v>19</v>
      </c>
      <c r="F33" s="38">
        <v>0.55000000000000004</v>
      </c>
      <c r="G33" s="43">
        <v>10000</v>
      </c>
      <c r="H33" s="38">
        <v>5500</v>
      </c>
    </row>
    <row r="34" spans="1:8">
      <c r="A34">
        <v>33</v>
      </c>
      <c r="B34" t="str">
        <f>IF(Data!$B38&lt;&gt;INDEX(Unique!$B$2:$B$5, MATCH(Data!$A38, Unique!$A$2:$A$5, 0)), "Mismatch", "")</f>
        <v/>
      </c>
      <c r="D34" s="37" t="s">
        <v>96</v>
      </c>
      <c r="E34" s="28" t="s">
        <v>20</v>
      </c>
      <c r="F34" s="38">
        <v>0.5</v>
      </c>
      <c r="G34" s="43">
        <v>9250</v>
      </c>
      <c r="H34" s="38">
        <v>4625</v>
      </c>
    </row>
    <row r="35" spans="1:8">
      <c r="A35">
        <v>34</v>
      </c>
      <c r="B35" t="str">
        <f>IF(Data!$B39&lt;&gt;INDEX(Unique!$B$2:$B$5, MATCH(Data!$A39, Unique!$A$2:$A$5, 0)), "Mismatch", "")</f>
        <v/>
      </c>
      <c r="D35" s="37" t="s">
        <v>100</v>
      </c>
      <c r="E35" s="28" t="s">
        <v>21</v>
      </c>
      <c r="F35" s="38">
        <v>0.5</v>
      </c>
      <c r="G35" s="43">
        <v>9000</v>
      </c>
      <c r="H35" s="38">
        <v>4500</v>
      </c>
    </row>
    <row r="36" spans="1:8">
      <c r="A36">
        <v>35</v>
      </c>
      <c r="B36" t="str">
        <f>IF(Data!$B40&lt;&gt;INDEX(Unique!$B$2:$B$5, MATCH(Data!$A40, Unique!$A$2:$A$5, 0)), "Mismatch", "")</f>
        <v/>
      </c>
      <c r="D36" s="37" t="s">
        <v>53</v>
      </c>
      <c r="E36" s="28" t="s">
        <v>22</v>
      </c>
      <c r="F36" s="38">
        <v>0.6</v>
      </c>
      <c r="G36" s="43">
        <v>9000</v>
      </c>
      <c r="H36" s="38">
        <v>5400</v>
      </c>
    </row>
    <row r="37" spans="1:8">
      <c r="A37">
        <v>36</v>
      </c>
      <c r="B37" t="str">
        <f>IF(Data!$B41&lt;&gt;INDEX(Unique!$B$2:$B$5, MATCH(Data!$A41, Unique!$A$2:$A$5, 0)), "Mismatch", "")</f>
        <v/>
      </c>
      <c r="D37" s="37" t="s">
        <v>26</v>
      </c>
      <c r="E37" s="28" t="s">
        <v>23</v>
      </c>
      <c r="F37" s="38">
        <v>0.65</v>
      </c>
      <c r="G37" s="43">
        <v>10500</v>
      </c>
      <c r="H37" s="38">
        <v>6825</v>
      </c>
    </row>
    <row r="38" spans="1:8">
      <c r="A38">
        <v>37</v>
      </c>
      <c r="B38" t="str">
        <f>IF(Data!$B42&lt;&gt;INDEX(Unique!$B$2:$B$5, MATCH(Data!$A42, Unique!$A$2:$A$5, 0)), "Mismatch", "")</f>
        <v/>
      </c>
      <c r="D38" s="2" t="s">
        <v>46</v>
      </c>
      <c r="E38" s="28" t="s">
        <v>18</v>
      </c>
      <c r="F38" s="38">
        <v>0.6</v>
      </c>
      <c r="G38" s="43">
        <v>12750</v>
      </c>
      <c r="H38" s="38">
        <v>7650</v>
      </c>
    </row>
    <row r="39" spans="1:8">
      <c r="A39">
        <v>38</v>
      </c>
      <c r="B39" t="str">
        <f>IF(Data!$B43&lt;&gt;INDEX(Unique!$B$2:$B$5, MATCH(Data!$A43, Unique!$A$2:$A$5, 0)), "Mismatch", "")</f>
        <v/>
      </c>
      <c r="D39" s="37" t="s">
        <v>47</v>
      </c>
      <c r="E39" s="28" t="s">
        <v>19</v>
      </c>
      <c r="F39" s="38">
        <v>0.55000000000000004</v>
      </c>
      <c r="G39" s="43">
        <v>10250</v>
      </c>
      <c r="H39" s="38">
        <v>5637.5000000000009</v>
      </c>
    </row>
    <row r="40" spans="1:8">
      <c r="A40">
        <v>39</v>
      </c>
      <c r="B40" t="str">
        <f>IF(Data!$B44&lt;&gt;INDEX(Unique!$B$2:$B$5, MATCH(Data!$A44, Unique!$A$2:$A$5, 0)), "Mismatch", "")</f>
        <v/>
      </c>
      <c r="D40" s="37" t="s">
        <v>86</v>
      </c>
      <c r="E40" s="28" t="s">
        <v>20</v>
      </c>
      <c r="F40" s="38">
        <v>0.5</v>
      </c>
      <c r="G40" s="43">
        <v>9500</v>
      </c>
      <c r="H40" s="38">
        <v>4750</v>
      </c>
    </row>
    <row r="41" spans="1:8">
      <c r="A41">
        <v>40</v>
      </c>
      <c r="B41" t="str">
        <f>IF(Data!$B45&lt;&gt;INDEX(Unique!$B$2:$B$5, MATCH(Data!$A45, Unique!$A$2:$A$5, 0)), "Mismatch", "")</f>
        <v/>
      </c>
      <c r="D41" s="37" t="s">
        <v>94</v>
      </c>
      <c r="E41" s="28" t="s">
        <v>21</v>
      </c>
      <c r="F41" s="38">
        <v>0.5</v>
      </c>
      <c r="G41" s="43">
        <v>9000</v>
      </c>
      <c r="H41" s="38">
        <v>4500</v>
      </c>
    </row>
    <row r="42" spans="1:8">
      <c r="A42">
        <v>41</v>
      </c>
      <c r="B42" t="str">
        <f>IF(Data!$B46&lt;&gt;INDEX(Unique!$B$2:$B$5, MATCH(Data!$A46, Unique!$A$2:$A$5, 0)), "Mismatch", "")</f>
        <v/>
      </c>
      <c r="D42" s="37" t="s">
        <v>90</v>
      </c>
      <c r="E42" s="28" t="s">
        <v>22</v>
      </c>
      <c r="F42" s="38">
        <v>0.6</v>
      </c>
      <c r="G42" s="43">
        <v>9250</v>
      </c>
      <c r="H42" s="38">
        <v>5550</v>
      </c>
    </row>
    <row r="43" spans="1:8">
      <c r="A43">
        <v>42</v>
      </c>
      <c r="B43" t="str">
        <f>IF(Data!$B47&lt;&gt;INDEX(Unique!$B$2:$B$5, MATCH(Data!$A47, Unique!$A$2:$A$5, 0)), "Mismatch", "")</f>
        <v/>
      </c>
      <c r="D43" s="37" t="s">
        <v>88</v>
      </c>
      <c r="E43" s="28" t="s">
        <v>23</v>
      </c>
      <c r="F43" s="38">
        <v>0.65</v>
      </c>
      <c r="G43" s="43">
        <v>11000</v>
      </c>
      <c r="H43" s="38">
        <v>7150</v>
      </c>
    </row>
    <row r="44" spans="1:8">
      <c r="A44">
        <v>43</v>
      </c>
      <c r="B44" t="str">
        <f>IF(Data!$B48&lt;&gt;INDEX(Unique!$B$2:$B$5, MATCH(Data!$A48, Unique!$A$2:$A$5, 0)), "Mismatch", "")</f>
        <v/>
      </c>
      <c r="D44" s="37" t="s">
        <v>69</v>
      </c>
      <c r="E44" s="28" t="s">
        <v>18</v>
      </c>
      <c r="F44" s="38">
        <v>0.6</v>
      </c>
      <c r="G44" s="43">
        <v>12500</v>
      </c>
      <c r="H44" s="38">
        <v>7500</v>
      </c>
    </row>
    <row r="45" spans="1:8">
      <c r="A45">
        <v>44</v>
      </c>
      <c r="B45" t="str">
        <f>IF(Data!$B49&lt;&gt;INDEX(Unique!$B$2:$B$5, MATCH(Data!$A49, Unique!$A$2:$A$5, 0)), "Mismatch", "")</f>
        <v/>
      </c>
      <c r="D45" s="2" t="s">
        <v>29</v>
      </c>
      <c r="E45" s="28" t="s">
        <v>19</v>
      </c>
      <c r="F45" s="38">
        <v>0.55000000000000004</v>
      </c>
      <c r="G45" s="43">
        <v>10250</v>
      </c>
      <c r="H45" s="38">
        <v>5637.5000000000009</v>
      </c>
    </row>
    <row r="46" spans="1:8">
      <c r="A46">
        <v>45</v>
      </c>
      <c r="B46" t="str">
        <f>IF(Data!$B50&lt;&gt;INDEX(Unique!$B$2:$B$5, MATCH(Data!$A50, Unique!$A$2:$A$5, 0)), "Mismatch", "")</f>
        <v/>
      </c>
      <c r="D46" s="37" t="s">
        <v>61</v>
      </c>
      <c r="E46" s="28" t="s">
        <v>20</v>
      </c>
      <c r="F46" s="38">
        <v>0.5</v>
      </c>
      <c r="G46" s="43">
        <v>9500</v>
      </c>
      <c r="H46" s="38">
        <v>4750</v>
      </c>
    </row>
    <row r="47" spans="1:8">
      <c r="A47">
        <v>46</v>
      </c>
      <c r="B47" t="str">
        <f>IF(Data!$B51&lt;&gt;INDEX(Unique!$B$2:$B$5, MATCH(Data!$A51, Unique!$A$2:$A$5, 0)), "Mismatch", "")</f>
        <v/>
      </c>
      <c r="D47" s="37" t="s">
        <v>82</v>
      </c>
      <c r="E47" s="28" t="s">
        <v>21</v>
      </c>
      <c r="F47" s="38">
        <v>0.5</v>
      </c>
      <c r="G47" s="43">
        <v>9250</v>
      </c>
      <c r="H47" s="38">
        <v>4625</v>
      </c>
    </row>
    <row r="48" spans="1:8">
      <c r="A48">
        <v>47</v>
      </c>
      <c r="B48" t="str">
        <f>IF(Data!$B52&lt;&gt;INDEX(Unique!$B$2:$B$5, MATCH(Data!$A52, Unique!$A$2:$A$5, 0)), "Mismatch", "")</f>
        <v/>
      </c>
      <c r="D48" s="37" t="s">
        <v>30</v>
      </c>
      <c r="E48" s="28" t="s">
        <v>22</v>
      </c>
      <c r="F48" s="38">
        <v>0.6</v>
      </c>
      <c r="G48" s="43">
        <v>9000</v>
      </c>
      <c r="H48" s="38">
        <v>5400</v>
      </c>
    </row>
    <row r="49" spans="1:8">
      <c r="A49">
        <v>48</v>
      </c>
      <c r="B49" t="str">
        <f>IF(Data!$B53&lt;&gt;INDEX(Unique!$B$2:$B$5, MATCH(Data!$A53, Unique!$A$2:$A$5, 0)), "Mismatch", "")</f>
        <v/>
      </c>
      <c r="D49" s="37" t="s">
        <v>42</v>
      </c>
      <c r="E49" s="28" t="s">
        <v>23</v>
      </c>
      <c r="F49" s="38">
        <v>0.65</v>
      </c>
      <c r="G49" s="43">
        <v>10750</v>
      </c>
      <c r="H49" s="38">
        <v>6987.5</v>
      </c>
    </row>
    <row r="50" spans="1:8">
      <c r="A50">
        <v>49</v>
      </c>
      <c r="B50" t="str">
        <f>IF(Data!$B54&lt;&gt;INDEX(Unique!$B$2:$B$5, MATCH(Data!$A54, Unique!$A$2:$A$5, 0)), "Mismatch", "")</f>
        <v/>
      </c>
      <c r="D50" s="37" t="s">
        <v>63</v>
      </c>
      <c r="E50" s="28" t="s">
        <v>18</v>
      </c>
      <c r="F50" s="38">
        <v>0.6</v>
      </c>
      <c r="G50" s="43">
        <v>12000</v>
      </c>
      <c r="H50" s="38">
        <v>7200</v>
      </c>
    </row>
    <row r="51" spans="1:8">
      <c r="A51">
        <v>50</v>
      </c>
      <c r="B51" t="str">
        <f>IF(Data!$B55&lt;&gt;INDEX(Unique!$B$2:$B$5, MATCH(Data!$A55, Unique!$A$2:$A$5, 0)), "Mismatch", "")</f>
        <v/>
      </c>
      <c r="D51" s="37" t="s">
        <v>80</v>
      </c>
      <c r="E51" s="28" t="s">
        <v>19</v>
      </c>
      <c r="F51" s="38">
        <v>0.55000000000000004</v>
      </c>
      <c r="G51" s="43">
        <v>10000</v>
      </c>
      <c r="H51" s="38">
        <v>5500</v>
      </c>
    </row>
    <row r="52" spans="1:8">
      <c r="A52">
        <v>51</v>
      </c>
      <c r="B52" t="str">
        <f>IF(Data!$B56&lt;&gt;INDEX(Unique!$B$2:$B$5, MATCH(Data!$A56, Unique!$A$2:$A$5, 0)), "Mismatch", "")</f>
        <v/>
      </c>
      <c r="D52" s="37" t="s">
        <v>40</v>
      </c>
      <c r="E52" s="28" t="s">
        <v>20</v>
      </c>
      <c r="F52" s="38">
        <v>0.5</v>
      </c>
      <c r="G52" s="43">
        <v>9250</v>
      </c>
      <c r="H52" s="38">
        <v>4625</v>
      </c>
    </row>
    <row r="53" spans="1:8">
      <c r="A53">
        <v>52</v>
      </c>
      <c r="B53" t="str">
        <f>IF(Data!$B57&lt;&gt;INDEX(Unique!$B$2:$B$5, MATCH(Data!$A57, Unique!$A$2:$A$5, 0)), "Mismatch", "")</f>
        <v/>
      </c>
      <c r="D53" s="37" t="s">
        <v>84</v>
      </c>
      <c r="E53" s="28" t="s">
        <v>21</v>
      </c>
      <c r="F53" s="38">
        <v>0.5</v>
      </c>
      <c r="G53" s="43">
        <v>9000</v>
      </c>
      <c r="H53" s="38">
        <v>4500</v>
      </c>
    </row>
    <row r="54" spans="1:8">
      <c r="A54">
        <v>53</v>
      </c>
      <c r="B54" t="str">
        <f>IF(Data!$B58&lt;&gt;INDEX(Unique!$B$2:$B$5, MATCH(Data!$A58, Unique!$A$2:$A$5, 0)), "Mismatch", "")</f>
        <v/>
      </c>
      <c r="D54" s="37" t="s">
        <v>77</v>
      </c>
      <c r="E54" s="28" t="s">
        <v>22</v>
      </c>
      <c r="F54" s="38">
        <v>0.6</v>
      </c>
      <c r="G54" s="43">
        <v>9000</v>
      </c>
      <c r="H54" s="38">
        <v>5400</v>
      </c>
    </row>
    <row r="55" spans="1:8">
      <c r="A55">
        <v>54</v>
      </c>
      <c r="B55" t="str">
        <f>IF(Data!$B59&lt;&gt;INDEX(Unique!$B$2:$B$5, MATCH(Data!$A59, Unique!$A$2:$A$5, 0)), "Mismatch", "")</f>
        <v/>
      </c>
      <c r="D55" s="37" t="s">
        <v>75</v>
      </c>
      <c r="E55" s="28" t="s">
        <v>23</v>
      </c>
      <c r="F55" s="38">
        <v>0.65</v>
      </c>
      <c r="G55" s="43">
        <v>10000</v>
      </c>
      <c r="H55" s="38">
        <v>6500</v>
      </c>
    </row>
    <row r="56" spans="1:8">
      <c r="A56">
        <v>55</v>
      </c>
      <c r="B56" t="str">
        <f>IF(Data!$B60&lt;&gt;INDEX(Unique!$B$2:$B$5, MATCH(Data!$A60, Unique!$A$2:$A$5, 0)), "Mismatch", "")</f>
        <v/>
      </c>
      <c r="D56" s="37" t="s">
        <v>44</v>
      </c>
      <c r="E56" s="28" t="s">
        <v>18</v>
      </c>
      <c r="F56" s="38">
        <v>0.65</v>
      </c>
      <c r="G56" s="43">
        <v>11750</v>
      </c>
      <c r="H56" s="38">
        <v>7637.5</v>
      </c>
    </row>
    <row r="57" spans="1:8">
      <c r="A57">
        <v>56</v>
      </c>
      <c r="B57" t="str">
        <f>IF(Data!$B61&lt;&gt;INDEX(Unique!$B$2:$B$5, MATCH(Data!$A61, Unique!$A$2:$A$5, 0)), "Mismatch", "")</f>
        <v/>
      </c>
      <c r="D57" s="37" t="s">
        <v>67</v>
      </c>
      <c r="E57" s="28" t="s">
        <v>19</v>
      </c>
      <c r="F57" s="38">
        <v>0.55000000000000004</v>
      </c>
      <c r="G57" s="43">
        <v>10000</v>
      </c>
      <c r="H57" s="38">
        <v>5500</v>
      </c>
    </row>
    <row r="58" spans="1:8">
      <c r="A58">
        <v>57</v>
      </c>
      <c r="B58" t="str">
        <f>IF(Data!$B62&lt;&gt;INDEX(Unique!$B$2:$B$5, MATCH(Data!$A62, Unique!$A$2:$A$5, 0)), "Mismatch", "")</f>
        <v/>
      </c>
      <c r="D58" s="2" t="s">
        <v>136</v>
      </c>
      <c r="E58" s="28" t="s">
        <v>20</v>
      </c>
      <c r="F58" s="38">
        <v>0.55000000000000004</v>
      </c>
      <c r="G58" s="43">
        <v>9000</v>
      </c>
      <c r="H58" s="38">
        <v>4950</v>
      </c>
    </row>
    <row r="59" spans="1:8">
      <c r="A59">
        <v>58</v>
      </c>
      <c r="B59" t="str">
        <f>IF(Data!$B63&lt;&gt;INDEX(Unique!$B$2:$B$5, MATCH(Data!$A63, Unique!$A$2:$A$5, 0)), "Mismatch", "")</f>
        <v/>
      </c>
      <c r="E59" s="28" t="s">
        <v>21</v>
      </c>
      <c r="F59" s="38">
        <v>0.55000000000000004</v>
      </c>
      <c r="G59" s="43">
        <v>8750</v>
      </c>
      <c r="H59" s="38">
        <v>4812.5</v>
      </c>
    </row>
    <row r="60" spans="1:8">
      <c r="A60">
        <v>59</v>
      </c>
      <c r="B60" t="str">
        <f>IF(Data!$B64&lt;&gt;INDEX(Unique!$B$2:$B$5, MATCH(Data!$A64, Unique!$A$2:$A$5, 0)), "Mismatch", "")</f>
        <v/>
      </c>
      <c r="E60" s="28" t="s">
        <v>22</v>
      </c>
      <c r="F60" s="38">
        <v>0.65</v>
      </c>
      <c r="G60" s="43">
        <v>8750</v>
      </c>
      <c r="H60" s="38">
        <v>5687.5</v>
      </c>
    </row>
    <row r="61" spans="1:8">
      <c r="A61">
        <v>60</v>
      </c>
      <c r="B61" t="str">
        <f>IF(Data!$B65&lt;&gt;INDEX(Unique!$B$2:$B$5, MATCH(Data!$A65, Unique!$A$2:$A$5, 0)), "Mismatch", "")</f>
        <v/>
      </c>
      <c r="E61" s="28" t="s">
        <v>23</v>
      </c>
      <c r="F61" s="38">
        <v>0.7</v>
      </c>
      <c r="G61" s="43">
        <v>10000</v>
      </c>
      <c r="H61" s="38">
        <v>7000</v>
      </c>
    </row>
    <row r="62" spans="1:8">
      <c r="A62">
        <v>61</v>
      </c>
      <c r="B62" t="str">
        <f>IF(Data!$B66&lt;&gt;INDEX(Unique!$B$2:$B$5, MATCH(Data!$A66, Unique!$A$2:$A$5, 0)), "Mismatch", "")</f>
        <v/>
      </c>
      <c r="E62" s="28" t="s">
        <v>18</v>
      </c>
      <c r="F62" s="38">
        <v>0.65</v>
      </c>
      <c r="G62" s="43">
        <v>11500</v>
      </c>
      <c r="H62" s="38">
        <v>7475</v>
      </c>
    </row>
    <row r="63" spans="1:8">
      <c r="A63">
        <v>62</v>
      </c>
      <c r="B63" t="str">
        <f>IF(Data!$B67&lt;&gt;INDEX(Unique!$B$2:$B$5, MATCH(Data!$A67, Unique!$A$2:$A$5, 0)), "Mismatch", "")</f>
        <v/>
      </c>
      <c r="E63" s="28" t="s">
        <v>19</v>
      </c>
      <c r="F63" s="38">
        <v>0.55000000000000004</v>
      </c>
      <c r="G63" s="43">
        <v>9750</v>
      </c>
      <c r="H63" s="38">
        <v>5362.5</v>
      </c>
    </row>
    <row r="64" spans="1:8">
      <c r="A64">
        <v>63</v>
      </c>
      <c r="B64" t="str">
        <f>IF(Data!$B68&lt;&gt;INDEX(Unique!$B$2:$B$5, MATCH(Data!$A68, Unique!$A$2:$A$5, 0)), "Mismatch", "")</f>
        <v/>
      </c>
      <c r="E64" s="28" t="s">
        <v>20</v>
      </c>
      <c r="F64" s="38">
        <v>0.55000000000000004</v>
      </c>
      <c r="G64" s="43">
        <v>9200</v>
      </c>
      <c r="H64" s="38">
        <v>5060</v>
      </c>
    </row>
    <row r="65" spans="1:8">
      <c r="A65">
        <v>64</v>
      </c>
      <c r="B65" t="str">
        <f>IF(Data!$B69&lt;&gt;INDEX(Unique!$B$2:$B$5, MATCH(Data!$A69, Unique!$A$2:$A$5, 0)), "Mismatch", "")</f>
        <v/>
      </c>
      <c r="E65" s="28" t="s">
        <v>21</v>
      </c>
      <c r="F65" s="38">
        <v>0.55000000000000004</v>
      </c>
      <c r="G65" s="43">
        <v>9000</v>
      </c>
      <c r="H65" s="38">
        <v>4950</v>
      </c>
    </row>
    <row r="66" spans="1:8">
      <c r="A66">
        <v>65</v>
      </c>
      <c r="B66" t="str">
        <f>IF(Data!$B70&lt;&gt;INDEX(Unique!$B$2:$B$5, MATCH(Data!$A70, Unique!$A$2:$A$5, 0)), "Mismatch", "")</f>
        <v/>
      </c>
      <c r="E66" s="28" t="s">
        <v>22</v>
      </c>
      <c r="F66" s="38">
        <v>0.65</v>
      </c>
      <c r="G66" s="43">
        <v>8750</v>
      </c>
      <c r="H66" s="38">
        <v>5687.5</v>
      </c>
    </row>
    <row r="67" spans="1:8">
      <c r="A67">
        <v>66</v>
      </c>
      <c r="B67" t="str">
        <f>IF(Data!$B71&lt;&gt;INDEX(Unique!$B$2:$B$5, MATCH(Data!$A71, Unique!$A$2:$A$5, 0)), "Mismatch", "")</f>
        <v/>
      </c>
      <c r="E67" s="28" t="s">
        <v>23</v>
      </c>
      <c r="F67" s="38">
        <v>0.7</v>
      </c>
      <c r="G67" s="43">
        <v>9750</v>
      </c>
      <c r="H67" s="38">
        <v>6825</v>
      </c>
    </row>
    <row r="68" spans="1:8">
      <c r="A68">
        <v>67</v>
      </c>
      <c r="B68" t="str">
        <f>IF(Data!$B72&lt;&gt;INDEX(Unique!$B$2:$B$5, MATCH(Data!$A72, Unique!$A$2:$A$5, 0)), "Mismatch", "")</f>
        <v/>
      </c>
      <c r="E68" s="28" t="s">
        <v>18</v>
      </c>
      <c r="F68" s="38">
        <v>0.65</v>
      </c>
      <c r="G68" s="43">
        <v>12000</v>
      </c>
      <c r="H68" s="38">
        <v>7800</v>
      </c>
    </row>
    <row r="69" spans="1:8">
      <c r="A69">
        <v>68</v>
      </c>
      <c r="B69" t="str">
        <f>IF(Data!$B73&lt;&gt;INDEX(Unique!$B$2:$B$5, MATCH(Data!$A73, Unique!$A$2:$A$5, 0)), "Mismatch", "")</f>
        <v/>
      </c>
      <c r="E69" s="28" t="s">
        <v>19</v>
      </c>
      <c r="F69" s="38">
        <v>0.55000000000000004</v>
      </c>
      <c r="G69" s="43">
        <v>10000</v>
      </c>
      <c r="H69" s="38">
        <v>5500</v>
      </c>
    </row>
    <row r="70" spans="1:8">
      <c r="A70">
        <v>69</v>
      </c>
      <c r="B70" t="str">
        <f>IF(Data!$B74&lt;&gt;INDEX(Unique!$B$2:$B$5, MATCH(Data!$A74, Unique!$A$2:$A$5, 0)), "Mismatch", "")</f>
        <v/>
      </c>
      <c r="E70" s="28" t="s">
        <v>20</v>
      </c>
      <c r="F70" s="38">
        <v>0.55000000000000004</v>
      </c>
      <c r="G70" s="43">
        <v>9500</v>
      </c>
      <c r="H70" s="38">
        <v>5225</v>
      </c>
    </row>
    <row r="71" spans="1:8">
      <c r="A71">
        <v>70</v>
      </c>
      <c r="B71" t="str">
        <f>IF(Data!$B75&lt;&gt;INDEX(Unique!$B$2:$B$5, MATCH(Data!$A75, Unique!$A$2:$A$5, 0)), "Mismatch", "")</f>
        <v/>
      </c>
      <c r="E71" s="28" t="s">
        <v>21</v>
      </c>
      <c r="F71" s="38">
        <v>0.55000000000000004</v>
      </c>
      <c r="G71" s="43">
        <v>9000</v>
      </c>
      <c r="H71" s="38">
        <v>4950</v>
      </c>
    </row>
    <row r="72" spans="1:8">
      <c r="A72">
        <v>71</v>
      </c>
      <c r="B72" t="str">
        <f>IF(Data!$B76&lt;&gt;INDEX(Unique!$B$2:$B$5, MATCH(Data!$A76, Unique!$A$2:$A$5, 0)), "Mismatch", "")</f>
        <v/>
      </c>
      <c r="E72" s="28" t="s">
        <v>22</v>
      </c>
      <c r="F72" s="38">
        <v>0.65</v>
      </c>
      <c r="G72" s="43">
        <v>9000</v>
      </c>
      <c r="H72" s="38">
        <v>5850</v>
      </c>
    </row>
    <row r="73" spans="1:8">
      <c r="A73">
        <v>72</v>
      </c>
      <c r="B73" t="str">
        <f>IF(Data!$B77&lt;&gt;INDEX(Unique!$B$2:$B$5, MATCH(Data!$A77, Unique!$A$2:$A$5, 0)), "Mismatch", "")</f>
        <v/>
      </c>
      <c r="E73" s="28" t="s">
        <v>23</v>
      </c>
      <c r="F73" s="38">
        <v>0.7</v>
      </c>
      <c r="G73" s="43">
        <v>10000</v>
      </c>
      <c r="H73" s="38">
        <v>7000</v>
      </c>
    </row>
    <row r="74" spans="1:8">
      <c r="A74">
        <v>73</v>
      </c>
      <c r="B74" t="str">
        <f>IF(Data!$B78&lt;&gt;INDEX(Unique!$B$2:$B$5, MATCH(Data!$A78, Unique!$A$2:$A$5, 0)), "Mismatch", "")</f>
        <v/>
      </c>
      <c r="E74" s="28" t="s">
        <v>18</v>
      </c>
      <c r="F74" s="38">
        <v>0.25</v>
      </c>
      <c r="G74" s="43">
        <v>9000</v>
      </c>
      <c r="H74" s="38">
        <v>2250</v>
      </c>
    </row>
    <row r="75" spans="1:8">
      <c r="A75">
        <v>74</v>
      </c>
      <c r="B75" t="str">
        <f>IF(Data!$B79&lt;&gt;INDEX(Unique!$B$2:$B$5, MATCH(Data!$A79, Unique!$A$2:$A$5, 0)), "Mismatch", "")</f>
        <v/>
      </c>
      <c r="E75" s="28" t="s">
        <v>19</v>
      </c>
      <c r="F75" s="38">
        <v>0.35</v>
      </c>
      <c r="G75" s="43">
        <v>9000</v>
      </c>
      <c r="H75" s="38">
        <v>3150</v>
      </c>
    </row>
    <row r="76" spans="1:8">
      <c r="A76">
        <v>75</v>
      </c>
      <c r="B76" t="str">
        <f>IF(Data!$B80&lt;&gt;INDEX(Unique!$B$2:$B$5, MATCH(Data!$A80, Unique!$A$2:$A$5, 0)), "Mismatch", "")</f>
        <v/>
      </c>
      <c r="E76" s="28" t="s">
        <v>20</v>
      </c>
      <c r="F76" s="38">
        <v>0.35</v>
      </c>
      <c r="G76" s="43">
        <v>7000</v>
      </c>
      <c r="H76" s="38">
        <v>2450</v>
      </c>
    </row>
    <row r="77" spans="1:8">
      <c r="A77">
        <v>76</v>
      </c>
      <c r="B77" t="str">
        <f>IF(Data!$B81&lt;&gt;INDEX(Unique!$B$2:$B$5, MATCH(Data!$A81, Unique!$A$2:$A$5, 0)), "Mismatch", "")</f>
        <v/>
      </c>
      <c r="E77" s="28" t="s">
        <v>21</v>
      </c>
      <c r="F77" s="38">
        <v>0.35</v>
      </c>
      <c r="G77" s="43">
        <v>7000</v>
      </c>
      <c r="H77" s="38">
        <v>2450</v>
      </c>
    </row>
    <row r="78" spans="1:8">
      <c r="A78">
        <v>77</v>
      </c>
      <c r="B78" t="str">
        <f>IF(Data!$B82&lt;&gt;INDEX(Unique!$B$2:$B$5, MATCH(Data!$A82, Unique!$A$2:$A$5, 0)), "Mismatch", "")</f>
        <v/>
      </c>
      <c r="E78" s="28" t="s">
        <v>22</v>
      </c>
      <c r="F78" s="38">
        <v>0.4</v>
      </c>
      <c r="G78" s="43">
        <v>5500</v>
      </c>
      <c r="H78" s="38">
        <v>2200</v>
      </c>
    </row>
    <row r="79" spans="1:8">
      <c r="A79">
        <v>78</v>
      </c>
      <c r="B79" t="str">
        <f>IF(Data!$B83&lt;&gt;INDEX(Unique!$B$2:$B$5, MATCH(Data!$A83, Unique!$A$2:$A$5, 0)), "Mismatch", "")</f>
        <v/>
      </c>
      <c r="E79" s="28" t="s">
        <v>23</v>
      </c>
      <c r="F79" s="38">
        <v>0.35</v>
      </c>
      <c r="G79" s="43">
        <v>7000</v>
      </c>
      <c r="H79" s="38">
        <v>2450</v>
      </c>
    </row>
    <row r="80" spans="1:8">
      <c r="A80">
        <v>79</v>
      </c>
      <c r="B80" t="str">
        <f>IF(Data!$B84&lt;&gt;INDEX(Unique!$B$2:$B$5, MATCH(Data!$A84, Unique!$A$2:$A$5, 0)), "Mismatch", "")</f>
        <v/>
      </c>
      <c r="E80" s="28" t="s">
        <v>18</v>
      </c>
      <c r="F80" s="38">
        <v>0.25</v>
      </c>
      <c r="G80" s="43">
        <v>8500</v>
      </c>
      <c r="H80" s="38">
        <v>2125</v>
      </c>
    </row>
    <row r="81" spans="1:8">
      <c r="A81">
        <v>80</v>
      </c>
      <c r="B81" t="str">
        <f>IF(Data!$B85&lt;&gt;INDEX(Unique!$B$2:$B$5, MATCH(Data!$A85, Unique!$A$2:$A$5, 0)), "Mismatch", "")</f>
        <v/>
      </c>
      <c r="E81" s="28" t="s">
        <v>19</v>
      </c>
      <c r="F81" s="38">
        <v>0.35</v>
      </c>
      <c r="G81" s="43">
        <v>8500</v>
      </c>
      <c r="H81" s="38">
        <v>2975</v>
      </c>
    </row>
    <row r="82" spans="1:8">
      <c r="A82">
        <v>81</v>
      </c>
      <c r="B82" t="str">
        <f>IF(Data!$B86&lt;&gt;INDEX(Unique!$B$2:$B$5, MATCH(Data!$A86, Unique!$A$2:$A$5, 0)), "Mismatch", "")</f>
        <v/>
      </c>
      <c r="E82" s="28" t="s">
        <v>20</v>
      </c>
      <c r="F82" s="38">
        <v>0.35</v>
      </c>
      <c r="G82" s="43">
        <v>6750</v>
      </c>
      <c r="H82" s="38">
        <v>2362.5</v>
      </c>
    </row>
    <row r="83" spans="1:8">
      <c r="A83">
        <v>82</v>
      </c>
      <c r="B83" t="str">
        <f>IF(Data!$B87&lt;&gt;INDEX(Unique!$B$2:$B$5, MATCH(Data!$A87, Unique!$A$2:$A$5, 0)), "Mismatch", "")</f>
        <v/>
      </c>
      <c r="E83" s="28" t="s">
        <v>21</v>
      </c>
      <c r="F83" s="38">
        <v>0.35</v>
      </c>
      <c r="G83" s="43">
        <v>6250</v>
      </c>
      <c r="H83" s="38">
        <v>2187.5</v>
      </c>
    </row>
    <row r="84" spans="1:8">
      <c r="A84">
        <v>83</v>
      </c>
      <c r="B84" t="str">
        <f>IF(Data!$B88&lt;&gt;INDEX(Unique!$B$2:$B$5, MATCH(Data!$A88, Unique!$A$2:$A$5, 0)), "Mismatch", "")</f>
        <v/>
      </c>
      <c r="E84" s="28" t="s">
        <v>22</v>
      </c>
      <c r="F84" s="38">
        <v>0.4</v>
      </c>
      <c r="G84" s="43">
        <v>5000</v>
      </c>
      <c r="H84" s="38">
        <v>2000</v>
      </c>
    </row>
    <row r="85" spans="1:8">
      <c r="A85">
        <v>84</v>
      </c>
      <c r="B85" t="str">
        <f>IF(Data!$B89&lt;&gt;INDEX(Unique!$B$2:$B$5, MATCH(Data!$A89, Unique!$A$2:$A$5, 0)), "Mismatch", "")</f>
        <v/>
      </c>
      <c r="E85" s="28" t="s">
        <v>23</v>
      </c>
      <c r="F85" s="38">
        <v>0.35</v>
      </c>
      <c r="G85" s="43">
        <v>7000</v>
      </c>
      <c r="H85" s="38">
        <v>2450</v>
      </c>
    </row>
    <row r="86" spans="1:8">
      <c r="A86">
        <v>85</v>
      </c>
      <c r="B86" t="str">
        <f>IF(Data!$B90&lt;&gt;INDEX(Unique!$B$2:$B$5, MATCH(Data!$A90, Unique!$A$2:$A$5, 0)), "Mismatch", "")</f>
        <v/>
      </c>
      <c r="E86" s="28" t="s">
        <v>18</v>
      </c>
      <c r="F86" s="38">
        <v>0.3</v>
      </c>
      <c r="G86" s="43">
        <v>8750</v>
      </c>
      <c r="H86" s="38">
        <v>2625</v>
      </c>
    </row>
    <row r="87" spans="1:8">
      <c r="A87">
        <v>86</v>
      </c>
      <c r="B87" t="str">
        <f>IF(Data!$B91&lt;&gt;INDEX(Unique!$B$2:$B$5, MATCH(Data!$A91, Unique!$A$2:$A$5, 0)), "Mismatch", "")</f>
        <v/>
      </c>
      <c r="E87" s="28" t="s">
        <v>19</v>
      </c>
      <c r="F87" s="38">
        <v>0.4</v>
      </c>
      <c r="G87" s="43">
        <v>8750</v>
      </c>
      <c r="H87" s="38">
        <v>3500</v>
      </c>
    </row>
    <row r="88" spans="1:8">
      <c r="A88">
        <v>87</v>
      </c>
      <c r="B88" t="str">
        <f>IF(Data!$B92&lt;&gt;INDEX(Unique!$B$2:$B$5, MATCH(Data!$A92, Unique!$A$2:$A$5, 0)), "Mismatch", "")</f>
        <v/>
      </c>
      <c r="E88" s="28" t="s">
        <v>20</v>
      </c>
      <c r="F88" s="38">
        <v>0.35</v>
      </c>
      <c r="G88" s="43">
        <v>7000</v>
      </c>
      <c r="H88" s="38">
        <v>2450</v>
      </c>
    </row>
    <row r="89" spans="1:8">
      <c r="A89">
        <v>88</v>
      </c>
      <c r="B89" t="str">
        <f>IF(Data!$B93&lt;&gt;INDEX(Unique!$B$2:$B$5, MATCH(Data!$A93, Unique!$A$2:$A$5, 0)), "Mismatch", "")</f>
        <v/>
      </c>
      <c r="E89" s="28" t="s">
        <v>21</v>
      </c>
      <c r="F89" s="38">
        <v>0.4</v>
      </c>
      <c r="G89" s="43">
        <v>6000</v>
      </c>
      <c r="H89" s="38">
        <v>2400</v>
      </c>
    </row>
    <row r="90" spans="1:8">
      <c r="A90">
        <v>89</v>
      </c>
      <c r="B90" t="str">
        <f>IF(Data!$B94&lt;&gt;INDEX(Unique!$B$2:$B$5, MATCH(Data!$A94, Unique!$A$2:$A$5, 0)), "Mismatch", "")</f>
        <v/>
      </c>
      <c r="E90" s="28" t="s">
        <v>22</v>
      </c>
      <c r="F90" s="38">
        <v>0.45</v>
      </c>
      <c r="G90" s="43">
        <v>5000</v>
      </c>
      <c r="H90" s="38">
        <v>2250</v>
      </c>
    </row>
    <row r="91" spans="1:8">
      <c r="A91">
        <v>90</v>
      </c>
      <c r="B91" t="str">
        <f>IF(Data!$B95&lt;&gt;INDEX(Unique!$B$2:$B$5, MATCH(Data!$A95, Unique!$A$2:$A$5, 0)), "Mismatch", "")</f>
        <v/>
      </c>
      <c r="E91" s="28" t="s">
        <v>23</v>
      </c>
      <c r="F91" s="38">
        <v>0.4</v>
      </c>
      <c r="G91" s="43">
        <v>6500</v>
      </c>
      <c r="H91" s="38">
        <v>2600</v>
      </c>
    </row>
    <row r="92" spans="1:8">
      <c r="A92">
        <v>91</v>
      </c>
      <c r="B92" t="str">
        <f>IF(Data!$B96&lt;&gt;INDEX(Unique!$B$2:$B$5, MATCH(Data!$A96, Unique!$A$2:$A$5, 0)), "Mismatch", "")</f>
        <v/>
      </c>
      <c r="E92" s="28" t="s">
        <v>18</v>
      </c>
      <c r="F92" s="38">
        <v>0.3</v>
      </c>
      <c r="G92" s="43">
        <v>9000</v>
      </c>
      <c r="H92" s="38">
        <v>2700</v>
      </c>
    </row>
    <row r="93" spans="1:8">
      <c r="A93">
        <v>92</v>
      </c>
      <c r="B93" t="str">
        <f>IF(Data!$B97&lt;&gt;INDEX(Unique!$B$2:$B$5, MATCH(Data!$A97, Unique!$A$2:$A$5, 0)), "Mismatch", "")</f>
        <v/>
      </c>
      <c r="E93" s="28" t="s">
        <v>19</v>
      </c>
      <c r="F93" s="38">
        <v>0.4</v>
      </c>
      <c r="G93" s="43">
        <v>9000</v>
      </c>
      <c r="H93" s="38">
        <v>3600</v>
      </c>
    </row>
    <row r="94" spans="1:8">
      <c r="A94">
        <v>93</v>
      </c>
      <c r="B94" t="str">
        <f>IF(Data!$B98&lt;&gt;INDEX(Unique!$B$2:$B$5, MATCH(Data!$A98, Unique!$A$2:$A$5, 0)), "Mismatch", "")</f>
        <v/>
      </c>
      <c r="E94" s="28" t="s">
        <v>20</v>
      </c>
      <c r="F94" s="38">
        <v>0.35</v>
      </c>
      <c r="G94" s="43">
        <v>7250</v>
      </c>
      <c r="H94" s="38">
        <v>2537.5</v>
      </c>
    </row>
    <row r="95" spans="1:8">
      <c r="A95">
        <v>94</v>
      </c>
      <c r="B95" t="str">
        <f>IF(Data!$B99&lt;&gt;INDEX(Unique!$B$2:$B$5, MATCH(Data!$A99, Unique!$A$2:$A$5, 0)), "Mismatch", "")</f>
        <v/>
      </c>
      <c r="E95" s="28" t="s">
        <v>21</v>
      </c>
      <c r="F95" s="38">
        <v>0.4</v>
      </c>
      <c r="G95" s="43">
        <v>6250</v>
      </c>
      <c r="H95" s="38">
        <v>2500</v>
      </c>
    </row>
    <row r="96" spans="1:8">
      <c r="A96">
        <v>95</v>
      </c>
      <c r="B96" t="str">
        <f>IF(Data!$B100&lt;&gt;INDEX(Unique!$B$2:$B$5, MATCH(Data!$A100, Unique!$A$2:$A$5, 0)), "Mismatch", "")</f>
        <v/>
      </c>
      <c r="E96" s="28" t="s">
        <v>22</v>
      </c>
      <c r="F96" s="38">
        <v>0.45</v>
      </c>
      <c r="G96" s="43">
        <v>5250</v>
      </c>
      <c r="H96" s="38">
        <v>2362.5</v>
      </c>
    </row>
    <row r="97" spans="1:8">
      <c r="A97">
        <v>96</v>
      </c>
      <c r="B97" t="str">
        <f>IF(Data!$B101&lt;&gt;INDEX(Unique!$B$2:$B$5, MATCH(Data!$A101, Unique!$A$2:$A$5, 0)), "Mismatch", "")</f>
        <v/>
      </c>
      <c r="E97" s="28" t="s">
        <v>23</v>
      </c>
      <c r="F97" s="38">
        <v>0.4</v>
      </c>
      <c r="G97" s="43">
        <v>8000</v>
      </c>
      <c r="H97" s="38">
        <v>3200</v>
      </c>
    </row>
    <row r="98" spans="1:8">
      <c r="A98">
        <v>97</v>
      </c>
      <c r="B98" t="str">
        <f>IF(Data!$B102&lt;&gt;INDEX(Unique!$B$2:$B$5, MATCH(Data!$A102, Unique!$A$2:$A$5, 0)), "Mismatch", "")</f>
        <v/>
      </c>
      <c r="E98" s="28" t="s">
        <v>18</v>
      </c>
      <c r="F98" s="38">
        <v>0.3</v>
      </c>
      <c r="G98" s="43">
        <v>9250</v>
      </c>
      <c r="H98" s="38">
        <v>2775</v>
      </c>
    </row>
    <row r="99" spans="1:8">
      <c r="A99">
        <v>98</v>
      </c>
      <c r="B99" t="str">
        <f>IF(Data!$B103&lt;&gt;INDEX(Unique!$B$2:$B$5, MATCH(Data!$A103, Unique!$A$2:$A$5, 0)), "Mismatch", "")</f>
        <v/>
      </c>
      <c r="E99" s="28" t="s">
        <v>19</v>
      </c>
      <c r="F99" s="38">
        <v>0.4</v>
      </c>
      <c r="G99" s="43">
        <v>9250</v>
      </c>
      <c r="H99" s="38">
        <v>3700</v>
      </c>
    </row>
    <row r="100" spans="1:8">
      <c r="A100">
        <v>99</v>
      </c>
      <c r="B100" t="str">
        <f>IF(Data!$B104&lt;&gt;INDEX(Unique!$B$2:$B$5, MATCH(Data!$A104, Unique!$A$2:$A$5, 0)), "Mismatch", "")</f>
        <v/>
      </c>
      <c r="E100" s="28" t="s">
        <v>20</v>
      </c>
      <c r="F100" s="38">
        <v>0.35</v>
      </c>
      <c r="G100" s="43">
        <v>7750</v>
      </c>
      <c r="H100" s="38">
        <v>2712.5</v>
      </c>
    </row>
    <row r="101" spans="1:8">
      <c r="A101">
        <v>100</v>
      </c>
      <c r="B101" t="str">
        <f>IF(Data!$B105&lt;&gt;INDEX(Unique!$B$2:$B$5, MATCH(Data!$A105, Unique!$A$2:$A$5, 0)), "Mismatch", "")</f>
        <v/>
      </c>
      <c r="E101" s="28" t="s">
        <v>21</v>
      </c>
      <c r="F101" s="38">
        <v>0.4</v>
      </c>
      <c r="G101" s="43">
        <v>7000</v>
      </c>
      <c r="H101" s="38">
        <v>2800</v>
      </c>
    </row>
    <row r="102" spans="1:8">
      <c r="A102">
        <v>101</v>
      </c>
      <c r="B102" t="str">
        <f>IF(Data!$B106&lt;&gt;INDEX(Unique!$B$2:$B$5, MATCH(Data!$A106, Unique!$A$2:$A$5, 0)), "Mismatch", "")</f>
        <v/>
      </c>
      <c r="E102" s="28" t="s">
        <v>22</v>
      </c>
      <c r="F102" s="38">
        <v>0.45</v>
      </c>
      <c r="G102" s="43">
        <v>6000</v>
      </c>
      <c r="H102" s="38">
        <v>2700</v>
      </c>
    </row>
    <row r="103" spans="1:8">
      <c r="A103">
        <v>102</v>
      </c>
      <c r="B103" t="str">
        <f>IF(Data!$B107&lt;&gt;INDEX(Unique!$B$2:$B$5, MATCH(Data!$A107, Unique!$A$2:$A$5, 0)), "Mismatch", "")</f>
        <v/>
      </c>
      <c r="E103" s="28" t="s">
        <v>23</v>
      </c>
      <c r="F103" s="38">
        <v>0.4</v>
      </c>
      <c r="G103" s="43">
        <v>9500</v>
      </c>
      <c r="H103" s="38">
        <v>3800</v>
      </c>
    </row>
    <row r="104" spans="1:8">
      <c r="A104">
        <v>103</v>
      </c>
      <c r="B104" t="str">
        <f>IF(Data!$B108&lt;&gt;INDEX(Unique!$B$2:$B$5, MATCH(Data!$A108, Unique!$A$2:$A$5, 0)), "Mismatch", "")</f>
        <v/>
      </c>
      <c r="E104" s="28" t="s">
        <v>18</v>
      </c>
      <c r="F104" s="38">
        <v>0.4</v>
      </c>
      <c r="G104" s="43">
        <v>9500</v>
      </c>
      <c r="H104" s="38">
        <v>3800</v>
      </c>
    </row>
    <row r="105" spans="1:8">
      <c r="A105">
        <v>104</v>
      </c>
      <c r="B105" t="str">
        <f>IF(Data!$B109&lt;&gt;INDEX(Unique!$B$2:$B$5, MATCH(Data!$A109, Unique!$A$2:$A$5, 0)), "Mismatch", "")</f>
        <v/>
      </c>
      <c r="E105" s="28" t="s">
        <v>19</v>
      </c>
      <c r="F105" s="38">
        <v>0.45</v>
      </c>
      <c r="G105" s="43">
        <v>9500</v>
      </c>
      <c r="H105" s="38">
        <v>4275</v>
      </c>
    </row>
    <row r="106" spans="1:8">
      <c r="A106">
        <v>105</v>
      </c>
      <c r="B106" t="str">
        <f>IF(Data!$B110&lt;&gt;INDEX(Unique!$B$2:$B$5, MATCH(Data!$A110, Unique!$A$2:$A$5, 0)), "Mismatch", "")</f>
        <v/>
      </c>
      <c r="E106" s="28" t="s">
        <v>20</v>
      </c>
      <c r="F106" s="38">
        <v>0.4</v>
      </c>
      <c r="G106" s="43">
        <v>8000</v>
      </c>
      <c r="H106" s="38">
        <v>3200</v>
      </c>
    </row>
    <row r="107" spans="1:8">
      <c r="A107">
        <v>106</v>
      </c>
      <c r="B107" t="str">
        <f>IF(Data!$B111&lt;&gt;INDEX(Unique!$B$2:$B$5, MATCH(Data!$A111, Unique!$A$2:$A$5, 0)), "Mismatch", "")</f>
        <v/>
      </c>
      <c r="E107" s="28" t="s">
        <v>21</v>
      </c>
      <c r="F107" s="38">
        <v>0.4</v>
      </c>
      <c r="G107" s="43">
        <v>7500</v>
      </c>
      <c r="H107" s="38">
        <v>3000</v>
      </c>
    </row>
    <row r="108" spans="1:8">
      <c r="A108">
        <v>107</v>
      </c>
      <c r="B108" t="str">
        <f>IF(Data!$B112&lt;&gt;INDEX(Unique!$B$2:$B$5, MATCH(Data!$A112, Unique!$A$2:$A$5, 0)), "Mismatch", "")</f>
        <v/>
      </c>
      <c r="E108" s="28" t="s">
        <v>22</v>
      </c>
      <c r="F108" s="38">
        <v>0.45</v>
      </c>
      <c r="G108" s="43">
        <v>6500</v>
      </c>
      <c r="H108" s="38">
        <v>2925</v>
      </c>
    </row>
    <row r="109" spans="1:8">
      <c r="A109">
        <v>108</v>
      </c>
      <c r="B109" t="str">
        <f>IF(Data!$B113&lt;&gt;INDEX(Unique!$B$2:$B$5, MATCH(Data!$A113, Unique!$A$2:$A$5, 0)), "Mismatch", "")</f>
        <v/>
      </c>
      <c r="E109" s="28" t="s">
        <v>23</v>
      </c>
      <c r="F109" s="38">
        <v>0.5</v>
      </c>
      <c r="G109" s="43">
        <v>10000</v>
      </c>
      <c r="H109" s="38">
        <v>5000</v>
      </c>
    </row>
    <row r="110" spans="1:8">
      <c r="A110">
        <v>109</v>
      </c>
      <c r="B110" t="str">
        <f>IF(Data!$B114&lt;&gt;INDEX(Unique!$B$2:$B$5, MATCH(Data!$A114, Unique!$A$2:$A$5, 0)), "Mismatch", "")</f>
        <v/>
      </c>
      <c r="E110" s="28" t="s">
        <v>18</v>
      </c>
      <c r="F110" s="38">
        <v>0.4</v>
      </c>
      <c r="G110" s="43">
        <v>9500</v>
      </c>
      <c r="H110" s="38">
        <v>3800</v>
      </c>
    </row>
    <row r="111" spans="1:8">
      <c r="A111">
        <v>110</v>
      </c>
      <c r="B111" t="str">
        <f>IF(Data!$B115&lt;&gt;INDEX(Unique!$B$2:$B$5, MATCH(Data!$A115, Unique!$A$2:$A$5, 0)), "Mismatch", "")</f>
        <v/>
      </c>
      <c r="E111" s="28" t="s">
        <v>19</v>
      </c>
      <c r="F111" s="38">
        <v>0.45</v>
      </c>
      <c r="G111" s="43">
        <v>9500</v>
      </c>
      <c r="H111" s="38">
        <v>4275</v>
      </c>
    </row>
    <row r="112" spans="1:8">
      <c r="A112">
        <v>111</v>
      </c>
      <c r="B112" t="str">
        <f>IF(Data!$B116&lt;&gt;INDEX(Unique!$B$2:$B$5, MATCH(Data!$A116, Unique!$A$2:$A$5, 0)), "Mismatch", "")</f>
        <v/>
      </c>
      <c r="E112" s="28" t="s">
        <v>20</v>
      </c>
      <c r="F112" s="38">
        <v>0.4</v>
      </c>
      <c r="G112" s="43">
        <v>11000</v>
      </c>
      <c r="H112" s="38">
        <v>4400</v>
      </c>
    </row>
    <row r="113" spans="1:8">
      <c r="A113">
        <v>112</v>
      </c>
      <c r="B113" t="str">
        <f>IF(Data!$B117&lt;&gt;INDEX(Unique!$B$2:$B$5, MATCH(Data!$A117, Unique!$A$2:$A$5, 0)), "Mismatch", "")</f>
        <v/>
      </c>
      <c r="E113" s="28" t="s">
        <v>21</v>
      </c>
      <c r="F113" s="38">
        <v>0.4</v>
      </c>
      <c r="G113" s="43">
        <v>7000</v>
      </c>
      <c r="H113" s="38">
        <v>2800</v>
      </c>
    </row>
    <row r="114" spans="1:8">
      <c r="A114">
        <v>113</v>
      </c>
      <c r="B114" t="str">
        <f>IF(Data!$B118&lt;&gt;INDEX(Unique!$B$2:$B$5, MATCH(Data!$A118, Unique!$A$2:$A$5, 0)), "Mismatch", "")</f>
        <v/>
      </c>
      <c r="E114" s="28" t="s">
        <v>22</v>
      </c>
      <c r="F114" s="38">
        <v>0.45</v>
      </c>
      <c r="G114" s="43">
        <v>7000</v>
      </c>
      <c r="H114" s="38">
        <v>3150</v>
      </c>
    </row>
    <row r="115" spans="1:8">
      <c r="A115">
        <v>114</v>
      </c>
      <c r="B115" t="str">
        <f>IF(Data!$B119&lt;&gt;INDEX(Unique!$B$2:$B$5, MATCH(Data!$A119, Unique!$A$2:$A$5, 0)), "Mismatch", "")</f>
        <v/>
      </c>
      <c r="E115" s="28" t="s">
        <v>23</v>
      </c>
      <c r="F115" s="38">
        <v>0.5</v>
      </c>
      <c r="G115" s="43">
        <v>9750</v>
      </c>
      <c r="H115" s="38">
        <v>4875</v>
      </c>
    </row>
    <row r="116" spans="1:8">
      <c r="A116">
        <v>115</v>
      </c>
      <c r="B116" t="str">
        <f>IF(Data!$B120&lt;&gt;INDEX(Unique!$B$2:$B$5, MATCH(Data!$A120, Unique!$A$2:$A$5, 0)), "Mismatch", "")</f>
        <v/>
      </c>
      <c r="E116" s="28" t="s">
        <v>18</v>
      </c>
      <c r="F116" s="38">
        <v>0.4</v>
      </c>
      <c r="G116" s="43">
        <v>9250</v>
      </c>
      <c r="H116" s="38">
        <v>3700</v>
      </c>
    </row>
    <row r="117" spans="1:8">
      <c r="A117">
        <v>116</v>
      </c>
      <c r="B117" t="str">
        <f>IF(Data!$B121&lt;&gt;INDEX(Unique!$B$2:$B$5, MATCH(Data!$A121, Unique!$A$2:$A$5, 0)), "Mismatch", "")</f>
        <v/>
      </c>
      <c r="E117" s="28" t="s">
        <v>19</v>
      </c>
      <c r="F117" s="38">
        <v>0.45</v>
      </c>
      <c r="G117" s="43">
        <v>9250</v>
      </c>
      <c r="H117" s="38">
        <v>4162.5</v>
      </c>
    </row>
    <row r="118" spans="1:8">
      <c r="A118">
        <v>117</v>
      </c>
      <c r="B118" t="str">
        <f>IF(Data!$B122&lt;&gt;INDEX(Unique!$B$2:$B$5, MATCH(Data!$A122, Unique!$A$2:$A$5, 0)), "Mismatch", "")</f>
        <v/>
      </c>
      <c r="E118" s="28" t="s">
        <v>20</v>
      </c>
      <c r="F118" s="38">
        <v>0.4</v>
      </c>
      <c r="G118" s="43">
        <v>11000</v>
      </c>
      <c r="H118" s="38">
        <v>4400</v>
      </c>
    </row>
    <row r="119" spans="1:8">
      <c r="A119">
        <v>118</v>
      </c>
      <c r="B119" t="str">
        <f>IF(Data!$B123&lt;&gt;INDEX(Unique!$B$2:$B$5, MATCH(Data!$A123, Unique!$A$2:$A$5, 0)), "Mismatch", "")</f>
        <v/>
      </c>
      <c r="E119" s="28" t="s">
        <v>21</v>
      </c>
      <c r="F119" s="38">
        <v>0.4</v>
      </c>
      <c r="G119" s="43">
        <v>6500</v>
      </c>
      <c r="H119" s="38">
        <v>2600</v>
      </c>
    </row>
    <row r="120" spans="1:8">
      <c r="A120">
        <v>119</v>
      </c>
      <c r="B120" t="str">
        <f>IF(Data!$B124&lt;&gt;INDEX(Unique!$B$2:$B$5, MATCH(Data!$A124, Unique!$A$2:$A$5, 0)), "Mismatch", "")</f>
        <v/>
      </c>
      <c r="E120" s="28" t="s">
        <v>22</v>
      </c>
      <c r="F120" s="38">
        <v>0.45</v>
      </c>
      <c r="G120" s="43">
        <v>6500</v>
      </c>
      <c r="H120" s="38">
        <v>2925</v>
      </c>
    </row>
    <row r="121" spans="1:8">
      <c r="A121">
        <v>120</v>
      </c>
      <c r="B121" t="str">
        <f>IF(Data!$B125&lt;&gt;INDEX(Unique!$B$2:$B$5, MATCH(Data!$A125, Unique!$A$2:$A$5, 0)), "Mismatch", "")</f>
        <v/>
      </c>
      <c r="E121" s="28" t="s">
        <v>23</v>
      </c>
      <c r="F121" s="38">
        <v>0.5</v>
      </c>
      <c r="G121" s="43">
        <v>9000</v>
      </c>
      <c r="H121" s="38">
        <v>4500</v>
      </c>
    </row>
    <row r="122" spans="1:8">
      <c r="A122">
        <v>121</v>
      </c>
      <c r="B122" t="str">
        <f>IF(Data!$B126&lt;&gt;INDEX(Unique!$B$2:$B$5, MATCH(Data!$A126, Unique!$A$2:$A$5, 0)), "Mismatch", "")</f>
        <v/>
      </c>
      <c r="E122" s="28" t="s">
        <v>18</v>
      </c>
      <c r="F122" s="38">
        <v>0.45</v>
      </c>
      <c r="G122" s="43">
        <v>8500</v>
      </c>
      <c r="H122" s="38">
        <v>3825</v>
      </c>
    </row>
    <row r="123" spans="1:8">
      <c r="A123">
        <v>122</v>
      </c>
      <c r="B123" t="str">
        <f>IF(Data!$B127&lt;&gt;INDEX(Unique!$B$2:$B$5, MATCH(Data!$A127, Unique!$A$2:$A$5, 0)), "Mismatch", "")</f>
        <v/>
      </c>
      <c r="E123" s="28" t="s">
        <v>19</v>
      </c>
      <c r="F123" s="38">
        <v>0.45</v>
      </c>
      <c r="G123" s="43">
        <v>8500</v>
      </c>
      <c r="H123" s="38">
        <v>3825</v>
      </c>
    </row>
    <row r="124" spans="1:8">
      <c r="A124">
        <v>123</v>
      </c>
      <c r="B124" t="str">
        <f>IF(Data!$B128&lt;&gt;INDEX(Unique!$B$2:$B$5, MATCH(Data!$A128, Unique!$A$2:$A$5, 0)), "Mismatch", "")</f>
        <v/>
      </c>
      <c r="E124" s="28" t="s">
        <v>20</v>
      </c>
      <c r="F124" s="38">
        <v>0.5</v>
      </c>
      <c r="G124" s="43">
        <v>9000</v>
      </c>
      <c r="H124" s="38">
        <v>4500</v>
      </c>
    </row>
    <row r="125" spans="1:8">
      <c r="A125">
        <v>124</v>
      </c>
      <c r="B125" t="str">
        <f>IF(Data!$B129&lt;&gt;INDEX(Unique!$B$2:$B$5, MATCH(Data!$A129, Unique!$A$2:$A$5, 0)), "Mismatch", "")</f>
        <v/>
      </c>
      <c r="E125" s="28" t="s">
        <v>21</v>
      </c>
      <c r="F125" s="38">
        <v>0.5</v>
      </c>
      <c r="G125" s="43">
        <v>6250</v>
      </c>
      <c r="H125" s="38">
        <v>3125</v>
      </c>
    </row>
    <row r="126" spans="1:8">
      <c r="A126">
        <v>125</v>
      </c>
      <c r="B126" t="str">
        <f>IF(Data!$B130&lt;&gt;INDEX(Unique!$B$2:$B$5, MATCH(Data!$A130, Unique!$A$2:$A$5, 0)), "Mismatch", "")</f>
        <v/>
      </c>
      <c r="E126" s="28" t="s">
        <v>22</v>
      </c>
      <c r="F126" s="38">
        <v>0.45</v>
      </c>
      <c r="G126" s="43">
        <v>6250</v>
      </c>
      <c r="H126" s="38">
        <v>2812.5</v>
      </c>
    </row>
    <row r="127" spans="1:8">
      <c r="A127">
        <v>126</v>
      </c>
      <c r="B127" t="str">
        <f>IF(Data!$B131&lt;&gt;INDEX(Unique!$B$2:$B$5, MATCH(Data!$A131, Unique!$A$2:$A$5, 0)), "Mismatch", "")</f>
        <v/>
      </c>
      <c r="E127" s="28" t="s">
        <v>23</v>
      </c>
      <c r="F127" s="38">
        <v>0.55000000000000004</v>
      </c>
      <c r="G127" s="43">
        <v>8500</v>
      </c>
      <c r="H127" s="38">
        <v>4675</v>
      </c>
    </row>
    <row r="128" spans="1:8">
      <c r="A128">
        <v>127</v>
      </c>
      <c r="B128" t="str">
        <f>IF(Data!$B132&lt;&gt;INDEX(Unique!$B$2:$B$5, MATCH(Data!$A132, Unique!$A$2:$A$5, 0)), "Mismatch", "")</f>
        <v/>
      </c>
      <c r="E128" s="28" t="s">
        <v>18</v>
      </c>
      <c r="F128" s="38">
        <v>0.45</v>
      </c>
      <c r="G128" s="43">
        <v>8000</v>
      </c>
      <c r="H128" s="38">
        <v>3600</v>
      </c>
    </row>
    <row r="129" spans="1:8">
      <c r="A129">
        <v>128</v>
      </c>
      <c r="B129" t="str">
        <f>IF(Data!$B133&lt;&gt;INDEX(Unique!$B$2:$B$5, MATCH(Data!$A133, Unique!$A$2:$A$5, 0)), "Mismatch", "")</f>
        <v/>
      </c>
      <c r="E129" s="28" t="s">
        <v>19</v>
      </c>
      <c r="F129" s="38">
        <v>0.45</v>
      </c>
      <c r="G129" s="43">
        <v>8000</v>
      </c>
      <c r="H129" s="38">
        <v>3600</v>
      </c>
    </row>
    <row r="130" spans="1:8">
      <c r="A130">
        <v>129</v>
      </c>
      <c r="B130" t="str">
        <f>IF(Data!$B134&lt;&gt;INDEX(Unique!$B$2:$B$5, MATCH(Data!$A134, Unique!$A$2:$A$5, 0)), "Mismatch", "")</f>
        <v/>
      </c>
      <c r="E130" s="28" t="s">
        <v>20</v>
      </c>
      <c r="F130" s="38">
        <v>0.5</v>
      </c>
      <c r="G130" s="43">
        <v>7500</v>
      </c>
      <c r="H130" s="38">
        <v>3750</v>
      </c>
    </row>
    <row r="131" spans="1:8">
      <c r="A131">
        <v>130</v>
      </c>
      <c r="B131" t="str">
        <f>IF(Data!$B135&lt;&gt;INDEX(Unique!$B$2:$B$5, MATCH(Data!$A135, Unique!$A$2:$A$5, 0)), "Mismatch", "")</f>
        <v/>
      </c>
      <c r="E131" s="28" t="s">
        <v>21</v>
      </c>
      <c r="F131" s="38">
        <v>0.5</v>
      </c>
      <c r="G131" s="43">
        <v>6000</v>
      </c>
      <c r="H131" s="38">
        <v>3000</v>
      </c>
    </row>
    <row r="132" spans="1:8">
      <c r="A132">
        <v>131</v>
      </c>
      <c r="B132" t="str">
        <f>IF(Data!$B136&lt;&gt;INDEX(Unique!$B$2:$B$5, MATCH(Data!$A136, Unique!$A$2:$A$5, 0)), "Mismatch", "")</f>
        <v/>
      </c>
      <c r="E132" s="28" t="s">
        <v>22</v>
      </c>
      <c r="F132" s="38">
        <v>0.45</v>
      </c>
      <c r="G132" s="43">
        <v>5750</v>
      </c>
      <c r="H132" s="38">
        <v>2587.5</v>
      </c>
    </row>
    <row r="133" spans="1:8">
      <c r="A133">
        <v>132</v>
      </c>
      <c r="B133" t="str">
        <f>IF(Data!$B137&lt;&gt;INDEX(Unique!$B$2:$B$5, MATCH(Data!$A137, Unique!$A$2:$A$5, 0)), "Mismatch", "")</f>
        <v/>
      </c>
      <c r="E133" s="28" t="s">
        <v>23</v>
      </c>
      <c r="F133" s="38">
        <v>0.55000000000000004</v>
      </c>
      <c r="G133" s="43">
        <v>7500</v>
      </c>
      <c r="H133" s="38">
        <v>4125</v>
      </c>
    </row>
    <row r="134" spans="1:8">
      <c r="A134">
        <v>133</v>
      </c>
      <c r="B134" t="str">
        <f>IF(Data!$B138&lt;&gt;INDEX(Unique!$B$2:$B$5, MATCH(Data!$A138, Unique!$A$2:$A$5, 0)), "Mismatch", "")</f>
        <v/>
      </c>
      <c r="E134" s="28" t="s">
        <v>18</v>
      </c>
      <c r="F134" s="38">
        <v>0.45</v>
      </c>
      <c r="G134" s="43">
        <v>9000</v>
      </c>
      <c r="H134" s="38">
        <v>4050</v>
      </c>
    </row>
    <row r="135" spans="1:8">
      <c r="A135">
        <v>134</v>
      </c>
      <c r="B135" t="str">
        <f>IF(Data!$B139&lt;&gt;INDEX(Unique!$B$2:$B$5, MATCH(Data!$A139, Unique!$A$2:$A$5, 0)), "Mismatch", "")</f>
        <v/>
      </c>
      <c r="E135" s="28" t="s">
        <v>19</v>
      </c>
      <c r="F135" s="38">
        <v>0.45</v>
      </c>
      <c r="G135" s="43">
        <v>9000</v>
      </c>
      <c r="H135" s="38">
        <v>4050</v>
      </c>
    </row>
    <row r="136" spans="1:8">
      <c r="A136">
        <v>135</v>
      </c>
      <c r="B136" t="str">
        <f>IF(Data!$B140&lt;&gt;INDEX(Unique!$B$2:$B$5, MATCH(Data!$A140, Unique!$A$2:$A$5, 0)), "Mismatch", "")</f>
        <v/>
      </c>
      <c r="E136" s="28" t="s">
        <v>20</v>
      </c>
      <c r="F136" s="38">
        <v>0.5</v>
      </c>
      <c r="G136" s="43">
        <v>8250</v>
      </c>
      <c r="H136" s="38">
        <v>4125</v>
      </c>
    </row>
    <row r="137" spans="1:8">
      <c r="A137">
        <v>136</v>
      </c>
      <c r="B137" t="str">
        <f>IF(Data!$B141&lt;&gt;INDEX(Unique!$B$2:$B$5, MATCH(Data!$A141, Unique!$A$2:$A$5, 0)), "Mismatch", "")</f>
        <v/>
      </c>
      <c r="E137" s="28" t="s">
        <v>21</v>
      </c>
      <c r="F137" s="38">
        <v>0.5</v>
      </c>
      <c r="G137" s="43">
        <v>6750</v>
      </c>
      <c r="H137" s="38">
        <v>3375</v>
      </c>
    </row>
    <row r="138" spans="1:8">
      <c r="A138">
        <v>137</v>
      </c>
      <c r="B138" t="str">
        <f>IF(Data!$B142&lt;&gt;INDEX(Unique!$B$2:$B$5, MATCH(Data!$A142, Unique!$A$2:$A$5, 0)), "Mismatch", "")</f>
        <v/>
      </c>
      <c r="E138" s="28" t="s">
        <v>22</v>
      </c>
      <c r="F138" s="38">
        <v>0.45</v>
      </c>
      <c r="G138" s="43">
        <v>6500</v>
      </c>
      <c r="H138" s="38">
        <v>2925</v>
      </c>
    </row>
    <row r="139" spans="1:8">
      <c r="A139">
        <v>138</v>
      </c>
      <c r="B139" t="str">
        <f>IF(Data!$B143&lt;&gt;INDEX(Unique!$B$2:$B$5, MATCH(Data!$A143, Unique!$A$2:$A$5, 0)), "Mismatch", "")</f>
        <v/>
      </c>
      <c r="E139" s="28" t="s">
        <v>23</v>
      </c>
      <c r="F139" s="38">
        <v>0.55000000000000004</v>
      </c>
      <c r="G139" s="43">
        <v>8500</v>
      </c>
      <c r="H139" s="38">
        <v>4675</v>
      </c>
    </row>
    <row r="140" spans="1:8">
      <c r="A140">
        <v>139</v>
      </c>
      <c r="B140" t="str">
        <f>IF(Data!$B144&lt;&gt;INDEX(Unique!$B$2:$B$5, MATCH(Data!$A144, Unique!$A$2:$A$5, 0)), "Mismatch", "")</f>
        <v/>
      </c>
      <c r="E140" s="28" t="s">
        <v>18</v>
      </c>
      <c r="F140" s="38">
        <v>0.45</v>
      </c>
      <c r="G140" s="43">
        <v>9500</v>
      </c>
      <c r="H140" s="38">
        <v>4275</v>
      </c>
    </row>
    <row r="141" spans="1:8">
      <c r="A141">
        <v>140</v>
      </c>
      <c r="B141" t="str">
        <f>IF(Data!$B145&lt;&gt;INDEX(Unique!$B$2:$B$5, MATCH(Data!$A145, Unique!$A$2:$A$5, 0)), "Mismatch", "")</f>
        <v/>
      </c>
      <c r="E141" s="28" t="s">
        <v>19</v>
      </c>
      <c r="F141" s="38">
        <v>0.45</v>
      </c>
      <c r="G141" s="43">
        <v>9500</v>
      </c>
      <c r="H141" s="38">
        <v>4275</v>
      </c>
    </row>
    <row r="142" spans="1:8">
      <c r="A142">
        <v>141</v>
      </c>
      <c r="B142" t="str">
        <f>IF(Data!$B146&lt;&gt;INDEX(Unique!$B$2:$B$5, MATCH(Data!$A146, Unique!$A$2:$A$5, 0)), "Mismatch", "")</f>
        <v/>
      </c>
      <c r="E142" s="28" t="s">
        <v>20</v>
      </c>
      <c r="F142" s="38">
        <v>0.5</v>
      </c>
      <c r="G142" s="43">
        <v>8500</v>
      </c>
      <c r="H142" s="38">
        <v>4250</v>
      </c>
    </row>
    <row r="143" spans="1:8">
      <c r="A143">
        <v>142</v>
      </c>
      <c r="B143" t="str">
        <f>IF(Data!$B147&lt;&gt;INDEX(Unique!$B$2:$B$5, MATCH(Data!$A147, Unique!$A$2:$A$5, 0)), "Mismatch", "")</f>
        <v/>
      </c>
      <c r="E143" s="28" t="s">
        <v>21</v>
      </c>
      <c r="F143" s="38">
        <v>0.5</v>
      </c>
      <c r="G143" s="43">
        <v>7000</v>
      </c>
      <c r="H143" s="38">
        <v>3500</v>
      </c>
    </row>
    <row r="144" spans="1:8">
      <c r="A144">
        <v>143</v>
      </c>
      <c r="B144" t="str">
        <f>IF(Data!$B148&lt;&gt;INDEX(Unique!$B$2:$B$5, MATCH(Data!$A148, Unique!$A$2:$A$5, 0)), "Mismatch", "")</f>
        <v/>
      </c>
      <c r="E144" s="28" t="s">
        <v>22</v>
      </c>
      <c r="F144" s="38">
        <v>0.45</v>
      </c>
      <c r="G144" s="43">
        <v>6500</v>
      </c>
      <c r="H144" s="38">
        <v>2925</v>
      </c>
    </row>
    <row r="145" spans="1:8">
      <c r="A145">
        <v>144</v>
      </c>
      <c r="B145" t="str">
        <f>IF(Data!$B149&lt;&gt;INDEX(Unique!$B$2:$B$5, MATCH(Data!$A149, Unique!$A$2:$A$5, 0)), "Mismatch", "")</f>
        <v/>
      </c>
      <c r="E145" s="28" t="s">
        <v>23</v>
      </c>
      <c r="F145" s="38">
        <v>0.55000000000000004</v>
      </c>
      <c r="G145" s="43">
        <v>9000</v>
      </c>
      <c r="H145" s="38">
        <v>4950</v>
      </c>
    </row>
    <row r="146" spans="1:8">
      <c r="A146">
        <v>145</v>
      </c>
      <c r="B146" t="str">
        <f>IF(Data!$B150&lt;&gt;INDEX(Unique!$B$2:$B$5, MATCH(Data!$A150, Unique!$A$2:$A$5, 0)), "Mismatch", "")</f>
        <v/>
      </c>
      <c r="E146" s="28" t="s">
        <v>18</v>
      </c>
      <c r="F146" s="38">
        <v>0.39999999999999997</v>
      </c>
      <c r="G146" s="43">
        <v>7750</v>
      </c>
      <c r="H146" s="38">
        <v>3099.9999999999995</v>
      </c>
    </row>
    <row r="147" spans="1:8">
      <c r="A147">
        <v>146</v>
      </c>
      <c r="B147" t="str">
        <f>IF(Data!$B151&lt;&gt;INDEX(Unique!$B$2:$B$5, MATCH(Data!$A151, Unique!$A$2:$A$5, 0)), "Mismatch", "")</f>
        <v/>
      </c>
      <c r="E147" s="28" t="s">
        <v>19</v>
      </c>
      <c r="F147" s="38">
        <v>0.5</v>
      </c>
      <c r="G147" s="43">
        <v>7750</v>
      </c>
      <c r="H147" s="38">
        <v>3875</v>
      </c>
    </row>
    <row r="148" spans="1:8">
      <c r="A148">
        <v>147</v>
      </c>
      <c r="B148" t="str">
        <f>IF(Data!$B152&lt;&gt;INDEX(Unique!$B$2:$B$5, MATCH(Data!$A152, Unique!$A$2:$A$5, 0)), "Mismatch", "")</f>
        <v/>
      </c>
      <c r="E148" s="28" t="s">
        <v>20</v>
      </c>
      <c r="F148" s="38">
        <v>0.5</v>
      </c>
      <c r="G148" s="43">
        <v>7750</v>
      </c>
      <c r="H148" s="38">
        <v>3875</v>
      </c>
    </row>
    <row r="149" spans="1:8">
      <c r="A149">
        <v>148</v>
      </c>
      <c r="B149" t="str">
        <f>IF(Data!$B153&lt;&gt;INDEX(Unique!$B$2:$B$5, MATCH(Data!$A153, Unique!$A$2:$A$5, 0)), "Mismatch", "")</f>
        <v/>
      </c>
      <c r="E149" s="28" t="s">
        <v>21</v>
      </c>
      <c r="F149" s="38">
        <v>0.5</v>
      </c>
      <c r="G149" s="43">
        <v>6250</v>
      </c>
      <c r="H149" s="38">
        <v>3125</v>
      </c>
    </row>
    <row r="150" spans="1:8">
      <c r="A150">
        <v>149</v>
      </c>
      <c r="B150" t="str">
        <f>IF(Data!$B154&lt;&gt;INDEX(Unique!$B$2:$B$5, MATCH(Data!$A154, Unique!$A$2:$A$5, 0)), "Mismatch", "")</f>
        <v/>
      </c>
      <c r="E150" s="28" t="s">
        <v>22</v>
      </c>
      <c r="F150" s="38">
        <v>0.55000000000000004</v>
      </c>
      <c r="G150" s="43">
        <v>5750</v>
      </c>
      <c r="H150" s="38">
        <v>3162.5000000000005</v>
      </c>
    </row>
    <row r="151" spans="1:8">
      <c r="A151">
        <v>150</v>
      </c>
      <c r="B151" t="str">
        <f>IF(Data!$B155&lt;&gt;INDEX(Unique!$B$2:$B$5, MATCH(Data!$A155, Unique!$A$2:$A$5, 0)), "Mismatch", "")</f>
        <v/>
      </c>
      <c r="E151" s="28" t="s">
        <v>23</v>
      </c>
      <c r="F151" s="38">
        <v>0.5</v>
      </c>
      <c r="G151" s="43">
        <v>7750</v>
      </c>
      <c r="H151" s="38">
        <v>3875</v>
      </c>
    </row>
    <row r="152" spans="1:8">
      <c r="A152">
        <v>151</v>
      </c>
      <c r="B152" t="str">
        <f>IF(Data!$B156&lt;&gt;INDEX(Unique!$B$2:$B$5, MATCH(Data!$A156, Unique!$A$2:$A$5, 0)), "Mismatch", "")</f>
        <v/>
      </c>
      <c r="E152" s="28" t="s">
        <v>18</v>
      </c>
      <c r="F152" s="38">
        <v>0.39999999999999997</v>
      </c>
      <c r="G152" s="43">
        <v>8250</v>
      </c>
      <c r="H152" s="38">
        <v>3299.9999999999995</v>
      </c>
    </row>
    <row r="153" spans="1:8">
      <c r="A153">
        <v>152</v>
      </c>
      <c r="B153" t="str">
        <f>IF(Data!$B157&lt;&gt;INDEX(Unique!$B$2:$B$5, MATCH(Data!$A157, Unique!$A$2:$A$5, 0)), "Mismatch", "")</f>
        <v/>
      </c>
      <c r="E153" s="28" t="s">
        <v>19</v>
      </c>
      <c r="F153" s="38">
        <v>0.5</v>
      </c>
      <c r="G153" s="43">
        <v>7250</v>
      </c>
      <c r="H153" s="38">
        <v>3625</v>
      </c>
    </row>
    <row r="154" spans="1:8">
      <c r="A154">
        <v>153</v>
      </c>
      <c r="B154" t="str">
        <f>IF(Data!$B158&lt;&gt;INDEX(Unique!$B$2:$B$5, MATCH(Data!$A158, Unique!$A$2:$A$5, 0)), "Mismatch", "")</f>
        <v/>
      </c>
      <c r="E154" s="28" t="s">
        <v>20</v>
      </c>
      <c r="F154" s="38">
        <v>0.5</v>
      </c>
      <c r="G154" s="43">
        <v>7250</v>
      </c>
      <c r="H154" s="38">
        <v>3625</v>
      </c>
    </row>
    <row r="155" spans="1:8">
      <c r="A155">
        <v>154</v>
      </c>
      <c r="B155" t="str">
        <f>IF(Data!$B159&lt;&gt;INDEX(Unique!$B$2:$B$5, MATCH(Data!$A159, Unique!$A$2:$A$5, 0)), "Mismatch", "")</f>
        <v/>
      </c>
      <c r="E155" s="28" t="s">
        <v>21</v>
      </c>
      <c r="F155" s="38">
        <v>0.5</v>
      </c>
      <c r="G155" s="43">
        <v>5750</v>
      </c>
      <c r="H155" s="38">
        <v>2875</v>
      </c>
    </row>
    <row r="156" spans="1:8">
      <c r="A156">
        <v>155</v>
      </c>
      <c r="B156" t="str">
        <f>IF(Data!$B160&lt;&gt;INDEX(Unique!$B$2:$B$5, MATCH(Data!$A160, Unique!$A$2:$A$5, 0)), "Mismatch", "")</f>
        <v/>
      </c>
      <c r="E156" s="28" t="s">
        <v>22</v>
      </c>
      <c r="F156" s="38">
        <v>0.55000000000000004</v>
      </c>
      <c r="G156" s="43">
        <v>5000</v>
      </c>
      <c r="H156" s="38">
        <v>2750</v>
      </c>
    </row>
    <row r="157" spans="1:8">
      <c r="A157">
        <v>156</v>
      </c>
      <c r="B157" t="str">
        <f>IF(Data!$B161&lt;&gt;INDEX(Unique!$B$2:$B$5, MATCH(Data!$A161, Unique!$A$2:$A$5, 0)), "Mismatch", "")</f>
        <v/>
      </c>
      <c r="E157" s="28" t="s">
        <v>23</v>
      </c>
      <c r="F157" s="38">
        <v>0.5</v>
      </c>
      <c r="G157" s="43">
        <v>7000</v>
      </c>
      <c r="H157" s="38">
        <v>3500</v>
      </c>
    </row>
    <row r="158" spans="1:8">
      <c r="A158">
        <v>157</v>
      </c>
      <c r="B158" t="str">
        <f>IF(Data!$B162&lt;&gt;INDEX(Unique!$B$2:$B$5, MATCH(Data!$A162, Unique!$A$2:$A$5, 0)), "Mismatch", "")</f>
        <v/>
      </c>
      <c r="E158" s="28" t="s">
        <v>18</v>
      </c>
      <c r="F158" s="38">
        <v>0.5</v>
      </c>
      <c r="G158" s="43">
        <v>8500</v>
      </c>
      <c r="H158" s="38">
        <v>4250</v>
      </c>
    </row>
    <row r="159" spans="1:8">
      <c r="A159">
        <v>158</v>
      </c>
      <c r="B159" t="str">
        <f>IF(Data!$B163&lt;&gt;INDEX(Unique!$B$2:$B$5, MATCH(Data!$A163, Unique!$A$2:$A$5, 0)), "Mismatch", "")</f>
        <v/>
      </c>
      <c r="E159" s="28" t="s">
        <v>19</v>
      </c>
      <c r="F159" s="38">
        <v>0.6</v>
      </c>
      <c r="G159" s="43">
        <v>7000</v>
      </c>
      <c r="H159" s="38">
        <v>4200</v>
      </c>
    </row>
    <row r="160" spans="1:8">
      <c r="A160">
        <v>159</v>
      </c>
      <c r="B160" t="str">
        <f>IF(Data!$B164&lt;&gt;INDEX(Unique!$B$2:$B$5, MATCH(Data!$A164, Unique!$A$2:$A$5, 0)), "Mismatch", "")</f>
        <v/>
      </c>
      <c r="E160" s="28" t="s">
        <v>20</v>
      </c>
      <c r="F160" s="38">
        <v>0.6</v>
      </c>
      <c r="G160" s="43">
        <v>7000</v>
      </c>
      <c r="H160" s="38">
        <v>4200</v>
      </c>
    </row>
    <row r="161" spans="1:8">
      <c r="A161">
        <v>160</v>
      </c>
      <c r="B161" t="str">
        <f>IF(Data!$B165&lt;&gt;INDEX(Unique!$B$2:$B$5, MATCH(Data!$A165, Unique!$A$2:$A$5, 0)), "Mismatch", "")</f>
        <v/>
      </c>
      <c r="E161" s="28" t="s">
        <v>21</v>
      </c>
      <c r="F161" s="38">
        <v>0.6</v>
      </c>
      <c r="G161" s="43">
        <v>6000</v>
      </c>
      <c r="H161" s="38">
        <v>3600</v>
      </c>
    </row>
    <row r="162" spans="1:8">
      <c r="A162">
        <v>161</v>
      </c>
      <c r="B162" t="str">
        <f>IF(Data!$B166&lt;&gt;INDEX(Unique!$B$2:$B$5, MATCH(Data!$A166, Unique!$A$2:$A$5, 0)), "Mismatch", "")</f>
        <v/>
      </c>
      <c r="E162" s="28" t="s">
        <v>22</v>
      </c>
      <c r="F162" s="38">
        <v>0.65</v>
      </c>
      <c r="G162" s="43">
        <v>5000</v>
      </c>
      <c r="H162" s="38">
        <v>3250</v>
      </c>
    </row>
    <row r="163" spans="1:8">
      <c r="A163">
        <v>162</v>
      </c>
      <c r="B163" t="str">
        <f>IF(Data!$B167&lt;&gt;INDEX(Unique!$B$2:$B$5, MATCH(Data!$A167, Unique!$A$2:$A$5, 0)), "Mismatch", "")</f>
        <v/>
      </c>
      <c r="E163" s="28" t="s">
        <v>23</v>
      </c>
      <c r="F163" s="38">
        <v>0.6</v>
      </c>
      <c r="G163" s="43">
        <v>7000</v>
      </c>
      <c r="H163" s="38">
        <v>4200</v>
      </c>
    </row>
    <row r="164" spans="1:8">
      <c r="A164">
        <v>163</v>
      </c>
      <c r="B164" t="str">
        <f>IF(Data!$B168&lt;&gt;INDEX(Unique!$B$2:$B$5, MATCH(Data!$A168, Unique!$A$2:$A$5, 0)), "Mismatch", "")</f>
        <v/>
      </c>
      <c r="E164" s="28" t="s">
        <v>18</v>
      </c>
      <c r="F164" s="38">
        <v>0.6</v>
      </c>
      <c r="G164" s="43">
        <v>8750</v>
      </c>
      <c r="H164" s="38">
        <v>5250</v>
      </c>
    </row>
    <row r="165" spans="1:8">
      <c r="A165">
        <v>164</v>
      </c>
      <c r="B165" t="str">
        <f>IF(Data!$B169&lt;&gt;INDEX(Unique!$B$2:$B$5, MATCH(Data!$A169, Unique!$A$2:$A$5, 0)), "Mismatch", "")</f>
        <v/>
      </c>
      <c r="E165" s="28" t="s">
        <v>19</v>
      </c>
      <c r="F165" s="38">
        <v>0.65</v>
      </c>
      <c r="G165" s="43">
        <v>6750</v>
      </c>
      <c r="H165" s="38">
        <v>4387.5</v>
      </c>
    </row>
    <row r="166" spans="1:8">
      <c r="A166">
        <v>165</v>
      </c>
      <c r="B166" t="str">
        <f>IF(Data!$B170&lt;&gt;INDEX(Unique!$B$2:$B$5, MATCH(Data!$A170, Unique!$A$2:$A$5, 0)), "Mismatch", "")</f>
        <v/>
      </c>
      <c r="E166" s="28" t="s">
        <v>20</v>
      </c>
      <c r="F166" s="38">
        <v>0.65</v>
      </c>
      <c r="G166" s="43">
        <v>7250</v>
      </c>
      <c r="H166" s="38">
        <v>4712.5</v>
      </c>
    </row>
    <row r="167" spans="1:8">
      <c r="A167">
        <v>166</v>
      </c>
      <c r="B167" t="str">
        <f>IF(Data!$B171&lt;&gt;INDEX(Unique!$B$2:$B$5, MATCH(Data!$A171, Unique!$A$2:$A$5, 0)), "Mismatch", "")</f>
        <v/>
      </c>
      <c r="E167" s="28" t="s">
        <v>21</v>
      </c>
      <c r="F167" s="38">
        <v>0.6</v>
      </c>
      <c r="G167" s="43">
        <v>6250</v>
      </c>
      <c r="H167" s="38">
        <v>3750</v>
      </c>
    </row>
    <row r="168" spans="1:8">
      <c r="A168">
        <v>167</v>
      </c>
      <c r="B168" t="str">
        <f>IF(Data!$B172&lt;&gt;INDEX(Unique!$B$2:$B$5, MATCH(Data!$A172, Unique!$A$2:$A$5, 0)), "Mismatch", "")</f>
        <v/>
      </c>
      <c r="E168" s="28" t="s">
        <v>22</v>
      </c>
      <c r="F168" s="38">
        <v>0.65</v>
      </c>
      <c r="G168" s="43">
        <v>5250</v>
      </c>
      <c r="H168" s="38">
        <v>3412.5</v>
      </c>
    </row>
    <row r="169" spans="1:8">
      <c r="A169">
        <v>168</v>
      </c>
      <c r="B169" t="str">
        <f>IF(Data!$B173&lt;&gt;INDEX(Unique!$B$2:$B$5, MATCH(Data!$A173, Unique!$A$2:$A$5, 0)), "Mismatch", "")</f>
        <v/>
      </c>
      <c r="E169" s="28" t="s">
        <v>23</v>
      </c>
      <c r="F169" s="38">
        <v>0.8</v>
      </c>
      <c r="G169" s="43">
        <v>7000</v>
      </c>
      <c r="H169" s="38">
        <v>5600</v>
      </c>
    </row>
    <row r="170" spans="1:8">
      <c r="A170">
        <v>169</v>
      </c>
      <c r="B170" t="str">
        <f>IF(Data!$B174&lt;&gt;INDEX(Unique!$B$2:$B$5, MATCH(Data!$A174, Unique!$A$2:$A$5, 0)), "Mismatch", "")</f>
        <v/>
      </c>
      <c r="E170" s="28" t="s">
        <v>18</v>
      </c>
      <c r="F170" s="38">
        <v>0.6</v>
      </c>
      <c r="G170" s="43">
        <v>9000</v>
      </c>
      <c r="H170" s="38">
        <v>5400</v>
      </c>
    </row>
    <row r="171" spans="1:8">
      <c r="A171">
        <v>170</v>
      </c>
      <c r="B171" t="str">
        <f>IF(Data!$B175&lt;&gt;INDEX(Unique!$B$2:$B$5, MATCH(Data!$A175, Unique!$A$2:$A$5, 0)), "Mismatch", "")</f>
        <v/>
      </c>
      <c r="E171" s="28" t="s">
        <v>19</v>
      </c>
      <c r="F171" s="38">
        <v>0.65</v>
      </c>
      <c r="G171" s="43">
        <v>7500</v>
      </c>
      <c r="H171" s="38">
        <v>4875</v>
      </c>
    </row>
    <row r="172" spans="1:8">
      <c r="A172">
        <v>171</v>
      </c>
      <c r="B172" t="str">
        <f>IF(Data!$B176&lt;&gt;INDEX(Unique!$B$2:$B$5, MATCH(Data!$A176, Unique!$A$2:$A$5, 0)), "Mismatch", "")</f>
        <v/>
      </c>
      <c r="E172" s="28" t="s">
        <v>20</v>
      </c>
      <c r="F172" s="38">
        <v>0.65</v>
      </c>
      <c r="G172" s="43">
        <v>7500</v>
      </c>
      <c r="H172" s="38">
        <v>4875</v>
      </c>
    </row>
    <row r="173" spans="1:8">
      <c r="A173">
        <v>172</v>
      </c>
      <c r="B173" t="str">
        <f>IF(Data!$B177&lt;&gt;INDEX(Unique!$B$2:$B$5, MATCH(Data!$A177, Unique!$A$2:$A$5, 0)), "Mismatch", "")</f>
        <v/>
      </c>
      <c r="E173" s="28" t="s">
        <v>21</v>
      </c>
      <c r="F173" s="38">
        <v>0.6</v>
      </c>
      <c r="G173" s="43">
        <v>6500</v>
      </c>
      <c r="H173" s="38">
        <v>3900</v>
      </c>
    </row>
    <row r="174" spans="1:8">
      <c r="A174">
        <v>173</v>
      </c>
      <c r="B174" t="str">
        <f>IF(Data!$B178&lt;&gt;INDEX(Unique!$B$2:$B$5, MATCH(Data!$A178, Unique!$A$2:$A$5, 0)), "Mismatch", "")</f>
        <v/>
      </c>
      <c r="E174" s="28" t="s">
        <v>22</v>
      </c>
      <c r="F174" s="38">
        <v>0.65</v>
      </c>
      <c r="G174" s="43">
        <v>5500</v>
      </c>
      <c r="H174" s="38">
        <v>3575</v>
      </c>
    </row>
    <row r="175" spans="1:8">
      <c r="A175">
        <v>174</v>
      </c>
      <c r="B175" t="str">
        <f>IF(Data!$B179&lt;&gt;INDEX(Unique!$B$2:$B$5, MATCH(Data!$A179, Unique!$A$2:$A$5, 0)), "Mismatch", "")</f>
        <v/>
      </c>
      <c r="E175" s="28" t="s">
        <v>23</v>
      </c>
      <c r="F175" s="38">
        <v>0.8</v>
      </c>
      <c r="G175" s="43">
        <v>7250</v>
      </c>
      <c r="H175" s="38">
        <v>5800</v>
      </c>
    </row>
    <row r="176" spans="1:8">
      <c r="A176">
        <v>175</v>
      </c>
      <c r="B176" t="str">
        <f>IF(Data!$B180&lt;&gt;INDEX(Unique!$B$2:$B$5, MATCH(Data!$A180, Unique!$A$2:$A$5, 0)), "Mismatch", "")</f>
        <v/>
      </c>
      <c r="E176" s="28" t="s">
        <v>18</v>
      </c>
      <c r="F176" s="38">
        <v>0.6</v>
      </c>
      <c r="G176" s="43">
        <v>9750</v>
      </c>
      <c r="H176" s="38">
        <v>5850</v>
      </c>
    </row>
    <row r="177" spans="1:8">
      <c r="A177">
        <v>176</v>
      </c>
      <c r="B177" t="str">
        <f>IF(Data!$B181&lt;&gt;INDEX(Unique!$B$2:$B$5, MATCH(Data!$A181, Unique!$A$2:$A$5, 0)), "Mismatch", "")</f>
        <v/>
      </c>
      <c r="E177" s="28" t="s">
        <v>19</v>
      </c>
      <c r="F177" s="38">
        <v>0.65</v>
      </c>
      <c r="G177" s="43">
        <v>8250</v>
      </c>
      <c r="H177" s="38">
        <v>5362.5</v>
      </c>
    </row>
    <row r="178" spans="1:8">
      <c r="A178">
        <v>177</v>
      </c>
      <c r="B178" t="str">
        <f>IF(Data!$B182&lt;&gt;INDEX(Unique!$B$2:$B$5, MATCH(Data!$A182, Unique!$A$2:$A$5, 0)), "Mismatch", "")</f>
        <v/>
      </c>
      <c r="E178" s="28" t="s">
        <v>20</v>
      </c>
      <c r="F178" s="38">
        <v>0.65</v>
      </c>
      <c r="G178" s="43">
        <v>8250</v>
      </c>
      <c r="H178" s="38">
        <v>5362.5</v>
      </c>
    </row>
    <row r="179" spans="1:8">
      <c r="A179">
        <v>178</v>
      </c>
      <c r="B179" t="str">
        <f>IF(Data!$B183&lt;&gt;INDEX(Unique!$B$2:$B$5, MATCH(Data!$A183, Unique!$A$2:$A$5, 0)), "Mismatch", "")</f>
        <v/>
      </c>
      <c r="E179" s="28" t="s">
        <v>21</v>
      </c>
      <c r="F179" s="38">
        <v>0.6</v>
      </c>
      <c r="G179" s="43">
        <v>7000</v>
      </c>
      <c r="H179" s="38">
        <v>4200</v>
      </c>
    </row>
    <row r="180" spans="1:8">
      <c r="A180">
        <v>179</v>
      </c>
      <c r="B180" t="str">
        <f>IF(Data!$B184&lt;&gt;INDEX(Unique!$B$2:$B$5, MATCH(Data!$A184, Unique!$A$2:$A$5, 0)), "Mismatch", "")</f>
        <v/>
      </c>
      <c r="E180" s="28" t="s">
        <v>22</v>
      </c>
      <c r="F180" s="38">
        <v>0.65</v>
      </c>
      <c r="G180" s="43">
        <v>5750</v>
      </c>
      <c r="H180" s="38">
        <v>3737.5</v>
      </c>
    </row>
    <row r="181" spans="1:8">
      <c r="A181">
        <v>180</v>
      </c>
      <c r="B181" t="str">
        <f>IF(Data!$B185&lt;&gt;INDEX(Unique!$B$2:$B$5, MATCH(Data!$A185, Unique!$A$2:$A$5, 0)), "Mismatch", "")</f>
        <v/>
      </c>
      <c r="E181" s="28" t="s">
        <v>23</v>
      </c>
      <c r="F181" s="38">
        <v>0.8</v>
      </c>
      <c r="G181" s="43">
        <v>8750</v>
      </c>
      <c r="H181" s="38">
        <v>7000</v>
      </c>
    </row>
    <row r="182" spans="1:8">
      <c r="A182">
        <v>181</v>
      </c>
      <c r="B182" t="str">
        <f>IF(Data!$B186&lt;&gt;INDEX(Unique!$B$2:$B$5, MATCH(Data!$A186, Unique!$A$2:$A$5, 0)), "Mismatch", "")</f>
        <v/>
      </c>
      <c r="E182" s="28" t="s">
        <v>18</v>
      </c>
      <c r="F182" s="38">
        <v>0.6</v>
      </c>
      <c r="G182" s="43">
        <v>10250</v>
      </c>
      <c r="H182" s="38">
        <v>6150</v>
      </c>
    </row>
    <row r="183" spans="1:8">
      <c r="A183">
        <v>182</v>
      </c>
      <c r="B183" t="str">
        <f>IF(Data!$B187&lt;&gt;INDEX(Unique!$B$2:$B$5, MATCH(Data!$A187, Unique!$A$2:$A$5, 0)), "Mismatch", "")</f>
        <v/>
      </c>
      <c r="E183" s="28" t="s">
        <v>19</v>
      </c>
      <c r="F183" s="38">
        <v>0.65</v>
      </c>
      <c r="G183" s="43">
        <v>8750</v>
      </c>
      <c r="H183" s="38">
        <v>5687.5</v>
      </c>
    </row>
    <row r="184" spans="1:8">
      <c r="A184">
        <v>183</v>
      </c>
      <c r="B184" t="str">
        <f>IF(Data!$B188&lt;&gt;INDEX(Unique!$B$2:$B$5, MATCH(Data!$A188, Unique!$A$2:$A$5, 0)), "Mismatch", "")</f>
        <v/>
      </c>
      <c r="E184" s="28" t="s">
        <v>20</v>
      </c>
      <c r="F184" s="38">
        <v>0.65</v>
      </c>
      <c r="G184" s="43">
        <v>8250</v>
      </c>
      <c r="H184" s="38">
        <v>5362.5</v>
      </c>
    </row>
    <row r="185" spans="1:8">
      <c r="A185">
        <v>184</v>
      </c>
      <c r="B185" t="str">
        <f>IF(Data!$B189&lt;&gt;INDEX(Unique!$B$2:$B$5, MATCH(Data!$A189, Unique!$A$2:$A$5, 0)), "Mismatch", "")</f>
        <v/>
      </c>
      <c r="E185" s="28" t="s">
        <v>21</v>
      </c>
      <c r="F185" s="38">
        <v>0.6</v>
      </c>
      <c r="G185" s="43">
        <v>7250</v>
      </c>
      <c r="H185" s="38">
        <v>4350</v>
      </c>
    </row>
    <row r="186" spans="1:8">
      <c r="A186">
        <v>185</v>
      </c>
      <c r="B186" t="str">
        <f>IF(Data!$B190&lt;&gt;INDEX(Unique!$B$2:$B$5, MATCH(Data!$A190, Unique!$A$2:$A$5, 0)), "Mismatch", "")</f>
        <v/>
      </c>
      <c r="E186" s="28" t="s">
        <v>22</v>
      </c>
      <c r="F186" s="38">
        <v>0.65</v>
      </c>
      <c r="G186" s="43">
        <v>7750</v>
      </c>
      <c r="H186" s="38">
        <v>5037.5</v>
      </c>
    </row>
    <row r="187" spans="1:8">
      <c r="A187">
        <v>186</v>
      </c>
      <c r="B187" t="str">
        <f>IF(Data!$B191&lt;&gt;INDEX(Unique!$B$2:$B$5, MATCH(Data!$A191, Unique!$A$2:$A$5, 0)), "Mismatch", "")</f>
        <v/>
      </c>
      <c r="E187" s="28" t="s">
        <v>23</v>
      </c>
      <c r="F187" s="38">
        <v>0.8</v>
      </c>
      <c r="G187" s="43">
        <v>7750</v>
      </c>
      <c r="H187" s="38">
        <v>6200</v>
      </c>
    </row>
    <row r="188" spans="1:8">
      <c r="A188">
        <v>187</v>
      </c>
      <c r="B188" t="str">
        <f>IF(Data!$B192&lt;&gt;INDEX(Unique!$B$2:$B$5, MATCH(Data!$A192, Unique!$A$2:$A$5, 0)), "Mismatch", "")</f>
        <v/>
      </c>
      <c r="E188" s="28" t="s">
        <v>18</v>
      </c>
      <c r="F188" s="38">
        <v>0.65</v>
      </c>
      <c r="G188" s="43">
        <v>9750</v>
      </c>
      <c r="H188" s="38">
        <v>6337.5</v>
      </c>
    </row>
    <row r="189" spans="1:8">
      <c r="A189">
        <v>188</v>
      </c>
      <c r="B189" t="str">
        <f>IF(Data!$B193&lt;&gt;INDEX(Unique!$B$2:$B$5, MATCH(Data!$A193, Unique!$A$2:$A$5, 0)), "Mismatch", "")</f>
        <v/>
      </c>
      <c r="E189" s="28" t="s">
        <v>19</v>
      </c>
      <c r="F189" s="38">
        <v>0.70000000000000007</v>
      </c>
      <c r="G189" s="43">
        <v>9250</v>
      </c>
      <c r="H189" s="38">
        <v>6475.0000000000009</v>
      </c>
    </row>
    <row r="190" spans="1:8">
      <c r="A190">
        <v>189</v>
      </c>
      <c r="B190" t="str">
        <f>IF(Data!$B194&lt;&gt;INDEX(Unique!$B$2:$B$5, MATCH(Data!$A194, Unique!$A$2:$A$5, 0)), "Mismatch", "")</f>
        <v/>
      </c>
      <c r="E190" s="28" t="s">
        <v>20</v>
      </c>
      <c r="F190" s="38">
        <v>0.65</v>
      </c>
      <c r="G190" s="43">
        <v>8000</v>
      </c>
      <c r="H190" s="38">
        <v>5200</v>
      </c>
    </row>
    <row r="191" spans="1:8">
      <c r="A191">
        <v>190</v>
      </c>
      <c r="B191" t="str">
        <f>IF(Data!$B195&lt;&gt;INDEX(Unique!$B$2:$B$5, MATCH(Data!$A195, Unique!$A$2:$A$5, 0)), "Mismatch", "")</f>
        <v/>
      </c>
      <c r="E191" s="28" t="s">
        <v>21</v>
      </c>
      <c r="F191" s="38">
        <v>0.65</v>
      </c>
      <c r="G191" s="43">
        <v>7500</v>
      </c>
      <c r="H191" s="38">
        <v>4875</v>
      </c>
    </row>
    <row r="192" spans="1:8">
      <c r="A192">
        <v>191</v>
      </c>
      <c r="B192" t="str">
        <f>IF(Data!$B196&lt;&gt;INDEX(Unique!$B$2:$B$5, MATCH(Data!$A196, Unique!$A$2:$A$5, 0)), "Mismatch", "")</f>
        <v/>
      </c>
      <c r="E192" s="28" t="s">
        <v>22</v>
      </c>
      <c r="F192" s="38">
        <v>0.75</v>
      </c>
      <c r="G192" s="43">
        <v>7500</v>
      </c>
      <c r="H192" s="38">
        <v>5625</v>
      </c>
    </row>
    <row r="193" spans="1:8">
      <c r="A193">
        <v>192</v>
      </c>
      <c r="B193" t="str">
        <f>IF(Data!$B197&lt;&gt;INDEX(Unique!$B$2:$B$5, MATCH(Data!$A197, Unique!$A$2:$A$5, 0)), "Mismatch", "")</f>
        <v/>
      </c>
      <c r="E193" s="28" t="s">
        <v>23</v>
      </c>
      <c r="F193" s="38">
        <v>0.8</v>
      </c>
      <c r="G193" s="43">
        <v>7250</v>
      </c>
      <c r="H193" s="38">
        <v>5800</v>
      </c>
    </row>
    <row r="194" spans="1:8">
      <c r="A194">
        <v>193</v>
      </c>
      <c r="B194" t="str">
        <f>IF(Data!$B198&lt;&gt;INDEX(Unique!$B$2:$B$5, MATCH(Data!$A198, Unique!$A$2:$A$5, 0)), "Mismatch", "")</f>
        <v/>
      </c>
      <c r="E194" s="28" t="s">
        <v>18</v>
      </c>
      <c r="F194" s="38">
        <v>0.55000000000000004</v>
      </c>
      <c r="G194" s="43">
        <v>9250</v>
      </c>
      <c r="H194" s="38">
        <v>5087.5</v>
      </c>
    </row>
    <row r="195" spans="1:8">
      <c r="A195">
        <v>194</v>
      </c>
      <c r="B195" t="str">
        <f>IF(Data!$B199&lt;&gt;INDEX(Unique!$B$2:$B$5, MATCH(Data!$A199, Unique!$A$2:$A$5, 0)), "Mismatch", "")</f>
        <v/>
      </c>
      <c r="E195" s="28" t="s">
        <v>19</v>
      </c>
      <c r="F195" s="38">
        <v>0.60000000000000009</v>
      </c>
      <c r="G195" s="43">
        <v>9250</v>
      </c>
      <c r="H195" s="38">
        <v>5550.0000000000009</v>
      </c>
    </row>
    <row r="196" spans="1:8">
      <c r="A196">
        <v>195</v>
      </c>
      <c r="B196" t="str">
        <f>IF(Data!$B200&lt;&gt;INDEX(Unique!$B$2:$B$5, MATCH(Data!$A200, Unique!$A$2:$A$5, 0)), "Mismatch", "")</f>
        <v/>
      </c>
      <c r="E196" s="28" t="s">
        <v>20</v>
      </c>
      <c r="F196" s="38">
        <v>0.55000000000000004</v>
      </c>
      <c r="G196" s="43">
        <v>7750</v>
      </c>
      <c r="H196" s="38">
        <v>4262.5</v>
      </c>
    </row>
    <row r="197" spans="1:8">
      <c r="A197">
        <v>196</v>
      </c>
      <c r="B197" t="str">
        <f>IF(Data!$B201&lt;&gt;INDEX(Unique!$B$2:$B$5, MATCH(Data!$A201, Unique!$A$2:$A$5, 0)), "Mismatch", "")</f>
        <v/>
      </c>
      <c r="E197" s="28" t="s">
        <v>21</v>
      </c>
      <c r="F197" s="38">
        <v>0.55000000000000004</v>
      </c>
      <c r="G197" s="43">
        <v>7250</v>
      </c>
      <c r="H197" s="38">
        <v>3987.5000000000005</v>
      </c>
    </row>
    <row r="198" spans="1:8">
      <c r="A198">
        <v>197</v>
      </c>
      <c r="B198" t="str">
        <f>IF(Data!$B202&lt;&gt;INDEX(Unique!$B$2:$B$5, MATCH(Data!$A202, Unique!$A$2:$A$5, 0)), "Mismatch", "")</f>
        <v/>
      </c>
      <c r="E198" s="28" t="s">
        <v>22</v>
      </c>
      <c r="F198" s="38">
        <v>0.65</v>
      </c>
      <c r="G198" s="43">
        <v>7250</v>
      </c>
      <c r="H198" s="38">
        <v>4712.5</v>
      </c>
    </row>
    <row r="199" spans="1:8">
      <c r="A199">
        <v>198</v>
      </c>
      <c r="B199" t="str">
        <f>IF(Data!$B203&lt;&gt;INDEX(Unique!$B$2:$B$5, MATCH(Data!$A203, Unique!$A$2:$A$5, 0)), "Mismatch", "")</f>
        <v/>
      </c>
      <c r="E199" s="28" t="s">
        <v>23</v>
      </c>
      <c r="F199" s="38">
        <v>0.70000000000000007</v>
      </c>
      <c r="G199" s="43">
        <v>7750</v>
      </c>
      <c r="H199" s="38">
        <v>5425.0000000000009</v>
      </c>
    </row>
    <row r="200" spans="1:8">
      <c r="A200">
        <v>199</v>
      </c>
      <c r="B200" t="str">
        <f>IF(Data!$B204&lt;&gt;INDEX(Unique!$B$2:$B$5, MATCH(Data!$A204, Unique!$A$2:$A$5, 0)), "Mismatch", "")</f>
        <v/>
      </c>
      <c r="E200" s="28" t="s">
        <v>18</v>
      </c>
      <c r="F200" s="38">
        <v>0.55000000000000004</v>
      </c>
      <c r="G200" s="43">
        <v>8750</v>
      </c>
      <c r="H200" s="38">
        <v>4812.5</v>
      </c>
    </row>
    <row r="201" spans="1:8">
      <c r="A201">
        <v>200</v>
      </c>
      <c r="B201" t="str">
        <f>IF(Data!$B205&lt;&gt;INDEX(Unique!$B$2:$B$5, MATCH(Data!$A205, Unique!$A$2:$A$5, 0)), "Mismatch", "")</f>
        <v/>
      </c>
      <c r="E201" s="28" t="s">
        <v>19</v>
      </c>
      <c r="F201" s="38">
        <v>0.60000000000000009</v>
      </c>
      <c r="G201" s="43">
        <v>8750</v>
      </c>
      <c r="H201" s="38">
        <v>5250.0000000000009</v>
      </c>
    </row>
    <row r="202" spans="1:8">
      <c r="A202">
        <v>201</v>
      </c>
      <c r="B202" t="str">
        <f>IF(Data!$B206&lt;&gt;INDEX(Unique!$B$2:$B$5, MATCH(Data!$A206, Unique!$A$2:$A$5, 0)), "Mismatch", "")</f>
        <v/>
      </c>
      <c r="E202" s="28" t="s">
        <v>20</v>
      </c>
      <c r="F202" s="38">
        <v>0.55000000000000004</v>
      </c>
      <c r="G202" s="43">
        <v>7000</v>
      </c>
      <c r="H202" s="38">
        <v>3850.0000000000005</v>
      </c>
    </row>
    <row r="203" spans="1:8">
      <c r="A203">
        <v>202</v>
      </c>
      <c r="B203" t="str">
        <f>IF(Data!$B207&lt;&gt;INDEX(Unique!$B$2:$B$5, MATCH(Data!$A207, Unique!$A$2:$A$5, 0)), "Mismatch", "")</f>
        <v/>
      </c>
      <c r="E203" s="28" t="s">
        <v>21</v>
      </c>
      <c r="F203" s="38">
        <v>0.55000000000000004</v>
      </c>
      <c r="G203" s="43">
        <v>6750</v>
      </c>
      <c r="H203" s="38">
        <v>3712.5000000000005</v>
      </c>
    </row>
    <row r="204" spans="1:8">
      <c r="A204">
        <v>203</v>
      </c>
      <c r="B204" t="str">
        <f>IF(Data!$B208&lt;&gt;INDEX(Unique!$B$2:$B$5, MATCH(Data!$A208, Unique!$A$2:$A$5, 0)), "Mismatch", "")</f>
        <v/>
      </c>
      <c r="E204" s="28" t="s">
        <v>22</v>
      </c>
      <c r="F204" s="38">
        <v>0.65</v>
      </c>
      <c r="G204" s="43">
        <v>6500</v>
      </c>
      <c r="H204" s="38">
        <v>4225</v>
      </c>
    </row>
    <row r="205" spans="1:8">
      <c r="A205">
        <v>204</v>
      </c>
      <c r="B205" t="str">
        <f>IF(Data!$B209&lt;&gt;INDEX(Unique!$B$2:$B$5, MATCH(Data!$A209, Unique!$A$2:$A$5, 0)), "Mismatch", "")</f>
        <v/>
      </c>
      <c r="E205" s="28" t="s">
        <v>23</v>
      </c>
      <c r="F205" s="38">
        <v>0.70000000000000007</v>
      </c>
      <c r="G205" s="43">
        <v>7000</v>
      </c>
      <c r="H205" s="38">
        <v>4900.0000000000009</v>
      </c>
    </row>
    <row r="206" spans="1:8">
      <c r="A206">
        <v>205</v>
      </c>
      <c r="B206" t="str">
        <f>IF(Data!$B210&lt;&gt;INDEX(Unique!$B$2:$B$5, MATCH(Data!$A210, Unique!$A$2:$A$5, 0)), "Mismatch", "")</f>
        <v/>
      </c>
      <c r="E206" s="28" t="s">
        <v>18</v>
      </c>
      <c r="F206" s="38">
        <v>0.55000000000000004</v>
      </c>
      <c r="G206" s="43">
        <v>8750</v>
      </c>
      <c r="H206" s="38">
        <v>4812.5</v>
      </c>
    </row>
    <row r="207" spans="1:8">
      <c r="A207">
        <v>206</v>
      </c>
      <c r="B207" t="str">
        <f>IF(Data!$B211&lt;&gt;INDEX(Unique!$B$2:$B$5, MATCH(Data!$A211, Unique!$A$2:$A$5, 0)), "Mismatch", "")</f>
        <v/>
      </c>
      <c r="E207" s="28" t="s">
        <v>19</v>
      </c>
      <c r="F207" s="38">
        <v>0.60000000000000009</v>
      </c>
      <c r="G207" s="43">
        <v>8750</v>
      </c>
      <c r="H207" s="38">
        <v>5250.0000000000009</v>
      </c>
    </row>
    <row r="208" spans="1:8">
      <c r="A208">
        <v>207</v>
      </c>
      <c r="B208" t="str">
        <f>IF(Data!$B212&lt;&gt;INDEX(Unique!$B$2:$B$5, MATCH(Data!$A212, Unique!$A$2:$A$5, 0)), "Mismatch", "")</f>
        <v/>
      </c>
      <c r="E208" s="28" t="s">
        <v>20</v>
      </c>
      <c r="F208" s="38">
        <v>0.55000000000000004</v>
      </c>
      <c r="G208" s="43">
        <v>7250</v>
      </c>
      <c r="H208" s="38">
        <v>3987.5000000000005</v>
      </c>
    </row>
    <row r="209" spans="1:8">
      <c r="A209">
        <v>208</v>
      </c>
      <c r="B209" t="str">
        <f>IF(Data!$B213&lt;&gt;INDEX(Unique!$B$2:$B$5, MATCH(Data!$A213, Unique!$A$2:$A$5, 0)), "Mismatch", "")</f>
        <v/>
      </c>
      <c r="E209" s="28" t="s">
        <v>21</v>
      </c>
      <c r="F209" s="38">
        <v>0.55000000000000004</v>
      </c>
      <c r="G209" s="43">
        <v>7000</v>
      </c>
      <c r="H209" s="38">
        <v>3850.0000000000005</v>
      </c>
    </row>
    <row r="210" spans="1:8">
      <c r="A210">
        <v>209</v>
      </c>
      <c r="B210" t="str">
        <f>IF(Data!$B214&lt;&gt;INDEX(Unique!$B$2:$B$5, MATCH(Data!$A214, Unique!$A$2:$A$5, 0)), "Mismatch", "")</f>
        <v/>
      </c>
      <c r="E210" s="28" t="s">
        <v>22</v>
      </c>
      <c r="F210" s="38">
        <v>0.65</v>
      </c>
      <c r="G210" s="43">
        <v>6500</v>
      </c>
      <c r="H210" s="38">
        <v>4225</v>
      </c>
    </row>
    <row r="211" spans="1:8">
      <c r="A211">
        <v>210</v>
      </c>
      <c r="B211" t="str">
        <f>IF(Data!$B215&lt;&gt;INDEX(Unique!$B$2:$B$5, MATCH(Data!$A215, Unique!$A$2:$A$5, 0)), "Mismatch", "")</f>
        <v/>
      </c>
      <c r="E211" s="28" t="s">
        <v>23</v>
      </c>
      <c r="F211" s="38">
        <v>0.70000000000000007</v>
      </c>
      <c r="G211" s="43">
        <v>7750</v>
      </c>
      <c r="H211" s="38">
        <v>5425.0000000000009</v>
      </c>
    </row>
    <row r="212" spans="1:8">
      <c r="A212">
        <v>211</v>
      </c>
      <c r="B212" t="str">
        <f>IF(Data!$B216&lt;&gt;INDEX(Unique!$B$2:$B$5, MATCH(Data!$A216, Unique!$A$2:$A$5, 0)), "Mismatch", "")</f>
        <v/>
      </c>
      <c r="E212" s="28" t="s">
        <v>18</v>
      </c>
      <c r="F212" s="38">
        <v>0.55000000000000004</v>
      </c>
      <c r="G212" s="43">
        <v>9750</v>
      </c>
      <c r="H212" s="38">
        <v>5362.5</v>
      </c>
    </row>
    <row r="213" spans="1:8">
      <c r="A213">
        <v>212</v>
      </c>
      <c r="B213" t="str">
        <f>IF(Data!$B217&lt;&gt;INDEX(Unique!$B$2:$B$5, MATCH(Data!$A217, Unique!$A$2:$A$5, 0)), "Mismatch", "")</f>
        <v/>
      </c>
      <c r="E213" s="28" t="s">
        <v>19</v>
      </c>
      <c r="F213" s="38">
        <v>0.60000000000000009</v>
      </c>
      <c r="G213" s="43">
        <v>9750</v>
      </c>
      <c r="H213" s="38">
        <v>5850.0000000000009</v>
      </c>
    </row>
    <row r="214" spans="1:8">
      <c r="A214">
        <v>213</v>
      </c>
      <c r="B214" t="str">
        <f>IF(Data!$B218&lt;&gt;INDEX(Unique!$B$2:$B$5, MATCH(Data!$A218, Unique!$A$2:$A$5, 0)), "Mismatch", "")</f>
        <v/>
      </c>
      <c r="E214" s="28" t="s">
        <v>20</v>
      </c>
      <c r="F214" s="38">
        <v>0.55000000000000004</v>
      </c>
      <c r="G214" s="43">
        <v>7750</v>
      </c>
      <c r="H214" s="38">
        <v>4262.5</v>
      </c>
    </row>
    <row r="215" spans="1:8">
      <c r="A215">
        <v>214</v>
      </c>
      <c r="B215" t="str">
        <f>IF(Data!$B219&lt;&gt;INDEX(Unique!$B$2:$B$5, MATCH(Data!$A219, Unique!$A$2:$A$5, 0)), "Mismatch", "")</f>
        <v/>
      </c>
      <c r="E215" s="28" t="s">
        <v>21</v>
      </c>
      <c r="F215" s="38">
        <v>0.55000000000000004</v>
      </c>
      <c r="G215" s="43">
        <v>7750</v>
      </c>
      <c r="H215" s="38">
        <v>4262.5</v>
      </c>
    </row>
    <row r="216" spans="1:8">
      <c r="A216">
        <v>215</v>
      </c>
      <c r="B216" t="str">
        <f>IF(Data!$B220&lt;&gt;INDEX(Unique!$B$2:$B$5, MATCH(Data!$A220, Unique!$A$2:$A$5, 0)), "Mismatch", "")</f>
        <v/>
      </c>
      <c r="E216" s="28" t="s">
        <v>22</v>
      </c>
      <c r="F216" s="38">
        <v>0.65</v>
      </c>
      <c r="G216" s="43">
        <v>7000</v>
      </c>
      <c r="H216" s="38">
        <v>4550</v>
      </c>
    </row>
    <row r="217" spans="1:8">
      <c r="A217">
        <v>216</v>
      </c>
      <c r="B217" t="str">
        <f>IF(Data!$B221&lt;&gt;INDEX(Unique!$B$2:$B$5, MATCH(Data!$A221, Unique!$A$2:$A$5, 0)), "Mismatch", "")</f>
        <v/>
      </c>
      <c r="E217" s="28" t="s">
        <v>23</v>
      </c>
      <c r="F217" s="38">
        <v>0.70000000000000007</v>
      </c>
      <c r="G217" s="43">
        <v>8000</v>
      </c>
      <c r="H217" s="38">
        <v>5600.0000000000009</v>
      </c>
    </row>
    <row r="218" spans="1:8">
      <c r="A218">
        <v>217</v>
      </c>
      <c r="B218" t="str">
        <f>IF(Data!$B222&lt;&gt;INDEX(Unique!$B$2:$B$5, MATCH(Data!$A222, Unique!$A$2:$A$5, 0)), "Mismatch", "")</f>
        <v/>
      </c>
      <c r="E218" s="28" t="s">
        <v>18</v>
      </c>
      <c r="F218" s="38">
        <v>0.35</v>
      </c>
      <c r="G218" s="43">
        <v>7000</v>
      </c>
      <c r="H218" s="38">
        <v>2450</v>
      </c>
    </row>
    <row r="219" spans="1:8">
      <c r="A219">
        <v>218</v>
      </c>
      <c r="B219" t="str">
        <f>IF(Data!$B223&lt;&gt;INDEX(Unique!$B$2:$B$5, MATCH(Data!$A223, Unique!$A$2:$A$5, 0)), "Mismatch", "")</f>
        <v/>
      </c>
      <c r="E219" s="28" t="s">
        <v>19</v>
      </c>
      <c r="F219" s="38">
        <v>0.45</v>
      </c>
      <c r="G219" s="43">
        <v>7000</v>
      </c>
      <c r="H219" s="38">
        <v>3150</v>
      </c>
    </row>
    <row r="220" spans="1:8">
      <c r="A220">
        <v>219</v>
      </c>
      <c r="B220" t="str">
        <f>IF(Data!$B224&lt;&gt;INDEX(Unique!$B$2:$B$5, MATCH(Data!$A224, Unique!$A$2:$A$5, 0)), "Mismatch", "")</f>
        <v/>
      </c>
      <c r="E220" s="28" t="s">
        <v>20</v>
      </c>
      <c r="F220" s="38">
        <v>0.45</v>
      </c>
      <c r="G220" s="43">
        <v>7000</v>
      </c>
      <c r="H220" s="38">
        <v>3150</v>
      </c>
    </row>
    <row r="221" spans="1:8">
      <c r="A221">
        <v>220</v>
      </c>
      <c r="B221" t="str">
        <f>IF(Data!$B225&lt;&gt;INDEX(Unique!$B$2:$B$5, MATCH(Data!$A225, Unique!$A$2:$A$5, 0)), "Mismatch", "")</f>
        <v/>
      </c>
      <c r="E221" s="28" t="s">
        <v>21</v>
      </c>
      <c r="F221" s="38">
        <v>0.45</v>
      </c>
      <c r="G221" s="43">
        <v>5500</v>
      </c>
      <c r="H221" s="38">
        <v>2475</v>
      </c>
    </row>
    <row r="222" spans="1:8">
      <c r="A222">
        <v>221</v>
      </c>
      <c r="B222" t="str">
        <f>IF(Data!$B226&lt;&gt;INDEX(Unique!$B$2:$B$5, MATCH(Data!$A226, Unique!$A$2:$A$5, 0)), "Mismatch", "")</f>
        <v/>
      </c>
      <c r="E222" s="28" t="s">
        <v>22</v>
      </c>
      <c r="F222" s="38">
        <v>0.5</v>
      </c>
      <c r="G222" s="43">
        <v>5000</v>
      </c>
      <c r="H222" s="38">
        <v>2500</v>
      </c>
    </row>
    <row r="223" spans="1:8">
      <c r="A223">
        <v>222</v>
      </c>
      <c r="B223" t="str">
        <f>IF(Data!$B227&lt;&gt;INDEX(Unique!$B$2:$B$5, MATCH(Data!$A227, Unique!$A$2:$A$5, 0)), "Mismatch", "")</f>
        <v/>
      </c>
      <c r="E223" s="28" t="s">
        <v>23</v>
      </c>
      <c r="F223" s="38">
        <v>0.45</v>
      </c>
      <c r="G223" s="43">
        <v>7000</v>
      </c>
      <c r="H223" s="38">
        <v>3150</v>
      </c>
    </row>
    <row r="224" spans="1:8">
      <c r="A224">
        <v>223</v>
      </c>
      <c r="B224" t="str">
        <f>IF(Data!$B228&lt;&gt;INDEX(Unique!$B$2:$B$5, MATCH(Data!$A228, Unique!$A$2:$A$5, 0)), "Mismatch", "")</f>
        <v/>
      </c>
      <c r="E224" s="28" t="s">
        <v>18</v>
      </c>
      <c r="F224" s="38">
        <v>0.35</v>
      </c>
      <c r="G224" s="43">
        <v>7500</v>
      </c>
      <c r="H224" s="38">
        <v>2625</v>
      </c>
    </row>
    <row r="225" spans="1:8">
      <c r="A225">
        <v>224</v>
      </c>
      <c r="B225" t="str">
        <f>IF(Data!$B229&lt;&gt;INDEX(Unique!$B$2:$B$5, MATCH(Data!$A229, Unique!$A$2:$A$5, 0)), "Mismatch", "")</f>
        <v/>
      </c>
      <c r="E225" s="28" t="s">
        <v>19</v>
      </c>
      <c r="F225" s="38">
        <v>0.45</v>
      </c>
      <c r="G225" s="43">
        <v>6500</v>
      </c>
      <c r="H225" s="38">
        <v>2925</v>
      </c>
    </row>
    <row r="226" spans="1:8">
      <c r="A226">
        <v>225</v>
      </c>
      <c r="B226" t="str">
        <f>IF(Data!$B230&lt;&gt;INDEX(Unique!$B$2:$B$5, MATCH(Data!$A230, Unique!$A$2:$A$5, 0)), "Mismatch", "")</f>
        <v/>
      </c>
      <c r="E226" s="28" t="s">
        <v>20</v>
      </c>
      <c r="F226" s="38">
        <v>0.45</v>
      </c>
      <c r="G226" s="43">
        <v>6750</v>
      </c>
      <c r="H226" s="38">
        <v>3037.5</v>
      </c>
    </row>
    <row r="227" spans="1:8">
      <c r="A227">
        <v>226</v>
      </c>
      <c r="B227" t="str">
        <f>IF(Data!$B231&lt;&gt;INDEX(Unique!$B$2:$B$5, MATCH(Data!$A231, Unique!$A$2:$A$5, 0)), "Mismatch", "")</f>
        <v/>
      </c>
      <c r="E227" s="28" t="s">
        <v>21</v>
      </c>
      <c r="F227" s="38">
        <v>0.45</v>
      </c>
      <c r="G227" s="43">
        <v>5250</v>
      </c>
      <c r="H227" s="38">
        <v>2362.5</v>
      </c>
    </row>
    <row r="228" spans="1:8">
      <c r="A228">
        <v>227</v>
      </c>
      <c r="B228" t="str">
        <f>IF(Data!$B232&lt;&gt;INDEX(Unique!$B$2:$B$5, MATCH(Data!$A232, Unique!$A$2:$A$5, 0)), "Mismatch", "")</f>
        <v/>
      </c>
      <c r="E228" s="28" t="s">
        <v>22</v>
      </c>
      <c r="F228" s="38">
        <v>0.5</v>
      </c>
      <c r="G228" s="43">
        <v>4500</v>
      </c>
      <c r="H228" s="38">
        <v>2250</v>
      </c>
    </row>
    <row r="229" spans="1:8">
      <c r="A229">
        <v>228</v>
      </c>
      <c r="B229" t="str">
        <f>IF(Data!$B233&lt;&gt;INDEX(Unique!$B$2:$B$5, MATCH(Data!$A233, Unique!$A$2:$A$5, 0)), "Mismatch", "")</f>
        <v/>
      </c>
      <c r="E229" s="28" t="s">
        <v>23</v>
      </c>
      <c r="F229" s="38">
        <v>0.45</v>
      </c>
      <c r="G229" s="43">
        <v>6500</v>
      </c>
      <c r="H229" s="38">
        <v>2925</v>
      </c>
    </row>
    <row r="230" spans="1:8">
      <c r="A230">
        <v>229</v>
      </c>
      <c r="B230" t="str">
        <f>IF(Data!$B234&lt;&gt;INDEX(Unique!$B$2:$B$5, MATCH(Data!$A234, Unique!$A$2:$A$5, 0)), "Mismatch", "")</f>
        <v/>
      </c>
      <c r="E230" s="28" t="s">
        <v>18</v>
      </c>
      <c r="F230" s="38">
        <v>0.35</v>
      </c>
      <c r="G230" s="43">
        <v>8000</v>
      </c>
      <c r="H230" s="38">
        <v>2800</v>
      </c>
    </row>
    <row r="231" spans="1:8">
      <c r="A231">
        <v>230</v>
      </c>
      <c r="B231" t="str">
        <f>IF(Data!$B235&lt;&gt;INDEX(Unique!$B$2:$B$5, MATCH(Data!$A235, Unique!$A$2:$A$5, 0)), "Mismatch", "")</f>
        <v/>
      </c>
      <c r="E231" s="28" t="s">
        <v>19</v>
      </c>
      <c r="F231" s="38">
        <v>0.45</v>
      </c>
      <c r="G231" s="43">
        <v>6500</v>
      </c>
      <c r="H231" s="38">
        <v>2925</v>
      </c>
    </row>
    <row r="232" spans="1:8">
      <c r="A232">
        <v>231</v>
      </c>
      <c r="B232" t="str">
        <f>IF(Data!$B236&lt;&gt;INDEX(Unique!$B$2:$B$5, MATCH(Data!$A236, Unique!$A$2:$A$5, 0)), "Mismatch", "")</f>
        <v/>
      </c>
      <c r="E232" s="28" t="s">
        <v>20</v>
      </c>
      <c r="F232" s="38">
        <v>0.45</v>
      </c>
      <c r="G232" s="43">
        <v>6500</v>
      </c>
      <c r="H232" s="38">
        <v>2925</v>
      </c>
    </row>
    <row r="233" spans="1:8">
      <c r="A233">
        <v>232</v>
      </c>
      <c r="B233" t="str">
        <f>IF(Data!$B237&lt;&gt;INDEX(Unique!$B$2:$B$5, MATCH(Data!$A237, Unique!$A$2:$A$5, 0)), "Mismatch", "")</f>
        <v/>
      </c>
      <c r="E233" s="28" t="s">
        <v>21</v>
      </c>
      <c r="F233" s="38">
        <v>0.45</v>
      </c>
      <c r="G233" s="43">
        <v>5500</v>
      </c>
      <c r="H233" s="38">
        <v>2475</v>
      </c>
    </row>
    <row r="234" spans="1:8">
      <c r="A234">
        <v>233</v>
      </c>
      <c r="B234" t="str">
        <f>IF(Data!$B238&lt;&gt;INDEX(Unique!$B$2:$B$5, MATCH(Data!$A238, Unique!$A$2:$A$5, 0)), "Mismatch", "")</f>
        <v/>
      </c>
      <c r="E234" s="28" t="s">
        <v>22</v>
      </c>
      <c r="F234" s="38">
        <v>0.5</v>
      </c>
      <c r="G234" s="43">
        <v>4250</v>
      </c>
      <c r="H234" s="38">
        <v>2125</v>
      </c>
    </row>
    <row r="235" spans="1:8">
      <c r="A235">
        <v>234</v>
      </c>
      <c r="B235" t="str">
        <f>IF(Data!$B239&lt;&gt;INDEX(Unique!$B$2:$B$5, MATCH(Data!$A239, Unique!$A$2:$A$5, 0)), "Mismatch", "")</f>
        <v/>
      </c>
      <c r="E235" s="28" t="s">
        <v>23</v>
      </c>
      <c r="F235" s="38">
        <v>0.45</v>
      </c>
      <c r="G235" s="43">
        <v>6250</v>
      </c>
      <c r="H235" s="38">
        <v>2812.5</v>
      </c>
    </row>
    <row r="236" spans="1:8">
      <c r="A236">
        <v>235</v>
      </c>
      <c r="B236" t="str">
        <f>IF(Data!$B240&lt;&gt;INDEX(Unique!$B$2:$B$5, MATCH(Data!$A240, Unique!$A$2:$A$5, 0)), "Mismatch", "")</f>
        <v/>
      </c>
      <c r="E236" s="28" t="s">
        <v>18</v>
      </c>
      <c r="F236" s="38">
        <v>0.45</v>
      </c>
      <c r="G236" s="43">
        <v>8000</v>
      </c>
      <c r="H236" s="38">
        <v>3600</v>
      </c>
    </row>
    <row r="237" spans="1:8">
      <c r="A237">
        <v>236</v>
      </c>
      <c r="B237" t="str">
        <f>IF(Data!$B241&lt;&gt;INDEX(Unique!$B$2:$B$5, MATCH(Data!$A241, Unique!$A$2:$A$5, 0)), "Mismatch", "")</f>
        <v/>
      </c>
      <c r="E237" s="28" t="s">
        <v>19</v>
      </c>
      <c r="F237" s="38">
        <v>0.5</v>
      </c>
      <c r="G237" s="43">
        <v>6000</v>
      </c>
      <c r="H237" s="38">
        <v>3000</v>
      </c>
    </row>
    <row r="238" spans="1:8">
      <c r="A238">
        <v>237</v>
      </c>
      <c r="B238" t="str">
        <f>IF(Data!$B242&lt;&gt;INDEX(Unique!$B$2:$B$5, MATCH(Data!$A242, Unique!$A$2:$A$5, 0)), "Mismatch", "")</f>
        <v/>
      </c>
      <c r="E238" s="28" t="s">
        <v>20</v>
      </c>
      <c r="F238" s="38">
        <v>0.5</v>
      </c>
      <c r="G238" s="43">
        <v>6250</v>
      </c>
      <c r="H238" s="38">
        <v>3125</v>
      </c>
    </row>
    <row r="239" spans="1:8">
      <c r="A239">
        <v>238</v>
      </c>
      <c r="B239" t="str">
        <f>IF(Data!$B243&lt;&gt;INDEX(Unique!$B$2:$B$5, MATCH(Data!$A243, Unique!$A$2:$A$5, 0)), "Mismatch", "")</f>
        <v/>
      </c>
      <c r="E239" s="28" t="s">
        <v>21</v>
      </c>
      <c r="F239" s="38">
        <v>0.45</v>
      </c>
      <c r="G239" s="43">
        <v>5250</v>
      </c>
      <c r="H239" s="38">
        <v>2362.5</v>
      </c>
    </row>
    <row r="240" spans="1:8">
      <c r="A240">
        <v>239</v>
      </c>
      <c r="B240" t="str">
        <f>IF(Data!$B244&lt;&gt;INDEX(Unique!$B$2:$B$5, MATCH(Data!$A244, Unique!$A$2:$A$5, 0)), "Mismatch", "")</f>
        <v/>
      </c>
      <c r="E240" s="28" t="s">
        <v>22</v>
      </c>
      <c r="F240" s="38">
        <v>0.5</v>
      </c>
      <c r="G240" s="43">
        <v>4250</v>
      </c>
      <c r="H240" s="38">
        <v>2125</v>
      </c>
    </row>
    <row r="241" spans="1:8">
      <c r="A241">
        <v>240</v>
      </c>
      <c r="B241" t="str">
        <f>IF(Data!$B245&lt;&gt;INDEX(Unique!$B$2:$B$5, MATCH(Data!$A245, Unique!$A$2:$A$5, 0)), "Mismatch", "")</f>
        <v/>
      </c>
      <c r="E241" s="28" t="s">
        <v>23</v>
      </c>
      <c r="F241" s="38">
        <v>0.65</v>
      </c>
      <c r="G241" s="43">
        <v>6000</v>
      </c>
      <c r="H241" s="38">
        <v>3900</v>
      </c>
    </row>
    <row r="242" spans="1:8">
      <c r="A242">
        <v>241</v>
      </c>
      <c r="B242" t="str">
        <f>IF(Data!$B246&lt;&gt;INDEX(Unique!$B$2:$B$5, MATCH(Data!$A246, Unique!$A$2:$A$5, 0)), "Mismatch", "")</f>
        <v/>
      </c>
      <c r="E242" s="28" t="s">
        <v>18</v>
      </c>
      <c r="F242" s="38">
        <v>0.45</v>
      </c>
      <c r="G242" s="43">
        <v>8000</v>
      </c>
      <c r="H242" s="38">
        <v>3600</v>
      </c>
    </row>
    <row r="243" spans="1:8">
      <c r="A243">
        <v>242</v>
      </c>
      <c r="B243" t="str">
        <f>IF(Data!$B247&lt;&gt;INDEX(Unique!$B$2:$B$5, MATCH(Data!$A247, Unique!$A$2:$A$5, 0)), "Mismatch", "")</f>
        <v/>
      </c>
      <c r="E243" s="28" t="s">
        <v>19</v>
      </c>
      <c r="F243" s="38">
        <v>0.5</v>
      </c>
      <c r="G243" s="43">
        <v>6500</v>
      </c>
      <c r="H243" s="38">
        <v>3250</v>
      </c>
    </row>
    <row r="244" spans="1:8">
      <c r="A244">
        <v>243</v>
      </c>
      <c r="B244" t="str">
        <f>IF(Data!$B248&lt;&gt;INDEX(Unique!$B$2:$B$5, MATCH(Data!$A248, Unique!$A$2:$A$5, 0)), "Mismatch", "")</f>
        <v/>
      </c>
      <c r="E244" s="28" t="s">
        <v>20</v>
      </c>
      <c r="F244" s="38">
        <v>0.5</v>
      </c>
      <c r="G244" s="43">
        <v>6500</v>
      </c>
      <c r="H244" s="38">
        <v>3250</v>
      </c>
    </row>
    <row r="245" spans="1:8">
      <c r="A245">
        <v>244</v>
      </c>
      <c r="B245" t="str">
        <f>IF(Data!$B249&lt;&gt;INDEX(Unique!$B$2:$B$5, MATCH(Data!$A249, Unique!$A$2:$A$5, 0)), "Mismatch", "")</f>
        <v/>
      </c>
      <c r="E245" s="28" t="s">
        <v>21</v>
      </c>
      <c r="F245" s="38">
        <v>0.45</v>
      </c>
      <c r="G245" s="43">
        <v>5500</v>
      </c>
      <c r="H245" s="38">
        <v>2475</v>
      </c>
    </row>
    <row r="246" spans="1:8">
      <c r="A246">
        <v>245</v>
      </c>
      <c r="B246" t="str">
        <f>IF(Data!$B250&lt;&gt;INDEX(Unique!$B$2:$B$5, MATCH(Data!$A250, Unique!$A$2:$A$5, 0)), "Mismatch", "")</f>
        <v/>
      </c>
      <c r="E246" s="28" t="s">
        <v>22</v>
      </c>
      <c r="F246" s="38">
        <v>0.5</v>
      </c>
      <c r="G246" s="43">
        <v>4500</v>
      </c>
      <c r="H246" s="38">
        <v>2250</v>
      </c>
    </row>
    <row r="247" spans="1:8">
      <c r="A247">
        <v>246</v>
      </c>
      <c r="B247" t="str">
        <f>IF(Data!$B251&lt;&gt;INDEX(Unique!$B$2:$B$5, MATCH(Data!$A251, Unique!$A$2:$A$5, 0)), "Mismatch", "")</f>
        <v/>
      </c>
      <c r="E247" s="28" t="s">
        <v>23</v>
      </c>
      <c r="F247" s="38">
        <v>0.65</v>
      </c>
      <c r="G247" s="43">
        <v>6250</v>
      </c>
      <c r="H247" s="38">
        <v>4062.5</v>
      </c>
    </row>
    <row r="248" spans="1:8">
      <c r="A248">
        <v>247</v>
      </c>
      <c r="B248" t="str">
        <f>IF(Data!$B252&lt;&gt;INDEX(Unique!$B$2:$B$5, MATCH(Data!$A252, Unique!$A$2:$A$5, 0)), "Mismatch", "")</f>
        <v/>
      </c>
      <c r="E248" s="28" t="s">
        <v>18</v>
      </c>
      <c r="F248" s="38">
        <v>0.45</v>
      </c>
      <c r="G248" s="43">
        <v>9000</v>
      </c>
      <c r="H248" s="38">
        <v>4050</v>
      </c>
    </row>
    <row r="249" spans="1:8">
      <c r="A249">
        <v>248</v>
      </c>
      <c r="B249" t="str">
        <f>IF(Data!$B253&lt;&gt;INDEX(Unique!$B$2:$B$5, MATCH(Data!$A253, Unique!$A$2:$A$5, 0)), "Mismatch", "")</f>
        <v/>
      </c>
      <c r="E249" s="28" t="s">
        <v>19</v>
      </c>
      <c r="F249" s="38">
        <v>0.5</v>
      </c>
      <c r="G249" s="43">
        <v>7500</v>
      </c>
      <c r="H249" s="38">
        <v>3750</v>
      </c>
    </row>
    <row r="250" spans="1:8">
      <c r="A250">
        <v>249</v>
      </c>
      <c r="B250" t="str">
        <f>IF(Data!$B254&lt;&gt;INDEX(Unique!$B$2:$B$5, MATCH(Data!$A254, Unique!$A$2:$A$5, 0)), "Mismatch", "")</f>
        <v/>
      </c>
      <c r="E250" s="28" t="s">
        <v>20</v>
      </c>
      <c r="F250" s="38">
        <v>0.5</v>
      </c>
      <c r="G250" s="43">
        <v>7500</v>
      </c>
      <c r="H250" s="38">
        <v>3750</v>
      </c>
    </row>
    <row r="251" spans="1:8">
      <c r="A251">
        <v>250</v>
      </c>
      <c r="B251" t="str">
        <f>IF(Data!$B255&lt;&gt;INDEX(Unique!$B$2:$B$5, MATCH(Data!$A255, Unique!$A$2:$A$5, 0)), "Mismatch", "")</f>
        <v/>
      </c>
      <c r="E251" s="28" t="s">
        <v>21</v>
      </c>
      <c r="F251" s="38">
        <v>0.45</v>
      </c>
      <c r="G251" s="43">
        <v>6250</v>
      </c>
      <c r="H251" s="38">
        <v>2812.5</v>
      </c>
    </row>
    <row r="252" spans="1:8">
      <c r="A252">
        <v>251</v>
      </c>
      <c r="B252" t="str">
        <f>IF(Data!$B256&lt;&gt;INDEX(Unique!$B$2:$B$5, MATCH(Data!$A256, Unique!$A$2:$A$5, 0)), "Mismatch", "")</f>
        <v/>
      </c>
      <c r="E252" s="28" t="s">
        <v>22</v>
      </c>
      <c r="F252" s="38">
        <v>0.5</v>
      </c>
      <c r="G252" s="43">
        <v>5000</v>
      </c>
      <c r="H252" s="38">
        <v>2500</v>
      </c>
    </row>
    <row r="253" spans="1:8">
      <c r="A253">
        <v>252</v>
      </c>
      <c r="B253" t="str">
        <f>IF(Data!$B257&lt;&gt;INDEX(Unique!$B$2:$B$5, MATCH(Data!$A257, Unique!$A$2:$A$5, 0)), "Mismatch", "")</f>
        <v/>
      </c>
      <c r="E253" s="28" t="s">
        <v>23</v>
      </c>
      <c r="F253" s="38">
        <v>0.65</v>
      </c>
      <c r="G253" s="43">
        <v>8000</v>
      </c>
      <c r="H253" s="38">
        <v>5200</v>
      </c>
    </row>
    <row r="254" spans="1:8">
      <c r="A254">
        <v>253</v>
      </c>
      <c r="B254" t="str">
        <f>IF(Data!$B258&lt;&gt;INDEX(Unique!$B$2:$B$5, MATCH(Data!$A258, Unique!$A$2:$A$5, 0)), "Mismatch", "")</f>
        <v/>
      </c>
      <c r="E254" s="28" t="s">
        <v>18</v>
      </c>
      <c r="F254" s="38">
        <v>0.45</v>
      </c>
      <c r="G254" s="43">
        <v>9500</v>
      </c>
      <c r="H254" s="38">
        <v>4275</v>
      </c>
    </row>
    <row r="255" spans="1:8">
      <c r="A255">
        <v>254</v>
      </c>
      <c r="B255" t="str">
        <f>IF(Data!$B259&lt;&gt;INDEX(Unique!$B$2:$B$5, MATCH(Data!$A259, Unique!$A$2:$A$5, 0)), "Mismatch", "")</f>
        <v/>
      </c>
      <c r="E255" s="28" t="s">
        <v>19</v>
      </c>
      <c r="F255" s="38">
        <v>0.5</v>
      </c>
      <c r="G255" s="43">
        <v>8000</v>
      </c>
      <c r="H255" s="38">
        <v>4000</v>
      </c>
    </row>
    <row r="256" spans="1:8">
      <c r="A256">
        <v>255</v>
      </c>
      <c r="B256" t="str">
        <f>IF(Data!$B260&lt;&gt;INDEX(Unique!$B$2:$B$5, MATCH(Data!$A260, Unique!$A$2:$A$5, 0)), "Mismatch", "")</f>
        <v/>
      </c>
      <c r="E256" s="28" t="s">
        <v>20</v>
      </c>
      <c r="F256" s="38">
        <v>0.5</v>
      </c>
      <c r="G256" s="43">
        <v>7500</v>
      </c>
      <c r="H256" s="38">
        <v>3750</v>
      </c>
    </row>
    <row r="257" spans="1:8">
      <c r="A257">
        <v>256</v>
      </c>
      <c r="B257" t="str">
        <f>IF(Data!$B261&lt;&gt;INDEX(Unique!$B$2:$B$5, MATCH(Data!$A261, Unique!$A$2:$A$5, 0)), "Mismatch", "")</f>
        <v/>
      </c>
      <c r="E257" s="28" t="s">
        <v>21</v>
      </c>
      <c r="F257" s="38">
        <v>0.45</v>
      </c>
      <c r="G257" s="43">
        <v>6500</v>
      </c>
      <c r="H257" s="38">
        <v>2925</v>
      </c>
    </row>
    <row r="258" spans="1:8">
      <c r="A258">
        <v>257</v>
      </c>
      <c r="B258" t="str">
        <f>IF(Data!$B262&lt;&gt;INDEX(Unique!$B$2:$B$5, MATCH(Data!$A262, Unique!$A$2:$A$5, 0)), "Mismatch", "")</f>
        <v/>
      </c>
      <c r="E258" s="28" t="s">
        <v>22</v>
      </c>
      <c r="F258" s="38">
        <v>0.5</v>
      </c>
      <c r="G258" s="43">
        <v>7000</v>
      </c>
      <c r="H258" s="38">
        <v>3500</v>
      </c>
    </row>
    <row r="259" spans="1:8">
      <c r="A259">
        <v>258</v>
      </c>
      <c r="B259" t="str">
        <f>IF(Data!$B263&lt;&gt;INDEX(Unique!$B$2:$B$5, MATCH(Data!$A263, Unique!$A$2:$A$5, 0)), "Mismatch", "")</f>
        <v/>
      </c>
      <c r="E259" s="28" t="s">
        <v>23</v>
      </c>
      <c r="F259" s="38">
        <v>0.65</v>
      </c>
      <c r="G259" s="43">
        <v>7000</v>
      </c>
      <c r="H259" s="38">
        <v>4550</v>
      </c>
    </row>
    <row r="260" spans="1:8">
      <c r="A260">
        <v>259</v>
      </c>
      <c r="B260" t="str">
        <f>IF(Data!$B264&lt;&gt;INDEX(Unique!$B$2:$B$5, MATCH(Data!$A264, Unique!$A$2:$A$5, 0)), "Mismatch", "")</f>
        <v/>
      </c>
      <c r="E260" s="28" t="s">
        <v>18</v>
      </c>
      <c r="F260" s="38">
        <v>0.5</v>
      </c>
      <c r="G260" s="43">
        <v>9000</v>
      </c>
      <c r="H260" s="38">
        <v>4500</v>
      </c>
    </row>
    <row r="261" spans="1:8">
      <c r="A261">
        <v>260</v>
      </c>
      <c r="B261" t="str">
        <f>IF(Data!$B265&lt;&gt;INDEX(Unique!$B$2:$B$5, MATCH(Data!$A265, Unique!$A$2:$A$5, 0)), "Mismatch", "")</f>
        <v/>
      </c>
      <c r="E261" s="28" t="s">
        <v>19</v>
      </c>
      <c r="F261" s="38">
        <v>0.55000000000000004</v>
      </c>
      <c r="G261" s="43">
        <v>8500</v>
      </c>
      <c r="H261" s="38">
        <v>4675</v>
      </c>
    </row>
    <row r="262" spans="1:8">
      <c r="A262">
        <v>261</v>
      </c>
      <c r="B262" t="str">
        <f>IF(Data!$B266&lt;&gt;INDEX(Unique!$B$2:$B$5, MATCH(Data!$A266, Unique!$A$2:$A$5, 0)), "Mismatch", "")</f>
        <v/>
      </c>
      <c r="E262" s="28" t="s">
        <v>20</v>
      </c>
      <c r="F262" s="38">
        <v>0.5</v>
      </c>
      <c r="G262" s="43">
        <v>7250</v>
      </c>
      <c r="H262" s="38">
        <v>3625</v>
      </c>
    </row>
    <row r="263" spans="1:8">
      <c r="A263">
        <v>262</v>
      </c>
      <c r="B263" t="str">
        <f>IF(Data!$B267&lt;&gt;INDEX(Unique!$B$2:$B$5, MATCH(Data!$A267, Unique!$A$2:$A$5, 0)), "Mismatch", "")</f>
        <v/>
      </c>
      <c r="E263" s="28" t="s">
        <v>21</v>
      </c>
      <c r="F263" s="38">
        <v>0.5</v>
      </c>
      <c r="G263" s="43">
        <v>6750</v>
      </c>
      <c r="H263" s="38">
        <v>3375</v>
      </c>
    </row>
    <row r="264" spans="1:8">
      <c r="A264">
        <v>263</v>
      </c>
      <c r="B264" t="str">
        <f>IF(Data!$B268&lt;&gt;INDEX(Unique!$B$2:$B$5, MATCH(Data!$A268, Unique!$A$2:$A$5, 0)), "Mismatch", "")</f>
        <v/>
      </c>
      <c r="E264" s="28" t="s">
        <v>22</v>
      </c>
      <c r="F264" s="38">
        <v>0.6</v>
      </c>
      <c r="G264" s="43">
        <v>6750</v>
      </c>
      <c r="H264" s="38">
        <v>4050</v>
      </c>
    </row>
    <row r="265" spans="1:8">
      <c r="A265">
        <v>264</v>
      </c>
      <c r="B265" t="str">
        <f>IF(Data!$B269&lt;&gt;INDEX(Unique!$B$2:$B$5, MATCH(Data!$A269, Unique!$A$2:$A$5, 0)), "Mismatch", "")</f>
        <v/>
      </c>
      <c r="E265" s="28" t="s">
        <v>23</v>
      </c>
      <c r="F265" s="38">
        <v>0.65</v>
      </c>
      <c r="G265" s="43">
        <v>6500</v>
      </c>
      <c r="H265" s="38">
        <v>4225</v>
      </c>
    </row>
    <row r="266" spans="1:8">
      <c r="A266">
        <v>265</v>
      </c>
      <c r="B266" t="str">
        <f>IF(Data!$B270&lt;&gt;INDEX(Unique!$B$2:$B$5, MATCH(Data!$A270, Unique!$A$2:$A$5, 0)), "Mismatch", "")</f>
        <v/>
      </c>
      <c r="E266" s="28" t="s">
        <v>18</v>
      </c>
      <c r="F266" s="38">
        <v>0.5</v>
      </c>
      <c r="G266" s="43">
        <v>8500</v>
      </c>
      <c r="H266" s="38">
        <v>4250</v>
      </c>
    </row>
    <row r="267" spans="1:8">
      <c r="A267">
        <v>266</v>
      </c>
      <c r="B267" t="str">
        <f>IF(Data!$B271&lt;&gt;INDEX(Unique!$B$2:$B$5, MATCH(Data!$A271, Unique!$A$2:$A$5, 0)), "Mismatch", "")</f>
        <v/>
      </c>
      <c r="E267" s="28" t="s">
        <v>19</v>
      </c>
      <c r="F267" s="38">
        <v>0.55000000000000004</v>
      </c>
      <c r="G267" s="43">
        <v>8500</v>
      </c>
      <c r="H267" s="38">
        <v>4675</v>
      </c>
    </row>
    <row r="268" spans="1:8">
      <c r="A268">
        <v>267</v>
      </c>
      <c r="B268" t="str">
        <f>IF(Data!$B272&lt;&gt;INDEX(Unique!$B$2:$B$5, MATCH(Data!$A272, Unique!$A$2:$A$5, 0)), "Mismatch", "")</f>
        <v/>
      </c>
      <c r="E268" s="28" t="s">
        <v>20</v>
      </c>
      <c r="F268" s="38">
        <v>0.5</v>
      </c>
      <c r="G268" s="43">
        <v>7000</v>
      </c>
      <c r="H268" s="38">
        <v>3500</v>
      </c>
    </row>
    <row r="269" spans="1:8">
      <c r="A269">
        <v>268</v>
      </c>
      <c r="B269" t="str">
        <f>IF(Data!$B273&lt;&gt;INDEX(Unique!$B$2:$B$5, MATCH(Data!$A273, Unique!$A$2:$A$5, 0)), "Mismatch", "")</f>
        <v/>
      </c>
      <c r="E269" s="28" t="s">
        <v>21</v>
      </c>
      <c r="F269" s="38">
        <v>0.5</v>
      </c>
      <c r="G269" s="43">
        <v>6500</v>
      </c>
      <c r="H269" s="38">
        <v>3250</v>
      </c>
    </row>
    <row r="270" spans="1:8">
      <c r="A270">
        <v>269</v>
      </c>
      <c r="B270" t="str">
        <f>IF(Data!$B274&lt;&gt;INDEX(Unique!$B$2:$B$5, MATCH(Data!$A274, Unique!$A$2:$A$5, 0)), "Mismatch", "")</f>
        <v/>
      </c>
      <c r="E270" s="28" t="s">
        <v>22</v>
      </c>
      <c r="F270" s="38">
        <v>0.6</v>
      </c>
      <c r="G270" s="43">
        <v>6500</v>
      </c>
      <c r="H270" s="38">
        <v>3900</v>
      </c>
    </row>
    <row r="271" spans="1:8">
      <c r="A271">
        <v>270</v>
      </c>
      <c r="B271" t="str">
        <f>IF(Data!$B275&lt;&gt;INDEX(Unique!$B$2:$B$5, MATCH(Data!$A275, Unique!$A$2:$A$5, 0)), "Mismatch", "")</f>
        <v/>
      </c>
      <c r="E271" s="28" t="s">
        <v>23</v>
      </c>
      <c r="F271" s="38">
        <v>0.65</v>
      </c>
      <c r="G271" s="43">
        <v>7000</v>
      </c>
      <c r="H271" s="38">
        <v>4550</v>
      </c>
    </row>
    <row r="272" spans="1:8">
      <c r="A272">
        <v>271</v>
      </c>
      <c r="B272" t="str">
        <f>IF(Data!$B276&lt;&gt;INDEX(Unique!$B$2:$B$5, MATCH(Data!$A276, Unique!$A$2:$A$5, 0)), "Mismatch", "")</f>
        <v/>
      </c>
      <c r="E272" s="28" t="s">
        <v>18</v>
      </c>
      <c r="F272" s="38">
        <v>0.5</v>
      </c>
      <c r="G272" s="43">
        <v>8000</v>
      </c>
      <c r="H272" s="38">
        <v>4000</v>
      </c>
    </row>
    <row r="273" spans="1:8">
      <c r="A273">
        <v>272</v>
      </c>
      <c r="B273" t="str">
        <f>IF(Data!$B277&lt;&gt;INDEX(Unique!$B$2:$B$5, MATCH(Data!$A277, Unique!$A$2:$A$5, 0)), "Mismatch", "")</f>
        <v/>
      </c>
      <c r="E273" s="28" t="s">
        <v>19</v>
      </c>
      <c r="F273" s="38">
        <v>0.55000000000000004</v>
      </c>
      <c r="G273" s="43">
        <v>8000</v>
      </c>
      <c r="H273" s="38">
        <v>4400</v>
      </c>
    </row>
    <row r="274" spans="1:8">
      <c r="A274">
        <v>273</v>
      </c>
      <c r="B274" t="str">
        <f>IF(Data!$B278&lt;&gt;INDEX(Unique!$B$2:$B$5, MATCH(Data!$A278, Unique!$A$2:$A$5, 0)), "Mismatch", "")</f>
        <v/>
      </c>
      <c r="E274" s="28" t="s">
        <v>20</v>
      </c>
      <c r="F274" s="38">
        <v>0.5</v>
      </c>
      <c r="G274" s="43">
        <v>6500</v>
      </c>
      <c r="H274" s="38">
        <v>3250</v>
      </c>
    </row>
    <row r="275" spans="1:8">
      <c r="A275">
        <v>274</v>
      </c>
      <c r="B275" t="str">
        <f>IF(Data!$B279&lt;&gt;INDEX(Unique!$B$2:$B$5, MATCH(Data!$A279, Unique!$A$2:$A$5, 0)), "Mismatch", "")</f>
        <v/>
      </c>
      <c r="E275" s="28" t="s">
        <v>21</v>
      </c>
      <c r="F275" s="38">
        <v>0.5</v>
      </c>
      <c r="G275" s="43">
        <v>6250</v>
      </c>
      <c r="H275" s="38">
        <v>3125</v>
      </c>
    </row>
    <row r="276" spans="1:8">
      <c r="A276">
        <v>275</v>
      </c>
      <c r="B276" t="str">
        <f>IF(Data!$B280&lt;&gt;INDEX(Unique!$B$2:$B$5, MATCH(Data!$A280, Unique!$A$2:$A$5, 0)), "Mismatch", "")</f>
        <v/>
      </c>
      <c r="E276" s="28" t="s">
        <v>22</v>
      </c>
      <c r="F276" s="38">
        <v>0.6</v>
      </c>
      <c r="G276" s="43">
        <v>6000</v>
      </c>
      <c r="H276" s="38">
        <v>3600</v>
      </c>
    </row>
    <row r="277" spans="1:8">
      <c r="A277">
        <v>276</v>
      </c>
      <c r="B277" t="str">
        <f>IF(Data!$B281&lt;&gt;INDEX(Unique!$B$2:$B$5, MATCH(Data!$A281, Unique!$A$2:$A$5, 0)), "Mismatch", "")</f>
        <v/>
      </c>
      <c r="E277" s="28" t="s">
        <v>23</v>
      </c>
      <c r="F277" s="38">
        <v>0.65</v>
      </c>
      <c r="G277" s="43">
        <v>6500</v>
      </c>
      <c r="H277" s="38">
        <v>4225</v>
      </c>
    </row>
    <row r="278" spans="1:8">
      <c r="A278">
        <v>277</v>
      </c>
      <c r="B278" t="str">
        <f>IF(Data!$B282&lt;&gt;INDEX(Unique!$B$2:$B$5, MATCH(Data!$A282, Unique!$A$2:$A$5, 0)), "Mismatch", "")</f>
        <v/>
      </c>
      <c r="E278" s="28" t="s">
        <v>18</v>
      </c>
      <c r="F278" s="38">
        <v>0.5</v>
      </c>
      <c r="G278" s="43">
        <v>8250</v>
      </c>
      <c r="H278" s="38">
        <v>4125</v>
      </c>
    </row>
    <row r="279" spans="1:8">
      <c r="A279">
        <v>278</v>
      </c>
      <c r="B279" t="str">
        <f>IF(Data!$B283&lt;&gt;INDEX(Unique!$B$2:$B$5, MATCH(Data!$A283, Unique!$A$2:$A$5, 0)), "Mismatch", "")</f>
        <v/>
      </c>
      <c r="E279" s="28" t="s">
        <v>19</v>
      </c>
      <c r="F279" s="38">
        <v>0.55000000000000004</v>
      </c>
      <c r="G279" s="43">
        <v>8250</v>
      </c>
      <c r="H279" s="38">
        <v>4537.5</v>
      </c>
    </row>
    <row r="280" spans="1:8">
      <c r="A280">
        <v>279</v>
      </c>
      <c r="B280" t="str">
        <f>IF(Data!$B284&lt;&gt;INDEX(Unique!$B$2:$B$5, MATCH(Data!$A284, Unique!$A$2:$A$5, 0)), "Mismatch", "")</f>
        <v/>
      </c>
      <c r="E280" s="28" t="s">
        <v>20</v>
      </c>
      <c r="F280" s="38">
        <v>0.5</v>
      </c>
      <c r="G280" s="43">
        <v>6750</v>
      </c>
      <c r="H280" s="38">
        <v>3375</v>
      </c>
    </row>
    <row r="281" spans="1:8">
      <c r="A281">
        <v>280</v>
      </c>
      <c r="B281" t="str">
        <f>IF(Data!$B285&lt;&gt;INDEX(Unique!$B$2:$B$5, MATCH(Data!$A285, Unique!$A$2:$A$5, 0)), "Mismatch", "")</f>
        <v/>
      </c>
      <c r="E281" s="28" t="s">
        <v>21</v>
      </c>
      <c r="F281" s="38">
        <v>0.5</v>
      </c>
      <c r="G281" s="43">
        <v>6500</v>
      </c>
      <c r="H281" s="38">
        <v>3250</v>
      </c>
    </row>
    <row r="282" spans="1:8">
      <c r="A282">
        <v>281</v>
      </c>
      <c r="B282" t="str">
        <f>IF(Data!$B286&lt;&gt;INDEX(Unique!$B$2:$B$5, MATCH(Data!$A286, Unique!$A$2:$A$5, 0)), "Mismatch", "")</f>
        <v/>
      </c>
      <c r="E282" s="28" t="s">
        <v>22</v>
      </c>
      <c r="F282" s="38">
        <v>0.6</v>
      </c>
      <c r="G282" s="43">
        <v>6000</v>
      </c>
      <c r="H282" s="38">
        <v>3600</v>
      </c>
    </row>
    <row r="283" spans="1:8">
      <c r="A283">
        <v>282</v>
      </c>
      <c r="B283" t="str">
        <f>IF(Data!$B287&lt;&gt;INDEX(Unique!$B$2:$B$5, MATCH(Data!$A287, Unique!$A$2:$A$5, 0)), "Mismatch", "")</f>
        <v/>
      </c>
      <c r="E283" s="28" t="s">
        <v>23</v>
      </c>
      <c r="F283" s="38">
        <v>0.65</v>
      </c>
      <c r="G283" s="43">
        <v>7000</v>
      </c>
      <c r="H283" s="38">
        <v>4550</v>
      </c>
    </row>
    <row r="284" spans="1:8">
      <c r="A284">
        <v>283</v>
      </c>
      <c r="B284" t="str">
        <f>IF(Data!$B288&lt;&gt;INDEX(Unique!$B$2:$B$5, MATCH(Data!$A288, Unique!$A$2:$A$5, 0)), "Mismatch", "")</f>
        <v/>
      </c>
      <c r="E284" s="28" t="s">
        <v>18</v>
      </c>
      <c r="F284" s="38">
        <v>0.5</v>
      </c>
      <c r="G284" s="43">
        <v>9000</v>
      </c>
      <c r="H284" s="38">
        <v>4500</v>
      </c>
    </row>
    <row r="285" spans="1:8">
      <c r="A285">
        <v>284</v>
      </c>
      <c r="B285" t="str">
        <f>IF(Data!$B289&lt;&gt;INDEX(Unique!$B$2:$B$5, MATCH(Data!$A289, Unique!$A$2:$A$5, 0)), "Mismatch", "")</f>
        <v/>
      </c>
      <c r="E285" s="28" t="s">
        <v>19</v>
      </c>
      <c r="F285" s="38">
        <v>0.55000000000000004</v>
      </c>
      <c r="G285" s="43">
        <v>9000</v>
      </c>
      <c r="H285" s="38">
        <v>4950</v>
      </c>
    </row>
    <row r="286" spans="1:8">
      <c r="A286">
        <v>285</v>
      </c>
      <c r="B286" t="str">
        <f>IF(Data!$B290&lt;&gt;INDEX(Unique!$B$2:$B$5, MATCH(Data!$A290, Unique!$A$2:$A$5, 0)), "Mismatch", "")</f>
        <v/>
      </c>
      <c r="E286" s="28" t="s">
        <v>20</v>
      </c>
      <c r="F286" s="38">
        <v>0.5</v>
      </c>
      <c r="G286" s="43">
        <v>7000</v>
      </c>
      <c r="H286" s="38">
        <v>3500</v>
      </c>
    </row>
    <row r="287" spans="1:8">
      <c r="A287">
        <v>286</v>
      </c>
      <c r="B287" t="str">
        <f>IF(Data!$B291&lt;&gt;INDEX(Unique!$B$2:$B$5, MATCH(Data!$A291, Unique!$A$2:$A$5, 0)), "Mismatch", "")</f>
        <v/>
      </c>
      <c r="E287" s="28" t="s">
        <v>21</v>
      </c>
      <c r="F287" s="38">
        <v>0.5</v>
      </c>
      <c r="G287" s="43">
        <v>7000</v>
      </c>
      <c r="H287" s="38">
        <v>3500</v>
      </c>
    </row>
    <row r="288" spans="1:8">
      <c r="A288">
        <v>287</v>
      </c>
      <c r="B288" t="str">
        <f>IF(Data!$B292&lt;&gt;INDEX(Unique!$B$2:$B$5, MATCH(Data!$A292, Unique!$A$2:$A$5, 0)), "Mismatch", "")</f>
        <v/>
      </c>
      <c r="E288" s="28" t="s">
        <v>22</v>
      </c>
      <c r="F288" s="38">
        <v>0.6</v>
      </c>
      <c r="G288" s="43">
        <v>6250</v>
      </c>
      <c r="H288" s="38">
        <v>3750</v>
      </c>
    </row>
    <row r="289" spans="1:8">
      <c r="A289">
        <v>288</v>
      </c>
      <c r="B289" t="str">
        <f>IF(Data!$B293&lt;&gt;INDEX(Unique!$B$2:$B$5, MATCH(Data!$A293, Unique!$A$2:$A$5, 0)), "Mismatch", "")</f>
        <v/>
      </c>
      <c r="E289" s="28" t="s">
        <v>23</v>
      </c>
      <c r="F289" s="38">
        <v>0.65</v>
      </c>
      <c r="G289" s="43">
        <v>7250</v>
      </c>
      <c r="H289" s="38">
        <v>4712.5</v>
      </c>
    </row>
    <row r="290" spans="1:8">
      <c r="A290">
        <v>289</v>
      </c>
      <c r="B290" t="str">
        <f>IF(Data!$B294&lt;&gt;INDEX(Unique!$B$2:$B$5, MATCH(Data!$A294, Unique!$A$2:$A$5, 0)), "Mismatch", "")</f>
        <v/>
      </c>
      <c r="E290" s="28" t="s">
        <v>18</v>
      </c>
      <c r="F290" s="38">
        <v>0.45</v>
      </c>
      <c r="G290" s="43">
        <v>4750</v>
      </c>
      <c r="H290" s="38">
        <v>2137.5</v>
      </c>
    </row>
    <row r="291" spans="1:8">
      <c r="A291">
        <v>290</v>
      </c>
      <c r="B291" t="str">
        <f>IF(Data!$B295&lt;&gt;INDEX(Unique!$B$2:$B$5, MATCH(Data!$A295, Unique!$A$2:$A$5, 0)), "Mismatch", "")</f>
        <v/>
      </c>
      <c r="E291" s="28" t="s">
        <v>19</v>
      </c>
      <c r="F291" s="38">
        <v>0.45</v>
      </c>
      <c r="G291" s="43">
        <v>2750</v>
      </c>
      <c r="H291" s="38">
        <v>1237.5</v>
      </c>
    </row>
    <row r="292" spans="1:8">
      <c r="A292">
        <v>291</v>
      </c>
      <c r="B292" t="str">
        <f>IF(Data!$B296&lt;&gt;INDEX(Unique!$B$2:$B$5, MATCH(Data!$A296, Unique!$A$2:$A$5, 0)), "Mismatch", "")</f>
        <v/>
      </c>
      <c r="E292" s="28" t="s">
        <v>20</v>
      </c>
      <c r="F292" s="38">
        <v>0.35000000000000003</v>
      </c>
      <c r="G292" s="43">
        <v>2750</v>
      </c>
      <c r="H292" s="38">
        <v>962.50000000000011</v>
      </c>
    </row>
    <row r="293" spans="1:8">
      <c r="A293">
        <v>292</v>
      </c>
      <c r="B293" t="str">
        <f>IF(Data!$B297&lt;&gt;INDEX(Unique!$B$2:$B$5, MATCH(Data!$A297, Unique!$A$2:$A$5, 0)), "Mismatch", "")</f>
        <v/>
      </c>
      <c r="E293" s="28" t="s">
        <v>21</v>
      </c>
      <c r="F293" s="38">
        <v>0.4</v>
      </c>
      <c r="G293" s="43">
        <v>1250</v>
      </c>
      <c r="H293" s="38">
        <v>500</v>
      </c>
    </row>
    <row r="294" spans="1:8">
      <c r="A294">
        <v>293</v>
      </c>
      <c r="B294" t="str">
        <f>IF(Data!$B298&lt;&gt;INDEX(Unique!$B$2:$B$5, MATCH(Data!$A298, Unique!$A$2:$A$5, 0)), "Mismatch", "")</f>
        <v/>
      </c>
      <c r="E294" s="28" t="s">
        <v>22</v>
      </c>
      <c r="F294" s="38">
        <v>0.54999999999999993</v>
      </c>
      <c r="G294" s="43">
        <v>1750</v>
      </c>
      <c r="H294" s="38">
        <v>962.49999999999989</v>
      </c>
    </row>
    <row r="295" spans="1:8">
      <c r="A295">
        <v>294</v>
      </c>
      <c r="B295" t="str">
        <f>IF(Data!$B299&lt;&gt;INDEX(Unique!$B$2:$B$5, MATCH(Data!$A299, Unique!$A$2:$A$5, 0)), "Mismatch", "")</f>
        <v/>
      </c>
      <c r="E295" s="28" t="s">
        <v>23</v>
      </c>
      <c r="F295" s="38">
        <v>0.45</v>
      </c>
      <c r="G295" s="43">
        <v>2750</v>
      </c>
      <c r="H295" s="38">
        <v>1237.5</v>
      </c>
    </row>
    <row r="296" spans="1:8">
      <c r="A296">
        <v>295</v>
      </c>
      <c r="B296" t="str">
        <f>IF(Data!$B300&lt;&gt;INDEX(Unique!$B$2:$B$5, MATCH(Data!$A300, Unique!$A$2:$A$5, 0)), "Mismatch", "")</f>
        <v/>
      </c>
      <c r="E296" s="28" t="s">
        <v>18</v>
      </c>
      <c r="F296" s="38">
        <v>0.45</v>
      </c>
      <c r="G296" s="43">
        <v>5250</v>
      </c>
      <c r="H296" s="38">
        <v>2362.5</v>
      </c>
    </row>
    <row r="297" spans="1:8">
      <c r="A297">
        <v>296</v>
      </c>
      <c r="B297" t="str">
        <f>IF(Data!$B301&lt;&gt;INDEX(Unique!$B$2:$B$5, MATCH(Data!$A301, Unique!$A$2:$A$5, 0)), "Mismatch", "")</f>
        <v/>
      </c>
      <c r="E297" s="28" t="s">
        <v>19</v>
      </c>
      <c r="F297" s="38">
        <v>0.45</v>
      </c>
      <c r="G297" s="43">
        <v>1750</v>
      </c>
      <c r="H297" s="38">
        <v>787.5</v>
      </c>
    </row>
    <row r="298" spans="1:8">
      <c r="A298">
        <v>297</v>
      </c>
      <c r="B298" t="str">
        <f>IF(Data!$B302&lt;&gt;INDEX(Unique!$B$2:$B$5, MATCH(Data!$A302, Unique!$A$2:$A$5, 0)), "Mismatch", "")</f>
        <v/>
      </c>
      <c r="E298" s="28" t="s">
        <v>20</v>
      </c>
      <c r="F298" s="38">
        <v>0.35000000000000003</v>
      </c>
      <c r="G298" s="43">
        <v>2250</v>
      </c>
      <c r="H298" s="38">
        <v>787.50000000000011</v>
      </c>
    </row>
    <row r="299" spans="1:8">
      <c r="A299">
        <v>298</v>
      </c>
      <c r="B299" t="str">
        <f>IF(Data!$B303&lt;&gt;INDEX(Unique!$B$2:$B$5, MATCH(Data!$A303, Unique!$A$2:$A$5, 0)), "Mismatch", "")</f>
        <v/>
      </c>
      <c r="E299" s="28" t="s">
        <v>21</v>
      </c>
      <c r="F299" s="38">
        <v>0.4</v>
      </c>
      <c r="G299" s="43">
        <v>1000</v>
      </c>
      <c r="H299" s="38">
        <v>400</v>
      </c>
    </row>
    <row r="300" spans="1:8">
      <c r="A300">
        <v>299</v>
      </c>
      <c r="B300" t="str">
        <f>IF(Data!$B304&lt;&gt;INDEX(Unique!$B$2:$B$5, MATCH(Data!$A304, Unique!$A$2:$A$5, 0)), "Mismatch", "")</f>
        <v/>
      </c>
      <c r="E300" s="28" t="s">
        <v>22</v>
      </c>
      <c r="F300" s="38">
        <v>0.54999999999999993</v>
      </c>
      <c r="G300" s="43">
        <v>1750</v>
      </c>
      <c r="H300" s="38">
        <v>962.49999999999989</v>
      </c>
    </row>
    <row r="301" spans="1:8">
      <c r="A301">
        <v>300</v>
      </c>
      <c r="B301" t="str">
        <f>IF(Data!$B305&lt;&gt;INDEX(Unique!$B$2:$B$5, MATCH(Data!$A305, Unique!$A$2:$A$5, 0)), "Mismatch", "")</f>
        <v/>
      </c>
      <c r="E301" s="28" t="s">
        <v>23</v>
      </c>
      <c r="F301" s="38">
        <v>0.45</v>
      </c>
      <c r="G301" s="43">
        <v>2750</v>
      </c>
      <c r="H301" s="38">
        <v>1237.5</v>
      </c>
    </row>
    <row r="302" spans="1:8">
      <c r="A302">
        <v>301</v>
      </c>
      <c r="B302" t="str">
        <f>IF(Data!$B306&lt;&gt;INDEX(Unique!$B$2:$B$5, MATCH(Data!$A306, Unique!$A$2:$A$5, 0)), "Mismatch", "")</f>
        <v/>
      </c>
      <c r="E302" s="28" t="s">
        <v>18</v>
      </c>
      <c r="F302" s="38">
        <v>0.5</v>
      </c>
      <c r="G302" s="43">
        <v>4950</v>
      </c>
      <c r="H302" s="38">
        <v>2475</v>
      </c>
    </row>
    <row r="303" spans="1:8">
      <c r="A303">
        <v>302</v>
      </c>
      <c r="B303" t="str">
        <f>IF(Data!$B307&lt;&gt;INDEX(Unique!$B$2:$B$5, MATCH(Data!$A307, Unique!$A$2:$A$5, 0)), "Mismatch", "")</f>
        <v/>
      </c>
      <c r="E303" s="28" t="s">
        <v>19</v>
      </c>
      <c r="F303" s="38">
        <v>0.5</v>
      </c>
      <c r="G303" s="43">
        <v>2000</v>
      </c>
      <c r="H303" s="38">
        <v>1000</v>
      </c>
    </row>
    <row r="304" spans="1:8">
      <c r="A304">
        <v>303</v>
      </c>
      <c r="B304" t="str">
        <f>IF(Data!$B308&lt;&gt;INDEX(Unique!$B$2:$B$5, MATCH(Data!$A308, Unique!$A$2:$A$5, 0)), "Mismatch", "")</f>
        <v/>
      </c>
      <c r="E304" s="28" t="s">
        <v>20</v>
      </c>
      <c r="F304" s="38">
        <v>0.4</v>
      </c>
      <c r="G304" s="43">
        <v>2250</v>
      </c>
      <c r="H304" s="38">
        <v>900</v>
      </c>
    </row>
    <row r="305" spans="1:8">
      <c r="A305">
        <v>304</v>
      </c>
      <c r="B305" t="str">
        <f>IF(Data!$B309&lt;&gt;INDEX(Unique!$B$2:$B$5, MATCH(Data!$A309, Unique!$A$2:$A$5, 0)), "Mismatch", "")</f>
        <v/>
      </c>
      <c r="E305" s="28" t="s">
        <v>21</v>
      </c>
      <c r="F305" s="38">
        <v>0.45</v>
      </c>
      <c r="G305" s="43">
        <v>750</v>
      </c>
      <c r="H305" s="38">
        <v>337.5</v>
      </c>
    </row>
    <row r="306" spans="1:8">
      <c r="A306">
        <v>305</v>
      </c>
      <c r="B306" t="str">
        <f>IF(Data!$B310&lt;&gt;INDEX(Unique!$B$2:$B$5, MATCH(Data!$A310, Unique!$A$2:$A$5, 0)), "Mismatch", "")</f>
        <v/>
      </c>
      <c r="E306" s="28" t="s">
        <v>22</v>
      </c>
      <c r="F306" s="38">
        <v>0.6</v>
      </c>
      <c r="G306" s="43">
        <v>1250</v>
      </c>
      <c r="H306" s="38">
        <v>750</v>
      </c>
    </row>
    <row r="307" spans="1:8">
      <c r="A307">
        <v>306</v>
      </c>
      <c r="B307" t="str">
        <f>IF(Data!$B311&lt;&gt;INDEX(Unique!$B$2:$B$5, MATCH(Data!$A311, Unique!$A$2:$A$5, 0)), "Mismatch", "")</f>
        <v/>
      </c>
      <c r="E307" s="28" t="s">
        <v>23</v>
      </c>
      <c r="F307" s="38">
        <v>0.5</v>
      </c>
      <c r="G307" s="43">
        <v>2250</v>
      </c>
      <c r="H307" s="38">
        <v>1125</v>
      </c>
    </row>
    <row r="308" spans="1:8">
      <c r="A308">
        <v>307</v>
      </c>
      <c r="B308" t="str">
        <f>IF(Data!$B312&lt;&gt;INDEX(Unique!$B$2:$B$5, MATCH(Data!$A312, Unique!$A$2:$A$5, 0)), "Mismatch", "")</f>
        <v/>
      </c>
      <c r="E308" s="28" t="s">
        <v>18</v>
      </c>
      <c r="F308" s="38">
        <v>0.5</v>
      </c>
      <c r="G308" s="43">
        <v>4500</v>
      </c>
      <c r="H308" s="38">
        <v>2250</v>
      </c>
    </row>
    <row r="309" spans="1:8">
      <c r="A309">
        <v>308</v>
      </c>
      <c r="B309" t="str">
        <f>IF(Data!$B313&lt;&gt;INDEX(Unique!$B$2:$B$5, MATCH(Data!$A313, Unique!$A$2:$A$5, 0)), "Mismatch", "")</f>
        <v/>
      </c>
      <c r="E309" s="28" t="s">
        <v>19</v>
      </c>
      <c r="F309" s="38">
        <v>0.5</v>
      </c>
      <c r="G309" s="43">
        <v>1500</v>
      </c>
      <c r="H309" s="38">
        <v>750</v>
      </c>
    </row>
    <row r="310" spans="1:8">
      <c r="A310">
        <v>309</v>
      </c>
      <c r="B310" t="str">
        <f>IF(Data!$B314&lt;&gt;INDEX(Unique!$B$2:$B$5, MATCH(Data!$A314, Unique!$A$2:$A$5, 0)), "Mismatch", "")</f>
        <v/>
      </c>
      <c r="E310" s="28" t="s">
        <v>20</v>
      </c>
      <c r="F310" s="38">
        <v>0.4</v>
      </c>
      <c r="G310" s="43">
        <v>1500</v>
      </c>
      <c r="H310" s="38">
        <v>600</v>
      </c>
    </row>
    <row r="311" spans="1:8">
      <c r="A311">
        <v>310</v>
      </c>
      <c r="B311" t="str">
        <f>IF(Data!$B315&lt;&gt;INDEX(Unique!$B$2:$B$5, MATCH(Data!$A315, Unique!$A$2:$A$5, 0)), "Mismatch", "")</f>
        <v/>
      </c>
      <c r="E311" s="28" t="s">
        <v>21</v>
      </c>
      <c r="F311" s="38">
        <v>0.45</v>
      </c>
      <c r="G311" s="43">
        <v>750</v>
      </c>
      <c r="H311" s="38">
        <v>337.5</v>
      </c>
    </row>
    <row r="312" spans="1:8">
      <c r="A312">
        <v>311</v>
      </c>
      <c r="B312" t="str">
        <f>IF(Data!$B316&lt;&gt;INDEX(Unique!$B$2:$B$5, MATCH(Data!$A316, Unique!$A$2:$A$5, 0)), "Mismatch", "")</f>
        <v/>
      </c>
      <c r="E312" s="28" t="s">
        <v>22</v>
      </c>
      <c r="F312" s="38">
        <v>0.6</v>
      </c>
      <c r="G312" s="43">
        <v>1000</v>
      </c>
      <c r="H312" s="38">
        <v>600</v>
      </c>
    </row>
    <row r="313" spans="1:8">
      <c r="A313">
        <v>312</v>
      </c>
      <c r="B313" t="str">
        <f>IF(Data!$B317&lt;&gt;INDEX(Unique!$B$2:$B$5, MATCH(Data!$A317, Unique!$A$2:$A$5, 0)), "Mismatch", "")</f>
        <v/>
      </c>
      <c r="E313" s="28" t="s">
        <v>23</v>
      </c>
      <c r="F313" s="38">
        <v>0.5</v>
      </c>
      <c r="G313" s="43">
        <v>2250</v>
      </c>
      <c r="H313" s="38">
        <v>1125</v>
      </c>
    </row>
    <row r="314" spans="1:8">
      <c r="A314">
        <v>313</v>
      </c>
      <c r="B314" t="str">
        <f>IF(Data!$B318&lt;&gt;INDEX(Unique!$B$2:$B$5, MATCH(Data!$A318, Unique!$A$2:$A$5, 0)), "Mismatch", "")</f>
        <v/>
      </c>
      <c r="E314" s="28" t="s">
        <v>18</v>
      </c>
      <c r="F314" s="38">
        <v>0.6</v>
      </c>
      <c r="G314" s="43">
        <v>4950</v>
      </c>
      <c r="H314" s="38">
        <v>2970</v>
      </c>
    </row>
    <row r="315" spans="1:8">
      <c r="A315">
        <v>314</v>
      </c>
      <c r="B315" t="str">
        <f>IF(Data!$B319&lt;&gt;INDEX(Unique!$B$2:$B$5, MATCH(Data!$A319, Unique!$A$2:$A$5, 0)), "Mismatch", "")</f>
        <v/>
      </c>
      <c r="E315" s="28" t="s">
        <v>19</v>
      </c>
      <c r="F315" s="38">
        <v>0.55000000000000004</v>
      </c>
      <c r="G315" s="43">
        <v>2000</v>
      </c>
      <c r="H315" s="38">
        <v>1100</v>
      </c>
    </row>
    <row r="316" spans="1:8">
      <c r="A316">
        <v>315</v>
      </c>
      <c r="B316" t="str">
        <f>IF(Data!$B320&lt;&gt;INDEX(Unique!$B$2:$B$5, MATCH(Data!$A320, Unique!$A$2:$A$5, 0)), "Mismatch", "")</f>
        <v/>
      </c>
      <c r="E316" s="28" t="s">
        <v>20</v>
      </c>
      <c r="F316" s="38">
        <v>0.5</v>
      </c>
      <c r="G316" s="43">
        <v>1750</v>
      </c>
      <c r="H316" s="38">
        <v>875</v>
      </c>
    </row>
    <row r="317" spans="1:8">
      <c r="A317">
        <v>316</v>
      </c>
      <c r="B317" t="str">
        <f>IF(Data!$B321&lt;&gt;INDEX(Unique!$B$2:$B$5, MATCH(Data!$A321, Unique!$A$2:$A$5, 0)), "Mismatch", "")</f>
        <v/>
      </c>
      <c r="E317" s="28" t="s">
        <v>21</v>
      </c>
      <c r="F317" s="38">
        <v>0.5</v>
      </c>
      <c r="G317" s="43">
        <v>1000</v>
      </c>
      <c r="H317" s="38">
        <v>500</v>
      </c>
    </row>
    <row r="318" spans="1:8">
      <c r="A318">
        <v>317</v>
      </c>
      <c r="B318" t="str">
        <f>IF(Data!$B322&lt;&gt;INDEX(Unique!$B$2:$B$5, MATCH(Data!$A322, Unique!$A$2:$A$5, 0)), "Mismatch", "")</f>
        <v/>
      </c>
      <c r="E318" s="28" t="s">
        <v>22</v>
      </c>
      <c r="F318" s="38">
        <v>0.6</v>
      </c>
      <c r="G318" s="43">
        <v>1250</v>
      </c>
      <c r="H318" s="38">
        <v>750</v>
      </c>
    </row>
    <row r="319" spans="1:8">
      <c r="A319">
        <v>318</v>
      </c>
      <c r="B319" t="str">
        <f>IF(Data!$B323&lt;&gt;INDEX(Unique!$B$2:$B$5, MATCH(Data!$A323, Unique!$A$2:$A$5, 0)), "Mismatch", "")</f>
        <v/>
      </c>
      <c r="E319" s="28" t="s">
        <v>23</v>
      </c>
      <c r="F319" s="38">
        <v>0.65</v>
      </c>
      <c r="G319" s="43">
        <v>2500</v>
      </c>
      <c r="H319" s="38">
        <v>1625</v>
      </c>
    </row>
    <row r="320" spans="1:8">
      <c r="A320">
        <v>319</v>
      </c>
      <c r="B320" t="str">
        <f>IF(Data!$B324&lt;&gt;INDEX(Unique!$B$2:$B$5, MATCH(Data!$A324, Unique!$A$2:$A$5, 0)), "Mismatch", "")</f>
        <v/>
      </c>
      <c r="E320" s="28" t="s">
        <v>18</v>
      </c>
      <c r="F320" s="38">
        <v>0.5</v>
      </c>
      <c r="G320" s="43">
        <v>5000</v>
      </c>
      <c r="H320" s="38">
        <v>2500</v>
      </c>
    </row>
    <row r="321" spans="1:8">
      <c r="A321">
        <v>320</v>
      </c>
      <c r="B321" t="str">
        <f>IF(Data!$B325&lt;&gt;INDEX(Unique!$B$2:$B$5, MATCH(Data!$A325, Unique!$A$2:$A$5, 0)), "Mismatch", "")</f>
        <v/>
      </c>
      <c r="E321" s="28" t="s">
        <v>19</v>
      </c>
      <c r="F321" s="38">
        <v>0.45000000000000007</v>
      </c>
      <c r="G321" s="43">
        <v>2500</v>
      </c>
      <c r="H321" s="38">
        <v>1125.0000000000002</v>
      </c>
    </row>
    <row r="322" spans="1:8">
      <c r="A322">
        <v>321</v>
      </c>
      <c r="B322" t="str">
        <f>IF(Data!$B326&lt;&gt;INDEX(Unique!$B$2:$B$5, MATCH(Data!$A326, Unique!$A$2:$A$5, 0)), "Mismatch", "")</f>
        <v/>
      </c>
      <c r="E322" s="28" t="s">
        <v>20</v>
      </c>
      <c r="F322" s="38">
        <v>0.4</v>
      </c>
      <c r="G322" s="43">
        <v>2000</v>
      </c>
      <c r="H322" s="38">
        <v>800</v>
      </c>
    </row>
    <row r="323" spans="1:8">
      <c r="A323">
        <v>322</v>
      </c>
      <c r="B323" t="str">
        <f>IF(Data!$B327&lt;&gt;INDEX(Unique!$B$2:$B$5, MATCH(Data!$A327, Unique!$A$2:$A$5, 0)), "Mismatch", "")</f>
        <v/>
      </c>
      <c r="E323" s="28" t="s">
        <v>21</v>
      </c>
      <c r="F323" s="38">
        <v>0.4</v>
      </c>
      <c r="G323" s="43">
        <v>1750</v>
      </c>
      <c r="H323" s="38">
        <v>700</v>
      </c>
    </row>
    <row r="324" spans="1:8">
      <c r="A324">
        <v>323</v>
      </c>
      <c r="B324" t="str">
        <f>IF(Data!$B328&lt;&gt;INDEX(Unique!$B$2:$B$5, MATCH(Data!$A328, Unique!$A$2:$A$5, 0)), "Mismatch", "")</f>
        <v/>
      </c>
      <c r="E324" s="28" t="s">
        <v>22</v>
      </c>
      <c r="F324" s="38">
        <v>0.5</v>
      </c>
      <c r="G324" s="43">
        <v>1750</v>
      </c>
      <c r="H324" s="38">
        <v>875</v>
      </c>
    </row>
    <row r="325" spans="1:8">
      <c r="A325">
        <v>324</v>
      </c>
      <c r="B325" t="str">
        <f>IF(Data!$B329&lt;&gt;INDEX(Unique!$B$2:$B$5, MATCH(Data!$A329, Unique!$A$2:$A$5, 0)), "Mismatch", "")</f>
        <v/>
      </c>
      <c r="E325" s="28" t="s">
        <v>23</v>
      </c>
      <c r="F325" s="38">
        <v>0.55000000000000004</v>
      </c>
      <c r="G325" s="43">
        <v>3500</v>
      </c>
      <c r="H325" s="38">
        <v>1925.0000000000002</v>
      </c>
    </row>
    <row r="326" spans="1:8">
      <c r="A326">
        <v>325</v>
      </c>
      <c r="B326" t="str">
        <f>IF(Data!$B330&lt;&gt;INDEX(Unique!$B$2:$B$5, MATCH(Data!$A330, Unique!$A$2:$A$5, 0)), "Mismatch", "")</f>
        <v/>
      </c>
      <c r="E326" s="28" t="s">
        <v>18</v>
      </c>
      <c r="F326" s="38">
        <v>0.5</v>
      </c>
      <c r="G326" s="43">
        <v>5750</v>
      </c>
      <c r="H326" s="38">
        <v>2875</v>
      </c>
    </row>
    <row r="327" spans="1:8">
      <c r="A327">
        <v>326</v>
      </c>
      <c r="B327" t="str">
        <f>IF(Data!$B331&lt;&gt;INDEX(Unique!$B$2:$B$5, MATCH(Data!$A331, Unique!$A$2:$A$5, 0)), "Mismatch", "")</f>
        <v/>
      </c>
      <c r="E327" s="28" t="s">
        <v>19</v>
      </c>
      <c r="F327" s="38">
        <v>0.45000000000000007</v>
      </c>
      <c r="G327" s="43">
        <v>3250</v>
      </c>
      <c r="H327" s="38">
        <v>1462.5000000000002</v>
      </c>
    </row>
    <row r="328" spans="1:8">
      <c r="A328">
        <v>327</v>
      </c>
      <c r="B328" t="str">
        <f>IF(Data!$B332&lt;&gt;INDEX(Unique!$B$2:$B$5, MATCH(Data!$A332, Unique!$A$2:$A$5, 0)), "Mismatch", "")</f>
        <v/>
      </c>
      <c r="E328" s="28" t="s">
        <v>20</v>
      </c>
      <c r="F328" s="38">
        <v>0.4</v>
      </c>
      <c r="G328" s="43">
        <v>2500</v>
      </c>
      <c r="H328" s="38">
        <v>1000</v>
      </c>
    </row>
    <row r="329" spans="1:8">
      <c r="A329">
        <v>328</v>
      </c>
      <c r="B329" t="str">
        <f>IF(Data!$B333&lt;&gt;INDEX(Unique!$B$2:$B$5, MATCH(Data!$A333, Unique!$A$2:$A$5, 0)), "Mismatch", "")</f>
        <v/>
      </c>
      <c r="E329" s="28" t="s">
        <v>21</v>
      </c>
      <c r="F329" s="38">
        <v>0.4</v>
      </c>
      <c r="G329" s="43">
        <v>2000</v>
      </c>
      <c r="H329" s="38">
        <v>800</v>
      </c>
    </row>
    <row r="330" spans="1:8">
      <c r="A330">
        <v>329</v>
      </c>
      <c r="B330" t="str">
        <f>IF(Data!$B334&lt;&gt;INDEX(Unique!$B$2:$B$5, MATCH(Data!$A334, Unique!$A$2:$A$5, 0)), "Mismatch", "")</f>
        <v/>
      </c>
      <c r="E330" s="28" t="s">
        <v>22</v>
      </c>
      <c r="F330" s="38">
        <v>0.5</v>
      </c>
      <c r="G330" s="43">
        <v>2250</v>
      </c>
      <c r="H330" s="38">
        <v>1125</v>
      </c>
    </row>
    <row r="331" spans="1:8">
      <c r="A331">
        <v>330</v>
      </c>
      <c r="B331" t="str">
        <f>IF(Data!$B335&lt;&gt;INDEX(Unique!$B$2:$B$5, MATCH(Data!$A335, Unique!$A$2:$A$5, 0)), "Mismatch", "")</f>
        <v/>
      </c>
      <c r="E331" s="28" t="s">
        <v>23</v>
      </c>
      <c r="F331" s="38">
        <v>0.55000000000000004</v>
      </c>
      <c r="G331" s="43">
        <v>4000</v>
      </c>
      <c r="H331" s="38">
        <v>2200</v>
      </c>
    </row>
    <row r="332" spans="1:8">
      <c r="A332">
        <v>331</v>
      </c>
      <c r="B332" t="str">
        <f>IF(Data!$B336&lt;&gt;INDEX(Unique!$B$2:$B$5, MATCH(Data!$A336, Unique!$A$2:$A$5, 0)), "Mismatch", "")</f>
        <v/>
      </c>
      <c r="E332" s="28" t="s">
        <v>18</v>
      </c>
      <c r="F332" s="38">
        <v>0.5</v>
      </c>
      <c r="G332" s="43">
        <v>5500</v>
      </c>
      <c r="H332" s="38">
        <v>2750</v>
      </c>
    </row>
    <row r="333" spans="1:8">
      <c r="A333">
        <v>332</v>
      </c>
      <c r="B333" t="str">
        <f>IF(Data!$B337&lt;&gt;INDEX(Unique!$B$2:$B$5, MATCH(Data!$A337, Unique!$A$2:$A$5, 0)), "Mismatch", "")</f>
        <v/>
      </c>
      <c r="E333" s="28" t="s">
        <v>19</v>
      </c>
      <c r="F333" s="38">
        <v>0.45000000000000007</v>
      </c>
      <c r="G333" s="43">
        <v>3250</v>
      </c>
      <c r="H333" s="38">
        <v>1462.5000000000002</v>
      </c>
    </row>
    <row r="334" spans="1:8">
      <c r="A334">
        <v>333</v>
      </c>
      <c r="B334" t="str">
        <f>IF(Data!$B338&lt;&gt;INDEX(Unique!$B$2:$B$5, MATCH(Data!$A338, Unique!$A$2:$A$5, 0)), "Mismatch", "")</f>
        <v/>
      </c>
      <c r="E334" s="28" t="s">
        <v>20</v>
      </c>
      <c r="F334" s="38">
        <v>0.4</v>
      </c>
      <c r="G334" s="43">
        <v>2500</v>
      </c>
      <c r="H334" s="38">
        <v>1000</v>
      </c>
    </row>
    <row r="335" spans="1:8">
      <c r="A335">
        <v>334</v>
      </c>
      <c r="B335" t="str">
        <f>IF(Data!$B339&lt;&gt;INDEX(Unique!$B$2:$B$5, MATCH(Data!$A339, Unique!$A$2:$A$5, 0)), "Mismatch", "")</f>
        <v/>
      </c>
      <c r="E335" s="28" t="s">
        <v>21</v>
      </c>
      <c r="F335" s="38">
        <v>0.4</v>
      </c>
      <c r="G335" s="43">
        <v>2250</v>
      </c>
      <c r="H335" s="38">
        <v>900</v>
      </c>
    </row>
    <row r="336" spans="1:8">
      <c r="A336">
        <v>335</v>
      </c>
      <c r="B336" t="str">
        <f>IF(Data!$B340&lt;&gt;INDEX(Unique!$B$2:$B$5, MATCH(Data!$A340, Unique!$A$2:$A$5, 0)), "Mismatch", "")</f>
        <v/>
      </c>
      <c r="E336" s="28" t="s">
        <v>22</v>
      </c>
      <c r="F336" s="38">
        <v>0.5</v>
      </c>
      <c r="G336" s="43">
        <v>2000</v>
      </c>
      <c r="H336" s="38">
        <v>1000</v>
      </c>
    </row>
    <row r="337" spans="1:8">
      <c r="A337">
        <v>336</v>
      </c>
      <c r="B337" t="str">
        <f>IF(Data!$B341&lt;&gt;INDEX(Unique!$B$2:$B$5, MATCH(Data!$A341, Unique!$A$2:$A$5, 0)), "Mismatch", "")</f>
        <v/>
      </c>
      <c r="E337" s="28" t="s">
        <v>23</v>
      </c>
      <c r="F337" s="38">
        <v>0.55000000000000004</v>
      </c>
      <c r="G337" s="43">
        <v>3750</v>
      </c>
      <c r="H337" s="38">
        <v>2062.5</v>
      </c>
    </row>
    <row r="338" spans="1:8">
      <c r="A338">
        <v>337</v>
      </c>
      <c r="B338" t="str">
        <f>IF(Data!$B342&lt;&gt;INDEX(Unique!$B$2:$B$5, MATCH(Data!$A342, Unique!$A$2:$A$5, 0)), "Mismatch", "")</f>
        <v/>
      </c>
      <c r="E338" s="28" t="s">
        <v>18</v>
      </c>
      <c r="F338" s="38">
        <v>0.5</v>
      </c>
      <c r="G338" s="43">
        <v>5000</v>
      </c>
      <c r="H338" s="38">
        <v>2500</v>
      </c>
    </row>
    <row r="339" spans="1:8">
      <c r="A339">
        <v>338</v>
      </c>
      <c r="B339" t="str">
        <f>IF(Data!$B343&lt;&gt;INDEX(Unique!$B$2:$B$5, MATCH(Data!$A343, Unique!$A$2:$A$5, 0)), "Mismatch", "")</f>
        <v/>
      </c>
      <c r="E339" s="28" t="s">
        <v>19</v>
      </c>
      <c r="F339" s="38">
        <v>0.45000000000000007</v>
      </c>
      <c r="G339" s="43">
        <v>3000</v>
      </c>
      <c r="H339" s="38">
        <v>1350.0000000000002</v>
      </c>
    </row>
    <row r="340" spans="1:8">
      <c r="A340">
        <v>339</v>
      </c>
      <c r="B340" t="str">
        <f>IF(Data!$B344&lt;&gt;INDEX(Unique!$B$2:$B$5, MATCH(Data!$A344, Unique!$A$2:$A$5, 0)), "Mismatch", "")</f>
        <v/>
      </c>
      <c r="E340" s="28" t="s">
        <v>20</v>
      </c>
      <c r="F340" s="38">
        <v>0.4</v>
      </c>
      <c r="G340" s="43">
        <v>2000</v>
      </c>
      <c r="H340" s="38">
        <v>800</v>
      </c>
    </row>
    <row r="341" spans="1:8">
      <c r="A341">
        <v>340</v>
      </c>
      <c r="B341" t="str">
        <f>IF(Data!$B345&lt;&gt;INDEX(Unique!$B$2:$B$5, MATCH(Data!$A345, Unique!$A$2:$A$5, 0)), "Mismatch", "")</f>
        <v/>
      </c>
      <c r="E341" s="28" t="s">
        <v>21</v>
      </c>
      <c r="F341" s="38">
        <v>0.4</v>
      </c>
      <c r="G341" s="43">
        <v>1750</v>
      </c>
      <c r="H341" s="38">
        <v>700</v>
      </c>
    </row>
    <row r="342" spans="1:8">
      <c r="A342">
        <v>341</v>
      </c>
      <c r="B342" t="str">
        <f>IF(Data!$B346&lt;&gt;INDEX(Unique!$B$2:$B$5, MATCH(Data!$A346, Unique!$A$2:$A$5, 0)), "Mismatch", "")</f>
        <v/>
      </c>
      <c r="E342" s="28" t="s">
        <v>22</v>
      </c>
      <c r="F342" s="38">
        <v>0.5</v>
      </c>
      <c r="G342" s="43">
        <v>1750</v>
      </c>
      <c r="H342" s="38">
        <v>875</v>
      </c>
    </row>
    <row r="343" spans="1:8">
      <c r="A343">
        <v>342</v>
      </c>
      <c r="B343" t="str">
        <f>IF(Data!$B347&lt;&gt;INDEX(Unique!$B$2:$B$5, MATCH(Data!$A347, Unique!$A$2:$A$5, 0)), "Mismatch", "")</f>
        <v/>
      </c>
      <c r="E343" s="28" t="s">
        <v>23</v>
      </c>
      <c r="F343" s="38">
        <v>0.55000000000000004</v>
      </c>
      <c r="G343" s="43">
        <v>2500</v>
      </c>
      <c r="H343" s="38">
        <v>1375</v>
      </c>
    </row>
    <row r="344" spans="1:8">
      <c r="A344">
        <v>343</v>
      </c>
      <c r="B344" t="str">
        <f>IF(Data!$B348&lt;&gt;INDEX(Unique!$B$2:$B$5, MATCH(Data!$A348, Unique!$A$2:$A$5, 0)), "Mismatch", "")</f>
        <v/>
      </c>
      <c r="E344" s="28" t="s">
        <v>18</v>
      </c>
      <c r="F344" s="38">
        <v>0.6</v>
      </c>
      <c r="G344" s="43">
        <v>4250</v>
      </c>
      <c r="H344" s="38">
        <v>2550</v>
      </c>
    </row>
    <row r="345" spans="1:8">
      <c r="A345">
        <v>344</v>
      </c>
      <c r="B345" t="str">
        <f>IF(Data!$B349&lt;&gt;INDEX(Unique!$B$2:$B$5, MATCH(Data!$A349, Unique!$A$2:$A$5, 0)), "Mismatch", "")</f>
        <v/>
      </c>
      <c r="E345" s="28" t="s">
        <v>19</v>
      </c>
      <c r="F345" s="38">
        <v>0.5</v>
      </c>
      <c r="G345" s="43">
        <v>2500</v>
      </c>
      <c r="H345" s="38">
        <v>1250</v>
      </c>
    </row>
    <row r="346" spans="1:8">
      <c r="A346">
        <v>345</v>
      </c>
      <c r="B346" t="str">
        <f>IF(Data!$B350&lt;&gt;INDEX(Unique!$B$2:$B$5, MATCH(Data!$A350, Unique!$A$2:$A$5, 0)), "Mismatch", "")</f>
        <v/>
      </c>
      <c r="E346" s="28" t="s">
        <v>20</v>
      </c>
      <c r="F346" s="38">
        <v>0.5</v>
      </c>
      <c r="G346" s="43">
        <v>1500</v>
      </c>
      <c r="H346" s="38">
        <v>750</v>
      </c>
    </row>
    <row r="347" spans="1:8">
      <c r="A347">
        <v>346</v>
      </c>
      <c r="B347" t="str">
        <f>IF(Data!$B351&lt;&gt;INDEX(Unique!$B$2:$B$5, MATCH(Data!$A351, Unique!$A$2:$A$5, 0)), "Mismatch", "")</f>
        <v/>
      </c>
      <c r="E347" s="28" t="s">
        <v>21</v>
      </c>
      <c r="F347" s="38">
        <v>0.5</v>
      </c>
      <c r="G347" s="43">
        <v>1250</v>
      </c>
      <c r="H347" s="38">
        <v>625</v>
      </c>
    </row>
    <row r="348" spans="1:8">
      <c r="A348">
        <v>347</v>
      </c>
      <c r="B348" t="str">
        <f>IF(Data!$B352&lt;&gt;INDEX(Unique!$B$2:$B$5, MATCH(Data!$A352, Unique!$A$2:$A$5, 0)), "Mismatch", "")</f>
        <v/>
      </c>
      <c r="E348" s="28" t="s">
        <v>22</v>
      </c>
      <c r="F348" s="38">
        <v>0.6</v>
      </c>
      <c r="G348" s="43">
        <v>1250</v>
      </c>
      <c r="H348" s="38">
        <v>750</v>
      </c>
    </row>
    <row r="349" spans="1:8">
      <c r="A349">
        <v>348</v>
      </c>
      <c r="B349" t="str">
        <f>IF(Data!$B353&lt;&gt;INDEX(Unique!$B$2:$B$5, MATCH(Data!$A353, Unique!$A$2:$A$5, 0)), "Mismatch", "")</f>
        <v/>
      </c>
      <c r="E349" s="28" t="s">
        <v>23</v>
      </c>
      <c r="F349" s="38">
        <v>0.64999999999999991</v>
      </c>
      <c r="G349" s="43">
        <v>2500</v>
      </c>
      <c r="H349" s="38">
        <v>1624.9999999999998</v>
      </c>
    </row>
    <row r="350" spans="1:8">
      <c r="A350">
        <v>349</v>
      </c>
      <c r="B350" t="str">
        <f>IF(Data!$B354&lt;&gt;INDEX(Unique!$B$2:$B$5, MATCH(Data!$A354, Unique!$A$2:$A$5, 0)), "Mismatch", "")</f>
        <v/>
      </c>
      <c r="E350" s="28" t="s">
        <v>18</v>
      </c>
      <c r="F350" s="38">
        <v>0.6</v>
      </c>
      <c r="G350" s="43">
        <v>4000</v>
      </c>
      <c r="H350" s="38">
        <v>2400</v>
      </c>
    </row>
    <row r="351" spans="1:8">
      <c r="A351">
        <v>350</v>
      </c>
      <c r="B351" t="str">
        <f>IF(Data!$B355&lt;&gt;INDEX(Unique!$B$2:$B$5, MATCH(Data!$A355, Unique!$A$2:$A$5, 0)), "Mismatch", "")</f>
        <v/>
      </c>
      <c r="E351" s="28" t="s">
        <v>19</v>
      </c>
      <c r="F351" s="38">
        <v>0.5</v>
      </c>
      <c r="G351" s="43">
        <v>2500</v>
      </c>
      <c r="H351" s="38">
        <v>1250</v>
      </c>
    </row>
    <row r="352" spans="1:8">
      <c r="A352">
        <v>351</v>
      </c>
      <c r="B352" t="str">
        <f>IF(Data!$B356&lt;&gt;INDEX(Unique!$B$2:$B$5, MATCH(Data!$A356, Unique!$A$2:$A$5, 0)), "Mismatch", "")</f>
        <v/>
      </c>
      <c r="E352" s="28" t="s">
        <v>20</v>
      </c>
      <c r="F352" s="38">
        <v>0.5</v>
      </c>
      <c r="G352" s="43">
        <v>1950</v>
      </c>
      <c r="H352" s="38">
        <v>975</v>
      </c>
    </row>
    <row r="353" spans="1:8">
      <c r="A353">
        <v>352</v>
      </c>
      <c r="B353" t="str">
        <f>IF(Data!$B357&lt;&gt;INDEX(Unique!$B$2:$B$5, MATCH(Data!$A357, Unique!$A$2:$A$5, 0)), "Mismatch", "")</f>
        <v/>
      </c>
      <c r="E353" s="28" t="s">
        <v>21</v>
      </c>
      <c r="F353" s="38">
        <v>0.5</v>
      </c>
      <c r="G353" s="43">
        <v>1750</v>
      </c>
      <c r="H353" s="38">
        <v>875</v>
      </c>
    </row>
    <row r="354" spans="1:8">
      <c r="A354">
        <v>353</v>
      </c>
      <c r="B354" t="str">
        <f>IF(Data!$B358&lt;&gt;INDEX(Unique!$B$2:$B$5, MATCH(Data!$A358, Unique!$A$2:$A$5, 0)), "Mismatch", "")</f>
        <v/>
      </c>
      <c r="E354" s="28" t="s">
        <v>22</v>
      </c>
      <c r="F354" s="38">
        <v>0.6</v>
      </c>
      <c r="G354" s="43">
        <v>1500</v>
      </c>
      <c r="H354" s="38">
        <v>900</v>
      </c>
    </row>
    <row r="355" spans="1:8">
      <c r="A355">
        <v>354</v>
      </c>
      <c r="B355" t="str">
        <f>IF(Data!$B359&lt;&gt;INDEX(Unique!$B$2:$B$5, MATCH(Data!$A359, Unique!$A$2:$A$5, 0)), "Mismatch", "")</f>
        <v/>
      </c>
      <c r="E355" s="28" t="s">
        <v>23</v>
      </c>
      <c r="F355" s="38">
        <v>0.64999999999999991</v>
      </c>
      <c r="G355" s="43">
        <v>2500</v>
      </c>
      <c r="H355" s="38">
        <v>1624.9999999999998</v>
      </c>
    </row>
    <row r="356" spans="1:8">
      <c r="A356">
        <v>355</v>
      </c>
      <c r="B356" t="str">
        <f>IF(Data!$B360&lt;&gt;INDEX(Unique!$B$2:$B$5, MATCH(Data!$A360, Unique!$A$2:$A$5, 0)), "Mismatch", "")</f>
        <v/>
      </c>
      <c r="E356" s="28" t="s">
        <v>18</v>
      </c>
      <c r="F356" s="38">
        <v>0.6</v>
      </c>
      <c r="G356" s="43">
        <v>5000</v>
      </c>
      <c r="H356" s="38">
        <v>3000</v>
      </c>
    </row>
    <row r="357" spans="1:8">
      <c r="A357">
        <v>356</v>
      </c>
      <c r="B357" t="str">
        <f>IF(Data!$B361&lt;&gt;INDEX(Unique!$B$2:$B$5, MATCH(Data!$A361, Unique!$A$2:$A$5, 0)), "Mismatch", "")</f>
        <v/>
      </c>
      <c r="E357" s="28" t="s">
        <v>19</v>
      </c>
      <c r="F357" s="38">
        <v>0.5</v>
      </c>
      <c r="G357" s="43">
        <v>3000</v>
      </c>
      <c r="H357" s="38">
        <v>1500</v>
      </c>
    </row>
    <row r="358" spans="1:8">
      <c r="A358">
        <v>357</v>
      </c>
      <c r="B358" t="str">
        <f>IF(Data!$B362&lt;&gt;INDEX(Unique!$B$2:$B$5, MATCH(Data!$A362, Unique!$A$2:$A$5, 0)), "Mismatch", "")</f>
        <v/>
      </c>
      <c r="E358" s="28" t="s">
        <v>20</v>
      </c>
      <c r="F358" s="38">
        <v>0.5</v>
      </c>
      <c r="G358" s="43">
        <v>2500</v>
      </c>
      <c r="H358" s="38">
        <v>1250</v>
      </c>
    </row>
    <row r="359" spans="1:8">
      <c r="A359">
        <v>358</v>
      </c>
      <c r="B359" t="str">
        <f>IF(Data!$B363&lt;&gt;INDEX(Unique!$B$2:$B$5, MATCH(Data!$A363, Unique!$A$2:$A$5, 0)), "Mismatch", "")</f>
        <v/>
      </c>
      <c r="E359" s="28" t="s">
        <v>21</v>
      </c>
      <c r="F359" s="38">
        <v>0.5</v>
      </c>
      <c r="G359" s="43">
        <v>2000</v>
      </c>
      <c r="H359" s="38">
        <v>1000</v>
      </c>
    </row>
    <row r="360" spans="1:8">
      <c r="A360">
        <v>359</v>
      </c>
      <c r="B360" t="str">
        <f>IF(Data!$B364&lt;&gt;INDEX(Unique!$B$2:$B$5, MATCH(Data!$A364, Unique!$A$2:$A$5, 0)), "Mismatch", "")</f>
        <v/>
      </c>
      <c r="E360" s="28" t="s">
        <v>22</v>
      </c>
      <c r="F360" s="38">
        <v>0.6</v>
      </c>
      <c r="G360" s="43">
        <v>2000</v>
      </c>
      <c r="H360" s="38">
        <v>1200</v>
      </c>
    </row>
    <row r="361" spans="1:8">
      <c r="A361">
        <v>360</v>
      </c>
      <c r="B361" t="str">
        <f>IF(Data!$B365&lt;&gt;INDEX(Unique!$B$2:$B$5, MATCH(Data!$A365, Unique!$A$2:$A$5, 0)), "Mismatch", "")</f>
        <v/>
      </c>
      <c r="E361" s="28" t="s">
        <v>23</v>
      </c>
      <c r="F361" s="38">
        <v>0.64999999999999991</v>
      </c>
      <c r="G361" s="43">
        <v>3000</v>
      </c>
      <c r="H361" s="38">
        <v>1949.9999999999998</v>
      </c>
    </row>
    <row r="362" spans="1:8">
      <c r="A362">
        <v>361</v>
      </c>
      <c r="B362" t="str">
        <f>IF(Data!$B366&lt;&gt;INDEX(Unique!$B$2:$B$5, MATCH(Data!$A366, Unique!$A$2:$A$5, 0)), "Mismatch", "")</f>
        <v/>
      </c>
      <c r="E362" s="28" t="s">
        <v>18</v>
      </c>
      <c r="F362" s="38">
        <v>0.2</v>
      </c>
      <c r="G362" s="43">
        <v>7250</v>
      </c>
      <c r="H362" s="38">
        <v>1450</v>
      </c>
    </row>
    <row r="363" spans="1:8">
      <c r="A363">
        <v>362</v>
      </c>
      <c r="B363" t="str">
        <f>IF(Data!$B367&lt;&gt;INDEX(Unique!$B$2:$B$5, MATCH(Data!$A367, Unique!$A$2:$A$5, 0)), "Mismatch", "")</f>
        <v/>
      </c>
      <c r="E363" s="28" t="s">
        <v>19</v>
      </c>
      <c r="F363" s="38">
        <v>0.3</v>
      </c>
      <c r="G363" s="43">
        <v>7250</v>
      </c>
      <c r="H363" s="38">
        <v>2175</v>
      </c>
    </row>
    <row r="364" spans="1:8">
      <c r="A364">
        <v>363</v>
      </c>
      <c r="B364" t="str">
        <f>IF(Data!$B368&lt;&gt;INDEX(Unique!$B$2:$B$5, MATCH(Data!$A368, Unique!$A$2:$A$5, 0)), "Mismatch", "")</f>
        <v/>
      </c>
      <c r="E364" s="28" t="s">
        <v>20</v>
      </c>
      <c r="F364" s="38">
        <v>0.3</v>
      </c>
      <c r="G364" s="43">
        <v>5250</v>
      </c>
      <c r="H364" s="38">
        <v>1575</v>
      </c>
    </row>
    <row r="365" spans="1:8">
      <c r="A365">
        <v>364</v>
      </c>
      <c r="B365" t="str">
        <f>IF(Data!$B369&lt;&gt;INDEX(Unique!$B$2:$B$5, MATCH(Data!$A369, Unique!$A$2:$A$5, 0)), "Mismatch", "")</f>
        <v/>
      </c>
      <c r="E365" s="28" t="s">
        <v>21</v>
      </c>
      <c r="F365" s="38">
        <v>0.35</v>
      </c>
      <c r="G365" s="43">
        <v>5250</v>
      </c>
      <c r="H365" s="38">
        <v>1837.4999999999998</v>
      </c>
    </row>
    <row r="366" spans="1:8">
      <c r="A366">
        <v>365</v>
      </c>
      <c r="B366" t="str">
        <f>IF(Data!$B370&lt;&gt;INDEX(Unique!$B$2:$B$5, MATCH(Data!$A370, Unique!$A$2:$A$5, 0)), "Mismatch", "")</f>
        <v/>
      </c>
      <c r="E366" s="28" t="s">
        <v>22</v>
      </c>
      <c r="F366" s="38">
        <v>0.4</v>
      </c>
      <c r="G366" s="43">
        <v>3750</v>
      </c>
      <c r="H366" s="38">
        <v>1500</v>
      </c>
    </row>
    <row r="367" spans="1:8">
      <c r="A367">
        <v>366</v>
      </c>
      <c r="B367" t="str">
        <f>IF(Data!$B371&lt;&gt;INDEX(Unique!$B$2:$B$5, MATCH(Data!$A371, Unique!$A$2:$A$5, 0)), "Mismatch", "")</f>
        <v/>
      </c>
      <c r="E367" s="28" t="s">
        <v>23</v>
      </c>
      <c r="F367" s="38">
        <v>0.35</v>
      </c>
      <c r="G367" s="43">
        <v>5250</v>
      </c>
      <c r="H367" s="38">
        <v>1837.4999999999998</v>
      </c>
    </row>
    <row r="368" spans="1:8">
      <c r="A368">
        <v>367</v>
      </c>
      <c r="B368" t="str">
        <f>IF(Data!$B372&lt;&gt;INDEX(Unique!$B$2:$B$5, MATCH(Data!$A372, Unique!$A$2:$A$5, 0)), "Mismatch", "")</f>
        <v/>
      </c>
      <c r="E368" s="28" t="s">
        <v>18</v>
      </c>
      <c r="F368" s="38">
        <v>0.25</v>
      </c>
      <c r="G368" s="43">
        <v>6750</v>
      </c>
      <c r="H368" s="38">
        <v>1687.5</v>
      </c>
    </row>
    <row r="369" spans="1:8">
      <c r="A369">
        <v>368</v>
      </c>
      <c r="B369" t="str">
        <f>IF(Data!$B373&lt;&gt;INDEX(Unique!$B$2:$B$5, MATCH(Data!$A373, Unique!$A$2:$A$5, 0)), "Mismatch", "")</f>
        <v/>
      </c>
      <c r="E369" s="28" t="s">
        <v>19</v>
      </c>
      <c r="F369" s="38">
        <v>0.35</v>
      </c>
      <c r="G369" s="43">
        <v>6500</v>
      </c>
      <c r="H369" s="38">
        <v>2275</v>
      </c>
    </row>
    <row r="370" spans="1:8">
      <c r="A370">
        <v>369</v>
      </c>
      <c r="B370" t="str">
        <f>IF(Data!$B374&lt;&gt;INDEX(Unique!$B$2:$B$5, MATCH(Data!$A374, Unique!$A$2:$A$5, 0)), "Mismatch", "")</f>
        <v/>
      </c>
      <c r="E370" s="28" t="s">
        <v>20</v>
      </c>
      <c r="F370" s="38">
        <v>0.35</v>
      </c>
      <c r="G370" s="43">
        <v>4750</v>
      </c>
      <c r="H370" s="38">
        <v>1662.5</v>
      </c>
    </row>
    <row r="371" spans="1:8">
      <c r="A371">
        <v>370</v>
      </c>
      <c r="B371" t="str">
        <f>IF(Data!$B375&lt;&gt;INDEX(Unique!$B$2:$B$5, MATCH(Data!$A375, Unique!$A$2:$A$5, 0)), "Mismatch", "")</f>
        <v/>
      </c>
      <c r="E371" s="28" t="s">
        <v>21</v>
      </c>
      <c r="F371" s="38">
        <v>0.35</v>
      </c>
      <c r="G371" s="43">
        <v>4250</v>
      </c>
      <c r="H371" s="38">
        <v>1487.5</v>
      </c>
    </row>
    <row r="372" spans="1:8">
      <c r="A372">
        <v>371</v>
      </c>
      <c r="B372" t="str">
        <f>IF(Data!$B376&lt;&gt;INDEX(Unique!$B$2:$B$5, MATCH(Data!$A376, Unique!$A$2:$A$5, 0)), "Mismatch", "")</f>
        <v/>
      </c>
      <c r="E372" s="28" t="s">
        <v>22</v>
      </c>
      <c r="F372" s="38">
        <v>0.4</v>
      </c>
      <c r="G372" s="43">
        <v>3000</v>
      </c>
      <c r="H372" s="38">
        <v>1200</v>
      </c>
    </row>
    <row r="373" spans="1:8">
      <c r="A373">
        <v>372</v>
      </c>
      <c r="B373" t="str">
        <f>IF(Data!$B377&lt;&gt;INDEX(Unique!$B$2:$B$5, MATCH(Data!$A377, Unique!$A$2:$A$5, 0)), "Mismatch", "")</f>
        <v/>
      </c>
      <c r="E373" s="28" t="s">
        <v>23</v>
      </c>
      <c r="F373" s="38">
        <v>0.35</v>
      </c>
      <c r="G373" s="43">
        <v>5000</v>
      </c>
      <c r="H373" s="38">
        <v>1750</v>
      </c>
    </row>
    <row r="374" spans="1:8">
      <c r="A374">
        <v>373</v>
      </c>
      <c r="B374" t="str">
        <f>IF(Data!$B378&lt;&gt;INDEX(Unique!$B$2:$B$5, MATCH(Data!$A378, Unique!$A$2:$A$5, 0)), "Mismatch", "")</f>
        <v/>
      </c>
      <c r="E374" s="28" t="s">
        <v>18</v>
      </c>
      <c r="F374" s="38">
        <v>0.3</v>
      </c>
      <c r="G374" s="43">
        <v>6750</v>
      </c>
      <c r="H374" s="38">
        <v>2025</v>
      </c>
    </row>
    <row r="375" spans="1:8">
      <c r="A375">
        <v>374</v>
      </c>
      <c r="B375" t="str">
        <f>IF(Data!$B379&lt;&gt;INDEX(Unique!$B$2:$B$5, MATCH(Data!$A379, Unique!$A$2:$A$5, 0)), "Mismatch", "")</f>
        <v/>
      </c>
      <c r="E375" s="28" t="s">
        <v>19</v>
      </c>
      <c r="F375" s="38">
        <v>0.4</v>
      </c>
      <c r="G375" s="43">
        <v>6750</v>
      </c>
      <c r="H375" s="38">
        <v>2700</v>
      </c>
    </row>
    <row r="376" spans="1:8">
      <c r="A376">
        <v>375</v>
      </c>
      <c r="B376" t="str">
        <f>IF(Data!$B380&lt;&gt;INDEX(Unique!$B$2:$B$5, MATCH(Data!$A380, Unique!$A$2:$A$5, 0)), "Mismatch", "")</f>
        <v/>
      </c>
      <c r="E376" s="28" t="s">
        <v>20</v>
      </c>
      <c r="F376" s="38">
        <v>0.3</v>
      </c>
      <c r="G376" s="43">
        <v>5000</v>
      </c>
      <c r="H376" s="38">
        <v>1500</v>
      </c>
    </row>
    <row r="377" spans="1:8">
      <c r="A377">
        <v>376</v>
      </c>
      <c r="B377" t="str">
        <f>IF(Data!$B381&lt;&gt;INDEX(Unique!$B$2:$B$5, MATCH(Data!$A381, Unique!$A$2:$A$5, 0)), "Mismatch", "")</f>
        <v/>
      </c>
      <c r="E377" s="28" t="s">
        <v>21</v>
      </c>
      <c r="F377" s="38">
        <v>0.35000000000000003</v>
      </c>
      <c r="G377" s="43">
        <v>4000</v>
      </c>
      <c r="H377" s="38">
        <v>1400.0000000000002</v>
      </c>
    </row>
    <row r="378" spans="1:8">
      <c r="A378">
        <v>377</v>
      </c>
      <c r="B378" t="str">
        <f>IF(Data!$B382&lt;&gt;INDEX(Unique!$B$2:$B$5, MATCH(Data!$A382, Unique!$A$2:$A$5, 0)), "Mismatch", "")</f>
        <v/>
      </c>
      <c r="E378" s="28" t="s">
        <v>22</v>
      </c>
      <c r="F378" s="38">
        <v>0.4</v>
      </c>
      <c r="G378" s="43">
        <v>3000</v>
      </c>
      <c r="H378" s="38">
        <v>1200</v>
      </c>
    </row>
    <row r="379" spans="1:8">
      <c r="A379">
        <v>378</v>
      </c>
      <c r="B379" t="str">
        <f>IF(Data!$B383&lt;&gt;INDEX(Unique!$B$2:$B$5, MATCH(Data!$A383, Unique!$A$2:$A$5, 0)), "Mismatch", "")</f>
        <v/>
      </c>
      <c r="E379" s="28" t="s">
        <v>23</v>
      </c>
      <c r="F379" s="38">
        <v>0.35000000000000003</v>
      </c>
      <c r="G379" s="43">
        <v>4500</v>
      </c>
      <c r="H379" s="38">
        <v>1575.0000000000002</v>
      </c>
    </row>
    <row r="380" spans="1:8">
      <c r="A380">
        <v>379</v>
      </c>
      <c r="B380" t="str">
        <f>IF(Data!$B384&lt;&gt;INDEX(Unique!$B$2:$B$5, MATCH(Data!$A384, Unique!$A$2:$A$5, 0)), "Mismatch", "")</f>
        <v/>
      </c>
      <c r="E380" s="28" t="s">
        <v>18</v>
      </c>
      <c r="F380" s="38">
        <v>0.19999999999999998</v>
      </c>
      <c r="G380" s="43">
        <v>7000</v>
      </c>
      <c r="H380" s="38">
        <v>1399.9999999999998</v>
      </c>
    </row>
    <row r="381" spans="1:8">
      <c r="A381">
        <v>380</v>
      </c>
      <c r="B381" t="str">
        <f>IF(Data!$B385&lt;&gt;INDEX(Unique!$B$2:$B$5, MATCH(Data!$A385, Unique!$A$2:$A$5, 0)), "Mismatch", "")</f>
        <v/>
      </c>
      <c r="E381" s="28" t="s">
        <v>19</v>
      </c>
      <c r="F381" s="38">
        <v>0.30000000000000004</v>
      </c>
      <c r="G381" s="43">
        <v>7000</v>
      </c>
      <c r="H381" s="38">
        <v>2100.0000000000005</v>
      </c>
    </row>
    <row r="382" spans="1:8">
      <c r="A382">
        <v>381</v>
      </c>
      <c r="B382" t="str">
        <f>IF(Data!$B386&lt;&gt;INDEX(Unique!$B$2:$B$5, MATCH(Data!$A386, Unique!$A$2:$A$5, 0)), "Mismatch", "")</f>
        <v/>
      </c>
      <c r="E382" s="28" t="s">
        <v>20</v>
      </c>
      <c r="F382" s="38">
        <v>0.24999999999999997</v>
      </c>
      <c r="G382" s="43">
        <v>5250</v>
      </c>
      <c r="H382" s="38">
        <v>1312.4999999999998</v>
      </c>
    </row>
    <row r="383" spans="1:8">
      <c r="A383">
        <v>382</v>
      </c>
      <c r="B383" t="str">
        <f>IF(Data!$B387&lt;&gt;INDEX(Unique!$B$2:$B$5, MATCH(Data!$A387, Unique!$A$2:$A$5, 0)), "Mismatch", "")</f>
        <v/>
      </c>
      <c r="E383" s="28" t="s">
        <v>21</v>
      </c>
      <c r="F383" s="38">
        <v>0.30000000000000004</v>
      </c>
      <c r="G383" s="43">
        <v>4250</v>
      </c>
      <c r="H383" s="38">
        <v>1275.0000000000002</v>
      </c>
    </row>
    <row r="384" spans="1:8">
      <c r="A384">
        <v>383</v>
      </c>
      <c r="B384" t="str">
        <f>IF(Data!$B388&lt;&gt;INDEX(Unique!$B$2:$B$5, MATCH(Data!$A388, Unique!$A$2:$A$5, 0)), "Mismatch", "")</f>
        <v/>
      </c>
      <c r="E384" s="28" t="s">
        <v>22</v>
      </c>
      <c r="F384" s="38">
        <v>0.35</v>
      </c>
      <c r="G384" s="43">
        <v>3250</v>
      </c>
      <c r="H384" s="38">
        <v>1137.5</v>
      </c>
    </row>
    <row r="385" spans="1:8">
      <c r="A385">
        <v>384</v>
      </c>
      <c r="B385" t="str">
        <f>IF(Data!$B389&lt;&gt;INDEX(Unique!$B$2:$B$5, MATCH(Data!$A389, Unique!$A$2:$A$5, 0)), "Mismatch", "")</f>
        <v/>
      </c>
      <c r="E385" s="28" t="s">
        <v>23</v>
      </c>
      <c r="F385" s="38">
        <v>0.30000000000000004</v>
      </c>
      <c r="G385" s="43">
        <v>6000</v>
      </c>
      <c r="H385" s="38">
        <v>1800.0000000000002</v>
      </c>
    </row>
    <row r="386" spans="1:8">
      <c r="A386">
        <v>385</v>
      </c>
      <c r="B386" t="str">
        <f>IF(Data!$B390&lt;&gt;INDEX(Unique!$B$2:$B$5, MATCH(Data!$A390, Unique!$A$2:$A$5, 0)), "Mismatch", "")</f>
        <v/>
      </c>
      <c r="E386" s="28" t="s">
        <v>18</v>
      </c>
      <c r="F386" s="38">
        <v>0.19999999999999998</v>
      </c>
      <c r="G386" s="43">
        <v>7500</v>
      </c>
      <c r="H386" s="38">
        <v>1499.9999999999998</v>
      </c>
    </row>
    <row r="387" spans="1:8">
      <c r="A387">
        <v>386</v>
      </c>
      <c r="B387" t="str">
        <f>IF(Data!$B391&lt;&gt;INDEX(Unique!$B$2:$B$5, MATCH(Data!$A391, Unique!$A$2:$A$5, 0)), "Mismatch", "")</f>
        <v/>
      </c>
      <c r="E387" s="28" t="s">
        <v>19</v>
      </c>
      <c r="F387" s="38">
        <v>0.30000000000000004</v>
      </c>
      <c r="G387" s="43">
        <v>7750</v>
      </c>
      <c r="H387" s="38">
        <v>2325.0000000000005</v>
      </c>
    </row>
    <row r="388" spans="1:8">
      <c r="A388">
        <v>387</v>
      </c>
      <c r="B388" t="str">
        <f>IF(Data!$B392&lt;&gt;INDEX(Unique!$B$2:$B$5, MATCH(Data!$A392, Unique!$A$2:$A$5, 0)), "Mismatch", "")</f>
        <v/>
      </c>
      <c r="E388" s="28" t="s">
        <v>20</v>
      </c>
      <c r="F388" s="38">
        <v>0.24999999999999997</v>
      </c>
      <c r="G388" s="43">
        <v>6250</v>
      </c>
      <c r="H388" s="38">
        <v>1562.4999999999998</v>
      </c>
    </row>
    <row r="389" spans="1:8">
      <c r="A389">
        <v>388</v>
      </c>
      <c r="B389" t="str">
        <f>IF(Data!$B393&lt;&gt;INDEX(Unique!$B$2:$B$5, MATCH(Data!$A393, Unique!$A$2:$A$5, 0)), "Mismatch", "")</f>
        <v/>
      </c>
      <c r="E389" s="28" t="s">
        <v>21</v>
      </c>
      <c r="F389" s="38">
        <v>0.35000000000000003</v>
      </c>
      <c r="G389" s="43">
        <v>5500</v>
      </c>
      <c r="H389" s="38">
        <v>1925.0000000000002</v>
      </c>
    </row>
    <row r="390" spans="1:8">
      <c r="A390">
        <v>389</v>
      </c>
      <c r="B390" t="str">
        <f>IF(Data!$B394&lt;&gt;INDEX(Unique!$B$2:$B$5, MATCH(Data!$A394, Unique!$A$2:$A$5, 0)), "Mismatch", "")</f>
        <v/>
      </c>
      <c r="E390" s="28" t="s">
        <v>22</v>
      </c>
      <c r="F390" s="38">
        <v>0.5</v>
      </c>
      <c r="G390" s="43">
        <v>4500</v>
      </c>
      <c r="H390" s="38">
        <v>2250</v>
      </c>
    </row>
    <row r="391" spans="1:8">
      <c r="A391">
        <v>390</v>
      </c>
      <c r="B391" t="str">
        <f>IF(Data!$B395&lt;&gt;INDEX(Unique!$B$2:$B$5, MATCH(Data!$A395, Unique!$A$2:$A$5, 0)), "Mismatch", "")</f>
        <v/>
      </c>
      <c r="E391" s="28" t="s">
        <v>23</v>
      </c>
      <c r="F391" s="38">
        <v>0.45</v>
      </c>
      <c r="G391" s="43">
        <v>8000</v>
      </c>
      <c r="H391" s="38">
        <v>3600</v>
      </c>
    </row>
    <row r="392" spans="1:8">
      <c r="A392">
        <v>391</v>
      </c>
      <c r="B392" t="str">
        <f>IF(Data!$B396&lt;&gt;INDEX(Unique!$B$2:$B$5, MATCH(Data!$A396, Unique!$A$2:$A$5, 0)), "Mismatch", "")</f>
        <v/>
      </c>
      <c r="E392" s="28" t="s">
        <v>18</v>
      </c>
      <c r="F392" s="38">
        <v>0.45</v>
      </c>
      <c r="G392" s="43">
        <v>8000</v>
      </c>
      <c r="H392" s="38">
        <v>3600</v>
      </c>
    </row>
    <row r="393" spans="1:8">
      <c r="A393">
        <v>392</v>
      </c>
      <c r="B393" t="str">
        <f>IF(Data!$B397&lt;&gt;INDEX(Unique!$B$2:$B$5, MATCH(Data!$A397, Unique!$A$2:$A$5, 0)), "Mismatch", "")</f>
        <v/>
      </c>
      <c r="E393" s="28" t="s">
        <v>19</v>
      </c>
      <c r="F393" s="38">
        <v>0.5</v>
      </c>
      <c r="G393" s="43">
        <v>8000</v>
      </c>
      <c r="H393" s="38">
        <v>4000</v>
      </c>
    </row>
    <row r="394" spans="1:8">
      <c r="A394">
        <v>393</v>
      </c>
      <c r="B394" t="str">
        <f>IF(Data!$B398&lt;&gt;INDEX(Unique!$B$2:$B$5, MATCH(Data!$A398, Unique!$A$2:$A$5, 0)), "Mismatch", "")</f>
        <v/>
      </c>
      <c r="E394" s="28" t="s">
        <v>20</v>
      </c>
      <c r="F394" s="38">
        <v>0.45</v>
      </c>
      <c r="G394" s="43">
        <v>6500</v>
      </c>
      <c r="H394" s="38">
        <v>2925</v>
      </c>
    </row>
    <row r="395" spans="1:8">
      <c r="A395">
        <v>394</v>
      </c>
      <c r="B395" t="str">
        <f>IF(Data!$B399&lt;&gt;INDEX(Unique!$B$2:$B$5, MATCH(Data!$A399, Unique!$A$2:$A$5, 0)), "Mismatch", "")</f>
        <v/>
      </c>
      <c r="E395" s="28" t="s">
        <v>21</v>
      </c>
      <c r="F395" s="38">
        <v>0.45</v>
      </c>
      <c r="G395" s="43">
        <v>6000</v>
      </c>
      <c r="H395" s="38">
        <v>2700</v>
      </c>
    </row>
    <row r="396" spans="1:8">
      <c r="A396">
        <v>395</v>
      </c>
      <c r="B396" t="str">
        <f>IF(Data!$B400&lt;&gt;INDEX(Unique!$B$2:$B$5, MATCH(Data!$A400, Unique!$A$2:$A$5, 0)), "Mismatch", "")</f>
        <v/>
      </c>
      <c r="E396" s="28" t="s">
        <v>22</v>
      </c>
      <c r="F396" s="38">
        <v>0.5</v>
      </c>
      <c r="G396" s="43">
        <v>5000</v>
      </c>
      <c r="H396" s="38">
        <v>2500</v>
      </c>
    </row>
    <row r="397" spans="1:8">
      <c r="A397">
        <v>396</v>
      </c>
      <c r="B397" t="str">
        <f>IF(Data!$B401&lt;&gt;INDEX(Unique!$B$2:$B$5, MATCH(Data!$A401, Unique!$A$2:$A$5, 0)), "Mismatch", "")</f>
        <v/>
      </c>
      <c r="E397" s="28" t="s">
        <v>23</v>
      </c>
      <c r="F397" s="38">
        <v>0.55000000000000004</v>
      </c>
      <c r="G397" s="43">
        <v>8750</v>
      </c>
      <c r="H397" s="38">
        <v>4812.5</v>
      </c>
    </row>
    <row r="398" spans="1:8">
      <c r="A398">
        <v>397</v>
      </c>
      <c r="B398" t="str">
        <f>IF(Data!$B402&lt;&gt;INDEX(Unique!$B$2:$B$5, MATCH(Data!$A402, Unique!$A$2:$A$5, 0)), "Mismatch", "")</f>
        <v/>
      </c>
      <c r="E398" s="28" t="s">
        <v>18</v>
      </c>
      <c r="F398" s="38">
        <v>0.45</v>
      </c>
      <c r="G398" s="43">
        <v>8250</v>
      </c>
      <c r="H398" s="38">
        <v>3712.5</v>
      </c>
    </row>
    <row r="399" spans="1:8">
      <c r="A399">
        <v>398</v>
      </c>
      <c r="B399" t="str">
        <f>IF(Data!$B403&lt;&gt;INDEX(Unique!$B$2:$B$5, MATCH(Data!$A403, Unique!$A$2:$A$5, 0)), "Mismatch", "")</f>
        <v/>
      </c>
      <c r="E399" s="28" t="s">
        <v>19</v>
      </c>
      <c r="F399" s="38">
        <v>0.5</v>
      </c>
      <c r="G399" s="43">
        <v>8250</v>
      </c>
      <c r="H399" s="38">
        <v>4125</v>
      </c>
    </row>
    <row r="400" spans="1:8">
      <c r="A400">
        <v>399</v>
      </c>
      <c r="B400" t="str">
        <f>IF(Data!$B404&lt;&gt;INDEX(Unique!$B$2:$B$5, MATCH(Data!$A404, Unique!$A$2:$A$5, 0)), "Mismatch", "")</f>
        <v/>
      </c>
      <c r="E400" s="28" t="s">
        <v>20</v>
      </c>
      <c r="F400" s="38">
        <v>0.45</v>
      </c>
      <c r="G400" s="43">
        <v>9750</v>
      </c>
      <c r="H400" s="38">
        <v>4387.5</v>
      </c>
    </row>
    <row r="401" spans="1:8">
      <c r="A401">
        <v>400</v>
      </c>
      <c r="B401" t="str">
        <f>IF(Data!$B405&lt;&gt;INDEX(Unique!$B$2:$B$5, MATCH(Data!$A405, Unique!$A$2:$A$5, 0)), "Mismatch", "")</f>
        <v/>
      </c>
      <c r="E401" s="28" t="s">
        <v>21</v>
      </c>
      <c r="F401" s="38">
        <v>0.45</v>
      </c>
      <c r="G401" s="43">
        <v>5750</v>
      </c>
      <c r="H401" s="38">
        <v>2587.5</v>
      </c>
    </row>
    <row r="402" spans="1:8">
      <c r="A402">
        <v>401</v>
      </c>
      <c r="B402" t="str">
        <f>IF(Data!$B406&lt;&gt;INDEX(Unique!$B$2:$B$5, MATCH(Data!$A406, Unique!$A$2:$A$5, 0)), "Mismatch", "")</f>
        <v/>
      </c>
      <c r="E402" s="28" t="s">
        <v>22</v>
      </c>
      <c r="F402" s="38">
        <v>0.5</v>
      </c>
      <c r="G402" s="43">
        <v>5750</v>
      </c>
      <c r="H402" s="38">
        <v>2875</v>
      </c>
    </row>
    <row r="403" spans="1:8">
      <c r="A403">
        <v>402</v>
      </c>
      <c r="B403" t="str">
        <f>IF(Data!$B407&lt;&gt;INDEX(Unique!$B$2:$B$5, MATCH(Data!$A407, Unique!$A$2:$A$5, 0)), "Mismatch", "")</f>
        <v/>
      </c>
      <c r="E403" s="28" t="s">
        <v>23</v>
      </c>
      <c r="F403" s="38">
        <v>0.6</v>
      </c>
      <c r="G403" s="43">
        <v>8500</v>
      </c>
      <c r="H403" s="38">
        <v>5100</v>
      </c>
    </row>
    <row r="404" spans="1:8">
      <c r="A404">
        <v>403</v>
      </c>
      <c r="B404" t="str">
        <f>IF(Data!$B408&lt;&gt;INDEX(Unique!$B$2:$B$5, MATCH(Data!$A408, Unique!$A$2:$A$5, 0)), "Mismatch", "")</f>
        <v/>
      </c>
      <c r="E404" s="28" t="s">
        <v>18</v>
      </c>
      <c r="F404" s="38">
        <v>0.5</v>
      </c>
      <c r="G404" s="43">
        <v>8000</v>
      </c>
      <c r="H404" s="38">
        <v>4000</v>
      </c>
    </row>
    <row r="405" spans="1:8">
      <c r="A405">
        <v>404</v>
      </c>
      <c r="B405" t="str">
        <f>IF(Data!$B409&lt;&gt;INDEX(Unique!$B$2:$B$5, MATCH(Data!$A409, Unique!$A$2:$A$5, 0)), "Mismatch", "")</f>
        <v/>
      </c>
      <c r="E405" s="28" t="s">
        <v>19</v>
      </c>
      <c r="F405" s="38">
        <v>0.55000000000000004</v>
      </c>
      <c r="G405" s="43">
        <v>8000</v>
      </c>
      <c r="H405" s="38">
        <v>4400</v>
      </c>
    </row>
    <row r="406" spans="1:8">
      <c r="A406">
        <v>405</v>
      </c>
      <c r="B406" t="str">
        <f>IF(Data!$B410&lt;&gt;INDEX(Unique!$B$2:$B$5, MATCH(Data!$A410, Unique!$A$2:$A$5, 0)), "Mismatch", "")</f>
        <v/>
      </c>
      <c r="E406" s="28" t="s">
        <v>20</v>
      </c>
      <c r="F406" s="38">
        <v>0.5</v>
      </c>
      <c r="G406" s="43">
        <v>9750</v>
      </c>
      <c r="H406" s="38">
        <v>4875</v>
      </c>
    </row>
    <row r="407" spans="1:8">
      <c r="A407">
        <v>406</v>
      </c>
      <c r="B407" t="str">
        <f>IF(Data!$B411&lt;&gt;INDEX(Unique!$B$2:$B$5, MATCH(Data!$A411, Unique!$A$2:$A$5, 0)), "Mismatch", "")</f>
        <v/>
      </c>
      <c r="E407" s="28" t="s">
        <v>21</v>
      </c>
      <c r="F407" s="38">
        <v>0.5</v>
      </c>
      <c r="G407" s="43">
        <v>5250</v>
      </c>
      <c r="H407" s="38">
        <v>2625</v>
      </c>
    </row>
    <row r="408" spans="1:8">
      <c r="A408">
        <v>407</v>
      </c>
      <c r="B408" t="str">
        <f>IF(Data!$B412&lt;&gt;INDEX(Unique!$B$2:$B$5, MATCH(Data!$A412, Unique!$A$2:$A$5, 0)), "Mismatch", "")</f>
        <v/>
      </c>
      <c r="E408" s="28" t="s">
        <v>22</v>
      </c>
      <c r="F408" s="38">
        <v>0.55000000000000004</v>
      </c>
      <c r="G408" s="43">
        <v>5250</v>
      </c>
      <c r="H408" s="38">
        <v>2887.5000000000005</v>
      </c>
    </row>
    <row r="409" spans="1:8">
      <c r="A409">
        <v>408</v>
      </c>
      <c r="B409" t="str">
        <f>IF(Data!$B413&lt;&gt;INDEX(Unique!$B$2:$B$5, MATCH(Data!$A413, Unique!$A$2:$A$5, 0)), "Mismatch", "")</f>
        <v/>
      </c>
      <c r="E409" s="28" t="s">
        <v>23</v>
      </c>
      <c r="F409" s="38">
        <v>0.6</v>
      </c>
      <c r="G409" s="43">
        <v>7750</v>
      </c>
      <c r="H409" s="38">
        <v>4650</v>
      </c>
    </row>
    <row r="410" spans="1:8">
      <c r="A410">
        <v>409</v>
      </c>
      <c r="B410" t="str">
        <f>IF(Data!$B414&lt;&gt;INDEX(Unique!$B$2:$B$5, MATCH(Data!$A414, Unique!$A$2:$A$5, 0)), "Mismatch", "")</f>
        <v/>
      </c>
      <c r="E410" s="28" t="s">
        <v>18</v>
      </c>
      <c r="F410" s="38">
        <v>0.55000000000000004</v>
      </c>
      <c r="G410" s="43">
        <v>7250</v>
      </c>
      <c r="H410" s="38">
        <v>3987.5000000000005</v>
      </c>
    </row>
    <row r="411" spans="1:8">
      <c r="A411">
        <v>410</v>
      </c>
      <c r="B411" t="str">
        <f>IF(Data!$B415&lt;&gt;INDEX(Unique!$B$2:$B$5, MATCH(Data!$A415, Unique!$A$2:$A$5, 0)), "Mismatch", "")</f>
        <v/>
      </c>
      <c r="E411" s="28" t="s">
        <v>19</v>
      </c>
      <c r="F411" s="38">
        <v>0.55000000000000004</v>
      </c>
      <c r="G411" s="43">
        <v>6750</v>
      </c>
      <c r="H411" s="38">
        <v>3712.5000000000005</v>
      </c>
    </row>
    <row r="412" spans="1:8">
      <c r="A412">
        <v>411</v>
      </c>
      <c r="B412" t="str">
        <f>IF(Data!$B416&lt;&gt;INDEX(Unique!$B$2:$B$5, MATCH(Data!$A416, Unique!$A$2:$A$5, 0)), "Mismatch", "")</f>
        <v/>
      </c>
      <c r="E412" s="28" t="s">
        <v>20</v>
      </c>
      <c r="F412" s="38">
        <v>0.6</v>
      </c>
      <c r="G412" s="43">
        <v>7250</v>
      </c>
      <c r="H412" s="38">
        <v>4350</v>
      </c>
    </row>
    <row r="413" spans="1:8">
      <c r="A413">
        <v>412</v>
      </c>
      <c r="B413" t="str">
        <f>IF(Data!$B417&lt;&gt;INDEX(Unique!$B$2:$B$5, MATCH(Data!$A417, Unique!$A$2:$A$5, 0)), "Mismatch", "")</f>
        <v/>
      </c>
      <c r="E413" s="28" t="s">
        <v>21</v>
      </c>
      <c r="F413" s="38">
        <v>0.6</v>
      </c>
      <c r="G413" s="43">
        <v>4500</v>
      </c>
      <c r="H413" s="38">
        <v>2700</v>
      </c>
    </row>
    <row r="414" spans="1:8">
      <c r="A414">
        <v>413</v>
      </c>
      <c r="B414" t="str">
        <f>IF(Data!$B418&lt;&gt;INDEX(Unique!$B$2:$B$5, MATCH(Data!$A418, Unique!$A$2:$A$5, 0)), "Mismatch", "")</f>
        <v/>
      </c>
      <c r="E414" s="28" t="s">
        <v>22</v>
      </c>
      <c r="F414" s="38">
        <v>0.55000000000000004</v>
      </c>
      <c r="G414" s="43">
        <v>4500</v>
      </c>
      <c r="H414" s="38">
        <v>2475</v>
      </c>
    </row>
    <row r="415" spans="1:8">
      <c r="A415">
        <v>414</v>
      </c>
      <c r="B415" t="str">
        <f>IF(Data!$B419&lt;&gt;INDEX(Unique!$B$2:$B$5, MATCH(Data!$A419, Unique!$A$2:$A$5, 0)), "Mismatch", "")</f>
        <v/>
      </c>
      <c r="E415" s="28" t="s">
        <v>23</v>
      </c>
      <c r="F415" s="38">
        <v>0.5</v>
      </c>
      <c r="G415" s="43">
        <v>6750</v>
      </c>
      <c r="H415" s="38">
        <v>3375</v>
      </c>
    </row>
    <row r="416" spans="1:8">
      <c r="A416">
        <v>415</v>
      </c>
      <c r="B416" t="str">
        <f>IF(Data!$B420&lt;&gt;INDEX(Unique!$B$2:$B$5, MATCH(Data!$A420, Unique!$A$2:$A$5, 0)), "Mismatch", "")</f>
        <v/>
      </c>
      <c r="E416" s="28" t="s">
        <v>18</v>
      </c>
      <c r="F416" s="38">
        <v>0.4</v>
      </c>
      <c r="G416" s="43">
        <v>6250</v>
      </c>
      <c r="H416" s="38">
        <v>2500</v>
      </c>
    </row>
    <row r="417" spans="1:8">
      <c r="A417">
        <v>416</v>
      </c>
      <c r="B417" t="str">
        <f>IF(Data!$B421&lt;&gt;INDEX(Unique!$B$2:$B$5, MATCH(Data!$A421, Unique!$A$2:$A$5, 0)), "Mismatch", "")</f>
        <v/>
      </c>
      <c r="E417" s="28" t="s">
        <v>19</v>
      </c>
      <c r="F417" s="38">
        <v>0.4</v>
      </c>
      <c r="G417" s="43">
        <v>6250</v>
      </c>
      <c r="H417" s="38">
        <v>2500</v>
      </c>
    </row>
    <row r="418" spans="1:8">
      <c r="A418">
        <v>417</v>
      </c>
      <c r="B418" t="str">
        <f>IF(Data!$B422&lt;&gt;INDEX(Unique!$B$2:$B$5, MATCH(Data!$A422, Unique!$A$2:$A$5, 0)), "Mismatch", "")</f>
        <v/>
      </c>
      <c r="E418" s="28" t="s">
        <v>20</v>
      </c>
      <c r="F418" s="38">
        <v>0.45</v>
      </c>
      <c r="G418" s="43">
        <v>5750</v>
      </c>
      <c r="H418" s="38">
        <v>2587.5</v>
      </c>
    </row>
    <row r="419" spans="1:8">
      <c r="A419">
        <v>418</v>
      </c>
      <c r="B419" t="str">
        <f>IF(Data!$B423&lt;&gt;INDEX(Unique!$B$2:$B$5, MATCH(Data!$A423, Unique!$A$2:$A$5, 0)), "Mismatch", "")</f>
        <v/>
      </c>
      <c r="E419" s="28" t="s">
        <v>21</v>
      </c>
      <c r="F419" s="38">
        <v>0.45</v>
      </c>
      <c r="G419" s="43">
        <v>4250</v>
      </c>
      <c r="H419" s="38">
        <v>1912.5</v>
      </c>
    </row>
    <row r="420" spans="1:8">
      <c r="A420">
        <v>419</v>
      </c>
      <c r="B420" t="str">
        <f>IF(Data!$B424&lt;&gt;INDEX(Unique!$B$2:$B$5, MATCH(Data!$A424, Unique!$A$2:$A$5, 0)), "Mismatch", "")</f>
        <v/>
      </c>
      <c r="E420" s="28" t="s">
        <v>22</v>
      </c>
      <c r="F420" s="38">
        <v>0.4</v>
      </c>
      <c r="G420" s="43">
        <v>4000</v>
      </c>
      <c r="H420" s="38">
        <v>1600</v>
      </c>
    </row>
    <row r="421" spans="1:8">
      <c r="A421">
        <v>420</v>
      </c>
      <c r="B421" t="str">
        <f>IF(Data!$B425&lt;&gt;INDEX(Unique!$B$2:$B$5, MATCH(Data!$A425, Unique!$A$2:$A$5, 0)), "Mismatch", "")</f>
        <v/>
      </c>
      <c r="E421" s="28" t="s">
        <v>23</v>
      </c>
      <c r="F421" s="38">
        <v>0.5</v>
      </c>
      <c r="G421" s="43">
        <v>5750</v>
      </c>
      <c r="H421" s="38">
        <v>2875</v>
      </c>
    </row>
    <row r="422" spans="1:8">
      <c r="A422">
        <v>421</v>
      </c>
      <c r="B422" t="str">
        <f>IF(Data!$B426&lt;&gt;INDEX(Unique!$B$2:$B$5, MATCH(Data!$A426, Unique!$A$2:$A$5, 0)), "Mismatch", "")</f>
        <v/>
      </c>
      <c r="E422" s="28" t="s">
        <v>18</v>
      </c>
      <c r="F422" s="38">
        <v>0.4</v>
      </c>
      <c r="G422" s="43">
        <v>7250</v>
      </c>
      <c r="H422" s="38">
        <v>2900</v>
      </c>
    </row>
    <row r="423" spans="1:8">
      <c r="A423">
        <v>422</v>
      </c>
      <c r="B423" t="str">
        <f>IF(Data!$B427&lt;&gt;INDEX(Unique!$B$2:$B$5, MATCH(Data!$A427, Unique!$A$2:$A$5, 0)), "Mismatch", "")</f>
        <v/>
      </c>
      <c r="E423" s="28" t="s">
        <v>19</v>
      </c>
      <c r="F423" s="38">
        <v>0.4</v>
      </c>
      <c r="G423" s="43">
        <v>7250</v>
      </c>
      <c r="H423" s="38">
        <v>2900</v>
      </c>
    </row>
    <row r="424" spans="1:8">
      <c r="A424">
        <v>423</v>
      </c>
      <c r="B424" t="str">
        <f>IF(Data!$B428&lt;&gt;INDEX(Unique!$B$2:$B$5, MATCH(Data!$A428, Unique!$A$2:$A$5, 0)), "Mismatch", "")</f>
        <v/>
      </c>
      <c r="E424" s="28" t="s">
        <v>20</v>
      </c>
      <c r="F424" s="38">
        <v>0.65</v>
      </c>
      <c r="G424" s="43">
        <v>6500</v>
      </c>
      <c r="H424" s="38">
        <v>4225</v>
      </c>
    </row>
    <row r="425" spans="1:8">
      <c r="A425">
        <v>424</v>
      </c>
      <c r="B425" t="str">
        <f>IF(Data!$B429&lt;&gt;INDEX(Unique!$B$2:$B$5, MATCH(Data!$A429, Unique!$A$2:$A$5, 0)), "Mismatch", "")</f>
        <v/>
      </c>
      <c r="E425" s="28" t="s">
        <v>21</v>
      </c>
      <c r="F425" s="38">
        <v>0.65</v>
      </c>
      <c r="G425" s="43">
        <v>5000</v>
      </c>
      <c r="H425" s="38">
        <v>3250</v>
      </c>
    </row>
    <row r="426" spans="1:8">
      <c r="A426">
        <v>425</v>
      </c>
      <c r="B426" t="str">
        <f>IF(Data!$B430&lt;&gt;INDEX(Unique!$B$2:$B$5, MATCH(Data!$A430, Unique!$A$2:$A$5, 0)), "Mismatch", "")</f>
        <v/>
      </c>
      <c r="E426" s="28" t="s">
        <v>22</v>
      </c>
      <c r="F426" s="38">
        <v>0.6</v>
      </c>
      <c r="G426" s="43">
        <v>4750</v>
      </c>
      <c r="H426" s="38">
        <v>2850</v>
      </c>
    </row>
    <row r="427" spans="1:8">
      <c r="A427">
        <v>426</v>
      </c>
      <c r="B427" t="str">
        <f>IF(Data!$B431&lt;&gt;INDEX(Unique!$B$2:$B$5, MATCH(Data!$A431, Unique!$A$2:$A$5, 0)), "Mismatch", "")</f>
        <v/>
      </c>
      <c r="E427" s="28" t="s">
        <v>23</v>
      </c>
      <c r="F427" s="38">
        <v>0.70000000000000007</v>
      </c>
      <c r="G427" s="43">
        <v>6750</v>
      </c>
      <c r="H427" s="38">
        <v>4725</v>
      </c>
    </row>
    <row r="428" spans="1:8">
      <c r="A428">
        <v>427</v>
      </c>
      <c r="B428" t="str">
        <f>IF(Data!$B432&lt;&gt;INDEX(Unique!$B$2:$B$5, MATCH(Data!$A432, Unique!$A$2:$A$5, 0)), "Mismatch", "")</f>
        <v/>
      </c>
      <c r="E428" s="28" t="s">
        <v>18</v>
      </c>
      <c r="F428" s="38">
        <v>0.6</v>
      </c>
      <c r="G428" s="43">
        <v>8250</v>
      </c>
      <c r="H428" s="38">
        <v>4950</v>
      </c>
    </row>
    <row r="429" spans="1:8">
      <c r="A429">
        <v>428</v>
      </c>
      <c r="B429" t="str">
        <f>IF(Data!$B433&lt;&gt;INDEX(Unique!$B$2:$B$5, MATCH(Data!$A433, Unique!$A$2:$A$5, 0)), "Mismatch", "")</f>
        <v/>
      </c>
      <c r="E429" s="28" t="s">
        <v>19</v>
      </c>
      <c r="F429" s="38">
        <v>0.6</v>
      </c>
      <c r="G429" s="43">
        <v>8250</v>
      </c>
      <c r="H429" s="38">
        <v>4950</v>
      </c>
    </row>
    <row r="430" spans="1:8">
      <c r="A430">
        <v>429</v>
      </c>
      <c r="B430" t="str">
        <f>IF(Data!$B434&lt;&gt;INDEX(Unique!$B$2:$B$5, MATCH(Data!$A434, Unique!$A$2:$A$5, 0)), "Mismatch", "")</f>
        <v/>
      </c>
      <c r="E430" s="28" t="s">
        <v>20</v>
      </c>
      <c r="F430" s="38">
        <v>0.65</v>
      </c>
      <c r="G430" s="43">
        <v>7250</v>
      </c>
      <c r="H430" s="38">
        <v>4712.5</v>
      </c>
    </row>
    <row r="431" spans="1:8">
      <c r="A431">
        <v>430</v>
      </c>
      <c r="B431" t="str">
        <f>IF(Data!$B435&lt;&gt;INDEX(Unique!$B$2:$B$5, MATCH(Data!$A435, Unique!$A$2:$A$5, 0)), "Mismatch", "")</f>
        <v/>
      </c>
      <c r="E431" s="28" t="s">
        <v>21</v>
      </c>
      <c r="F431" s="38">
        <v>0.65</v>
      </c>
      <c r="G431" s="43">
        <v>5750</v>
      </c>
      <c r="H431" s="38">
        <v>3737.5</v>
      </c>
    </row>
    <row r="432" spans="1:8">
      <c r="A432">
        <v>431</v>
      </c>
      <c r="B432" t="str">
        <f>IF(Data!$B436&lt;&gt;INDEX(Unique!$B$2:$B$5, MATCH(Data!$A436, Unique!$A$2:$A$5, 0)), "Mismatch", "")</f>
        <v/>
      </c>
      <c r="E432" s="28" t="s">
        <v>22</v>
      </c>
      <c r="F432" s="38">
        <v>0.6</v>
      </c>
      <c r="G432" s="43">
        <v>5250</v>
      </c>
      <c r="H432" s="38">
        <v>3150</v>
      </c>
    </row>
    <row r="433" spans="1:8">
      <c r="A433">
        <v>432</v>
      </c>
      <c r="B433" t="str">
        <f>IF(Data!$B437&lt;&gt;INDEX(Unique!$B$2:$B$5, MATCH(Data!$A437, Unique!$A$2:$A$5, 0)), "Mismatch", "")</f>
        <v/>
      </c>
      <c r="E433" s="28" t="s">
        <v>23</v>
      </c>
      <c r="F433" s="38">
        <v>0.70000000000000007</v>
      </c>
      <c r="G433" s="43">
        <v>7750</v>
      </c>
      <c r="H433" s="38">
        <v>5425.0000000000009</v>
      </c>
    </row>
    <row r="434" spans="1:8">
      <c r="A434">
        <v>433</v>
      </c>
      <c r="B434" t="str">
        <f>IF(Data!$B438&lt;&gt;INDEX(Unique!$B$2:$B$5, MATCH(Data!$A438, Unique!$A$2:$A$5, 0)), "Mismatch", "")</f>
        <v/>
      </c>
      <c r="E434" s="28" t="s">
        <v>18</v>
      </c>
      <c r="F434" s="38">
        <v>0.45</v>
      </c>
      <c r="G434" s="43">
        <v>4250</v>
      </c>
      <c r="H434" s="38">
        <v>1912.5</v>
      </c>
    </row>
    <row r="435" spans="1:8">
      <c r="A435">
        <v>434</v>
      </c>
      <c r="B435" t="str">
        <f>IF(Data!$B439&lt;&gt;INDEX(Unique!$B$2:$B$5, MATCH(Data!$A439, Unique!$A$2:$A$5, 0)), "Mismatch", "")</f>
        <v/>
      </c>
      <c r="E435" s="28" t="s">
        <v>19</v>
      </c>
      <c r="F435" s="38">
        <v>0.45</v>
      </c>
      <c r="G435" s="43">
        <v>2250</v>
      </c>
      <c r="H435" s="38">
        <v>1012.5</v>
      </c>
    </row>
    <row r="436" spans="1:8">
      <c r="A436">
        <v>435</v>
      </c>
      <c r="B436" t="str">
        <f>IF(Data!$B440&lt;&gt;INDEX(Unique!$B$2:$B$5, MATCH(Data!$A440, Unique!$A$2:$A$5, 0)), "Mismatch", "")</f>
        <v/>
      </c>
      <c r="E436" s="28" t="s">
        <v>20</v>
      </c>
      <c r="F436" s="38">
        <v>0.35000000000000003</v>
      </c>
      <c r="G436" s="43">
        <v>2250</v>
      </c>
      <c r="H436" s="38">
        <v>787.50000000000011</v>
      </c>
    </row>
    <row r="437" spans="1:8">
      <c r="A437">
        <v>436</v>
      </c>
      <c r="B437" t="str">
        <f>IF(Data!$B441&lt;&gt;INDEX(Unique!$B$2:$B$5, MATCH(Data!$A441, Unique!$A$2:$A$5, 0)), "Mismatch", "")</f>
        <v/>
      </c>
      <c r="E437" s="28" t="s">
        <v>21</v>
      </c>
      <c r="F437" s="38">
        <v>0.4</v>
      </c>
      <c r="G437" s="43">
        <v>750</v>
      </c>
      <c r="H437" s="38">
        <v>300</v>
      </c>
    </row>
    <row r="438" spans="1:8">
      <c r="A438">
        <v>437</v>
      </c>
      <c r="B438" t="str">
        <f>IF(Data!$B442&lt;&gt;INDEX(Unique!$B$2:$B$5, MATCH(Data!$A442, Unique!$A$2:$A$5, 0)), "Mismatch", "")</f>
        <v/>
      </c>
      <c r="E438" s="28" t="s">
        <v>22</v>
      </c>
      <c r="F438" s="38">
        <v>0.54999999999999993</v>
      </c>
      <c r="G438" s="43">
        <v>1250</v>
      </c>
      <c r="H438" s="38">
        <v>687.49999999999989</v>
      </c>
    </row>
    <row r="439" spans="1:8">
      <c r="A439">
        <v>438</v>
      </c>
      <c r="B439" t="str">
        <f>IF(Data!$B443&lt;&gt;INDEX(Unique!$B$2:$B$5, MATCH(Data!$A443, Unique!$A$2:$A$5, 0)), "Mismatch", "")</f>
        <v/>
      </c>
      <c r="E439" s="28" t="s">
        <v>23</v>
      </c>
      <c r="F439" s="38">
        <v>0.45</v>
      </c>
      <c r="G439" s="43">
        <v>2250</v>
      </c>
      <c r="H439" s="38">
        <v>1012.5</v>
      </c>
    </row>
    <row r="440" spans="1:8">
      <c r="A440">
        <v>439</v>
      </c>
      <c r="B440" t="str">
        <f>IF(Data!$B444&lt;&gt;INDEX(Unique!$B$2:$B$5, MATCH(Data!$A444, Unique!$A$2:$A$5, 0)), "Mismatch", "")</f>
        <v/>
      </c>
      <c r="E440" s="28" t="s">
        <v>18</v>
      </c>
      <c r="F440" s="38">
        <v>0.45</v>
      </c>
      <c r="G440" s="43">
        <v>4750</v>
      </c>
      <c r="H440" s="38">
        <v>2137.5</v>
      </c>
    </row>
    <row r="441" spans="1:8">
      <c r="A441">
        <v>440</v>
      </c>
      <c r="B441" t="str">
        <f>IF(Data!$B445&lt;&gt;INDEX(Unique!$B$2:$B$5, MATCH(Data!$A445, Unique!$A$2:$A$5, 0)), "Mismatch", "")</f>
        <v/>
      </c>
      <c r="E441" s="28" t="s">
        <v>19</v>
      </c>
      <c r="F441" s="38">
        <v>0.45</v>
      </c>
      <c r="G441" s="43">
        <v>1250</v>
      </c>
      <c r="H441" s="38">
        <v>562.5</v>
      </c>
    </row>
    <row r="442" spans="1:8">
      <c r="A442">
        <v>441</v>
      </c>
      <c r="B442" t="str">
        <f>IF(Data!$B446&lt;&gt;INDEX(Unique!$B$2:$B$5, MATCH(Data!$A446, Unique!$A$2:$A$5, 0)), "Mismatch", "")</f>
        <v/>
      </c>
      <c r="E442" s="28" t="s">
        <v>20</v>
      </c>
      <c r="F442" s="38">
        <v>0.35000000000000003</v>
      </c>
      <c r="G442" s="43">
        <v>1750</v>
      </c>
      <c r="H442" s="38">
        <v>612.50000000000011</v>
      </c>
    </row>
    <row r="443" spans="1:8">
      <c r="A443">
        <v>442</v>
      </c>
      <c r="B443" t="str">
        <f>IF(Data!$B447&lt;&gt;INDEX(Unique!$B$2:$B$5, MATCH(Data!$A447, Unique!$A$2:$A$5, 0)), "Mismatch", "")</f>
        <v/>
      </c>
      <c r="E443" s="28" t="s">
        <v>21</v>
      </c>
      <c r="F443" s="38">
        <v>0.4</v>
      </c>
      <c r="G443" s="43">
        <v>500</v>
      </c>
      <c r="H443" s="38">
        <v>200</v>
      </c>
    </row>
    <row r="444" spans="1:8">
      <c r="A444">
        <v>443</v>
      </c>
      <c r="B444" t="str">
        <f>IF(Data!$B448&lt;&gt;INDEX(Unique!$B$2:$B$5, MATCH(Data!$A448, Unique!$A$2:$A$5, 0)), "Mismatch", "")</f>
        <v/>
      </c>
      <c r="E444" s="28" t="s">
        <v>22</v>
      </c>
      <c r="F444" s="38">
        <v>0.54999999999999993</v>
      </c>
      <c r="G444" s="43">
        <v>1250</v>
      </c>
      <c r="H444" s="38">
        <v>687.49999999999989</v>
      </c>
    </row>
    <row r="445" spans="1:8">
      <c r="A445">
        <v>444</v>
      </c>
      <c r="B445" t="str">
        <f>IF(Data!$B449&lt;&gt;INDEX(Unique!$B$2:$B$5, MATCH(Data!$A449, Unique!$A$2:$A$5, 0)), "Mismatch", "")</f>
        <v/>
      </c>
      <c r="E445" s="28" t="s">
        <v>23</v>
      </c>
      <c r="F445" s="38">
        <v>0.45</v>
      </c>
      <c r="G445" s="43">
        <v>2250</v>
      </c>
      <c r="H445" s="38">
        <v>1012.5</v>
      </c>
    </row>
    <row r="446" spans="1:8">
      <c r="A446">
        <v>445</v>
      </c>
      <c r="B446" t="str">
        <f>IF(Data!$B450&lt;&gt;INDEX(Unique!$B$2:$B$5, MATCH(Data!$A450, Unique!$A$2:$A$5, 0)), "Mismatch", "")</f>
        <v/>
      </c>
      <c r="E446" s="28" t="s">
        <v>18</v>
      </c>
      <c r="F446" s="38">
        <v>0.5</v>
      </c>
      <c r="G446" s="43">
        <v>4450</v>
      </c>
      <c r="H446" s="38">
        <v>2225</v>
      </c>
    </row>
    <row r="447" spans="1:8">
      <c r="A447">
        <v>446</v>
      </c>
      <c r="B447" t="str">
        <f>IF(Data!$B451&lt;&gt;INDEX(Unique!$B$2:$B$5, MATCH(Data!$A451, Unique!$A$2:$A$5, 0)), "Mismatch", "")</f>
        <v/>
      </c>
      <c r="E447" s="28" t="s">
        <v>19</v>
      </c>
      <c r="F447" s="38">
        <v>0.5</v>
      </c>
      <c r="G447" s="43">
        <v>1500</v>
      </c>
      <c r="H447" s="38">
        <v>750</v>
      </c>
    </row>
    <row r="448" spans="1:8">
      <c r="A448">
        <v>447</v>
      </c>
      <c r="B448" t="str">
        <f>IF(Data!$B452&lt;&gt;INDEX(Unique!$B$2:$B$5, MATCH(Data!$A452, Unique!$A$2:$A$5, 0)), "Mismatch", "")</f>
        <v/>
      </c>
      <c r="E448" s="28" t="s">
        <v>20</v>
      </c>
      <c r="F448" s="38">
        <v>0.4</v>
      </c>
      <c r="G448" s="43">
        <v>1750</v>
      </c>
      <c r="H448" s="38">
        <v>700</v>
      </c>
    </row>
    <row r="449" spans="1:8">
      <c r="A449">
        <v>448</v>
      </c>
      <c r="B449" t="str">
        <f>IF(Data!$B453&lt;&gt;INDEX(Unique!$B$2:$B$5, MATCH(Data!$A453, Unique!$A$2:$A$5, 0)), "Mismatch", "")</f>
        <v/>
      </c>
      <c r="E449" s="28" t="s">
        <v>21</v>
      </c>
      <c r="F449" s="38">
        <v>0.45</v>
      </c>
      <c r="G449" s="43">
        <v>250</v>
      </c>
      <c r="H449" s="38">
        <v>112.5</v>
      </c>
    </row>
    <row r="450" spans="1:8">
      <c r="A450">
        <v>449</v>
      </c>
      <c r="B450" t="str">
        <f>IF(Data!$B454&lt;&gt;INDEX(Unique!$B$2:$B$5, MATCH(Data!$A454, Unique!$A$2:$A$5, 0)), "Mismatch", "")</f>
        <v/>
      </c>
      <c r="E450" s="28" t="s">
        <v>22</v>
      </c>
      <c r="F450" s="38">
        <v>0.6</v>
      </c>
      <c r="G450" s="43">
        <v>750</v>
      </c>
      <c r="H450" s="38">
        <v>450</v>
      </c>
    </row>
    <row r="451" spans="1:8">
      <c r="A451">
        <v>450</v>
      </c>
      <c r="B451" t="str">
        <f>IF(Data!$B455&lt;&gt;INDEX(Unique!$B$2:$B$5, MATCH(Data!$A455, Unique!$A$2:$A$5, 0)), "Mismatch", "")</f>
        <v/>
      </c>
      <c r="E451" s="28" t="s">
        <v>23</v>
      </c>
      <c r="F451" s="38">
        <v>0.5</v>
      </c>
      <c r="G451" s="43">
        <v>1750</v>
      </c>
      <c r="H451" s="38">
        <v>875</v>
      </c>
    </row>
    <row r="452" spans="1:8">
      <c r="A452">
        <v>451</v>
      </c>
      <c r="B452" t="str">
        <f>IF(Data!$B456&lt;&gt;INDEX(Unique!$B$2:$B$5, MATCH(Data!$A456, Unique!$A$2:$A$5, 0)), "Mismatch", "")</f>
        <v/>
      </c>
      <c r="E452" s="28" t="s">
        <v>18</v>
      </c>
      <c r="F452" s="38">
        <v>0.5</v>
      </c>
      <c r="G452" s="43">
        <v>4500</v>
      </c>
      <c r="H452" s="38">
        <v>2250</v>
      </c>
    </row>
    <row r="453" spans="1:8">
      <c r="A453">
        <v>452</v>
      </c>
      <c r="B453" t="str">
        <f>IF(Data!$B457&lt;&gt;INDEX(Unique!$B$2:$B$5, MATCH(Data!$A457, Unique!$A$2:$A$5, 0)), "Mismatch", "")</f>
        <v/>
      </c>
      <c r="E453" s="28" t="s">
        <v>19</v>
      </c>
      <c r="F453" s="38">
        <v>0.5</v>
      </c>
      <c r="G453" s="43">
        <v>1500</v>
      </c>
      <c r="H453" s="38">
        <v>750</v>
      </c>
    </row>
    <row r="454" spans="1:8">
      <c r="A454">
        <v>453</v>
      </c>
      <c r="B454" t="str">
        <f>IF(Data!$B458&lt;&gt;INDEX(Unique!$B$2:$B$5, MATCH(Data!$A458, Unique!$A$2:$A$5, 0)), "Mismatch", "")</f>
        <v/>
      </c>
      <c r="E454" s="28" t="s">
        <v>20</v>
      </c>
      <c r="F454" s="38">
        <v>0.4</v>
      </c>
      <c r="G454" s="43">
        <v>1500</v>
      </c>
      <c r="H454" s="38">
        <v>600</v>
      </c>
    </row>
    <row r="455" spans="1:8">
      <c r="A455">
        <v>454</v>
      </c>
      <c r="B455" t="str">
        <f>IF(Data!$B459&lt;&gt;INDEX(Unique!$B$2:$B$5, MATCH(Data!$A459, Unique!$A$2:$A$5, 0)), "Mismatch", "")</f>
        <v/>
      </c>
      <c r="E455" s="28" t="s">
        <v>21</v>
      </c>
      <c r="F455" s="38">
        <v>0.45</v>
      </c>
      <c r="G455" s="43">
        <v>750</v>
      </c>
      <c r="H455" s="38">
        <v>337.5</v>
      </c>
    </row>
    <row r="456" spans="1:8">
      <c r="A456">
        <v>455</v>
      </c>
      <c r="B456" t="str">
        <f>IF(Data!$B460&lt;&gt;INDEX(Unique!$B$2:$B$5, MATCH(Data!$A460, Unique!$A$2:$A$5, 0)), "Mismatch", "")</f>
        <v/>
      </c>
      <c r="E456" s="28" t="s">
        <v>22</v>
      </c>
      <c r="F456" s="38">
        <v>0.6</v>
      </c>
      <c r="G456" s="43">
        <v>750</v>
      </c>
      <c r="H456" s="38">
        <v>450</v>
      </c>
    </row>
    <row r="457" spans="1:8">
      <c r="A457">
        <v>456</v>
      </c>
      <c r="B457" t="str">
        <f>IF(Data!$B461&lt;&gt;INDEX(Unique!$B$2:$B$5, MATCH(Data!$A461, Unique!$A$2:$A$5, 0)), "Mismatch", "")</f>
        <v/>
      </c>
      <c r="E457" s="28" t="s">
        <v>23</v>
      </c>
      <c r="F457" s="38">
        <v>0.5</v>
      </c>
      <c r="G457" s="43">
        <v>2000</v>
      </c>
      <c r="H457" s="38">
        <v>1000</v>
      </c>
    </row>
    <row r="458" spans="1:8">
      <c r="A458">
        <v>457</v>
      </c>
      <c r="B458" t="str">
        <f>IF(Data!$B462&lt;&gt;INDEX(Unique!$B$2:$B$5, MATCH(Data!$A462, Unique!$A$2:$A$5, 0)), "Mismatch", "")</f>
        <v/>
      </c>
      <c r="E458" s="28" t="s">
        <v>18</v>
      </c>
      <c r="F458" s="38">
        <v>0.6</v>
      </c>
      <c r="G458" s="43">
        <v>4700</v>
      </c>
      <c r="H458" s="38">
        <v>2820</v>
      </c>
    </row>
    <row r="459" spans="1:8">
      <c r="A459">
        <v>458</v>
      </c>
      <c r="B459" t="str">
        <f>IF(Data!$B463&lt;&gt;INDEX(Unique!$B$2:$B$5, MATCH(Data!$A463, Unique!$A$2:$A$5, 0)), "Mismatch", "")</f>
        <v/>
      </c>
      <c r="E459" s="28" t="s">
        <v>19</v>
      </c>
      <c r="F459" s="38">
        <v>0.60000000000000009</v>
      </c>
      <c r="G459" s="43">
        <v>1750</v>
      </c>
      <c r="H459" s="38">
        <v>1050.0000000000002</v>
      </c>
    </row>
    <row r="460" spans="1:8">
      <c r="A460">
        <v>459</v>
      </c>
      <c r="B460" t="str">
        <f>IF(Data!$B464&lt;&gt;INDEX(Unique!$B$2:$B$5, MATCH(Data!$A464, Unique!$A$2:$A$5, 0)), "Mismatch", "")</f>
        <v/>
      </c>
      <c r="E460" s="28" t="s">
        <v>20</v>
      </c>
      <c r="F460" s="38">
        <v>0.55000000000000004</v>
      </c>
      <c r="G460" s="43">
        <v>1500</v>
      </c>
      <c r="H460" s="38">
        <v>825.00000000000011</v>
      </c>
    </row>
    <row r="461" spans="1:8">
      <c r="A461">
        <v>460</v>
      </c>
      <c r="B461" t="str">
        <f>IF(Data!$B465&lt;&gt;INDEX(Unique!$B$2:$B$5, MATCH(Data!$A465, Unique!$A$2:$A$5, 0)), "Mismatch", "")</f>
        <v/>
      </c>
      <c r="E461" s="28" t="s">
        <v>21</v>
      </c>
      <c r="F461" s="38">
        <v>0.55000000000000004</v>
      </c>
      <c r="G461" s="43">
        <v>1000</v>
      </c>
      <c r="H461" s="38">
        <v>550</v>
      </c>
    </row>
    <row r="462" spans="1:8">
      <c r="A462">
        <v>461</v>
      </c>
      <c r="B462" t="str">
        <f>IF(Data!$B466&lt;&gt;INDEX(Unique!$B$2:$B$5, MATCH(Data!$A466, Unique!$A$2:$A$5, 0)), "Mismatch", "")</f>
        <v/>
      </c>
      <c r="E462" s="28" t="s">
        <v>22</v>
      </c>
      <c r="F462" s="38">
        <v>0.65</v>
      </c>
      <c r="G462" s="43">
        <v>1250</v>
      </c>
      <c r="H462" s="38">
        <v>812.5</v>
      </c>
    </row>
    <row r="463" spans="1:8">
      <c r="A463">
        <v>462</v>
      </c>
      <c r="B463" t="str">
        <f>IF(Data!$B467&lt;&gt;INDEX(Unique!$B$2:$B$5, MATCH(Data!$A467, Unique!$A$2:$A$5, 0)), "Mismatch", "")</f>
        <v/>
      </c>
      <c r="E463" s="28" t="s">
        <v>23</v>
      </c>
      <c r="F463" s="38">
        <v>0.70000000000000007</v>
      </c>
      <c r="G463" s="43">
        <v>2500</v>
      </c>
      <c r="H463" s="38">
        <v>1750.0000000000002</v>
      </c>
    </row>
    <row r="464" spans="1:8">
      <c r="A464">
        <v>463</v>
      </c>
      <c r="B464" t="str">
        <f>IF(Data!$B468&lt;&gt;INDEX(Unique!$B$2:$B$5, MATCH(Data!$A468, Unique!$A$2:$A$5, 0)), "Mismatch", "")</f>
        <v/>
      </c>
      <c r="E464" s="28" t="s">
        <v>18</v>
      </c>
      <c r="F464" s="38">
        <v>0.65</v>
      </c>
      <c r="G464" s="43">
        <v>5000</v>
      </c>
      <c r="H464" s="38">
        <v>3250</v>
      </c>
    </row>
    <row r="465" spans="1:8">
      <c r="A465">
        <v>464</v>
      </c>
      <c r="B465" t="str">
        <f>IF(Data!$B469&lt;&gt;INDEX(Unique!$B$2:$B$5, MATCH(Data!$A469, Unique!$A$2:$A$5, 0)), "Mismatch", "")</f>
        <v/>
      </c>
      <c r="E465" s="28" t="s">
        <v>19</v>
      </c>
      <c r="F465" s="38">
        <v>0.60000000000000009</v>
      </c>
      <c r="G465" s="43">
        <v>2500</v>
      </c>
      <c r="H465" s="38">
        <v>1500.0000000000002</v>
      </c>
    </row>
    <row r="466" spans="1:8">
      <c r="A466">
        <v>465</v>
      </c>
      <c r="B466" t="str">
        <f>IF(Data!$B470&lt;&gt;INDEX(Unique!$B$2:$B$5, MATCH(Data!$A470, Unique!$A$2:$A$5, 0)), "Mismatch", "")</f>
        <v/>
      </c>
      <c r="E466" s="28" t="s">
        <v>20</v>
      </c>
      <c r="F466" s="38">
        <v>0.55000000000000004</v>
      </c>
      <c r="G466" s="43">
        <v>1750</v>
      </c>
      <c r="H466" s="38">
        <v>962.50000000000011</v>
      </c>
    </row>
    <row r="467" spans="1:8">
      <c r="A467">
        <v>466</v>
      </c>
      <c r="B467" t="str">
        <f>IF(Data!$B471&lt;&gt;INDEX(Unique!$B$2:$B$5, MATCH(Data!$A471, Unique!$A$2:$A$5, 0)), "Mismatch", "")</f>
        <v/>
      </c>
      <c r="E467" s="28" t="s">
        <v>21</v>
      </c>
      <c r="F467" s="38">
        <v>0.55000000000000004</v>
      </c>
      <c r="G467" s="43">
        <v>1500</v>
      </c>
      <c r="H467" s="38">
        <v>825.00000000000011</v>
      </c>
    </row>
    <row r="468" spans="1:8">
      <c r="A468">
        <v>467</v>
      </c>
      <c r="B468" t="str">
        <f>IF(Data!$B472&lt;&gt;INDEX(Unique!$B$2:$B$5, MATCH(Data!$A472, Unique!$A$2:$A$5, 0)), "Mismatch", "")</f>
        <v/>
      </c>
      <c r="E468" s="28" t="s">
        <v>22</v>
      </c>
      <c r="F468" s="38">
        <v>0.65</v>
      </c>
      <c r="G468" s="43">
        <v>1500</v>
      </c>
      <c r="H468" s="38">
        <v>975</v>
      </c>
    </row>
    <row r="469" spans="1:8">
      <c r="A469">
        <v>468</v>
      </c>
      <c r="B469" t="str">
        <f>IF(Data!$B473&lt;&gt;INDEX(Unique!$B$2:$B$5, MATCH(Data!$A473, Unique!$A$2:$A$5, 0)), "Mismatch", "")</f>
        <v/>
      </c>
      <c r="E469" s="28" t="s">
        <v>23</v>
      </c>
      <c r="F469" s="38">
        <v>0.70000000000000007</v>
      </c>
      <c r="G469" s="43">
        <v>3000</v>
      </c>
      <c r="H469" s="38">
        <v>2100</v>
      </c>
    </row>
    <row r="470" spans="1:8">
      <c r="A470">
        <v>469</v>
      </c>
      <c r="B470" t="str">
        <f>IF(Data!$B474&lt;&gt;INDEX(Unique!$B$2:$B$5, MATCH(Data!$A474, Unique!$A$2:$A$5, 0)), "Mismatch", "")</f>
        <v/>
      </c>
      <c r="E470" s="28" t="s">
        <v>18</v>
      </c>
      <c r="F470" s="38">
        <v>0.65</v>
      </c>
      <c r="G470" s="43">
        <v>5000</v>
      </c>
      <c r="H470" s="38">
        <v>3250</v>
      </c>
    </row>
    <row r="471" spans="1:8">
      <c r="A471">
        <v>470</v>
      </c>
      <c r="B471" t="str">
        <f>IF(Data!$B475&lt;&gt;INDEX(Unique!$B$2:$B$5, MATCH(Data!$A475, Unique!$A$2:$A$5, 0)), "Mismatch", "")</f>
        <v/>
      </c>
      <c r="E471" s="28" t="s">
        <v>19</v>
      </c>
      <c r="F471" s="38">
        <v>0.60000000000000009</v>
      </c>
      <c r="G471" s="43">
        <v>3000</v>
      </c>
      <c r="H471" s="38">
        <v>1800.0000000000002</v>
      </c>
    </row>
    <row r="472" spans="1:8">
      <c r="A472">
        <v>471</v>
      </c>
      <c r="B472" t="str">
        <f>IF(Data!$B476&lt;&gt;INDEX(Unique!$B$2:$B$5, MATCH(Data!$A476, Unique!$A$2:$A$5, 0)), "Mismatch", "")</f>
        <v/>
      </c>
      <c r="E472" s="28" t="s">
        <v>20</v>
      </c>
      <c r="F472" s="38">
        <v>0.55000000000000004</v>
      </c>
      <c r="G472" s="43">
        <v>2250</v>
      </c>
      <c r="H472" s="38">
        <v>1237.5</v>
      </c>
    </row>
    <row r="473" spans="1:8">
      <c r="A473">
        <v>472</v>
      </c>
      <c r="B473" t="str">
        <f>IF(Data!$B477&lt;&gt;INDEX(Unique!$B$2:$B$5, MATCH(Data!$A477, Unique!$A$2:$A$5, 0)), "Mismatch", "")</f>
        <v/>
      </c>
      <c r="E473" s="28" t="s">
        <v>21</v>
      </c>
      <c r="F473" s="38">
        <v>0.55000000000000004</v>
      </c>
      <c r="G473" s="43">
        <v>1750</v>
      </c>
      <c r="H473" s="38">
        <v>962.50000000000011</v>
      </c>
    </row>
    <row r="474" spans="1:8">
      <c r="A474">
        <v>473</v>
      </c>
      <c r="B474" t="str">
        <f>IF(Data!$B478&lt;&gt;INDEX(Unique!$B$2:$B$5, MATCH(Data!$A478, Unique!$A$2:$A$5, 0)), "Mismatch", "")</f>
        <v/>
      </c>
      <c r="E474" s="28" t="s">
        <v>22</v>
      </c>
      <c r="F474" s="38">
        <v>0.65</v>
      </c>
      <c r="G474" s="43">
        <v>2000</v>
      </c>
      <c r="H474" s="38">
        <v>1300</v>
      </c>
    </row>
    <row r="475" spans="1:8">
      <c r="A475">
        <v>474</v>
      </c>
      <c r="B475" t="str">
        <f>IF(Data!$B479&lt;&gt;INDEX(Unique!$B$2:$B$5, MATCH(Data!$A479, Unique!$A$2:$A$5, 0)), "Mismatch", "")</f>
        <v/>
      </c>
      <c r="E475" s="28" t="s">
        <v>23</v>
      </c>
      <c r="F475" s="38">
        <v>0.70000000000000007</v>
      </c>
      <c r="G475" s="43">
        <v>3750</v>
      </c>
      <c r="H475" s="38">
        <v>2625.0000000000005</v>
      </c>
    </row>
    <row r="476" spans="1:8">
      <c r="A476">
        <v>475</v>
      </c>
      <c r="B476" t="str">
        <f>IF(Data!$B480&lt;&gt;INDEX(Unique!$B$2:$B$5, MATCH(Data!$A480, Unique!$A$2:$A$5, 0)), "Mismatch", "")</f>
        <v/>
      </c>
      <c r="E476" s="28" t="s">
        <v>18</v>
      </c>
      <c r="F476" s="38">
        <v>0.65</v>
      </c>
      <c r="G476" s="43">
        <v>5250</v>
      </c>
      <c r="H476" s="38">
        <v>3412.5</v>
      </c>
    </row>
    <row r="477" spans="1:8">
      <c r="A477">
        <v>476</v>
      </c>
      <c r="B477" t="str">
        <f>IF(Data!$B481&lt;&gt;INDEX(Unique!$B$2:$B$5, MATCH(Data!$A481, Unique!$A$2:$A$5, 0)), "Mismatch", "")</f>
        <v/>
      </c>
      <c r="E477" s="28" t="s">
        <v>19</v>
      </c>
      <c r="F477" s="38">
        <v>0.60000000000000009</v>
      </c>
      <c r="G477" s="43">
        <v>3000</v>
      </c>
      <c r="H477" s="38">
        <v>1800.0000000000002</v>
      </c>
    </row>
    <row r="478" spans="1:8">
      <c r="A478">
        <v>477</v>
      </c>
      <c r="B478" t="str">
        <f>IF(Data!$B482&lt;&gt;INDEX(Unique!$B$2:$B$5, MATCH(Data!$A482, Unique!$A$2:$A$5, 0)), "Mismatch", "")</f>
        <v/>
      </c>
      <c r="E478" s="28" t="s">
        <v>20</v>
      </c>
      <c r="F478" s="38">
        <v>0.55000000000000004</v>
      </c>
      <c r="G478" s="43">
        <v>2250</v>
      </c>
      <c r="H478" s="38">
        <v>1237.5</v>
      </c>
    </row>
    <row r="479" spans="1:8">
      <c r="A479">
        <v>478</v>
      </c>
      <c r="B479" t="str">
        <f>IF(Data!$B483&lt;&gt;INDEX(Unique!$B$2:$B$5, MATCH(Data!$A483, Unique!$A$2:$A$5, 0)), "Mismatch", "")</f>
        <v/>
      </c>
      <c r="E479" s="28" t="s">
        <v>21</v>
      </c>
      <c r="F479" s="38">
        <v>0.55000000000000004</v>
      </c>
      <c r="G479" s="43">
        <v>2000</v>
      </c>
      <c r="H479" s="38">
        <v>1100</v>
      </c>
    </row>
    <row r="480" spans="1:8">
      <c r="A480">
        <v>479</v>
      </c>
      <c r="B480" t="str">
        <f>IF(Data!$B484&lt;&gt;INDEX(Unique!$B$2:$B$5, MATCH(Data!$A484, Unique!$A$2:$A$5, 0)), "Mismatch", "")</f>
        <v/>
      </c>
      <c r="E480" s="28" t="s">
        <v>22</v>
      </c>
      <c r="F480" s="38">
        <v>0.65</v>
      </c>
      <c r="G480" s="43">
        <v>1750</v>
      </c>
      <c r="H480" s="38">
        <v>1137.5</v>
      </c>
    </row>
    <row r="481" spans="1:8">
      <c r="A481">
        <v>480</v>
      </c>
      <c r="B481" t="str">
        <f>IF(Data!$B485&lt;&gt;INDEX(Unique!$B$2:$B$5, MATCH(Data!$A485, Unique!$A$2:$A$5, 0)), "Mismatch", "")</f>
        <v/>
      </c>
      <c r="E481" s="28" t="s">
        <v>23</v>
      </c>
      <c r="F481" s="38">
        <v>0.70000000000000007</v>
      </c>
      <c r="G481" s="43">
        <v>3500</v>
      </c>
      <c r="H481" s="38">
        <v>2450.0000000000005</v>
      </c>
    </row>
    <row r="482" spans="1:8">
      <c r="A482">
        <v>481</v>
      </c>
      <c r="B482" t="str">
        <f>IF(Data!$B486&lt;&gt;INDEX(Unique!$B$2:$B$5, MATCH(Data!$A486, Unique!$A$2:$A$5, 0)), "Mismatch", "")</f>
        <v/>
      </c>
      <c r="E482" s="28" t="s">
        <v>18</v>
      </c>
      <c r="F482" s="38">
        <v>0.65</v>
      </c>
      <c r="G482" s="43">
        <v>4750</v>
      </c>
      <c r="H482" s="38">
        <v>3087.5</v>
      </c>
    </row>
    <row r="483" spans="1:8">
      <c r="A483">
        <v>482</v>
      </c>
      <c r="B483" t="str">
        <f>IF(Data!$B487&lt;&gt;INDEX(Unique!$B$2:$B$5, MATCH(Data!$A487, Unique!$A$2:$A$5, 0)), "Mismatch", "")</f>
        <v/>
      </c>
      <c r="E483" s="28" t="s">
        <v>19</v>
      </c>
      <c r="F483" s="38">
        <v>0.5</v>
      </c>
      <c r="G483" s="43">
        <v>2750</v>
      </c>
      <c r="H483" s="38">
        <v>1375</v>
      </c>
    </row>
    <row r="484" spans="1:8">
      <c r="A484">
        <v>483</v>
      </c>
      <c r="B484" t="str">
        <f>IF(Data!$B488&lt;&gt;INDEX(Unique!$B$2:$B$5, MATCH(Data!$A488, Unique!$A$2:$A$5, 0)), "Mismatch", "")</f>
        <v/>
      </c>
      <c r="E484" s="28" t="s">
        <v>20</v>
      </c>
      <c r="F484" s="38">
        <v>0.45</v>
      </c>
      <c r="G484" s="43">
        <v>2000</v>
      </c>
      <c r="H484" s="38">
        <v>900</v>
      </c>
    </row>
    <row r="485" spans="1:8">
      <c r="A485">
        <v>484</v>
      </c>
      <c r="B485" t="str">
        <f>IF(Data!$B489&lt;&gt;INDEX(Unique!$B$2:$B$5, MATCH(Data!$A489, Unique!$A$2:$A$5, 0)), "Mismatch", "")</f>
        <v/>
      </c>
      <c r="E485" s="28" t="s">
        <v>21</v>
      </c>
      <c r="F485" s="38">
        <v>0.45</v>
      </c>
      <c r="G485" s="43">
        <v>1750</v>
      </c>
      <c r="H485" s="38">
        <v>787.5</v>
      </c>
    </row>
    <row r="486" spans="1:8">
      <c r="A486">
        <v>485</v>
      </c>
      <c r="B486" t="str">
        <f>IF(Data!$B490&lt;&gt;INDEX(Unique!$B$2:$B$5, MATCH(Data!$A490, Unique!$A$2:$A$5, 0)), "Mismatch", "")</f>
        <v/>
      </c>
      <c r="E486" s="28" t="s">
        <v>22</v>
      </c>
      <c r="F486" s="38">
        <v>0.54999999999999993</v>
      </c>
      <c r="G486" s="43">
        <v>1250</v>
      </c>
      <c r="H486" s="38">
        <v>687.49999999999989</v>
      </c>
    </row>
    <row r="487" spans="1:8">
      <c r="A487">
        <v>486</v>
      </c>
      <c r="B487" t="str">
        <f>IF(Data!$B491&lt;&gt;INDEX(Unique!$B$2:$B$5, MATCH(Data!$A491, Unique!$A$2:$A$5, 0)), "Mismatch", "")</f>
        <v/>
      </c>
      <c r="E487" s="28" t="s">
        <v>23</v>
      </c>
      <c r="F487" s="38">
        <v>0.6</v>
      </c>
      <c r="G487" s="43">
        <v>2250</v>
      </c>
      <c r="H487" s="38">
        <v>1350</v>
      </c>
    </row>
    <row r="488" spans="1:8">
      <c r="A488">
        <v>487</v>
      </c>
      <c r="B488" t="str">
        <f>IF(Data!$B492&lt;&gt;INDEX(Unique!$B$2:$B$5, MATCH(Data!$A492, Unique!$A$2:$A$5, 0)), "Mismatch", "")</f>
        <v/>
      </c>
      <c r="E488" s="28" t="s">
        <v>18</v>
      </c>
      <c r="F488" s="38">
        <v>0.6</v>
      </c>
      <c r="G488" s="43">
        <v>4000</v>
      </c>
      <c r="H488" s="38">
        <v>2400</v>
      </c>
    </row>
    <row r="489" spans="1:8">
      <c r="A489">
        <v>488</v>
      </c>
      <c r="B489" t="str">
        <f>IF(Data!$B493&lt;&gt;INDEX(Unique!$B$2:$B$5, MATCH(Data!$A493, Unique!$A$2:$A$5, 0)), "Mismatch", "")</f>
        <v/>
      </c>
      <c r="E489" s="28" t="s">
        <v>19</v>
      </c>
      <c r="F489" s="38">
        <v>0.5</v>
      </c>
      <c r="G489" s="43">
        <v>2250</v>
      </c>
      <c r="H489" s="38">
        <v>1125</v>
      </c>
    </row>
    <row r="490" spans="1:8">
      <c r="A490">
        <v>489</v>
      </c>
      <c r="B490" t="str">
        <f>IF(Data!$B494&lt;&gt;INDEX(Unique!$B$2:$B$5, MATCH(Data!$A494, Unique!$A$2:$A$5, 0)), "Mismatch", "")</f>
        <v/>
      </c>
      <c r="E490" s="28" t="s">
        <v>20</v>
      </c>
      <c r="F490" s="38">
        <v>0.5</v>
      </c>
      <c r="G490" s="43">
        <v>1250</v>
      </c>
      <c r="H490" s="38">
        <v>625</v>
      </c>
    </row>
    <row r="491" spans="1:8">
      <c r="A491">
        <v>490</v>
      </c>
      <c r="B491" t="str">
        <f>IF(Data!$B495&lt;&gt;INDEX(Unique!$B$2:$B$5, MATCH(Data!$A495, Unique!$A$2:$A$5, 0)), "Mismatch", "")</f>
        <v/>
      </c>
      <c r="E491" s="28" t="s">
        <v>21</v>
      </c>
      <c r="F491" s="38">
        <v>0.5</v>
      </c>
      <c r="G491" s="43">
        <v>1000</v>
      </c>
      <c r="H491" s="38">
        <v>500</v>
      </c>
    </row>
    <row r="492" spans="1:8">
      <c r="A492">
        <v>491</v>
      </c>
      <c r="B492" t="str">
        <f>IF(Data!$B496&lt;&gt;INDEX(Unique!$B$2:$B$5, MATCH(Data!$A496, Unique!$A$2:$A$5, 0)), "Mismatch", "")</f>
        <v/>
      </c>
      <c r="E492" s="28" t="s">
        <v>22</v>
      </c>
      <c r="F492" s="38">
        <v>0.6</v>
      </c>
      <c r="G492" s="43">
        <v>1000</v>
      </c>
      <c r="H492" s="38">
        <v>600</v>
      </c>
    </row>
    <row r="493" spans="1:8">
      <c r="A493">
        <v>492</v>
      </c>
      <c r="B493" t="str">
        <f>IF(Data!$B497&lt;&gt;INDEX(Unique!$B$2:$B$5, MATCH(Data!$A497, Unique!$A$2:$A$5, 0)), "Mismatch", "")</f>
        <v/>
      </c>
      <c r="E493" s="28" t="s">
        <v>23</v>
      </c>
      <c r="F493" s="38">
        <v>0.64999999999999991</v>
      </c>
      <c r="G493" s="43">
        <v>2250</v>
      </c>
      <c r="H493" s="38">
        <v>1462.4999999999998</v>
      </c>
    </row>
    <row r="494" spans="1:8">
      <c r="A494">
        <v>493</v>
      </c>
      <c r="B494" t="str">
        <f>IF(Data!$B498&lt;&gt;INDEX(Unique!$B$2:$B$5, MATCH(Data!$A498, Unique!$A$2:$A$5, 0)), "Mismatch", "")</f>
        <v/>
      </c>
      <c r="E494" s="28" t="s">
        <v>18</v>
      </c>
      <c r="F494" s="38">
        <v>0.70000000000000007</v>
      </c>
      <c r="G494" s="43">
        <v>3750</v>
      </c>
      <c r="H494" s="38">
        <v>2625.0000000000005</v>
      </c>
    </row>
    <row r="495" spans="1:8">
      <c r="A495">
        <v>494</v>
      </c>
      <c r="B495" t="str">
        <f>IF(Data!$B499&lt;&gt;INDEX(Unique!$B$2:$B$5, MATCH(Data!$A499, Unique!$A$2:$A$5, 0)), "Mismatch", "")</f>
        <v/>
      </c>
      <c r="E495" s="28" t="s">
        <v>19</v>
      </c>
      <c r="F495" s="38">
        <v>0.60000000000000009</v>
      </c>
      <c r="G495" s="43">
        <v>2000</v>
      </c>
      <c r="H495" s="38">
        <v>1200.0000000000002</v>
      </c>
    </row>
    <row r="496" spans="1:8">
      <c r="A496">
        <v>495</v>
      </c>
      <c r="B496" t="str">
        <f>IF(Data!$B500&lt;&gt;INDEX(Unique!$B$2:$B$5, MATCH(Data!$A500, Unique!$A$2:$A$5, 0)), "Mismatch", "")</f>
        <v/>
      </c>
      <c r="E496" s="28" t="s">
        <v>20</v>
      </c>
      <c r="F496" s="38">
        <v>0.60000000000000009</v>
      </c>
      <c r="G496" s="43">
        <v>1950</v>
      </c>
      <c r="H496" s="38">
        <v>1170.0000000000002</v>
      </c>
    </row>
    <row r="497" spans="1:8">
      <c r="A497">
        <v>496</v>
      </c>
      <c r="B497" t="str">
        <f>IF(Data!$B501&lt;&gt;INDEX(Unique!$B$2:$B$5, MATCH(Data!$A501, Unique!$A$2:$A$5, 0)), "Mismatch", "")</f>
        <v/>
      </c>
      <c r="E497" s="28" t="s">
        <v>21</v>
      </c>
      <c r="F497" s="38">
        <v>0.60000000000000009</v>
      </c>
      <c r="G497" s="43">
        <v>1750</v>
      </c>
      <c r="H497" s="38">
        <v>1050.0000000000002</v>
      </c>
    </row>
    <row r="498" spans="1:8">
      <c r="A498">
        <v>497</v>
      </c>
      <c r="B498" t="str">
        <f>IF(Data!$B502&lt;&gt;INDEX(Unique!$B$2:$B$5, MATCH(Data!$A502, Unique!$A$2:$A$5, 0)), "Mismatch", "")</f>
        <v/>
      </c>
      <c r="E498" s="28" t="s">
        <v>22</v>
      </c>
      <c r="F498" s="38">
        <v>0.70000000000000007</v>
      </c>
      <c r="G498" s="43">
        <v>1500</v>
      </c>
      <c r="H498" s="38">
        <v>1050</v>
      </c>
    </row>
    <row r="499" spans="1:8">
      <c r="A499">
        <v>498</v>
      </c>
      <c r="B499" t="str">
        <f>IF(Data!$B503&lt;&gt;INDEX(Unique!$B$2:$B$5, MATCH(Data!$A503, Unique!$A$2:$A$5, 0)), "Mismatch", "")</f>
        <v/>
      </c>
      <c r="E499" s="28" t="s">
        <v>23</v>
      </c>
      <c r="F499" s="38">
        <v>0.75</v>
      </c>
      <c r="G499" s="43">
        <v>2500</v>
      </c>
      <c r="H499" s="38">
        <v>1875</v>
      </c>
    </row>
    <row r="500" spans="1:8">
      <c r="A500">
        <v>499</v>
      </c>
      <c r="B500" t="str">
        <f>IF(Data!$B504&lt;&gt;INDEX(Unique!$B$2:$B$5, MATCH(Data!$A504, Unique!$A$2:$A$5, 0)), "Mismatch", "")</f>
        <v/>
      </c>
      <c r="E500" s="28" t="s">
        <v>18</v>
      </c>
      <c r="F500" s="38">
        <v>0.70000000000000007</v>
      </c>
      <c r="G500" s="43">
        <v>4750</v>
      </c>
      <c r="H500" s="38">
        <v>3325.0000000000005</v>
      </c>
    </row>
    <row r="501" spans="1:8">
      <c r="A501">
        <v>500</v>
      </c>
      <c r="B501" t="str">
        <f>IF(Data!$B505&lt;&gt;INDEX(Unique!$B$2:$B$5, MATCH(Data!$A505, Unique!$A$2:$A$5, 0)), "Mismatch", "")</f>
        <v/>
      </c>
      <c r="E501" s="28" t="s">
        <v>19</v>
      </c>
      <c r="F501" s="38">
        <v>0.60000000000000009</v>
      </c>
      <c r="G501" s="43">
        <v>2750</v>
      </c>
      <c r="H501" s="38">
        <v>1650.0000000000002</v>
      </c>
    </row>
    <row r="502" spans="1:8">
      <c r="A502">
        <v>501</v>
      </c>
      <c r="B502" t="str">
        <f>IF(Data!$B506&lt;&gt;INDEX(Unique!$B$2:$B$5, MATCH(Data!$A506, Unique!$A$2:$A$5, 0)), "Mismatch", "")</f>
        <v/>
      </c>
      <c r="E502" s="28" t="s">
        <v>20</v>
      </c>
      <c r="F502" s="38">
        <v>0.60000000000000009</v>
      </c>
      <c r="G502" s="43">
        <v>2250</v>
      </c>
      <c r="H502" s="38">
        <v>1350.0000000000002</v>
      </c>
    </row>
    <row r="503" spans="1:8">
      <c r="A503">
        <v>502</v>
      </c>
      <c r="B503" t="str">
        <f>IF(Data!$B507&lt;&gt;INDEX(Unique!$B$2:$B$5, MATCH(Data!$A507, Unique!$A$2:$A$5, 0)), "Mismatch", "")</f>
        <v/>
      </c>
      <c r="E503" s="28" t="s">
        <v>21</v>
      </c>
      <c r="F503" s="38">
        <v>0.60000000000000009</v>
      </c>
      <c r="G503" s="43">
        <v>1750</v>
      </c>
      <c r="H503" s="38">
        <v>1050.0000000000002</v>
      </c>
    </row>
    <row r="504" spans="1:8">
      <c r="A504">
        <v>503</v>
      </c>
      <c r="B504" t="str">
        <f>IF(Data!$B508&lt;&gt;INDEX(Unique!$B$2:$B$5, MATCH(Data!$A508, Unique!$A$2:$A$5, 0)), "Mismatch", "")</f>
        <v/>
      </c>
      <c r="E504" s="28" t="s">
        <v>22</v>
      </c>
      <c r="F504" s="38">
        <v>0.70000000000000007</v>
      </c>
      <c r="G504" s="43">
        <v>1750</v>
      </c>
      <c r="H504" s="38">
        <v>1225.0000000000002</v>
      </c>
    </row>
    <row r="505" spans="1:8">
      <c r="A505">
        <v>504</v>
      </c>
      <c r="B505" t="str">
        <f>IF(Data!$B509&lt;&gt;INDEX(Unique!$B$2:$B$5, MATCH(Data!$A509, Unique!$A$2:$A$5, 0)), "Mismatch", "")</f>
        <v/>
      </c>
      <c r="E505" s="28" t="s">
        <v>23</v>
      </c>
      <c r="F505" s="38">
        <v>0.75</v>
      </c>
      <c r="G505" s="43">
        <v>2750</v>
      </c>
      <c r="H505" s="38">
        <v>2062.5</v>
      </c>
    </row>
    <row r="506" spans="1:8">
      <c r="A506">
        <v>505</v>
      </c>
      <c r="B506" t="str">
        <f>IF(Data!$B510&lt;&gt;INDEX(Unique!$B$2:$B$5, MATCH(Data!$A510, Unique!$A$2:$A$5, 0)), "Mismatch", "")</f>
        <v/>
      </c>
      <c r="E506" s="28" t="s">
        <v>18</v>
      </c>
      <c r="F506" s="38">
        <v>0.35</v>
      </c>
      <c r="G506" s="43">
        <v>4500</v>
      </c>
      <c r="H506" s="38">
        <v>1575</v>
      </c>
    </row>
    <row r="507" spans="1:8">
      <c r="A507">
        <v>506</v>
      </c>
      <c r="B507" t="str">
        <f>IF(Data!$B511&lt;&gt;INDEX(Unique!$B$2:$B$5, MATCH(Data!$A511, Unique!$A$2:$A$5, 0)), "Mismatch", "")</f>
        <v/>
      </c>
      <c r="E507" s="28" t="s">
        <v>19</v>
      </c>
      <c r="F507" s="38">
        <v>0.45</v>
      </c>
      <c r="G507" s="43">
        <v>4500</v>
      </c>
      <c r="H507" s="38">
        <v>2025</v>
      </c>
    </row>
    <row r="508" spans="1:8">
      <c r="A508">
        <v>507</v>
      </c>
      <c r="B508" t="str">
        <f>IF(Data!$B512&lt;&gt;INDEX(Unique!$B$2:$B$5, MATCH(Data!$A512, Unique!$A$2:$A$5, 0)), "Mismatch", "")</f>
        <v/>
      </c>
      <c r="E508" s="28" t="s">
        <v>20</v>
      </c>
      <c r="F508" s="38">
        <v>0.45</v>
      </c>
      <c r="G508" s="43">
        <v>4500</v>
      </c>
      <c r="H508" s="38">
        <v>2025</v>
      </c>
    </row>
    <row r="509" spans="1:8">
      <c r="A509">
        <v>508</v>
      </c>
      <c r="B509" t="str">
        <f>IF(Data!$B513&lt;&gt;INDEX(Unique!$B$2:$B$5, MATCH(Data!$A513, Unique!$A$2:$A$5, 0)), "Mismatch", "")</f>
        <v/>
      </c>
      <c r="E509" s="28" t="s">
        <v>21</v>
      </c>
      <c r="F509" s="38">
        <v>0.45</v>
      </c>
      <c r="G509" s="43">
        <v>3000</v>
      </c>
      <c r="H509" s="38">
        <v>1350</v>
      </c>
    </row>
    <row r="510" spans="1:8">
      <c r="A510">
        <v>509</v>
      </c>
      <c r="B510" t="str">
        <f>IF(Data!$B514&lt;&gt;INDEX(Unique!$B$2:$B$5, MATCH(Data!$A514, Unique!$A$2:$A$5, 0)), "Mismatch", "")</f>
        <v/>
      </c>
      <c r="E510" s="28" t="s">
        <v>22</v>
      </c>
      <c r="F510" s="38">
        <v>0.5</v>
      </c>
      <c r="G510" s="43">
        <v>2500</v>
      </c>
      <c r="H510" s="38">
        <v>1250</v>
      </c>
    </row>
    <row r="511" spans="1:8">
      <c r="A511">
        <v>510</v>
      </c>
      <c r="B511" t="str">
        <f>IF(Data!$B515&lt;&gt;INDEX(Unique!$B$2:$B$5, MATCH(Data!$A515, Unique!$A$2:$A$5, 0)), "Mismatch", "")</f>
        <v/>
      </c>
      <c r="E511" s="28" t="s">
        <v>23</v>
      </c>
      <c r="F511" s="38">
        <v>0.45</v>
      </c>
      <c r="G511" s="43">
        <v>4750</v>
      </c>
      <c r="H511" s="38">
        <v>2137.5</v>
      </c>
    </row>
    <row r="512" spans="1:8">
      <c r="A512">
        <v>511</v>
      </c>
      <c r="B512" t="str">
        <f>IF(Data!$B516&lt;&gt;INDEX(Unique!$B$2:$B$5, MATCH(Data!$A516, Unique!$A$2:$A$5, 0)), "Mismatch", "")</f>
        <v/>
      </c>
      <c r="E512" s="28" t="s">
        <v>18</v>
      </c>
      <c r="F512" s="38">
        <v>0.35</v>
      </c>
      <c r="G512" s="43">
        <v>5250</v>
      </c>
      <c r="H512" s="38">
        <v>1837.4999999999998</v>
      </c>
    </row>
    <row r="513" spans="1:8">
      <c r="A513">
        <v>512</v>
      </c>
      <c r="B513" t="str">
        <f>IF(Data!$B517&lt;&gt;INDEX(Unique!$B$2:$B$5, MATCH(Data!$A517, Unique!$A$2:$A$5, 0)), "Mismatch", "")</f>
        <v/>
      </c>
      <c r="E513" s="28" t="s">
        <v>19</v>
      </c>
      <c r="F513" s="38">
        <v>0.45</v>
      </c>
      <c r="G513" s="43">
        <v>4250</v>
      </c>
      <c r="H513" s="38">
        <v>1912.5</v>
      </c>
    </row>
    <row r="514" spans="1:8">
      <c r="A514">
        <v>513</v>
      </c>
      <c r="B514" t="str">
        <f>IF(Data!$B518&lt;&gt;INDEX(Unique!$B$2:$B$5, MATCH(Data!$A518, Unique!$A$2:$A$5, 0)), "Mismatch", "")</f>
        <v/>
      </c>
      <c r="E514" s="28" t="s">
        <v>20</v>
      </c>
      <c r="F514" s="38">
        <v>0.45</v>
      </c>
      <c r="G514" s="43">
        <v>4250</v>
      </c>
      <c r="H514" s="38">
        <v>1912.5</v>
      </c>
    </row>
    <row r="515" spans="1:8">
      <c r="A515">
        <v>514</v>
      </c>
      <c r="B515" t="str">
        <f>IF(Data!$B519&lt;&gt;INDEX(Unique!$B$2:$B$5, MATCH(Data!$A519, Unique!$A$2:$A$5, 0)), "Mismatch", "")</f>
        <v/>
      </c>
      <c r="E515" s="28" t="s">
        <v>21</v>
      </c>
      <c r="F515" s="38">
        <v>0.45</v>
      </c>
      <c r="G515" s="43">
        <v>2750</v>
      </c>
      <c r="H515" s="38">
        <v>1237.5</v>
      </c>
    </row>
    <row r="516" spans="1:8">
      <c r="A516">
        <v>515</v>
      </c>
      <c r="B516" t="str">
        <f>IF(Data!$B520&lt;&gt;INDEX(Unique!$B$2:$B$5, MATCH(Data!$A520, Unique!$A$2:$A$5, 0)), "Mismatch", "")</f>
        <v/>
      </c>
      <c r="E516" s="28" t="s">
        <v>22</v>
      </c>
      <c r="F516" s="38">
        <v>0.5</v>
      </c>
      <c r="G516" s="43">
        <v>2000</v>
      </c>
      <c r="H516" s="38">
        <v>1000</v>
      </c>
    </row>
    <row r="517" spans="1:8">
      <c r="A517">
        <v>516</v>
      </c>
      <c r="B517" t="str">
        <f>IF(Data!$B521&lt;&gt;INDEX(Unique!$B$2:$B$5, MATCH(Data!$A521, Unique!$A$2:$A$5, 0)), "Mismatch", "")</f>
        <v/>
      </c>
      <c r="E517" s="28" t="s">
        <v>23</v>
      </c>
      <c r="F517" s="38">
        <v>0.45</v>
      </c>
      <c r="G517" s="43">
        <v>4000</v>
      </c>
      <c r="H517" s="38">
        <v>1800</v>
      </c>
    </row>
    <row r="518" spans="1:8">
      <c r="A518">
        <v>517</v>
      </c>
      <c r="B518" t="str">
        <f>IF(Data!$B522&lt;&gt;INDEX(Unique!$B$2:$B$5, MATCH(Data!$A522, Unique!$A$2:$A$5, 0)), "Mismatch", "")</f>
        <v/>
      </c>
      <c r="E518" s="28" t="s">
        <v>18</v>
      </c>
      <c r="F518" s="38">
        <v>0.45</v>
      </c>
      <c r="G518" s="43">
        <v>5500</v>
      </c>
      <c r="H518" s="38">
        <v>2475</v>
      </c>
    </row>
    <row r="519" spans="1:8">
      <c r="A519">
        <v>518</v>
      </c>
      <c r="B519" t="str">
        <f>IF(Data!$B523&lt;&gt;INDEX(Unique!$B$2:$B$5, MATCH(Data!$A523, Unique!$A$2:$A$5, 0)), "Mismatch", "")</f>
        <v/>
      </c>
      <c r="E519" s="28" t="s">
        <v>19</v>
      </c>
      <c r="F519" s="38">
        <v>0.54999999999999993</v>
      </c>
      <c r="G519" s="43">
        <v>4000</v>
      </c>
      <c r="H519" s="38">
        <v>2199.9999999999995</v>
      </c>
    </row>
    <row r="520" spans="1:8">
      <c r="A520">
        <v>519</v>
      </c>
      <c r="B520" t="str">
        <f>IF(Data!$B524&lt;&gt;INDEX(Unique!$B$2:$B$5, MATCH(Data!$A524, Unique!$A$2:$A$5, 0)), "Mismatch", "")</f>
        <v/>
      </c>
      <c r="E520" s="28" t="s">
        <v>20</v>
      </c>
      <c r="F520" s="38">
        <v>0.54999999999999993</v>
      </c>
      <c r="G520" s="43">
        <v>4000</v>
      </c>
      <c r="H520" s="38">
        <v>2199.9999999999995</v>
      </c>
    </row>
    <row r="521" spans="1:8">
      <c r="A521">
        <v>520</v>
      </c>
      <c r="B521" t="str">
        <f>IF(Data!$B525&lt;&gt;INDEX(Unique!$B$2:$B$5, MATCH(Data!$A525, Unique!$A$2:$A$5, 0)), "Mismatch", "")</f>
        <v/>
      </c>
      <c r="E521" s="28" t="s">
        <v>21</v>
      </c>
      <c r="F521" s="38">
        <v>0.54999999999999993</v>
      </c>
      <c r="G521" s="43">
        <v>3000</v>
      </c>
      <c r="H521" s="38">
        <v>1649.9999999999998</v>
      </c>
    </row>
    <row r="522" spans="1:8">
      <c r="A522">
        <v>521</v>
      </c>
      <c r="B522" t="str">
        <f>IF(Data!$B526&lt;&gt;INDEX(Unique!$B$2:$B$5, MATCH(Data!$A526, Unique!$A$2:$A$5, 0)), "Mismatch", "")</f>
        <v/>
      </c>
      <c r="E522" s="28" t="s">
        <v>22</v>
      </c>
      <c r="F522" s="38">
        <v>0.6</v>
      </c>
      <c r="G522" s="43">
        <v>1750</v>
      </c>
      <c r="H522" s="38">
        <v>1050</v>
      </c>
    </row>
    <row r="523" spans="1:8">
      <c r="A523">
        <v>522</v>
      </c>
      <c r="B523" t="str">
        <f>IF(Data!$B527&lt;&gt;INDEX(Unique!$B$2:$B$5, MATCH(Data!$A527, Unique!$A$2:$A$5, 0)), "Mismatch", "")</f>
        <v/>
      </c>
      <c r="E523" s="28" t="s">
        <v>23</v>
      </c>
      <c r="F523" s="38">
        <v>0.54999999999999993</v>
      </c>
      <c r="G523" s="43">
        <v>3750</v>
      </c>
      <c r="H523" s="38">
        <v>2062.4999999999995</v>
      </c>
    </row>
    <row r="524" spans="1:8">
      <c r="A524">
        <v>523</v>
      </c>
      <c r="B524" t="str">
        <f>IF(Data!$B528&lt;&gt;INDEX(Unique!$B$2:$B$5, MATCH(Data!$A528, Unique!$A$2:$A$5, 0)), "Mismatch", "")</f>
        <v/>
      </c>
      <c r="E524" s="28" t="s">
        <v>18</v>
      </c>
      <c r="F524" s="38">
        <v>0.6</v>
      </c>
      <c r="G524" s="43">
        <v>5500</v>
      </c>
      <c r="H524" s="38">
        <v>3300</v>
      </c>
    </row>
    <row r="525" spans="1:8">
      <c r="A525">
        <v>524</v>
      </c>
      <c r="B525" t="str">
        <f>IF(Data!$B529&lt;&gt;INDEX(Unique!$B$2:$B$5, MATCH(Data!$A529, Unique!$A$2:$A$5, 0)), "Mismatch", "")</f>
        <v/>
      </c>
      <c r="E525" s="28" t="s">
        <v>19</v>
      </c>
      <c r="F525" s="38">
        <v>0.65</v>
      </c>
      <c r="G525" s="43">
        <v>3500</v>
      </c>
      <c r="H525" s="38">
        <v>2275</v>
      </c>
    </row>
    <row r="526" spans="1:8">
      <c r="A526">
        <v>525</v>
      </c>
      <c r="B526" t="str">
        <f>IF(Data!$B530&lt;&gt;INDEX(Unique!$B$2:$B$5, MATCH(Data!$A530, Unique!$A$2:$A$5, 0)), "Mismatch", "")</f>
        <v/>
      </c>
      <c r="E526" s="28" t="s">
        <v>20</v>
      </c>
      <c r="F526" s="38">
        <v>0.65</v>
      </c>
      <c r="G526" s="43">
        <v>4000</v>
      </c>
      <c r="H526" s="38">
        <v>2600</v>
      </c>
    </row>
    <row r="527" spans="1:8">
      <c r="A527">
        <v>526</v>
      </c>
      <c r="B527" t="str">
        <f>IF(Data!$B531&lt;&gt;INDEX(Unique!$B$2:$B$5, MATCH(Data!$A531, Unique!$A$2:$A$5, 0)), "Mismatch", "")</f>
        <v/>
      </c>
      <c r="E527" s="28" t="s">
        <v>21</v>
      </c>
      <c r="F527" s="38">
        <v>0.6</v>
      </c>
      <c r="G527" s="43">
        <v>3000</v>
      </c>
      <c r="H527" s="38">
        <v>1800</v>
      </c>
    </row>
    <row r="528" spans="1:8">
      <c r="A528">
        <v>527</v>
      </c>
      <c r="B528" t="str">
        <f>IF(Data!$B532&lt;&gt;INDEX(Unique!$B$2:$B$5, MATCH(Data!$A532, Unique!$A$2:$A$5, 0)), "Mismatch", "")</f>
        <v/>
      </c>
      <c r="E528" s="28" t="s">
        <v>22</v>
      </c>
      <c r="F528" s="38">
        <v>0.65</v>
      </c>
      <c r="G528" s="43">
        <v>2000</v>
      </c>
      <c r="H528" s="38">
        <v>1300</v>
      </c>
    </row>
    <row r="529" spans="1:8">
      <c r="A529">
        <v>528</v>
      </c>
      <c r="B529" t="str">
        <f>IF(Data!$B533&lt;&gt;INDEX(Unique!$B$2:$B$5, MATCH(Data!$A533, Unique!$A$2:$A$5, 0)), "Mismatch", "")</f>
        <v/>
      </c>
      <c r="E529" s="28" t="s">
        <v>23</v>
      </c>
      <c r="F529" s="38">
        <v>0.8</v>
      </c>
      <c r="G529" s="43">
        <v>3500</v>
      </c>
      <c r="H529" s="38">
        <v>2800</v>
      </c>
    </row>
    <row r="530" spans="1:8">
      <c r="A530">
        <v>529</v>
      </c>
      <c r="B530" t="str">
        <f>IF(Data!$B534&lt;&gt;INDEX(Unique!$B$2:$B$5, MATCH(Data!$A534, Unique!$A$2:$A$5, 0)), "Mismatch", "")</f>
        <v/>
      </c>
      <c r="E530" s="28" t="s">
        <v>18</v>
      </c>
      <c r="F530" s="38">
        <v>0.6</v>
      </c>
      <c r="G530" s="43">
        <v>5500</v>
      </c>
      <c r="H530" s="38">
        <v>3300</v>
      </c>
    </row>
    <row r="531" spans="1:8">
      <c r="A531">
        <v>530</v>
      </c>
      <c r="B531" t="str">
        <f>IF(Data!$B535&lt;&gt;INDEX(Unique!$B$2:$B$5, MATCH(Data!$A535, Unique!$A$2:$A$5, 0)), "Mismatch", "")</f>
        <v/>
      </c>
      <c r="E531" s="28" t="s">
        <v>19</v>
      </c>
      <c r="F531" s="38">
        <v>0.65</v>
      </c>
      <c r="G531" s="43">
        <v>4000</v>
      </c>
      <c r="H531" s="38">
        <v>2600</v>
      </c>
    </row>
    <row r="532" spans="1:8">
      <c r="A532">
        <v>531</v>
      </c>
      <c r="B532" t="str">
        <f>IF(Data!$B536&lt;&gt;INDEX(Unique!$B$2:$B$5, MATCH(Data!$A536, Unique!$A$2:$A$5, 0)), "Mismatch", "")</f>
        <v/>
      </c>
      <c r="E532" s="28" t="s">
        <v>20</v>
      </c>
      <c r="F532" s="38">
        <v>0.65</v>
      </c>
      <c r="G532" s="43">
        <v>4000</v>
      </c>
      <c r="H532" s="38">
        <v>2600</v>
      </c>
    </row>
    <row r="533" spans="1:8">
      <c r="A533">
        <v>532</v>
      </c>
      <c r="B533" t="str">
        <f>IF(Data!$B537&lt;&gt;INDEX(Unique!$B$2:$B$5, MATCH(Data!$A537, Unique!$A$2:$A$5, 0)), "Mismatch", "")</f>
        <v/>
      </c>
      <c r="E533" s="28" t="s">
        <v>21</v>
      </c>
      <c r="F533" s="38">
        <v>0.6</v>
      </c>
      <c r="G533" s="43">
        <v>3000</v>
      </c>
      <c r="H533" s="38">
        <v>1800</v>
      </c>
    </row>
    <row r="534" spans="1:8">
      <c r="A534">
        <v>533</v>
      </c>
      <c r="B534" t="str">
        <f>IF(Data!$B538&lt;&gt;INDEX(Unique!$B$2:$B$5, MATCH(Data!$A538, Unique!$A$2:$A$5, 0)), "Mismatch", "")</f>
        <v/>
      </c>
      <c r="E534" s="28" t="s">
        <v>22</v>
      </c>
      <c r="F534" s="38">
        <v>0.65</v>
      </c>
      <c r="G534" s="43">
        <v>2000</v>
      </c>
      <c r="H534" s="38">
        <v>1300</v>
      </c>
    </row>
    <row r="535" spans="1:8">
      <c r="A535">
        <v>534</v>
      </c>
      <c r="B535" t="str">
        <f>IF(Data!$B539&lt;&gt;INDEX(Unique!$B$2:$B$5, MATCH(Data!$A539, Unique!$A$2:$A$5, 0)), "Mismatch", "")</f>
        <v/>
      </c>
      <c r="E535" s="28" t="s">
        <v>23</v>
      </c>
      <c r="F535" s="38">
        <v>0.8</v>
      </c>
      <c r="G535" s="43">
        <v>4500</v>
      </c>
      <c r="H535" s="38">
        <v>3600</v>
      </c>
    </row>
    <row r="536" spans="1:8">
      <c r="A536">
        <v>535</v>
      </c>
      <c r="B536" t="str">
        <f>IF(Data!$B540&lt;&gt;INDEX(Unique!$B$2:$B$5, MATCH(Data!$A540, Unique!$A$2:$A$5, 0)), "Mismatch", "")</f>
        <v/>
      </c>
      <c r="E536" s="28" t="s">
        <v>18</v>
      </c>
      <c r="F536" s="38">
        <v>0.6</v>
      </c>
      <c r="G536" s="43">
        <v>7000</v>
      </c>
      <c r="H536" s="38">
        <v>4200</v>
      </c>
    </row>
    <row r="537" spans="1:8">
      <c r="A537">
        <v>536</v>
      </c>
      <c r="B537" t="str">
        <f>IF(Data!$B541&lt;&gt;INDEX(Unique!$B$2:$B$5, MATCH(Data!$A541, Unique!$A$2:$A$5, 0)), "Mismatch", "")</f>
        <v/>
      </c>
      <c r="E537" s="28" t="s">
        <v>19</v>
      </c>
      <c r="F537" s="38">
        <v>0.65</v>
      </c>
      <c r="G537" s="43">
        <v>5500</v>
      </c>
      <c r="H537" s="38">
        <v>3575</v>
      </c>
    </row>
    <row r="538" spans="1:8">
      <c r="A538">
        <v>537</v>
      </c>
      <c r="B538" t="str">
        <f>IF(Data!$B542&lt;&gt;INDEX(Unique!$B$2:$B$5, MATCH(Data!$A542, Unique!$A$2:$A$5, 0)), "Mismatch", "")</f>
        <v/>
      </c>
      <c r="E538" s="28" t="s">
        <v>20</v>
      </c>
      <c r="F538" s="38">
        <v>0.65</v>
      </c>
      <c r="G538" s="43">
        <v>5500</v>
      </c>
      <c r="H538" s="38">
        <v>3575</v>
      </c>
    </row>
    <row r="539" spans="1:8">
      <c r="A539">
        <v>538</v>
      </c>
      <c r="B539" t="str">
        <f>IF(Data!$B543&lt;&gt;INDEX(Unique!$B$2:$B$5, MATCH(Data!$A543, Unique!$A$2:$A$5, 0)), "Mismatch", "")</f>
        <v/>
      </c>
      <c r="E539" s="28" t="s">
        <v>21</v>
      </c>
      <c r="F539" s="38">
        <v>0.6</v>
      </c>
      <c r="G539" s="43">
        <v>4250</v>
      </c>
      <c r="H539" s="38">
        <v>2550</v>
      </c>
    </row>
    <row r="540" spans="1:8">
      <c r="A540">
        <v>539</v>
      </c>
      <c r="B540" t="str">
        <f>IF(Data!$B544&lt;&gt;INDEX(Unique!$B$2:$B$5, MATCH(Data!$A544, Unique!$A$2:$A$5, 0)), "Mismatch", "")</f>
        <v/>
      </c>
      <c r="E540" s="28" t="s">
        <v>22</v>
      </c>
      <c r="F540" s="38">
        <v>0.65</v>
      </c>
      <c r="G540" s="43">
        <v>3000</v>
      </c>
      <c r="H540" s="38">
        <v>1950</v>
      </c>
    </row>
    <row r="541" spans="1:8">
      <c r="A541">
        <v>540</v>
      </c>
      <c r="B541" t="str">
        <f>IF(Data!$B545&lt;&gt;INDEX(Unique!$B$2:$B$5, MATCH(Data!$A545, Unique!$A$2:$A$5, 0)), "Mismatch", "")</f>
        <v/>
      </c>
      <c r="E541" s="28" t="s">
        <v>23</v>
      </c>
      <c r="F541" s="38">
        <v>0.8</v>
      </c>
      <c r="G541" s="43">
        <v>6000</v>
      </c>
      <c r="H541" s="38">
        <v>4800</v>
      </c>
    </row>
    <row r="542" spans="1:8">
      <c r="A542">
        <v>541</v>
      </c>
      <c r="B542" t="str">
        <f>IF(Data!$B546&lt;&gt;INDEX(Unique!$B$2:$B$5, MATCH(Data!$A546, Unique!$A$2:$A$5, 0)), "Mismatch", "")</f>
        <v/>
      </c>
      <c r="E542" s="28" t="s">
        <v>18</v>
      </c>
      <c r="F542" s="38">
        <v>0.6</v>
      </c>
      <c r="G542" s="43">
        <v>7500</v>
      </c>
      <c r="H542" s="38">
        <v>4500</v>
      </c>
    </row>
    <row r="543" spans="1:8">
      <c r="A543">
        <v>542</v>
      </c>
      <c r="B543" t="str">
        <f>IF(Data!$B547&lt;&gt;INDEX(Unique!$B$2:$B$5, MATCH(Data!$A547, Unique!$A$2:$A$5, 0)), "Mismatch", "")</f>
        <v/>
      </c>
      <c r="E543" s="28" t="s">
        <v>19</v>
      </c>
      <c r="F543" s="38">
        <v>0.65</v>
      </c>
      <c r="G543" s="43">
        <v>6000</v>
      </c>
      <c r="H543" s="38">
        <v>3900</v>
      </c>
    </row>
    <row r="544" spans="1:8">
      <c r="A544">
        <v>543</v>
      </c>
      <c r="B544" t="str">
        <f>IF(Data!$B548&lt;&gt;INDEX(Unique!$B$2:$B$5, MATCH(Data!$A548, Unique!$A$2:$A$5, 0)), "Mismatch", "")</f>
        <v/>
      </c>
      <c r="E544" s="28" t="s">
        <v>20</v>
      </c>
      <c r="F544" s="38">
        <v>0.65</v>
      </c>
      <c r="G544" s="43">
        <v>5500</v>
      </c>
      <c r="H544" s="38">
        <v>3575</v>
      </c>
    </row>
    <row r="545" spans="1:8">
      <c r="A545">
        <v>544</v>
      </c>
      <c r="B545" t="str">
        <f>IF(Data!$B549&lt;&gt;INDEX(Unique!$B$2:$B$5, MATCH(Data!$A549, Unique!$A$2:$A$5, 0)), "Mismatch", "")</f>
        <v/>
      </c>
      <c r="E545" s="28" t="s">
        <v>21</v>
      </c>
      <c r="F545" s="38">
        <v>0.6</v>
      </c>
      <c r="G545" s="43">
        <v>4500</v>
      </c>
      <c r="H545" s="38">
        <v>2700</v>
      </c>
    </row>
    <row r="546" spans="1:8">
      <c r="A546">
        <v>545</v>
      </c>
      <c r="B546" t="str">
        <f>IF(Data!$B550&lt;&gt;INDEX(Unique!$B$2:$B$5, MATCH(Data!$A550, Unique!$A$2:$A$5, 0)), "Mismatch", "")</f>
        <v/>
      </c>
      <c r="E546" s="28" t="s">
        <v>22</v>
      </c>
      <c r="F546" s="38">
        <v>0.65</v>
      </c>
      <c r="G546" s="43">
        <v>5000</v>
      </c>
      <c r="H546" s="38">
        <v>3250</v>
      </c>
    </row>
    <row r="547" spans="1:8">
      <c r="A547">
        <v>546</v>
      </c>
      <c r="B547" t="str">
        <f>IF(Data!$B551&lt;&gt;INDEX(Unique!$B$2:$B$5, MATCH(Data!$A551, Unique!$A$2:$A$5, 0)), "Mismatch", "")</f>
        <v/>
      </c>
      <c r="E547" s="28" t="s">
        <v>23</v>
      </c>
      <c r="F547" s="38">
        <v>0.8</v>
      </c>
      <c r="G547" s="43">
        <v>5000</v>
      </c>
      <c r="H547" s="38">
        <v>4000</v>
      </c>
    </row>
    <row r="548" spans="1:8">
      <c r="A548">
        <v>547</v>
      </c>
      <c r="B548" t="str">
        <f>IF(Data!$B552&lt;&gt;INDEX(Unique!$B$2:$B$5, MATCH(Data!$A552, Unique!$A$2:$A$5, 0)), "Mismatch", "")</f>
        <v/>
      </c>
      <c r="E548" s="28" t="s">
        <v>18</v>
      </c>
      <c r="F548" s="38">
        <v>0.65</v>
      </c>
      <c r="G548" s="43">
        <v>7000</v>
      </c>
      <c r="H548" s="38">
        <v>4550</v>
      </c>
    </row>
    <row r="549" spans="1:8">
      <c r="A549">
        <v>548</v>
      </c>
      <c r="B549" t="str">
        <f>IF(Data!$B553&lt;&gt;INDEX(Unique!$B$2:$B$5, MATCH(Data!$A553, Unique!$A$2:$A$5, 0)), "Mismatch", "")</f>
        <v/>
      </c>
      <c r="E549" s="28" t="s">
        <v>19</v>
      </c>
      <c r="F549" s="38">
        <v>0.70000000000000007</v>
      </c>
      <c r="G549" s="43">
        <v>6500</v>
      </c>
      <c r="H549" s="38">
        <v>4550</v>
      </c>
    </row>
    <row r="550" spans="1:8">
      <c r="A550">
        <v>549</v>
      </c>
      <c r="B550" t="str">
        <f>IF(Data!$B554&lt;&gt;INDEX(Unique!$B$2:$B$5, MATCH(Data!$A554, Unique!$A$2:$A$5, 0)), "Mismatch", "")</f>
        <v/>
      </c>
      <c r="E550" s="28" t="s">
        <v>20</v>
      </c>
      <c r="F550" s="38">
        <v>0.65</v>
      </c>
      <c r="G550" s="43">
        <v>5250</v>
      </c>
      <c r="H550" s="38">
        <v>3412.5</v>
      </c>
    </row>
    <row r="551" spans="1:8">
      <c r="A551">
        <v>550</v>
      </c>
      <c r="B551" t="str">
        <f>IF(Data!$B555&lt;&gt;INDEX(Unique!$B$2:$B$5, MATCH(Data!$A555, Unique!$A$2:$A$5, 0)), "Mismatch", "")</f>
        <v/>
      </c>
      <c r="E551" s="28" t="s">
        <v>21</v>
      </c>
      <c r="F551" s="38">
        <v>0.65</v>
      </c>
      <c r="G551" s="43">
        <v>4750</v>
      </c>
      <c r="H551" s="38">
        <v>3087.5</v>
      </c>
    </row>
    <row r="552" spans="1:8">
      <c r="A552">
        <v>551</v>
      </c>
      <c r="B552" t="str">
        <f>IF(Data!$B556&lt;&gt;INDEX(Unique!$B$2:$B$5, MATCH(Data!$A556, Unique!$A$2:$A$5, 0)), "Mismatch", "")</f>
        <v/>
      </c>
      <c r="E552" s="28" t="s">
        <v>22</v>
      </c>
      <c r="F552" s="38">
        <v>0.75</v>
      </c>
      <c r="G552" s="43">
        <v>4750</v>
      </c>
      <c r="H552" s="38">
        <v>3562.5</v>
      </c>
    </row>
    <row r="553" spans="1:8">
      <c r="A553">
        <v>552</v>
      </c>
      <c r="B553" t="str">
        <f>IF(Data!$B557&lt;&gt;INDEX(Unique!$B$2:$B$5, MATCH(Data!$A557, Unique!$A$2:$A$5, 0)), "Mismatch", "")</f>
        <v/>
      </c>
      <c r="E553" s="28" t="s">
        <v>23</v>
      </c>
      <c r="F553" s="38">
        <v>0.8</v>
      </c>
      <c r="G553" s="43">
        <v>4000</v>
      </c>
      <c r="H553" s="38">
        <v>3200</v>
      </c>
    </row>
    <row r="554" spans="1:8">
      <c r="A554">
        <v>553</v>
      </c>
      <c r="B554" t="str">
        <f>IF(Data!$B558&lt;&gt;INDEX(Unique!$B$2:$B$5, MATCH(Data!$A558, Unique!$A$2:$A$5, 0)), "Mismatch", "")</f>
        <v/>
      </c>
      <c r="E554" s="28" t="s">
        <v>18</v>
      </c>
      <c r="F554" s="38">
        <v>0.60000000000000009</v>
      </c>
      <c r="G554" s="43">
        <v>6000</v>
      </c>
      <c r="H554" s="38">
        <v>3600.0000000000005</v>
      </c>
    </row>
    <row r="555" spans="1:8">
      <c r="A555">
        <v>554</v>
      </c>
      <c r="B555" t="str">
        <f>IF(Data!$B559&lt;&gt;INDEX(Unique!$B$2:$B$5, MATCH(Data!$A559, Unique!$A$2:$A$5, 0)), "Mismatch", "")</f>
        <v/>
      </c>
      <c r="E555" s="28" t="s">
        <v>19</v>
      </c>
      <c r="F555" s="38">
        <v>0.65000000000000013</v>
      </c>
      <c r="G555" s="43">
        <v>6000</v>
      </c>
      <c r="H555" s="38">
        <v>3900.0000000000009</v>
      </c>
    </row>
    <row r="556" spans="1:8">
      <c r="A556">
        <v>555</v>
      </c>
      <c r="B556" t="str">
        <f>IF(Data!$B560&lt;&gt;INDEX(Unique!$B$2:$B$5, MATCH(Data!$A560, Unique!$A$2:$A$5, 0)), "Mismatch", "")</f>
        <v/>
      </c>
      <c r="E556" s="28" t="s">
        <v>20</v>
      </c>
      <c r="F556" s="38">
        <v>0.60000000000000009</v>
      </c>
      <c r="G556" s="43">
        <v>4500</v>
      </c>
      <c r="H556" s="38">
        <v>2700.0000000000005</v>
      </c>
    </row>
    <row r="557" spans="1:8">
      <c r="A557">
        <v>556</v>
      </c>
      <c r="B557" t="str">
        <f>IF(Data!$B561&lt;&gt;INDEX(Unique!$B$2:$B$5, MATCH(Data!$A561, Unique!$A$2:$A$5, 0)), "Mismatch", "")</f>
        <v/>
      </c>
      <c r="E557" s="28" t="s">
        <v>21</v>
      </c>
      <c r="F557" s="38">
        <v>0.60000000000000009</v>
      </c>
      <c r="G557" s="43">
        <v>4000</v>
      </c>
      <c r="H557" s="38">
        <v>2400.0000000000005</v>
      </c>
    </row>
    <row r="558" spans="1:8">
      <c r="A558">
        <v>557</v>
      </c>
      <c r="B558" t="str">
        <f>IF(Data!$B562&lt;&gt;INDEX(Unique!$B$2:$B$5, MATCH(Data!$A562, Unique!$A$2:$A$5, 0)), "Mismatch", "")</f>
        <v/>
      </c>
      <c r="E558" s="28" t="s">
        <v>22</v>
      </c>
      <c r="F558" s="38">
        <v>0.70000000000000007</v>
      </c>
      <c r="G558" s="43">
        <v>4000</v>
      </c>
      <c r="H558" s="38">
        <v>2800.0000000000005</v>
      </c>
    </row>
    <row r="559" spans="1:8">
      <c r="A559">
        <v>558</v>
      </c>
      <c r="B559" t="str">
        <f>IF(Data!$B563&lt;&gt;INDEX(Unique!$B$2:$B$5, MATCH(Data!$A563, Unique!$A$2:$A$5, 0)), "Mismatch", "")</f>
        <v/>
      </c>
      <c r="E559" s="28" t="s">
        <v>23</v>
      </c>
      <c r="F559" s="38">
        <v>0.75000000000000011</v>
      </c>
      <c r="G559" s="43">
        <v>4500</v>
      </c>
      <c r="H559" s="38">
        <v>3375.0000000000005</v>
      </c>
    </row>
    <row r="560" spans="1:8">
      <c r="A560">
        <v>559</v>
      </c>
      <c r="B560" t="str">
        <f>IF(Data!$B564&lt;&gt;INDEX(Unique!$B$2:$B$5, MATCH(Data!$A564, Unique!$A$2:$A$5, 0)), "Mismatch", "")</f>
        <v/>
      </c>
      <c r="E560" s="28" t="s">
        <v>18</v>
      </c>
      <c r="F560" s="38">
        <v>0.60000000000000009</v>
      </c>
      <c r="G560" s="43">
        <v>5500</v>
      </c>
      <c r="H560" s="38">
        <v>3300.0000000000005</v>
      </c>
    </row>
    <row r="561" spans="1:8">
      <c r="A561">
        <v>560</v>
      </c>
      <c r="B561" t="str">
        <f>IF(Data!$B565&lt;&gt;INDEX(Unique!$B$2:$B$5, MATCH(Data!$A565, Unique!$A$2:$A$5, 0)), "Mismatch", "")</f>
        <v/>
      </c>
      <c r="E561" s="28" t="s">
        <v>19</v>
      </c>
      <c r="F561" s="38">
        <v>0.65000000000000013</v>
      </c>
      <c r="G561" s="43">
        <v>5500</v>
      </c>
      <c r="H561" s="38">
        <v>3575.0000000000009</v>
      </c>
    </row>
    <row r="562" spans="1:8">
      <c r="A562">
        <v>561</v>
      </c>
      <c r="B562" t="str">
        <f>IF(Data!$B566&lt;&gt;INDEX(Unique!$B$2:$B$5, MATCH(Data!$A566, Unique!$A$2:$A$5, 0)), "Mismatch", "")</f>
        <v/>
      </c>
      <c r="E562" s="28" t="s">
        <v>20</v>
      </c>
      <c r="F562" s="38">
        <v>0.60000000000000009</v>
      </c>
      <c r="G562" s="43">
        <v>3750</v>
      </c>
      <c r="H562" s="38">
        <v>2250.0000000000005</v>
      </c>
    </row>
    <row r="563" spans="1:8">
      <c r="A563">
        <v>562</v>
      </c>
      <c r="B563" t="str">
        <f>IF(Data!$B567&lt;&gt;INDEX(Unique!$B$2:$B$5, MATCH(Data!$A567, Unique!$A$2:$A$5, 0)), "Mismatch", "")</f>
        <v/>
      </c>
      <c r="E563" s="28" t="s">
        <v>21</v>
      </c>
      <c r="F563" s="38">
        <v>0.60000000000000009</v>
      </c>
      <c r="G563" s="43">
        <v>3500</v>
      </c>
      <c r="H563" s="38">
        <v>2100.0000000000005</v>
      </c>
    </row>
    <row r="564" spans="1:8">
      <c r="A564">
        <v>563</v>
      </c>
      <c r="B564" t="str">
        <f>IF(Data!$B568&lt;&gt;INDEX(Unique!$B$2:$B$5, MATCH(Data!$A568, Unique!$A$2:$A$5, 0)), "Mismatch", "")</f>
        <v/>
      </c>
      <c r="E564" s="28" t="s">
        <v>22</v>
      </c>
      <c r="F564" s="38">
        <v>0.70000000000000007</v>
      </c>
      <c r="G564" s="43">
        <v>3250</v>
      </c>
      <c r="H564" s="38">
        <v>2275</v>
      </c>
    </row>
    <row r="565" spans="1:8">
      <c r="A565">
        <v>564</v>
      </c>
      <c r="B565" t="str">
        <f>IF(Data!$B569&lt;&gt;INDEX(Unique!$B$2:$B$5, MATCH(Data!$A569, Unique!$A$2:$A$5, 0)), "Mismatch", "")</f>
        <v/>
      </c>
      <c r="E565" s="28" t="s">
        <v>23</v>
      </c>
      <c r="F565" s="38">
        <v>0.75000000000000011</v>
      </c>
      <c r="G565" s="43">
        <v>3750</v>
      </c>
      <c r="H565" s="38">
        <v>2812.5000000000005</v>
      </c>
    </row>
    <row r="566" spans="1:8">
      <c r="A566">
        <v>565</v>
      </c>
      <c r="B566" t="str">
        <f>IF(Data!$B570&lt;&gt;INDEX(Unique!$B$2:$B$5, MATCH(Data!$A570, Unique!$A$2:$A$5, 0)), "Mismatch", "")</f>
        <v/>
      </c>
      <c r="E566" s="28" t="s">
        <v>18</v>
      </c>
      <c r="F566" s="38">
        <v>0.60000000000000009</v>
      </c>
      <c r="G566" s="43">
        <v>5750</v>
      </c>
      <c r="H566" s="38">
        <v>3450.0000000000005</v>
      </c>
    </row>
    <row r="567" spans="1:8">
      <c r="A567">
        <v>566</v>
      </c>
      <c r="B567" t="str">
        <f>IF(Data!$B571&lt;&gt;INDEX(Unique!$B$2:$B$5, MATCH(Data!$A571, Unique!$A$2:$A$5, 0)), "Mismatch", "")</f>
        <v/>
      </c>
      <c r="E567" s="28" t="s">
        <v>19</v>
      </c>
      <c r="F567" s="38">
        <v>0.65000000000000013</v>
      </c>
      <c r="G567" s="43">
        <v>5750</v>
      </c>
      <c r="H567" s="38">
        <v>3737.5000000000009</v>
      </c>
    </row>
    <row r="568" spans="1:8">
      <c r="A568">
        <v>567</v>
      </c>
      <c r="B568" t="str">
        <f>IF(Data!$B572&lt;&gt;INDEX(Unique!$B$2:$B$5, MATCH(Data!$A572, Unique!$A$2:$A$5, 0)), "Mismatch", "")</f>
        <v/>
      </c>
      <c r="E568" s="28" t="s">
        <v>20</v>
      </c>
      <c r="F568" s="38">
        <v>0.60000000000000009</v>
      </c>
      <c r="G568" s="43">
        <v>4250</v>
      </c>
      <c r="H568" s="38">
        <v>2550.0000000000005</v>
      </c>
    </row>
    <row r="569" spans="1:8">
      <c r="A569">
        <v>568</v>
      </c>
      <c r="B569" t="str">
        <f>IF(Data!$B573&lt;&gt;INDEX(Unique!$B$2:$B$5, MATCH(Data!$A573, Unique!$A$2:$A$5, 0)), "Mismatch", "")</f>
        <v/>
      </c>
      <c r="E569" s="28" t="s">
        <v>21</v>
      </c>
      <c r="F569" s="38">
        <v>0.60000000000000009</v>
      </c>
      <c r="G569" s="43">
        <v>4000</v>
      </c>
      <c r="H569" s="38">
        <v>2400.0000000000005</v>
      </c>
    </row>
    <row r="570" spans="1:8">
      <c r="A570">
        <v>569</v>
      </c>
      <c r="B570" t="str">
        <f>IF(Data!$B574&lt;&gt;INDEX(Unique!$B$2:$B$5, MATCH(Data!$A574, Unique!$A$2:$A$5, 0)), "Mismatch", "")</f>
        <v/>
      </c>
      <c r="E570" s="28" t="s">
        <v>22</v>
      </c>
      <c r="F570" s="38">
        <v>0.70000000000000007</v>
      </c>
      <c r="G570" s="43">
        <v>3500</v>
      </c>
      <c r="H570" s="38">
        <v>2450.0000000000005</v>
      </c>
    </row>
    <row r="571" spans="1:8">
      <c r="A571">
        <v>570</v>
      </c>
      <c r="B571" t="str">
        <f>IF(Data!$B575&lt;&gt;INDEX(Unique!$B$2:$B$5, MATCH(Data!$A575, Unique!$A$2:$A$5, 0)), "Mismatch", "")</f>
        <v/>
      </c>
      <c r="E571" s="28" t="s">
        <v>23</v>
      </c>
      <c r="F571" s="38">
        <v>0.75000000000000011</v>
      </c>
      <c r="G571" s="43">
        <v>4750</v>
      </c>
      <c r="H571" s="38">
        <v>3562.5000000000005</v>
      </c>
    </row>
    <row r="572" spans="1:8">
      <c r="A572">
        <v>571</v>
      </c>
      <c r="B572" t="str">
        <f>IF(Data!$B576&lt;&gt;INDEX(Unique!$B$2:$B$5, MATCH(Data!$A576, Unique!$A$2:$A$5, 0)), "Mismatch", "")</f>
        <v/>
      </c>
      <c r="E572" s="28" t="s">
        <v>18</v>
      </c>
      <c r="F572" s="38">
        <v>0.60000000000000009</v>
      </c>
      <c r="G572" s="43">
        <v>6750</v>
      </c>
      <c r="H572" s="38">
        <v>4050.0000000000005</v>
      </c>
    </row>
    <row r="573" spans="1:8">
      <c r="A573">
        <v>572</v>
      </c>
      <c r="B573" t="str">
        <f>IF(Data!$B577&lt;&gt;INDEX(Unique!$B$2:$B$5, MATCH(Data!$A577, Unique!$A$2:$A$5, 0)), "Mismatch", "")</f>
        <v/>
      </c>
      <c r="E573" s="28" t="s">
        <v>19</v>
      </c>
      <c r="F573" s="38">
        <v>0.65000000000000013</v>
      </c>
      <c r="G573" s="43">
        <v>6750</v>
      </c>
      <c r="H573" s="38">
        <v>4387.5000000000009</v>
      </c>
    </row>
    <row r="574" spans="1:8">
      <c r="A574">
        <v>573</v>
      </c>
      <c r="B574" t="str">
        <f>IF(Data!$B578&lt;&gt;INDEX(Unique!$B$2:$B$5, MATCH(Data!$A578, Unique!$A$2:$A$5, 0)), "Mismatch", "")</f>
        <v/>
      </c>
      <c r="E574" s="28" t="s">
        <v>20</v>
      </c>
      <c r="F574" s="38">
        <v>0.60000000000000009</v>
      </c>
      <c r="G574" s="43">
        <v>4750</v>
      </c>
      <c r="H574" s="38">
        <v>2850.0000000000005</v>
      </c>
    </row>
    <row r="575" spans="1:8">
      <c r="A575">
        <v>574</v>
      </c>
      <c r="B575" t="str">
        <f>IF(Data!$B579&lt;&gt;INDEX(Unique!$B$2:$B$5, MATCH(Data!$A579, Unique!$A$2:$A$5, 0)), "Mismatch", "")</f>
        <v/>
      </c>
      <c r="E575" s="28" t="s">
        <v>21</v>
      </c>
      <c r="F575" s="38">
        <v>0.60000000000000009</v>
      </c>
      <c r="G575" s="43">
        <v>4750</v>
      </c>
      <c r="H575" s="38">
        <v>2850.0000000000005</v>
      </c>
    </row>
    <row r="576" spans="1:8">
      <c r="A576">
        <v>575</v>
      </c>
      <c r="B576" t="str">
        <f>IF(Data!$B580&lt;&gt;INDEX(Unique!$B$2:$B$5, MATCH(Data!$A580, Unique!$A$2:$A$5, 0)), "Mismatch", "")</f>
        <v/>
      </c>
      <c r="E576" s="28" t="s">
        <v>22</v>
      </c>
      <c r="F576" s="38">
        <v>0.70000000000000007</v>
      </c>
      <c r="G576" s="43">
        <v>4000</v>
      </c>
      <c r="H576" s="38">
        <v>2800.0000000000005</v>
      </c>
    </row>
    <row r="577" spans="1:8">
      <c r="A577">
        <v>576</v>
      </c>
      <c r="B577" t="str">
        <f>IF(Data!$B581&lt;&gt;INDEX(Unique!$B$2:$B$5, MATCH(Data!$A581, Unique!$A$2:$A$5, 0)), "Mismatch", "")</f>
        <v/>
      </c>
      <c r="E577" s="28" t="s">
        <v>23</v>
      </c>
      <c r="F577" s="38">
        <v>0.75000000000000011</v>
      </c>
      <c r="G577" s="43">
        <v>5000</v>
      </c>
      <c r="H577" s="38">
        <v>3750.0000000000005</v>
      </c>
    </row>
    <row r="578" spans="1:8">
      <c r="A578">
        <v>577</v>
      </c>
      <c r="B578" t="str">
        <f>IF(Data!$B582&lt;&gt;INDEX(Unique!$B$2:$B$5, MATCH(Data!$A582, Unique!$A$2:$A$5, 0)), "Mismatch", "")</f>
        <v/>
      </c>
      <c r="E578" s="28" t="s">
        <v>18</v>
      </c>
      <c r="F578" s="38">
        <v>0.3</v>
      </c>
      <c r="G578" s="43">
        <v>4250</v>
      </c>
      <c r="H578" s="38">
        <v>1275</v>
      </c>
    </row>
    <row r="579" spans="1:8">
      <c r="A579">
        <v>578</v>
      </c>
      <c r="B579" t="str">
        <f>IF(Data!$B583&lt;&gt;INDEX(Unique!$B$2:$B$5, MATCH(Data!$A583, Unique!$A$2:$A$5, 0)), "Mismatch", "")</f>
        <v/>
      </c>
      <c r="E579" s="28" t="s">
        <v>19</v>
      </c>
      <c r="F579" s="38">
        <v>0.4</v>
      </c>
      <c r="G579" s="43">
        <v>4250</v>
      </c>
      <c r="H579" s="38">
        <v>1700</v>
      </c>
    </row>
    <row r="580" spans="1:8">
      <c r="A580">
        <v>579</v>
      </c>
      <c r="B580" t="str">
        <f>IF(Data!$B584&lt;&gt;INDEX(Unique!$B$2:$B$5, MATCH(Data!$A584, Unique!$A$2:$A$5, 0)), "Mismatch", "")</f>
        <v/>
      </c>
      <c r="E580" s="28" t="s">
        <v>20</v>
      </c>
      <c r="F580" s="38">
        <v>0.4</v>
      </c>
      <c r="G580" s="43">
        <v>4250</v>
      </c>
      <c r="H580" s="38">
        <v>1700</v>
      </c>
    </row>
    <row r="581" spans="1:8">
      <c r="A581">
        <v>580</v>
      </c>
      <c r="B581" t="str">
        <f>IF(Data!$B585&lt;&gt;INDEX(Unique!$B$2:$B$5, MATCH(Data!$A585, Unique!$A$2:$A$5, 0)), "Mismatch", "")</f>
        <v/>
      </c>
      <c r="E581" s="28" t="s">
        <v>21</v>
      </c>
      <c r="F581" s="38">
        <v>0.4</v>
      </c>
      <c r="G581" s="43">
        <v>2750</v>
      </c>
      <c r="H581" s="38">
        <v>1100</v>
      </c>
    </row>
    <row r="582" spans="1:8">
      <c r="A582">
        <v>581</v>
      </c>
      <c r="B582" t="str">
        <f>IF(Data!$B586&lt;&gt;INDEX(Unique!$B$2:$B$5, MATCH(Data!$A586, Unique!$A$2:$A$5, 0)), "Mismatch", "")</f>
        <v/>
      </c>
      <c r="E582" s="28" t="s">
        <v>22</v>
      </c>
      <c r="F582" s="38">
        <v>0.45</v>
      </c>
      <c r="G582" s="43">
        <v>2250</v>
      </c>
      <c r="H582" s="38">
        <v>1012.5</v>
      </c>
    </row>
    <row r="583" spans="1:8">
      <c r="A583">
        <v>582</v>
      </c>
      <c r="B583" t="str">
        <f>IF(Data!$B587&lt;&gt;INDEX(Unique!$B$2:$B$5, MATCH(Data!$A587, Unique!$A$2:$A$5, 0)), "Mismatch", "")</f>
        <v/>
      </c>
      <c r="E583" s="28" t="s">
        <v>23</v>
      </c>
      <c r="F583" s="38">
        <v>0.4</v>
      </c>
      <c r="G583" s="43">
        <v>4750</v>
      </c>
      <c r="H583" s="38">
        <v>1900</v>
      </c>
    </row>
    <row r="584" spans="1:8">
      <c r="A584">
        <v>583</v>
      </c>
      <c r="B584" t="str">
        <f>IF(Data!$B588&lt;&gt;INDEX(Unique!$B$2:$B$5, MATCH(Data!$A588, Unique!$A$2:$A$5, 0)), "Mismatch", "")</f>
        <v/>
      </c>
      <c r="E584" s="28" t="s">
        <v>18</v>
      </c>
      <c r="F584" s="38">
        <v>0.3</v>
      </c>
      <c r="G584" s="43">
        <v>5250</v>
      </c>
      <c r="H584" s="38">
        <v>1575</v>
      </c>
    </row>
    <row r="585" spans="1:8">
      <c r="A585">
        <v>584</v>
      </c>
      <c r="B585" t="str">
        <f>IF(Data!$B589&lt;&gt;INDEX(Unique!$B$2:$B$5, MATCH(Data!$A589, Unique!$A$2:$A$5, 0)), "Mismatch", "")</f>
        <v/>
      </c>
      <c r="E585" s="28" t="s">
        <v>19</v>
      </c>
      <c r="F585" s="38">
        <v>0.4</v>
      </c>
      <c r="G585" s="43">
        <v>4250</v>
      </c>
      <c r="H585" s="38">
        <v>1700</v>
      </c>
    </row>
    <row r="586" spans="1:8">
      <c r="A586">
        <v>585</v>
      </c>
      <c r="B586" t="str">
        <f>IF(Data!$B590&lt;&gt;INDEX(Unique!$B$2:$B$5, MATCH(Data!$A590, Unique!$A$2:$A$5, 0)), "Mismatch", "")</f>
        <v/>
      </c>
      <c r="E586" s="28" t="s">
        <v>20</v>
      </c>
      <c r="F586" s="38">
        <v>0.4</v>
      </c>
      <c r="G586" s="43">
        <v>4250</v>
      </c>
      <c r="H586" s="38">
        <v>1700</v>
      </c>
    </row>
    <row r="587" spans="1:8">
      <c r="A587">
        <v>586</v>
      </c>
      <c r="B587" t="str">
        <f>IF(Data!$B591&lt;&gt;INDEX(Unique!$B$2:$B$5, MATCH(Data!$A591, Unique!$A$2:$A$5, 0)), "Mismatch", "")</f>
        <v/>
      </c>
      <c r="E587" s="28" t="s">
        <v>21</v>
      </c>
      <c r="F587" s="38">
        <v>0.4</v>
      </c>
      <c r="G587" s="43">
        <v>2750</v>
      </c>
      <c r="H587" s="38">
        <v>1100</v>
      </c>
    </row>
    <row r="588" spans="1:8">
      <c r="A588">
        <v>587</v>
      </c>
      <c r="B588" t="str">
        <f>IF(Data!$B592&lt;&gt;INDEX(Unique!$B$2:$B$5, MATCH(Data!$A592, Unique!$A$2:$A$5, 0)), "Mismatch", "")</f>
        <v/>
      </c>
      <c r="E588" s="28" t="s">
        <v>22</v>
      </c>
      <c r="F588" s="38">
        <v>0.45</v>
      </c>
      <c r="G588" s="43">
        <v>2000</v>
      </c>
      <c r="H588" s="38">
        <v>900</v>
      </c>
    </row>
    <row r="589" spans="1:8">
      <c r="A589">
        <v>588</v>
      </c>
      <c r="B589" t="str">
        <f>IF(Data!$B593&lt;&gt;INDEX(Unique!$B$2:$B$5, MATCH(Data!$A593, Unique!$A$2:$A$5, 0)), "Mismatch", "")</f>
        <v/>
      </c>
      <c r="E589" s="28" t="s">
        <v>23</v>
      </c>
      <c r="F589" s="38">
        <v>0.4</v>
      </c>
      <c r="G589" s="43">
        <v>4000</v>
      </c>
      <c r="H589" s="38">
        <v>1600</v>
      </c>
    </row>
    <row r="590" spans="1:8">
      <c r="A590">
        <v>589</v>
      </c>
      <c r="B590" t="str">
        <f>IF(Data!$B594&lt;&gt;INDEX(Unique!$B$2:$B$5, MATCH(Data!$A594, Unique!$A$2:$A$5, 0)), "Mismatch", "")</f>
        <v/>
      </c>
      <c r="E590" s="28" t="s">
        <v>18</v>
      </c>
      <c r="F590" s="38">
        <v>0.4</v>
      </c>
      <c r="G590" s="43">
        <v>5500</v>
      </c>
      <c r="H590" s="38">
        <v>2200</v>
      </c>
    </row>
    <row r="591" spans="1:8">
      <c r="A591">
        <v>590</v>
      </c>
      <c r="B591" t="str">
        <f>IF(Data!$B595&lt;&gt;INDEX(Unique!$B$2:$B$5, MATCH(Data!$A595, Unique!$A$2:$A$5, 0)), "Mismatch", "")</f>
        <v/>
      </c>
      <c r="E591" s="28" t="s">
        <v>19</v>
      </c>
      <c r="F591" s="38">
        <v>0.49999999999999994</v>
      </c>
      <c r="G591" s="43">
        <v>4000</v>
      </c>
      <c r="H591" s="38">
        <v>1999.9999999999998</v>
      </c>
    </row>
    <row r="592" spans="1:8">
      <c r="A592">
        <v>591</v>
      </c>
      <c r="B592" t="str">
        <f>IF(Data!$B596&lt;&gt;INDEX(Unique!$B$2:$B$5, MATCH(Data!$A596, Unique!$A$2:$A$5, 0)), "Mismatch", "")</f>
        <v/>
      </c>
      <c r="E592" s="28" t="s">
        <v>20</v>
      </c>
      <c r="F592" s="38">
        <v>0.54999999999999993</v>
      </c>
      <c r="G592" s="43">
        <v>4000</v>
      </c>
      <c r="H592" s="38">
        <v>2199.9999999999995</v>
      </c>
    </row>
    <row r="593" spans="1:8">
      <c r="A593">
        <v>592</v>
      </c>
      <c r="B593" t="str">
        <f>IF(Data!$B597&lt;&gt;INDEX(Unique!$B$2:$B$5, MATCH(Data!$A597, Unique!$A$2:$A$5, 0)), "Mismatch", "")</f>
        <v/>
      </c>
      <c r="E593" s="28" t="s">
        <v>21</v>
      </c>
      <c r="F593" s="38">
        <v>0.54999999999999993</v>
      </c>
      <c r="G593" s="43">
        <v>3000</v>
      </c>
      <c r="H593" s="38">
        <v>1649.9999999999998</v>
      </c>
    </row>
    <row r="594" spans="1:8">
      <c r="A594">
        <v>593</v>
      </c>
      <c r="B594" t="str">
        <f>IF(Data!$B598&lt;&gt;INDEX(Unique!$B$2:$B$5, MATCH(Data!$A598, Unique!$A$2:$A$5, 0)), "Mismatch", "")</f>
        <v/>
      </c>
      <c r="E594" s="28" t="s">
        <v>22</v>
      </c>
      <c r="F594" s="38">
        <v>0.6</v>
      </c>
      <c r="G594" s="43">
        <v>1500</v>
      </c>
      <c r="H594" s="38">
        <v>900</v>
      </c>
    </row>
    <row r="595" spans="1:8">
      <c r="A595">
        <v>594</v>
      </c>
      <c r="B595" t="str">
        <f>IF(Data!$B599&lt;&gt;INDEX(Unique!$B$2:$B$5, MATCH(Data!$A599, Unique!$A$2:$A$5, 0)), "Mismatch", "")</f>
        <v/>
      </c>
      <c r="E595" s="28" t="s">
        <v>23</v>
      </c>
      <c r="F595" s="38">
        <v>0.54999999999999993</v>
      </c>
      <c r="G595" s="43">
        <v>3500</v>
      </c>
      <c r="H595" s="38">
        <v>1924.9999999999998</v>
      </c>
    </row>
    <row r="596" spans="1:8">
      <c r="A596">
        <v>595</v>
      </c>
      <c r="B596" t="str">
        <f>IF(Data!$B600&lt;&gt;INDEX(Unique!$B$2:$B$5, MATCH(Data!$A600, Unique!$A$2:$A$5, 0)), "Mismatch", "")</f>
        <v/>
      </c>
      <c r="E596" s="28" t="s">
        <v>18</v>
      </c>
      <c r="F596" s="38">
        <v>0.6</v>
      </c>
      <c r="G596" s="43">
        <v>5250</v>
      </c>
      <c r="H596" s="38">
        <v>3150</v>
      </c>
    </row>
    <row r="597" spans="1:8">
      <c r="A597">
        <v>596</v>
      </c>
      <c r="B597" t="str">
        <f>IF(Data!$B601&lt;&gt;INDEX(Unique!$B$2:$B$5, MATCH(Data!$A601, Unique!$A$2:$A$5, 0)), "Mismatch", "")</f>
        <v/>
      </c>
      <c r="E597" s="28" t="s">
        <v>19</v>
      </c>
      <c r="F597" s="38">
        <v>0.65</v>
      </c>
      <c r="G597" s="43">
        <v>3250</v>
      </c>
      <c r="H597" s="38">
        <v>2112.5</v>
      </c>
    </row>
    <row r="598" spans="1:8">
      <c r="A598">
        <v>597</v>
      </c>
      <c r="B598" t="str">
        <f>IF(Data!$B602&lt;&gt;INDEX(Unique!$B$2:$B$5, MATCH(Data!$A602, Unique!$A$2:$A$5, 0)), "Mismatch", "")</f>
        <v/>
      </c>
      <c r="E598" s="28" t="s">
        <v>20</v>
      </c>
      <c r="F598" s="38">
        <v>0.65</v>
      </c>
      <c r="G598" s="43">
        <v>3750</v>
      </c>
      <c r="H598" s="38">
        <v>2437.5</v>
      </c>
    </row>
    <row r="599" spans="1:8">
      <c r="A599">
        <v>598</v>
      </c>
      <c r="B599" t="str">
        <f>IF(Data!$B603&lt;&gt;INDEX(Unique!$B$2:$B$5, MATCH(Data!$A603, Unique!$A$2:$A$5, 0)), "Mismatch", "")</f>
        <v/>
      </c>
      <c r="E599" s="28" t="s">
        <v>21</v>
      </c>
      <c r="F599" s="38">
        <v>0.6</v>
      </c>
      <c r="G599" s="43">
        <v>2750</v>
      </c>
      <c r="H599" s="38">
        <v>1650</v>
      </c>
    </row>
    <row r="600" spans="1:8">
      <c r="A600">
        <v>599</v>
      </c>
      <c r="B600" t="str">
        <f>IF(Data!$B604&lt;&gt;INDEX(Unique!$B$2:$B$5, MATCH(Data!$A604, Unique!$A$2:$A$5, 0)), "Mismatch", "")</f>
        <v/>
      </c>
      <c r="E600" s="28" t="s">
        <v>22</v>
      </c>
      <c r="F600" s="38">
        <v>0.65</v>
      </c>
      <c r="G600" s="43">
        <v>1750</v>
      </c>
      <c r="H600" s="38">
        <v>1137.5</v>
      </c>
    </row>
    <row r="601" spans="1:8">
      <c r="A601">
        <v>600</v>
      </c>
      <c r="B601" t="str">
        <f>IF(Data!$B605&lt;&gt;INDEX(Unique!$B$2:$B$5, MATCH(Data!$A605, Unique!$A$2:$A$5, 0)), "Mismatch", "")</f>
        <v/>
      </c>
      <c r="E601" s="28" t="s">
        <v>23</v>
      </c>
      <c r="F601" s="38">
        <v>0.8</v>
      </c>
      <c r="G601" s="43">
        <v>3250</v>
      </c>
      <c r="H601" s="38">
        <v>2600</v>
      </c>
    </row>
    <row r="602" spans="1:8">
      <c r="A602">
        <v>601</v>
      </c>
      <c r="B602" t="str">
        <f>IF(Data!$B606&lt;&gt;INDEX(Unique!$B$2:$B$5, MATCH(Data!$A606, Unique!$A$2:$A$5, 0)), "Mismatch", "")</f>
        <v/>
      </c>
      <c r="E602" s="28" t="s">
        <v>18</v>
      </c>
      <c r="F602" s="38">
        <v>0.6</v>
      </c>
      <c r="G602" s="43">
        <v>5250</v>
      </c>
      <c r="H602" s="38">
        <v>3150</v>
      </c>
    </row>
    <row r="603" spans="1:8">
      <c r="A603">
        <v>602</v>
      </c>
      <c r="B603" t="str">
        <f>IF(Data!$B607&lt;&gt;INDEX(Unique!$B$2:$B$5, MATCH(Data!$A607, Unique!$A$2:$A$5, 0)), "Mismatch", "")</f>
        <v/>
      </c>
      <c r="E603" s="28" t="s">
        <v>19</v>
      </c>
      <c r="F603" s="38">
        <v>0.65</v>
      </c>
      <c r="G603" s="43">
        <v>3750</v>
      </c>
      <c r="H603" s="38">
        <v>2437.5</v>
      </c>
    </row>
    <row r="604" spans="1:8">
      <c r="A604">
        <v>603</v>
      </c>
      <c r="B604" t="str">
        <f>IF(Data!$B608&lt;&gt;INDEX(Unique!$B$2:$B$5, MATCH(Data!$A608, Unique!$A$2:$A$5, 0)), "Mismatch", "")</f>
        <v/>
      </c>
      <c r="E604" s="28" t="s">
        <v>20</v>
      </c>
      <c r="F604" s="38">
        <v>0.65</v>
      </c>
      <c r="G604" s="43">
        <v>3750</v>
      </c>
      <c r="H604" s="38">
        <v>2437.5</v>
      </c>
    </row>
    <row r="605" spans="1:8">
      <c r="A605">
        <v>604</v>
      </c>
      <c r="B605" t="str">
        <f>IF(Data!$B609&lt;&gt;INDEX(Unique!$B$2:$B$5, MATCH(Data!$A609, Unique!$A$2:$A$5, 0)), "Mismatch", "")</f>
        <v/>
      </c>
      <c r="E605" s="28" t="s">
        <v>21</v>
      </c>
      <c r="F605" s="38">
        <v>0.6</v>
      </c>
      <c r="G605" s="43">
        <v>2750</v>
      </c>
      <c r="H605" s="38">
        <v>1650</v>
      </c>
    </row>
    <row r="606" spans="1:8">
      <c r="A606">
        <v>605</v>
      </c>
      <c r="B606" t="str">
        <f>IF(Data!$B610&lt;&gt;INDEX(Unique!$B$2:$B$5, MATCH(Data!$A610, Unique!$A$2:$A$5, 0)), "Mismatch", "")</f>
        <v/>
      </c>
      <c r="E606" s="28" t="s">
        <v>22</v>
      </c>
      <c r="F606" s="38">
        <v>0.65</v>
      </c>
      <c r="G606" s="43">
        <v>1750</v>
      </c>
      <c r="H606" s="38">
        <v>1137.5</v>
      </c>
    </row>
    <row r="607" spans="1:8">
      <c r="A607">
        <v>606</v>
      </c>
      <c r="B607" t="str">
        <f>IF(Data!$B611&lt;&gt;INDEX(Unique!$B$2:$B$5, MATCH(Data!$A611, Unique!$A$2:$A$5, 0)), "Mismatch", "")</f>
        <v/>
      </c>
      <c r="E607" s="28" t="s">
        <v>23</v>
      </c>
      <c r="F607" s="38">
        <v>0.8</v>
      </c>
      <c r="G607" s="43">
        <v>4750</v>
      </c>
      <c r="H607" s="38">
        <v>3800</v>
      </c>
    </row>
    <row r="608" spans="1:8">
      <c r="A608">
        <v>607</v>
      </c>
      <c r="B608" t="str">
        <f>IF(Data!$B612&lt;&gt;INDEX(Unique!$B$2:$B$5, MATCH(Data!$A612, Unique!$A$2:$A$5, 0)), "Mismatch", "")</f>
        <v/>
      </c>
      <c r="E608" s="28" t="s">
        <v>18</v>
      </c>
      <c r="F608" s="38">
        <v>0.6</v>
      </c>
      <c r="G608" s="43">
        <v>7250</v>
      </c>
      <c r="H608" s="38">
        <v>4350</v>
      </c>
    </row>
    <row r="609" spans="1:8">
      <c r="A609">
        <v>608</v>
      </c>
      <c r="B609" t="str">
        <f>IF(Data!$B613&lt;&gt;INDEX(Unique!$B$2:$B$5, MATCH(Data!$A613, Unique!$A$2:$A$5, 0)), "Mismatch", "")</f>
        <v/>
      </c>
      <c r="E609" s="28" t="s">
        <v>19</v>
      </c>
      <c r="F609" s="38">
        <v>0.65</v>
      </c>
      <c r="G609" s="43">
        <v>5750</v>
      </c>
      <c r="H609" s="38">
        <v>3737.5</v>
      </c>
    </row>
    <row r="610" spans="1:8">
      <c r="A610">
        <v>609</v>
      </c>
      <c r="B610" t="str">
        <f>IF(Data!$B614&lt;&gt;INDEX(Unique!$B$2:$B$5, MATCH(Data!$A614, Unique!$A$2:$A$5, 0)), "Mismatch", "")</f>
        <v/>
      </c>
      <c r="E610" s="28" t="s">
        <v>20</v>
      </c>
      <c r="F610" s="38">
        <v>0.65</v>
      </c>
      <c r="G610" s="43">
        <v>5750</v>
      </c>
      <c r="H610" s="38">
        <v>3737.5</v>
      </c>
    </row>
    <row r="611" spans="1:8">
      <c r="A611">
        <v>610</v>
      </c>
      <c r="B611" t="str">
        <f>IF(Data!$B615&lt;&gt;INDEX(Unique!$B$2:$B$5, MATCH(Data!$A615, Unique!$A$2:$A$5, 0)), "Mismatch", "")</f>
        <v/>
      </c>
      <c r="E611" s="28" t="s">
        <v>21</v>
      </c>
      <c r="F611" s="38">
        <v>0.65</v>
      </c>
      <c r="G611" s="43">
        <v>4500</v>
      </c>
      <c r="H611" s="38">
        <v>2925</v>
      </c>
    </row>
    <row r="612" spans="1:8">
      <c r="A612">
        <v>611</v>
      </c>
      <c r="B612" t="str">
        <f>IF(Data!$B616&lt;&gt;INDEX(Unique!$B$2:$B$5, MATCH(Data!$A616, Unique!$A$2:$A$5, 0)), "Mismatch", "")</f>
        <v/>
      </c>
      <c r="E612" s="28" t="s">
        <v>22</v>
      </c>
      <c r="F612" s="38">
        <v>0.70000000000000007</v>
      </c>
      <c r="G612" s="43">
        <v>3250</v>
      </c>
      <c r="H612" s="38">
        <v>2275</v>
      </c>
    </row>
    <row r="613" spans="1:8">
      <c r="A613">
        <v>612</v>
      </c>
      <c r="B613" t="str">
        <f>IF(Data!$B617&lt;&gt;INDEX(Unique!$B$2:$B$5, MATCH(Data!$A617, Unique!$A$2:$A$5, 0)), "Mismatch", "")</f>
        <v/>
      </c>
      <c r="E613" s="28" t="s">
        <v>23</v>
      </c>
      <c r="F613" s="38">
        <v>0.85000000000000009</v>
      </c>
      <c r="G613" s="43">
        <v>6250</v>
      </c>
      <c r="H613" s="38">
        <v>5312.5000000000009</v>
      </c>
    </row>
    <row r="614" spans="1:8">
      <c r="A614">
        <v>613</v>
      </c>
      <c r="B614" t="str">
        <f>IF(Data!$B618&lt;&gt;INDEX(Unique!$B$2:$B$5, MATCH(Data!$A618, Unique!$A$2:$A$5, 0)), "Mismatch", "")</f>
        <v/>
      </c>
      <c r="E614" s="28" t="s">
        <v>18</v>
      </c>
      <c r="F614" s="38">
        <v>0.65</v>
      </c>
      <c r="G614" s="43">
        <v>7750</v>
      </c>
      <c r="H614" s="38">
        <v>5037.5</v>
      </c>
    </row>
    <row r="615" spans="1:8">
      <c r="A615">
        <v>614</v>
      </c>
      <c r="B615" t="str">
        <f>IF(Data!$B619&lt;&gt;INDEX(Unique!$B$2:$B$5, MATCH(Data!$A619, Unique!$A$2:$A$5, 0)), "Mismatch", "")</f>
        <v/>
      </c>
      <c r="E615" s="28" t="s">
        <v>19</v>
      </c>
      <c r="F615" s="38">
        <v>0.70000000000000007</v>
      </c>
      <c r="G615" s="43">
        <v>6250</v>
      </c>
      <c r="H615" s="38">
        <v>4375</v>
      </c>
    </row>
    <row r="616" spans="1:8">
      <c r="A616">
        <v>615</v>
      </c>
      <c r="B616" t="str">
        <f>IF(Data!$B620&lt;&gt;INDEX(Unique!$B$2:$B$5, MATCH(Data!$A620, Unique!$A$2:$A$5, 0)), "Mismatch", "")</f>
        <v/>
      </c>
      <c r="E616" s="28" t="s">
        <v>20</v>
      </c>
      <c r="F616" s="38">
        <v>0.70000000000000007</v>
      </c>
      <c r="G616" s="43">
        <v>5750</v>
      </c>
      <c r="H616" s="38">
        <v>4025.0000000000005</v>
      </c>
    </row>
    <row r="617" spans="1:8">
      <c r="A617">
        <v>616</v>
      </c>
      <c r="B617" t="str">
        <f>IF(Data!$B621&lt;&gt;INDEX(Unique!$B$2:$B$5, MATCH(Data!$A621, Unique!$A$2:$A$5, 0)), "Mismatch", "")</f>
        <v/>
      </c>
      <c r="E617" s="28" t="s">
        <v>21</v>
      </c>
      <c r="F617" s="38">
        <v>0.65</v>
      </c>
      <c r="G617" s="43">
        <v>4750</v>
      </c>
      <c r="H617" s="38">
        <v>3087.5</v>
      </c>
    </row>
    <row r="618" spans="1:8">
      <c r="A618">
        <v>617</v>
      </c>
      <c r="B618" t="str">
        <f>IF(Data!$B622&lt;&gt;INDEX(Unique!$B$2:$B$5, MATCH(Data!$A622, Unique!$A$2:$A$5, 0)), "Mismatch", "")</f>
        <v/>
      </c>
      <c r="E618" s="28" t="s">
        <v>22</v>
      </c>
      <c r="F618" s="38">
        <v>0.70000000000000007</v>
      </c>
      <c r="G618" s="43">
        <v>5250</v>
      </c>
      <c r="H618" s="38">
        <v>3675.0000000000005</v>
      </c>
    </row>
    <row r="619" spans="1:8">
      <c r="A619">
        <v>618</v>
      </c>
      <c r="B619" t="str">
        <f>IF(Data!$B623&lt;&gt;INDEX(Unique!$B$2:$B$5, MATCH(Data!$A623, Unique!$A$2:$A$5, 0)), "Mismatch", "")</f>
        <v/>
      </c>
      <c r="E619" s="28" t="s">
        <v>23</v>
      </c>
      <c r="F619" s="38">
        <v>0.85000000000000009</v>
      </c>
      <c r="G619" s="43">
        <v>5250</v>
      </c>
      <c r="H619" s="38">
        <v>4462.5000000000009</v>
      </c>
    </row>
    <row r="620" spans="1:8">
      <c r="A620">
        <v>619</v>
      </c>
      <c r="B620" t="str">
        <f>IF(Data!$B624&lt;&gt;INDEX(Unique!$B$2:$B$5, MATCH(Data!$A624, Unique!$A$2:$A$5, 0)), "Mismatch", "")</f>
        <v/>
      </c>
      <c r="E620" s="28" t="s">
        <v>18</v>
      </c>
      <c r="F620" s="38">
        <v>0.70000000000000007</v>
      </c>
      <c r="G620" s="43">
        <v>7250</v>
      </c>
      <c r="H620" s="38">
        <v>5075.0000000000009</v>
      </c>
    </row>
    <row r="621" spans="1:8">
      <c r="A621">
        <v>620</v>
      </c>
      <c r="B621" t="str">
        <f>IF(Data!$B625&lt;&gt;INDEX(Unique!$B$2:$B$5, MATCH(Data!$A625, Unique!$A$2:$A$5, 0)), "Mismatch", "")</f>
        <v/>
      </c>
      <c r="E621" s="28" t="s">
        <v>19</v>
      </c>
      <c r="F621" s="38">
        <v>0.75000000000000011</v>
      </c>
      <c r="G621" s="43">
        <v>6750</v>
      </c>
      <c r="H621" s="38">
        <v>5062.5000000000009</v>
      </c>
    </row>
    <row r="622" spans="1:8">
      <c r="A622">
        <v>621</v>
      </c>
      <c r="B622" t="str">
        <f>IF(Data!$B626&lt;&gt;INDEX(Unique!$B$2:$B$5, MATCH(Data!$A626, Unique!$A$2:$A$5, 0)), "Mismatch", "")</f>
        <v/>
      </c>
      <c r="E622" s="28" t="s">
        <v>20</v>
      </c>
      <c r="F622" s="38">
        <v>0.70000000000000007</v>
      </c>
      <c r="G622" s="43">
        <v>5500</v>
      </c>
      <c r="H622" s="38">
        <v>3850.0000000000005</v>
      </c>
    </row>
    <row r="623" spans="1:8">
      <c r="A623">
        <v>622</v>
      </c>
      <c r="B623" t="str">
        <f>IF(Data!$B627&lt;&gt;INDEX(Unique!$B$2:$B$5, MATCH(Data!$A627, Unique!$A$2:$A$5, 0)), "Mismatch", "")</f>
        <v/>
      </c>
      <c r="E623" s="28" t="s">
        <v>21</v>
      </c>
      <c r="F623" s="38">
        <v>0.70000000000000007</v>
      </c>
      <c r="G623" s="43">
        <v>5000</v>
      </c>
      <c r="H623" s="38">
        <v>3500.0000000000005</v>
      </c>
    </row>
    <row r="624" spans="1:8">
      <c r="A624">
        <v>623</v>
      </c>
      <c r="B624" t="str">
        <f>IF(Data!$B628&lt;&gt;INDEX(Unique!$B$2:$B$5, MATCH(Data!$A628, Unique!$A$2:$A$5, 0)), "Mismatch", "")</f>
        <v/>
      </c>
      <c r="E624" s="28" t="s">
        <v>22</v>
      </c>
      <c r="F624" s="38">
        <v>0.75</v>
      </c>
      <c r="G624" s="43">
        <v>5000</v>
      </c>
      <c r="H624" s="38">
        <v>3750</v>
      </c>
    </row>
    <row r="625" spans="1:8">
      <c r="A625">
        <v>624</v>
      </c>
      <c r="B625" t="str">
        <f>IF(Data!$B629&lt;&gt;INDEX(Unique!$B$2:$B$5, MATCH(Data!$A629, Unique!$A$2:$A$5, 0)), "Mismatch", "")</f>
        <v/>
      </c>
      <c r="E625" s="28" t="s">
        <v>23</v>
      </c>
      <c r="F625" s="38">
        <v>0.8</v>
      </c>
      <c r="G625" s="43">
        <v>4000</v>
      </c>
      <c r="H625" s="38">
        <v>3200</v>
      </c>
    </row>
    <row r="626" spans="1:8">
      <c r="A626">
        <v>625</v>
      </c>
      <c r="B626" t="str">
        <f>IF(Data!$B630&lt;&gt;INDEX(Unique!$B$2:$B$5, MATCH(Data!$A630, Unique!$A$2:$A$5, 0)), "Mismatch", "")</f>
        <v/>
      </c>
      <c r="E626" s="28" t="s">
        <v>18</v>
      </c>
      <c r="F626" s="38">
        <v>0.65000000000000013</v>
      </c>
      <c r="G626" s="43">
        <v>6000</v>
      </c>
      <c r="H626" s="38">
        <v>3900.0000000000009</v>
      </c>
    </row>
    <row r="627" spans="1:8">
      <c r="A627">
        <v>626</v>
      </c>
      <c r="B627" t="str">
        <f>IF(Data!$B631&lt;&gt;INDEX(Unique!$B$2:$B$5, MATCH(Data!$A631, Unique!$A$2:$A$5, 0)), "Mismatch", "")</f>
        <v/>
      </c>
      <c r="E627" s="28" t="s">
        <v>19</v>
      </c>
      <c r="F627" s="38">
        <v>0.70000000000000018</v>
      </c>
      <c r="G627" s="43">
        <v>6000</v>
      </c>
      <c r="H627" s="38">
        <v>4200.0000000000009</v>
      </c>
    </row>
    <row r="628" spans="1:8">
      <c r="A628">
        <v>627</v>
      </c>
      <c r="B628" t="str">
        <f>IF(Data!$B632&lt;&gt;INDEX(Unique!$B$2:$B$5, MATCH(Data!$A632, Unique!$A$2:$A$5, 0)), "Mismatch", "")</f>
        <v/>
      </c>
      <c r="E628" s="28" t="s">
        <v>20</v>
      </c>
      <c r="F628" s="38">
        <v>0.65000000000000013</v>
      </c>
      <c r="G628" s="43">
        <v>4500</v>
      </c>
      <c r="H628" s="38">
        <v>2925.0000000000005</v>
      </c>
    </row>
    <row r="629" spans="1:8">
      <c r="A629">
        <v>628</v>
      </c>
      <c r="B629" t="str">
        <f>IF(Data!$B633&lt;&gt;INDEX(Unique!$B$2:$B$5, MATCH(Data!$A633, Unique!$A$2:$A$5, 0)), "Mismatch", "")</f>
        <v/>
      </c>
      <c r="E629" s="28" t="s">
        <v>21</v>
      </c>
      <c r="F629" s="38">
        <v>0.65000000000000013</v>
      </c>
      <c r="G629" s="43">
        <v>4000</v>
      </c>
      <c r="H629" s="38">
        <v>2600.0000000000005</v>
      </c>
    </row>
    <row r="630" spans="1:8">
      <c r="A630">
        <v>629</v>
      </c>
      <c r="B630" t="str">
        <f>IF(Data!$B634&lt;&gt;INDEX(Unique!$B$2:$B$5, MATCH(Data!$A634, Unique!$A$2:$A$5, 0)), "Mismatch", "")</f>
        <v/>
      </c>
      <c r="E630" s="28" t="s">
        <v>22</v>
      </c>
      <c r="F630" s="38">
        <v>0.75000000000000011</v>
      </c>
      <c r="G630" s="43">
        <v>4000</v>
      </c>
      <c r="H630" s="38">
        <v>3000.0000000000005</v>
      </c>
    </row>
    <row r="631" spans="1:8">
      <c r="A631">
        <v>630</v>
      </c>
      <c r="B631" t="str">
        <f>IF(Data!$B635&lt;&gt;INDEX(Unique!$B$2:$B$5, MATCH(Data!$A635, Unique!$A$2:$A$5, 0)), "Mismatch", "")</f>
        <v/>
      </c>
      <c r="E631" s="28" t="s">
        <v>23</v>
      </c>
      <c r="F631" s="38">
        <v>0.70000000000000007</v>
      </c>
      <c r="G631" s="43">
        <v>4250</v>
      </c>
      <c r="H631" s="38">
        <v>2975.0000000000005</v>
      </c>
    </row>
    <row r="632" spans="1:8">
      <c r="A632">
        <v>631</v>
      </c>
      <c r="B632" t="str">
        <f>IF(Data!$B636&lt;&gt;INDEX(Unique!$B$2:$B$5, MATCH(Data!$A636, Unique!$A$2:$A$5, 0)), "Mismatch", "")</f>
        <v/>
      </c>
      <c r="E632" s="28" t="s">
        <v>18</v>
      </c>
      <c r="F632" s="38">
        <v>0.55000000000000004</v>
      </c>
      <c r="G632" s="43">
        <v>5250</v>
      </c>
      <c r="H632" s="38">
        <v>2887.5000000000005</v>
      </c>
    </row>
    <row r="633" spans="1:8">
      <c r="A633">
        <v>632</v>
      </c>
      <c r="B633" t="str">
        <f>IF(Data!$B637&lt;&gt;INDEX(Unique!$B$2:$B$5, MATCH(Data!$A637, Unique!$A$2:$A$5, 0)), "Mismatch", "")</f>
        <v/>
      </c>
      <c r="E633" s="28" t="s">
        <v>19</v>
      </c>
      <c r="F633" s="38">
        <v>0.60000000000000009</v>
      </c>
      <c r="G633" s="43">
        <v>5250</v>
      </c>
      <c r="H633" s="38">
        <v>3150.0000000000005</v>
      </c>
    </row>
    <row r="634" spans="1:8">
      <c r="A634">
        <v>633</v>
      </c>
      <c r="B634" t="str">
        <f>IF(Data!$B638&lt;&gt;INDEX(Unique!$B$2:$B$5, MATCH(Data!$A638, Unique!$A$2:$A$5, 0)), "Mismatch", "")</f>
        <v/>
      </c>
      <c r="E634" s="28" t="s">
        <v>20</v>
      </c>
      <c r="F634" s="38">
        <v>0.55000000000000004</v>
      </c>
      <c r="G634" s="43">
        <v>3500</v>
      </c>
      <c r="H634" s="38">
        <v>1925.0000000000002</v>
      </c>
    </row>
    <row r="635" spans="1:8">
      <c r="A635">
        <v>634</v>
      </c>
      <c r="B635" t="str">
        <f>IF(Data!$B639&lt;&gt;INDEX(Unique!$B$2:$B$5, MATCH(Data!$A639, Unique!$A$2:$A$5, 0)), "Mismatch", "")</f>
        <v/>
      </c>
      <c r="E635" s="28" t="s">
        <v>21</v>
      </c>
      <c r="F635" s="38">
        <v>0.55000000000000004</v>
      </c>
      <c r="G635" s="43">
        <v>3250</v>
      </c>
      <c r="H635" s="38">
        <v>1787.5000000000002</v>
      </c>
    </row>
    <row r="636" spans="1:8">
      <c r="A636">
        <v>635</v>
      </c>
      <c r="B636" t="str">
        <f>IF(Data!$B640&lt;&gt;INDEX(Unique!$B$2:$B$5, MATCH(Data!$A640, Unique!$A$2:$A$5, 0)), "Mismatch", "")</f>
        <v/>
      </c>
      <c r="E636" s="28" t="s">
        <v>22</v>
      </c>
      <c r="F636" s="38">
        <v>0.65</v>
      </c>
      <c r="G636" s="43">
        <v>3000</v>
      </c>
      <c r="H636" s="38">
        <v>1950</v>
      </c>
    </row>
    <row r="637" spans="1:8">
      <c r="A637">
        <v>636</v>
      </c>
      <c r="B637" t="str">
        <f>IF(Data!$B641&lt;&gt;INDEX(Unique!$B$2:$B$5, MATCH(Data!$A641, Unique!$A$2:$A$5, 0)), "Mismatch", "")</f>
        <v/>
      </c>
      <c r="E637" s="28" t="s">
        <v>23</v>
      </c>
      <c r="F637" s="38">
        <v>0.70000000000000007</v>
      </c>
      <c r="G637" s="43">
        <v>3500</v>
      </c>
      <c r="H637" s="38">
        <v>2450.0000000000005</v>
      </c>
    </row>
    <row r="638" spans="1:8">
      <c r="A638">
        <v>637</v>
      </c>
      <c r="B638" t="str">
        <f>IF(Data!$B642&lt;&gt;INDEX(Unique!$B$2:$B$5, MATCH(Data!$A642, Unique!$A$2:$A$5, 0)), "Mismatch", "")</f>
        <v/>
      </c>
      <c r="E638" s="28" t="s">
        <v>18</v>
      </c>
      <c r="F638" s="38">
        <v>0.55000000000000004</v>
      </c>
      <c r="G638" s="43">
        <v>5750</v>
      </c>
      <c r="H638" s="38">
        <v>3162.5000000000005</v>
      </c>
    </row>
    <row r="639" spans="1:8">
      <c r="A639">
        <v>638</v>
      </c>
      <c r="B639" t="str">
        <f>IF(Data!$B643&lt;&gt;INDEX(Unique!$B$2:$B$5, MATCH(Data!$A643, Unique!$A$2:$A$5, 0)), "Mismatch", "")</f>
        <v/>
      </c>
      <c r="E639" s="28" t="s">
        <v>19</v>
      </c>
      <c r="F639" s="38">
        <v>0.60000000000000009</v>
      </c>
      <c r="G639" s="43">
        <v>5750</v>
      </c>
      <c r="H639" s="38">
        <v>3450.0000000000005</v>
      </c>
    </row>
    <row r="640" spans="1:8">
      <c r="A640">
        <v>639</v>
      </c>
      <c r="B640" t="str">
        <f>IF(Data!$B644&lt;&gt;INDEX(Unique!$B$2:$B$5, MATCH(Data!$A644, Unique!$A$2:$A$5, 0)), "Mismatch", "")</f>
        <v/>
      </c>
      <c r="E640" s="28" t="s">
        <v>20</v>
      </c>
      <c r="F640" s="38">
        <v>0.55000000000000004</v>
      </c>
      <c r="G640" s="43">
        <v>4250</v>
      </c>
      <c r="H640" s="38">
        <v>2337.5</v>
      </c>
    </row>
    <row r="641" spans="1:8">
      <c r="A641">
        <v>640</v>
      </c>
      <c r="B641" t="str">
        <f>IF(Data!$B645&lt;&gt;INDEX(Unique!$B$2:$B$5, MATCH(Data!$A645, Unique!$A$2:$A$5, 0)), "Mismatch", "")</f>
        <v/>
      </c>
      <c r="E641" s="28" t="s">
        <v>21</v>
      </c>
      <c r="F641" s="38">
        <v>0.65000000000000013</v>
      </c>
      <c r="G641" s="43">
        <v>4000</v>
      </c>
      <c r="H641" s="38">
        <v>2600.0000000000005</v>
      </c>
    </row>
    <row r="642" spans="1:8">
      <c r="A642">
        <v>641</v>
      </c>
      <c r="B642" t="str">
        <f>IF(Data!$B646&lt;&gt;INDEX(Unique!$B$2:$B$5, MATCH(Data!$A646, Unique!$A$2:$A$5, 0)), "Mismatch", "")</f>
        <v/>
      </c>
      <c r="E642" s="28" t="s">
        <v>22</v>
      </c>
      <c r="F642" s="38">
        <v>0.75000000000000011</v>
      </c>
      <c r="G642" s="43">
        <v>3750</v>
      </c>
      <c r="H642" s="38">
        <v>2812.5000000000005</v>
      </c>
    </row>
    <row r="643" spans="1:8">
      <c r="A643">
        <v>642</v>
      </c>
      <c r="B643" t="str">
        <f>IF(Data!$B647&lt;&gt;INDEX(Unique!$B$2:$B$5, MATCH(Data!$A647, Unique!$A$2:$A$5, 0)), "Mismatch", "")</f>
        <v/>
      </c>
      <c r="E643" s="28" t="s">
        <v>23</v>
      </c>
      <c r="F643" s="38">
        <v>0.80000000000000016</v>
      </c>
      <c r="G643" s="43">
        <v>5000</v>
      </c>
      <c r="H643" s="38">
        <v>4000.0000000000009</v>
      </c>
    </row>
    <row r="644" spans="1:8">
      <c r="A644">
        <v>643</v>
      </c>
      <c r="B644" t="str">
        <f>IF(Data!$B648&lt;&gt;INDEX(Unique!$B$2:$B$5, MATCH(Data!$A648, Unique!$A$2:$A$5, 0)), "Mismatch", "")</f>
        <v/>
      </c>
      <c r="E644" s="28" t="s">
        <v>18</v>
      </c>
      <c r="F644" s="38">
        <v>0.65000000000000013</v>
      </c>
      <c r="G644" s="43">
        <v>7000</v>
      </c>
      <c r="H644" s="38">
        <v>4550.0000000000009</v>
      </c>
    </row>
    <row r="645" spans="1:8">
      <c r="A645">
        <v>644</v>
      </c>
      <c r="B645" t="str">
        <f>IF(Data!$B649&lt;&gt;INDEX(Unique!$B$2:$B$5, MATCH(Data!$A649, Unique!$A$2:$A$5, 0)), "Mismatch", "")</f>
        <v/>
      </c>
      <c r="E645" s="28" t="s">
        <v>19</v>
      </c>
      <c r="F645" s="38">
        <v>0.70000000000000018</v>
      </c>
      <c r="G645" s="43">
        <v>7000</v>
      </c>
      <c r="H645" s="38">
        <v>4900.0000000000009</v>
      </c>
    </row>
    <row r="646" spans="1:8">
      <c r="A646">
        <v>645</v>
      </c>
      <c r="B646" t="str">
        <f>IF(Data!$B650&lt;&gt;INDEX(Unique!$B$2:$B$5, MATCH(Data!$A650, Unique!$A$2:$A$5, 0)), "Mismatch", "")</f>
        <v/>
      </c>
      <c r="E646" s="28" t="s">
        <v>20</v>
      </c>
      <c r="F646" s="38">
        <v>0.65000000000000013</v>
      </c>
      <c r="G646" s="43">
        <v>5000</v>
      </c>
      <c r="H646" s="38">
        <v>3250.0000000000005</v>
      </c>
    </row>
    <row r="647" spans="1:8">
      <c r="A647">
        <v>646</v>
      </c>
      <c r="B647" t="str">
        <f>IF(Data!$B651&lt;&gt;INDEX(Unique!$B$2:$B$5, MATCH(Data!$A651, Unique!$A$2:$A$5, 0)), "Mismatch", "")</f>
        <v/>
      </c>
      <c r="E647" s="28" t="s">
        <v>21</v>
      </c>
      <c r="F647" s="38">
        <v>0.65000000000000013</v>
      </c>
      <c r="G647" s="43">
        <v>5000</v>
      </c>
      <c r="H647" s="38">
        <v>3250.0000000000005</v>
      </c>
    </row>
    <row r="648" spans="1:8">
      <c r="A648">
        <v>647</v>
      </c>
      <c r="B648" t="str">
        <f>IF(Data!$B652&lt;&gt;INDEX(Unique!$B$2:$B$5, MATCH(Data!$A652, Unique!$A$2:$A$5, 0)), "Mismatch", "")</f>
        <v/>
      </c>
      <c r="E648" s="28" t="s">
        <v>22</v>
      </c>
      <c r="F648" s="38">
        <v>0.75000000000000011</v>
      </c>
      <c r="G648" s="43">
        <v>4250</v>
      </c>
      <c r="H648" s="38">
        <v>3187.5000000000005</v>
      </c>
    </row>
    <row r="649" spans="1:8">
      <c r="A649">
        <v>648</v>
      </c>
      <c r="B649" t="str">
        <f>IF(Data!$B653&lt;&gt;INDEX(Unique!$B$2:$B$5, MATCH(Data!$A653, Unique!$A$2:$A$5, 0)), "Mismatch", "")</f>
        <v/>
      </c>
      <c r="E649" s="28" t="s">
        <v>23</v>
      </c>
      <c r="F649" s="38">
        <v>0.80000000000000016</v>
      </c>
      <c r="G649" s="43">
        <v>5250</v>
      </c>
      <c r="H649" s="38">
        <v>4200.0000000000009</v>
      </c>
    </row>
    <row r="650" spans="1:8">
      <c r="A650">
        <v>649</v>
      </c>
      <c r="B650" t="str">
        <f>IF(Data!$B654&lt;&gt;INDEX(Unique!$B$2:$B$5, MATCH(Data!$A654, Unique!$A$2:$A$5, 0)), "Mismatch", "")</f>
        <v/>
      </c>
      <c r="E650" s="28" t="s">
        <v>18</v>
      </c>
      <c r="F650" s="38">
        <v>0.4</v>
      </c>
      <c r="G650" s="43">
        <v>4500</v>
      </c>
      <c r="H650" s="38">
        <v>1800</v>
      </c>
    </row>
    <row r="651" spans="1:8">
      <c r="A651">
        <v>650</v>
      </c>
      <c r="B651" t="str">
        <f>IF(Data!$B655&lt;&gt;INDEX(Unique!$B$2:$B$5, MATCH(Data!$A655, Unique!$A$2:$A$5, 0)), "Mismatch", "")</f>
        <v/>
      </c>
      <c r="E651" s="28" t="s">
        <v>19</v>
      </c>
      <c r="F651" s="38">
        <v>0.5</v>
      </c>
      <c r="G651" s="43">
        <v>4500</v>
      </c>
      <c r="H651" s="38">
        <v>2250</v>
      </c>
    </row>
    <row r="652" spans="1:8">
      <c r="A652">
        <v>651</v>
      </c>
      <c r="B652" t="str">
        <f>IF(Data!$B656&lt;&gt;INDEX(Unique!$B$2:$B$5, MATCH(Data!$A656, Unique!$A$2:$A$5, 0)), "Mismatch", "")</f>
        <v/>
      </c>
      <c r="E652" s="28" t="s">
        <v>20</v>
      </c>
      <c r="F652" s="38">
        <v>0.5</v>
      </c>
      <c r="G652" s="43">
        <v>4500</v>
      </c>
      <c r="H652" s="38">
        <v>2250</v>
      </c>
    </row>
    <row r="653" spans="1:8">
      <c r="A653">
        <v>652</v>
      </c>
      <c r="B653" t="str">
        <f>IF(Data!$B657&lt;&gt;INDEX(Unique!$B$2:$B$5, MATCH(Data!$A657, Unique!$A$2:$A$5, 0)), "Mismatch", "")</f>
        <v/>
      </c>
      <c r="E653" s="28" t="s">
        <v>21</v>
      </c>
      <c r="F653" s="38">
        <v>0.5</v>
      </c>
      <c r="G653" s="43">
        <v>3000</v>
      </c>
      <c r="H653" s="38">
        <v>1500</v>
      </c>
    </row>
    <row r="654" spans="1:8">
      <c r="A654">
        <v>653</v>
      </c>
      <c r="B654" t="str">
        <f>IF(Data!$B658&lt;&gt;INDEX(Unique!$B$2:$B$5, MATCH(Data!$A658, Unique!$A$2:$A$5, 0)), "Mismatch", "")</f>
        <v/>
      </c>
      <c r="E654" s="28" t="s">
        <v>22</v>
      </c>
      <c r="F654" s="38">
        <v>0.55000000000000004</v>
      </c>
      <c r="G654" s="43">
        <v>2500</v>
      </c>
      <c r="H654" s="38">
        <v>1375</v>
      </c>
    </row>
    <row r="655" spans="1:8">
      <c r="A655">
        <v>654</v>
      </c>
      <c r="B655" t="str">
        <f>IF(Data!$B659&lt;&gt;INDEX(Unique!$B$2:$B$5, MATCH(Data!$A659, Unique!$A$2:$A$5, 0)), "Mismatch", "")</f>
        <v/>
      </c>
      <c r="E655" s="28" t="s">
        <v>23</v>
      </c>
      <c r="F655" s="38">
        <v>0.5</v>
      </c>
      <c r="G655" s="43">
        <v>5000</v>
      </c>
      <c r="H655" s="38">
        <v>2500</v>
      </c>
    </row>
    <row r="656" spans="1:8">
      <c r="A656">
        <v>655</v>
      </c>
      <c r="B656" t="str">
        <f>IF(Data!$B660&lt;&gt;INDEX(Unique!$B$2:$B$5, MATCH(Data!$A660, Unique!$A$2:$A$5, 0)), "Mismatch", "")</f>
        <v/>
      </c>
      <c r="E656" s="28" t="s">
        <v>18</v>
      </c>
      <c r="F656" s="38">
        <v>0.4</v>
      </c>
      <c r="G656" s="43">
        <v>5500</v>
      </c>
      <c r="H656" s="38">
        <v>2200</v>
      </c>
    </row>
    <row r="657" spans="1:8">
      <c r="A657">
        <v>656</v>
      </c>
      <c r="B657" t="str">
        <f>IF(Data!$B661&lt;&gt;INDEX(Unique!$B$2:$B$5, MATCH(Data!$A661, Unique!$A$2:$A$5, 0)), "Mismatch", "")</f>
        <v/>
      </c>
      <c r="E657" s="28" t="s">
        <v>19</v>
      </c>
      <c r="F657" s="38">
        <v>0.5</v>
      </c>
      <c r="G657" s="43">
        <v>4500</v>
      </c>
      <c r="H657" s="38">
        <v>2250</v>
      </c>
    </row>
    <row r="658" spans="1:8">
      <c r="A658">
        <v>657</v>
      </c>
      <c r="B658" t="str">
        <f>IF(Data!$B662&lt;&gt;INDEX(Unique!$B$2:$B$5, MATCH(Data!$A662, Unique!$A$2:$A$5, 0)), "Mismatch", "")</f>
        <v/>
      </c>
      <c r="E658" s="28" t="s">
        <v>20</v>
      </c>
      <c r="F658" s="38">
        <v>0.5</v>
      </c>
      <c r="G658" s="43">
        <v>4500</v>
      </c>
      <c r="H658" s="38">
        <v>2250</v>
      </c>
    </row>
    <row r="659" spans="1:8">
      <c r="A659">
        <v>658</v>
      </c>
      <c r="B659" t="str">
        <f>IF(Data!$B663&lt;&gt;INDEX(Unique!$B$2:$B$5, MATCH(Data!$A663, Unique!$A$2:$A$5, 0)), "Mismatch", "")</f>
        <v/>
      </c>
      <c r="E659" s="28" t="s">
        <v>21</v>
      </c>
      <c r="F659" s="38">
        <v>0.5</v>
      </c>
      <c r="G659" s="43">
        <v>3000</v>
      </c>
      <c r="H659" s="38">
        <v>1500</v>
      </c>
    </row>
    <row r="660" spans="1:8">
      <c r="A660">
        <v>659</v>
      </c>
      <c r="B660" t="str">
        <f>IF(Data!$B664&lt;&gt;INDEX(Unique!$B$2:$B$5, MATCH(Data!$A664, Unique!$A$2:$A$5, 0)), "Mismatch", "")</f>
        <v/>
      </c>
      <c r="E660" s="28" t="s">
        <v>22</v>
      </c>
      <c r="F660" s="38">
        <v>0.55000000000000004</v>
      </c>
      <c r="G660" s="43">
        <v>2250</v>
      </c>
      <c r="H660" s="38">
        <v>1237.5</v>
      </c>
    </row>
    <row r="661" spans="1:8">
      <c r="A661">
        <v>660</v>
      </c>
      <c r="B661" t="str">
        <f>IF(Data!$B665&lt;&gt;INDEX(Unique!$B$2:$B$5, MATCH(Data!$A665, Unique!$A$2:$A$5, 0)), "Mismatch", "")</f>
        <v/>
      </c>
      <c r="E661" s="28" t="s">
        <v>23</v>
      </c>
      <c r="F661" s="38">
        <v>0.5</v>
      </c>
      <c r="G661" s="43">
        <v>4250</v>
      </c>
      <c r="H661" s="38">
        <v>2125</v>
      </c>
    </row>
    <row r="662" spans="1:8">
      <c r="A662">
        <v>661</v>
      </c>
      <c r="B662" t="str">
        <f>IF(Data!$B666&lt;&gt;INDEX(Unique!$B$2:$B$5, MATCH(Data!$A666, Unique!$A$2:$A$5, 0)), "Mismatch", "")</f>
        <v/>
      </c>
      <c r="E662" s="28" t="s">
        <v>18</v>
      </c>
      <c r="F662" s="38">
        <v>0.5</v>
      </c>
      <c r="G662" s="43">
        <v>5750</v>
      </c>
      <c r="H662" s="38">
        <v>2875</v>
      </c>
    </row>
    <row r="663" spans="1:8">
      <c r="A663">
        <v>662</v>
      </c>
      <c r="B663" t="str">
        <f>IF(Data!$B667&lt;&gt;INDEX(Unique!$B$2:$B$5, MATCH(Data!$A667, Unique!$A$2:$A$5, 0)), "Mismatch", "")</f>
        <v/>
      </c>
      <c r="E663" s="28" t="s">
        <v>19</v>
      </c>
      <c r="F663" s="38">
        <v>0.6</v>
      </c>
      <c r="G663" s="43">
        <v>4250</v>
      </c>
      <c r="H663" s="38">
        <v>2550</v>
      </c>
    </row>
    <row r="664" spans="1:8">
      <c r="A664">
        <v>663</v>
      </c>
      <c r="B664" t="str">
        <f>IF(Data!$B668&lt;&gt;INDEX(Unique!$B$2:$B$5, MATCH(Data!$A668, Unique!$A$2:$A$5, 0)), "Mismatch", "")</f>
        <v/>
      </c>
      <c r="E664" s="28" t="s">
        <v>20</v>
      </c>
      <c r="F664" s="38">
        <v>0.64999999999999991</v>
      </c>
      <c r="G664" s="43">
        <v>4250</v>
      </c>
      <c r="H664" s="38">
        <v>2762.4999999999995</v>
      </c>
    </row>
    <row r="665" spans="1:8">
      <c r="A665">
        <v>664</v>
      </c>
      <c r="B665" t="str">
        <f>IF(Data!$B669&lt;&gt;INDEX(Unique!$B$2:$B$5, MATCH(Data!$A669, Unique!$A$2:$A$5, 0)), "Mismatch", "")</f>
        <v/>
      </c>
      <c r="E665" s="28" t="s">
        <v>21</v>
      </c>
      <c r="F665" s="38">
        <v>0.64999999999999991</v>
      </c>
      <c r="G665" s="43">
        <v>3250</v>
      </c>
      <c r="H665" s="38">
        <v>2112.4999999999995</v>
      </c>
    </row>
    <row r="666" spans="1:8">
      <c r="A666">
        <v>665</v>
      </c>
      <c r="B666" t="str">
        <f>IF(Data!$B670&lt;&gt;INDEX(Unique!$B$2:$B$5, MATCH(Data!$A670, Unique!$A$2:$A$5, 0)), "Mismatch", "")</f>
        <v/>
      </c>
      <c r="E666" s="28" t="s">
        <v>22</v>
      </c>
      <c r="F666" s="38">
        <v>0.7</v>
      </c>
      <c r="G666" s="43">
        <v>1750</v>
      </c>
      <c r="H666" s="38">
        <v>1225</v>
      </c>
    </row>
    <row r="667" spans="1:8">
      <c r="A667">
        <v>666</v>
      </c>
      <c r="B667" t="str">
        <f>IF(Data!$B671&lt;&gt;INDEX(Unique!$B$2:$B$5, MATCH(Data!$A671, Unique!$A$2:$A$5, 0)), "Mismatch", "")</f>
        <v/>
      </c>
      <c r="E667" s="28" t="s">
        <v>23</v>
      </c>
      <c r="F667" s="38">
        <v>0.64999999999999991</v>
      </c>
      <c r="G667" s="43">
        <v>3750</v>
      </c>
      <c r="H667" s="38">
        <v>2437.4999999999995</v>
      </c>
    </row>
    <row r="668" spans="1:8">
      <c r="A668">
        <v>667</v>
      </c>
      <c r="B668" t="str">
        <f>IF(Data!$B672&lt;&gt;INDEX(Unique!$B$2:$B$5, MATCH(Data!$A672, Unique!$A$2:$A$5, 0)), "Mismatch", "")</f>
        <v/>
      </c>
      <c r="E668" s="28" t="s">
        <v>18</v>
      </c>
      <c r="F668" s="38">
        <v>0.7</v>
      </c>
      <c r="G668" s="43">
        <v>5500</v>
      </c>
      <c r="H668" s="38">
        <v>3849.9999999999995</v>
      </c>
    </row>
    <row r="669" spans="1:8">
      <c r="A669">
        <v>668</v>
      </c>
      <c r="B669" t="str">
        <f>IF(Data!$B673&lt;&gt;INDEX(Unique!$B$2:$B$5, MATCH(Data!$A673, Unique!$A$2:$A$5, 0)), "Mismatch", "")</f>
        <v/>
      </c>
      <c r="E669" s="28" t="s">
        <v>19</v>
      </c>
      <c r="F669" s="38">
        <v>0.75</v>
      </c>
      <c r="G669" s="43">
        <v>3500</v>
      </c>
      <c r="H669" s="38">
        <v>2625</v>
      </c>
    </row>
    <row r="670" spans="1:8">
      <c r="A670">
        <v>669</v>
      </c>
      <c r="B670" t="str">
        <f>IF(Data!$B674&lt;&gt;INDEX(Unique!$B$2:$B$5, MATCH(Data!$A674, Unique!$A$2:$A$5, 0)), "Mismatch", "")</f>
        <v/>
      </c>
      <c r="E670" s="28" t="s">
        <v>20</v>
      </c>
      <c r="F670" s="38">
        <v>0.75</v>
      </c>
      <c r="G670" s="43">
        <v>4000</v>
      </c>
      <c r="H670" s="38">
        <v>3000</v>
      </c>
    </row>
    <row r="671" spans="1:8">
      <c r="A671">
        <v>670</v>
      </c>
      <c r="B671" t="str">
        <f>IF(Data!$B675&lt;&gt;INDEX(Unique!$B$2:$B$5, MATCH(Data!$A675, Unique!$A$2:$A$5, 0)), "Mismatch", "")</f>
        <v/>
      </c>
      <c r="E671" s="28" t="s">
        <v>21</v>
      </c>
      <c r="F671" s="38">
        <v>0.6</v>
      </c>
      <c r="G671" s="43">
        <v>3000</v>
      </c>
      <c r="H671" s="38">
        <v>1800</v>
      </c>
    </row>
    <row r="672" spans="1:8">
      <c r="A672">
        <v>671</v>
      </c>
      <c r="B672" t="str">
        <f>IF(Data!$B676&lt;&gt;INDEX(Unique!$B$2:$B$5, MATCH(Data!$A676, Unique!$A$2:$A$5, 0)), "Mismatch", "")</f>
        <v/>
      </c>
      <c r="E672" s="28" t="s">
        <v>22</v>
      </c>
      <c r="F672" s="38">
        <v>0.65</v>
      </c>
      <c r="G672" s="43">
        <v>2000</v>
      </c>
      <c r="H672" s="38">
        <v>1300</v>
      </c>
    </row>
    <row r="673" spans="1:8">
      <c r="A673">
        <v>672</v>
      </c>
      <c r="B673" t="str">
        <f>IF(Data!$B677&lt;&gt;INDEX(Unique!$B$2:$B$5, MATCH(Data!$A677, Unique!$A$2:$A$5, 0)), "Mismatch", "")</f>
        <v/>
      </c>
      <c r="E673" s="28" t="s">
        <v>23</v>
      </c>
      <c r="F673" s="38">
        <v>0.8</v>
      </c>
      <c r="G673" s="43">
        <v>3500</v>
      </c>
      <c r="H673" s="38">
        <v>2800</v>
      </c>
    </row>
    <row r="674" spans="1:8">
      <c r="A674">
        <v>673</v>
      </c>
      <c r="B674" t="str">
        <f>IF(Data!$B678&lt;&gt;INDEX(Unique!$B$2:$B$5, MATCH(Data!$A678, Unique!$A$2:$A$5, 0)), "Mismatch", "")</f>
        <v/>
      </c>
      <c r="E674" s="28" t="s">
        <v>18</v>
      </c>
      <c r="F674" s="38">
        <v>0.6</v>
      </c>
      <c r="G674" s="43">
        <v>5500</v>
      </c>
      <c r="H674" s="38">
        <v>3300</v>
      </c>
    </row>
    <row r="675" spans="1:8">
      <c r="A675">
        <v>674</v>
      </c>
      <c r="B675" t="str">
        <f>IF(Data!$B679&lt;&gt;INDEX(Unique!$B$2:$B$5, MATCH(Data!$A679, Unique!$A$2:$A$5, 0)), "Mismatch", "")</f>
        <v/>
      </c>
      <c r="E675" s="28" t="s">
        <v>19</v>
      </c>
      <c r="F675" s="38">
        <v>0.65</v>
      </c>
      <c r="G675" s="43">
        <v>4000</v>
      </c>
      <c r="H675" s="38">
        <v>2600</v>
      </c>
    </row>
    <row r="676" spans="1:8">
      <c r="A676">
        <v>675</v>
      </c>
      <c r="B676" t="str">
        <f>IF(Data!$B680&lt;&gt;INDEX(Unique!$B$2:$B$5, MATCH(Data!$A680, Unique!$A$2:$A$5, 0)), "Mismatch", "")</f>
        <v/>
      </c>
      <c r="E676" s="28" t="s">
        <v>20</v>
      </c>
      <c r="F676" s="38">
        <v>0.65</v>
      </c>
      <c r="G676" s="43">
        <v>4000</v>
      </c>
      <c r="H676" s="38">
        <v>2600</v>
      </c>
    </row>
    <row r="677" spans="1:8">
      <c r="A677">
        <v>676</v>
      </c>
      <c r="B677" t="str">
        <f>IF(Data!$B681&lt;&gt;INDEX(Unique!$B$2:$B$5, MATCH(Data!$A681, Unique!$A$2:$A$5, 0)), "Mismatch", "")</f>
        <v/>
      </c>
      <c r="E677" s="28" t="s">
        <v>21</v>
      </c>
      <c r="F677" s="38">
        <v>0.6</v>
      </c>
      <c r="G677" s="43">
        <v>3000</v>
      </c>
      <c r="H677" s="38">
        <v>1800</v>
      </c>
    </row>
    <row r="678" spans="1:8">
      <c r="A678">
        <v>677</v>
      </c>
      <c r="B678" t="str">
        <f>IF(Data!$B682&lt;&gt;INDEX(Unique!$B$2:$B$5, MATCH(Data!$A682, Unique!$A$2:$A$5, 0)), "Mismatch", "")</f>
        <v/>
      </c>
      <c r="E678" s="28" t="s">
        <v>22</v>
      </c>
      <c r="F678" s="38">
        <v>0.65</v>
      </c>
      <c r="G678" s="43">
        <v>2000</v>
      </c>
      <c r="H678" s="38">
        <v>1300</v>
      </c>
    </row>
    <row r="679" spans="1:8">
      <c r="A679">
        <v>678</v>
      </c>
      <c r="B679" t="str">
        <f>IF(Data!$B683&lt;&gt;INDEX(Unique!$B$2:$B$5, MATCH(Data!$A683, Unique!$A$2:$A$5, 0)), "Mismatch", "")</f>
        <v/>
      </c>
      <c r="E679" s="28" t="s">
        <v>23</v>
      </c>
      <c r="F679" s="38">
        <v>0.8</v>
      </c>
      <c r="G679" s="43">
        <v>5000</v>
      </c>
      <c r="H679" s="38">
        <v>4000</v>
      </c>
    </row>
    <row r="680" spans="1:8">
      <c r="A680">
        <v>679</v>
      </c>
      <c r="B680" t="str">
        <f>IF(Data!$B684&lt;&gt;INDEX(Unique!$B$2:$B$5, MATCH(Data!$A684, Unique!$A$2:$A$5, 0)), "Mismatch", "")</f>
        <v/>
      </c>
      <c r="E680" s="28" t="s">
        <v>18</v>
      </c>
      <c r="F680" s="38">
        <v>0.75</v>
      </c>
      <c r="G680" s="43">
        <v>7500</v>
      </c>
      <c r="H680" s="38">
        <v>5625</v>
      </c>
    </row>
    <row r="681" spans="1:8">
      <c r="A681">
        <v>680</v>
      </c>
      <c r="B681" t="str">
        <f>IF(Data!$B685&lt;&gt;INDEX(Unique!$B$2:$B$5, MATCH(Data!$A685, Unique!$A$2:$A$5, 0)), "Mismatch", "")</f>
        <v/>
      </c>
      <c r="E681" s="28" t="s">
        <v>19</v>
      </c>
      <c r="F681" s="38">
        <v>0.8</v>
      </c>
      <c r="G681" s="43">
        <v>6250</v>
      </c>
      <c r="H681" s="38">
        <v>5000</v>
      </c>
    </row>
    <row r="682" spans="1:8">
      <c r="A682">
        <v>681</v>
      </c>
      <c r="B682" t="str">
        <f>IF(Data!$B686&lt;&gt;INDEX(Unique!$B$2:$B$5, MATCH(Data!$A686, Unique!$A$2:$A$5, 0)), "Mismatch", "")</f>
        <v/>
      </c>
      <c r="E682" s="28" t="s">
        <v>20</v>
      </c>
      <c r="F682" s="38">
        <v>0.8</v>
      </c>
      <c r="G682" s="43">
        <v>6250</v>
      </c>
      <c r="H682" s="38">
        <v>5000</v>
      </c>
    </row>
    <row r="683" spans="1:8">
      <c r="A683">
        <v>682</v>
      </c>
      <c r="B683" t="str">
        <f>IF(Data!$B687&lt;&gt;INDEX(Unique!$B$2:$B$5, MATCH(Data!$A687, Unique!$A$2:$A$5, 0)), "Mismatch", "")</f>
        <v/>
      </c>
      <c r="E683" s="28" t="s">
        <v>21</v>
      </c>
      <c r="F683" s="38">
        <v>0.8</v>
      </c>
      <c r="G683" s="43">
        <v>5000</v>
      </c>
      <c r="H683" s="38">
        <v>4000</v>
      </c>
    </row>
    <row r="684" spans="1:8">
      <c r="A684">
        <v>683</v>
      </c>
      <c r="B684" t="str">
        <f>IF(Data!$B688&lt;&gt;INDEX(Unique!$B$2:$B$5, MATCH(Data!$A688, Unique!$A$2:$A$5, 0)), "Mismatch", "")</f>
        <v/>
      </c>
      <c r="E684" s="28" t="s">
        <v>22</v>
      </c>
      <c r="F684" s="38">
        <v>0.85000000000000009</v>
      </c>
      <c r="G684" s="43">
        <v>3750</v>
      </c>
      <c r="H684" s="38">
        <v>3187.5000000000005</v>
      </c>
    </row>
    <row r="685" spans="1:8">
      <c r="A685">
        <v>684</v>
      </c>
      <c r="B685" t="str">
        <f>IF(Data!$B689&lt;&gt;INDEX(Unique!$B$2:$B$5, MATCH(Data!$A689, Unique!$A$2:$A$5, 0)), "Mismatch", "")</f>
        <v/>
      </c>
      <c r="E685" s="28" t="s">
        <v>23</v>
      </c>
      <c r="F685" s="38">
        <v>1</v>
      </c>
      <c r="G685" s="43">
        <v>6750</v>
      </c>
      <c r="H685" s="38">
        <v>6750</v>
      </c>
    </row>
    <row r="686" spans="1:8">
      <c r="A686">
        <v>685</v>
      </c>
      <c r="B686" t="str">
        <f>IF(Data!$B690&lt;&gt;INDEX(Unique!$B$2:$B$5, MATCH(Data!$A690, Unique!$A$2:$A$5, 0)), "Mismatch", "")</f>
        <v/>
      </c>
      <c r="E686" s="28" t="s">
        <v>18</v>
      </c>
      <c r="F686" s="38">
        <v>0.8</v>
      </c>
      <c r="G686" s="43">
        <v>8250</v>
      </c>
      <c r="H686" s="38">
        <v>6600</v>
      </c>
    </row>
    <row r="687" spans="1:8">
      <c r="A687">
        <v>686</v>
      </c>
      <c r="B687" t="str">
        <f>IF(Data!$B691&lt;&gt;INDEX(Unique!$B$2:$B$5, MATCH(Data!$A691, Unique!$A$2:$A$5, 0)), "Mismatch", "")</f>
        <v/>
      </c>
      <c r="E687" s="28" t="s">
        <v>19</v>
      </c>
      <c r="F687" s="38">
        <v>0.85000000000000009</v>
      </c>
      <c r="G687" s="43">
        <v>6750</v>
      </c>
      <c r="H687" s="38">
        <v>5737.5000000000009</v>
      </c>
    </row>
    <row r="688" spans="1:8">
      <c r="A688">
        <v>687</v>
      </c>
      <c r="B688" t="str">
        <f>IF(Data!$B692&lt;&gt;INDEX(Unique!$B$2:$B$5, MATCH(Data!$A692, Unique!$A$2:$A$5, 0)), "Mismatch", "")</f>
        <v/>
      </c>
      <c r="E688" s="28" t="s">
        <v>20</v>
      </c>
      <c r="F688" s="38">
        <v>0.85000000000000009</v>
      </c>
      <c r="G688" s="43">
        <v>6250</v>
      </c>
      <c r="H688" s="38">
        <v>5312.5000000000009</v>
      </c>
    </row>
    <row r="689" spans="1:8">
      <c r="A689">
        <v>688</v>
      </c>
      <c r="B689" t="str">
        <f>IF(Data!$B693&lt;&gt;INDEX(Unique!$B$2:$B$5, MATCH(Data!$A693, Unique!$A$2:$A$5, 0)), "Mismatch", "")</f>
        <v/>
      </c>
      <c r="E689" s="28" t="s">
        <v>21</v>
      </c>
      <c r="F689" s="38">
        <v>0.8</v>
      </c>
      <c r="G689" s="43">
        <v>5250</v>
      </c>
      <c r="H689" s="38">
        <v>4200</v>
      </c>
    </row>
    <row r="690" spans="1:8">
      <c r="A690">
        <v>689</v>
      </c>
      <c r="B690" t="str">
        <f>IF(Data!$B694&lt;&gt;INDEX(Unique!$B$2:$B$5, MATCH(Data!$A694, Unique!$A$2:$A$5, 0)), "Mismatch", "")</f>
        <v/>
      </c>
      <c r="E690" s="28" t="s">
        <v>22</v>
      </c>
      <c r="F690" s="38">
        <v>0.85000000000000009</v>
      </c>
      <c r="G690" s="43">
        <v>5750</v>
      </c>
      <c r="H690" s="38">
        <v>4887.5000000000009</v>
      </c>
    </row>
    <row r="691" spans="1:8">
      <c r="A691">
        <v>690</v>
      </c>
      <c r="B691" t="str">
        <f>IF(Data!$B695&lt;&gt;INDEX(Unique!$B$2:$B$5, MATCH(Data!$A695, Unique!$A$2:$A$5, 0)), "Mismatch", "")</f>
        <v/>
      </c>
      <c r="E691" s="28" t="s">
        <v>23</v>
      </c>
      <c r="F691" s="38">
        <v>1</v>
      </c>
      <c r="G691" s="43">
        <v>5750</v>
      </c>
      <c r="H691" s="38">
        <v>5750</v>
      </c>
    </row>
    <row r="692" spans="1:8">
      <c r="A692">
        <v>691</v>
      </c>
      <c r="B692" t="str">
        <f>IF(Data!$B696&lt;&gt;INDEX(Unique!$B$2:$B$5, MATCH(Data!$A696, Unique!$A$2:$A$5, 0)), "Mismatch", "")</f>
        <v/>
      </c>
      <c r="E692" s="28" t="s">
        <v>18</v>
      </c>
      <c r="F692" s="38">
        <v>0.85000000000000009</v>
      </c>
      <c r="G692" s="43">
        <v>7750</v>
      </c>
      <c r="H692" s="38">
        <v>6587.5000000000009</v>
      </c>
    </row>
    <row r="693" spans="1:8">
      <c r="A693">
        <v>692</v>
      </c>
      <c r="B693" t="str">
        <f>IF(Data!$B697&lt;&gt;INDEX(Unique!$B$2:$B$5, MATCH(Data!$A697, Unique!$A$2:$A$5, 0)), "Mismatch", "")</f>
        <v/>
      </c>
      <c r="E693" s="28" t="s">
        <v>19</v>
      </c>
      <c r="F693" s="38">
        <v>0.80000000000000016</v>
      </c>
      <c r="G693" s="43">
        <v>7500</v>
      </c>
      <c r="H693" s="38">
        <v>6000.0000000000009</v>
      </c>
    </row>
    <row r="694" spans="1:8">
      <c r="A694">
        <v>693</v>
      </c>
      <c r="B694" t="str">
        <f>IF(Data!$B698&lt;&gt;INDEX(Unique!$B$2:$B$5, MATCH(Data!$A698, Unique!$A$2:$A$5, 0)), "Mismatch", "")</f>
        <v/>
      </c>
      <c r="E694" s="28" t="s">
        <v>20</v>
      </c>
      <c r="F694" s="38">
        <v>0.75000000000000011</v>
      </c>
      <c r="G694" s="43">
        <v>6250</v>
      </c>
      <c r="H694" s="38">
        <v>4687.5000000000009</v>
      </c>
    </row>
    <row r="695" spans="1:8">
      <c r="A695">
        <v>694</v>
      </c>
      <c r="B695" t="str">
        <f>IF(Data!$B699&lt;&gt;INDEX(Unique!$B$2:$B$5, MATCH(Data!$A699, Unique!$A$2:$A$5, 0)), "Mismatch", "")</f>
        <v/>
      </c>
      <c r="E695" s="28" t="s">
        <v>21</v>
      </c>
      <c r="F695" s="38">
        <v>0.75000000000000011</v>
      </c>
      <c r="G695" s="43">
        <v>5750</v>
      </c>
      <c r="H695" s="38">
        <v>4312.5000000000009</v>
      </c>
    </row>
    <row r="696" spans="1:8">
      <c r="A696">
        <v>695</v>
      </c>
      <c r="B696" t="str">
        <f>IF(Data!$B700&lt;&gt;INDEX(Unique!$B$2:$B$5, MATCH(Data!$A700, Unique!$A$2:$A$5, 0)), "Mismatch", "")</f>
        <v/>
      </c>
      <c r="E696" s="28" t="s">
        <v>22</v>
      </c>
      <c r="F696" s="38">
        <v>0.75</v>
      </c>
      <c r="G696" s="43">
        <v>5750</v>
      </c>
      <c r="H696" s="38">
        <v>4312.5</v>
      </c>
    </row>
    <row r="697" spans="1:8">
      <c r="A697">
        <v>696</v>
      </c>
      <c r="B697" t="str">
        <f>IF(Data!$B701&lt;&gt;INDEX(Unique!$B$2:$B$5, MATCH(Data!$A701, Unique!$A$2:$A$5, 0)), "Mismatch", "")</f>
        <v/>
      </c>
      <c r="E697" s="28" t="s">
        <v>23</v>
      </c>
      <c r="F697" s="38">
        <v>0.8</v>
      </c>
      <c r="G697" s="43">
        <v>4000</v>
      </c>
      <c r="H697" s="38">
        <v>3200</v>
      </c>
    </row>
    <row r="698" spans="1:8">
      <c r="A698">
        <v>697</v>
      </c>
      <c r="B698" t="str">
        <f>IF(Data!$B702&lt;&gt;INDEX(Unique!$B$2:$B$5, MATCH(Data!$A702, Unique!$A$2:$A$5, 0)), "Mismatch", "")</f>
        <v/>
      </c>
      <c r="E698" s="28" t="s">
        <v>18</v>
      </c>
      <c r="F698" s="38">
        <v>0.70000000000000018</v>
      </c>
      <c r="G698" s="43">
        <v>6000</v>
      </c>
      <c r="H698" s="38">
        <v>4200.0000000000009</v>
      </c>
    </row>
    <row r="699" spans="1:8">
      <c r="A699">
        <v>698</v>
      </c>
      <c r="B699" t="str">
        <f>IF(Data!$B703&lt;&gt;INDEX(Unique!$B$2:$B$5, MATCH(Data!$A703, Unique!$A$2:$A$5, 0)), "Mismatch", "")</f>
        <v/>
      </c>
      <c r="E699" s="28" t="s">
        <v>19</v>
      </c>
      <c r="F699" s="38">
        <v>0.75000000000000022</v>
      </c>
      <c r="G699" s="43">
        <v>6000</v>
      </c>
      <c r="H699" s="38">
        <v>4500.0000000000009</v>
      </c>
    </row>
    <row r="700" spans="1:8">
      <c r="A700">
        <v>699</v>
      </c>
      <c r="B700" t="str">
        <f>IF(Data!$B704&lt;&gt;INDEX(Unique!$B$2:$B$5, MATCH(Data!$A704, Unique!$A$2:$A$5, 0)), "Mismatch", "")</f>
        <v/>
      </c>
      <c r="E700" s="28" t="s">
        <v>20</v>
      </c>
      <c r="F700" s="38">
        <v>0.70000000000000018</v>
      </c>
      <c r="G700" s="43">
        <v>4500</v>
      </c>
      <c r="H700" s="38">
        <v>3150.0000000000009</v>
      </c>
    </row>
    <row r="701" spans="1:8">
      <c r="A701">
        <v>700</v>
      </c>
      <c r="B701" t="str">
        <f>IF(Data!$B705&lt;&gt;INDEX(Unique!$B$2:$B$5, MATCH(Data!$A705, Unique!$A$2:$A$5, 0)), "Mismatch", "")</f>
        <v/>
      </c>
      <c r="E701" s="28" t="s">
        <v>21</v>
      </c>
      <c r="F701" s="38">
        <v>0.70000000000000018</v>
      </c>
      <c r="G701" s="43">
        <v>4000</v>
      </c>
      <c r="H701" s="38">
        <v>2800.0000000000009</v>
      </c>
    </row>
    <row r="702" spans="1:8">
      <c r="A702">
        <v>701</v>
      </c>
      <c r="B702" t="str">
        <f>IF(Data!$B706&lt;&gt;INDEX(Unique!$B$2:$B$5, MATCH(Data!$A706, Unique!$A$2:$A$5, 0)), "Mismatch", "")</f>
        <v/>
      </c>
      <c r="E702" s="28" t="s">
        <v>22</v>
      </c>
      <c r="F702" s="38">
        <v>0.80000000000000016</v>
      </c>
      <c r="G702" s="43">
        <v>4250</v>
      </c>
      <c r="H702" s="38">
        <v>3400.0000000000005</v>
      </c>
    </row>
    <row r="703" spans="1:8">
      <c r="A703">
        <v>702</v>
      </c>
      <c r="B703" t="str">
        <f>IF(Data!$B707&lt;&gt;INDEX(Unique!$B$2:$B$5, MATCH(Data!$A707, Unique!$A$2:$A$5, 0)), "Mismatch", "")</f>
        <v/>
      </c>
      <c r="E703" s="28" t="s">
        <v>23</v>
      </c>
      <c r="F703" s="38">
        <v>0.65</v>
      </c>
      <c r="G703" s="43">
        <v>4500</v>
      </c>
      <c r="H703" s="38">
        <v>2925</v>
      </c>
    </row>
    <row r="704" spans="1:8">
      <c r="A704">
        <v>703</v>
      </c>
      <c r="B704" t="str">
        <f>IF(Data!$B708&lt;&gt;INDEX(Unique!$B$2:$B$5, MATCH(Data!$A708, Unique!$A$2:$A$5, 0)), "Mismatch", "")</f>
        <v/>
      </c>
      <c r="E704" s="28" t="s">
        <v>18</v>
      </c>
      <c r="F704" s="38">
        <v>0.60000000000000009</v>
      </c>
      <c r="G704" s="43">
        <v>5500</v>
      </c>
      <c r="H704" s="38">
        <v>3300.0000000000005</v>
      </c>
    </row>
    <row r="705" spans="1:8">
      <c r="A705">
        <v>704</v>
      </c>
      <c r="B705" t="str">
        <f>IF(Data!$B709&lt;&gt;INDEX(Unique!$B$2:$B$5, MATCH(Data!$A709, Unique!$A$2:$A$5, 0)), "Mismatch", "")</f>
        <v/>
      </c>
      <c r="E705" s="28" t="s">
        <v>19</v>
      </c>
      <c r="F705" s="38">
        <v>0.65000000000000013</v>
      </c>
      <c r="G705" s="43">
        <v>5500</v>
      </c>
      <c r="H705" s="38">
        <v>3575.0000000000009</v>
      </c>
    </row>
    <row r="706" spans="1:8">
      <c r="A706">
        <v>705</v>
      </c>
      <c r="B706" t="str">
        <f>IF(Data!$B710&lt;&gt;INDEX(Unique!$B$2:$B$5, MATCH(Data!$A710, Unique!$A$2:$A$5, 0)), "Mismatch", "")</f>
        <v/>
      </c>
      <c r="E706" s="28" t="s">
        <v>20</v>
      </c>
      <c r="F706" s="38">
        <v>0.60000000000000009</v>
      </c>
      <c r="G706" s="43">
        <v>3750</v>
      </c>
      <c r="H706" s="38">
        <v>2250.0000000000005</v>
      </c>
    </row>
    <row r="707" spans="1:8">
      <c r="A707">
        <v>706</v>
      </c>
      <c r="B707" t="str">
        <f>IF(Data!$B711&lt;&gt;INDEX(Unique!$B$2:$B$5, MATCH(Data!$A711, Unique!$A$2:$A$5, 0)), "Mismatch", "")</f>
        <v/>
      </c>
      <c r="E707" s="28" t="s">
        <v>21</v>
      </c>
      <c r="F707" s="38">
        <v>0.60000000000000009</v>
      </c>
      <c r="G707" s="43">
        <v>3500</v>
      </c>
      <c r="H707" s="38">
        <v>2100.0000000000005</v>
      </c>
    </row>
    <row r="708" spans="1:8">
      <c r="A708">
        <v>707</v>
      </c>
      <c r="B708" t="str">
        <f>IF(Data!$B712&lt;&gt;INDEX(Unique!$B$2:$B$5, MATCH(Data!$A712, Unique!$A$2:$A$5, 0)), "Mismatch", "")</f>
        <v/>
      </c>
      <c r="E708" s="28" t="s">
        <v>22</v>
      </c>
      <c r="F708" s="38">
        <v>0.70000000000000007</v>
      </c>
      <c r="G708" s="43">
        <v>3250</v>
      </c>
      <c r="H708" s="38">
        <v>2275</v>
      </c>
    </row>
    <row r="709" spans="1:8">
      <c r="A709">
        <v>708</v>
      </c>
      <c r="B709" t="str">
        <f>IF(Data!$B713&lt;&gt;INDEX(Unique!$B$2:$B$5, MATCH(Data!$A713, Unique!$A$2:$A$5, 0)), "Mismatch", "")</f>
        <v/>
      </c>
      <c r="E709" s="28" t="s">
        <v>23</v>
      </c>
      <c r="F709" s="38">
        <v>0.75000000000000011</v>
      </c>
      <c r="G709" s="43">
        <v>3750</v>
      </c>
      <c r="H709" s="38">
        <v>2812.5000000000005</v>
      </c>
    </row>
    <row r="710" spans="1:8">
      <c r="A710">
        <v>709</v>
      </c>
      <c r="B710" t="str">
        <f>IF(Data!$B714&lt;&gt;INDEX(Unique!$B$2:$B$5, MATCH(Data!$A714, Unique!$A$2:$A$5, 0)), "Mismatch", "")</f>
        <v/>
      </c>
      <c r="E710" s="28" t="s">
        <v>18</v>
      </c>
      <c r="F710" s="38">
        <v>0.60000000000000009</v>
      </c>
      <c r="G710" s="43">
        <v>6000</v>
      </c>
      <c r="H710" s="38">
        <v>3600.0000000000005</v>
      </c>
    </row>
    <row r="711" spans="1:8">
      <c r="A711">
        <v>710</v>
      </c>
      <c r="B711" t="str">
        <f>IF(Data!$B715&lt;&gt;INDEX(Unique!$B$2:$B$5, MATCH(Data!$A715, Unique!$A$2:$A$5, 0)), "Mismatch", "")</f>
        <v/>
      </c>
      <c r="E711" s="28" t="s">
        <v>19</v>
      </c>
      <c r="F711" s="38">
        <v>0.65000000000000013</v>
      </c>
      <c r="G711" s="43">
        <v>6250</v>
      </c>
      <c r="H711" s="38">
        <v>4062.5000000000009</v>
      </c>
    </row>
    <row r="712" spans="1:8">
      <c r="A712">
        <v>711</v>
      </c>
      <c r="B712" t="str">
        <f>IF(Data!$B716&lt;&gt;INDEX(Unique!$B$2:$B$5, MATCH(Data!$A716, Unique!$A$2:$A$5, 0)), "Mismatch", "")</f>
        <v/>
      </c>
      <c r="E712" s="28" t="s">
        <v>20</v>
      </c>
      <c r="F712" s="38">
        <v>0.60000000000000009</v>
      </c>
      <c r="G712" s="43">
        <v>4750</v>
      </c>
      <c r="H712" s="38">
        <v>2850.0000000000005</v>
      </c>
    </row>
    <row r="713" spans="1:8">
      <c r="A713">
        <v>712</v>
      </c>
      <c r="B713" t="str">
        <f>IF(Data!$B717&lt;&gt;INDEX(Unique!$B$2:$B$5, MATCH(Data!$A717, Unique!$A$2:$A$5, 0)), "Mismatch", "")</f>
        <v/>
      </c>
      <c r="E713" s="28" t="s">
        <v>21</v>
      </c>
      <c r="F713" s="38">
        <v>0.70000000000000018</v>
      </c>
      <c r="G713" s="43">
        <v>4500</v>
      </c>
      <c r="H713" s="38">
        <v>3150.0000000000009</v>
      </c>
    </row>
    <row r="714" spans="1:8">
      <c r="A714">
        <v>713</v>
      </c>
      <c r="B714" t="str">
        <f>IF(Data!$B718&lt;&gt;INDEX(Unique!$B$2:$B$5, MATCH(Data!$A718, Unique!$A$2:$A$5, 0)), "Mismatch", "")</f>
        <v/>
      </c>
      <c r="E714" s="28" t="s">
        <v>22</v>
      </c>
      <c r="F714" s="38">
        <v>0.90000000000000013</v>
      </c>
      <c r="G714" s="43">
        <v>4250</v>
      </c>
      <c r="H714" s="38">
        <v>3825.0000000000005</v>
      </c>
    </row>
    <row r="715" spans="1:8">
      <c r="A715">
        <v>714</v>
      </c>
      <c r="B715" t="str">
        <f>IF(Data!$B719&lt;&gt;INDEX(Unique!$B$2:$B$5, MATCH(Data!$A719, Unique!$A$2:$A$5, 0)), "Mismatch", "")</f>
        <v/>
      </c>
      <c r="E715" s="28" t="s">
        <v>23</v>
      </c>
      <c r="F715" s="38">
        <v>0.95000000000000018</v>
      </c>
      <c r="G715" s="43">
        <v>5500</v>
      </c>
      <c r="H715" s="38">
        <v>5225.0000000000009</v>
      </c>
    </row>
    <row r="716" spans="1:8">
      <c r="A716">
        <v>715</v>
      </c>
      <c r="B716" t="str">
        <f>IF(Data!$B720&lt;&gt;INDEX(Unique!$B$2:$B$5, MATCH(Data!$A720, Unique!$A$2:$A$5, 0)), "Mismatch", "")</f>
        <v/>
      </c>
      <c r="E716" s="28" t="s">
        <v>18</v>
      </c>
      <c r="F716" s="38">
        <v>0.80000000000000016</v>
      </c>
      <c r="G716" s="43">
        <v>7500</v>
      </c>
      <c r="H716" s="38">
        <v>6000.0000000000009</v>
      </c>
    </row>
    <row r="717" spans="1:8">
      <c r="A717">
        <v>716</v>
      </c>
      <c r="B717" t="str">
        <f>IF(Data!$B721&lt;&gt;INDEX(Unique!$B$2:$B$5, MATCH(Data!$A721, Unique!$A$2:$A$5, 0)), "Mismatch", "")</f>
        <v/>
      </c>
      <c r="E717" s="28" t="s">
        <v>19</v>
      </c>
      <c r="F717" s="38">
        <v>0.8500000000000002</v>
      </c>
      <c r="G717" s="43">
        <v>7500</v>
      </c>
      <c r="H717" s="38">
        <v>6375.0000000000018</v>
      </c>
    </row>
    <row r="718" spans="1:8">
      <c r="A718">
        <v>717</v>
      </c>
      <c r="B718" t="str">
        <f>IF(Data!$B722&lt;&gt;INDEX(Unique!$B$2:$B$5, MATCH(Data!$A722, Unique!$A$2:$A$5, 0)), "Mismatch", "")</f>
        <v/>
      </c>
      <c r="E718" s="28" t="s">
        <v>20</v>
      </c>
      <c r="F718" s="38">
        <v>0.80000000000000016</v>
      </c>
      <c r="G718" s="43">
        <v>5500</v>
      </c>
      <c r="H718" s="38">
        <v>4400.0000000000009</v>
      </c>
    </row>
    <row r="719" spans="1:8">
      <c r="A719">
        <v>718</v>
      </c>
      <c r="B719" t="str">
        <f>IF(Data!$B723&lt;&gt;INDEX(Unique!$B$2:$B$5, MATCH(Data!$A723, Unique!$A$2:$A$5, 0)), "Mismatch", "")</f>
        <v/>
      </c>
      <c r="E719" s="28" t="s">
        <v>21</v>
      </c>
      <c r="F719" s="38">
        <v>0.80000000000000016</v>
      </c>
      <c r="G719" s="43">
        <v>5500</v>
      </c>
      <c r="H719" s="38">
        <v>4400.0000000000009</v>
      </c>
    </row>
    <row r="720" spans="1:8">
      <c r="A720">
        <v>719</v>
      </c>
      <c r="B720" t="str">
        <f>IF(Data!$B724&lt;&gt;INDEX(Unique!$B$2:$B$5, MATCH(Data!$A724, Unique!$A$2:$A$5, 0)), "Mismatch", "")</f>
        <v/>
      </c>
      <c r="E720" s="28" t="s">
        <v>22</v>
      </c>
      <c r="F720" s="38">
        <v>0.90000000000000013</v>
      </c>
      <c r="G720" s="43">
        <v>4750</v>
      </c>
      <c r="H720" s="38">
        <v>4275.0000000000009</v>
      </c>
    </row>
    <row r="721" spans="1:8">
      <c r="A721">
        <v>720</v>
      </c>
      <c r="B721" t="str">
        <f>IF(Data!$B725&lt;&gt;INDEX(Unique!$B$2:$B$5, MATCH(Data!$A725, Unique!$A$2:$A$5, 0)), "Mismatch", "")</f>
        <v/>
      </c>
      <c r="E721" s="28" t="s">
        <v>23</v>
      </c>
      <c r="F721" s="38">
        <v>0.95000000000000018</v>
      </c>
      <c r="G721" s="43">
        <v>5750</v>
      </c>
      <c r="H721" s="38">
        <v>5462.5000000000009</v>
      </c>
    </row>
    <row r="722" spans="1:8">
      <c r="A722">
        <v>721</v>
      </c>
      <c r="B722" t="str">
        <f>IF(Data!$B726&lt;&gt;INDEX(Unique!$B$2:$B$5, MATCH(Data!$A726, Unique!$A$2:$A$5, 0)), "Mismatch", "")</f>
        <v/>
      </c>
      <c r="E722" s="28" t="s">
        <v>18</v>
      </c>
      <c r="F722" s="38">
        <v>0.45</v>
      </c>
      <c r="G722" s="43">
        <v>10500</v>
      </c>
      <c r="H722" s="38">
        <v>4725</v>
      </c>
    </row>
    <row r="723" spans="1:8">
      <c r="A723">
        <v>722</v>
      </c>
      <c r="B723" t="str">
        <f>IF(Data!$B727&lt;&gt;INDEX(Unique!$B$2:$B$5, MATCH(Data!$A727, Unique!$A$2:$A$5, 0)), "Mismatch", "")</f>
        <v/>
      </c>
      <c r="E723" s="28" t="s">
        <v>19</v>
      </c>
      <c r="F723" s="38">
        <v>0.45</v>
      </c>
      <c r="G723" s="43">
        <v>8500</v>
      </c>
      <c r="H723" s="38">
        <v>3825</v>
      </c>
    </row>
    <row r="724" spans="1:8">
      <c r="A724">
        <v>723</v>
      </c>
      <c r="B724" t="str">
        <f>IF(Data!$B728&lt;&gt;INDEX(Unique!$B$2:$B$5, MATCH(Data!$A728, Unique!$A$2:$A$5, 0)), "Mismatch", "")</f>
        <v/>
      </c>
      <c r="E724" s="28" t="s">
        <v>20</v>
      </c>
      <c r="F724" s="38">
        <v>0.35000000000000003</v>
      </c>
      <c r="G724" s="43">
        <v>8500</v>
      </c>
      <c r="H724" s="38">
        <v>2975.0000000000005</v>
      </c>
    </row>
    <row r="725" spans="1:8">
      <c r="A725">
        <v>724</v>
      </c>
      <c r="B725" t="str">
        <f>IF(Data!$B729&lt;&gt;INDEX(Unique!$B$2:$B$5, MATCH(Data!$A729, Unique!$A$2:$A$5, 0)), "Mismatch", "")</f>
        <v/>
      </c>
      <c r="E725" s="28" t="s">
        <v>21</v>
      </c>
      <c r="F725" s="38">
        <v>0.39999999999999997</v>
      </c>
      <c r="G725" s="43">
        <v>7000</v>
      </c>
      <c r="H725" s="38">
        <v>2799.9999999999995</v>
      </c>
    </row>
    <row r="726" spans="1:8">
      <c r="A726">
        <v>725</v>
      </c>
      <c r="B726" t="str">
        <f>IF(Data!$B730&lt;&gt;INDEX(Unique!$B$2:$B$5, MATCH(Data!$A730, Unique!$A$2:$A$5, 0)), "Mismatch", "")</f>
        <v/>
      </c>
      <c r="E726" s="28" t="s">
        <v>22</v>
      </c>
      <c r="F726" s="38">
        <v>0.55000000000000004</v>
      </c>
      <c r="G726" s="43">
        <v>7500</v>
      </c>
      <c r="H726" s="38">
        <v>4125</v>
      </c>
    </row>
    <row r="727" spans="1:8">
      <c r="A727">
        <v>726</v>
      </c>
      <c r="B727" t="str">
        <f>IF(Data!$B731&lt;&gt;INDEX(Unique!$B$2:$B$5, MATCH(Data!$A731, Unique!$A$2:$A$5, 0)), "Mismatch", "")</f>
        <v/>
      </c>
      <c r="E727" s="28" t="s">
        <v>23</v>
      </c>
      <c r="F727" s="38">
        <v>0.45</v>
      </c>
      <c r="G727" s="43">
        <v>8500</v>
      </c>
      <c r="H727" s="38">
        <v>3825</v>
      </c>
    </row>
    <row r="728" spans="1:8">
      <c r="A728">
        <v>727</v>
      </c>
      <c r="B728" t="str">
        <f>IF(Data!$B732&lt;&gt;INDEX(Unique!$B$2:$B$5, MATCH(Data!$A732, Unique!$A$2:$A$5, 0)), "Mismatch", "")</f>
        <v/>
      </c>
      <c r="E728" s="28" t="s">
        <v>18</v>
      </c>
      <c r="F728" s="38">
        <v>0.45</v>
      </c>
      <c r="G728" s="43">
        <v>11000</v>
      </c>
      <c r="H728" s="38">
        <v>4950</v>
      </c>
    </row>
    <row r="729" spans="1:8">
      <c r="A729">
        <v>728</v>
      </c>
      <c r="B729" t="str">
        <f>IF(Data!$B733&lt;&gt;INDEX(Unique!$B$2:$B$5, MATCH(Data!$A733, Unique!$A$2:$A$5, 0)), "Mismatch", "")</f>
        <v/>
      </c>
      <c r="E729" s="28" t="s">
        <v>19</v>
      </c>
      <c r="F729" s="38">
        <v>0.45</v>
      </c>
      <c r="G729" s="43">
        <v>7500</v>
      </c>
      <c r="H729" s="38">
        <v>3375</v>
      </c>
    </row>
    <row r="730" spans="1:8">
      <c r="A730">
        <v>729</v>
      </c>
      <c r="B730" t="str">
        <f>IF(Data!$B734&lt;&gt;INDEX(Unique!$B$2:$B$5, MATCH(Data!$A734, Unique!$A$2:$A$5, 0)), "Mismatch", "")</f>
        <v/>
      </c>
      <c r="E730" s="28" t="s">
        <v>20</v>
      </c>
      <c r="F730" s="38">
        <v>0.35000000000000003</v>
      </c>
      <c r="G730" s="43">
        <v>8000</v>
      </c>
      <c r="H730" s="38">
        <v>2800.0000000000005</v>
      </c>
    </row>
    <row r="731" spans="1:8">
      <c r="A731">
        <v>730</v>
      </c>
      <c r="B731" t="str">
        <f>IF(Data!$B735&lt;&gt;INDEX(Unique!$B$2:$B$5, MATCH(Data!$A735, Unique!$A$2:$A$5, 0)), "Mismatch", "")</f>
        <v/>
      </c>
      <c r="E731" s="28" t="s">
        <v>21</v>
      </c>
      <c r="F731" s="38">
        <v>0.39999999999999997</v>
      </c>
      <c r="G731" s="43">
        <v>6750</v>
      </c>
      <c r="H731" s="38">
        <v>2700</v>
      </c>
    </row>
    <row r="732" spans="1:8">
      <c r="A732">
        <v>731</v>
      </c>
      <c r="B732" t="str">
        <f>IF(Data!$B736&lt;&gt;INDEX(Unique!$B$2:$B$5, MATCH(Data!$A736, Unique!$A$2:$A$5, 0)), "Mismatch", "")</f>
        <v/>
      </c>
      <c r="E732" s="28" t="s">
        <v>22</v>
      </c>
      <c r="F732" s="38">
        <v>0.55000000000000004</v>
      </c>
      <c r="G732" s="43">
        <v>7500</v>
      </c>
      <c r="H732" s="38">
        <v>4125</v>
      </c>
    </row>
    <row r="733" spans="1:8">
      <c r="A733">
        <v>732</v>
      </c>
      <c r="B733" t="str">
        <f>IF(Data!$B737&lt;&gt;INDEX(Unique!$B$2:$B$5, MATCH(Data!$A737, Unique!$A$2:$A$5, 0)), "Mismatch", "")</f>
        <v/>
      </c>
      <c r="E733" s="28" t="s">
        <v>23</v>
      </c>
      <c r="F733" s="38">
        <v>0.45</v>
      </c>
      <c r="G733" s="43">
        <v>8500</v>
      </c>
      <c r="H733" s="38">
        <v>3825</v>
      </c>
    </row>
    <row r="734" spans="1:8">
      <c r="A734">
        <v>733</v>
      </c>
      <c r="B734" t="str">
        <f>IF(Data!$B738&lt;&gt;INDEX(Unique!$B$2:$B$5, MATCH(Data!$A738, Unique!$A$2:$A$5, 0)), "Mismatch", "")</f>
        <v/>
      </c>
      <c r="E734" s="28" t="s">
        <v>18</v>
      </c>
      <c r="F734" s="38">
        <v>0.45</v>
      </c>
      <c r="G734" s="43">
        <v>10700</v>
      </c>
      <c r="H734" s="38">
        <v>4815</v>
      </c>
    </row>
    <row r="735" spans="1:8">
      <c r="A735">
        <v>734</v>
      </c>
      <c r="B735" t="str">
        <f>IF(Data!$B739&lt;&gt;INDEX(Unique!$B$2:$B$5, MATCH(Data!$A739, Unique!$A$2:$A$5, 0)), "Mismatch", "")</f>
        <v/>
      </c>
      <c r="E735" s="28" t="s">
        <v>19</v>
      </c>
      <c r="F735" s="38">
        <v>0.45</v>
      </c>
      <c r="G735" s="43">
        <v>7500</v>
      </c>
      <c r="H735" s="38">
        <v>3375</v>
      </c>
    </row>
    <row r="736" spans="1:8">
      <c r="A736">
        <v>735</v>
      </c>
      <c r="B736" t="str">
        <f>IF(Data!$B740&lt;&gt;INDEX(Unique!$B$2:$B$5, MATCH(Data!$A740, Unique!$A$2:$A$5, 0)), "Mismatch", "")</f>
        <v/>
      </c>
      <c r="E736" s="28" t="s">
        <v>20</v>
      </c>
      <c r="F736" s="38">
        <v>0.35000000000000003</v>
      </c>
      <c r="G736" s="43">
        <v>7750</v>
      </c>
      <c r="H736" s="38">
        <v>2712.5000000000005</v>
      </c>
    </row>
    <row r="737" spans="1:8">
      <c r="A737">
        <v>736</v>
      </c>
      <c r="B737" t="str">
        <f>IF(Data!$B741&lt;&gt;INDEX(Unique!$B$2:$B$5, MATCH(Data!$A741, Unique!$A$2:$A$5, 0)), "Mismatch", "")</f>
        <v/>
      </c>
      <c r="E737" s="28" t="s">
        <v>21</v>
      </c>
      <c r="F737" s="38">
        <v>0.39999999999999997</v>
      </c>
      <c r="G737" s="43">
        <v>6250</v>
      </c>
      <c r="H737" s="38">
        <v>2500</v>
      </c>
    </row>
    <row r="738" spans="1:8">
      <c r="A738">
        <v>737</v>
      </c>
      <c r="B738" t="str">
        <f>IF(Data!$B742&lt;&gt;INDEX(Unique!$B$2:$B$5, MATCH(Data!$A742, Unique!$A$2:$A$5, 0)), "Mismatch", "")</f>
        <v/>
      </c>
      <c r="E738" s="28" t="s">
        <v>22</v>
      </c>
      <c r="F738" s="38">
        <v>0.55000000000000004</v>
      </c>
      <c r="G738" s="43">
        <v>6750</v>
      </c>
      <c r="H738" s="38">
        <v>3712.5000000000005</v>
      </c>
    </row>
    <row r="739" spans="1:8">
      <c r="A739">
        <v>738</v>
      </c>
      <c r="B739" t="str">
        <f>IF(Data!$B743&lt;&gt;INDEX(Unique!$B$2:$B$5, MATCH(Data!$A743, Unique!$A$2:$A$5, 0)), "Mismatch", "")</f>
        <v/>
      </c>
      <c r="E739" s="28" t="s">
        <v>23</v>
      </c>
      <c r="F739" s="38">
        <v>0.45</v>
      </c>
      <c r="G739" s="43">
        <v>7750</v>
      </c>
      <c r="H739" s="38">
        <v>3487.5</v>
      </c>
    </row>
    <row r="740" spans="1:8">
      <c r="A740">
        <v>739</v>
      </c>
      <c r="B740" t="str">
        <f>IF(Data!$B744&lt;&gt;INDEX(Unique!$B$2:$B$5, MATCH(Data!$A744, Unique!$A$2:$A$5, 0)), "Mismatch", "")</f>
        <v/>
      </c>
      <c r="E740" s="28" t="s">
        <v>18</v>
      </c>
      <c r="F740" s="38">
        <v>0.45</v>
      </c>
      <c r="G740" s="43">
        <v>10250</v>
      </c>
      <c r="H740" s="38">
        <v>4612.5</v>
      </c>
    </row>
    <row r="741" spans="1:8">
      <c r="A741">
        <v>740</v>
      </c>
      <c r="B741" t="str">
        <f>IF(Data!$B745&lt;&gt;INDEX(Unique!$B$2:$B$5, MATCH(Data!$A745, Unique!$A$2:$A$5, 0)), "Mismatch", "")</f>
        <v/>
      </c>
      <c r="E741" s="28" t="s">
        <v>19</v>
      </c>
      <c r="F741" s="38">
        <v>0.45</v>
      </c>
      <c r="G741" s="43">
        <v>7250</v>
      </c>
      <c r="H741" s="38">
        <v>3262.5</v>
      </c>
    </row>
    <row r="742" spans="1:8">
      <c r="A742">
        <v>741</v>
      </c>
      <c r="B742" t="str">
        <f>IF(Data!$B746&lt;&gt;INDEX(Unique!$B$2:$B$5, MATCH(Data!$A746, Unique!$A$2:$A$5, 0)), "Mismatch", "")</f>
        <v/>
      </c>
      <c r="E742" s="28" t="s">
        <v>20</v>
      </c>
      <c r="F742" s="38">
        <v>0.35000000000000003</v>
      </c>
      <c r="G742" s="43">
        <v>7250</v>
      </c>
      <c r="H742" s="38">
        <v>2537.5000000000005</v>
      </c>
    </row>
    <row r="743" spans="1:8">
      <c r="A743">
        <v>742</v>
      </c>
      <c r="B743" t="str">
        <f>IF(Data!$B747&lt;&gt;INDEX(Unique!$B$2:$B$5, MATCH(Data!$A747, Unique!$A$2:$A$5, 0)), "Mismatch", "")</f>
        <v/>
      </c>
      <c r="E743" s="28" t="s">
        <v>21</v>
      </c>
      <c r="F743" s="38">
        <v>0.39999999999999997</v>
      </c>
      <c r="G743" s="43">
        <v>6500</v>
      </c>
      <c r="H743" s="38">
        <v>2600</v>
      </c>
    </row>
    <row r="744" spans="1:8">
      <c r="A744">
        <v>743</v>
      </c>
      <c r="B744" t="str">
        <f>IF(Data!$B748&lt;&gt;INDEX(Unique!$B$2:$B$5, MATCH(Data!$A748, Unique!$A$2:$A$5, 0)), "Mismatch", "")</f>
        <v/>
      </c>
      <c r="E744" s="28" t="s">
        <v>22</v>
      </c>
      <c r="F744" s="38">
        <v>0.55000000000000004</v>
      </c>
      <c r="G744" s="43">
        <v>6750</v>
      </c>
      <c r="H744" s="38">
        <v>3712.5000000000005</v>
      </c>
    </row>
    <row r="745" spans="1:8">
      <c r="A745">
        <v>744</v>
      </c>
      <c r="B745" t="str">
        <f>IF(Data!$B749&lt;&gt;INDEX(Unique!$B$2:$B$5, MATCH(Data!$A749, Unique!$A$2:$A$5, 0)), "Mismatch", "")</f>
        <v/>
      </c>
      <c r="E745" s="28" t="s">
        <v>23</v>
      </c>
      <c r="F745" s="38">
        <v>0.45</v>
      </c>
      <c r="G745" s="43">
        <v>8000</v>
      </c>
      <c r="H745" s="38">
        <v>3600</v>
      </c>
    </row>
    <row r="746" spans="1:8">
      <c r="A746">
        <v>745</v>
      </c>
      <c r="B746" t="str">
        <f>IF(Data!$B750&lt;&gt;INDEX(Unique!$B$2:$B$5, MATCH(Data!$A750, Unique!$A$2:$A$5, 0)), "Mismatch", "")</f>
        <v/>
      </c>
      <c r="E746" s="28" t="s">
        <v>18</v>
      </c>
      <c r="F746" s="38">
        <v>0.55000000000000004</v>
      </c>
      <c r="G746" s="43">
        <v>10700</v>
      </c>
      <c r="H746" s="38">
        <v>5885.0000000000009</v>
      </c>
    </row>
    <row r="747" spans="1:8">
      <c r="A747">
        <v>746</v>
      </c>
      <c r="B747" t="str">
        <f>IF(Data!$B751&lt;&gt;INDEX(Unique!$B$2:$B$5, MATCH(Data!$A751, Unique!$A$2:$A$5, 0)), "Mismatch", "")</f>
        <v/>
      </c>
      <c r="E747" s="28" t="s">
        <v>19</v>
      </c>
      <c r="F747" s="38">
        <v>0.55000000000000004</v>
      </c>
      <c r="G747" s="43">
        <v>7750</v>
      </c>
      <c r="H747" s="38">
        <v>4262.5</v>
      </c>
    </row>
    <row r="748" spans="1:8">
      <c r="A748">
        <v>747</v>
      </c>
      <c r="B748" t="str">
        <f>IF(Data!$B752&lt;&gt;INDEX(Unique!$B$2:$B$5, MATCH(Data!$A752, Unique!$A$2:$A$5, 0)), "Mismatch", "")</f>
        <v/>
      </c>
      <c r="E748" s="28" t="s">
        <v>20</v>
      </c>
      <c r="F748" s="38">
        <v>0.5</v>
      </c>
      <c r="G748" s="43">
        <v>7500</v>
      </c>
      <c r="H748" s="38">
        <v>3750</v>
      </c>
    </row>
    <row r="749" spans="1:8">
      <c r="A749">
        <v>748</v>
      </c>
      <c r="B749" t="str">
        <f>IF(Data!$B753&lt;&gt;INDEX(Unique!$B$2:$B$5, MATCH(Data!$A753, Unique!$A$2:$A$5, 0)), "Mismatch", "")</f>
        <v/>
      </c>
      <c r="E749" s="28" t="s">
        <v>21</v>
      </c>
      <c r="F749" s="38">
        <v>0.5</v>
      </c>
      <c r="G749" s="43">
        <v>7000</v>
      </c>
      <c r="H749" s="38">
        <v>3500</v>
      </c>
    </row>
    <row r="750" spans="1:8">
      <c r="A750">
        <v>749</v>
      </c>
      <c r="B750" t="str">
        <f>IF(Data!$B754&lt;&gt;INDEX(Unique!$B$2:$B$5, MATCH(Data!$A754, Unique!$A$2:$A$5, 0)), "Mismatch", "")</f>
        <v/>
      </c>
      <c r="E750" s="28" t="s">
        <v>22</v>
      </c>
      <c r="F750" s="38">
        <v>0.6</v>
      </c>
      <c r="G750" s="43">
        <v>7250</v>
      </c>
      <c r="H750" s="38">
        <v>4350</v>
      </c>
    </row>
    <row r="751" spans="1:8">
      <c r="A751">
        <v>750</v>
      </c>
      <c r="B751" t="str">
        <f>IF(Data!$B755&lt;&gt;INDEX(Unique!$B$2:$B$5, MATCH(Data!$A755, Unique!$A$2:$A$5, 0)), "Mismatch", "")</f>
        <v/>
      </c>
      <c r="E751" s="28" t="s">
        <v>23</v>
      </c>
      <c r="F751" s="38">
        <v>0.65</v>
      </c>
      <c r="G751" s="43">
        <v>8250</v>
      </c>
      <c r="H751" s="38">
        <v>5362.5</v>
      </c>
    </row>
    <row r="752" spans="1:8">
      <c r="A752">
        <v>751</v>
      </c>
      <c r="B752" t="str">
        <f>IF(Data!$B756&lt;&gt;INDEX(Unique!$B$2:$B$5, MATCH(Data!$A756, Unique!$A$2:$A$5, 0)), "Mismatch", "")</f>
        <v/>
      </c>
      <c r="E752" s="28" t="s">
        <v>18</v>
      </c>
      <c r="F752" s="38">
        <v>0.6</v>
      </c>
      <c r="G752" s="43">
        <v>10750</v>
      </c>
      <c r="H752" s="38">
        <v>6450</v>
      </c>
    </row>
    <row r="753" spans="1:8">
      <c r="A753">
        <v>752</v>
      </c>
      <c r="B753" t="str">
        <f>IF(Data!$B757&lt;&gt;INDEX(Unique!$B$2:$B$5, MATCH(Data!$A757, Unique!$A$2:$A$5, 0)), "Mismatch", "")</f>
        <v/>
      </c>
      <c r="E753" s="28" t="s">
        <v>19</v>
      </c>
      <c r="F753" s="38">
        <v>0.55000000000000004</v>
      </c>
      <c r="G753" s="43">
        <v>8250</v>
      </c>
      <c r="H753" s="38">
        <v>4537.5</v>
      </c>
    </row>
    <row r="754" spans="1:8">
      <c r="A754">
        <v>753</v>
      </c>
      <c r="B754" t="str">
        <f>IF(Data!$B758&lt;&gt;INDEX(Unique!$B$2:$B$5, MATCH(Data!$A758, Unique!$A$2:$A$5, 0)), "Mismatch", "")</f>
        <v/>
      </c>
      <c r="E754" s="28" t="s">
        <v>20</v>
      </c>
      <c r="F754" s="38">
        <v>0.5</v>
      </c>
      <c r="G754" s="43">
        <v>8000</v>
      </c>
      <c r="H754" s="38">
        <v>4000</v>
      </c>
    </row>
    <row r="755" spans="1:8">
      <c r="A755">
        <v>754</v>
      </c>
      <c r="B755" t="str">
        <f>IF(Data!$B759&lt;&gt;INDEX(Unique!$B$2:$B$5, MATCH(Data!$A759, Unique!$A$2:$A$5, 0)), "Mismatch", "")</f>
        <v/>
      </c>
      <c r="E755" s="28" t="s">
        <v>21</v>
      </c>
      <c r="F755" s="38">
        <v>0.5</v>
      </c>
      <c r="G755" s="43">
        <v>7750</v>
      </c>
      <c r="H755" s="38">
        <v>3875</v>
      </c>
    </row>
    <row r="756" spans="1:8">
      <c r="A756">
        <v>755</v>
      </c>
      <c r="B756" t="str">
        <f>IF(Data!$B760&lt;&gt;INDEX(Unique!$B$2:$B$5, MATCH(Data!$A760, Unique!$A$2:$A$5, 0)), "Mismatch", "")</f>
        <v/>
      </c>
      <c r="E756" s="28" t="s">
        <v>22</v>
      </c>
      <c r="F756" s="38">
        <v>0.65</v>
      </c>
      <c r="G756" s="43">
        <v>7750</v>
      </c>
      <c r="H756" s="38">
        <v>5037.5</v>
      </c>
    </row>
    <row r="757" spans="1:8">
      <c r="A757">
        <v>756</v>
      </c>
      <c r="B757" t="str">
        <f>IF(Data!$B761&lt;&gt;INDEX(Unique!$B$2:$B$5, MATCH(Data!$A761, Unique!$A$2:$A$5, 0)), "Mismatch", "")</f>
        <v/>
      </c>
      <c r="E757" s="28" t="s">
        <v>23</v>
      </c>
      <c r="F757" s="38">
        <v>0.70000000000000007</v>
      </c>
      <c r="G757" s="43">
        <v>9250</v>
      </c>
      <c r="H757" s="38">
        <v>6475.0000000000009</v>
      </c>
    </row>
    <row r="758" spans="1:8">
      <c r="A758">
        <v>757</v>
      </c>
      <c r="B758" t="str">
        <f>IF(Data!$B762&lt;&gt;INDEX(Unique!$B$2:$B$5, MATCH(Data!$A762, Unique!$A$2:$A$5, 0)), "Mismatch", "")</f>
        <v/>
      </c>
      <c r="E758" s="28" t="s">
        <v>18</v>
      </c>
      <c r="F758" s="38">
        <v>0.65</v>
      </c>
      <c r="G758" s="43">
        <v>11500</v>
      </c>
      <c r="H758" s="38">
        <v>7475</v>
      </c>
    </row>
    <row r="759" spans="1:8">
      <c r="A759">
        <v>758</v>
      </c>
      <c r="B759" t="str">
        <f>IF(Data!$B763&lt;&gt;INDEX(Unique!$B$2:$B$5, MATCH(Data!$A763, Unique!$A$2:$A$5, 0)), "Mismatch", "")</f>
        <v/>
      </c>
      <c r="E759" s="28" t="s">
        <v>19</v>
      </c>
      <c r="F759" s="38">
        <v>0.60000000000000009</v>
      </c>
      <c r="G759" s="43">
        <v>9000</v>
      </c>
      <c r="H759" s="38">
        <v>5400.0000000000009</v>
      </c>
    </row>
    <row r="760" spans="1:8">
      <c r="A760">
        <v>759</v>
      </c>
      <c r="B760" t="str">
        <f>IF(Data!$B764&lt;&gt;INDEX(Unique!$B$2:$B$5, MATCH(Data!$A764, Unique!$A$2:$A$5, 0)), "Mismatch", "")</f>
        <v/>
      </c>
      <c r="E760" s="28" t="s">
        <v>20</v>
      </c>
      <c r="F760" s="38">
        <v>0.55000000000000004</v>
      </c>
      <c r="G760" s="43">
        <v>8250</v>
      </c>
      <c r="H760" s="38">
        <v>4537.5</v>
      </c>
    </row>
    <row r="761" spans="1:8">
      <c r="A761">
        <v>760</v>
      </c>
      <c r="B761" t="str">
        <f>IF(Data!$B765&lt;&gt;INDEX(Unique!$B$2:$B$5, MATCH(Data!$A765, Unique!$A$2:$A$5, 0)), "Mismatch", "")</f>
        <v/>
      </c>
      <c r="E761" s="28" t="s">
        <v>21</v>
      </c>
      <c r="F761" s="38">
        <v>0.55000000000000004</v>
      </c>
      <c r="G761" s="43">
        <v>7750</v>
      </c>
      <c r="H761" s="38">
        <v>4262.5</v>
      </c>
    </row>
    <row r="762" spans="1:8">
      <c r="A762">
        <v>761</v>
      </c>
      <c r="B762" t="str">
        <f>IF(Data!$B766&lt;&gt;INDEX(Unique!$B$2:$B$5, MATCH(Data!$A766, Unique!$A$2:$A$5, 0)), "Mismatch", "")</f>
        <v/>
      </c>
      <c r="E762" s="28" t="s">
        <v>22</v>
      </c>
      <c r="F762" s="38">
        <v>0.65</v>
      </c>
      <c r="G762" s="43">
        <v>8000</v>
      </c>
      <c r="H762" s="38">
        <v>5200</v>
      </c>
    </row>
    <row r="763" spans="1:8">
      <c r="A763">
        <v>762</v>
      </c>
      <c r="B763" t="str">
        <f>IF(Data!$B767&lt;&gt;INDEX(Unique!$B$2:$B$5, MATCH(Data!$A767, Unique!$A$2:$A$5, 0)), "Mismatch", "")</f>
        <v/>
      </c>
      <c r="E763" s="28" t="s">
        <v>23</v>
      </c>
      <c r="F763" s="38">
        <v>0.70000000000000007</v>
      </c>
      <c r="G763" s="43">
        <v>9750</v>
      </c>
      <c r="H763" s="38">
        <v>6825.0000000000009</v>
      </c>
    </row>
    <row r="764" spans="1:8">
      <c r="A764">
        <v>763</v>
      </c>
      <c r="B764" t="str">
        <f>IF(Data!$B768&lt;&gt;INDEX(Unique!$B$2:$B$5, MATCH(Data!$A768, Unique!$A$2:$A$5, 0)), "Mismatch", "")</f>
        <v/>
      </c>
      <c r="E764" s="28" t="s">
        <v>18</v>
      </c>
      <c r="F764" s="38">
        <v>0.65</v>
      </c>
      <c r="G764" s="43">
        <v>11250</v>
      </c>
      <c r="H764" s="38">
        <v>7312.5</v>
      </c>
    </row>
    <row r="765" spans="1:8">
      <c r="A765">
        <v>764</v>
      </c>
      <c r="B765" t="str">
        <f>IF(Data!$B769&lt;&gt;INDEX(Unique!$B$2:$B$5, MATCH(Data!$A769, Unique!$A$2:$A$5, 0)), "Mismatch", "")</f>
        <v/>
      </c>
      <c r="E765" s="28" t="s">
        <v>19</v>
      </c>
      <c r="F765" s="38">
        <v>0.60000000000000009</v>
      </c>
      <c r="G765" s="43">
        <v>9000</v>
      </c>
      <c r="H765" s="38">
        <v>5400.0000000000009</v>
      </c>
    </row>
    <row r="766" spans="1:8">
      <c r="A766">
        <v>765</v>
      </c>
      <c r="B766" t="str">
        <f>IF(Data!$B770&lt;&gt;INDEX(Unique!$B$2:$B$5, MATCH(Data!$A770, Unique!$A$2:$A$5, 0)), "Mismatch", "")</f>
        <v/>
      </c>
      <c r="E766" s="28" t="s">
        <v>20</v>
      </c>
      <c r="F766" s="38">
        <v>0.55000000000000004</v>
      </c>
      <c r="G766" s="43">
        <v>8250</v>
      </c>
      <c r="H766" s="38">
        <v>4537.5</v>
      </c>
    </row>
    <row r="767" spans="1:8">
      <c r="A767">
        <v>766</v>
      </c>
      <c r="B767" t="str">
        <f>IF(Data!$B771&lt;&gt;INDEX(Unique!$B$2:$B$5, MATCH(Data!$A771, Unique!$A$2:$A$5, 0)), "Mismatch", "")</f>
        <v/>
      </c>
      <c r="E767" s="28" t="s">
        <v>21</v>
      </c>
      <c r="F767" s="38">
        <v>0.45</v>
      </c>
      <c r="G767" s="43">
        <v>7750</v>
      </c>
      <c r="H767" s="38">
        <v>3487.5</v>
      </c>
    </row>
    <row r="768" spans="1:8">
      <c r="A768">
        <v>767</v>
      </c>
      <c r="B768" t="str">
        <f>IF(Data!$B772&lt;&gt;INDEX(Unique!$B$2:$B$5, MATCH(Data!$A772, Unique!$A$2:$A$5, 0)), "Mismatch", "")</f>
        <v/>
      </c>
      <c r="E768" s="28" t="s">
        <v>22</v>
      </c>
      <c r="F768" s="38">
        <v>0.55000000000000004</v>
      </c>
      <c r="G768" s="43">
        <v>7500</v>
      </c>
      <c r="H768" s="38">
        <v>4125</v>
      </c>
    </row>
    <row r="769" spans="1:8">
      <c r="A769">
        <v>768</v>
      </c>
      <c r="B769" t="str">
        <f>IF(Data!$B773&lt;&gt;INDEX(Unique!$B$2:$B$5, MATCH(Data!$A773, Unique!$A$2:$A$5, 0)), "Mismatch", "")</f>
        <v/>
      </c>
      <c r="E769" s="28" t="s">
        <v>23</v>
      </c>
      <c r="F769" s="38">
        <v>0.60000000000000009</v>
      </c>
      <c r="G769" s="43">
        <v>9250</v>
      </c>
      <c r="H769" s="38">
        <v>5550.0000000000009</v>
      </c>
    </row>
    <row r="770" spans="1:8">
      <c r="A770">
        <v>769</v>
      </c>
      <c r="B770" t="str">
        <f>IF(Data!$B774&lt;&gt;INDEX(Unique!$B$2:$B$5, MATCH(Data!$A774, Unique!$A$2:$A$5, 0)), "Mismatch", "")</f>
        <v/>
      </c>
      <c r="E770" s="28" t="s">
        <v>18</v>
      </c>
      <c r="F770" s="38">
        <v>0.55000000000000004</v>
      </c>
      <c r="G770" s="43">
        <v>10500</v>
      </c>
      <c r="H770" s="38">
        <v>5775.0000000000009</v>
      </c>
    </row>
    <row r="771" spans="1:8">
      <c r="A771">
        <v>770</v>
      </c>
      <c r="B771" t="str">
        <f>IF(Data!$B775&lt;&gt;INDEX(Unique!$B$2:$B$5, MATCH(Data!$A775, Unique!$A$2:$A$5, 0)), "Mismatch", "")</f>
        <v/>
      </c>
      <c r="E771" s="28" t="s">
        <v>19</v>
      </c>
      <c r="F771" s="38">
        <v>0.50000000000000011</v>
      </c>
      <c r="G771" s="43">
        <v>8500</v>
      </c>
      <c r="H771" s="38">
        <v>4250.0000000000009</v>
      </c>
    </row>
    <row r="772" spans="1:8">
      <c r="A772">
        <v>771</v>
      </c>
      <c r="B772" t="str">
        <f>IF(Data!$B776&lt;&gt;INDEX(Unique!$B$2:$B$5, MATCH(Data!$A776, Unique!$A$2:$A$5, 0)), "Mismatch", "")</f>
        <v/>
      </c>
      <c r="E772" s="28" t="s">
        <v>20</v>
      </c>
      <c r="F772" s="38">
        <v>0.45</v>
      </c>
      <c r="G772" s="43">
        <v>7500</v>
      </c>
      <c r="H772" s="38">
        <v>3375</v>
      </c>
    </row>
    <row r="773" spans="1:8">
      <c r="A773">
        <v>772</v>
      </c>
      <c r="B773" t="str">
        <f>IF(Data!$B777&lt;&gt;INDEX(Unique!$B$2:$B$5, MATCH(Data!$A777, Unique!$A$2:$A$5, 0)), "Mismatch", "")</f>
        <v/>
      </c>
      <c r="E773" s="28" t="s">
        <v>21</v>
      </c>
      <c r="F773" s="38">
        <v>0.45</v>
      </c>
      <c r="G773" s="43">
        <v>7250</v>
      </c>
      <c r="H773" s="38">
        <v>3262.5</v>
      </c>
    </row>
    <row r="774" spans="1:8">
      <c r="A774">
        <v>773</v>
      </c>
      <c r="B774" t="str">
        <f>IF(Data!$B778&lt;&gt;INDEX(Unique!$B$2:$B$5, MATCH(Data!$A778, Unique!$A$2:$A$5, 0)), "Mismatch", "")</f>
        <v/>
      </c>
      <c r="E774" s="28" t="s">
        <v>22</v>
      </c>
      <c r="F774" s="38">
        <v>0.55000000000000004</v>
      </c>
      <c r="G774" s="43">
        <v>7250</v>
      </c>
      <c r="H774" s="38">
        <v>3987.5000000000005</v>
      </c>
    </row>
    <row r="775" spans="1:8">
      <c r="A775">
        <v>774</v>
      </c>
      <c r="B775" t="str">
        <f>IF(Data!$B779&lt;&gt;INDEX(Unique!$B$2:$B$5, MATCH(Data!$A779, Unique!$A$2:$A$5, 0)), "Mismatch", "")</f>
        <v/>
      </c>
      <c r="E775" s="28" t="s">
        <v>23</v>
      </c>
      <c r="F775" s="38">
        <v>0.60000000000000009</v>
      </c>
      <c r="G775" s="43">
        <v>8250</v>
      </c>
      <c r="H775" s="38">
        <v>4950.0000000000009</v>
      </c>
    </row>
    <row r="776" spans="1:8">
      <c r="A776">
        <v>775</v>
      </c>
      <c r="B776" t="str">
        <f>IF(Data!$B780&lt;&gt;INDEX(Unique!$B$2:$B$5, MATCH(Data!$A780, Unique!$A$2:$A$5, 0)), "Mismatch", "")</f>
        <v/>
      </c>
      <c r="E776" s="28" t="s">
        <v>18</v>
      </c>
      <c r="F776" s="38">
        <v>0.60000000000000009</v>
      </c>
      <c r="G776" s="43">
        <v>10000</v>
      </c>
      <c r="H776" s="38">
        <v>6000.0000000000009</v>
      </c>
    </row>
    <row r="777" spans="1:8">
      <c r="A777">
        <v>776</v>
      </c>
      <c r="B777" t="str">
        <f>IF(Data!$B781&lt;&gt;INDEX(Unique!$B$2:$B$5, MATCH(Data!$A781, Unique!$A$2:$A$5, 0)), "Mismatch", "")</f>
        <v/>
      </c>
      <c r="E777" s="28" t="s">
        <v>19</v>
      </c>
      <c r="F777" s="38">
        <v>0.50000000000000011</v>
      </c>
      <c r="G777" s="43">
        <v>8250</v>
      </c>
      <c r="H777" s="38">
        <v>4125.0000000000009</v>
      </c>
    </row>
    <row r="778" spans="1:8">
      <c r="A778">
        <v>777</v>
      </c>
      <c r="B778" t="str">
        <f>IF(Data!$B782&lt;&gt;INDEX(Unique!$B$2:$B$5, MATCH(Data!$A782, Unique!$A$2:$A$5, 0)), "Mismatch", "")</f>
        <v/>
      </c>
      <c r="E778" s="28" t="s">
        <v>20</v>
      </c>
      <c r="F778" s="38">
        <v>0.50000000000000011</v>
      </c>
      <c r="G778" s="43">
        <v>7250</v>
      </c>
      <c r="H778" s="38">
        <v>3625.0000000000009</v>
      </c>
    </row>
    <row r="779" spans="1:8">
      <c r="A779">
        <v>778</v>
      </c>
      <c r="B779" t="str">
        <f>IF(Data!$B783&lt;&gt;INDEX(Unique!$B$2:$B$5, MATCH(Data!$A783, Unique!$A$2:$A$5, 0)), "Mismatch", "")</f>
        <v/>
      </c>
      <c r="E779" s="28" t="s">
        <v>21</v>
      </c>
      <c r="F779" s="38">
        <v>0.50000000000000011</v>
      </c>
      <c r="G779" s="43">
        <v>7000</v>
      </c>
      <c r="H779" s="38">
        <v>3500.0000000000009</v>
      </c>
    </row>
    <row r="780" spans="1:8">
      <c r="A780">
        <v>779</v>
      </c>
      <c r="B780" t="str">
        <f>IF(Data!$B784&lt;&gt;INDEX(Unique!$B$2:$B$5, MATCH(Data!$A784, Unique!$A$2:$A$5, 0)), "Mismatch", "")</f>
        <v/>
      </c>
      <c r="E780" s="28" t="s">
        <v>22</v>
      </c>
      <c r="F780" s="38">
        <v>0.60000000000000009</v>
      </c>
      <c r="G780" s="43">
        <v>7000</v>
      </c>
      <c r="H780" s="38">
        <v>4200.0000000000009</v>
      </c>
    </row>
    <row r="781" spans="1:8">
      <c r="A781">
        <v>780</v>
      </c>
      <c r="B781" t="str">
        <f>IF(Data!$B785&lt;&gt;INDEX(Unique!$B$2:$B$5, MATCH(Data!$A785, Unique!$A$2:$A$5, 0)), "Mismatch", "")</f>
        <v/>
      </c>
      <c r="E781" s="28" t="s">
        <v>23</v>
      </c>
      <c r="F781" s="38">
        <v>0.65</v>
      </c>
      <c r="G781" s="43">
        <v>8250</v>
      </c>
      <c r="H781" s="38">
        <v>5362.5</v>
      </c>
    </row>
    <row r="782" spans="1:8">
      <c r="A782">
        <v>781</v>
      </c>
      <c r="B782" t="str">
        <f>IF(Data!$B786&lt;&gt;INDEX(Unique!$B$2:$B$5, MATCH(Data!$A786, Unique!$A$2:$A$5, 0)), "Mismatch", "")</f>
        <v/>
      </c>
      <c r="E782" s="28" t="s">
        <v>18</v>
      </c>
      <c r="F782" s="38">
        <v>0.60000000000000009</v>
      </c>
      <c r="G782" s="43">
        <v>9750</v>
      </c>
      <c r="H782" s="38">
        <v>5850.0000000000009</v>
      </c>
    </row>
    <row r="783" spans="1:8">
      <c r="A783">
        <v>782</v>
      </c>
      <c r="B783" t="str">
        <f>IF(Data!$B787&lt;&gt;INDEX(Unique!$B$2:$B$5, MATCH(Data!$A787, Unique!$A$2:$A$5, 0)), "Mismatch", "")</f>
        <v/>
      </c>
      <c r="E783" s="28" t="s">
        <v>19</v>
      </c>
      <c r="F783" s="38">
        <v>0.50000000000000011</v>
      </c>
      <c r="G783" s="43">
        <v>8000</v>
      </c>
      <c r="H783" s="38">
        <v>4000.0000000000009</v>
      </c>
    </row>
    <row r="784" spans="1:8">
      <c r="A784">
        <v>783</v>
      </c>
      <c r="B784" t="str">
        <f>IF(Data!$B788&lt;&gt;INDEX(Unique!$B$2:$B$5, MATCH(Data!$A788, Unique!$A$2:$A$5, 0)), "Mismatch", "")</f>
        <v/>
      </c>
      <c r="E784" s="28" t="s">
        <v>20</v>
      </c>
      <c r="F784" s="38">
        <v>0.50000000000000011</v>
      </c>
      <c r="G784" s="43">
        <v>7450</v>
      </c>
      <c r="H784" s="38">
        <v>3725.0000000000009</v>
      </c>
    </row>
    <row r="785" spans="1:8">
      <c r="A785">
        <v>784</v>
      </c>
      <c r="B785" t="str">
        <f>IF(Data!$B789&lt;&gt;INDEX(Unique!$B$2:$B$5, MATCH(Data!$A789, Unique!$A$2:$A$5, 0)), "Mismatch", "")</f>
        <v/>
      </c>
      <c r="E785" s="28" t="s">
        <v>21</v>
      </c>
      <c r="F785" s="38">
        <v>0.50000000000000011</v>
      </c>
      <c r="G785" s="43">
        <v>7750</v>
      </c>
      <c r="H785" s="38">
        <v>3875.0000000000009</v>
      </c>
    </row>
    <row r="786" spans="1:8">
      <c r="A786">
        <v>785</v>
      </c>
      <c r="B786" t="str">
        <f>IF(Data!$B790&lt;&gt;INDEX(Unique!$B$2:$B$5, MATCH(Data!$A790, Unique!$A$2:$A$5, 0)), "Mismatch", "")</f>
        <v/>
      </c>
      <c r="E786" s="28" t="s">
        <v>22</v>
      </c>
      <c r="F786" s="38">
        <v>0.65</v>
      </c>
      <c r="G786" s="43">
        <v>7500</v>
      </c>
      <c r="H786" s="38">
        <v>4875</v>
      </c>
    </row>
    <row r="787" spans="1:8">
      <c r="A787">
        <v>786</v>
      </c>
      <c r="B787" t="str">
        <f>IF(Data!$B791&lt;&gt;INDEX(Unique!$B$2:$B$5, MATCH(Data!$A791, Unique!$A$2:$A$5, 0)), "Mismatch", "")</f>
        <v/>
      </c>
      <c r="E787" s="28" t="s">
        <v>23</v>
      </c>
      <c r="F787" s="38">
        <v>0.7</v>
      </c>
      <c r="G787" s="43">
        <v>8500</v>
      </c>
      <c r="H787" s="38">
        <v>5950</v>
      </c>
    </row>
    <row r="788" spans="1:8">
      <c r="A788">
        <v>787</v>
      </c>
      <c r="B788" t="str">
        <f>IF(Data!$B792&lt;&gt;INDEX(Unique!$B$2:$B$5, MATCH(Data!$A792, Unique!$A$2:$A$5, 0)), "Mismatch", "")</f>
        <v/>
      </c>
      <c r="E788" s="28" t="s">
        <v>18</v>
      </c>
      <c r="F788" s="38">
        <v>0.65</v>
      </c>
      <c r="G788" s="43">
        <v>10750</v>
      </c>
      <c r="H788" s="38">
        <v>6987.5</v>
      </c>
    </row>
    <row r="789" spans="1:8">
      <c r="A789">
        <v>788</v>
      </c>
      <c r="B789" t="str">
        <f>IF(Data!$B793&lt;&gt;INDEX(Unique!$B$2:$B$5, MATCH(Data!$A793, Unique!$A$2:$A$5, 0)), "Mismatch", "")</f>
        <v/>
      </c>
      <c r="E789" s="28" t="s">
        <v>19</v>
      </c>
      <c r="F789" s="38">
        <v>0.55000000000000004</v>
      </c>
      <c r="G789" s="43">
        <v>8750</v>
      </c>
      <c r="H789" s="38">
        <v>4812.5</v>
      </c>
    </row>
    <row r="790" spans="1:8">
      <c r="A790">
        <v>789</v>
      </c>
      <c r="B790" t="str">
        <f>IF(Data!$B794&lt;&gt;INDEX(Unique!$B$2:$B$5, MATCH(Data!$A794, Unique!$A$2:$A$5, 0)), "Mismatch", "")</f>
        <v/>
      </c>
      <c r="E790" s="28" t="s">
        <v>20</v>
      </c>
      <c r="F790" s="38">
        <v>0.55000000000000004</v>
      </c>
      <c r="G790" s="43">
        <v>8250</v>
      </c>
      <c r="H790" s="38">
        <v>4537.5</v>
      </c>
    </row>
    <row r="791" spans="1:8">
      <c r="A791">
        <v>790</v>
      </c>
      <c r="B791" t="str">
        <f>IF(Data!$B795&lt;&gt;INDEX(Unique!$B$2:$B$5, MATCH(Data!$A795, Unique!$A$2:$A$5, 0)), "Mismatch", "")</f>
        <v/>
      </c>
      <c r="E791" s="28" t="s">
        <v>21</v>
      </c>
      <c r="F791" s="38">
        <v>0.55000000000000004</v>
      </c>
      <c r="G791" s="43">
        <v>7750</v>
      </c>
      <c r="H791" s="38">
        <v>4262.5</v>
      </c>
    </row>
    <row r="792" spans="1:8">
      <c r="A792">
        <v>791</v>
      </c>
      <c r="B792" t="str">
        <f>IF(Data!$B796&lt;&gt;INDEX(Unique!$B$2:$B$5, MATCH(Data!$A796, Unique!$A$2:$A$5, 0)), "Mismatch", "")</f>
        <v/>
      </c>
      <c r="E792" s="28" t="s">
        <v>22</v>
      </c>
      <c r="F792" s="38">
        <v>0.65</v>
      </c>
      <c r="G792" s="43">
        <v>7750</v>
      </c>
      <c r="H792" s="38">
        <v>5037.5</v>
      </c>
    </row>
    <row r="793" spans="1:8">
      <c r="A793">
        <v>792</v>
      </c>
      <c r="B793" t="str">
        <f>IF(Data!$B797&lt;&gt;INDEX(Unique!$B$2:$B$5, MATCH(Data!$A797, Unique!$A$2:$A$5, 0)), "Mismatch", "")</f>
        <v/>
      </c>
      <c r="E793" s="28" t="s">
        <v>23</v>
      </c>
      <c r="F793" s="38">
        <v>0.7</v>
      </c>
      <c r="G793" s="43">
        <v>8750</v>
      </c>
      <c r="H793" s="38">
        <v>6125</v>
      </c>
    </row>
    <row r="794" spans="1:8">
      <c r="A794">
        <v>793</v>
      </c>
      <c r="B794" t="str">
        <f>IF(Data!$B798&lt;&gt;INDEX(Unique!$B$2:$B$5, MATCH(Data!$A798, Unique!$A$2:$A$5, 0)), "Mismatch", "")</f>
        <v/>
      </c>
      <c r="E794" s="28" t="s">
        <v>18</v>
      </c>
      <c r="F794" s="38">
        <v>0.35</v>
      </c>
      <c r="G794" s="43">
        <v>4500</v>
      </c>
      <c r="H794" s="38">
        <v>1575</v>
      </c>
    </row>
    <row r="795" spans="1:8">
      <c r="A795">
        <v>794</v>
      </c>
      <c r="B795" t="str">
        <f>IF(Data!$B799&lt;&gt;INDEX(Unique!$B$2:$B$5, MATCH(Data!$A799, Unique!$A$2:$A$5, 0)), "Mismatch", "")</f>
        <v/>
      </c>
      <c r="E795" s="28" t="s">
        <v>19</v>
      </c>
      <c r="F795" s="38">
        <v>0.35</v>
      </c>
      <c r="G795" s="43">
        <v>2500</v>
      </c>
      <c r="H795" s="38">
        <v>875</v>
      </c>
    </row>
    <row r="796" spans="1:8">
      <c r="A796">
        <v>795</v>
      </c>
      <c r="B796" t="str">
        <f>IF(Data!$B800&lt;&gt;INDEX(Unique!$B$2:$B$5, MATCH(Data!$A800, Unique!$A$2:$A$5, 0)), "Mismatch", "")</f>
        <v/>
      </c>
      <c r="E796" s="28" t="s">
        <v>20</v>
      </c>
      <c r="F796" s="38">
        <v>0.25</v>
      </c>
      <c r="G796" s="43">
        <v>2500</v>
      </c>
      <c r="H796" s="38">
        <v>625</v>
      </c>
    </row>
    <row r="797" spans="1:8">
      <c r="A797">
        <v>796</v>
      </c>
      <c r="B797" t="str">
        <f>IF(Data!$B801&lt;&gt;INDEX(Unique!$B$2:$B$5, MATCH(Data!$A801, Unique!$A$2:$A$5, 0)), "Mismatch", "")</f>
        <v/>
      </c>
      <c r="E797" s="28" t="s">
        <v>21</v>
      </c>
      <c r="F797" s="38">
        <v>0.30000000000000004</v>
      </c>
      <c r="G797" s="43">
        <v>1000</v>
      </c>
      <c r="H797" s="38">
        <v>300.00000000000006</v>
      </c>
    </row>
    <row r="798" spans="1:8">
      <c r="A798">
        <v>797</v>
      </c>
      <c r="B798" t="str">
        <f>IF(Data!$B802&lt;&gt;INDEX(Unique!$B$2:$B$5, MATCH(Data!$A802, Unique!$A$2:$A$5, 0)), "Mismatch", "")</f>
        <v/>
      </c>
      <c r="E798" s="28" t="s">
        <v>22</v>
      </c>
      <c r="F798" s="38">
        <v>0.44999999999999996</v>
      </c>
      <c r="G798" s="43">
        <v>1500</v>
      </c>
      <c r="H798" s="38">
        <v>674.99999999999989</v>
      </c>
    </row>
    <row r="799" spans="1:8">
      <c r="A799">
        <v>798</v>
      </c>
      <c r="B799" t="str">
        <f>IF(Data!$B803&lt;&gt;INDEX(Unique!$B$2:$B$5, MATCH(Data!$A803, Unique!$A$2:$A$5, 0)), "Mismatch", "")</f>
        <v/>
      </c>
      <c r="E799" s="28" t="s">
        <v>23</v>
      </c>
      <c r="F799" s="38">
        <v>0.35</v>
      </c>
      <c r="G799" s="43">
        <v>2500</v>
      </c>
      <c r="H799" s="38">
        <v>875</v>
      </c>
    </row>
    <row r="800" spans="1:8">
      <c r="A800">
        <v>799</v>
      </c>
      <c r="B800" t="str">
        <f>IF(Data!$B804&lt;&gt;INDEX(Unique!$B$2:$B$5, MATCH(Data!$A804, Unique!$A$2:$A$5, 0)), "Mismatch", "")</f>
        <v/>
      </c>
      <c r="E800" s="28" t="s">
        <v>18</v>
      </c>
      <c r="F800" s="38">
        <v>0.35</v>
      </c>
      <c r="G800" s="43">
        <v>5000</v>
      </c>
      <c r="H800" s="38">
        <v>1750</v>
      </c>
    </row>
    <row r="801" spans="1:8">
      <c r="A801">
        <v>800</v>
      </c>
      <c r="B801" t="str">
        <f>IF(Data!$B805&lt;&gt;INDEX(Unique!$B$2:$B$5, MATCH(Data!$A805, Unique!$A$2:$A$5, 0)), "Mismatch", "")</f>
        <v/>
      </c>
      <c r="E801" s="28" t="s">
        <v>19</v>
      </c>
      <c r="F801" s="38">
        <v>0.35</v>
      </c>
      <c r="G801" s="43">
        <v>1500</v>
      </c>
      <c r="H801" s="38">
        <v>525</v>
      </c>
    </row>
    <row r="802" spans="1:8">
      <c r="A802">
        <v>801</v>
      </c>
      <c r="B802" t="str">
        <f>IF(Data!$B806&lt;&gt;INDEX(Unique!$B$2:$B$5, MATCH(Data!$A806, Unique!$A$2:$A$5, 0)), "Mismatch", "")</f>
        <v/>
      </c>
      <c r="E802" s="28" t="s">
        <v>20</v>
      </c>
      <c r="F802" s="38">
        <v>0.25</v>
      </c>
      <c r="G802" s="43">
        <v>2000</v>
      </c>
      <c r="H802" s="38">
        <v>500</v>
      </c>
    </row>
    <row r="803" spans="1:8">
      <c r="A803">
        <v>802</v>
      </c>
      <c r="B803" t="str">
        <f>IF(Data!$B807&lt;&gt;INDEX(Unique!$B$2:$B$5, MATCH(Data!$A807, Unique!$A$2:$A$5, 0)), "Mismatch", "")</f>
        <v/>
      </c>
      <c r="E803" s="28" t="s">
        <v>21</v>
      </c>
      <c r="F803" s="38">
        <v>0.30000000000000004</v>
      </c>
      <c r="G803" s="43">
        <v>750</v>
      </c>
      <c r="H803" s="38">
        <v>225.00000000000003</v>
      </c>
    </row>
    <row r="804" spans="1:8">
      <c r="A804">
        <v>803</v>
      </c>
      <c r="B804" t="str">
        <f>IF(Data!$B808&lt;&gt;INDEX(Unique!$B$2:$B$5, MATCH(Data!$A808, Unique!$A$2:$A$5, 0)), "Mismatch", "")</f>
        <v/>
      </c>
      <c r="E804" s="28" t="s">
        <v>22</v>
      </c>
      <c r="F804" s="38">
        <v>0.44999999999999996</v>
      </c>
      <c r="G804" s="43">
        <v>1500</v>
      </c>
      <c r="H804" s="38">
        <v>674.99999999999989</v>
      </c>
    </row>
    <row r="805" spans="1:8">
      <c r="A805">
        <v>804</v>
      </c>
      <c r="B805" t="str">
        <f>IF(Data!$B809&lt;&gt;INDEX(Unique!$B$2:$B$5, MATCH(Data!$A809, Unique!$A$2:$A$5, 0)), "Mismatch", "")</f>
        <v/>
      </c>
      <c r="E805" s="28" t="s">
        <v>23</v>
      </c>
      <c r="F805" s="38">
        <v>0.35</v>
      </c>
      <c r="G805" s="43">
        <v>2250</v>
      </c>
      <c r="H805" s="38">
        <v>787.5</v>
      </c>
    </row>
    <row r="806" spans="1:8">
      <c r="A806">
        <v>805</v>
      </c>
      <c r="B806" t="str">
        <f>IF(Data!$B810&lt;&gt;INDEX(Unique!$B$2:$B$5, MATCH(Data!$A810, Unique!$A$2:$A$5, 0)), "Mismatch", "")</f>
        <v/>
      </c>
      <c r="E806" s="28" t="s">
        <v>18</v>
      </c>
      <c r="F806" s="38">
        <v>0.4</v>
      </c>
      <c r="G806" s="43">
        <v>4450</v>
      </c>
      <c r="H806" s="38">
        <v>1780</v>
      </c>
    </row>
    <row r="807" spans="1:8">
      <c r="A807">
        <v>806</v>
      </c>
      <c r="B807" t="str">
        <f>IF(Data!$B811&lt;&gt;INDEX(Unique!$B$2:$B$5, MATCH(Data!$A811, Unique!$A$2:$A$5, 0)), "Mismatch", "")</f>
        <v/>
      </c>
      <c r="E807" s="28" t="s">
        <v>19</v>
      </c>
      <c r="F807" s="38">
        <v>0.4</v>
      </c>
      <c r="G807" s="43">
        <v>1250</v>
      </c>
      <c r="H807" s="38">
        <v>500</v>
      </c>
    </row>
    <row r="808" spans="1:8">
      <c r="A808">
        <v>807</v>
      </c>
      <c r="B808" t="str">
        <f>IF(Data!$B812&lt;&gt;INDEX(Unique!$B$2:$B$5, MATCH(Data!$A812, Unique!$A$2:$A$5, 0)), "Mismatch", "")</f>
        <v/>
      </c>
      <c r="E808" s="28" t="s">
        <v>20</v>
      </c>
      <c r="F808" s="38">
        <v>0.30000000000000004</v>
      </c>
      <c r="G808" s="43">
        <v>1750</v>
      </c>
      <c r="H808" s="38">
        <v>525.00000000000011</v>
      </c>
    </row>
    <row r="809" spans="1:8">
      <c r="A809">
        <v>808</v>
      </c>
      <c r="B809" t="str">
        <f>IF(Data!$B813&lt;&gt;INDEX(Unique!$B$2:$B$5, MATCH(Data!$A813, Unique!$A$2:$A$5, 0)), "Mismatch", "")</f>
        <v/>
      </c>
      <c r="E809" s="28" t="s">
        <v>21</v>
      </c>
      <c r="F809" s="38">
        <v>0.35</v>
      </c>
      <c r="G809" s="43">
        <v>250</v>
      </c>
      <c r="H809" s="38">
        <v>87.5</v>
      </c>
    </row>
    <row r="810" spans="1:8">
      <c r="A810">
        <v>809</v>
      </c>
      <c r="B810" t="str">
        <f>IF(Data!$B814&lt;&gt;INDEX(Unique!$B$2:$B$5, MATCH(Data!$A814, Unique!$A$2:$A$5, 0)), "Mismatch", "")</f>
        <v/>
      </c>
      <c r="E810" s="28" t="s">
        <v>22</v>
      </c>
      <c r="F810" s="38">
        <v>0.5</v>
      </c>
      <c r="G810" s="43">
        <v>750</v>
      </c>
      <c r="H810" s="38">
        <v>375</v>
      </c>
    </row>
    <row r="811" spans="1:8">
      <c r="A811">
        <v>810</v>
      </c>
      <c r="B811" t="str">
        <f>IF(Data!$B815&lt;&gt;INDEX(Unique!$B$2:$B$5, MATCH(Data!$A815, Unique!$A$2:$A$5, 0)), "Mismatch", "")</f>
        <v/>
      </c>
      <c r="E811" s="28" t="s">
        <v>23</v>
      </c>
      <c r="F811" s="38">
        <v>0.4</v>
      </c>
      <c r="G811" s="43">
        <v>1750</v>
      </c>
      <c r="H811" s="38">
        <v>700</v>
      </c>
    </row>
    <row r="812" spans="1:8">
      <c r="A812">
        <v>811</v>
      </c>
      <c r="B812" t="str">
        <f>IF(Data!$B816&lt;&gt;INDEX(Unique!$B$2:$B$5, MATCH(Data!$A816, Unique!$A$2:$A$5, 0)), "Mismatch", "")</f>
        <v/>
      </c>
      <c r="E812" s="28" t="s">
        <v>18</v>
      </c>
      <c r="F812" s="38">
        <v>0.4</v>
      </c>
      <c r="G812" s="43">
        <v>4000</v>
      </c>
      <c r="H812" s="38">
        <v>1600</v>
      </c>
    </row>
    <row r="813" spans="1:8">
      <c r="A813">
        <v>812</v>
      </c>
      <c r="B813" t="str">
        <f>IF(Data!$B817&lt;&gt;INDEX(Unique!$B$2:$B$5, MATCH(Data!$A817, Unique!$A$2:$A$5, 0)), "Mismatch", "")</f>
        <v/>
      </c>
      <c r="E813" s="28" t="s">
        <v>19</v>
      </c>
      <c r="F813" s="38">
        <v>0.4</v>
      </c>
      <c r="G813" s="43">
        <v>1000</v>
      </c>
      <c r="H813" s="38">
        <v>400</v>
      </c>
    </row>
    <row r="814" spans="1:8">
      <c r="A814">
        <v>813</v>
      </c>
      <c r="B814" t="str">
        <f>IF(Data!$B818&lt;&gt;INDEX(Unique!$B$2:$B$5, MATCH(Data!$A818, Unique!$A$2:$A$5, 0)), "Mismatch", "")</f>
        <v/>
      </c>
      <c r="E814" s="28" t="s">
        <v>20</v>
      </c>
      <c r="F814" s="38">
        <v>0.30000000000000004</v>
      </c>
      <c r="G814" s="43">
        <v>1000</v>
      </c>
      <c r="H814" s="38">
        <v>300.00000000000006</v>
      </c>
    </row>
    <row r="815" spans="1:8">
      <c r="A815">
        <v>814</v>
      </c>
      <c r="B815" t="str">
        <f>IF(Data!$B819&lt;&gt;INDEX(Unique!$B$2:$B$5, MATCH(Data!$A819, Unique!$A$2:$A$5, 0)), "Mismatch", "")</f>
        <v/>
      </c>
      <c r="E815" s="28" t="s">
        <v>21</v>
      </c>
      <c r="F815" s="38">
        <v>0.35</v>
      </c>
      <c r="G815" s="43">
        <v>250</v>
      </c>
      <c r="H815" s="38">
        <v>87.5</v>
      </c>
    </row>
    <row r="816" spans="1:8">
      <c r="A816">
        <v>815</v>
      </c>
      <c r="B816" t="str">
        <f>IF(Data!$B820&lt;&gt;INDEX(Unique!$B$2:$B$5, MATCH(Data!$A820, Unique!$A$2:$A$5, 0)), "Mismatch", "")</f>
        <v/>
      </c>
      <c r="E816" s="28" t="s">
        <v>22</v>
      </c>
      <c r="F816" s="38">
        <v>0.5</v>
      </c>
      <c r="G816" s="43">
        <v>500</v>
      </c>
      <c r="H816" s="38">
        <v>250</v>
      </c>
    </row>
    <row r="817" spans="1:8">
      <c r="A817">
        <v>816</v>
      </c>
      <c r="B817" t="str">
        <f>IF(Data!$B821&lt;&gt;INDEX(Unique!$B$2:$B$5, MATCH(Data!$A821, Unique!$A$2:$A$5, 0)), "Mismatch", "")</f>
        <v/>
      </c>
      <c r="E817" s="28" t="s">
        <v>23</v>
      </c>
      <c r="F817" s="38">
        <v>0.4</v>
      </c>
      <c r="G817" s="43">
        <v>1750</v>
      </c>
      <c r="H817" s="38">
        <v>700</v>
      </c>
    </row>
    <row r="818" spans="1:8">
      <c r="A818">
        <v>817</v>
      </c>
      <c r="B818" t="str">
        <f>IF(Data!$B822&lt;&gt;INDEX(Unique!$B$2:$B$5, MATCH(Data!$A822, Unique!$A$2:$A$5, 0)), "Mismatch", "")</f>
        <v/>
      </c>
      <c r="E818" s="28" t="s">
        <v>18</v>
      </c>
      <c r="F818" s="38">
        <v>0.5</v>
      </c>
      <c r="G818" s="43">
        <v>4450</v>
      </c>
      <c r="H818" s="38">
        <v>2225</v>
      </c>
    </row>
    <row r="819" spans="1:8">
      <c r="A819">
        <v>818</v>
      </c>
      <c r="B819" t="str">
        <f>IF(Data!$B823&lt;&gt;INDEX(Unique!$B$2:$B$5, MATCH(Data!$A823, Unique!$A$2:$A$5, 0)), "Mismatch", "")</f>
        <v/>
      </c>
      <c r="E819" s="28" t="s">
        <v>19</v>
      </c>
      <c r="F819" s="38">
        <v>0.45000000000000007</v>
      </c>
      <c r="G819" s="43">
        <v>1500</v>
      </c>
      <c r="H819" s="38">
        <v>675.00000000000011</v>
      </c>
    </row>
    <row r="820" spans="1:8">
      <c r="A820">
        <v>819</v>
      </c>
      <c r="B820" t="str">
        <f>IF(Data!$B824&lt;&gt;INDEX(Unique!$B$2:$B$5, MATCH(Data!$A824, Unique!$A$2:$A$5, 0)), "Mismatch", "")</f>
        <v/>
      </c>
      <c r="E820" s="28" t="s">
        <v>20</v>
      </c>
      <c r="F820" s="38">
        <v>0.4</v>
      </c>
      <c r="G820" s="43">
        <v>1250</v>
      </c>
      <c r="H820" s="38">
        <v>500</v>
      </c>
    </row>
    <row r="821" spans="1:8">
      <c r="A821">
        <v>820</v>
      </c>
      <c r="B821" t="str">
        <f>IF(Data!$B825&lt;&gt;INDEX(Unique!$B$2:$B$5, MATCH(Data!$A825, Unique!$A$2:$A$5, 0)), "Mismatch", "")</f>
        <v/>
      </c>
      <c r="E821" s="28" t="s">
        <v>21</v>
      </c>
      <c r="F821" s="38">
        <v>0.4</v>
      </c>
      <c r="G821" s="43">
        <v>500</v>
      </c>
      <c r="H821" s="38">
        <v>200</v>
      </c>
    </row>
    <row r="822" spans="1:8">
      <c r="A822">
        <v>821</v>
      </c>
      <c r="B822" t="str">
        <f>IF(Data!$B826&lt;&gt;INDEX(Unique!$B$2:$B$5, MATCH(Data!$A826, Unique!$A$2:$A$5, 0)), "Mismatch", "")</f>
        <v/>
      </c>
      <c r="E822" s="28" t="s">
        <v>22</v>
      </c>
      <c r="F822" s="38">
        <v>0.54999999999999993</v>
      </c>
      <c r="G822" s="43">
        <v>750</v>
      </c>
      <c r="H822" s="38">
        <v>412.49999999999994</v>
      </c>
    </row>
    <row r="823" spans="1:8">
      <c r="A823">
        <v>822</v>
      </c>
      <c r="B823" t="str">
        <f>IF(Data!$B827&lt;&gt;INDEX(Unique!$B$2:$B$5, MATCH(Data!$A827, Unique!$A$2:$A$5, 0)), "Mismatch", "")</f>
        <v/>
      </c>
      <c r="E823" s="28" t="s">
        <v>23</v>
      </c>
      <c r="F823" s="38">
        <v>0.6</v>
      </c>
      <c r="G823" s="43">
        <v>1750</v>
      </c>
      <c r="H823" s="38">
        <v>1050</v>
      </c>
    </row>
    <row r="824" spans="1:8">
      <c r="A824">
        <v>823</v>
      </c>
      <c r="B824" t="str">
        <f>IF(Data!$B828&lt;&gt;INDEX(Unique!$B$2:$B$5, MATCH(Data!$A828, Unique!$A$2:$A$5, 0)), "Mismatch", "")</f>
        <v/>
      </c>
      <c r="E824" s="28" t="s">
        <v>18</v>
      </c>
      <c r="F824" s="38">
        <v>0.45</v>
      </c>
      <c r="G824" s="43">
        <v>4250</v>
      </c>
      <c r="H824" s="38">
        <v>1912.5</v>
      </c>
    </row>
    <row r="825" spans="1:8">
      <c r="A825">
        <v>824</v>
      </c>
      <c r="B825" t="str">
        <f>IF(Data!$B829&lt;&gt;INDEX(Unique!$B$2:$B$5, MATCH(Data!$A829, Unique!$A$2:$A$5, 0)), "Mismatch", "")</f>
        <v/>
      </c>
      <c r="E825" s="28" t="s">
        <v>19</v>
      </c>
      <c r="F825" s="38">
        <v>0.40000000000000008</v>
      </c>
      <c r="G825" s="43">
        <v>1750</v>
      </c>
      <c r="H825" s="38">
        <v>700.00000000000011</v>
      </c>
    </row>
    <row r="826" spans="1:8">
      <c r="A826">
        <v>825</v>
      </c>
      <c r="B826" t="str">
        <f>IF(Data!$B830&lt;&gt;INDEX(Unique!$B$2:$B$5, MATCH(Data!$A830, Unique!$A$2:$A$5, 0)), "Mismatch", "")</f>
        <v/>
      </c>
      <c r="E826" s="28" t="s">
        <v>20</v>
      </c>
      <c r="F826" s="38">
        <v>0.35000000000000003</v>
      </c>
      <c r="G826" s="43">
        <v>1750</v>
      </c>
      <c r="H826" s="38">
        <v>612.50000000000011</v>
      </c>
    </row>
    <row r="827" spans="1:8">
      <c r="A827">
        <v>826</v>
      </c>
      <c r="B827" t="str">
        <f>IF(Data!$B831&lt;&gt;INDEX(Unique!$B$2:$B$5, MATCH(Data!$A831, Unique!$A$2:$A$5, 0)), "Mismatch", "")</f>
        <v/>
      </c>
      <c r="E827" s="28" t="s">
        <v>21</v>
      </c>
      <c r="F827" s="38">
        <v>0.35000000000000003</v>
      </c>
      <c r="G827" s="43">
        <v>1500</v>
      </c>
      <c r="H827" s="38">
        <v>525</v>
      </c>
    </row>
    <row r="828" spans="1:8">
      <c r="A828">
        <v>827</v>
      </c>
      <c r="B828" t="str">
        <f>IF(Data!$B832&lt;&gt;INDEX(Unique!$B$2:$B$5, MATCH(Data!$A832, Unique!$A$2:$A$5, 0)), "Mismatch", "")</f>
        <v/>
      </c>
      <c r="E828" s="28" t="s">
        <v>22</v>
      </c>
      <c r="F828" s="38">
        <v>0.5</v>
      </c>
      <c r="G828" s="43">
        <v>1500</v>
      </c>
      <c r="H828" s="38">
        <v>750</v>
      </c>
    </row>
    <row r="829" spans="1:8">
      <c r="A829">
        <v>828</v>
      </c>
      <c r="B829" t="str">
        <f>IF(Data!$B833&lt;&gt;INDEX(Unique!$B$2:$B$5, MATCH(Data!$A833, Unique!$A$2:$A$5, 0)), "Mismatch", "")</f>
        <v/>
      </c>
      <c r="E829" s="28" t="s">
        <v>23</v>
      </c>
      <c r="F829" s="38">
        <v>0.55000000000000004</v>
      </c>
      <c r="G829" s="43">
        <v>3250</v>
      </c>
      <c r="H829" s="38">
        <v>1787.5000000000002</v>
      </c>
    </row>
    <row r="830" spans="1:8">
      <c r="A830">
        <v>829</v>
      </c>
      <c r="B830" t="str">
        <f>IF(Data!$B834&lt;&gt;INDEX(Unique!$B$2:$B$5, MATCH(Data!$A834, Unique!$A$2:$A$5, 0)), "Mismatch", "")</f>
        <v/>
      </c>
      <c r="E830" s="28" t="s">
        <v>18</v>
      </c>
      <c r="F830" s="38">
        <v>0.5</v>
      </c>
      <c r="G830" s="43">
        <v>5500</v>
      </c>
      <c r="H830" s="38">
        <v>2750</v>
      </c>
    </row>
    <row r="831" spans="1:8">
      <c r="A831">
        <v>830</v>
      </c>
      <c r="B831" t="str">
        <f>IF(Data!$B835&lt;&gt;INDEX(Unique!$B$2:$B$5, MATCH(Data!$A835, Unique!$A$2:$A$5, 0)), "Mismatch", "")</f>
        <v/>
      </c>
      <c r="E831" s="28" t="s">
        <v>19</v>
      </c>
      <c r="F831" s="38">
        <v>0.45000000000000007</v>
      </c>
      <c r="G831" s="43">
        <v>3000</v>
      </c>
      <c r="H831" s="38">
        <v>1350.0000000000002</v>
      </c>
    </row>
    <row r="832" spans="1:8">
      <c r="A832">
        <v>831</v>
      </c>
      <c r="B832" t="str">
        <f>IF(Data!$B836&lt;&gt;INDEX(Unique!$B$2:$B$5, MATCH(Data!$A836, Unique!$A$2:$A$5, 0)), "Mismatch", "")</f>
        <v/>
      </c>
      <c r="E832" s="28" t="s">
        <v>20</v>
      </c>
      <c r="F832" s="38">
        <v>0.4</v>
      </c>
      <c r="G832" s="43">
        <v>2250</v>
      </c>
      <c r="H832" s="38">
        <v>900</v>
      </c>
    </row>
    <row r="833" spans="1:8">
      <c r="A833">
        <v>832</v>
      </c>
      <c r="B833" t="str">
        <f>IF(Data!$B837&lt;&gt;INDEX(Unique!$B$2:$B$5, MATCH(Data!$A837, Unique!$A$2:$A$5, 0)), "Mismatch", "")</f>
        <v/>
      </c>
      <c r="E833" s="28" t="s">
        <v>21</v>
      </c>
      <c r="F833" s="38">
        <v>0.4</v>
      </c>
      <c r="G833" s="43">
        <v>1750</v>
      </c>
      <c r="H833" s="38">
        <v>700</v>
      </c>
    </row>
    <row r="834" spans="1:8">
      <c r="A834">
        <v>833</v>
      </c>
      <c r="B834" t="str">
        <f>IF(Data!$B838&lt;&gt;INDEX(Unique!$B$2:$B$5, MATCH(Data!$A838, Unique!$A$2:$A$5, 0)), "Mismatch", "")</f>
        <v/>
      </c>
      <c r="E834" s="28" t="s">
        <v>22</v>
      </c>
      <c r="F834" s="38">
        <v>0.5</v>
      </c>
      <c r="G834" s="43">
        <v>2000</v>
      </c>
      <c r="H834" s="38">
        <v>1000</v>
      </c>
    </row>
    <row r="835" spans="1:8">
      <c r="A835">
        <v>834</v>
      </c>
      <c r="B835" t="str">
        <f>IF(Data!$B839&lt;&gt;INDEX(Unique!$B$2:$B$5, MATCH(Data!$A839, Unique!$A$2:$A$5, 0)), "Mismatch", "")</f>
        <v/>
      </c>
      <c r="E835" s="28" t="s">
        <v>23</v>
      </c>
      <c r="F835" s="38">
        <v>0.55000000000000004</v>
      </c>
      <c r="G835" s="43">
        <v>3750</v>
      </c>
      <c r="H835" s="38">
        <v>2062.5</v>
      </c>
    </row>
    <row r="836" spans="1:8">
      <c r="A836">
        <v>835</v>
      </c>
      <c r="B836" t="str">
        <f>IF(Data!$B840&lt;&gt;INDEX(Unique!$B$2:$B$5, MATCH(Data!$A840, Unique!$A$2:$A$5, 0)), "Mismatch", "")</f>
        <v/>
      </c>
      <c r="E836" s="28" t="s">
        <v>18</v>
      </c>
      <c r="F836" s="38">
        <v>0.5</v>
      </c>
      <c r="G836" s="43">
        <v>5250</v>
      </c>
      <c r="H836" s="38">
        <v>2625</v>
      </c>
    </row>
    <row r="837" spans="1:8">
      <c r="A837">
        <v>836</v>
      </c>
      <c r="B837" t="str">
        <f>IF(Data!$B841&lt;&gt;INDEX(Unique!$B$2:$B$5, MATCH(Data!$A841, Unique!$A$2:$A$5, 0)), "Mismatch", "")</f>
        <v/>
      </c>
      <c r="E837" s="28" t="s">
        <v>19</v>
      </c>
      <c r="F837" s="38">
        <v>0.45000000000000007</v>
      </c>
      <c r="G837" s="43">
        <v>3000</v>
      </c>
      <c r="H837" s="38">
        <v>1350.0000000000002</v>
      </c>
    </row>
    <row r="838" spans="1:8">
      <c r="A838">
        <v>837</v>
      </c>
      <c r="B838" t="str">
        <f>IF(Data!$B842&lt;&gt;INDEX(Unique!$B$2:$B$5, MATCH(Data!$A842, Unique!$A$2:$A$5, 0)), "Mismatch", "")</f>
        <v/>
      </c>
      <c r="E838" s="28" t="s">
        <v>20</v>
      </c>
      <c r="F838" s="38">
        <v>0.4</v>
      </c>
      <c r="G838" s="43">
        <v>2250</v>
      </c>
      <c r="H838" s="38">
        <v>900</v>
      </c>
    </row>
    <row r="839" spans="1:8">
      <c r="A839">
        <v>838</v>
      </c>
      <c r="B839" t="str">
        <f>IF(Data!$B843&lt;&gt;INDEX(Unique!$B$2:$B$5, MATCH(Data!$A843, Unique!$A$2:$A$5, 0)), "Mismatch", "")</f>
        <v/>
      </c>
      <c r="E839" s="28" t="s">
        <v>21</v>
      </c>
      <c r="F839" s="38">
        <v>0.35000000000000003</v>
      </c>
      <c r="G839" s="43">
        <v>1750</v>
      </c>
      <c r="H839" s="38">
        <v>612.50000000000011</v>
      </c>
    </row>
    <row r="840" spans="1:8">
      <c r="A840">
        <v>839</v>
      </c>
      <c r="B840" t="str">
        <f>IF(Data!$B844&lt;&gt;INDEX(Unique!$B$2:$B$5, MATCH(Data!$A844, Unique!$A$2:$A$5, 0)), "Mismatch", "")</f>
        <v/>
      </c>
      <c r="E840" s="28" t="s">
        <v>22</v>
      </c>
      <c r="F840" s="38">
        <v>0.45</v>
      </c>
      <c r="G840" s="43">
        <v>1500</v>
      </c>
      <c r="H840" s="38">
        <v>675</v>
      </c>
    </row>
    <row r="841" spans="1:8">
      <c r="A841">
        <v>840</v>
      </c>
      <c r="B841" t="str">
        <f>IF(Data!$B845&lt;&gt;INDEX(Unique!$B$2:$B$5, MATCH(Data!$A845, Unique!$A$2:$A$5, 0)), "Mismatch", "")</f>
        <v/>
      </c>
      <c r="E841" s="28" t="s">
        <v>23</v>
      </c>
      <c r="F841" s="38">
        <v>0.5</v>
      </c>
      <c r="G841" s="43">
        <v>3250</v>
      </c>
      <c r="H841" s="38">
        <v>1625</v>
      </c>
    </row>
    <row r="842" spans="1:8">
      <c r="A842">
        <v>841</v>
      </c>
      <c r="B842" t="str">
        <f>IF(Data!$B846&lt;&gt;INDEX(Unique!$B$2:$B$5, MATCH(Data!$A846, Unique!$A$2:$A$5, 0)), "Mismatch", "")</f>
        <v/>
      </c>
      <c r="E842" s="28" t="s">
        <v>18</v>
      </c>
      <c r="F842" s="38">
        <v>0.45</v>
      </c>
      <c r="G842" s="43">
        <v>4500</v>
      </c>
      <c r="H842" s="38">
        <v>2025</v>
      </c>
    </row>
    <row r="843" spans="1:8">
      <c r="A843">
        <v>842</v>
      </c>
      <c r="B843" t="str">
        <f>IF(Data!$B847&lt;&gt;INDEX(Unique!$B$2:$B$5, MATCH(Data!$A847, Unique!$A$2:$A$5, 0)), "Mismatch", "")</f>
        <v/>
      </c>
      <c r="E843" s="28" t="s">
        <v>19</v>
      </c>
      <c r="F843" s="38">
        <v>0.40000000000000008</v>
      </c>
      <c r="G843" s="43">
        <v>2500</v>
      </c>
      <c r="H843" s="38">
        <v>1000.0000000000002</v>
      </c>
    </row>
    <row r="844" spans="1:8">
      <c r="A844">
        <v>843</v>
      </c>
      <c r="B844" t="str">
        <f>IF(Data!$B848&lt;&gt;INDEX(Unique!$B$2:$B$5, MATCH(Data!$A848, Unique!$A$2:$A$5, 0)), "Mismatch", "")</f>
        <v/>
      </c>
      <c r="E844" s="28" t="s">
        <v>20</v>
      </c>
      <c r="F844" s="38">
        <v>0.25</v>
      </c>
      <c r="G844" s="43">
        <v>1500</v>
      </c>
      <c r="H844" s="38">
        <v>375</v>
      </c>
    </row>
    <row r="845" spans="1:8">
      <c r="A845">
        <v>844</v>
      </c>
      <c r="B845" t="str">
        <f>IF(Data!$B849&lt;&gt;INDEX(Unique!$B$2:$B$5, MATCH(Data!$A849, Unique!$A$2:$A$5, 0)), "Mismatch", "")</f>
        <v/>
      </c>
      <c r="E845" s="28" t="s">
        <v>21</v>
      </c>
      <c r="F845" s="38">
        <v>0.25</v>
      </c>
      <c r="G845" s="43">
        <v>1250</v>
      </c>
      <c r="H845" s="38">
        <v>312.5</v>
      </c>
    </row>
    <row r="846" spans="1:8">
      <c r="A846">
        <v>845</v>
      </c>
      <c r="B846" t="str">
        <f>IF(Data!$B850&lt;&gt;INDEX(Unique!$B$2:$B$5, MATCH(Data!$A850, Unique!$A$2:$A$5, 0)), "Mismatch", "")</f>
        <v/>
      </c>
      <c r="E846" s="28" t="s">
        <v>22</v>
      </c>
      <c r="F846" s="38">
        <v>0.35</v>
      </c>
      <c r="G846" s="43">
        <v>1250</v>
      </c>
      <c r="H846" s="38">
        <v>437.5</v>
      </c>
    </row>
    <row r="847" spans="1:8">
      <c r="A847">
        <v>846</v>
      </c>
      <c r="B847" t="str">
        <f>IF(Data!$B851&lt;&gt;INDEX(Unique!$B$2:$B$5, MATCH(Data!$A851, Unique!$A$2:$A$5, 0)), "Mismatch", "")</f>
        <v/>
      </c>
      <c r="E847" s="28" t="s">
        <v>23</v>
      </c>
      <c r="F847" s="38">
        <v>0.4</v>
      </c>
      <c r="G847" s="43">
        <v>2000</v>
      </c>
      <c r="H847" s="38">
        <v>800</v>
      </c>
    </row>
    <row r="848" spans="1:8">
      <c r="A848">
        <v>847</v>
      </c>
      <c r="B848" t="str">
        <f>IF(Data!$B852&lt;&gt;INDEX(Unique!$B$2:$B$5, MATCH(Data!$A852, Unique!$A$2:$A$5, 0)), "Mismatch", "")</f>
        <v/>
      </c>
      <c r="E848" s="28" t="s">
        <v>18</v>
      </c>
      <c r="F848" s="38">
        <v>0.44999999999999996</v>
      </c>
      <c r="G848" s="43">
        <v>3750</v>
      </c>
      <c r="H848" s="38">
        <v>1687.4999999999998</v>
      </c>
    </row>
    <row r="849" spans="1:8">
      <c r="A849">
        <v>848</v>
      </c>
      <c r="B849" t="str">
        <f>IF(Data!$B853&lt;&gt;INDEX(Unique!$B$2:$B$5, MATCH(Data!$A853, Unique!$A$2:$A$5, 0)), "Mismatch", "")</f>
        <v/>
      </c>
      <c r="E849" s="28" t="s">
        <v>19</v>
      </c>
      <c r="F849" s="38">
        <v>0.35</v>
      </c>
      <c r="G849" s="43">
        <v>2000</v>
      </c>
      <c r="H849" s="38">
        <v>700</v>
      </c>
    </row>
    <row r="850" spans="1:8">
      <c r="A850">
        <v>849</v>
      </c>
      <c r="B850" t="str">
        <f>IF(Data!$B854&lt;&gt;INDEX(Unique!$B$2:$B$5, MATCH(Data!$A854, Unique!$A$2:$A$5, 0)), "Mismatch", "")</f>
        <v/>
      </c>
      <c r="E850" s="28" t="s">
        <v>20</v>
      </c>
      <c r="F850" s="38">
        <v>0.35</v>
      </c>
      <c r="G850" s="43">
        <v>1000</v>
      </c>
      <c r="H850" s="38">
        <v>350</v>
      </c>
    </row>
    <row r="851" spans="1:8">
      <c r="A851">
        <v>850</v>
      </c>
      <c r="B851" t="str">
        <f>IF(Data!$B855&lt;&gt;INDEX(Unique!$B$2:$B$5, MATCH(Data!$A855, Unique!$A$2:$A$5, 0)), "Mismatch", "")</f>
        <v/>
      </c>
      <c r="E851" s="28" t="s">
        <v>21</v>
      </c>
      <c r="F851" s="38">
        <v>0.35</v>
      </c>
      <c r="G851" s="43">
        <v>750</v>
      </c>
      <c r="H851" s="38">
        <v>262.5</v>
      </c>
    </row>
    <row r="852" spans="1:8">
      <c r="A852">
        <v>851</v>
      </c>
      <c r="B852" t="str">
        <f>IF(Data!$B856&lt;&gt;INDEX(Unique!$B$2:$B$5, MATCH(Data!$A856, Unique!$A$2:$A$5, 0)), "Mismatch", "")</f>
        <v/>
      </c>
      <c r="E852" s="28" t="s">
        <v>22</v>
      </c>
      <c r="F852" s="38">
        <v>0.44999999999999996</v>
      </c>
      <c r="G852" s="43">
        <v>750</v>
      </c>
      <c r="H852" s="38">
        <v>337.49999999999994</v>
      </c>
    </row>
    <row r="853" spans="1:8">
      <c r="A853">
        <v>852</v>
      </c>
      <c r="B853" t="str">
        <f>IF(Data!$B857&lt;&gt;INDEX(Unique!$B$2:$B$5, MATCH(Data!$A857, Unique!$A$2:$A$5, 0)), "Mismatch", "")</f>
        <v/>
      </c>
      <c r="E853" s="28" t="s">
        <v>23</v>
      </c>
      <c r="F853" s="38">
        <v>0.49999999999999989</v>
      </c>
      <c r="G853" s="43">
        <v>2000</v>
      </c>
      <c r="H853" s="38">
        <v>999.99999999999977</v>
      </c>
    </row>
    <row r="854" spans="1:8">
      <c r="A854">
        <v>853</v>
      </c>
      <c r="B854" t="str">
        <f>IF(Data!$B858&lt;&gt;INDEX(Unique!$B$2:$B$5, MATCH(Data!$A858, Unique!$A$2:$A$5, 0)), "Mismatch", "")</f>
        <v/>
      </c>
      <c r="E854" s="28" t="s">
        <v>18</v>
      </c>
      <c r="F854" s="38">
        <v>0.5</v>
      </c>
      <c r="G854" s="43">
        <v>3500</v>
      </c>
      <c r="H854" s="38">
        <v>1750</v>
      </c>
    </row>
    <row r="855" spans="1:8">
      <c r="A855">
        <v>854</v>
      </c>
      <c r="B855" t="str">
        <f>IF(Data!$B859&lt;&gt;INDEX(Unique!$B$2:$B$5, MATCH(Data!$A859, Unique!$A$2:$A$5, 0)), "Mismatch", "")</f>
        <v/>
      </c>
      <c r="E855" s="28" t="s">
        <v>19</v>
      </c>
      <c r="F855" s="38">
        <v>0.4</v>
      </c>
      <c r="G855" s="43">
        <v>2000</v>
      </c>
      <c r="H855" s="38">
        <v>800</v>
      </c>
    </row>
    <row r="856" spans="1:8">
      <c r="A856">
        <v>855</v>
      </c>
      <c r="B856" t="str">
        <f>IF(Data!$B860&lt;&gt;INDEX(Unique!$B$2:$B$5, MATCH(Data!$A860, Unique!$A$2:$A$5, 0)), "Mismatch", "")</f>
        <v/>
      </c>
      <c r="E856" s="28" t="s">
        <v>20</v>
      </c>
      <c r="F856" s="38">
        <v>0.4</v>
      </c>
      <c r="G856" s="43">
        <v>1450</v>
      </c>
      <c r="H856" s="38">
        <v>580</v>
      </c>
    </row>
    <row r="857" spans="1:8">
      <c r="A857">
        <v>856</v>
      </c>
      <c r="B857" t="str">
        <f>IF(Data!$B861&lt;&gt;INDEX(Unique!$B$2:$B$5, MATCH(Data!$A861, Unique!$A$2:$A$5, 0)), "Mismatch", "")</f>
        <v/>
      </c>
      <c r="E857" s="28" t="s">
        <v>21</v>
      </c>
      <c r="F857" s="38">
        <v>0.4</v>
      </c>
      <c r="G857" s="43">
        <v>1500</v>
      </c>
      <c r="H857" s="38">
        <v>600</v>
      </c>
    </row>
    <row r="858" spans="1:8">
      <c r="A858">
        <v>857</v>
      </c>
      <c r="B858" t="str">
        <f>IF(Data!$B862&lt;&gt;INDEX(Unique!$B$2:$B$5, MATCH(Data!$A862, Unique!$A$2:$A$5, 0)), "Mismatch", "")</f>
        <v/>
      </c>
      <c r="E858" s="28" t="s">
        <v>22</v>
      </c>
      <c r="F858" s="38">
        <v>0.54999999999999993</v>
      </c>
      <c r="G858" s="43">
        <v>1250</v>
      </c>
      <c r="H858" s="38">
        <v>687.49999999999989</v>
      </c>
    </row>
    <row r="859" spans="1:8">
      <c r="A859">
        <v>858</v>
      </c>
      <c r="B859" t="str">
        <f>IF(Data!$B863&lt;&gt;INDEX(Unique!$B$2:$B$5, MATCH(Data!$A863, Unique!$A$2:$A$5, 0)), "Mismatch", "")</f>
        <v/>
      </c>
      <c r="E859" s="28" t="s">
        <v>23</v>
      </c>
      <c r="F859" s="38">
        <v>0.59999999999999987</v>
      </c>
      <c r="G859" s="43">
        <v>2250</v>
      </c>
      <c r="H859" s="38">
        <v>1349.9999999999998</v>
      </c>
    </row>
    <row r="860" spans="1:8">
      <c r="A860">
        <v>859</v>
      </c>
      <c r="B860" t="str">
        <f>IF(Data!$B864&lt;&gt;INDEX(Unique!$B$2:$B$5, MATCH(Data!$A864, Unique!$A$2:$A$5, 0)), "Mismatch", "")</f>
        <v/>
      </c>
      <c r="E860" s="28" t="s">
        <v>18</v>
      </c>
      <c r="F860" s="38">
        <v>0.54999999999999993</v>
      </c>
      <c r="G860" s="43">
        <v>4750</v>
      </c>
      <c r="H860" s="38">
        <v>2612.4999999999995</v>
      </c>
    </row>
    <row r="861" spans="1:8">
      <c r="A861">
        <v>860</v>
      </c>
      <c r="B861" t="str">
        <f>IF(Data!$B865&lt;&gt;INDEX(Unique!$B$2:$B$5, MATCH(Data!$A865, Unique!$A$2:$A$5, 0)), "Mismatch", "")</f>
        <v/>
      </c>
      <c r="E861" s="28" t="s">
        <v>19</v>
      </c>
      <c r="F861" s="38">
        <v>0.45</v>
      </c>
      <c r="G861" s="43">
        <v>2750</v>
      </c>
      <c r="H861" s="38">
        <v>1237.5</v>
      </c>
    </row>
    <row r="862" spans="1:8">
      <c r="A862">
        <v>861</v>
      </c>
      <c r="B862" t="str">
        <f>IF(Data!$B866&lt;&gt;INDEX(Unique!$B$2:$B$5, MATCH(Data!$A866, Unique!$A$2:$A$5, 0)), "Mismatch", "")</f>
        <v/>
      </c>
      <c r="E862" s="28" t="s">
        <v>20</v>
      </c>
      <c r="F862" s="38">
        <v>0.45</v>
      </c>
      <c r="G862" s="43">
        <v>2250</v>
      </c>
      <c r="H862" s="38">
        <v>1012.5</v>
      </c>
    </row>
    <row r="863" spans="1:8">
      <c r="A863">
        <v>862</v>
      </c>
      <c r="B863" t="str">
        <f>IF(Data!$B867&lt;&gt;INDEX(Unique!$B$2:$B$5, MATCH(Data!$A867, Unique!$A$2:$A$5, 0)), "Mismatch", "")</f>
        <v/>
      </c>
      <c r="E863" s="28" t="s">
        <v>21</v>
      </c>
      <c r="F863" s="38">
        <v>0.45</v>
      </c>
      <c r="G863" s="43">
        <v>1750</v>
      </c>
      <c r="H863" s="38">
        <v>787.5</v>
      </c>
    </row>
    <row r="864" spans="1:8">
      <c r="A864">
        <v>863</v>
      </c>
      <c r="B864" t="str">
        <f>IF(Data!$B868&lt;&gt;INDEX(Unique!$B$2:$B$5, MATCH(Data!$A868, Unique!$A$2:$A$5, 0)), "Mismatch", "")</f>
        <v/>
      </c>
      <c r="E864" s="28" t="s">
        <v>22</v>
      </c>
      <c r="F864" s="38">
        <v>0.54999999999999993</v>
      </c>
      <c r="G864" s="43">
        <v>1750</v>
      </c>
      <c r="H864" s="38">
        <v>962.49999999999989</v>
      </c>
    </row>
    <row r="865" spans="1:8">
      <c r="A865">
        <v>864</v>
      </c>
      <c r="B865" t="str">
        <f>IF(Data!$B869&lt;&gt;INDEX(Unique!$B$2:$B$5, MATCH(Data!$A869, Unique!$A$2:$A$5, 0)), "Mismatch", "")</f>
        <v/>
      </c>
      <c r="E865" s="28" t="s">
        <v>23</v>
      </c>
      <c r="F865" s="38">
        <v>0.59999999999999987</v>
      </c>
      <c r="G865" s="43">
        <v>2750</v>
      </c>
      <c r="H865" s="38">
        <v>1649.9999999999995</v>
      </c>
    </row>
    <row r="866" spans="1:8">
      <c r="A866">
        <v>865</v>
      </c>
      <c r="B866" t="str">
        <f>IF(Data!$B870&lt;&gt;INDEX(Unique!$B$2:$B$5, MATCH(Data!$A870, Unique!$A$2:$A$5, 0)), "Mismatch", "")</f>
        <v/>
      </c>
      <c r="E866" s="28" t="s">
        <v>18</v>
      </c>
      <c r="F866" s="38">
        <v>0.35</v>
      </c>
      <c r="G866" s="43">
        <v>4750</v>
      </c>
      <c r="H866" s="38">
        <v>1662.5</v>
      </c>
    </row>
    <row r="867" spans="1:8">
      <c r="A867">
        <v>866</v>
      </c>
      <c r="B867" t="str">
        <f>IF(Data!$B871&lt;&gt;INDEX(Unique!$B$2:$B$5, MATCH(Data!$A871, Unique!$A$2:$A$5, 0)), "Mismatch", "")</f>
        <v/>
      </c>
      <c r="E867" s="28" t="s">
        <v>19</v>
      </c>
      <c r="F867" s="38">
        <v>0.45</v>
      </c>
      <c r="G867" s="43">
        <v>4750</v>
      </c>
      <c r="H867" s="38">
        <v>2137.5</v>
      </c>
    </row>
    <row r="868" spans="1:8">
      <c r="A868">
        <v>867</v>
      </c>
      <c r="B868" t="str">
        <f>IF(Data!$B872&lt;&gt;INDEX(Unique!$B$2:$B$5, MATCH(Data!$A872, Unique!$A$2:$A$5, 0)), "Mismatch", "")</f>
        <v/>
      </c>
      <c r="E868" s="28" t="s">
        <v>20</v>
      </c>
      <c r="F868" s="38">
        <v>0.45</v>
      </c>
      <c r="G868" s="43">
        <v>4750</v>
      </c>
      <c r="H868" s="38">
        <v>2137.5</v>
      </c>
    </row>
    <row r="869" spans="1:8">
      <c r="A869">
        <v>868</v>
      </c>
      <c r="B869" t="str">
        <f>IF(Data!$B873&lt;&gt;INDEX(Unique!$B$2:$B$5, MATCH(Data!$A873, Unique!$A$2:$A$5, 0)), "Mismatch", "")</f>
        <v/>
      </c>
      <c r="E869" s="28" t="s">
        <v>21</v>
      </c>
      <c r="F869" s="38">
        <v>0.45</v>
      </c>
      <c r="G869" s="43">
        <v>3250</v>
      </c>
      <c r="H869" s="38">
        <v>1462.5</v>
      </c>
    </row>
    <row r="870" spans="1:8">
      <c r="A870">
        <v>869</v>
      </c>
      <c r="B870" t="str">
        <f>IF(Data!$B874&lt;&gt;INDEX(Unique!$B$2:$B$5, MATCH(Data!$A874, Unique!$A$2:$A$5, 0)), "Mismatch", "")</f>
        <v/>
      </c>
      <c r="E870" s="28" t="s">
        <v>22</v>
      </c>
      <c r="F870" s="38">
        <v>0.5</v>
      </c>
      <c r="G870" s="43">
        <v>2750</v>
      </c>
      <c r="H870" s="38">
        <v>1375</v>
      </c>
    </row>
    <row r="871" spans="1:8">
      <c r="A871">
        <v>870</v>
      </c>
      <c r="B871" t="str">
        <f>IF(Data!$B875&lt;&gt;INDEX(Unique!$B$2:$B$5, MATCH(Data!$A875, Unique!$A$2:$A$5, 0)), "Mismatch", "")</f>
        <v/>
      </c>
      <c r="E871" s="28" t="s">
        <v>23</v>
      </c>
      <c r="F871" s="38">
        <v>0.45</v>
      </c>
      <c r="G871" s="43">
        <v>4750</v>
      </c>
      <c r="H871" s="38">
        <v>2137.5</v>
      </c>
    </row>
    <row r="872" spans="1:8">
      <c r="A872">
        <v>871</v>
      </c>
      <c r="B872" t="str">
        <f>IF(Data!$B876&lt;&gt;INDEX(Unique!$B$2:$B$5, MATCH(Data!$A876, Unique!$A$2:$A$5, 0)), "Mismatch", "")</f>
        <v/>
      </c>
      <c r="E872" s="28" t="s">
        <v>18</v>
      </c>
      <c r="F872" s="38">
        <v>0.35</v>
      </c>
      <c r="G872" s="43">
        <v>5250</v>
      </c>
      <c r="H872" s="38">
        <v>1837.4999999999998</v>
      </c>
    </row>
    <row r="873" spans="1:8">
      <c r="A873">
        <v>872</v>
      </c>
      <c r="B873" t="str">
        <f>IF(Data!$B877&lt;&gt;INDEX(Unique!$B$2:$B$5, MATCH(Data!$A877, Unique!$A$2:$A$5, 0)), "Mismatch", "")</f>
        <v/>
      </c>
      <c r="E873" s="28" t="s">
        <v>19</v>
      </c>
      <c r="F873" s="38">
        <v>0.45</v>
      </c>
      <c r="G873" s="43">
        <v>4250</v>
      </c>
      <c r="H873" s="38">
        <v>1912.5</v>
      </c>
    </row>
    <row r="874" spans="1:8">
      <c r="A874">
        <v>873</v>
      </c>
      <c r="B874" t="str">
        <f>IF(Data!$B878&lt;&gt;INDEX(Unique!$B$2:$B$5, MATCH(Data!$A878, Unique!$A$2:$A$5, 0)), "Mismatch", "")</f>
        <v/>
      </c>
      <c r="E874" s="28" t="s">
        <v>20</v>
      </c>
      <c r="F874" s="38">
        <v>0.45</v>
      </c>
      <c r="G874" s="43">
        <v>4500</v>
      </c>
      <c r="H874" s="38">
        <v>2025</v>
      </c>
    </row>
    <row r="875" spans="1:8">
      <c r="A875">
        <v>874</v>
      </c>
      <c r="B875" t="str">
        <f>IF(Data!$B879&lt;&gt;INDEX(Unique!$B$2:$B$5, MATCH(Data!$A879, Unique!$A$2:$A$5, 0)), "Mismatch", "")</f>
        <v/>
      </c>
      <c r="E875" s="28" t="s">
        <v>21</v>
      </c>
      <c r="F875" s="38">
        <v>0.45</v>
      </c>
      <c r="G875" s="43">
        <v>3000</v>
      </c>
      <c r="H875" s="38">
        <v>1350</v>
      </c>
    </row>
    <row r="876" spans="1:8">
      <c r="A876">
        <v>875</v>
      </c>
      <c r="B876" t="str">
        <f>IF(Data!$B880&lt;&gt;INDEX(Unique!$B$2:$B$5, MATCH(Data!$A880, Unique!$A$2:$A$5, 0)), "Mismatch", "")</f>
        <v/>
      </c>
      <c r="E876" s="28" t="s">
        <v>22</v>
      </c>
      <c r="F876" s="38">
        <v>0.5</v>
      </c>
      <c r="G876" s="43">
        <v>2250</v>
      </c>
      <c r="H876" s="38">
        <v>1125</v>
      </c>
    </row>
    <row r="877" spans="1:8">
      <c r="A877">
        <v>876</v>
      </c>
      <c r="B877" t="str">
        <f>IF(Data!$B881&lt;&gt;INDEX(Unique!$B$2:$B$5, MATCH(Data!$A881, Unique!$A$2:$A$5, 0)), "Mismatch", "")</f>
        <v/>
      </c>
      <c r="E877" s="28" t="s">
        <v>23</v>
      </c>
      <c r="F877" s="38">
        <v>0.45</v>
      </c>
      <c r="G877" s="43">
        <v>4250</v>
      </c>
      <c r="H877" s="38">
        <v>1912.5</v>
      </c>
    </row>
    <row r="878" spans="1:8">
      <c r="A878">
        <v>877</v>
      </c>
      <c r="B878" t="str">
        <f>IF(Data!$B882&lt;&gt;INDEX(Unique!$B$2:$B$5, MATCH(Data!$A882, Unique!$A$2:$A$5, 0)), "Mismatch", "")</f>
        <v/>
      </c>
      <c r="E878" s="28" t="s">
        <v>18</v>
      </c>
      <c r="F878" s="38">
        <v>0.35</v>
      </c>
      <c r="G878" s="43">
        <v>5750</v>
      </c>
      <c r="H878" s="38">
        <v>2012.4999999999998</v>
      </c>
    </row>
    <row r="879" spans="1:8">
      <c r="A879">
        <v>878</v>
      </c>
      <c r="B879" t="str">
        <f>IF(Data!$B883&lt;&gt;INDEX(Unique!$B$2:$B$5, MATCH(Data!$A883, Unique!$A$2:$A$5, 0)), "Mismatch", "")</f>
        <v/>
      </c>
      <c r="E879" s="28" t="s">
        <v>19</v>
      </c>
      <c r="F879" s="38">
        <v>0.45</v>
      </c>
      <c r="G879" s="43">
        <v>4250</v>
      </c>
      <c r="H879" s="38">
        <v>1912.5</v>
      </c>
    </row>
    <row r="880" spans="1:8">
      <c r="A880">
        <v>879</v>
      </c>
      <c r="B880" t="str">
        <f>IF(Data!$B884&lt;&gt;INDEX(Unique!$B$2:$B$5, MATCH(Data!$A884, Unique!$A$2:$A$5, 0)), "Mismatch", "")</f>
        <v/>
      </c>
      <c r="E880" s="28" t="s">
        <v>20</v>
      </c>
      <c r="F880" s="38">
        <v>0.45</v>
      </c>
      <c r="G880" s="43">
        <v>4250</v>
      </c>
      <c r="H880" s="38">
        <v>1912.5</v>
      </c>
    </row>
    <row r="881" spans="1:8">
      <c r="A881">
        <v>880</v>
      </c>
      <c r="B881" t="str">
        <f>IF(Data!$B885&lt;&gt;INDEX(Unique!$B$2:$B$5, MATCH(Data!$A885, Unique!$A$2:$A$5, 0)), "Mismatch", "")</f>
        <v/>
      </c>
      <c r="E881" s="28" t="s">
        <v>21</v>
      </c>
      <c r="F881" s="38">
        <v>0.45</v>
      </c>
      <c r="G881" s="43">
        <v>3250</v>
      </c>
      <c r="H881" s="38">
        <v>1462.5</v>
      </c>
    </row>
    <row r="882" spans="1:8">
      <c r="A882">
        <v>881</v>
      </c>
      <c r="B882" t="str">
        <f>IF(Data!$B886&lt;&gt;INDEX(Unique!$B$2:$B$5, MATCH(Data!$A886, Unique!$A$2:$A$5, 0)), "Mismatch", "")</f>
        <v/>
      </c>
      <c r="E882" s="28" t="s">
        <v>22</v>
      </c>
      <c r="F882" s="38">
        <v>0.5</v>
      </c>
      <c r="G882" s="43">
        <v>2000</v>
      </c>
      <c r="H882" s="38">
        <v>1000</v>
      </c>
    </row>
    <row r="883" spans="1:8">
      <c r="A883">
        <v>882</v>
      </c>
      <c r="B883" t="str">
        <f>IF(Data!$B887&lt;&gt;INDEX(Unique!$B$2:$B$5, MATCH(Data!$A887, Unique!$A$2:$A$5, 0)), "Mismatch", "")</f>
        <v/>
      </c>
      <c r="E883" s="28" t="s">
        <v>23</v>
      </c>
      <c r="F883" s="38">
        <v>0.45</v>
      </c>
      <c r="G883" s="43">
        <v>4000</v>
      </c>
      <c r="H883" s="38">
        <v>1800</v>
      </c>
    </row>
    <row r="884" spans="1:8">
      <c r="A884">
        <v>883</v>
      </c>
      <c r="B884" t="str">
        <f>IF(Data!$B888&lt;&gt;INDEX(Unique!$B$2:$B$5, MATCH(Data!$A888, Unique!$A$2:$A$5, 0)), "Mismatch", "")</f>
        <v/>
      </c>
      <c r="E884" s="28" t="s">
        <v>18</v>
      </c>
      <c r="F884" s="38">
        <v>0.45</v>
      </c>
      <c r="G884" s="43">
        <v>5750</v>
      </c>
      <c r="H884" s="38">
        <v>2587.5</v>
      </c>
    </row>
    <row r="885" spans="1:8">
      <c r="A885">
        <v>884</v>
      </c>
      <c r="B885" t="str">
        <f>IF(Data!$B889&lt;&gt;INDEX(Unique!$B$2:$B$5, MATCH(Data!$A889, Unique!$A$2:$A$5, 0)), "Mismatch", "")</f>
        <v/>
      </c>
      <c r="E885" s="28" t="s">
        <v>19</v>
      </c>
      <c r="F885" s="38">
        <v>0.45</v>
      </c>
      <c r="G885" s="43">
        <v>3750</v>
      </c>
      <c r="H885" s="38">
        <v>1687.5</v>
      </c>
    </row>
    <row r="886" spans="1:8">
      <c r="A886">
        <v>885</v>
      </c>
      <c r="B886" t="str">
        <f>IF(Data!$B890&lt;&gt;INDEX(Unique!$B$2:$B$5, MATCH(Data!$A890, Unique!$A$2:$A$5, 0)), "Mismatch", "")</f>
        <v/>
      </c>
      <c r="E886" s="28" t="s">
        <v>20</v>
      </c>
      <c r="F886" s="38">
        <v>0.45</v>
      </c>
      <c r="G886" s="43">
        <v>4000</v>
      </c>
      <c r="H886" s="38">
        <v>1800</v>
      </c>
    </row>
    <row r="887" spans="1:8">
      <c r="A887">
        <v>886</v>
      </c>
      <c r="B887" t="str">
        <f>IF(Data!$B891&lt;&gt;INDEX(Unique!$B$2:$B$5, MATCH(Data!$A891, Unique!$A$2:$A$5, 0)), "Mismatch", "")</f>
        <v/>
      </c>
      <c r="E887" s="28" t="s">
        <v>21</v>
      </c>
      <c r="F887" s="38">
        <v>0.4</v>
      </c>
      <c r="G887" s="43">
        <v>3000</v>
      </c>
      <c r="H887" s="38">
        <v>1200</v>
      </c>
    </row>
    <row r="888" spans="1:8">
      <c r="A888">
        <v>887</v>
      </c>
      <c r="B888" t="str">
        <f>IF(Data!$B892&lt;&gt;INDEX(Unique!$B$2:$B$5, MATCH(Data!$A892, Unique!$A$2:$A$5, 0)), "Mismatch", "")</f>
        <v/>
      </c>
      <c r="E888" s="28" t="s">
        <v>22</v>
      </c>
      <c r="F888" s="38">
        <v>0.45</v>
      </c>
      <c r="G888" s="43">
        <v>2000</v>
      </c>
      <c r="H888" s="38">
        <v>900</v>
      </c>
    </row>
    <row r="889" spans="1:8">
      <c r="A889">
        <v>888</v>
      </c>
      <c r="B889" t="str">
        <f>IF(Data!$B893&lt;&gt;INDEX(Unique!$B$2:$B$5, MATCH(Data!$A893, Unique!$A$2:$A$5, 0)), "Mismatch", "")</f>
        <v/>
      </c>
      <c r="E889" s="28" t="s">
        <v>23</v>
      </c>
      <c r="F889" s="38">
        <v>0.6</v>
      </c>
      <c r="G889" s="43">
        <v>3750</v>
      </c>
      <c r="H889" s="38">
        <v>2250</v>
      </c>
    </row>
    <row r="890" spans="1:8">
      <c r="A890">
        <v>889</v>
      </c>
      <c r="B890" t="str">
        <f>IF(Data!$B894&lt;&gt;INDEX(Unique!$B$2:$B$5, MATCH(Data!$A894, Unique!$A$2:$A$5, 0)), "Mismatch", "")</f>
        <v/>
      </c>
      <c r="E890" s="28" t="s">
        <v>18</v>
      </c>
      <c r="F890" s="38">
        <v>0.4</v>
      </c>
      <c r="G890" s="43">
        <v>5750</v>
      </c>
      <c r="H890" s="38">
        <v>2300</v>
      </c>
    </row>
    <row r="891" spans="1:8">
      <c r="A891">
        <v>890</v>
      </c>
      <c r="B891" t="str">
        <f>IF(Data!$B895&lt;&gt;INDEX(Unique!$B$2:$B$5, MATCH(Data!$A895, Unique!$A$2:$A$5, 0)), "Mismatch", "")</f>
        <v/>
      </c>
      <c r="E891" s="28" t="s">
        <v>19</v>
      </c>
      <c r="F891" s="38">
        <v>0.45</v>
      </c>
      <c r="G891" s="43">
        <v>4250</v>
      </c>
      <c r="H891" s="38">
        <v>1912.5</v>
      </c>
    </row>
    <row r="892" spans="1:8">
      <c r="A892">
        <v>891</v>
      </c>
      <c r="B892" t="str">
        <f>IF(Data!$B896&lt;&gt;INDEX(Unique!$B$2:$B$5, MATCH(Data!$A896, Unique!$A$2:$A$5, 0)), "Mismatch", "")</f>
        <v/>
      </c>
      <c r="E892" s="28" t="s">
        <v>20</v>
      </c>
      <c r="F892" s="38">
        <v>0.45</v>
      </c>
      <c r="G892" s="43">
        <v>4250</v>
      </c>
      <c r="H892" s="38">
        <v>1912.5</v>
      </c>
    </row>
    <row r="893" spans="1:8">
      <c r="A893">
        <v>892</v>
      </c>
      <c r="B893" t="str">
        <f>IF(Data!$B897&lt;&gt;INDEX(Unique!$B$2:$B$5, MATCH(Data!$A897, Unique!$A$2:$A$5, 0)), "Mismatch", "")</f>
        <v/>
      </c>
      <c r="E893" s="28" t="s">
        <v>21</v>
      </c>
      <c r="F893" s="38">
        <v>0.4</v>
      </c>
      <c r="G893" s="43">
        <v>3250</v>
      </c>
      <c r="H893" s="38">
        <v>1300</v>
      </c>
    </row>
    <row r="894" spans="1:8">
      <c r="A894">
        <v>893</v>
      </c>
      <c r="B894" t="str">
        <f>IF(Data!$B898&lt;&gt;INDEX(Unique!$B$2:$B$5, MATCH(Data!$A898, Unique!$A$2:$A$5, 0)), "Mismatch", "")</f>
        <v/>
      </c>
      <c r="E894" s="28" t="s">
        <v>22</v>
      </c>
      <c r="F894" s="38">
        <v>0.45</v>
      </c>
      <c r="G894" s="43">
        <v>2250</v>
      </c>
      <c r="H894" s="38">
        <v>1012.5</v>
      </c>
    </row>
    <row r="895" spans="1:8">
      <c r="A895">
        <v>894</v>
      </c>
      <c r="B895" t="str">
        <f>IF(Data!$B899&lt;&gt;INDEX(Unique!$B$2:$B$5, MATCH(Data!$A899, Unique!$A$2:$A$5, 0)), "Mismatch", "")</f>
        <v/>
      </c>
      <c r="E895" s="28" t="s">
        <v>23</v>
      </c>
      <c r="F895" s="38">
        <v>0.6</v>
      </c>
      <c r="G895" s="43">
        <v>4000</v>
      </c>
      <c r="H895" s="38">
        <v>2400</v>
      </c>
    </row>
    <row r="896" spans="1:8">
      <c r="A896">
        <v>895</v>
      </c>
      <c r="B896" t="str">
        <f>IF(Data!$B900&lt;&gt;INDEX(Unique!$B$2:$B$5, MATCH(Data!$A900, Unique!$A$2:$A$5, 0)), "Mismatch", "")</f>
        <v/>
      </c>
      <c r="E896" s="28" t="s">
        <v>18</v>
      </c>
      <c r="F896" s="38">
        <v>0.4</v>
      </c>
      <c r="G896" s="43">
        <v>6750</v>
      </c>
      <c r="H896" s="38">
        <v>2700</v>
      </c>
    </row>
    <row r="897" spans="1:8">
      <c r="A897">
        <v>896</v>
      </c>
      <c r="B897" t="str">
        <f>IF(Data!$B901&lt;&gt;INDEX(Unique!$B$2:$B$5, MATCH(Data!$A901, Unique!$A$2:$A$5, 0)), "Mismatch", "")</f>
        <v/>
      </c>
      <c r="E897" s="28" t="s">
        <v>19</v>
      </c>
      <c r="F897" s="38">
        <v>0.45</v>
      </c>
      <c r="G897" s="43">
        <v>5250</v>
      </c>
      <c r="H897" s="38">
        <v>2362.5</v>
      </c>
    </row>
    <row r="898" spans="1:8">
      <c r="A898">
        <v>897</v>
      </c>
      <c r="B898" t="str">
        <f>IF(Data!$B902&lt;&gt;INDEX(Unique!$B$2:$B$5, MATCH(Data!$A902, Unique!$A$2:$A$5, 0)), "Mismatch", "")</f>
        <v/>
      </c>
      <c r="E898" s="28" t="s">
        <v>20</v>
      </c>
      <c r="F898" s="38">
        <v>0.45</v>
      </c>
      <c r="G898" s="43">
        <v>5500</v>
      </c>
      <c r="H898" s="38">
        <v>2475</v>
      </c>
    </row>
    <row r="899" spans="1:8">
      <c r="A899">
        <v>898</v>
      </c>
      <c r="B899" t="str">
        <f>IF(Data!$B903&lt;&gt;INDEX(Unique!$B$2:$B$5, MATCH(Data!$A903, Unique!$A$2:$A$5, 0)), "Mismatch", "")</f>
        <v/>
      </c>
      <c r="E899" s="28" t="s">
        <v>21</v>
      </c>
      <c r="F899" s="38">
        <v>0.4</v>
      </c>
      <c r="G899" s="43">
        <v>4250</v>
      </c>
      <c r="H899" s="38">
        <v>1700</v>
      </c>
    </row>
    <row r="900" spans="1:8">
      <c r="A900">
        <v>899</v>
      </c>
      <c r="B900" t="str">
        <f>IF(Data!$B904&lt;&gt;INDEX(Unique!$B$2:$B$5, MATCH(Data!$A904, Unique!$A$2:$A$5, 0)), "Mismatch", "")</f>
        <v/>
      </c>
      <c r="E900" s="28" t="s">
        <v>22</v>
      </c>
      <c r="F900" s="38">
        <v>0.45</v>
      </c>
      <c r="G900" s="43">
        <v>3000</v>
      </c>
      <c r="H900" s="38">
        <v>1350</v>
      </c>
    </row>
    <row r="901" spans="1:8">
      <c r="A901">
        <v>900</v>
      </c>
      <c r="B901" t="str">
        <f>IF(Data!$B905&lt;&gt;INDEX(Unique!$B$2:$B$5, MATCH(Data!$A905, Unique!$A$2:$A$5, 0)), "Mismatch", "")</f>
        <v/>
      </c>
      <c r="E901" s="28" t="s">
        <v>23</v>
      </c>
      <c r="F901" s="38">
        <v>0.6</v>
      </c>
      <c r="G901" s="43">
        <v>6000</v>
      </c>
      <c r="H901" s="38">
        <v>3600</v>
      </c>
    </row>
    <row r="902" spans="1:8">
      <c r="A902">
        <v>901</v>
      </c>
      <c r="B902" t="str">
        <f>IF(Data!$B906&lt;&gt;INDEX(Unique!$B$2:$B$5, MATCH(Data!$A906, Unique!$A$2:$A$5, 0)), "Mismatch", "")</f>
        <v/>
      </c>
      <c r="E902" s="28" t="s">
        <v>18</v>
      </c>
      <c r="F902" s="38">
        <v>0.4</v>
      </c>
      <c r="G902" s="43">
        <v>7500</v>
      </c>
      <c r="H902" s="38">
        <v>3000</v>
      </c>
    </row>
    <row r="903" spans="1:8">
      <c r="A903">
        <v>902</v>
      </c>
      <c r="B903" t="str">
        <f>IF(Data!$B907&lt;&gt;INDEX(Unique!$B$2:$B$5, MATCH(Data!$A907, Unique!$A$2:$A$5, 0)), "Mismatch", "")</f>
        <v/>
      </c>
      <c r="E903" s="28" t="s">
        <v>19</v>
      </c>
      <c r="F903" s="38">
        <v>0.45</v>
      </c>
      <c r="G903" s="43">
        <v>6000</v>
      </c>
      <c r="H903" s="38">
        <v>2700</v>
      </c>
    </row>
    <row r="904" spans="1:8">
      <c r="A904">
        <v>903</v>
      </c>
      <c r="B904" t="str">
        <f>IF(Data!$B908&lt;&gt;INDEX(Unique!$B$2:$B$5, MATCH(Data!$A908, Unique!$A$2:$A$5, 0)), "Mismatch", "")</f>
        <v/>
      </c>
      <c r="E904" s="28" t="s">
        <v>20</v>
      </c>
      <c r="F904" s="38">
        <v>0.45</v>
      </c>
      <c r="G904" s="43">
        <v>5500</v>
      </c>
      <c r="H904" s="38">
        <v>2475</v>
      </c>
    </row>
    <row r="905" spans="1:8">
      <c r="A905">
        <v>904</v>
      </c>
      <c r="B905" t="str">
        <f>IF(Data!$B909&lt;&gt;INDEX(Unique!$B$2:$B$5, MATCH(Data!$A909, Unique!$A$2:$A$5, 0)), "Mismatch", "")</f>
        <v/>
      </c>
      <c r="E905" s="28" t="s">
        <v>21</v>
      </c>
      <c r="F905" s="38">
        <v>0.4</v>
      </c>
      <c r="G905" s="43">
        <v>4500</v>
      </c>
      <c r="H905" s="38">
        <v>1800</v>
      </c>
    </row>
    <row r="906" spans="1:8">
      <c r="A906">
        <v>905</v>
      </c>
      <c r="B906" t="str">
        <f>IF(Data!$B910&lt;&gt;INDEX(Unique!$B$2:$B$5, MATCH(Data!$A910, Unique!$A$2:$A$5, 0)), "Mismatch", "")</f>
        <v/>
      </c>
      <c r="E906" s="28" t="s">
        <v>22</v>
      </c>
      <c r="F906" s="38">
        <v>0.45</v>
      </c>
      <c r="G906" s="43">
        <v>4750</v>
      </c>
      <c r="H906" s="38">
        <v>2137.5</v>
      </c>
    </row>
    <row r="907" spans="1:8">
      <c r="A907">
        <v>906</v>
      </c>
      <c r="B907" t="str">
        <f>IF(Data!$B911&lt;&gt;INDEX(Unique!$B$2:$B$5, MATCH(Data!$A911, Unique!$A$2:$A$5, 0)), "Mismatch", "")</f>
        <v/>
      </c>
      <c r="E907" s="28" t="s">
        <v>23</v>
      </c>
      <c r="F907" s="38">
        <v>0.6</v>
      </c>
      <c r="G907" s="43">
        <v>4750</v>
      </c>
      <c r="H907" s="38">
        <v>2850</v>
      </c>
    </row>
    <row r="908" spans="1:8">
      <c r="A908">
        <v>907</v>
      </c>
      <c r="B908" t="str">
        <f>IF(Data!$B912&lt;&gt;INDEX(Unique!$B$2:$B$5, MATCH(Data!$A912, Unique!$A$2:$A$5, 0)), "Mismatch", "")</f>
        <v/>
      </c>
      <c r="E908" s="28" t="s">
        <v>18</v>
      </c>
      <c r="F908" s="38">
        <v>0.45</v>
      </c>
      <c r="G908" s="43">
        <v>6750</v>
      </c>
      <c r="H908" s="38">
        <v>3037.5</v>
      </c>
    </row>
    <row r="909" spans="1:8">
      <c r="A909">
        <v>908</v>
      </c>
      <c r="B909" t="str">
        <f>IF(Data!$B913&lt;&gt;INDEX(Unique!$B$2:$B$5, MATCH(Data!$A913, Unique!$A$2:$A$5, 0)), "Mismatch", "")</f>
        <v/>
      </c>
      <c r="E909" s="28" t="s">
        <v>19</v>
      </c>
      <c r="F909" s="38">
        <v>0.55000000000000004</v>
      </c>
      <c r="G909" s="43">
        <v>6250</v>
      </c>
      <c r="H909" s="38">
        <v>3437.5000000000005</v>
      </c>
    </row>
    <row r="910" spans="1:8">
      <c r="A910">
        <v>909</v>
      </c>
      <c r="B910" t="str">
        <f>IF(Data!$B914&lt;&gt;INDEX(Unique!$B$2:$B$5, MATCH(Data!$A914, Unique!$A$2:$A$5, 0)), "Mismatch", "")</f>
        <v/>
      </c>
      <c r="E910" s="28" t="s">
        <v>20</v>
      </c>
      <c r="F910" s="38">
        <v>0.5</v>
      </c>
      <c r="G910" s="43">
        <v>5000</v>
      </c>
      <c r="H910" s="38">
        <v>2500</v>
      </c>
    </row>
    <row r="911" spans="1:8">
      <c r="A911">
        <v>910</v>
      </c>
      <c r="B911" t="str">
        <f>IF(Data!$B915&lt;&gt;INDEX(Unique!$B$2:$B$5, MATCH(Data!$A915, Unique!$A$2:$A$5, 0)), "Mismatch", "")</f>
        <v/>
      </c>
      <c r="E911" s="28" t="s">
        <v>21</v>
      </c>
      <c r="F911" s="38">
        <v>0.45</v>
      </c>
      <c r="G911" s="43">
        <v>4250</v>
      </c>
      <c r="H911" s="38">
        <v>1912.5</v>
      </c>
    </row>
    <row r="912" spans="1:8">
      <c r="A912">
        <v>911</v>
      </c>
      <c r="B912" t="str">
        <f>IF(Data!$B916&lt;&gt;INDEX(Unique!$B$2:$B$5, MATCH(Data!$A916, Unique!$A$2:$A$5, 0)), "Mismatch", "")</f>
        <v/>
      </c>
      <c r="E912" s="28" t="s">
        <v>22</v>
      </c>
      <c r="F912" s="38">
        <v>0.54999999999999993</v>
      </c>
      <c r="G912" s="43">
        <v>4250</v>
      </c>
      <c r="H912" s="38">
        <v>2337.4999999999995</v>
      </c>
    </row>
    <row r="913" spans="1:8">
      <c r="A913">
        <v>912</v>
      </c>
      <c r="B913" t="str">
        <f>IF(Data!$B917&lt;&gt;INDEX(Unique!$B$2:$B$5, MATCH(Data!$A917, Unique!$A$2:$A$5, 0)), "Mismatch", "")</f>
        <v/>
      </c>
      <c r="E913" s="28" t="s">
        <v>23</v>
      </c>
      <c r="F913" s="38">
        <v>0.6</v>
      </c>
      <c r="G913" s="43">
        <v>4000</v>
      </c>
      <c r="H913" s="38">
        <v>2400</v>
      </c>
    </row>
    <row r="914" spans="1:8">
      <c r="A914">
        <v>913</v>
      </c>
      <c r="B914" t="str">
        <f>IF(Data!$B918&lt;&gt;INDEX(Unique!$B$2:$B$5, MATCH(Data!$A918, Unique!$A$2:$A$5, 0)), "Mismatch", "")</f>
        <v/>
      </c>
      <c r="E914" s="28" t="s">
        <v>18</v>
      </c>
      <c r="F914" s="38">
        <v>0.45</v>
      </c>
      <c r="G914" s="43">
        <v>6000</v>
      </c>
      <c r="H914" s="38">
        <v>2700</v>
      </c>
    </row>
    <row r="915" spans="1:8">
      <c r="A915">
        <v>914</v>
      </c>
      <c r="B915" t="str">
        <f>IF(Data!$B919&lt;&gt;INDEX(Unique!$B$2:$B$5, MATCH(Data!$A919, Unique!$A$2:$A$5, 0)), "Mismatch", "")</f>
        <v/>
      </c>
      <c r="E915" s="28" t="s">
        <v>19</v>
      </c>
      <c r="F915" s="38">
        <v>0.5</v>
      </c>
      <c r="G915" s="43">
        <v>6000</v>
      </c>
      <c r="H915" s="38">
        <v>3000</v>
      </c>
    </row>
    <row r="916" spans="1:8">
      <c r="A916">
        <v>915</v>
      </c>
      <c r="B916" t="str">
        <f>IF(Data!$B920&lt;&gt;INDEX(Unique!$B$2:$B$5, MATCH(Data!$A920, Unique!$A$2:$A$5, 0)), "Mismatch", "")</f>
        <v/>
      </c>
      <c r="E916" s="28" t="s">
        <v>20</v>
      </c>
      <c r="F916" s="38">
        <v>0.45</v>
      </c>
      <c r="G916" s="43">
        <v>4500</v>
      </c>
      <c r="H916" s="38">
        <v>2025</v>
      </c>
    </row>
    <row r="917" spans="1:8">
      <c r="A917">
        <v>916</v>
      </c>
      <c r="B917" t="str">
        <f>IF(Data!$B921&lt;&gt;INDEX(Unique!$B$2:$B$5, MATCH(Data!$A921, Unique!$A$2:$A$5, 0)), "Mismatch", "")</f>
        <v/>
      </c>
      <c r="E917" s="28" t="s">
        <v>21</v>
      </c>
      <c r="F917" s="38">
        <v>0.45</v>
      </c>
      <c r="G917" s="43">
        <v>4000</v>
      </c>
      <c r="H917" s="38">
        <v>1800</v>
      </c>
    </row>
    <row r="918" spans="1:8">
      <c r="A918">
        <v>917</v>
      </c>
      <c r="B918" t="str">
        <f>IF(Data!$B922&lt;&gt;INDEX(Unique!$B$2:$B$5, MATCH(Data!$A922, Unique!$A$2:$A$5, 0)), "Mismatch", "")</f>
        <v/>
      </c>
      <c r="E918" s="28" t="s">
        <v>22</v>
      </c>
      <c r="F918" s="38">
        <v>0.54999999999999993</v>
      </c>
      <c r="G918" s="43">
        <v>4000</v>
      </c>
      <c r="H918" s="38">
        <v>2199.9999999999995</v>
      </c>
    </row>
    <row r="919" spans="1:8">
      <c r="A919">
        <v>918</v>
      </c>
      <c r="B919" t="str">
        <f>IF(Data!$B923&lt;&gt;INDEX(Unique!$B$2:$B$5, MATCH(Data!$A923, Unique!$A$2:$A$5, 0)), "Mismatch", "")</f>
        <v/>
      </c>
      <c r="E919" s="28" t="s">
        <v>23</v>
      </c>
      <c r="F919" s="38">
        <v>0.6</v>
      </c>
      <c r="G919" s="43">
        <v>4500</v>
      </c>
      <c r="H919" s="38">
        <v>2700</v>
      </c>
    </row>
    <row r="920" spans="1:8">
      <c r="A920">
        <v>919</v>
      </c>
      <c r="B920" t="str">
        <f>IF(Data!$B924&lt;&gt;INDEX(Unique!$B$2:$B$5, MATCH(Data!$A924, Unique!$A$2:$A$5, 0)), "Mismatch", "")</f>
        <v/>
      </c>
      <c r="E920" s="28" t="s">
        <v>18</v>
      </c>
      <c r="F920" s="38">
        <v>0.45</v>
      </c>
      <c r="G920" s="43">
        <v>5500</v>
      </c>
      <c r="H920" s="38">
        <v>2475</v>
      </c>
    </row>
    <row r="921" spans="1:8">
      <c r="A921">
        <v>920</v>
      </c>
      <c r="B921" t="str">
        <f>IF(Data!$B925&lt;&gt;INDEX(Unique!$B$2:$B$5, MATCH(Data!$A925, Unique!$A$2:$A$5, 0)), "Mismatch", "")</f>
        <v/>
      </c>
      <c r="E921" s="28" t="s">
        <v>19</v>
      </c>
      <c r="F921" s="38">
        <v>0.5</v>
      </c>
      <c r="G921" s="43">
        <v>5500</v>
      </c>
      <c r="H921" s="38">
        <v>2750</v>
      </c>
    </row>
    <row r="922" spans="1:8">
      <c r="A922">
        <v>921</v>
      </c>
      <c r="B922" t="str">
        <f>IF(Data!$B926&lt;&gt;INDEX(Unique!$B$2:$B$5, MATCH(Data!$A926, Unique!$A$2:$A$5, 0)), "Mismatch", "")</f>
        <v/>
      </c>
      <c r="E922" s="28" t="s">
        <v>20</v>
      </c>
      <c r="F922" s="38">
        <v>0.45</v>
      </c>
      <c r="G922" s="43">
        <v>4000</v>
      </c>
      <c r="H922" s="38">
        <v>1800</v>
      </c>
    </row>
    <row r="923" spans="1:8">
      <c r="A923">
        <v>922</v>
      </c>
      <c r="B923" t="str">
        <f>IF(Data!$B927&lt;&gt;INDEX(Unique!$B$2:$B$5, MATCH(Data!$A927, Unique!$A$2:$A$5, 0)), "Mismatch", "")</f>
        <v/>
      </c>
      <c r="E923" s="28" t="s">
        <v>21</v>
      </c>
      <c r="F923" s="38">
        <v>0.45</v>
      </c>
      <c r="G923" s="43">
        <v>3750</v>
      </c>
      <c r="H923" s="38">
        <v>1687.5</v>
      </c>
    </row>
    <row r="924" spans="1:8">
      <c r="A924">
        <v>923</v>
      </c>
      <c r="B924" t="str">
        <f>IF(Data!$B928&lt;&gt;INDEX(Unique!$B$2:$B$5, MATCH(Data!$A928, Unique!$A$2:$A$5, 0)), "Mismatch", "")</f>
        <v/>
      </c>
      <c r="E924" s="28" t="s">
        <v>22</v>
      </c>
      <c r="F924" s="38">
        <v>0.54999999999999993</v>
      </c>
      <c r="G924" s="43">
        <v>3500</v>
      </c>
      <c r="H924" s="38">
        <v>1924.9999999999998</v>
      </c>
    </row>
    <row r="925" spans="1:8">
      <c r="A925">
        <v>924</v>
      </c>
      <c r="B925" t="str">
        <f>IF(Data!$B929&lt;&gt;INDEX(Unique!$B$2:$B$5, MATCH(Data!$A929, Unique!$A$2:$A$5, 0)), "Mismatch", "")</f>
        <v/>
      </c>
      <c r="E925" s="28" t="s">
        <v>23</v>
      </c>
      <c r="F925" s="38">
        <v>0.6</v>
      </c>
      <c r="G925" s="43">
        <v>4000</v>
      </c>
      <c r="H925" s="38">
        <v>2400</v>
      </c>
    </row>
    <row r="926" spans="1:8">
      <c r="A926">
        <v>925</v>
      </c>
      <c r="B926" t="str">
        <f>IF(Data!$B930&lt;&gt;INDEX(Unique!$B$2:$B$5, MATCH(Data!$A930, Unique!$A$2:$A$5, 0)), "Mismatch", "")</f>
        <v/>
      </c>
      <c r="E926" s="28" t="s">
        <v>18</v>
      </c>
      <c r="F926" s="38">
        <v>0.4</v>
      </c>
      <c r="G926" s="43">
        <v>5750</v>
      </c>
      <c r="H926" s="38">
        <v>2300</v>
      </c>
    </row>
    <row r="927" spans="1:8">
      <c r="A927">
        <v>926</v>
      </c>
      <c r="B927" t="str">
        <f>IF(Data!$B931&lt;&gt;INDEX(Unique!$B$2:$B$5, MATCH(Data!$A931, Unique!$A$2:$A$5, 0)), "Mismatch", "")</f>
        <v/>
      </c>
      <c r="E927" s="28" t="s">
        <v>19</v>
      </c>
      <c r="F927" s="38">
        <v>0.45000000000000007</v>
      </c>
      <c r="G927" s="43">
        <v>5750</v>
      </c>
      <c r="H927" s="38">
        <v>2587.5000000000005</v>
      </c>
    </row>
    <row r="928" spans="1:8">
      <c r="A928">
        <v>927</v>
      </c>
      <c r="B928" t="str">
        <f>IF(Data!$B932&lt;&gt;INDEX(Unique!$B$2:$B$5, MATCH(Data!$A932, Unique!$A$2:$A$5, 0)), "Mismatch", "")</f>
        <v/>
      </c>
      <c r="E928" s="28" t="s">
        <v>20</v>
      </c>
      <c r="F928" s="38">
        <v>0.4</v>
      </c>
      <c r="G928" s="43">
        <v>4250</v>
      </c>
      <c r="H928" s="38">
        <v>1700</v>
      </c>
    </row>
    <row r="929" spans="1:8">
      <c r="A929">
        <v>928</v>
      </c>
      <c r="B929" t="str">
        <f>IF(Data!$B933&lt;&gt;INDEX(Unique!$B$2:$B$5, MATCH(Data!$A933, Unique!$A$2:$A$5, 0)), "Mismatch", "")</f>
        <v/>
      </c>
      <c r="E929" s="28" t="s">
        <v>21</v>
      </c>
      <c r="F929" s="38">
        <v>0.4</v>
      </c>
      <c r="G929" s="43">
        <v>4250</v>
      </c>
      <c r="H929" s="38">
        <v>1700</v>
      </c>
    </row>
    <row r="930" spans="1:8">
      <c r="A930">
        <v>929</v>
      </c>
      <c r="B930" t="str">
        <f>IF(Data!$B934&lt;&gt;INDEX(Unique!$B$2:$B$5, MATCH(Data!$A934, Unique!$A$2:$A$5, 0)), "Mismatch", "")</f>
        <v/>
      </c>
      <c r="E930" s="28" t="s">
        <v>22</v>
      </c>
      <c r="F930" s="38">
        <v>0.54999999999999993</v>
      </c>
      <c r="G930" s="43">
        <v>3750</v>
      </c>
      <c r="H930" s="38">
        <v>2062.4999999999995</v>
      </c>
    </row>
    <row r="931" spans="1:8">
      <c r="A931">
        <v>930</v>
      </c>
      <c r="B931" t="str">
        <f>IF(Data!$B935&lt;&gt;INDEX(Unique!$B$2:$B$5, MATCH(Data!$A935, Unique!$A$2:$A$5, 0)), "Mismatch", "")</f>
        <v/>
      </c>
      <c r="E931" s="28" t="s">
        <v>23</v>
      </c>
      <c r="F931" s="38">
        <v>0.6</v>
      </c>
      <c r="G931" s="43">
        <v>4750</v>
      </c>
      <c r="H931" s="38">
        <v>2850</v>
      </c>
    </row>
    <row r="932" spans="1:8">
      <c r="A932">
        <v>931</v>
      </c>
      <c r="B932" t="str">
        <f>IF(Data!$B936&lt;&gt;INDEX(Unique!$B$2:$B$5, MATCH(Data!$A936, Unique!$A$2:$A$5, 0)), "Mismatch", "")</f>
        <v/>
      </c>
      <c r="E932" s="28" t="s">
        <v>18</v>
      </c>
      <c r="F932" s="38">
        <v>0.45</v>
      </c>
      <c r="G932" s="43">
        <v>6750</v>
      </c>
      <c r="H932" s="38">
        <v>3037.5</v>
      </c>
    </row>
    <row r="933" spans="1:8">
      <c r="A933">
        <v>932</v>
      </c>
      <c r="B933" t="str">
        <f>IF(Data!$B937&lt;&gt;INDEX(Unique!$B$2:$B$5, MATCH(Data!$A937, Unique!$A$2:$A$5, 0)), "Mismatch", "")</f>
        <v/>
      </c>
      <c r="E933" s="28" t="s">
        <v>19</v>
      </c>
      <c r="F933" s="38">
        <v>0.5</v>
      </c>
      <c r="G933" s="43">
        <v>6750</v>
      </c>
      <c r="H933" s="38">
        <v>3375</v>
      </c>
    </row>
    <row r="934" spans="1:8">
      <c r="A934">
        <v>933</v>
      </c>
      <c r="B934" t="str">
        <f>IF(Data!$B938&lt;&gt;INDEX(Unique!$B$2:$B$5, MATCH(Data!$A938, Unique!$A$2:$A$5, 0)), "Mismatch", "")</f>
        <v/>
      </c>
      <c r="E934" s="28" t="s">
        <v>20</v>
      </c>
      <c r="F934" s="38">
        <v>0.45</v>
      </c>
      <c r="G934" s="43">
        <v>4750</v>
      </c>
      <c r="H934" s="38">
        <v>2137.5</v>
      </c>
    </row>
    <row r="935" spans="1:8">
      <c r="A935">
        <v>934</v>
      </c>
      <c r="B935" t="str">
        <f>IF(Data!$B939&lt;&gt;INDEX(Unique!$B$2:$B$5, MATCH(Data!$A939, Unique!$A$2:$A$5, 0)), "Mismatch", "")</f>
        <v/>
      </c>
      <c r="E935" s="28" t="s">
        <v>21</v>
      </c>
      <c r="F935" s="38">
        <v>0.45</v>
      </c>
      <c r="G935" s="43">
        <v>4750</v>
      </c>
      <c r="H935" s="38">
        <v>2137.5</v>
      </c>
    </row>
    <row r="936" spans="1:8">
      <c r="A936">
        <v>935</v>
      </c>
      <c r="B936" t="str">
        <f>IF(Data!$B940&lt;&gt;INDEX(Unique!$B$2:$B$5, MATCH(Data!$A940, Unique!$A$2:$A$5, 0)), "Mismatch", "")</f>
        <v/>
      </c>
      <c r="E936" s="28" t="s">
        <v>22</v>
      </c>
      <c r="F936" s="38">
        <v>0.54999999999999993</v>
      </c>
      <c r="G936" s="43">
        <v>4000</v>
      </c>
      <c r="H936" s="38">
        <v>2199.9999999999995</v>
      </c>
    </row>
    <row r="937" spans="1:8">
      <c r="A937">
        <v>936</v>
      </c>
      <c r="B937" t="str">
        <f>IF(Data!$B941&lt;&gt;INDEX(Unique!$B$2:$B$5, MATCH(Data!$A941, Unique!$A$2:$A$5, 0)), "Mismatch", "")</f>
        <v/>
      </c>
      <c r="E937" s="28" t="s">
        <v>23</v>
      </c>
      <c r="F937" s="38">
        <v>0.6</v>
      </c>
      <c r="G937" s="43">
        <v>5000</v>
      </c>
      <c r="H937" s="38">
        <v>3000</v>
      </c>
    </row>
    <row r="938" spans="1:8">
      <c r="A938">
        <v>937</v>
      </c>
      <c r="B938" t="str">
        <f>IF(Data!$B942&lt;&gt;INDEX(Unique!$B$2:$B$5, MATCH(Data!$A942, Unique!$A$2:$A$5, 0)), "Mismatch", "")</f>
        <v/>
      </c>
      <c r="E938" s="28" t="s">
        <v>18</v>
      </c>
      <c r="F938" s="38">
        <v>0.2</v>
      </c>
      <c r="G938" s="43">
        <v>7000</v>
      </c>
      <c r="H938" s="38">
        <v>1400</v>
      </c>
    </row>
    <row r="939" spans="1:8">
      <c r="A939">
        <v>938</v>
      </c>
      <c r="B939" t="str">
        <f>IF(Data!$B943&lt;&gt;INDEX(Unique!$B$2:$B$5, MATCH(Data!$A943, Unique!$A$2:$A$5, 0)), "Mismatch", "")</f>
        <v/>
      </c>
      <c r="E939" s="28" t="s">
        <v>19</v>
      </c>
      <c r="F939" s="38">
        <v>0.3</v>
      </c>
      <c r="G939" s="43">
        <v>7000</v>
      </c>
      <c r="H939" s="38">
        <v>2100</v>
      </c>
    </row>
    <row r="940" spans="1:8">
      <c r="A940">
        <v>939</v>
      </c>
      <c r="B940" t="str">
        <f>IF(Data!$B944&lt;&gt;INDEX(Unique!$B$2:$B$5, MATCH(Data!$A944, Unique!$A$2:$A$5, 0)), "Mismatch", "")</f>
        <v/>
      </c>
      <c r="E940" s="28" t="s">
        <v>20</v>
      </c>
      <c r="F940" s="38">
        <v>0.3</v>
      </c>
      <c r="G940" s="43">
        <v>5000</v>
      </c>
      <c r="H940" s="38">
        <v>1500</v>
      </c>
    </row>
    <row r="941" spans="1:8">
      <c r="A941">
        <v>940</v>
      </c>
      <c r="B941" t="str">
        <f>IF(Data!$B945&lt;&gt;INDEX(Unique!$B$2:$B$5, MATCH(Data!$A945, Unique!$A$2:$A$5, 0)), "Mismatch", "")</f>
        <v/>
      </c>
      <c r="E941" s="28" t="s">
        <v>21</v>
      </c>
      <c r="F941" s="38">
        <v>0.35</v>
      </c>
      <c r="G941" s="43">
        <v>5000</v>
      </c>
      <c r="H941" s="38">
        <v>1750</v>
      </c>
    </row>
    <row r="942" spans="1:8">
      <c r="A942">
        <v>941</v>
      </c>
      <c r="B942" t="str">
        <f>IF(Data!$B946&lt;&gt;INDEX(Unique!$B$2:$B$5, MATCH(Data!$A946, Unique!$A$2:$A$5, 0)), "Mismatch", "")</f>
        <v/>
      </c>
      <c r="E942" s="28" t="s">
        <v>22</v>
      </c>
      <c r="F942" s="38">
        <v>0.4</v>
      </c>
      <c r="G942" s="43">
        <v>3500</v>
      </c>
      <c r="H942" s="38">
        <v>1400</v>
      </c>
    </row>
    <row r="943" spans="1:8">
      <c r="A943">
        <v>942</v>
      </c>
      <c r="B943" t="str">
        <f>IF(Data!$B947&lt;&gt;INDEX(Unique!$B$2:$B$5, MATCH(Data!$A947, Unique!$A$2:$A$5, 0)), "Mismatch", "")</f>
        <v/>
      </c>
      <c r="E943" s="28" t="s">
        <v>23</v>
      </c>
      <c r="F943" s="38">
        <v>0.35</v>
      </c>
      <c r="G943" s="43">
        <v>5000</v>
      </c>
      <c r="H943" s="38">
        <v>1750</v>
      </c>
    </row>
    <row r="944" spans="1:8">
      <c r="A944">
        <v>943</v>
      </c>
      <c r="B944" t="str">
        <f>IF(Data!$B948&lt;&gt;INDEX(Unique!$B$2:$B$5, MATCH(Data!$A948, Unique!$A$2:$A$5, 0)), "Mismatch", "")</f>
        <v/>
      </c>
      <c r="E944" s="28" t="s">
        <v>18</v>
      </c>
      <c r="F944" s="38">
        <v>0.25</v>
      </c>
      <c r="G944" s="43">
        <v>6500</v>
      </c>
      <c r="H944" s="38">
        <v>1625</v>
      </c>
    </row>
    <row r="945" spans="1:8">
      <c r="A945">
        <v>944</v>
      </c>
      <c r="B945" t="str">
        <f>IF(Data!$B949&lt;&gt;INDEX(Unique!$B$2:$B$5, MATCH(Data!$A949, Unique!$A$2:$A$5, 0)), "Mismatch", "")</f>
        <v/>
      </c>
      <c r="E945" s="28" t="s">
        <v>19</v>
      </c>
      <c r="F945" s="38">
        <v>0.35</v>
      </c>
      <c r="G945" s="43">
        <v>6250</v>
      </c>
      <c r="H945" s="38">
        <v>2187.5</v>
      </c>
    </row>
    <row r="946" spans="1:8">
      <c r="A946">
        <v>945</v>
      </c>
      <c r="B946" t="str">
        <f>IF(Data!$B950&lt;&gt;INDEX(Unique!$B$2:$B$5, MATCH(Data!$A950, Unique!$A$2:$A$5, 0)), "Mismatch", "")</f>
        <v/>
      </c>
      <c r="E946" s="28" t="s">
        <v>20</v>
      </c>
      <c r="F946" s="38">
        <v>0.35</v>
      </c>
      <c r="G946" s="43">
        <v>4500</v>
      </c>
      <c r="H946" s="38">
        <v>1575</v>
      </c>
    </row>
    <row r="947" spans="1:8">
      <c r="A947">
        <v>946</v>
      </c>
      <c r="B947" t="str">
        <f>IF(Data!$B951&lt;&gt;INDEX(Unique!$B$2:$B$5, MATCH(Data!$A951, Unique!$A$2:$A$5, 0)), "Mismatch", "")</f>
        <v/>
      </c>
      <c r="E947" s="28" t="s">
        <v>21</v>
      </c>
      <c r="F947" s="38">
        <v>0.35</v>
      </c>
      <c r="G947" s="43">
        <v>4000</v>
      </c>
      <c r="H947" s="38">
        <v>1400</v>
      </c>
    </row>
    <row r="948" spans="1:8">
      <c r="A948">
        <v>947</v>
      </c>
      <c r="B948" t="str">
        <f>IF(Data!$B952&lt;&gt;INDEX(Unique!$B$2:$B$5, MATCH(Data!$A952, Unique!$A$2:$A$5, 0)), "Mismatch", "")</f>
        <v/>
      </c>
      <c r="E948" s="28" t="s">
        <v>22</v>
      </c>
      <c r="F948" s="38">
        <v>0.4</v>
      </c>
      <c r="G948" s="43">
        <v>2750</v>
      </c>
      <c r="H948" s="38">
        <v>1100</v>
      </c>
    </row>
    <row r="949" spans="1:8">
      <c r="A949">
        <v>948</v>
      </c>
      <c r="B949" t="str">
        <f>IF(Data!$B953&lt;&gt;INDEX(Unique!$B$2:$B$5, MATCH(Data!$A953, Unique!$A$2:$A$5, 0)), "Mismatch", "")</f>
        <v/>
      </c>
      <c r="E949" s="28" t="s">
        <v>23</v>
      </c>
      <c r="F949" s="38">
        <v>0.35</v>
      </c>
      <c r="G949" s="43">
        <v>4750</v>
      </c>
      <c r="H949" s="38">
        <v>1662.5</v>
      </c>
    </row>
    <row r="950" spans="1:8">
      <c r="A950">
        <v>949</v>
      </c>
      <c r="B950" t="str">
        <f>IF(Data!$B954&lt;&gt;INDEX(Unique!$B$2:$B$5, MATCH(Data!$A954, Unique!$A$2:$A$5, 0)), "Mismatch", "")</f>
        <v/>
      </c>
      <c r="E950" s="28" t="s">
        <v>18</v>
      </c>
      <c r="F950" s="38">
        <v>0.3</v>
      </c>
      <c r="G950" s="43">
        <v>6500</v>
      </c>
      <c r="H950" s="38">
        <v>1950</v>
      </c>
    </row>
    <row r="951" spans="1:8">
      <c r="A951">
        <v>950</v>
      </c>
      <c r="B951" t="str">
        <f>IF(Data!$B955&lt;&gt;INDEX(Unique!$B$2:$B$5, MATCH(Data!$A955, Unique!$A$2:$A$5, 0)), "Mismatch", "")</f>
        <v/>
      </c>
      <c r="E951" s="28" t="s">
        <v>19</v>
      </c>
      <c r="F951" s="38">
        <v>0.4</v>
      </c>
      <c r="G951" s="43">
        <v>6500</v>
      </c>
      <c r="H951" s="38">
        <v>2600</v>
      </c>
    </row>
    <row r="952" spans="1:8">
      <c r="A952">
        <v>951</v>
      </c>
      <c r="B952" t="str">
        <f>IF(Data!$B956&lt;&gt;INDEX(Unique!$B$2:$B$5, MATCH(Data!$A956, Unique!$A$2:$A$5, 0)), "Mismatch", "")</f>
        <v/>
      </c>
      <c r="E952" s="28" t="s">
        <v>20</v>
      </c>
      <c r="F952" s="38">
        <v>0.3</v>
      </c>
      <c r="G952" s="43">
        <v>4750</v>
      </c>
      <c r="H952" s="38">
        <v>1425</v>
      </c>
    </row>
    <row r="953" spans="1:8">
      <c r="A953">
        <v>952</v>
      </c>
      <c r="B953" t="str">
        <f>IF(Data!$B957&lt;&gt;INDEX(Unique!$B$2:$B$5, MATCH(Data!$A957, Unique!$A$2:$A$5, 0)), "Mismatch", "")</f>
        <v/>
      </c>
      <c r="E953" s="28" t="s">
        <v>21</v>
      </c>
      <c r="F953" s="38">
        <v>0.35000000000000003</v>
      </c>
      <c r="G953" s="43">
        <v>3750</v>
      </c>
      <c r="H953" s="38">
        <v>1312.5000000000002</v>
      </c>
    </row>
    <row r="954" spans="1:8">
      <c r="A954">
        <v>953</v>
      </c>
      <c r="B954" t="str">
        <f>IF(Data!$B958&lt;&gt;INDEX(Unique!$B$2:$B$5, MATCH(Data!$A958, Unique!$A$2:$A$5, 0)), "Mismatch", "")</f>
        <v/>
      </c>
      <c r="E954" s="28" t="s">
        <v>22</v>
      </c>
      <c r="F954" s="38">
        <v>0.4</v>
      </c>
      <c r="G954" s="43">
        <v>2750</v>
      </c>
      <c r="H954" s="38">
        <v>1100</v>
      </c>
    </row>
    <row r="955" spans="1:8">
      <c r="A955">
        <v>954</v>
      </c>
      <c r="B955" t="str">
        <f>IF(Data!$B959&lt;&gt;INDEX(Unique!$B$2:$B$5, MATCH(Data!$A959, Unique!$A$2:$A$5, 0)), "Mismatch", "")</f>
        <v/>
      </c>
      <c r="E955" s="28" t="s">
        <v>23</v>
      </c>
      <c r="F955" s="38">
        <v>0.35000000000000003</v>
      </c>
      <c r="G955" s="43">
        <v>4250</v>
      </c>
      <c r="H955" s="38">
        <v>1487.5000000000002</v>
      </c>
    </row>
    <row r="956" spans="1:8">
      <c r="A956">
        <v>955</v>
      </c>
      <c r="B956" t="str">
        <f>IF(Data!$B960&lt;&gt;INDEX(Unique!$B$2:$B$5, MATCH(Data!$A960, Unique!$A$2:$A$5, 0)), "Mismatch", "")</f>
        <v/>
      </c>
      <c r="E956" s="28" t="s">
        <v>18</v>
      </c>
      <c r="F956" s="38">
        <v>0.19999999999999998</v>
      </c>
      <c r="G956" s="43">
        <v>6750</v>
      </c>
      <c r="H956" s="38">
        <v>1350</v>
      </c>
    </row>
    <row r="957" spans="1:8">
      <c r="A957">
        <v>956</v>
      </c>
      <c r="B957" t="str">
        <f>IF(Data!$B961&lt;&gt;INDEX(Unique!$B$2:$B$5, MATCH(Data!$A961, Unique!$A$2:$A$5, 0)), "Mismatch", "")</f>
        <v/>
      </c>
      <c r="E957" s="28" t="s">
        <v>19</v>
      </c>
      <c r="F957" s="38">
        <v>0.25000000000000006</v>
      </c>
      <c r="G957" s="43">
        <v>6750</v>
      </c>
      <c r="H957" s="38">
        <v>1687.5000000000005</v>
      </c>
    </row>
    <row r="958" spans="1:8">
      <c r="A958">
        <v>957</v>
      </c>
      <c r="B958" t="str">
        <f>IF(Data!$B962&lt;&gt;INDEX(Unique!$B$2:$B$5, MATCH(Data!$A962, Unique!$A$2:$A$5, 0)), "Mismatch", "")</f>
        <v/>
      </c>
      <c r="E958" s="28" t="s">
        <v>20</v>
      </c>
      <c r="F958" s="38">
        <v>0.19999999999999996</v>
      </c>
      <c r="G958" s="43">
        <v>5000</v>
      </c>
      <c r="H958" s="38">
        <v>999.99999999999977</v>
      </c>
    </row>
    <row r="959" spans="1:8">
      <c r="A959">
        <v>958</v>
      </c>
      <c r="B959" t="str">
        <f>IF(Data!$B963&lt;&gt;INDEX(Unique!$B$2:$B$5, MATCH(Data!$A963, Unique!$A$2:$A$5, 0)), "Mismatch", "")</f>
        <v/>
      </c>
      <c r="E959" s="28" t="s">
        <v>21</v>
      </c>
      <c r="F959" s="38">
        <v>0.25000000000000006</v>
      </c>
      <c r="G959" s="43">
        <v>4000</v>
      </c>
      <c r="H959" s="38">
        <v>1000.0000000000002</v>
      </c>
    </row>
    <row r="960" spans="1:8">
      <c r="A960">
        <v>959</v>
      </c>
      <c r="B960" t="str">
        <f>IF(Data!$B964&lt;&gt;INDEX(Unique!$B$2:$B$5, MATCH(Data!$A964, Unique!$A$2:$A$5, 0)), "Mismatch", "")</f>
        <v/>
      </c>
      <c r="E960" s="28" t="s">
        <v>22</v>
      </c>
      <c r="F960" s="38">
        <v>0.3</v>
      </c>
      <c r="G960" s="43">
        <v>3000</v>
      </c>
      <c r="H960" s="38">
        <v>900</v>
      </c>
    </row>
    <row r="961" spans="1:8">
      <c r="A961">
        <v>960</v>
      </c>
      <c r="B961" t="str">
        <f>IF(Data!$B965&lt;&gt;INDEX(Unique!$B$2:$B$5, MATCH(Data!$A965, Unique!$A$2:$A$5, 0)), "Mismatch", "")</f>
        <v/>
      </c>
      <c r="E961" s="28" t="s">
        <v>23</v>
      </c>
      <c r="F961" s="38">
        <v>0.25000000000000006</v>
      </c>
      <c r="G961" s="43">
        <v>5750</v>
      </c>
      <c r="H961" s="38">
        <v>1437.5000000000002</v>
      </c>
    </row>
    <row r="962" spans="1:8">
      <c r="A962">
        <v>961</v>
      </c>
      <c r="B962" t="str">
        <f>IF(Data!$B966&lt;&gt;INDEX(Unique!$B$2:$B$5, MATCH(Data!$A966, Unique!$A$2:$A$5, 0)), "Mismatch", "")</f>
        <v/>
      </c>
      <c r="E962" s="28" t="s">
        <v>18</v>
      </c>
      <c r="F962" s="38">
        <v>0.14999999999999997</v>
      </c>
      <c r="G962" s="43">
        <v>7250</v>
      </c>
      <c r="H962" s="38">
        <v>1087.4999999999998</v>
      </c>
    </row>
    <row r="963" spans="1:8">
      <c r="A963">
        <v>962</v>
      </c>
      <c r="B963" t="str">
        <f>IF(Data!$B967&lt;&gt;INDEX(Unique!$B$2:$B$5, MATCH(Data!$A967, Unique!$A$2:$A$5, 0)), "Mismatch", "")</f>
        <v/>
      </c>
      <c r="E963" s="28" t="s">
        <v>19</v>
      </c>
      <c r="F963" s="38">
        <v>0.25000000000000006</v>
      </c>
      <c r="G963" s="43">
        <v>7500</v>
      </c>
      <c r="H963" s="38">
        <v>1875.0000000000005</v>
      </c>
    </row>
    <row r="964" spans="1:8">
      <c r="A964">
        <v>963</v>
      </c>
      <c r="B964" t="str">
        <f>IF(Data!$B968&lt;&gt;INDEX(Unique!$B$2:$B$5, MATCH(Data!$A968, Unique!$A$2:$A$5, 0)), "Mismatch", "")</f>
        <v/>
      </c>
      <c r="E964" s="28" t="s">
        <v>20</v>
      </c>
      <c r="F964" s="38">
        <v>0.19999999999999996</v>
      </c>
      <c r="G964" s="43">
        <v>6000</v>
      </c>
      <c r="H964" s="38">
        <v>1199.9999999999998</v>
      </c>
    </row>
    <row r="965" spans="1:8">
      <c r="A965">
        <v>964</v>
      </c>
      <c r="B965" t="str">
        <f>IF(Data!$B969&lt;&gt;INDEX(Unique!$B$2:$B$5, MATCH(Data!$A969, Unique!$A$2:$A$5, 0)), "Mismatch", "")</f>
        <v/>
      </c>
      <c r="E965" s="28" t="s">
        <v>21</v>
      </c>
      <c r="F965" s="38">
        <v>0.30000000000000004</v>
      </c>
      <c r="G965" s="43">
        <v>5250</v>
      </c>
      <c r="H965" s="38">
        <v>1575.0000000000002</v>
      </c>
    </row>
    <row r="966" spans="1:8">
      <c r="A966">
        <v>965</v>
      </c>
      <c r="B966" t="str">
        <f>IF(Data!$B970&lt;&gt;INDEX(Unique!$B$2:$B$5, MATCH(Data!$A970, Unique!$A$2:$A$5, 0)), "Mismatch", "")</f>
        <v/>
      </c>
      <c r="E966" s="28" t="s">
        <v>22</v>
      </c>
      <c r="F966" s="38">
        <v>0.45</v>
      </c>
      <c r="G966" s="43">
        <v>4250</v>
      </c>
      <c r="H966" s="38">
        <v>1912.5</v>
      </c>
    </row>
    <row r="967" spans="1:8">
      <c r="A967">
        <v>966</v>
      </c>
      <c r="B967" t="str">
        <f>IF(Data!$B971&lt;&gt;INDEX(Unique!$B$2:$B$5, MATCH(Data!$A971, Unique!$A$2:$A$5, 0)), "Mismatch", "")</f>
        <v/>
      </c>
      <c r="E967" s="28" t="s">
        <v>23</v>
      </c>
      <c r="F967" s="38">
        <v>0.4</v>
      </c>
      <c r="G967" s="43">
        <v>7750</v>
      </c>
      <c r="H967" s="38">
        <v>3100</v>
      </c>
    </row>
    <row r="968" spans="1:8">
      <c r="A968">
        <v>967</v>
      </c>
      <c r="B968" t="str">
        <f>IF(Data!$B972&lt;&gt;INDEX(Unique!$B$2:$B$5, MATCH(Data!$A972, Unique!$A$2:$A$5, 0)), "Mismatch", "")</f>
        <v/>
      </c>
      <c r="E968" s="28" t="s">
        <v>18</v>
      </c>
      <c r="F968" s="38">
        <v>0.4</v>
      </c>
      <c r="G968" s="43">
        <v>7750</v>
      </c>
      <c r="H968" s="38">
        <v>3100</v>
      </c>
    </row>
    <row r="969" spans="1:8">
      <c r="A969">
        <v>968</v>
      </c>
      <c r="B969" t="str">
        <f>IF(Data!$B973&lt;&gt;INDEX(Unique!$B$2:$B$5, MATCH(Data!$A973, Unique!$A$2:$A$5, 0)), "Mismatch", "")</f>
        <v/>
      </c>
      <c r="E969" s="28" t="s">
        <v>19</v>
      </c>
      <c r="F969" s="38">
        <v>0.45</v>
      </c>
      <c r="G969" s="43">
        <v>7750</v>
      </c>
      <c r="H969" s="38">
        <v>3487.5</v>
      </c>
    </row>
    <row r="970" spans="1:8">
      <c r="A970">
        <v>969</v>
      </c>
      <c r="B970" t="str">
        <f>IF(Data!$B974&lt;&gt;INDEX(Unique!$B$2:$B$5, MATCH(Data!$A974, Unique!$A$2:$A$5, 0)), "Mismatch", "")</f>
        <v/>
      </c>
      <c r="E970" s="28" t="s">
        <v>20</v>
      </c>
      <c r="F970" s="38">
        <v>0.4</v>
      </c>
      <c r="G970" s="43">
        <v>6500</v>
      </c>
      <c r="H970" s="38">
        <v>2600</v>
      </c>
    </row>
    <row r="971" spans="1:8">
      <c r="A971">
        <v>970</v>
      </c>
      <c r="B971" t="str">
        <f>IF(Data!$B975&lt;&gt;INDEX(Unique!$B$2:$B$5, MATCH(Data!$A975, Unique!$A$2:$A$5, 0)), "Mismatch", "")</f>
        <v/>
      </c>
      <c r="E971" s="28" t="s">
        <v>21</v>
      </c>
      <c r="F971" s="38">
        <v>0.4</v>
      </c>
      <c r="G971" s="43">
        <v>6000</v>
      </c>
      <c r="H971" s="38">
        <v>2400</v>
      </c>
    </row>
    <row r="972" spans="1:8">
      <c r="A972">
        <v>971</v>
      </c>
      <c r="B972" t="str">
        <f>IF(Data!$B976&lt;&gt;INDEX(Unique!$B$2:$B$5, MATCH(Data!$A976, Unique!$A$2:$A$5, 0)), "Mismatch", "")</f>
        <v/>
      </c>
      <c r="E972" s="28" t="s">
        <v>22</v>
      </c>
      <c r="F972" s="38">
        <v>0.45</v>
      </c>
      <c r="G972" s="43">
        <v>5000</v>
      </c>
      <c r="H972" s="38">
        <v>2250</v>
      </c>
    </row>
    <row r="973" spans="1:8">
      <c r="A973">
        <v>972</v>
      </c>
      <c r="B973" t="str">
        <f>IF(Data!$B977&lt;&gt;INDEX(Unique!$B$2:$B$5, MATCH(Data!$A977, Unique!$A$2:$A$5, 0)), "Mismatch", "")</f>
        <v/>
      </c>
      <c r="E973" s="28" t="s">
        <v>23</v>
      </c>
      <c r="F973" s="38">
        <v>0.5</v>
      </c>
      <c r="G973" s="43">
        <v>8750</v>
      </c>
      <c r="H973" s="38">
        <v>4375</v>
      </c>
    </row>
    <row r="974" spans="1:8">
      <c r="A974">
        <v>973</v>
      </c>
      <c r="B974" t="str">
        <f>IF(Data!$B978&lt;&gt;INDEX(Unique!$B$2:$B$5, MATCH(Data!$A978, Unique!$A$2:$A$5, 0)), "Mismatch", "")</f>
        <v/>
      </c>
      <c r="E974" s="28" t="s">
        <v>18</v>
      </c>
      <c r="F974" s="38">
        <v>0.4</v>
      </c>
      <c r="G974" s="43">
        <v>8250</v>
      </c>
      <c r="H974" s="38">
        <v>3300</v>
      </c>
    </row>
    <row r="975" spans="1:8">
      <c r="A975">
        <v>974</v>
      </c>
      <c r="B975" t="str">
        <f>IF(Data!$B979&lt;&gt;INDEX(Unique!$B$2:$B$5, MATCH(Data!$A979, Unique!$A$2:$A$5, 0)), "Mismatch", "")</f>
        <v/>
      </c>
      <c r="E975" s="28" t="s">
        <v>19</v>
      </c>
      <c r="F975" s="38">
        <v>0.45</v>
      </c>
      <c r="G975" s="43">
        <v>8250</v>
      </c>
      <c r="H975" s="38">
        <v>3712.5</v>
      </c>
    </row>
    <row r="976" spans="1:8">
      <c r="A976">
        <v>975</v>
      </c>
      <c r="B976" t="str">
        <f>IF(Data!$B980&lt;&gt;INDEX(Unique!$B$2:$B$5, MATCH(Data!$A980, Unique!$A$2:$A$5, 0)), "Mismatch", "")</f>
        <v/>
      </c>
      <c r="E976" s="28" t="s">
        <v>20</v>
      </c>
      <c r="F976" s="38">
        <v>0.4</v>
      </c>
      <c r="G976" s="43">
        <v>9750</v>
      </c>
      <c r="H976" s="38">
        <v>3900</v>
      </c>
    </row>
    <row r="977" spans="1:8">
      <c r="A977">
        <v>976</v>
      </c>
      <c r="B977" t="str">
        <f>IF(Data!$B981&lt;&gt;INDEX(Unique!$B$2:$B$5, MATCH(Data!$A981, Unique!$A$2:$A$5, 0)), "Mismatch", "")</f>
        <v/>
      </c>
      <c r="E977" s="28" t="s">
        <v>21</v>
      </c>
      <c r="F977" s="38">
        <v>0.4</v>
      </c>
      <c r="G977" s="43">
        <v>5750</v>
      </c>
      <c r="H977" s="38">
        <v>2300</v>
      </c>
    </row>
    <row r="978" spans="1:8">
      <c r="A978">
        <v>977</v>
      </c>
      <c r="B978" t="str">
        <f>IF(Data!$B982&lt;&gt;INDEX(Unique!$B$2:$B$5, MATCH(Data!$A982, Unique!$A$2:$A$5, 0)), "Mismatch", "")</f>
        <v/>
      </c>
      <c r="E978" s="28" t="s">
        <v>22</v>
      </c>
      <c r="F978" s="38">
        <v>0.45</v>
      </c>
      <c r="G978" s="43">
        <v>5500</v>
      </c>
      <c r="H978" s="38">
        <v>2475</v>
      </c>
    </row>
    <row r="979" spans="1:8">
      <c r="A979">
        <v>978</v>
      </c>
      <c r="B979" t="str">
        <f>IF(Data!$B983&lt;&gt;INDEX(Unique!$B$2:$B$5, MATCH(Data!$A983, Unique!$A$2:$A$5, 0)), "Mismatch", "")</f>
        <v/>
      </c>
      <c r="E979" s="28" t="s">
        <v>23</v>
      </c>
      <c r="F979" s="38">
        <v>0.54999999999999993</v>
      </c>
      <c r="G979" s="43">
        <v>8250</v>
      </c>
      <c r="H979" s="38">
        <v>4537.4999999999991</v>
      </c>
    </row>
    <row r="980" spans="1:8">
      <c r="A980">
        <v>979</v>
      </c>
      <c r="B980" t="str">
        <f>IF(Data!$B984&lt;&gt;INDEX(Unique!$B$2:$B$5, MATCH(Data!$A984, Unique!$A$2:$A$5, 0)), "Mismatch", "")</f>
        <v/>
      </c>
      <c r="E980" s="28" t="s">
        <v>18</v>
      </c>
      <c r="F980" s="38">
        <v>0.45</v>
      </c>
      <c r="G980" s="43">
        <v>7750</v>
      </c>
      <c r="H980" s="38">
        <v>3487.5</v>
      </c>
    </row>
    <row r="981" spans="1:8">
      <c r="A981">
        <v>980</v>
      </c>
      <c r="B981" t="str">
        <f>IF(Data!$B985&lt;&gt;INDEX(Unique!$B$2:$B$5, MATCH(Data!$A985, Unique!$A$2:$A$5, 0)), "Mismatch", "")</f>
        <v/>
      </c>
      <c r="E981" s="28" t="s">
        <v>19</v>
      </c>
      <c r="F981" s="38">
        <v>0.55000000000000004</v>
      </c>
      <c r="G981" s="43">
        <v>7750</v>
      </c>
      <c r="H981" s="38">
        <v>4262.5</v>
      </c>
    </row>
    <row r="982" spans="1:8">
      <c r="A982">
        <v>981</v>
      </c>
      <c r="B982" t="str">
        <f>IF(Data!$B986&lt;&gt;INDEX(Unique!$B$2:$B$5, MATCH(Data!$A986, Unique!$A$2:$A$5, 0)), "Mismatch", "")</f>
        <v/>
      </c>
      <c r="E982" s="28" t="s">
        <v>20</v>
      </c>
      <c r="F982" s="38">
        <v>0.5</v>
      </c>
      <c r="G982" s="43">
        <v>9500</v>
      </c>
      <c r="H982" s="38">
        <v>4750</v>
      </c>
    </row>
    <row r="983" spans="1:8">
      <c r="A983">
        <v>982</v>
      </c>
      <c r="B983" t="str">
        <f>IF(Data!$B987&lt;&gt;INDEX(Unique!$B$2:$B$5, MATCH(Data!$A987, Unique!$A$2:$A$5, 0)), "Mismatch", "")</f>
        <v/>
      </c>
      <c r="E983" s="28" t="s">
        <v>21</v>
      </c>
      <c r="F983" s="38">
        <v>0.45</v>
      </c>
      <c r="G983" s="43">
        <v>4750</v>
      </c>
      <c r="H983" s="38">
        <v>2137.5</v>
      </c>
    </row>
    <row r="984" spans="1:8">
      <c r="A984">
        <v>983</v>
      </c>
      <c r="B984" t="str">
        <f>IF(Data!$B988&lt;&gt;INDEX(Unique!$B$2:$B$5, MATCH(Data!$A988, Unique!$A$2:$A$5, 0)), "Mismatch", "")</f>
        <v/>
      </c>
      <c r="E984" s="28" t="s">
        <v>22</v>
      </c>
      <c r="F984" s="38">
        <v>0.5</v>
      </c>
      <c r="G984" s="43">
        <v>4750</v>
      </c>
      <c r="H984" s="38">
        <v>2375</v>
      </c>
    </row>
    <row r="985" spans="1:8">
      <c r="A985">
        <v>984</v>
      </c>
      <c r="B985" t="str">
        <f>IF(Data!$B989&lt;&gt;INDEX(Unique!$B$2:$B$5, MATCH(Data!$A989, Unique!$A$2:$A$5, 0)), "Mismatch", "")</f>
        <v/>
      </c>
      <c r="E985" s="28" t="s">
        <v>23</v>
      </c>
      <c r="F985" s="38">
        <v>0.54999999999999993</v>
      </c>
      <c r="G985" s="43">
        <v>7250</v>
      </c>
      <c r="H985" s="38">
        <v>3987.4999999999995</v>
      </c>
    </row>
    <row r="986" spans="1:8">
      <c r="A986">
        <v>985</v>
      </c>
      <c r="B986" t="str">
        <f>IF(Data!$B990&lt;&gt;INDEX(Unique!$B$2:$B$5, MATCH(Data!$A990, Unique!$A$2:$A$5, 0)), "Mismatch", "")</f>
        <v/>
      </c>
      <c r="E986" s="28" t="s">
        <v>18</v>
      </c>
      <c r="F986" s="38">
        <v>0.5</v>
      </c>
      <c r="G986" s="43">
        <v>6750</v>
      </c>
      <c r="H986" s="38">
        <v>3375</v>
      </c>
    </row>
    <row r="987" spans="1:8">
      <c r="A987">
        <v>986</v>
      </c>
      <c r="B987" t="str">
        <f>IF(Data!$B991&lt;&gt;INDEX(Unique!$B$2:$B$5, MATCH(Data!$A991, Unique!$A$2:$A$5, 0)), "Mismatch", "")</f>
        <v/>
      </c>
      <c r="E987" s="28" t="s">
        <v>19</v>
      </c>
      <c r="F987" s="38">
        <v>0.5</v>
      </c>
      <c r="G987" s="43">
        <v>6250</v>
      </c>
      <c r="H987" s="38">
        <v>3125</v>
      </c>
    </row>
    <row r="988" spans="1:8">
      <c r="A988">
        <v>987</v>
      </c>
      <c r="B988" t="str">
        <f>IF(Data!$B992&lt;&gt;INDEX(Unique!$B$2:$B$5, MATCH(Data!$A992, Unique!$A$2:$A$5, 0)), "Mismatch", "")</f>
        <v/>
      </c>
      <c r="E988" s="28" t="s">
        <v>20</v>
      </c>
      <c r="F988" s="38">
        <v>0.54999999999999993</v>
      </c>
      <c r="G988" s="43">
        <v>6750</v>
      </c>
      <c r="H988" s="38">
        <v>3712.4999999999995</v>
      </c>
    </row>
    <row r="989" spans="1:8">
      <c r="A989">
        <v>988</v>
      </c>
      <c r="B989" t="str">
        <f>IF(Data!$B993&lt;&gt;INDEX(Unique!$B$2:$B$5, MATCH(Data!$A993, Unique!$A$2:$A$5, 0)), "Mismatch", "")</f>
        <v/>
      </c>
      <c r="E989" s="28" t="s">
        <v>21</v>
      </c>
      <c r="F989" s="38">
        <v>0.54999999999999993</v>
      </c>
      <c r="G989" s="43">
        <v>4000</v>
      </c>
      <c r="H989" s="38">
        <v>2199.9999999999995</v>
      </c>
    </row>
    <row r="990" spans="1:8">
      <c r="A990">
        <v>989</v>
      </c>
      <c r="B990" t="str">
        <f>IF(Data!$B994&lt;&gt;INDEX(Unique!$B$2:$B$5, MATCH(Data!$A994, Unique!$A$2:$A$5, 0)), "Mismatch", "")</f>
        <v/>
      </c>
      <c r="E990" s="28" t="s">
        <v>22</v>
      </c>
      <c r="F990" s="38">
        <v>0.5</v>
      </c>
      <c r="G990" s="43">
        <v>4000</v>
      </c>
      <c r="H990" s="38">
        <v>2000</v>
      </c>
    </row>
    <row r="991" spans="1:8">
      <c r="A991">
        <v>990</v>
      </c>
      <c r="B991" t="str">
        <f>IF(Data!$B995&lt;&gt;INDEX(Unique!$B$2:$B$5, MATCH(Data!$A995, Unique!$A$2:$A$5, 0)), "Mismatch", "")</f>
        <v/>
      </c>
      <c r="E991" s="28" t="s">
        <v>23</v>
      </c>
      <c r="F991" s="38">
        <v>0.45</v>
      </c>
      <c r="G991" s="43">
        <v>6250</v>
      </c>
      <c r="H991" s="38">
        <v>2812.5</v>
      </c>
    </row>
    <row r="992" spans="1:8">
      <c r="A992">
        <v>991</v>
      </c>
      <c r="B992" t="str">
        <f>IF(Data!$B996&lt;&gt;INDEX(Unique!$B$2:$B$5, MATCH(Data!$A996, Unique!$A$2:$A$5, 0)), "Mismatch", "")</f>
        <v/>
      </c>
      <c r="E992" s="28" t="s">
        <v>18</v>
      </c>
      <c r="F992" s="38">
        <v>0.35000000000000003</v>
      </c>
      <c r="G992" s="43">
        <v>5750</v>
      </c>
      <c r="H992" s="38">
        <v>2012.5000000000002</v>
      </c>
    </row>
    <row r="993" spans="1:8">
      <c r="A993">
        <v>992</v>
      </c>
      <c r="B993" t="str">
        <f>IF(Data!$B997&lt;&gt;INDEX(Unique!$B$2:$B$5, MATCH(Data!$A997, Unique!$A$2:$A$5, 0)), "Mismatch", "")</f>
        <v/>
      </c>
      <c r="E993" s="28" t="s">
        <v>19</v>
      </c>
      <c r="F993" s="38">
        <v>0.35000000000000003</v>
      </c>
      <c r="G993" s="43">
        <v>5750</v>
      </c>
      <c r="H993" s="38">
        <v>2012.5000000000002</v>
      </c>
    </row>
    <row r="994" spans="1:8">
      <c r="A994">
        <v>993</v>
      </c>
      <c r="B994" t="str">
        <f>IF(Data!$B998&lt;&gt;INDEX(Unique!$B$2:$B$5, MATCH(Data!$A998, Unique!$A$2:$A$5, 0)), "Mismatch", "")</f>
        <v/>
      </c>
      <c r="E994" s="28" t="s">
        <v>20</v>
      </c>
      <c r="F994" s="38">
        <v>0.4</v>
      </c>
      <c r="G994" s="43">
        <v>5250</v>
      </c>
      <c r="H994" s="38">
        <v>2100</v>
      </c>
    </row>
    <row r="995" spans="1:8">
      <c r="A995">
        <v>994</v>
      </c>
      <c r="B995" t="str">
        <f>IF(Data!$B999&lt;&gt;INDEX(Unique!$B$2:$B$5, MATCH(Data!$A999, Unique!$A$2:$A$5, 0)), "Mismatch", "")</f>
        <v/>
      </c>
      <c r="E995" s="28" t="s">
        <v>21</v>
      </c>
      <c r="F995" s="38">
        <v>0.4</v>
      </c>
      <c r="G995" s="43">
        <v>3750</v>
      </c>
      <c r="H995" s="38">
        <v>1500</v>
      </c>
    </row>
    <row r="996" spans="1:8">
      <c r="A996">
        <v>995</v>
      </c>
      <c r="B996" t="str">
        <f>IF(Data!$B1000&lt;&gt;INDEX(Unique!$B$2:$B$5, MATCH(Data!$A1000, Unique!$A$2:$A$5, 0)), "Mismatch", "")</f>
        <v/>
      </c>
      <c r="E996" s="28" t="s">
        <v>22</v>
      </c>
      <c r="F996" s="38">
        <v>0.35000000000000003</v>
      </c>
      <c r="G996" s="43">
        <v>3500</v>
      </c>
      <c r="H996" s="38">
        <v>1225.0000000000002</v>
      </c>
    </row>
    <row r="997" spans="1:8">
      <c r="A997">
        <v>996</v>
      </c>
      <c r="B997" t="str">
        <f>IF(Data!$B1001&lt;&gt;INDEX(Unique!$B$2:$B$5, MATCH(Data!$A1001, Unique!$A$2:$A$5, 0)), "Mismatch", "")</f>
        <v/>
      </c>
      <c r="E997" s="28" t="s">
        <v>23</v>
      </c>
      <c r="F997" s="38">
        <v>0.45</v>
      </c>
      <c r="G997" s="43">
        <v>5250</v>
      </c>
      <c r="H997" s="38">
        <v>2362.5</v>
      </c>
    </row>
    <row r="998" spans="1:8">
      <c r="A998">
        <v>997</v>
      </c>
      <c r="B998" t="str">
        <f>IF(Data!$B1002&lt;&gt;INDEX(Unique!$B$2:$B$5, MATCH(Data!$A1002, Unique!$A$2:$A$5, 0)), "Mismatch", "")</f>
        <v/>
      </c>
      <c r="E998" s="28" t="s">
        <v>18</v>
      </c>
      <c r="F998" s="38">
        <v>0.30000000000000004</v>
      </c>
      <c r="G998" s="43">
        <v>6750</v>
      </c>
      <c r="H998" s="38">
        <v>2025.0000000000002</v>
      </c>
    </row>
    <row r="999" spans="1:8">
      <c r="A999">
        <v>998</v>
      </c>
      <c r="B999" t="str">
        <f>IF(Data!$B1003&lt;&gt;INDEX(Unique!$B$2:$B$5, MATCH(Data!$A1003, Unique!$A$2:$A$5, 0)), "Mismatch", "")</f>
        <v/>
      </c>
      <c r="E999" s="28" t="s">
        <v>19</v>
      </c>
      <c r="F999" s="38">
        <v>0.30000000000000004</v>
      </c>
      <c r="G999" s="43">
        <v>6750</v>
      </c>
      <c r="H999" s="38">
        <v>2025.0000000000002</v>
      </c>
    </row>
    <row r="1000" spans="1:8">
      <c r="A1000">
        <v>999</v>
      </c>
      <c r="B1000" t="str">
        <f>IF(Data!$B1004&lt;&gt;INDEX(Unique!$B$2:$B$5, MATCH(Data!$A1004, Unique!$A$2:$A$5, 0)), "Mismatch", "")</f>
        <v/>
      </c>
      <c r="E1000" s="28" t="s">
        <v>20</v>
      </c>
      <c r="F1000" s="38">
        <v>0.55000000000000004</v>
      </c>
      <c r="G1000" s="43">
        <v>6000</v>
      </c>
      <c r="H1000" s="38">
        <v>3300.0000000000005</v>
      </c>
    </row>
    <row r="1001" spans="1:8">
      <c r="A1001">
        <v>1000</v>
      </c>
      <c r="B1001" t="str">
        <f>IF(Data!$B1005&lt;&gt;INDEX(Unique!$B$2:$B$5, MATCH(Data!$A1005, Unique!$A$2:$A$5, 0)), "Mismatch", "")</f>
        <v/>
      </c>
      <c r="E1001" s="28" t="s">
        <v>21</v>
      </c>
      <c r="F1001" s="38">
        <v>0.55000000000000004</v>
      </c>
      <c r="G1001" s="43">
        <v>4750</v>
      </c>
      <c r="H1001" s="38">
        <v>2612.5</v>
      </c>
    </row>
    <row r="1002" spans="1:8">
      <c r="A1002">
        <v>1001</v>
      </c>
      <c r="B1002" t="str">
        <f>IF(Data!$B1006&lt;&gt;INDEX(Unique!$B$2:$B$5, MATCH(Data!$A1006, Unique!$A$2:$A$5, 0)), "Mismatch", "")</f>
        <v/>
      </c>
      <c r="E1002" s="28" t="s">
        <v>22</v>
      </c>
      <c r="F1002" s="38">
        <v>0.54999999999999993</v>
      </c>
      <c r="G1002" s="43">
        <v>4500</v>
      </c>
      <c r="H1002" s="38">
        <v>2474.9999999999995</v>
      </c>
    </row>
    <row r="1003" spans="1:8">
      <c r="A1003">
        <v>1002</v>
      </c>
      <c r="B1003" t="str">
        <f>IF(Data!$B1007&lt;&gt;INDEX(Unique!$B$2:$B$5, MATCH(Data!$A1007, Unique!$A$2:$A$5, 0)), "Mismatch", "")</f>
        <v/>
      </c>
      <c r="E1003" s="28" t="s">
        <v>23</v>
      </c>
      <c r="F1003" s="38">
        <v>0.65</v>
      </c>
      <c r="G1003" s="43">
        <v>6500</v>
      </c>
      <c r="H1003" s="38">
        <v>4225</v>
      </c>
    </row>
    <row r="1004" spans="1:8">
      <c r="A1004">
        <v>1003</v>
      </c>
      <c r="B1004" t="str">
        <f>IF(Data!$B1008&lt;&gt;INDEX(Unique!$B$2:$B$5, MATCH(Data!$A1008, Unique!$A$2:$A$5, 0)), "Mismatch", "")</f>
        <v/>
      </c>
      <c r="E1004" s="28" t="s">
        <v>18</v>
      </c>
      <c r="F1004" s="38">
        <v>0.54999999999999993</v>
      </c>
      <c r="G1004" s="43">
        <v>8000</v>
      </c>
      <c r="H1004" s="38">
        <v>4399.9999999999991</v>
      </c>
    </row>
    <row r="1005" spans="1:8">
      <c r="A1005">
        <v>1004</v>
      </c>
      <c r="B1005" t="str">
        <f>IF(Data!$B1009&lt;&gt;INDEX(Unique!$B$2:$B$5, MATCH(Data!$A1009, Unique!$A$2:$A$5, 0)), "Mismatch", "")</f>
        <v/>
      </c>
      <c r="E1005" s="28" t="s">
        <v>19</v>
      </c>
      <c r="F1005" s="38">
        <v>0.54999999999999993</v>
      </c>
      <c r="G1005" s="43">
        <v>8000</v>
      </c>
      <c r="H1005" s="38">
        <v>4399.9999999999991</v>
      </c>
    </row>
    <row r="1006" spans="1:8">
      <c r="A1006">
        <v>1005</v>
      </c>
      <c r="B1006" t="str">
        <f>IF(Data!$B1010&lt;&gt;INDEX(Unique!$B$2:$B$5, MATCH(Data!$A1010, Unique!$A$2:$A$5, 0)), "Mismatch", "")</f>
        <v/>
      </c>
      <c r="E1006" s="28" t="s">
        <v>20</v>
      </c>
      <c r="F1006" s="38">
        <v>0.6</v>
      </c>
      <c r="G1006" s="43">
        <v>7000</v>
      </c>
      <c r="H1006" s="38">
        <v>4200</v>
      </c>
    </row>
    <row r="1007" spans="1:8">
      <c r="A1007">
        <v>1006</v>
      </c>
      <c r="B1007" t="str">
        <f>IF(Data!$B1011&lt;&gt;INDEX(Unique!$B$2:$B$5, MATCH(Data!$A1011, Unique!$A$2:$A$5, 0)), "Mismatch", "")</f>
        <v/>
      </c>
      <c r="E1007" s="28" t="s">
        <v>21</v>
      </c>
      <c r="F1007" s="38">
        <v>0.6</v>
      </c>
      <c r="G1007" s="43">
        <v>5500</v>
      </c>
      <c r="H1007" s="38">
        <v>3300</v>
      </c>
    </row>
    <row r="1008" spans="1:8">
      <c r="A1008">
        <v>1007</v>
      </c>
      <c r="B1008" t="str">
        <f>IF(Data!$B1012&lt;&gt;INDEX(Unique!$B$2:$B$5, MATCH(Data!$A1012, Unique!$A$2:$A$5, 0)), "Mismatch", "")</f>
        <v/>
      </c>
      <c r="E1008" s="28" t="s">
        <v>22</v>
      </c>
      <c r="F1008" s="38">
        <v>0.54999999999999993</v>
      </c>
      <c r="G1008" s="43">
        <v>5000</v>
      </c>
      <c r="H1008" s="38">
        <v>2749.9999999999995</v>
      </c>
    </row>
    <row r="1009" spans="1:8">
      <c r="A1009">
        <v>1008</v>
      </c>
      <c r="B1009" t="str">
        <f>IF(Data!$B1013&lt;&gt;INDEX(Unique!$B$2:$B$5, MATCH(Data!$A1013, Unique!$A$2:$A$5, 0)), "Mismatch", "")</f>
        <v/>
      </c>
      <c r="E1009" s="28" t="s">
        <v>23</v>
      </c>
      <c r="F1009" s="38">
        <v>0.65</v>
      </c>
      <c r="G1009" s="43">
        <v>7500</v>
      </c>
      <c r="H1009" s="38">
        <v>4875</v>
      </c>
    </row>
    <row r="1010" spans="1:8">
      <c r="A1010">
        <v>1009</v>
      </c>
      <c r="B1010" t="str">
        <f>IF(Data!$B1014&lt;&gt;INDEX(Unique!$B$2:$B$5, MATCH(Data!$A1014, Unique!$A$2:$A$5, 0)), "Mismatch", "")</f>
        <v/>
      </c>
      <c r="E1010" s="28" t="s">
        <v>18</v>
      </c>
      <c r="F1010" s="38">
        <v>0.35</v>
      </c>
      <c r="G1010" s="43">
        <v>4250</v>
      </c>
      <c r="H1010" s="38">
        <v>1487.5</v>
      </c>
    </row>
    <row r="1011" spans="1:8">
      <c r="A1011">
        <v>1010</v>
      </c>
      <c r="B1011" t="str">
        <f>IF(Data!$B1015&lt;&gt;INDEX(Unique!$B$2:$B$5, MATCH(Data!$A1015, Unique!$A$2:$A$5, 0)), "Mismatch", "")</f>
        <v/>
      </c>
      <c r="E1011" s="28" t="s">
        <v>19</v>
      </c>
      <c r="F1011" s="38">
        <v>0.35</v>
      </c>
      <c r="G1011" s="43">
        <v>2250</v>
      </c>
      <c r="H1011" s="38">
        <v>787.5</v>
      </c>
    </row>
    <row r="1012" spans="1:8">
      <c r="A1012">
        <v>1011</v>
      </c>
      <c r="B1012" t="str">
        <f>IF(Data!$B1016&lt;&gt;INDEX(Unique!$B$2:$B$5, MATCH(Data!$A1016, Unique!$A$2:$A$5, 0)), "Mismatch", "")</f>
        <v/>
      </c>
      <c r="E1012" s="28" t="s">
        <v>20</v>
      </c>
      <c r="F1012" s="38">
        <v>0.25</v>
      </c>
      <c r="G1012" s="43">
        <v>2250</v>
      </c>
      <c r="H1012" s="38">
        <v>562.5</v>
      </c>
    </row>
    <row r="1013" spans="1:8">
      <c r="A1013">
        <v>1012</v>
      </c>
      <c r="B1013" t="str">
        <f>IF(Data!$B1017&lt;&gt;INDEX(Unique!$B$2:$B$5, MATCH(Data!$A1017, Unique!$A$2:$A$5, 0)), "Mismatch", "")</f>
        <v/>
      </c>
      <c r="E1013" s="28" t="s">
        <v>21</v>
      </c>
      <c r="F1013" s="38">
        <v>0.30000000000000004</v>
      </c>
      <c r="G1013" s="43">
        <v>750</v>
      </c>
      <c r="H1013" s="38">
        <v>225.00000000000003</v>
      </c>
    </row>
    <row r="1014" spans="1:8">
      <c r="A1014">
        <v>1013</v>
      </c>
      <c r="B1014" t="str">
        <f>IF(Data!$B1018&lt;&gt;INDEX(Unique!$B$2:$B$5, MATCH(Data!$A1018, Unique!$A$2:$A$5, 0)), "Mismatch", "")</f>
        <v/>
      </c>
      <c r="E1014" s="28" t="s">
        <v>22</v>
      </c>
      <c r="F1014" s="38">
        <v>0.44999999999999996</v>
      </c>
      <c r="G1014" s="43">
        <v>1250</v>
      </c>
      <c r="H1014" s="38">
        <v>562.5</v>
      </c>
    </row>
    <row r="1015" spans="1:8">
      <c r="A1015">
        <v>1014</v>
      </c>
      <c r="B1015" t="str">
        <f>IF(Data!$B1019&lt;&gt;INDEX(Unique!$B$2:$B$5, MATCH(Data!$A1019, Unique!$A$2:$A$5, 0)), "Mismatch", "")</f>
        <v/>
      </c>
      <c r="E1015" s="28" t="s">
        <v>23</v>
      </c>
      <c r="F1015" s="38">
        <v>0.35</v>
      </c>
      <c r="G1015" s="43">
        <v>2250</v>
      </c>
      <c r="H1015" s="38">
        <v>787.5</v>
      </c>
    </row>
    <row r="1016" spans="1:8">
      <c r="A1016">
        <v>1015</v>
      </c>
      <c r="B1016" t="str">
        <f>IF(Data!$B1020&lt;&gt;INDEX(Unique!$B$2:$B$5, MATCH(Data!$A1020, Unique!$A$2:$A$5, 0)), "Mismatch", "")</f>
        <v/>
      </c>
      <c r="E1016" s="28" t="s">
        <v>18</v>
      </c>
      <c r="F1016" s="38">
        <v>0.35</v>
      </c>
      <c r="G1016" s="43">
        <v>4750</v>
      </c>
      <c r="H1016" s="38">
        <v>1662.5</v>
      </c>
    </row>
    <row r="1017" spans="1:8">
      <c r="A1017">
        <v>1016</v>
      </c>
      <c r="B1017" t="str">
        <f>IF(Data!$B1021&lt;&gt;INDEX(Unique!$B$2:$B$5, MATCH(Data!$A1021, Unique!$A$2:$A$5, 0)), "Mismatch", "")</f>
        <v/>
      </c>
      <c r="E1017" s="28" t="s">
        <v>19</v>
      </c>
      <c r="F1017" s="38">
        <v>0.35</v>
      </c>
      <c r="G1017" s="43">
        <v>1250</v>
      </c>
      <c r="H1017" s="38">
        <v>437.5</v>
      </c>
    </row>
    <row r="1018" spans="1:8">
      <c r="A1018">
        <v>1017</v>
      </c>
      <c r="B1018" t="str">
        <f>IF(Data!$B1022&lt;&gt;INDEX(Unique!$B$2:$B$5, MATCH(Data!$A1022, Unique!$A$2:$A$5, 0)), "Mismatch", "")</f>
        <v/>
      </c>
      <c r="E1018" s="28" t="s">
        <v>20</v>
      </c>
      <c r="F1018" s="38">
        <v>0.25</v>
      </c>
      <c r="G1018" s="43">
        <v>1750</v>
      </c>
      <c r="H1018" s="38">
        <v>437.5</v>
      </c>
    </row>
    <row r="1019" spans="1:8">
      <c r="A1019">
        <v>1018</v>
      </c>
      <c r="B1019" t="str">
        <f>IF(Data!$B1023&lt;&gt;INDEX(Unique!$B$2:$B$5, MATCH(Data!$A1023, Unique!$A$2:$A$5, 0)), "Mismatch", "")</f>
        <v/>
      </c>
      <c r="E1019" s="28" t="s">
        <v>21</v>
      </c>
      <c r="F1019" s="38">
        <v>0.30000000000000004</v>
      </c>
      <c r="G1019" s="43">
        <v>500</v>
      </c>
      <c r="H1019" s="38">
        <v>150.00000000000003</v>
      </c>
    </row>
    <row r="1020" spans="1:8">
      <c r="A1020">
        <v>1019</v>
      </c>
      <c r="B1020" t="str">
        <f>IF(Data!$B1024&lt;&gt;INDEX(Unique!$B$2:$B$5, MATCH(Data!$A1024, Unique!$A$2:$A$5, 0)), "Mismatch", "")</f>
        <v/>
      </c>
      <c r="E1020" s="28" t="s">
        <v>22</v>
      </c>
      <c r="F1020" s="38">
        <v>0.44999999999999996</v>
      </c>
      <c r="G1020" s="43">
        <v>1250</v>
      </c>
      <c r="H1020" s="38">
        <v>562.5</v>
      </c>
    </row>
    <row r="1021" spans="1:8">
      <c r="A1021">
        <v>1020</v>
      </c>
      <c r="B1021" t="str">
        <f>IF(Data!$B1025&lt;&gt;INDEX(Unique!$B$2:$B$5, MATCH(Data!$A1025, Unique!$A$2:$A$5, 0)), "Mismatch", "")</f>
        <v/>
      </c>
      <c r="E1021" s="28" t="s">
        <v>23</v>
      </c>
      <c r="F1021" s="38">
        <v>0.35</v>
      </c>
      <c r="G1021" s="43">
        <v>2000</v>
      </c>
      <c r="H1021" s="38">
        <v>700</v>
      </c>
    </row>
    <row r="1022" spans="1:8">
      <c r="A1022">
        <v>1021</v>
      </c>
      <c r="B1022" t="str">
        <f>IF(Data!$B1026&lt;&gt;INDEX(Unique!$B$2:$B$5, MATCH(Data!$A1026, Unique!$A$2:$A$5, 0)), "Mismatch", "")</f>
        <v/>
      </c>
      <c r="E1022" s="28" t="s">
        <v>18</v>
      </c>
      <c r="F1022" s="38">
        <v>0.4</v>
      </c>
      <c r="G1022" s="43">
        <v>4200</v>
      </c>
      <c r="H1022" s="38">
        <v>1680</v>
      </c>
    </row>
    <row r="1023" spans="1:8">
      <c r="A1023">
        <v>1022</v>
      </c>
      <c r="B1023" t="str">
        <f>IF(Data!$B1027&lt;&gt;INDEX(Unique!$B$2:$B$5, MATCH(Data!$A1027, Unique!$A$2:$A$5, 0)), "Mismatch", "")</f>
        <v/>
      </c>
      <c r="E1023" s="28" t="s">
        <v>19</v>
      </c>
      <c r="F1023" s="38">
        <v>0.4</v>
      </c>
      <c r="G1023" s="43">
        <v>1000</v>
      </c>
      <c r="H1023" s="38">
        <v>400</v>
      </c>
    </row>
    <row r="1024" spans="1:8">
      <c r="A1024">
        <v>1023</v>
      </c>
      <c r="B1024" t="str">
        <f>IF(Data!$B1028&lt;&gt;INDEX(Unique!$B$2:$B$5, MATCH(Data!$A1028, Unique!$A$2:$A$5, 0)), "Mismatch", "")</f>
        <v/>
      </c>
      <c r="E1024" s="28" t="s">
        <v>20</v>
      </c>
      <c r="F1024" s="38">
        <v>0.30000000000000004</v>
      </c>
      <c r="G1024" s="43">
        <v>1500</v>
      </c>
      <c r="H1024" s="38">
        <v>450.00000000000006</v>
      </c>
    </row>
    <row r="1025" spans="1:8">
      <c r="A1025">
        <v>1024</v>
      </c>
      <c r="B1025" t="str">
        <f>IF(Data!$B1029&lt;&gt;INDEX(Unique!$B$2:$B$5, MATCH(Data!$A1029, Unique!$A$2:$A$5, 0)), "Mismatch", "")</f>
        <v/>
      </c>
      <c r="E1025" s="28" t="s">
        <v>21</v>
      </c>
      <c r="F1025" s="38">
        <v>0.35</v>
      </c>
      <c r="G1025" s="43">
        <v>0</v>
      </c>
      <c r="H1025" s="38">
        <v>0</v>
      </c>
    </row>
    <row r="1026" spans="1:8">
      <c r="A1026">
        <v>1025</v>
      </c>
      <c r="B1026" t="str">
        <f>IF(Data!$B1030&lt;&gt;INDEX(Unique!$B$2:$B$5, MATCH(Data!$A1030, Unique!$A$2:$A$5, 0)), "Mismatch", "")</f>
        <v/>
      </c>
      <c r="E1026" s="28" t="s">
        <v>22</v>
      </c>
      <c r="F1026" s="38">
        <v>0.5</v>
      </c>
      <c r="G1026" s="43">
        <v>500</v>
      </c>
      <c r="H1026" s="38">
        <v>250</v>
      </c>
    </row>
    <row r="1027" spans="1:8">
      <c r="A1027">
        <v>1026</v>
      </c>
      <c r="B1027" t="str">
        <f>IF(Data!$B1031&lt;&gt;INDEX(Unique!$B$2:$B$5, MATCH(Data!$A1031, Unique!$A$2:$A$5, 0)), "Mismatch", "")</f>
        <v/>
      </c>
      <c r="E1027" s="28" t="s">
        <v>23</v>
      </c>
      <c r="F1027" s="38">
        <v>0.4</v>
      </c>
      <c r="G1027" s="43">
        <v>1500</v>
      </c>
      <c r="H1027" s="38">
        <v>600</v>
      </c>
    </row>
    <row r="1028" spans="1:8">
      <c r="A1028">
        <v>1027</v>
      </c>
      <c r="B1028" t="str">
        <f>IF(Data!$B1032&lt;&gt;INDEX(Unique!$B$2:$B$5, MATCH(Data!$A1032, Unique!$A$2:$A$5, 0)), "Mismatch", "")</f>
        <v/>
      </c>
      <c r="E1028" s="28" t="s">
        <v>18</v>
      </c>
      <c r="F1028" s="38">
        <v>0.4</v>
      </c>
      <c r="G1028" s="43">
        <v>3750</v>
      </c>
      <c r="H1028" s="38">
        <v>1500</v>
      </c>
    </row>
    <row r="1029" spans="1:8">
      <c r="A1029">
        <v>1028</v>
      </c>
      <c r="B1029" t="str">
        <f>IF(Data!$B1033&lt;&gt;INDEX(Unique!$B$2:$B$5, MATCH(Data!$A1033, Unique!$A$2:$A$5, 0)), "Mismatch", "")</f>
        <v/>
      </c>
      <c r="E1029" s="28" t="s">
        <v>19</v>
      </c>
      <c r="F1029" s="38">
        <v>0.35000000000000003</v>
      </c>
      <c r="G1029" s="43">
        <v>750</v>
      </c>
      <c r="H1029" s="38">
        <v>262.5</v>
      </c>
    </row>
    <row r="1030" spans="1:8">
      <c r="A1030">
        <v>1029</v>
      </c>
      <c r="B1030" t="str">
        <f>IF(Data!$B1034&lt;&gt;INDEX(Unique!$B$2:$B$5, MATCH(Data!$A1034, Unique!$A$2:$A$5, 0)), "Mismatch", "")</f>
        <v/>
      </c>
      <c r="E1030" s="28" t="s">
        <v>20</v>
      </c>
      <c r="F1030" s="38">
        <v>0.25000000000000006</v>
      </c>
      <c r="G1030" s="43">
        <v>750</v>
      </c>
      <c r="H1030" s="38">
        <v>187.50000000000003</v>
      </c>
    </row>
    <row r="1031" spans="1:8">
      <c r="A1031">
        <v>1030</v>
      </c>
      <c r="B1031" t="str">
        <f>IF(Data!$B1035&lt;&gt;INDEX(Unique!$B$2:$B$5, MATCH(Data!$A1035, Unique!$A$2:$A$5, 0)), "Mismatch", "")</f>
        <v/>
      </c>
      <c r="E1031" s="28" t="s">
        <v>21</v>
      </c>
      <c r="F1031" s="38">
        <v>0.3</v>
      </c>
      <c r="G1031" s="43">
        <v>0</v>
      </c>
      <c r="H1031" s="38">
        <v>0</v>
      </c>
    </row>
    <row r="1032" spans="1:8">
      <c r="A1032">
        <v>1031</v>
      </c>
      <c r="B1032" t="str">
        <f>IF(Data!$B1036&lt;&gt;INDEX(Unique!$B$2:$B$5, MATCH(Data!$A1036, Unique!$A$2:$A$5, 0)), "Mismatch", "")</f>
        <v/>
      </c>
      <c r="E1032" s="28" t="s">
        <v>22</v>
      </c>
      <c r="F1032" s="38">
        <v>0.45</v>
      </c>
      <c r="G1032" s="43">
        <v>250</v>
      </c>
      <c r="H1032" s="38">
        <v>112.5</v>
      </c>
    </row>
    <row r="1033" spans="1:8">
      <c r="A1033">
        <v>1032</v>
      </c>
      <c r="B1033" t="str">
        <f>IF(Data!$B1037&lt;&gt;INDEX(Unique!$B$2:$B$5, MATCH(Data!$A1037, Unique!$A$2:$A$5, 0)), "Mismatch", "")</f>
        <v/>
      </c>
      <c r="E1033" s="28" t="s">
        <v>23</v>
      </c>
      <c r="F1033" s="38">
        <v>0.35000000000000003</v>
      </c>
      <c r="G1033" s="43">
        <v>1500</v>
      </c>
      <c r="H1033" s="38">
        <v>525</v>
      </c>
    </row>
    <row r="1034" spans="1:8">
      <c r="A1034">
        <v>1033</v>
      </c>
      <c r="B1034" t="str">
        <f>IF(Data!$B1038&lt;&gt;INDEX(Unique!$B$2:$B$5, MATCH(Data!$A1038, Unique!$A$2:$A$5, 0)), "Mismatch", "")</f>
        <v/>
      </c>
      <c r="E1034" s="28" t="s">
        <v>18</v>
      </c>
      <c r="F1034" s="38">
        <v>0.45</v>
      </c>
      <c r="G1034" s="43">
        <v>4200</v>
      </c>
      <c r="H1034" s="38">
        <v>1890</v>
      </c>
    </row>
    <row r="1035" spans="1:8">
      <c r="A1035">
        <v>1034</v>
      </c>
      <c r="B1035" t="str">
        <f>IF(Data!$B1039&lt;&gt;INDEX(Unique!$B$2:$B$5, MATCH(Data!$A1039, Unique!$A$2:$A$5, 0)), "Mismatch", "")</f>
        <v/>
      </c>
      <c r="E1035" s="28" t="s">
        <v>19</v>
      </c>
      <c r="F1035" s="38">
        <v>0.40000000000000008</v>
      </c>
      <c r="G1035" s="43">
        <v>1250</v>
      </c>
      <c r="H1035" s="38">
        <v>500.00000000000011</v>
      </c>
    </row>
    <row r="1036" spans="1:8">
      <c r="A1036">
        <v>1035</v>
      </c>
      <c r="B1036" t="str">
        <f>IF(Data!$B1040&lt;&gt;INDEX(Unique!$B$2:$B$5, MATCH(Data!$A1040, Unique!$A$2:$A$5, 0)), "Mismatch", "")</f>
        <v/>
      </c>
      <c r="E1036" s="28" t="s">
        <v>20</v>
      </c>
      <c r="F1036" s="38">
        <v>0.35000000000000003</v>
      </c>
      <c r="G1036" s="43">
        <v>1000</v>
      </c>
      <c r="H1036" s="38">
        <v>350.00000000000006</v>
      </c>
    </row>
    <row r="1037" spans="1:8">
      <c r="A1037">
        <v>1036</v>
      </c>
      <c r="B1037" t="str">
        <f>IF(Data!$B1041&lt;&gt;INDEX(Unique!$B$2:$B$5, MATCH(Data!$A1041, Unique!$A$2:$A$5, 0)), "Mismatch", "")</f>
        <v/>
      </c>
      <c r="E1037" s="28" t="s">
        <v>21</v>
      </c>
      <c r="F1037" s="38">
        <v>0.35000000000000003</v>
      </c>
      <c r="G1037" s="43">
        <v>250</v>
      </c>
      <c r="H1037" s="38">
        <v>87.500000000000014</v>
      </c>
    </row>
    <row r="1038" spans="1:8">
      <c r="A1038">
        <v>1037</v>
      </c>
      <c r="B1038" t="str">
        <f>IF(Data!$B1042&lt;&gt;INDEX(Unique!$B$2:$B$5, MATCH(Data!$A1042, Unique!$A$2:$A$5, 0)), "Mismatch", "")</f>
        <v/>
      </c>
      <c r="E1038" s="28" t="s">
        <v>22</v>
      </c>
      <c r="F1038" s="38">
        <v>0.49999999999999994</v>
      </c>
      <c r="G1038" s="43">
        <v>500</v>
      </c>
      <c r="H1038" s="38">
        <v>249.99999999999997</v>
      </c>
    </row>
    <row r="1039" spans="1:8">
      <c r="A1039">
        <v>1038</v>
      </c>
      <c r="B1039" t="str">
        <f>IF(Data!$B1043&lt;&gt;INDEX(Unique!$B$2:$B$5, MATCH(Data!$A1043, Unique!$A$2:$A$5, 0)), "Mismatch", "")</f>
        <v/>
      </c>
      <c r="E1039" s="28" t="s">
        <v>23</v>
      </c>
      <c r="F1039" s="38">
        <v>0.54999999999999993</v>
      </c>
      <c r="G1039" s="43">
        <v>1500</v>
      </c>
      <c r="H1039" s="38">
        <v>824.99999999999989</v>
      </c>
    </row>
    <row r="1040" spans="1:8">
      <c r="A1040">
        <v>1039</v>
      </c>
      <c r="B1040" t="str">
        <f>IF(Data!$B1044&lt;&gt;INDEX(Unique!$B$2:$B$5, MATCH(Data!$A1044, Unique!$A$2:$A$5, 0)), "Mismatch", "")</f>
        <v/>
      </c>
      <c r="E1040" s="28" t="s">
        <v>18</v>
      </c>
      <c r="F1040" s="38">
        <v>0.4</v>
      </c>
      <c r="G1040" s="43">
        <v>4000</v>
      </c>
      <c r="H1040" s="38">
        <v>1600</v>
      </c>
    </row>
    <row r="1041" spans="1:8">
      <c r="A1041">
        <v>1040</v>
      </c>
      <c r="B1041" t="str">
        <f>IF(Data!$B1045&lt;&gt;INDEX(Unique!$B$2:$B$5, MATCH(Data!$A1045, Unique!$A$2:$A$5, 0)), "Mismatch", "")</f>
        <v/>
      </c>
      <c r="E1041" s="28" t="s">
        <v>19</v>
      </c>
      <c r="F1041" s="38">
        <v>0.35000000000000009</v>
      </c>
      <c r="G1041" s="43">
        <v>1500</v>
      </c>
      <c r="H1041" s="38">
        <v>525.00000000000011</v>
      </c>
    </row>
    <row r="1042" spans="1:8">
      <c r="A1042">
        <v>1041</v>
      </c>
      <c r="B1042" t="str">
        <f>IF(Data!$B1046&lt;&gt;INDEX(Unique!$B$2:$B$5, MATCH(Data!$A1046, Unique!$A$2:$A$5, 0)), "Mismatch", "")</f>
        <v/>
      </c>
      <c r="E1042" s="28" t="s">
        <v>20</v>
      </c>
      <c r="F1042" s="38">
        <v>0.30000000000000004</v>
      </c>
      <c r="G1042" s="43">
        <v>1750</v>
      </c>
      <c r="H1042" s="38">
        <v>525.00000000000011</v>
      </c>
    </row>
    <row r="1043" spans="1:8">
      <c r="A1043">
        <v>1042</v>
      </c>
      <c r="B1043" t="str">
        <f>IF(Data!$B1047&lt;&gt;INDEX(Unique!$B$2:$B$5, MATCH(Data!$A1047, Unique!$A$2:$A$5, 0)), "Mismatch", "")</f>
        <v/>
      </c>
      <c r="E1043" s="28" t="s">
        <v>21</v>
      </c>
      <c r="F1043" s="38">
        <v>0.30000000000000004</v>
      </c>
      <c r="G1043" s="43">
        <v>1500</v>
      </c>
      <c r="H1043" s="38">
        <v>450.00000000000006</v>
      </c>
    </row>
    <row r="1044" spans="1:8">
      <c r="A1044">
        <v>1043</v>
      </c>
      <c r="B1044" t="str">
        <f>IF(Data!$B1048&lt;&gt;INDEX(Unique!$B$2:$B$5, MATCH(Data!$A1048, Unique!$A$2:$A$5, 0)), "Mismatch", "")</f>
        <v/>
      </c>
      <c r="E1044" s="28" t="s">
        <v>22</v>
      </c>
      <c r="F1044" s="38">
        <v>0.45</v>
      </c>
      <c r="G1044" s="43">
        <v>1500</v>
      </c>
      <c r="H1044" s="38">
        <v>675</v>
      </c>
    </row>
    <row r="1045" spans="1:8">
      <c r="A1045">
        <v>1044</v>
      </c>
      <c r="B1045" t="str">
        <f>IF(Data!$B1049&lt;&gt;INDEX(Unique!$B$2:$B$5, MATCH(Data!$A1049, Unique!$A$2:$A$5, 0)), "Mismatch", "")</f>
        <v/>
      </c>
      <c r="E1045" s="28" t="s">
        <v>23</v>
      </c>
      <c r="F1045" s="38">
        <v>0.5</v>
      </c>
      <c r="G1045" s="43">
        <v>3250</v>
      </c>
      <c r="H1045" s="38">
        <v>1625</v>
      </c>
    </row>
    <row r="1046" spans="1:8">
      <c r="A1046">
        <v>1045</v>
      </c>
      <c r="B1046" t="str">
        <f>IF(Data!$B1050&lt;&gt;INDEX(Unique!$B$2:$B$5, MATCH(Data!$A1050, Unique!$A$2:$A$5, 0)), "Mismatch", "")</f>
        <v/>
      </c>
      <c r="E1046" s="28" t="s">
        <v>18</v>
      </c>
      <c r="F1046" s="38">
        <v>0.45</v>
      </c>
      <c r="G1046" s="43">
        <v>5500</v>
      </c>
      <c r="H1046" s="38">
        <v>2475</v>
      </c>
    </row>
    <row r="1047" spans="1:8">
      <c r="A1047">
        <v>1046</v>
      </c>
      <c r="B1047" t="str">
        <f>IF(Data!$B1051&lt;&gt;INDEX(Unique!$B$2:$B$5, MATCH(Data!$A1051, Unique!$A$2:$A$5, 0)), "Mismatch", "")</f>
        <v/>
      </c>
      <c r="E1047" s="28" t="s">
        <v>19</v>
      </c>
      <c r="F1047" s="38">
        <v>0.40000000000000008</v>
      </c>
      <c r="G1047" s="43">
        <v>3000</v>
      </c>
      <c r="H1047" s="38">
        <v>1200.0000000000002</v>
      </c>
    </row>
    <row r="1048" spans="1:8">
      <c r="A1048">
        <v>1047</v>
      </c>
      <c r="B1048" t="str">
        <f>IF(Data!$B1052&lt;&gt;INDEX(Unique!$B$2:$B$5, MATCH(Data!$A1052, Unique!$A$2:$A$5, 0)), "Mismatch", "")</f>
        <v/>
      </c>
      <c r="E1048" s="28" t="s">
        <v>20</v>
      </c>
      <c r="F1048" s="38">
        <v>0.35000000000000003</v>
      </c>
      <c r="G1048" s="43">
        <v>2250</v>
      </c>
      <c r="H1048" s="38">
        <v>787.50000000000011</v>
      </c>
    </row>
    <row r="1049" spans="1:8">
      <c r="A1049">
        <v>1048</v>
      </c>
      <c r="B1049" t="str">
        <f>IF(Data!$B1053&lt;&gt;INDEX(Unique!$B$2:$B$5, MATCH(Data!$A1053, Unique!$A$2:$A$5, 0)), "Mismatch", "")</f>
        <v/>
      </c>
      <c r="E1049" s="28" t="s">
        <v>21</v>
      </c>
      <c r="F1049" s="38">
        <v>0.35000000000000003</v>
      </c>
      <c r="G1049" s="43">
        <v>1750</v>
      </c>
      <c r="H1049" s="38">
        <v>612.50000000000011</v>
      </c>
    </row>
    <row r="1050" spans="1:8">
      <c r="A1050">
        <v>1049</v>
      </c>
      <c r="B1050" t="str">
        <f>IF(Data!$B1054&lt;&gt;INDEX(Unique!$B$2:$B$5, MATCH(Data!$A1054, Unique!$A$2:$A$5, 0)), "Mismatch", "")</f>
        <v/>
      </c>
      <c r="E1050" s="28" t="s">
        <v>22</v>
      </c>
      <c r="F1050" s="38">
        <v>0.45</v>
      </c>
      <c r="G1050" s="43">
        <v>1750</v>
      </c>
      <c r="H1050" s="38">
        <v>787.5</v>
      </c>
    </row>
    <row r="1051" spans="1:8">
      <c r="A1051">
        <v>1050</v>
      </c>
      <c r="B1051" t="str">
        <f>IF(Data!$B1055&lt;&gt;INDEX(Unique!$B$2:$B$5, MATCH(Data!$A1055, Unique!$A$2:$A$5, 0)), "Mismatch", "")</f>
        <v/>
      </c>
      <c r="E1051" s="28" t="s">
        <v>23</v>
      </c>
      <c r="F1051" s="38">
        <v>0.5</v>
      </c>
      <c r="G1051" s="43">
        <v>3500</v>
      </c>
      <c r="H1051" s="38">
        <v>1750</v>
      </c>
    </row>
    <row r="1052" spans="1:8">
      <c r="A1052">
        <v>1051</v>
      </c>
      <c r="B1052" t="str">
        <f>IF(Data!$B1056&lt;&gt;INDEX(Unique!$B$2:$B$5, MATCH(Data!$A1056, Unique!$A$2:$A$5, 0)), "Mismatch", "")</f>
        <v/>
      </c>
      <c r="E1052" s="28" t="s">
        <v>18</v>
      </c>
      <c r="F1052" s="38">
        <v>0.45</v>
      </c>
      <c r="G1052" s="43">
        <v>5000</v>
      </c>
      <c r="H1052" s="38">
        <v>2250</v>
      </c>
    </row>
    <row r="1053" spans="1:8">
      <c r="A1053">
        <v>1052</v>
      </c>
      <c r="B1053" t="str">
        <f>IF(Data!$B1057&lt;&gt;INDEX(Unique!$B$2:$B$5, MATCH(Data!$A1057, Unique!$A$2:$A$5, 0)), "Mismatch", "")</f>
        <v/>
      </c>
      <c r="E1053" s="28" t="s">
        <v>19</v>
      </c>
      <c r="F1053" s="38">
        <v>0.45000000000000007</v>
      </c>
      <c r="G1053" s="43">
        <v>2750</v>
      </c>
      <c r="H1053" s="38">
        <v>1237.5000000000002</v>
      </c>
    </row>
    <row r="1054" spans="1:8">
      <c r="A1054">
        <v>1053</v>
      </c>
      <c r="B1054" t="str">
        <f>IF(Data!$B1058&lt;&gt;INDEX(Unique!$B$2:$B$5, MATCH(Data!$A1058, Unique!$A$2:$A$5, 0)), "Mismatch", "")</f>
        <v/>
      </c>
      <c r="E1054" s="28" t="s">
        <v>20</v>
      </c>
      <c r="F1054" s="38">
        <v>0.4</v>
      </c>
      <c r="G1054" s="43">
        <v>2000</v>
      </c>
      <c r="H1054" s="38">
        <v>800</v>
      </c>
    </row>
    <row r="1055" spans="1:8">
      <c r="A1055">
        <v>1054</v>
      </c>
      <c r="B1055" t="str">
        <f>IF(Data!$B1059&lt;&gt;INDEX(Unique!$B$2:$B$5, MATCH(Data!$A1059, Unique!$A$2:$A$5, 0)), "Mismatch", "")</f>
        <v/>
      </c>
      <c r="E1055" s="28" t="s">
        <v>21</v>
      </c>
      <c r="F1055" s="38">
        <v>0.30000000000000004</v>
      </c>
      <c r="G1055" s="43">
        <v>1250</v>
      </c>
      <c r="H1055" s="38">
        <v>375.00000000000006</v>
      </c>
    </row>
    <row r="1056" spans="1:8">
      <c r="A1056">
        <v>1055</v>
      </c>
      <c r="B1056" t="str">
        <f>IF(Data!$B1060&lt;&gt;INDEX(Unique!$B$2:$B$5, MATCH(Data!$A1060, Unique!$A$2:$A$5, 0)), "Mismatch", "")</f>
        <v/>
      </c>
      <c r="E1056" s="28" t="s">
        <v>22</v>
      </c>
      <c r="F1056" s="38">
        <v>0.4</v>
      </c>
      <c r="G1056" s="43">
        <v>1000</v>
      </c>
      <c r="H1056" s="38">
        <v>400</v>
      </c>
    </row>
    <row r="1057" spans="1:8">
      <c r="A1057">
        <v>1056</v>
      </c>
      <c r="B1057" t="str">
        <f>IF(Data!$B1061&lt;&gt;INDEX(Unique!$B$2:$B$5, MATCH(Data!$A1061, Unique!$A$2:$A$5, 0)), "Mismatch", "")</f>
        <v/>
      </c>
      <c r="E1057" s="28" t="s">
        <v>23</v>
      </c>
      <c r="F1057" s="38">
        <v>0.45</v>
      </c>
      <c r="G1057" s="43">
        <v>2750</v>
      </c>
      <c r="H1057" s="38">
        <v>1237.5</v>
      </c>
    </row>
    <row r="1058" spans="1:8">
      <c r="A1058">
        <v>1057</v>
      </c>
      <c r="B1058" t="str">
        <f>IF(Data!$B1062&lt;&gt;INDEX(Unique!$B$2:$B$5, MATCH(Data!$A1062, Unique!$A$2:$A$5, 0)), "Mismatch", "")</f>
        <v/>
      </c>
      <c r="E1058" s="28" t="s">
        <v>18</v>
      </c>
      <c r="F1058" s="38">
        <v>0.4</v>
      </c>
      <c r="G1058" s="43">
        <v>4000</v>
      </c>
      <c r="H1058" s="38">
        <v>1600</v>
      </c>
    </row>
    <row r="1059" spans="1:8">
      <c r="A1059">
        <v>1058</v>
      </c>
      <c r="B1059" t="str">
        <f>IF(Data!$B1063&lt;&gt;INDEX(Unique!$B$2:$B$5, MATCH(Data!$A1063, Unique!$A$2:$A$5, 0)), "Mismatch", "")</f>
        <v/>
      </c>
      <c r="E1059" s="28" t="s">
        <v>19</v>
      </c>
      <c r="F1059" s="38">
        <v>0.35000000000000009</v>
      </c>
      <c r="G1059" s="43">
        <v>2000</v>
      </c>
      <c r="H1059" s="38">
        <v>700.00000000000023</v>
      </c>
    </row>
    <row r="1060" spans="1:8">
      <c r="A1060">
        <v>1059</v>
      </c>
      <c r="B1060" t="str">
        <f>IF(Data!$B1064&lt;&gt;INDEX(Unique!$B$2:$B$5, MATCH(Data!$A1064, Unique!$A$2:$A$5, 0)), "Mismatch", "")</f>
        <v/>
      </c>
      <c r="E1060" s="28" t="s">
        <v>20</v>
      </c>
      <c r="F1060" s="38">
        <v>0.2</v>
      </c>
      <c r="G1060" s="43">
        <v>1000</v>
      </c>
      <c r="H1060" s="38">
        <v>200</v>
      </c>
    </row>
    <row r="1061" spans="1:8">
      <c r="A1061">
        <v>1060</v>
      </c>
      <c r="B1061" t="str">
        <f>IF(Data!$B1065&lt;&gt;INDEX(Unique!$B$2:$B$5, MATCH(Data!$A1065, Unique!$A$2:$A$5, 0)), "Mismatch", "")</f>
        <v/>
      </c>
      <c r="E1061" s="28" t="s">
        <v>21</v>
      </c>
      <c r="F1061" s="38">
        <v>0.2</v>
      </c>
      <c r="G1061" s="43">
        <v>750</v>
      </c>
      <c r="H1061" s="38">
        <v>150</v>
      </c>
    </row>
    <row r="1062" spans="1:8">
      <c r="A1062">
        <v>1061</v>
      </c>
      <c r="B1062" t="str">
        <f>IF(Data!$B1066&lt;&gt;INDEX(Unique!$B$2:$B$5, MATCH(Data!$A1066, Unique!$A$2:$A$5, 0)), "Mismatch", "")</f>
        <v/>
      </c>
      <c r="E1062" s="28" t="s">
        <v>22</v>
      </c>
      <c r="F1062" s="38">
        <v>0.3</v>
      </c>
      <c r="G1062" s="43">
        <v>750</v>
      </c>
      <c r="H1062" s="38">
        <v>225</v>
      </c>
    </row>
    <row r="1063" spans="1:8">
      <c r="A1063">
        <v>1062</v>
      </c>
      <c r="B1063" t="str">
        <f>IF(Data!$B1067&lt;&gt;INDEX(Unique!$B$2:$B$5, MATCH(Data!$A1067, Unique!$A$2:$A$5, 0)), "Mismatch", "")</f>
        <v/>
      </c>
      <c r="E1063" s="28" t="s">
        <v>23</v>
      </c>
      <c r="F1063" s="38">
        <v>0.35000000000000003</v>
      </c>
      <c r="G1063" s="43">
        <v>1500</v>
      </c>
      <c r="H1063" s="38">
        <v>525</v>
      </c>
    </row>
    <row r="1064" spans="1:8">
      <c r="A1064">
        <v>1063</v>
      </c>
      <c r="B1064" t="str">
        <f>IF(Data!$B1068&lt;&gt;INDEX(Unique!$B$2:$B$5, MATCH(Data!$A1068, Unique!$A$2:$A$5, 0)), "Mismatch", "")</f>
        <v/>
      </c>
      <c r="E1064" s="28" t="s">
        <v>18</v>
      </c>
      <c r="F1064" s="38">
        <v>0.39999999999999997</v>
      </c>
      <c r="G1064" s="43">
        <v>3250</v>
      </c>
      <c r="H1064" s="38">
        <v>1300</v>
      </c>
    </row>
    <row r="1065" spans="1:8">
      <c r="A1065">
        <v>1064</v>
      </c>
      <c r="B1065" t="str">
        <f>IF(Data!$B1069&lt;&gt;INDEX(Unique!$B$2:$B$5, MATCH(Data!$A1069, Unique!$A$2:$A$5, 0)), "Mismatch", "")</f>
        <v/>
      </c>
      <c r="E1065" s="28" t="s">
        <v>19</v>
      </c>
      <c r="F1065" s="38">
        <v>0.3</v>
      </c>
      <c r="G1065" s="43">
        <v>1500</v>
      </c>
      <c r="H1065" s="38">
        <v>450</v>
      </c>
    </row>
    <row r="1066" spans="1:8">
      <c r="A1066">
        <v>1065</v>
      </c>
      <c r="B1066" t="str">
        <f>IF(Data!$B1070&lt;&gt;INDEX(Unique!$B$2:$B$5, MATCH(Data!$A1070, Unique!$A$2:$A$5, 0)), "Mismatch", "")</f>
        <v/>
      </c>
      <c r="E1066" s="28" t="s">
        <v>20</v>
      </c>
      <c r="F1066" s="38">
        <v>0.3</v>
      </c>
      <c r="G1066" s="43">
        <v>500</v>
      </c>
      <c r="H1066" s="38">
        <v>150</v>
      </c>
    </row>
    <row r="1067" spans="1:8">
      <c r="A1067">
        <v>1066</v>
      </c>
      <c r="B1067" t="str">
        <f>IF(Data!$B1071&lt;&gt;INDEX(Unique!$B$2:$B$5, MATCH(Data!$A1071, Unique!$A$2:$A$5, 0)), "Mismatch", "")</f>
        <v/>
      </c>
      <c r="E1067" s="28" t="s">
        <v>21</v>
      </c>
      <c r="F1067" s="38">
        <v>0.3</v>
      </c>
      <c r="G1067" s="43">
        <v>250</v>
      </c>
      <c r="H1067" s="38">
        <v>75</v>
      </c>
    </row>
    <row r="1068" spans="1:8">
      <c r="A1068">
        <v>1067</v>
      </c>
      <c r="B1068" t="str">
        <f>IF(Data!$B1072&lt;&gt;INDEX(Unique!$B$2:$B$5, MATCH(Data!$A1072, Unique!$A$2:$A$5, 0)), "Mismatch", "")</f>
        <v/>
      </c>
      <c r="E1068" s="28" t="s">
        <v>22</v>
      </c>
      <c r="F1068" s="38">
        <v>0.39999999999999997</v>
      </c>
      <c r="G1068" s="43">
        <v>250</v>
      </c>
      <c r="H1068" s="38">
        <v>99.999999999999986</v>
      </c>
    </row>
    <row r="1069" spans="1:8">
      <c r="A1069">
        <v>1068</v>
      </c>
      <c r="B1069" t="str">
        <f>IF(Data!$B1073&lt;&gt;INDEX(Unique!$B$2:$B$5, MATCH(Data!$A1073, Unique!$A$2:$A$5, 0)), "Mismatch", "")</f>
        <v/>
      </c>
      <c r="E1069" s="28" t="s">
        <v>23</v>
      </c>
      <c r="F1069" s="38">
        <v>0.4499999999999999</v>
      </c>
      <c r="G1069" s="43">
        <v>1500</v>
      </c>
      <c r="H1069" s="38">
        <v>674.99999999999989</v>
      </c>
    </row>
    <row r="1070" spans="1:8">
      <c r="A1070">
        <v>1069</v>
      </c>
      <c r="B1070" t="str">
        <f>IF(Data!$B1074&lt;&gt;INDEX(Unique!$B$2:$B$5, MATCH(Data!$A1074, Unique!$A$2:$A$5, 0)), "Mismatch", "")</f>
        <v/>
      </c>
      <c r="E1070" s="28" t="s">
        <v>18</v>
      </c>
      <c r="F1070" s="38">
        <v>0.4</v>
      </c>
      <c r="G1070" s="43">
        <v>3000</v>
      </c>
      <c r="H1070" s="38">
        <v>1200</v>
      </c>
    </row>
    <row r="1071" spans="1:8">
      <c r="A1071">
        <v>1070</v>
      </c>
      <c r="B1071" t="str">
        <f>IF(Data!$B1075&lt;&gt;INDEX(Unique!$B$2:$B$5, MATCH(Data!$A1075, Unique!$A$2:$A$5, 0)), "Mismatch", "")</f>
        <v/>
      </c>
      <c r="E1071" s="28" t="s">
        <v>19</v>
      </c>
      <c r="F1071" s="38">
        <v>0.30000000000000004</v>
      </c>
      <c r="G1071" s="43">
        <v>1500</v>
      </c>
      <c r="H1071" s="38">
        <v>450.00000000000006</v>
      </c>
    </row>
    <row r="1072" spans="1:8">
      <c r="A1072">
        <v>1071</v>
      </c>
      <c r="B1072" t="str">
        <f>IF(Data!$B1076&lt;&gt;INDEX(Unique!$B$2:$B$5, MATCH(Data!$A1076, Unique!$A$2:$A$5, 0)), "Mismatch", "")</f>
        <v/>
      </c>
      <c r="E1072" s="28" t="s">
        <v>20</v>
      </c>
      <c r="F1072" s="38">
        <v>0.30000000000000004</v>
      </c>
      <c r="G1072" s="43">
        <v>950</v>
      </c>
      <c r="H1072" s="38">
        <v>285.00000000000006</v>
      </c>
    </row>
    <row r="1073" spans="1:8">
      <c r="A1073">
        <v>1072</v>
      </c>
      <c r="B1073" t="str">
        <f>IF(Data!$B1077&lt;&gt;INDEX(Unique!$B$2:$B$5, MATCH(Data!$A1077, Unique!$A$2:$A$5, 0)), "Mismatch", "")</f>
        <v/>
      </c>
      <c r="E1073" s="28" t="s">
        <v>21</v>
      </c>
      <c r="F1073" s="38">
        <v>0.30000000000000004</v>
      </c>
      <c r="G1073" s="43">
        <v>1250</v>
      </c>
      <c r="H1073" s="38">
        <v>375.00000000000006</v>
      </c>
    </row>
    <row r="1074" spans="1:8">
      <c r="A1074">
        <v>1073</v>
      </c>
      <c r="B1074" t="str">
        <f>IF(Data!$B1078&lt;&gt;INDEX(Unique!$B$2:$B$5, MATCH(Data!$A1078, Unique!$A$2:$A$5, 0)), "Mismatch", "")</f>
        <v/>
      </c>
      <c r="E1074" s="28" t="s">
        <v>22</v>
      </c>
      <c r="F1074" s="38">
        <v>0.49999999999999994</v>
      </c>
      <c r="G1074" s="43">
        <v>1000</v>
      </c>
      <c r="H1074" s="38">
        <v>499.99999999999994</v>
      </c>
    </row>
    <row r="1075" spans="1:8">
      <c r="A1075">
        <v>1074</v>
      </c>
      <c r="B1075" t="str">
        <f>IF(Data!$B1079&lt;&gt;INDEX(Unique!$B$2:$B$5, MATCH(Data!$A1079, Unique!$A$2:$A$5, 0)), "Mismatch", "")</f>
        <v/>
      </c>
      <c r="E1075" s="28" t="s">
        <v>23</v>
      </c>
      <c r="F1075" s="38">
        <v>0.54999999999999982</v>
      </c>
      <c r="G1075" s="43">
        <v>2000</v>
      </c>
      <c r="H1075" s="38">
        <v>1099.9999999999995</v>
      </c>
    </row>
    <row r="1076" spans="1:8">
      <c r="A1076">
        <v>1075</v>
      </c>
      <c r="B1076" t="str">
        <f>IF(Data!$B1080&lt;&gt;INDEX(Unique!$B$2:$B$5, MATCH(Data!$A1080, Unique!$A$2:$A$5, 0)), "Mismatch", "")</f>
        <v/>
      </c>
      <c r="E1076" s="28" t="s">
        <v>18</v>
      </c>
      <c r="F1076" s="38">
        <v>0.49999999999999994</v>
      </c>
      <c r="G1076" s="43">
        <v>4500</v>
      </c>
      <c r="H1076" s="38">
        <v>2249.9999999999995</v>
      </c>
    </row>
    <row r="1077" spans="1:8">
      <c r="A1077">
        <v>1076</v>
      </c>
      <c r="B1077" t="str">
        <f>IF(Data!$B1081&lt;&gt;INDEX(Unique!$B$2:$B$5, MATCH(Data!$A1081, Unique!$A$2:$A$5, 0)), "Mismatch", "")</f>
        <v/>
      </c>
      <c r="E1077" s="28" t="s">
        <v>19</v>
      </c>
      <c r="F1077" s="38">
        <v>0.4</v>
      </c>
      <c r="G1077" s="43">
        <v>2500</v>
      </c>
      <c r="H1077" s="38">
        <v>1000</v>
      </c>
    </row>
    <row r="1078" spans="1:8">
      <c r="A1078">
        <v>1077</v>
      </c>
      <c r="B1078" t="str">
        <f>IF(Data!$B1082&lt;&gt;INDEX(Unique!$B$2:$B$5, MATCH(Data!$A1082, Unique!$A$2:$A$5, 0)), "Mismatch", "")</f>
        <v/>
      </c>
      <c r="E1078" s="28" t="s">
        <v>20</v>
      </c>
      <c r="F1078" s="38">
        <v>0.4</v>
      </c>
      <c r="G1078" s="43">
        <v>2000</v>
      </c>
      <c r="H1078" s="38">
        <v>800</v>
      </c>
    </row>
    <row r="1079" spans="1:8">
      <c r="A1079">
        <v>1078</v>
      </c>
      <c r="B1079" t="str">
        <f>IF(Data!$B1083&lt;&gt;INDEX(Unique!$B$2:$B$5, MATCH(Data!$A1083, Unique!$A$2:$A$5, 0)), "Mismatch", "")</f>
        <v/>
      </c>
      <c r="E1079" s="28" t="s">
        <v>21</v>
      </c>
      <c r="F1079" s="38">
        <v>0.4</v>
      </c>
      <c r="G1079" s="43">
        <v>1500</v>
      </c>
      <c r="H1079" s="38">
        <v>600</v>
      </c>
    </row>
    <row r="1080" spans="1:8">
      <c r="A1080">
        <v>1079</v>
      </c>
      <c r="B1080" t="str">
        <f>IF(Data!$B1084&lt;&gt;INDEX(Unique!$B$2:$B$5, MATCH(Data!$A1084, Unique!$A$2:$A$5, 0)), "Mismatch", "")</f>
        <v/>
      </c>
      <c r="E1080" s="28" t="s">
        <v>22</v>
      </c>
      <c r="F1080" s="38">
        <v>0.49999999999999994</v>
      </c>
      <c r="G1080" s="43">
        <v>1500</v>
      </c>
      <c r="H1080" s="38">
        <v>749.99999999999989</v>
      </c>
    </row>
    <row r="1081" spans="1:8">
      <c r="A1081">
        <v>1080</v>
      </c>
      <c r="B1081" t="str">
        <f>IF(Data!$B1085&lt;&gt;INDEX(Unique!$B$2:$B$5, MATCH(Data!$A1085, Unique!$A$2:$A$5, 0)), "Mismatch", "")</f>
        <v/>
      </c>
      <c r="E1081" s="28" t="s">
        <v>23</v>
      </c>
      <c r="F1081" s="38">
        <v>0.54999999999999982</v>
      </c>
      <c r="G1081" s="43">
        <v>2500</v>
      </c>
      <c r="H1081" s="38">
        <v>1374.9999999999995</v>
      </c>
    </row>
    <row r="1082" spans="1:8">
      <c r="A1082">
        <v>1081</v>
      </c>
      <c r="B1082" t="str">
        <f>IF(Data!$B1086&lt;&gt;INDEX(Unique!$B$2:$B$5, MATCH(Data!$A1086, Unique!$A$2:$A$5, 0)), "Mismatch", "")</f>
        <v/>
      </c>
      <c r="E1082" s="28" t="s">
        <v>18</v>
      </c>
      <c r="F1082" s="38">
        <v>0.2</v>
      </c>
      <c r="G1082" s="43">
        <v>6750</v>
      </c>
      <c r="H1082" s="38">
        <v>1350</v>
      </c>
    </row>
    <row r="1083" spans="1:8">
      <c r="A1083">
        <v>1082</v>
      </c>
      <c r="B1083" t="str">
        <f>IF(Data!$B1087&lt;&gt;INDEX(Unique!$B$2:$B$5, MATCH(Data!$A1087, Unique!$A$2:$A$5, 0)), "Mismatch", "")</f>
        <v/>
      </c>
      <c r="E1083" s="28" t="s">
        <v>19</v>
      </c>
      <c r="F1083" s="38">
        <v>0.3</v>
      </c>
      <c r="G1083" s="43">
        <v>6750</v>
      </c>
      <c r="H1083" s="38">
        <v>2025</v>
      </c>
    </row>
    <row r="1084" spans="1:8">
      <c r="A1084">
        <v>1083</v>
      </c>
      <c r="B1084" t="str">
        <f>IF(Data!$B1088&lt;&gt;INDEX(Unique!$B$2:$B$5, MATCH(Data!$A1088, Unique!$A$2:$A$5, 0)), "Mismatch", "")</f>
        <v/>
      </c>
      <c r="E1084" s="28" t="s">
        <v>20</v>
      </c>
      <c r="F1084" s="38">
        <v>0.3</v>
      </c>
      <c r="G1084" s="43">
        <v>4750</v>
      </c>
      <c r="H1084" s="38">
        <v>1425</v>
      </c>
    </row>
    <row r="1085" spans="1:8">
      <c r="A1085">
        <v>1084</v>
      </c>
      <c r="B1085" t="str">
        <f>IF(Data!$B1089&lt;&gt;INDEX(Unique!$B$2:$B$5, MATCH(Data!$A1089, Unique!$A$2:$A$5, 0)), "Mismatch", "")</f>
        <v/>
      </c>
      <c r="E1085" s="28" t="s">
        <v>21</v>
      </c>
      <c r="F1085" s="38">
        <v>0.35</v>
      </c>
      <c r="G1085" s="43">
        <v>4750</v>
      </c>
      <c r="H1085" s="38">
        <v>1662.5</v>
      </c>
    </row>
    <row r="1086" spans="1:8">
      <c r="A1086">
        <v>1085</v>
      </c>
      <c r="B1086" t="str">
        <f>IF(Data!$B1090&lt;&gt;INDEX(Unique!$B$2:$B$5, MATCH(Data!$A1090, Unique!$A$2:$A$5, 0)), "Mismatch", "")</f>
        <v/>
      </c>
      <c r="E1086" s="28" t="s">
        <v>22</v>
      </c>
      <c r="F1086" s="38">
        <v>0.4</v>
      </c>
      <c r="G1086" s="43">
        <v>3250</v>
      </c>
      <c r="H1086" s="38">
        <v>1300</v>
      </c>
    </row>
    <row r="1087" spans="1:8">
      <c r="A1087">
        <v>1086</v>
      </c>
      <c r="B1087" t="str">
        <f>IF(Data!$B1091&lt;&gt;INDEX(Unique!$B$2:$B$5, MATCH(Data!$A1091, Unique!$A$2:$A$5, 0)), "Mismatch", "")</f>
        <v/>
      </c>
      <c r="E1087" s="28" t="s">
        <v>23</v>
      </c>
      <c r="F1087" s="38">
        <v>0.35</v>
      </c>
      <c r="G1087" s="43">
        <v>4750</v>
      </c>
      <c r="H1087" s="38">
        <v>1662.5</v>
      </c>
    </row>
    <row r="1088" spans="1:8">
      <c r="A1088">
        <v>1087</v>
      </c>
      <c r="B1088" t="str">
        <f>IF(Data!$B1092&lt;&gt;INDEX(Unique!$B$2:$B$5, MATCH(Data!$A1092, Unique!$A$2:$A$5, 0)), "Mismatch", "")</f>
        <v/>
      </c>
      <c r="E1088" s="28" t="s">
        <v>18</v>
      </c>
      <c r="F1088" s="38">
        <v>0.25</v>
      </c>
      <c r="G1088" s="43">
        <v>6250</v>
      </c>
      <c r="H1088" s="38">
        <v>1562.5</v>
      </c>
    </row>
    <row r="1089" spans="1:8">
      <c r="A1089">
        <v>1088</v>
      </c>
      <c r="B1089" t="str">
        <f>IF(Data!$B1093&lt;&gt;INDEX(Unique!$B$2:$B$5, MATCH(Data!$A1093, Unique!$A$2:$A$5, 0)), "Mismatch", "")</f>
        <v/>
      </c>
      <c r="E1089" s="28" t="s">
        <v>19</v>
      </c>
      <c r="F1089" s="38">
        <v>0.35</v>
      </c>
      <c r="G1089" s="43">
        <v>6000</v>
      </c>
      <c r="H1089" s="38">
        <v>2100</v>
      </c>
    </row>
    <row r="1090" spans="1:8">
      <c r="A1090">
        <v>1089</v>
      </c>
      <c r="B1090" t="str">
        <f>IF(Data!$B1094&lt;&gt;INDEX(Unique!$B$2:$B$5, MATCH(Data!$A1094, Unique!$A$2:$A$5, 0)), "Mismatch", "")</f>
        <v/>
      </c>
      <c r="E1090" s="28" t="s">
        <v>20</v>
      </c>
      <c r="F1090" s="38">
        <v>0.35</v>
      </c>
      <c r="G1090" s="43">
        <v>4250</v>
      </c>
      <c r="H1090" s="38">
        <v>1487.5</v>
      </c>
    </row>
    <row r="1091" spans="1:8">
      <c r="A1091">
        <v>1090</v>
      </c>
      <c r="B1091" t="str">
        <f>IF(Data!$B1095&lt;&gt;INDEX(Unique!$B$2:$B$5, MATCH(Data!$A1095, Unique!$A$2:$A$5, 0)), "Mismatch", "")</f>
        <v/>
      </c>
      <c r="E1091" s="28" t="s">
        <v>21</v>
      </c>
      <c r="F1091" s="38">
        <v>0.35</v>
      </c>
      <c r="G1091" s="43">
        <v>3750</v>
      </c>
      <c r="H1091" s="38">
        <v>1312.5</v>
      </c>
    </row>
    <row r="1092" spans="1:8">
      <c r="A1092">
        <v>1091</v>
      </c>
      <c r="B1092" t="str">
        <f>IF(Data!$B1096&lt;&gt;INDEX(Unique!$B$2:$B$5, MATCH(Data!$A1096, Unique!$A$2:$A$5, 0)), "Mismatch", "")</f>
        <v/>
      </c>
      <c r="E1092" s="28" t="s">
        <v>22</v>
      </c>
      <c r="F1092" s="38">
        <v>0.4</v>
      </c>
      <c r="G1092" s="43">
        <v>2500</v>
      </c>
      <c r="H1092" s="38">
        <v>1000</v>
      </c>
    </row>
    <row r="1093" spans="1:8">
      <c r="A1093">
        <v>1092</v>
      </c>
      <c r="B1093" t="str">
        <f>IF(Data!$B1097&lt;&gt;INDEX(Unique!$B$2:$B$5, MATCH(Data!$A1097, Unique!$A$2:$A$5, 0)), "Mismatch", "")</f>
        <v/>
      </c>
      <c r="E1093" s="28" t="s">
        <v>23</v>
      </c>
      <c r="F1093" s="38">
        <v>0.35</v>
      </c>
      <c r="G1093" s="43">
        <v>4500</v>
      </c>
      <c r="H1093" s="38">
        <v>1575</v>
      </c>
    </row>
    <row r="1094" spans="1:8">
      <c r="A1094">
        <v>1093</v>
      </c>
      <c r="B1094" t="str">
        <f>IF(Data!$B1098&lt;&gt;INDEX(Unique!$B$2:$B$5, MATCH(Data!$A1098, Unique!$A$2:$A$5, 0)), "Mismatch", "")</f>
        <v/>
      </c>
      <c r="E1094" s="28" t="s">
        <v>18</v>
      </c>
      <c r="F1094" s="38">
        <v>0.3</v>
      </c>
      <c r="G1094" s="43">
        <v>6250</v>
      </c>
      <c r="H1094" s="38">
        <v>1875</v>
      </c>
    </row>
    <row r="1095" spans="1:8">
      <c r="A1095">
        <v>1094</v>
      </c>
      <c r="B1095" t="str">
        <f>IF(Data!$B1099&lt;&gt;INDEX(Unique!$B$2:$B$5, MATCH(Data!$A1099, Unique!$A$2:$A$5, 0)), "Mismatch", "")</f>
        <v/>
      </c>
      <c r="E1095" s="28" t="s">
        <v>19</v>
      </c>
      <c r="F1095" s="38">
        <v>0.4</v>
      </c>
      <c r="G1095" s="43">
        <v>6250</v>
      </c>
      <c r="H1095" s="38">
        <v>2500</v>
      </c>
    </row>
    <row r="1096" spans="1:8">
      <c r="A1096">
        <v>1095</v>
      </c>
      <c r="B1096" t="str">
        <f>IF(Data!$B1100&lt;&gt;INDEX(Unique!$B$2:$B$5, MATCH(Data!$A1100, Unique!$A$2:$A$5, 0)), "Mismatch", "")</f>
        <v/>
      </c>
      <c r="E1096" s="28" t="s">
        <v>20</v>
      </c>
      <c r="F1096" s="38">
        <v>0.3</v>
      </c>
      <c r="G1096" s="43">
        <v>4500</v>
      </c>
      <c r="H1096" s="38">
        <v>1350</v>
      </c>
    </row>
    <row r="1097" spans="1:8">
      <c r="A1097">
        <v>1096</v>
      </c>
      <c r="B1097" t="str">
        <f>IF(Data!$B1101&lt;&gt;INDEX(Unique!$B$2:$B$5, MATCH(Data!$A1101, Unique!$A$2:$A$5, 0)), "Mismatch", "")</f>
        <v/>
      </c>
      <c r="E1097" s="28" t="s">
        <v>21</v>
      </c>
      <c r="F1097" s="38">
        <v>0.35000000000000003</v>
      </c>
      <c r="G1097" s="43">
        <v>3500</v>
      </c>
      <c r="H1097" s="38">
        <v>1225.0000000000002</v>
      </c>
    </row>
    <row r="1098" spans="1:8">
      <c r="A1098">
        <v>1097</v>
      </c>
      <c r="B1098" t="str">
        <f>IF(Data!$B1102&lt;&gt;INDEX(Unique!$B$2:$B$5, MATCH(Data!$A1102, Unique!$A$2:$A$5, 0)), "Mismatch", "")</f>
        <v/>
      </c>
      <c r="E1098" s="28" t="s">
        <v>22</v>
      </c>
      <c r="F1098" s="38">
        <v>0.4</v>
      </c>
      <c r="G1098" s="43">
        <v>2500</v>
      </c>
      <c r="H1098" s="38">
        <v>1000</v>
      </c>
    </row>
    <row r="1099" spans="1:8">
      <c r="A1099">
        <v>1098</v>
      </c>
      <c r="B1099" t="str">
        <f>IF(Data!$B1103&lt;&gt;INDEX(Unique!$B$2:$B$5, MATCH(Data!$A1103, Unique!$A$2:$A$5, 0)), "Mismatch", "")</f>
        <v/>
      </c>
      <c r="E1099" s="28" t="s">
        <v>23</v>
      </c>
      <c r="F1099" s="38">
        <v>0.35000000000000003</v>
      </c>
      <c r="G1099" s="43">
        <v>4000</v>
      </c>
      <c r="H1099" s="38">
        <v>1400.0000000000002</v>
      </c>
    </row>
    <row r="1100" spans="1:8">
      <c r="A1100">
        <v>1099</v>
      </c>
      <c r="B1100" t="str">
        <f>IF(Data!$B1104&lt;&gt;INDEX(Unique!$B$2:$B$5, MATCH(Data!$A1104, Unique!$A$2:$A$5, 0)), "Mismatch", "")</f>
        <v/>
      </c>
      <c r="E1100" s="28" t="s">
        <v>18</v>
      </c>
      <c r="F1100" s="38">
        <v>0.19999999999999998</v>
      </c>
      <c r="G1100" s="43">
        <v>6500</v>
      </c>
      <c r="H1100" s="38">
        <v>1300</v>
      </c>
    </row>
    <row r="1101" spans="1:8">
      <c r="A1101">
        <v>1100</v>
      </c>
      <c r="B1101" t="str">
        <f>IF(Data!$B1105&lt;&gt;INDEX(Unique!$B$2:$B$5, MATCH(Data!$A1105, Unique!$A$2:$A$5, 0)), "Mismatch", "")</f>
        <v/>
      </c>
      <c r="E1101" s="28" t="s">
        <v>19</v>
      </c>
      <c r="F1101" s="38">
        <v>0.20000000000000007</v>
      </c>
      <c r="G1101" s="43">
        <v>6500</v>
      </c>
      <c r="H1101" s="38">
        <v>1300.0000000000005</v>
      </c>
    </row>
    <row r="1102" spans="1:8">
      <c r="A1102">
        <v>1101</v>
      </c>
      <c r="B1102" t="str">
        <f>IF(Data!$B1106&lt;&gt;INDEX(Unique!$B$2:$B$5, MATCH(Data!$A1106, Unique!$A$2:$A$5, 0)), "Mismatch", "")</f>
        <v/>
      </c>
      <c r="E1102" s="28" t="s">
        <v>20</v>
      </c>
      <c r="F1102" s="38">
        <v>0.14999999999999997</v>
      </c>
      <c r="G1102" s="43">
        <v>4750</v>
      </c>
      <c r="H1102" s="38">
        <v>712.49999999999989</v>
      </c>
    </row>
    <row r="1103" spans="1:8">
      <c r="A1103">
        <v>1102</v>
      </c>
      <c r="B1103" t="str">
        <f>IF(Data!$B1107&lt;&gt;INDEX(Unique!$B$2:$B$5, MATCH(Data!$A1107, Unique!$A$2:$A$5, 0)), "Mismatch", "")</f>
        <v/>
      </c>
      <c r="E1103" s="28" t="s">
        <v>21</v>
      </c>
      <c r="F1103" s="38">
        <v>0.20000000000000007</v>
      </c>
      <c r="G1103" s="43">
        <v>3750</v>
      </c>
      <c r="H1103" s="38">
        <v>750.00000000000023</v>
      </c>
    </row>
    <row r="1104" spans="1:8">
      <c r="A1104">
        <v>1103</v>
      </c>
      <c r="B1104" t="str">
        <f>IF(Data!$B1108&lt;&gt;INDEX(Unique!$B$2:$B$5, MATCH(Data!$A1108, Unique!$A$2:$A$5, 0)), "Mismatch", "")</f>
        <v/>
      </c>
      <c r="E1104" s="28" t="s">
        <v>22</v>
      </c>
      <c r="F1104" s="38">
        <v>0.25</v>
      </c>
      <c r="G1104" s="43">
        <v>2750</v>
      </c>
      <c r="H1104" s="38">
        <v>687.5</v>
      </c>
    </row>
    <row r="1105" spans="1:8">
      <c r="A1105">
        <v>1104</v>
      </c>
      <c r="B1105" t="str">
        <f>IF(Data!$B1109&lt;&gt;INDEX(Unique!$B$2:$B$5, MATCH(Data!$A1109, Unique!$A$2:$A$5, 0)), "Mismatch", "")</f>
        <v/>
      </c>
      <c r="E1105" s="28" t="s">
        <v>23</v>
      </c>
      <c r="F1105" s="38">
        <v>0.20000000000000007</v>
      </c>
      <c r="G1105" s="43">
        <v>5500</v>
      </c>
      <c r="H1105" s="38">
        <v>1100.0000000000005</v>
      </c>
    </row>
    <row r="1106" spans="1:8">
      <c r="A1106">
        <v>1105</v>
      </c>
      <c r="B1106" t="str">
        <f>IF(Data!$B1110&lt;&gt;INDEX(Unique!$B$2:$B$5, MATCH(Data!$A1110, Unique!$A$2:$A$5, 0)), "Mismatch", "")</f>
        <v/>
      </c>
      <c r="E1106" s="28" t="s">
        <v>18</v>
      </c>
      <c r="F1106" s="38">
        <v>9.9999999999999964E-2</v>
      </c>
      <c r="G1106" s="43">
        <v>7000</v>
      </c>
      <c r="H1106" s="38">
        <v>699.99999999999977</v>
      </c>
    </row>
    <row r="1107" spans="1:8">
      <c r="A1107">
        <v>1106</v>
      </c>
      <c r="B1107" t="str">
        <f>IF(Data!$B1111&lt;&gt;INDEX(Unique!$B$2:$B$5, MATCH(Data!$A1111, Unique!$A$2:$A$5, 0)), "Mismatch", "")</f>
        <v/>
      </c>
      <c r="E1107" s="28" t="s">
        <v>19</v>
      </c>
      <c r="F1107" s="38">
        <v>0.20000000000000007</v>
      </c>
      <c r="G1107" s="43">
        <v>7250</v>
      </c>
      <c r="H1107" s="38">
        <v>1450.0000000000005</v>
      </c>
    </row>
    <row r="1108" spans="1:8">
      <c r="A1108">
        <v>1107</v>
      </c>
      <c r="B1108" t="str">
        <f>IF(Data!$B1112&lt;&gt;INDEX(Unique!$B$2:$B$5, MATCH(Data!$A1112, Unique!$A$2:$A$5, 0)), "Mismatch", "")</f>
        <v/>
      </c>
      <c r="E1108" s="28" t="s">
        <v>20</v>
      </c>
      <c r="F1108" s="38">
        <v>0.14999999999999997</v>
      </c>
      <c r="G1108" s="43">
        <v>5750</v>
      </c>
      <c r="H1108" s="38">
        <v>862.49999999999977</v>
      </c>
    </row>
    <row r="1109" spans="1:8">
      <c r="A1109">
        <v>1108</v>
      </c>
      <c r="B1109" t="str">
        <f>IF(Data!$B1113&lt;&gt;INDEX(Unique!$B$2:$B$5, MATCH(Data!$A1113, Unique!$A$2:$A$5, 0)), "Mismatch", "")</f>
        <v/>
      </c>
      <c r="E1109" s="28" t="s">
        <v>21</v>
      </c>
      <c r="F1109" s="38">
        <v>0.35000000000000003</v>
      </c>
      <c r="G1109" s="43">
        <v>5000</v>
      </c>
      <c r="H1109" s="38">
        <v>1750.0000000000002</v>
      </c>
    </row>
    <row r="1110" spans="1:8">
      <c r="A1110">
        <v>1109</v>
      </c>
      <c r="B1110" t="str">
        <f>IF(Data!$B1114&lt;&gt;INDEX(Unique!$B$2:$B$5, MATCH(Data!$A1114, Unique!$A$2:$A$5, 0)), "Mismatch", "")</f>
        <v/>
      </c>
      <c r="E1110" s="28" t="s">
        <v>22</v>
      </c>
      <c r="F1110" s="38">
        <v>0.5</v>
      </c>
      <c r="G1110" s="43">
        <v>4000</v>
      </c>
      <c r="H1110" s="38">
        <v>2000</v>
      </c>
    </row>
    <row r="1111" spans="1:8">
      <c r="A1111">
        <v>1110</v>
      </c>
      <c r="B1111" t="str">
        <f>IF(Data!$B1115&lt;&gt;INDEX(Unique!$B$2:$B$5, MATCH(Data!$A1115, Unique!$A$2:$A$5, 0)), "Mismatch", "")</f>
        <v/>
      </c>
      <c r="E1111" s="28" t="s">
        <v>23</v>
      </c>
      <c r="F1111" s="38">
        <v>0.45</v>
      </c>
      <c r="G1111" s="43">
        <v>7500</v>
      </c>
      <c r="H1111" s="38">
        <v>3375</v>
      </c>
    </row>
    <row r="1112" spans="1:8">
      <c r="A1112">
        <v>1111</v>
      </c>
      <c r="B1112" t="str">
        <f>IF(Data!$B1116&lt;&gt;INDEX(Unique!$B$2:$B$5, MATCH(Data!$A1116, Unique!$A$2:$A$5, 0)), "Mismatch", "")</f>
        <v/>
      </c>
      <c r="E1112" s="28" t="s">
        <v>18</v>
      </c>
      <c r="F1112" s="38">
        <v>0.45</v>
      </c>
      <c r="G1112" s="43">
        <v>7500</v>
      </c>
      <c r="H1112" s="38">
        <v>3375</v>
      </c>
    </row>
    <row r="1113" spans="1:8">
      <c r="A1113">
        <v>1112</v>
      </c>
      <c r="B1113" t="str">
        <f>IF(Data!$B1117&lt;&gt;INDEX(Unique!$B$2:$B$5, MATCH(Data!$A1117, Unique!$A$2:$A$5, 0)), "Mismatch", "")</f>
        <v/>
      </c>
      <c r="E1113" s="28" t="s">
        <v>19</v>
      </c>
      <c r="F1113" s="38">
        <v>0.5</v>
      </c>
      <c r="G1113" s="43">
        <v>7500</v>
      </c>
      <c r="H1113" s="38">
        <v>3750</v>
      </c>
    </row>
    <row r="1114" spans="1:8">
      <c r="A1114">
        <v>1113</v>
      </c>
      <c r="B1114" t="str">
        <f>IF(Data!$B1118&lt;&gt;INDEX(Unique!$B$2:$B$5, MATCH(Data!$A1118, Unique!$A$2:$A$5, 0)), "Mismatch", "")</f>
        <v/>
      </c>
      <c r="E1114" s="28" t="s">
        <v>20</v>
      </c>
      <c r="F1114" s="38">
        <v>0.45</v>
      </c>
      <c r="G1114" s="43">
        <v>6500</v>
      </c>
      <c r="H1114" s="38">
        <v>2925</v>
      </c>
    </row>
    <row r="1115" spans="1:8">
      <c r="A1115">
        <v>1114</v>
      </c>
      <c r="B1115" t="str">
        <f>IF(Data!$B1119&lt;&gt;INDEX(Unique!$B$2:$B$5, MATCH(Data!$A1119, Unique!$A$2:$A$5, 0)), "Mismatch", "")</f>
        <v/>
      </c>
      <c r="E1115" s="28" t="s">
        <v>21</v>
      </c>
      <c r="F1115" s="38">
        <v>0.45</v>
      </c>
      <c r="G1115" s="43">
        <v>6000</v>
      </c>
      <c r="H1115" s="38">
        <v>2700</v>
      </c>
    </row>
    <row r="1116" spans="1:8">
      <c r="A1116">
        <v>1115</v>
      </c>
      <c r="B1116" t="str">
        <f>IF(Data!$B1120&lt;&gt;INDEX(Unique!$B$2:$B$5, MATCH(Data!$A1120, Unique!$A$2:$A$5, 0)), "Mismatch", "")</f>
        <v/>
      </c>
      <c r="E1116" s="28" t="s">
        <v>22</v>
      </c>
      <c r="F1116" s="38">
        <v>0.5</v>
      </c>
      <c r="G1116" s="43">
        <v>5000</v>
      </c>
      <c r="H1116" s="38">
        <v>2500</v>
      </c>
    </row>
    <row r="1117" spans="1:8">
      <c r="A1117">
        <v>1116</v>
      </c>
      <c r="B1117" t="str">
        <f>IF(Data!$B1121&lt;&gt;INDEX(Unique!$B$2:$B$5, MATCH(Data!$A1121, Unique!$A$2:$A$5, 0)), "Mismatch", "")</f>
        <v/>
      </c>
      <c r="E1117" s="28" t="s">
        <v>23</v>
      </c>
      <c r="F1117" s="38">
        <v>0.55000000000000004</v>
      </c>
      <c r="G1117" s="43">
        <v>8750</v>
      </c>
      <c r="H1117" s="38">
        <v>4812.5</v>
      </c>
    </row>
    <row r="1118" spans="1:8">
      <c r="A1118">
        <v>1117</v>
      </c>
      <c r="B1118" t="str">
        <f>IF(Data!$B1122&lt;&gt;INDEX(Unique!$B$2:$B$5, MATCH(Data!$A1122, Unique!$A$2:$A$5, 0)), "Mismatch", "")</f>
        <v/>
      </c>
      <c r="E1118" s="28" t="s">
        <v>18</v>
      </c>
      <c r="F1118" s="38">
        <v>0.45</v>
      </c>
      <c r="G1118" s="43">
        <v>8250</v>
      </c>
      <c r="H1118" s="38">
        <v>3712.5</v>
      </c>
    </row>
    <row r="1119" spans="1:8">
      <c r="A1119">
        <v>1118</v>
      </c>
      <c r="B1119" t="str">
        <f>IF(Data!$B1123&lt;&gt;INDEX(Unique!$B$2:$B$5, MATCH(Data!$A1123, Unique!$A$2:$A$5, 0)), "Mismatch", "")</f>
        <v/>
      </c>
      <c r="E1119" s="28" t="s">
        <v>19</v>
      </c>
      <c r="F1119" s="38">
        <v>0.5</v>
      </c>
      <c r="G1119" s="43">
        <v>8250</v>
      </c>
      <c r="H1119" s="38">
        <v>4125</v>
      </c>
    </row>
    <row r="1120" spans="1:8">
      <c r="A1120">
        <v>1119</v>
      </c>
      <c r="B1120" t="str">
        <f>IF(Data!$B1124&lt;&gt;INDEX(Unique!$B$2:$B$5, MATCH(Data!$A1124, Unique!$A$2:$A$5, 0)), "Mismatch", "")</f>
        <v/>
      </c>
      <c r="E1120" s="28" t="s">
        <v>20</v>
      </c>
      <c r="F1120" s="38">
        <v>0.45</v>
      </c>
      <c r="G1120" s="43">
        <v>9750</v>
      </c>
      <c r="H1120" s="38">
        <v>4387.5</v>
      </c>
    </row>
    <row r="1121" spans="1:8">
      <c r="A1121">
        <v>1120</v>
      </c>
      <c r="B1121" t="str">
        <f>IF(Data!$B1125&lt;&gt;INDEX(Unique!$B$2:$B$5, MATCH(Data!$A1125, Unique!$A$2:$A$5, 0)), "Mismatch", "")</f>
        <v/>
      </c>
      <c r="E1121" s="28" t="s">
        <v>21</v>
      </c>
      <c r="F1121" s="38">
        <v>0.45</v>
      </c>
      <c r="G1121" s="43">
        <v>5750</v>
      </c>
      <c r="H1121" s="38">
        <v>2587.5</v>
      </c>
    </row>
    <row r="1122" spans="1:8">
      <c r="A1122">
        <v>1121</v>
      </c>
      <c r="B1122" t="str">
        <f>IF(Data!$B1126&lt;&gt;INDEX(Unique!$B$2:$B$5, MATCH(Data!$A1126, Unique!$A$2:$A$5, 0)), "Mismatch", "")</f>
        <v/>
      </c>
      <c r="E1122" s="28" t="s">
        <v>22</v>
      </c>
      <c r="F1122" s="38">
        <v>0.5</v>
      </c>
      <c r="G1122" s="43">
        <v>5250</v>
      </c>
      <c r="H1122" s="38">
        <v>2625</v>
      </c>
    </row>
    <row r="1123" spans="1:8">
      <c r="A1123">
        <v>1122</v>
      </c>
      <c r="B1123" t="str">
        <f>IF(Data!$B1127&lt;&gt;INDEX(Unique!$B$2:$B$5, MATCH(Data!$A1127, Unique!$A$2:$A$5, 0)), "Mismatch", "")</f>
        <v/>
      </c>
      <c r="E1123" s="28" t="s">
        <v>23</v>
      </c>
      <c r="F1123" s="38">
        <v>0.6</v>
      </c>
      <c r="G1123" s="43">
        <v>8000</v>
      </c>
      <c r="H1123" s="38">
        <v>4800</v>
      </c>
    </row>
    <row r="1124" spans="1:8">
      <c r="A1124">
        <v>1123</v>
      </c>
      <c r="B1124" t="str">
        <f>IF(Data!$B1128&lt;&gt;INDEX(Unique!$B$2:$B$5, MATCH(Data!$A1128, Unique!$A$2:$A$5, 0)), "Mismatch", "")</f>
        <v/>
      </c>
      <c r="E1124" s="28" t="s">
        <v>18</v>
      </c>
      <c r="F1124" s="38">
        <v>0.4</v>
      </c>
      <c r="G1124" s="43">
        <v>7500</v>
      </c>
      <c r="H1124" s="38">
        <v>3000</v>
      </c>
    </row>
    <row r="1125" spans="1:8">
      <c r="A1125">
        <v>1124</v>
      </c>
      <c r="B1125" t="str">
        <f>IF(Data!$B1129&lt;&gt;INDEX(Unique!$B$2:$B$5, MATCH(Data!$A1129, Unique!$A$2:$A$5, 0)), "Mismatch", "")</f>
        <v/>
      </c>
      <c r="E1125" s="28" t="s">
        <v>19</v>
      </c>
      <c r="F1125" s="38">
        <v>0.55000000000000004</v>
      </c>
      <c r="G1125" s="43">
        <v>7500</v>
      </c>
      <c r="H1125" s="38">
        <v>4125</v>
      </c>
    </row>
    <row r="1126" spans="1:8">
      <c r="A1126">
        <v>1125</v>
      </c>
      <c r="B1126" t="str">
        <f>IF(Data!$B1130&lt;&gt;INDEX(Unique!$B$2:$B$5, MATCH(Data!$A1130, Unique!$A$2:$A$5, 0)), "Mismatch", "")</f>
        <v/>
      </c>
      <c r="E1126" s="28" t="s">
        <v>20</v>
      </c>
      <c r="F1126" s="38">
        <v>0.55000000000000004</v>
      </c>
      <c r="G1126" s="43">
        <v>9250</v>
      </c>
      <c r="H1126" s="38">
        <v>5087.5</v>
      </c>
    </row>
    <row r="1127" spans="1:8">
      <c r="A1127">
        <v>1126</v>
      </c>
      <c r="B1127" t="str">
        <f>IF(Data!$B1131&lt;&gt;INDEX(Unique!$B$2:$B$5, MATCH(Data!$A1131, Unique!$A$2:$A$5, 0)), "Mismatch", "")</f>
        <v/>
      </c>
      <c r="E1127" s="28" t="s">
        <v>21</v>
      </c>
      <c r="F1127" s="38">
        <v>0.5</v>
      </c>
      <c r="G1127" s="43">
        <v>4250</v>
      </c>
      <c r="H1127" s="38">
        <v>2125</v>
      </c>
    </row>
    <row r="1128" spans="1:8">
      <c r="A1128">
        <v>1127</v>
      </c>
      <c r="B1128" t="str">
        <f>IF(Data!$B1132&lt;&gt;INDEX(Unique!$B$2:$B$5, MATCH(Data!$A1132, Unique!$A$2:$A$5, 0)), "Mismatch", "")</f>
        <v/>
      </c>
      <c r="E1128" s="28" t="s">
        <v>22</v>
      </c>
      <c r="F1128" s="38">
        <v>0.55000000000000004</v>
      </c>
      <c r="G1128" s="43">
        <v>4250</v>
      </c>
      <c r="H1128" s="38">
        <v>2337.5</v>
      </c>
    </row>
    <row r="1129" spans="1:8">
      <c r="A1129">
        <v>1128</v>
      </c>
      <c r="B1129" t="str">
        <f>IF(Data!$B1133&lt;&gt;INDEX(Unique!$B$2:$B$5, MATCH(Data!$A1133, Unique!$A$2:$A$5, 0)), "Mismatch", "")</f>
        <v/>
      </c>
      <c r="E1129" s="28" t="s">
        <v>23</v>
      </c>
      <c r="F1129" s="38">
        <v>0.6</v>
      </c>
      <c r="G1129" s="43">
        <v>6750</v>
      </c>
      <c r="H1129" s="38">
        <v>4050</v>
      </c>
    </row>
    <row r="1130" spans="1:8">
      <c r="A1130">
        <v>1129</v>
      </c>
      <c r="B1130" t="str">
        <f>IF(Data!$B1134&lt;&gt;INDEX(Unique!$B$2:$B$5, MATCH(Data!$A1134, Unique!$A$2:$A$5, 0)), "Mismatch", "")</f>
        <v/>
      </c>
      <c r="E1130" s="28" t="s">
        <v>18</v>
      </c>
      <c r="F1130" s="38">
        <v>0.55000000000000004</v>
      </c>
      <c r="G1130" s="43">
        <v>6250</v>
      </c>
      <c r="H1130" s="38">
        <v>3437.5000000000005</v>
      </c>
    </row>
    <row r="1131" spans="1:8">
      <c r="A1131">
        <v>1130</v>
      </c>
      <c r="B1131" t="str">
        <f>IF(Data!$B1135&lt;&gt;INDEX(Unique!$B$2:$B$5, MATCH(Data!$A1135, Unique!$A$2:$A$5, 0)), "Mismatch", "")</f>
        <v/>
      </c>
      <c r="E1131" s="28" t="s">
        <v>19</v>
      </c>
      <c r="F1131" s="38">
        <v>0.55000000000000004</v>
      </c>
      <c r="G1131" s="43">
        <v>5750</v>
      </c>
      <c r="H1131" s="38">
        <v>3162.5000000000005</v>
      </c>
    </row>
    <row r="1132" spans="1:8">
      <c r="A1132">
        <v>1131</v>
      </c>
      <c r="B1132" t="str">
        <f>IF(Data!$B1136&lt;&gt;INDEX(Unique!$B$2:$B$5, MATCH(Data!$A1136, Unique!$A$2:$A$5, 0)), "Mismatch", "")</f>
        <v/>
      </c>
      <c r="E1132" s="28" t="s">
        <v>20</v>
      </c>
      <c r="F1132" s="38">
        <v>0.6</v>
      </c>
      <c r="G1132" s="43">
        <v>6250</v>
      </c>
      <c r="H1132" s="38">
        <v>3750</v>
      </c>
    </row>
    <row r="1133" spans="1:8">
      <c r="A1133">
        <v>1132</v>
      </c>
      <c r="B1133" t="str">
        <f>IF(Data!$B1137&lt;&gt;INDEX(Unique!$B$2:$B$5, MATCH(Data!$A1137, Unique!$A$2:$A$5, 0)), "Mismatch", "")</f>
        <v/>
      </c>
      <c r="E1133" s="28" t="s">
        <v>21</v>
      </c>
      <c r="F1133" s="38">
        <v>0.6</v>
      </c>
      <c r="G1133" s="43">
        <v>3500</v>
      </c>
      <c r="H1133" s="38">
        <v>2100</v>
      </c>
    </row>
    <row r="1134" spans="1:8">
      <c r="A1134">
        <v>1133</v>
      </c>
      <c r="B1134" t="str">
        <f>IF(Data!$B1138&lt;&gt;INDEX(Unique!$B$2:$B$5, MATCH(Data!$A1138, Unique!$A$2:$A$5, 0)), "Mismatch", "")</f>
        <v/>
      </c>
      <c r="E1134" s="28" t="s">
        <v>22</v>
      </c>
      <c r="F1134" s="38">
        <v>0.45</v>
      </c>
      <c r="G1134" s="43">
        <v>3500</v>
      </c>
      <c r="H1134" s="38">
        <v>1575</v>
      </c>
    </row>
    <row r="1135" spans="1:8">
      <c r="A1135">
        <v>1134</v>
      </c>
      <c r="B1135" t="str">
        <f>IF(Data!$B1139&lt;&gt;INDEX(Unique!$B$2:$B$5, MATCH(Data!$A1139, Unique!$A$2:$A$5, 0)), "Mismatch", "")</f>
        <v/>
      </c>
      <c r="E1135" s="28" t="s">
        <v>23</v>
      </c>
      <c r="F1135" s="38">
        <v>0.4</v>
      </c>
      <c r="G1135" s="43">
        <v>5750</v>
      </c>
      <c r="H1135" s="38">
        <v>2300</v>
      </c>
    </row>
    <row r="1136" spans="1:8">
      <c r="A1136">
        <v>1135</v>
      </c>
      <c r="B1136" t="str">
        <f>IF(Data!$B1140&lt;&gt;INDEX(Unique!$B$2:$B$5, MATCH(Data!$A1140, Unique!$A$2:$A$5, 0)), "Mismatch", "")</f>
        <v/>
      </c>
      <c r="E1136" s="28" t="s">
        <v>18</v>
      </c>
      <c r="F1136" s="38">
        <v>0.30000000000000004</v>
      </c>
      <c r="G1136" s="43">
        <v>5250</v>
      </c>
      <c r="H1136" s="38">
        <v>1575.0000000000002</v>
      </c>
    </row>
    <row r="1137" spans="1:8">
      <c r="A1137">
        <v>1136</v>
      </c>
      <c r="B1137" t="str">
        <f>IF(Data!$B1141&lt;&gt;INDEX(Unique!$B$2:$B$5, MATCH(Data!$A1141, Unique!$A$2:$A$5, 0)), "Mismatch", "")</f>
        <v/>
      </c>
      <c r="E1137" s="28" t="s">
        <v>19</v>
      </c>
      <c r="F1137" s="38">
        <v>0.30000000000000004</v>
      </c>
      <c r="G1137" s="43">
        <v>5250</v>
      </c>
      <c r="H1137" s="38">
        <v>1575.0000000000002</v>
      </c>
    </row>
    <row r="1138" spans="1:8">
      <c r="A1138">
        <v>1137</v>
      </c>
      <c r="B1138" t="str">
        <f>IF(Data!$B1142&lt;&gt;INDEX(Unique!$B$2:$B$5, MATCH(Data!$A1142, Unique!$A$2:$A$5, 0)), "Mismatch", "")</f>
        <v/>
      </c>
      <c r="E1138" s="28" t="s">
        <v>20</v>
      </c>
      <c r="F1138" s="38">
        <v>0.35000000000000003</v>
      </c>
      <c r="G1138" s="43">
        <v>4750</v>
      </c>
      <c r="H1138" s="38">
        <v>1662.5000000000002</v>
      </c>
    </row>
    <row r="1139" spans="1:8">
      <c r="A1139">
        <v>1138</v>
      </c>
      <c r="B1139" t="str">
        <f>IF(Data!$B1143&lt;&gt;INDEX(Unique!$B$2:$B$5, MATCH(Data!$A1143, Unique!$A$2:$A$5, 0)), "Mismatch", "")</f>
        <v/>
      </c>
      <c r="E1139" s="28" t="s">
        <v>21</v>
      </c>
      <c r="F1139" s="38">
        <v>0.35000000000000003</v>
      </c>
      <c r="G1139" s="43">
        <v>3250</v>
      </c>
      <c r="H1139" s="38">
        <v>1137.5</v>
      </c>
    </row>
    <row r="1140" spans="1:8">
      <c r="A1140">
        <v>1139</v>
      </c>
      <c r="B1140" t="str">
        <f>IF(Data!$B1144&lt;&gt;INDEX(Unique!$B$2:$B$5, MATCH(Data!$A1144, Unique!$A$2:$A$5, 0)), "Mismatch", "")</f>
        <v/>
      </c>
      <c r="E1140" s="28" t="s">
        <v>22</v>
      </c>
      <c r="F1140" s="38">
        <v>0.30000000000000004</v>
      </c>
      <c r="G1140" s="43">
        <v>3000</v>
      </c>
      <c r="H1140" s="38">
        <v>900.00000000000011</v>
      </c>
    </row>
    <row r="1141" spans="1:8">
      <c r="A1141">
        <v>1140</v>
      </c>
      <c r="B1141" t="str">
        <f>IF(Data!$B1145&lt;&gt;INDEX(Unique!$B$2:$B$5, MATCH(Data!$A1145, Unique!$A$2:$A$5, 0)), "Mismatch", "")</f>
        <v/>
      </c>
      <c r="E1141" s="28" t="s">
        <v>23</v>
      </c>
      <c r="F1141" s="38">
        <v>0.4</v>
      </c>
      <c r="G1141" s="43">
        <v>4750</v>
      </c>
      <c r="H1141" s="38">
        <v>1900</v>
      </c>
    </row>
    <row r="1142" spans="1:8">
      <c r="A1142">
        <v>1141</v>
      </c>
      <c r="B1142" t="str">
        <f>IF(Data!$B1146&lt;&gt;INDEX(Unique!$B$2:$B$5, MATCH(Data!$A1146, Unique!$A$2:$A$5, 0)), "Mismatch", "")</f>
        <v/>
      </c>
      <c r="E1142" s="28" t="s">
        <v>18</v>
      </c>
      <c r="F1142" s="38">
        <v>0.20000000000000004</v>
      </c>
      <c r="G1142" s="43">
        <v>6250</v>
      </c>
      <c r="H1142" s="38">
        <v>1250.0000000000002</v>
      </c>
    </row>
    <row r="1143" spans="1:8">
      <c r="A1143">
        <v>1142</v>
      </c>
      <c r="B1143" t="str">
        <f>IF(Data!$B1147&lt;&gt;INDEX(Unique!$B$2:$B$5, MATCH(Data!$A1147, Unique!$A$2:$A$5, 0)), "Mismatch", "")</f>
        <v/>
      </c>
      <c r="E1143" s="28" t="s">
        <v>19</v>
      </c>
      <c r="F1143" s="38">
        <v>0.20000000000000004</v>
      </c>
      <c r="G1143" s="43">
        <v>6250</v>
      </c>
      <c r="H1143" s="38">
        <v>1250.0000000000002</v>
      </c>
    </row>
    <row r="1144" spans="1:8">
      <c r="A1144">
        <v>1143</v>
      </c>
      <c r="B1144" t="str">
        <f>IF(Data!$B1148&lt;&gt;INDEX(Unique!$B$2:$B$5, MATCH(Data!$A1148, Unique!$A$2:$A$5, 0)), "Mismatch", "")</f>
        <v/>
      </c>
      <c r="E1144" s="28" t="s">
        <v>20</v>
      </c>
      <c r="F1144" s="38">
        <v>0.45000000000000007</v>
      </c>
      <c r="G1144" s="43">
        <v>5750</v>
      </c>
      <c r="H1144" s="38">
        <v>2587.5000000000005</v>
      </c>
    </row>
    <row r="1145" spans="1:8">
      <c r="A1145">
        <v>1144</v>
      </c>
      <c r="B1145" t="str">
        <f>IF(Data!$B1149&lt;&gt;INDEX(Unique!$B$2:$B$5, MATCH(Data!$A1149, Unique!$A$2:$A$5, 0)), "Mismatch", "")</f>
        <v/>
      </c>
      <c r="E1145" s="28" t="s">
        <v>21</v>
      </c>
      <c r="F1145" s="38">
        <v>0.45000000000000007</v>
      </c>
      <c r="G1145" s="43">
        <v>4500</v>
      </c>
      <c r="H1145" s="38">
        <v>2025.0000000000002</v>
      </c>
    </row>
    <row r="1146" spans="1:8">
      <c r="A1146">
        <v>1145</v>
      </c>
      <c r="B1146" t="str">
        <f>IF(Data!$B1150&lt;&gt;INDEX(Unique!$B$2:$B$5, MATCH(Data!$A1150, Unique!$A$2:$A$5, 0)), "Mismatch", "")</f>
        <v/>
      </c>
      <c r="E1146" s="28" t="s">
        <v>22</v>
      </c>
      <c r="F1146" s="38">
        <v>0.49999999999999994</v>
      </c>
      <c r="G1146" s="43">
        <v>4250</v>
      </c>
      <c r="H1146" s="38">
        <v>2124.9999999999995</v>
      </c>
    </row>
    <row r="1147" spans="1:8">
      <c r="A1147">
        <v>1146</v>
      </c>
      <c r="B1147" t="str">
        <f>IF(Data!$B1151&lt;&gt;INDEX(Unique!$B$2:$B$5, MATCH(Data!$A1151, Unique!$A$2:$A$5, 0)), "Mismatch", "")</f>
        <v/>
      </c>
      <c r="E1147" s="28" t="s">
        <v>23</v>
      </c>
      <c r="F1147" s="38">
        <v>0.6</v>
      </c>
      <c r="G1147" s="43">
        <v>6250</v>
      </c>
      <c r="H1147" s="38">
        <v>3750</v>
      </c>
    </row>
    <row r="1148" spans="1:8">
      <c r="A1148">
        <v>1147</v>
      </c>
      <c r="B1148" t="str">
        <f>IF(Data!$B1152&lt;&gt;INDEX(Unique!$B$2:$B$5, MATCH(Data!$A1152, Unique!$A$2:$A$5, 0)), "Mismatch", "")</f>
        <v/>
      </c>
      <c r="E1148" s="28" t="s">
        <v>18</v>
      </c>
      <c r="F1148" s="38">
        <v>0.6</v>
      </c>
      <c r="G1148" s="43">
        <v>7750</v>
      </c>
      <c r="H1148" s="38">
        <v>4650</v>
      </c>
    </row>
    <row r="1149" spans="1:8">
      <c r="A1149">
        <v>1148</v>
      </c>
      <c r="B1149" t="str">
        <f>IF(Data!$B1153&lt;&gt;INDEX(Unique!$B$2:$B$5, MATCH(Data!$A1153, Unique!$A$2:$A$5, 0)), "Mismatch", "")</f>
        <v/>
      </c>
      <c r="E1149" s="28" t="s">
        <v>19</v>
      </c>
      <c r="F1149" s="38">
        <v>0.6</v>
      </c>
      <c r="G1149" s="43">
        <v>7750</v>
      </c>
      <c r="H1149" s="38">
        <v>4650</v>
      </c>
    </row>
    <row r="1150" spans="1:8">
      <c r="A1150">
        <v>1149</v>
      </c>
      <c r="B1150" t="str">
        <f>IF(Data!$B1154&lt;&gt;INDEX(Unique!$B$2:$B$5, MATCH(Data!$A1154, Unique!$A$2:$A$5, 0)), "Mismatch", "")</f>
        <v/>
      </c>
      <c r="E1150" s="28" t="s">
        <v>20</v>
      </c>
      <c r="F1150" s="38">
        <v>0.65</v>
      </c>
      <c r="G1150" s="43">
        <v>7000</v>
      </c>
      <c r="H1150" s="38">
        <v>4550</v>
      </c>
    </row>
    <row r="1151" spans="1:8">
      <c r="A1151">
        <v>1150</v>
      </c>
      <c r="B1151" t="str">
        <f>IF(Data!$B1155&lt;&gt;INDEX(Unique!$B$2:$B$5, MATCH(Data!$A1155, Unique!$A$2:$A$5, 0)), "Mismatch", "")</f>
        <v/>
      </c>
      <c r="E1151" s="28" t="s">
        <v>21</v>
      </c>
      <c r="F1151" s="38">
        <v>0.65</v>
      </c>
      <c r="G1151" s="43">
        <v>5500</v>
      </c>
      <c r="H1151" s="38">
        <v>3575</v>
      </c>
    </row>
    <row r="1152" spans="1:8">
      <c r="A1152">
        <v>1151</v>
      </c>
      <c r="B1152" t="str">
        <f>IF(Data!$B1156&lt;&gt;INDEX(Unique!$B$2:$B$5, MATCH(Data!$A1156, Unique!$A$2:$A$5, 0)), "Mismatch", "")</f>
        <v/>
      </c>
      <c r="E1152" s="28" t="s">
        <v>22</v>
      </c>
      <c r="F1152" s="38">
        <v>0.6</v>
      </c>
      <c r="G1152" s="43">
        <v>5000</v>
      </c>
      <c r="H1152" s="38">
        <v>3000</v>
      </c>
    </row>
    <row r="1153" spans="1:8">
      <c r="A1153">
        <v>1152</v>
      </c>
      <c r="B1153" t="str">
        <f>IF(Data!$B1157&lt;&gt;INDEX(Unique!$B$2:$B$5, MATCH(Data!$A1157, Unique!$A$2:$A$5, 0)), "Mismatch", "")</f>
        <v/>
      </c>
      <c r="E1153" s="28" t="s">
        <v>23</v>
      </c>
      <c r="F1153" s="38">
        <v>0.70000000000000007</v>
      </c>
      <c r="G1153" s="43">
        <v>7500</v>
      </c>
      <c r="H1153" s="38">
        <v>5250.0000000000009</v>
      </c>
    </row>
    <row r="1154" spans="1:8">
      <c r="A1154">
        <v>1153</v>
      </c>
      <c r="B1154" t="str">
        <f>IF(Data!$B1158&lt;&gt;INDEX(Unique!$B$2:$B$5, MATCH(Data!$A1158, Unique!$A$2:$A$5, 0)), "Mismatch", "")</f>
        <v/>
      </c>
      <c r="E1154" s="28" t="s">
        <v>18</v>
      </c>
      <c r="F1154" s="38">
        <v>0.4</v>
      </c>
      <c r="G1154" s="43">
        <v>4500</v>
      </c>
      <c r="H1154" s="38">
        <v>1800</v>
      </c>
    </row>
    <row r="1155" spans="1:8">
      <c r="A1155">
        <v>1154</v>
      </c>
      <c r="B1155" t="str">
        <f>IF(Data!$B1159&lt;&gt;INDEX(Unique!$B$2:$B$5, MATCH(Data!$A1159, Unique!$A$2:$A$5, 0)), "Mismatch", "")</f>
        <v/>
      </c>
      <c r="E1155" s="28" t="s">
        <v>19</v>
      </c>
      <c r="F1155" s="38">
        <v>0.4</v>
      </c>
      <c r="G1155" s="43">
        <v>2500</v>
      </c>
      <c r="H1155" s="38">
        <v>1000</v>
      </c>
    </row>
    <row r="1156" spans="1:8">
      <c r="A1156">
        <v>1155</v>
      </c>
      <c r="B1156" t="str">
        <f>IF(Data!$B1160&lt;&gt;INDEX(Unique!$B$2:$B$5, MATCH(Data!$A1160, Unique!$A$2:$A$5, 0)), "Mismatch", "")</f>
        <v/>
      </c>
      <c r="E1156" s="28" t="s">
        <v>20</v>
      </c>
      <c r="F1156" s="38">
        <v>0.30000000000000004</v>
      </c>
      <c r="G1156" s="43">
        <v>2500</v>
      </c>
      <c r="H1156" s="38">
        <v>750.00000000000011</v>
      </c>
    </row>
    <row r="1157" spans="1:8">
      <c r="A1157">
        <v>1156</v>
      </c>
      <c r="B1157" t="str">
        <f>IF(Data!$B1161&lt;&gt;INDEX(Unique!$B$2:$B$5, MATCH(Data!$A1161, Unique!$A$2:$A$5, 0)), "Mismatch", "")</f>
        <v/>
      </c>
      <c r="E1157" s="28" t="s">
        <v>21</v>
      </c>
      <c r="F1157" s="38">
        <v>0.35</v>
      </c>
      <c r="G1157" s="43">
        <v>1000</v>
      </c>
      <c r="H1157" s="38">
        <v>350</v>
      </c>
    </row>
    <row r="1158" spans="1:8">
      <c r="A1158">
        <v>1157</v>
      </c>
      <c r="B1158" t="str">
        <f>IF(Data!$B1162&lt;&gt;INDEX(Unique!$B$2:$B$5, MATCH(Data!$A1162, Unique!$A$2:$A$5, 0)), "Mismatch", "")</f>
        <v/>
      </c>
      <c r="E1158" s="28" t="s">
        <v>22</v>
      </c>
      <c r="F1158" s="38">
        <v>0.5</v>
      </c>
      <c r="G1158" s="43">
        <v>1500</v>
      </c>
      <c r="H1158" s="38">
        <v>750</v>
      </c>
    </row>
    <row r="1159" spans="1:8">
      <c r="A1159">
        <v>1158</v>
      </c>
      <c r="B1159" t="str">
        <f>IF(Data!$B1163&lt;&gt;INDEX(Unique!$B$2:$B$5, MATCH(Data!$A1163, Unique!$A$2:$A$5, 0)), "Mismatch", "")</f>
        <v/>
      </c>
      <c r="E1159" s="28" t="s">
        <v>23</v>
      </c>
      <c r="F1159" s="38">
        <v>0.4</v>
      </c>
      <c r="G1159" s="43">
        <v>2500</v>
      </c>
      <c r="H1159" s="38">
        <v>1000</v>
      </c>
    </row>
    <row r="1160" spans="1:8">
      <c r="A1160">
        <v>1159</v>
      </c>
      <c r="B1160" t="str">
        <f>IF(Data!$B1164&lt;&gt;INDEX(Unique!$B$2:$B$5, MATCH(Data!$A1164, Unique!$A$2:$A$5, 0)), "Mismatch", "")</f>
        <v/>
      </c>
      <c r="E1160" s="28" t="s">
        <v>18</v>
      </c>
      <c r="F1160" s="38">
        <v>0.4</v>
      </c>
      <c r="G1160" s="43">
        <v>5000</v>
      </c>
      <c r="H1160" s="38">
        <v>2000</v>
      </c>
    </row>
    <row r="1161" spans="1:8">
      <c r="A1161">
        <v>1160</v>
      </c>
      <c r="B1161" t="str">
        <f>IF(Data!$B1165&lt;&gt;INDEX(Unique!$B$2:$B$5, MATCH(Data!$A1165, Unique!$A$2:$A$5, 0)), "Mismatch", "")</f>
        <v/>
      </c>
      <c r="E1161" s="28" t="s">
        <v>19</v>
      </c>
      <c r="F1161" s="38">
        <v>0.4</v>
      </c>
      <c r="G1161" s="43">
        <v>1500</v>
      </c>
      <c r="H1161" s="38">
        <v>600</v>
      </c>
    </row>
    <row r="1162" spans="1:8">
      <c r="A1162">
        <v>1161</v>
      </c>
      <c r="B1162" t="str">
        <f>IF(Data!$B1166&lt;&gt;INDEX(Unique!$B$2:$B$5, MATCH(Data!$A1166, Unique!$A$2:$A$5, 0)), "Mismatch", "")</f>
        <v/>
      </c>
      <c r="E1162" s="28" t="s">
        <v>20</v>
      </c>
      <c r="F1162" s="38">
        <v>0.30000000000000004</v>
      </c>
      <c r="G1162" s="43">
        <v>2000</v>
      </c>
      <c r="H1162" s="38">
        <v>600.00000000000011</v>
      </c>
    </row>
    <row r="1163" spans="1:8">
      <c r="A1163">
        <v>1162</v>
      </c>
      <c r="B1163" t="str">
        <f>IF(Data!$B1167&lt;&gt;INDEX(Unique!$B$2:$B$5, MATCH(Data!$A1167, Unique!$A$2:$A$5, 0)), "Mismatch", "")</f>
        <v/>
      </c>
      <c r="E1163" s="28" t="s">
        <v>21</v>
      </c>
      <c r="F1163" s="38">
        <v>0.35</v>
      </c>
      <c r="G1163" s="43">
        <v>750</v>
      </c>
      <c r="H1163" s="38">
        <v>262.5</v>
      </c>
    </row>
    <row r="1164" spans="1:8">
      <c r="A1164">
        <v>1163</v>
      </c>
      <c r="B1164" t="str">
        <f>IF(Data!$B1168&lt;&gt;INDEX(Unique!$B$2:$B$5, MATCH(Data!$A1168, Unique!$A$2:$A$5, 0)), "Mismatch", "")</f>
        <v/>
      </c>
      <c r="E1164" s="28" t="s">
        <v>22</v>
      </c>
      <c r="F1164" s="38">
        <v>0.5</v>
      </c>
      <c r="G1164" s="43">
        <v>1500</v>
      </c>
      <c r="H1164" s="38">
        <v>750</v>
      </c>
    </row>
    <row r="1165" spans="1:8">
      <c r="A1165">
        <v>1164</v>
      </c>
      <c r="B1165" t="str">
        <f>IF(Data!$B1169&lt;&gt;INDEX(Unique!$B$2:$B$5, MATCH(Data!$A1169, Unique!$A$2:$A$5, 0)), "Mismatch", "")</f>
        <v/>
      </c>
      <c r="E1165" s="28" t="s">
        <v>23</v>
      </c>
      <c r="F1165" s="38">
        <v>0.4</v>
      </c>
      <c r="G1165" s="43">
        <v>2500</v>
      </c>
      <c r="H1165" s="38">
        <v>1000</v>
      </c>
    </row>
    <row r="1166" spans="1:8">
      <c r="A1166">
        <v>1165</v>
      </c>
      <c r="B1166" t="str">
        <f>IF(Data!$B1170&lt;&gt;INDEX(Unique!$B$2:$B$5, MATCH(Data!$A1170, Unique!$A$2:$A$5, 0)), "Mismatch", "")</f>
        <v/>
      </c>
      <c r="E1166" s="28" t="s">
        <v>18</v>
      </c>
      <c r="F1166" s="38">
        <v>0.4</v>
      </c>
      <c r="G1166" s="43">
        <v>4700</v>
      </c>
      <c r="H1166" s="38">
        <v>1880</v>
      </c>
    </row>
    <row r="1167" spans="1:8">
      <c r="A1167">
        <v>1166</v>
      </c>
      <c r="B1167" t="str">
        <f>IF(Data!$B1171&lt;&gt;INDEX(Unique!$B$2:$B$5, MATCH(Data!$A1171, Unique!$A$2:$A$5, 0)), "Mismatch", "")</f>
        <v/>
      </c>
      <c r="E1167" s="28" t="s">
        <v>19</v>
      </c>
      <c r="F1167" s="38">
        <v>0.4</v>
      </c>
      <c r="G1167" s="43">
        <v>1750</v>
      </c>
      <c r="H1167" s="38">
        <v>700</v>
      </c>
    </row>
    <row r="1168" spans="1:8">
      <c r="A1168">
        <v>1167</v>
      </c>
      <c r="B1168" t="str">
        <f>IF(Data!$B1172&lt;&gt;INDEX(Unique!$B$2:$B$5, MATCH(Data!$A1172, Unique!$A$2:$A$5, 0)), "Mismatch", "")</f>
        <v/>
      </c>
      <c r="E1168" s="28" t="s">
        <v>20</v>
      </c>
      <c r="F1168" s="38">
        <v>0.30000000000000004</v>
      </c>
      <c r="G1168" s="43">
        <v>2000</v>
      </c>
      <c r="H1168" s="38">
        <v>600.00000000000011</v>
      </c>
    </row>
    <row r="1169" spans="1:8">
      <c r="A1169">
        <v>1168</v>
      </c>
      <c r="B1169" t="str">
        <f>IF(Data!$B1173&lt;&gt;INDEX(Unique!$B$2:$B$5, MATCH(Data!$A1173, Unique!$A$2:$A$5, 0)), "Mismatch", "")</f>
        <v/>
      </c>
      <c r="E1169" s="28" t="s">
        <v>21</v>
      </c>
      <c r="F1169" s="38">
        <v>0.35</v>
      </c>
      <c r="G1169" s="43">
        <v>500</v>
      </c>
      <c r="H1169" s="38">
        <v>175</v>
      </c>
    </row>
    <row r="1170" spans="1:8">
      <c r="A1170">
        <v>1169</v>
      </c>
      <c r="B1170" t="str">
        <f>IF(Data!$B1174&lt;&gt;INDEX(Unique!$B$2:$B$5, MATCH(Data!$A1174, Unique!$A$2:$A$5, 0)), "Mismatch", "")</f>
        <v/>
      </c>
      <c r="E1170" s="28" t="s">
        <v>22</v>
      </c>
      <c r="F1170" s="38">
        <v>0.5</v>
      </c>
      <c r="G1170" s="43">
        <v>1000</v>
      </c>
      <c r="H1170" s="38">
        <v>500</v>
      </c>
    </row>
    <row r="1171" spans="1:8">
      <c r="A1171">
        <v>1170</v>
      </c>
      <c r="B1171" t="str">
        <f>IF(Data!$B1175&lt;&gt;INDEX(Unique!$B$2:$B$5, MATCH(Data!$A1175, Unique!$A$2:$A$5, 0)), "Mismatch", "")</f>
        <v/>
      </c>
      <c r="E1171" s="28" t="s">
        <v>23</v>
      </c>
      <c r="F1171" s="38">
        <v>0.4</v>
      </c>
      <c r="G1171" s="43">
        <v>2000</v>
      </c>
      <c r="H1171" s="38">
        <v>800</v>
      </c>
    </row>
    <row r="1172" spans="1:8">
      <c r="A1172">
        <v>1171</v>
      </c>
      <c r="B1172" t="str">
        <f>IF(Data!$B1176&lt;&gt;INDEX(Unique!$B$2:$B$5, MATCH(Data!$A1176, Unique!$A$2:$A$5, 0)), "Mismatch", "")</f>
        <v/>
      </c>
      <c r="E1172" s="28" t="s">
        <v>18</v>
      </c>
      <c r="F1172" s="38">
        <v>0.4</v>
      </c>
      <c r="G1172" s="43">
        <v>4500</v>
      </c>
      <c r="H1172" s="38">
        <v>1800</v>
      </c>
    </row>
    <row r="1173" spans="1:8">
      <c r="A1173">
        <v>1172</v>
      </c>
      <c r="B1173" t="str">
        <f>IF(Data!$B1177&lt;&gt;INDEX(Unique!$B$2:$B$5, MATCH(Data!$A1177, Unique!$A$2:$A$5, 0)), "Mismatch", "")</f>
        <v/>
      </c>
      <c r="E1173" s="28" t="s">
        <v>19</v>
      </c>
      <c r="F1173" s="38">
        <v>0.4</v>
      </c>
      <c r="G1173" s="43">
        <v>1500</v>
      </c>
      <c r="H1173" s="38">
        <v>600</v>
      </c>
    </row>
    <row r="1174" spans="1:8">
      <c r="A1174">
        <v>1173</v>
      </c>
      <c r="B1174" t="str">
        <f>IF(Data!$B1178&lt;&gt;INDEX(Unique!$B$2:$B$5, MATCH(Data!$A1178, Unique!$A$2:$A$5, 0)), "Mismatch", "")</f>
        <v/>
      </c>
      <c r="E1174" s="28" t="s">
        <v>20</v>
      </c>
      <c r="F1174" s="38">
        <v>0.30000000000000004</v>
      </c>
      <c r="G1174" s="43">
        <v>1500</v>
      </c>
      <c r="H1174" s="38">
        <v>450.00000000000006</v>
      </c>
    </row>
    <row r="1175" spans="1:8">
      <c r="A1175">
        <v>1174</v>
      </c>
      <c r="B1175" t="str">
        <f>IF(Data!$B1179&lt;&gt;INDEX(Unique!$B$2:$B$5, MATCH(Data!$A1179, Unique!$A$2:$A$5, 0)), "Mismatch", "")</f>
        <v/>
      </c>
      <c r="E1175" s="28" t="s">
        <v>21</v>
      </c>
      <c r="F1175" s="38">
        <v>0.35</v>
      </c>
      <c r="G1175" s="43">
        <v>750</v>
      </c>
      <c r="H1175" s="38">
        <v>262.5</v>
      </c>
    </row>
    <row r="1176" spans="1:8">
      <c r="A1176">
        <v>1175</v>
      </c>
      <c r="B1176" t="str">
        <f>IF(Data!$B1180&lt;&gt;INDEX(Unique!$B$2:$B$5, MATCH(Data!$A1180, Unique!$A$2:$A$5, 0)), "Mismatch", "")</f>
        <v/>
      </c>
      <c r="E1176" s="28" t="s">
        <v>22</v>
      </c>
      <c r="F1176" s="38">
        <v>0.5</v>
      </c>
      <c r="G1176" s="43">
        <v>750</v>
      </c>
      <c r="H1176" s="38">
        <v>375</v>
      </c>
    </row>
    <row r="1177" spans="1:8">
      <c r="A1177">
        <v>1176</v>
      </c>
      <c r="B1177" t="str">
        <f>IF(Data!$B1181&lt;&gt;INDEX(Unique!$B$2:$B$5, MATCH(Data!$A1181, Unique!$A$2:$A$5, 0)), "Mismatch", "")</f>
        <v/>
      </c>
      <c r="E1177" s="28" t="s">
        <v>23</v>
      </c>
      <c r="F1177" s="38">
        <v>0.4</v>
      </c>
      <c r="G1177" s="43">
        <v>2250</v>
      </c>
      <c r="H1177" s="38">
        <v>900</v>
      </c>
    </row>
    <row r="1178" spans="1:8">
      <c r="A1178">
        <v>1177</v>
      </c>
      <c r="B1178" t="str">
        <f>IF(Data!$B1182&lt;&gt;INDEX(Unique!$B$2:$B$5, MATCH(Data!$A1182, Unique!$A$2:$A$5, 0)), "Mismatch", "")</f>
        <v/>
      </c>
      <c r="E1178" s="28" t="s">
        <v>18</v>
      </c>
      <c r="F1178" s="38">
        <v>0.54999999999999993</v>
      </c>
      <c r="G1178" s="43">
        <v>4950</v>
      </c>
      <c r="H1178" s="38">
        <v>2722.4999999999995</v>
      </c>
    </row>
    <row r="1179" spans="1:8">
      <c r="A1179">
        <v>1178</v>
      </c>
      <c r="B1179" t="str">
        <f>IF(Data!$B1183&lt;&gt;INDEX(Unique!$B$2:$B$5, MATCH(Data!$A1183, Unique!$A$2:$A$5, 0)), "Mismatch", "")</f>
        <v/>
      </c>
      <c r="E1179" s="28" t="s">
        <v>19</v>
      </c>
      <c r="F1179" s="38">
        <v>0.5</v>
      </c>
      <c r="G1179" s="43">
        <v>2000</v>
      </c>
      <c r="H1179" s="38">
        <v>1000</v>
      </c>
    </row>
    <row r="1180" spans="1:8">
      <c r="A1180">
        <v>1179</v>
      </c>
      <c r="B1180" t="str">
        <f>IF(Data!$B1184&lt;&gt;INDEX(Unique!$B$2:$B$5, MATCH(Data!$A1184, Unique!$A$2:$A$5, 0)), "Mismatch", "")</f>
        <v/>
      </c>
      <c r="E1180" s="28" t="s">
        <v>20</v>
      </c>
      <c r="F1180" s="38">
        <v>0.45</v>
      </c>
      <c r="G1180" s="43">
        <v>1750</v>
      </c>
      <c r="H1180" s="38">
        <v>787.5</v>
      </c>
    </row>
    <row r="1181" spans="1:8">
      <c r="A1181">
        <v>1180</v>
      </c>
      <c r="B1181" t="str">
        <f>IF(Data!$B1185&lt;&gt;INDEX(Unique!$B$2:$B$5, MATCH(Data!$A1185, Unique!$A$2:$A$5, 0)), "Mismatch", "")</f>
        <v/>
      </c>
      <c r="E1181" s="28" t="s">
        <v>21</v>
      </c>
      <c r="F1181" s="38">
        <v>0.45</v>
      </c>
      <c r="G1181" s="43">
        <v>1250</v>
      </c>
      <c r="H1181" s="38">
        <v>562.5</v>
      </c>
    </row>
    <row r="1182" spans="1:8">
      <c r="A1182">
        <v>1181</v>
      </c>
      <c r="B1182" t="str">
        <f>IF(Data!$B1186&lt;&gt;INDEX(Unique!$B$2:$B$5, MATCH(Data!$A1186, Unique!$A$2:$A$5, 0)), "Mismatch", "")</f>
        <v/>
      </c>
      <c r="E1182" s="28" t="s">
        <v>22</v>
      </c>
      <c r="F1182" s="38">
        <v>0.54999999999999993</v>
      </c>
      <c r="G1182" s="43">
        <v>1500</v>
      </c>
      <c r="H1182" s="38">
        <v>824.99999999999989</v>
      </c>
    </row>
    <row r="1183" spans="1:8">
      <c r="A1183">
        <v>1182</v>
      </c>
      <c r="B1183" t="str">
        <f>IF(Data!$B1187&lt;&gt;INDEX(Unique!$B$2:$B$5, MATCH(Data!$A1187, Unique!$A$2:$A$5, 0)), "Mismatch", "")</f>
        <v/>
      </c>
      <c r="E1183" s="28" t="s">
        <v>23</v>
      </c>
      <c r="F1183" s="38">
        <v>0.6</v>
      </c>
      <c r="G1183" s="43">
        <v>2750</v>
      </c>
      <c r="H1183" s="38">
        <v>1650</v>
      </c>
    </row>
    <row r="1184" spans="1:8">
      <c r="A1184">
        <v>1183</v>
      </c>
      <c r="B1184" t="str">
        <f>IF(Data!$B1188&lt;&gt;INDEX(Unique!$B$2:$B$5, MATCH(Data!$A1188, Unique!$A$2:$A$5, 0)), "Mismatch", "")</f>
        <v/>
      </c>
      <c r="E1184" s="28" t="s">
        <v>18</v>
      </c>
      <c r="F1184" s="38">
        <v>0.54999999999999993</v>
      </c>
      <c r="G1184" s="43">
        <v>5250</v>
      </c>
      <c r="H1184" s="38">
        <v>2887.4999999999995</v>
      </c>
    </row>
    <row r="1185" spans="1:8">
      <c r="A1185">
        <v>1184</v>
      </c>
      <c r="B1185" t="str">
        <f>IF(Data!$B1189&lt;&gt;INDEX(Unique!$B$2:$B$5, MATCH(Data!$A1189, Unique!$A$2:$A$5, 0)), "Mismatch", "")</f>
        <v/>
      </c>
      <c r="E1185" s="28" t="s">
        <v>19</v>
      </c>
      <c r="F1185" s="38">
        <v>0.5</v>
      </c>
      <c r="G1185" s="43">
        <v>2750</v>
      </c>
      <c r="H1185" s="38">
        <v>1375</v>
      </c>
    </row>
    <row r="1186" spans="1:8">
      <c r="A1186">
        <v>1185</v>
      </c>
      <c r="B1186" t="str">
        <f>IF(Data!$B1190&lt;&gt;INDEX(Unique!$B$2:$B$5, MATCH(Data!$A1190, Unique!$A$2:$A$5, 0)), "Mismatch", "")</f>
        <v/>
      </c>
      <c r="E1186" s="28" t="s">
        <v>20</v>
      </c>
      <c r="F1186" s="38">
        <v>0.45</v>
      </c>
      <c r="G1186" s="43">
        <v>2000</v>
      </c>
      <c r="H1186" s="38">
        <v>900</v>
      </c>
    </row>
    <row r="1187" spans="1:8">
      <c r="A1187">
        <v>1186</v>
      </c>
      <c r="B1187" t="str">
        <f>IF(Data!$B1191&lt;&gt;INDEX(Unique!$B$2:$B$5, MATCH(Data!$A1191, Unique!$A$2:$A$5, 0)), "Mismatch", "")</f>
        <v/>
      </c>
      <c r="E1187" s="28" t="s">
        <v>21</v>
      </c>
      <c r="F1187" s="38">
        <v>0.45</v>
      </c>
      <c r="G1187" s="43">
        <v>1750</v>
      </c>
      <c r="H1187" s="38">
        <v>787.5</v>
      </c>
    </row>
    <row r="1188" spans="1:8">
      <c r="A1188">
        <v>1187</v>
      </c>
      <c r="B1188" t="str">
        <f>IF(Data!$B1192&lt;&gt;INDEX(Unique!$B$2:$B$5, MATCH(Data!$A1192, Unique!$A$2:$A$5, 0)), "Mismatch", "")</f>
        <v/>
      </c>
      <c r="E1188" s="28" t="s">
        <v>22</v>
      </c>
      <c r="F1188" s="38">
        <v>0.54999999999999993</v>
      </c>
      <c r="G1188" s="43">
        <v>1750</v>
      </c>
      <c r="H1188" s="38">
        <v>962.49999999999989</v>
      </c>
    </row>
    <row r="1189" spans="1:8">
      <c r="A1189">
        <v>1188</v>
      </c>
      <c r="B1189" t="str">
        <f>IF(Data!$B1193&lt;&gt;INDEX(Unique!$B$2:$B$5, MATCH(Data!$A1193, Unique!$A$2:$A$5, 0)), "Mismatch", "")</f>
        <v/>
      </c>
      <c r="E1189" s="28" t="s">
        <v>23</v>
      </c>
      <c r="F1189" s="38">
        <v>0.6</v>
      </c>
      <c r="G1189" s="43">
        <v>3250</v>
      </c>
      <c r="H1189" s="38">
        <v>1950</v>
      </c>
    </row>
    <row r="1190" spans="1:8">
      <c r="A1190">
        <v>1189</v>
      </c>
      <c r="B1190" t="str">
        <f>IF(Data!$B1194&lt;&gt;INDEX(Unique!$B$2:$B$5, MATCH(Data!$A1194, Unique!$A$2:$A$5, 0)), "Mismatch", "")</f>
        <v/>
      </c>
      <c r="E1190" s="28" t="s">
        <v>18</v>
      </c>
      <c r="F1190" s="38">
        <v>0.54999999999999993</v>
      </c>
      <c r="G1190" s="43">
        <v>5500</v>
      </c>
      <c r="H1190" s="38">
        <v>3024.9999999999995</v>
      </c>
    </row>
    <row r="1191" spans="1:8">
      <c r="A1191">
        <v>1190</v>
      </c>
      <c r="B1191" t="str">
        <f>IF(Data!$B1195&lt;&gt;INDEX(Unique!$B$2:$B$5, MATCH(Data!$A1195, Unique!$A$2:$A$5, 0)), "Mismatch", "")</f>
        <v/>
      </c>
      <c r="E1191" s="28" t="s">
        <v>19</v>
      </c>
      <c r="F1191" s="38">
        <v>0.5</v>
      </c>
      <c r="G1191" s="43">
        <v>3000</v>
      </c>
      <c r="H1191" s="38">
        <v>1500</v>
      </c>
    </row>
    <row r="1192" spans="1:8">
      <c r="A1192">
        <v>1191</v>
      </c>
      <c r="B1192" t="str">
        <f>IF(Data!$B1196&lt;&gt;INDEX(Unique!$B$2:$B$5, MATCH(Data!$A1196, Unique!$A$2:$A$5, 0)), "Mismatch", "")</f>
        <v/>
      </c>
      <c r="E1192" s="28" t="s">
        <v>20</v>
      </c>
      <c r="F1192" s="38">
        <v>0.45</v>
      </c>
      <c r="G1192" s="43">
        <v>2250</v>
      </c>
      <c r="H1192" s="38">
        <v>1012.5</v>
      </c>
    </row>
    <row r="1193" spans="1:8">
      <c r="A1193">
        <v>1192</v>
      </c>
      <c r="B1193" t="str">
        <f>IF(Data!$B1197&lt;&gt;INDEX(Unique!$B$2:$B$5, MATCH(Data!$A1197, Unique!$A$2:$A$5, 0)), "Mismatch", "")</f>
        <v/>
      </c>
      <c r="E1193" s="28" t="s">
        <v>21</v>
      </c>
      <c r="F1193" s="38">
        <v>0.45</v>
      </c>
      <c r="G1193" s="43">
        <v>1750</v>
      </c>
      <c r="H1193" s="38">
        <v>787.5</v>
      </c>
    </row>
    <row r="1194" spans="1:8">
      <c r="A1194">
        <v>1193</v>
      </c>
      <c r="B1194" t="str">
        <f>IF(Data!$B1198&lt;&gt;INDEX(Unique!$B$2:$B$5, MATCH(Data!$A1198, Unique!$A$2:$A$5, 0)), "Mismatch", "")</f>
        <v/>
      </c>
      <c r="E1194" s="28" t="s">
        <v>22</v>
      </c>
      <c r="F1194" s="38">
        <v>0.54999999999999993</v>
      </c>
      <c r="G1194" s="43">
        <v>2000</v>
      </c>
      <c r="H1194" s="38">
        <v>1099.9999999999998</v>
      </c>
    </row>
    <row r="1195" spans="1:8">
      <c r="A1195">
        <v>1194</v>
      </c>
      <c r="B1195" t="str">
        <f>IF(Data!$B1199&lt;&gt;INDEX(Unique!$B$2:$B$5, MATCH(Data!$A1199, Unique!$A$2:$A$5, 0)), "Mismatch", "")</f>
        <v/>
      </c>
      <c r="E1195" s="28" t="s">
        <v>23</v>
      </c>
      <c r="F1195" s="38">
        <v>0.6</v>
      </c>
      <c r="G1195" s="43">
        <v>3750</v>
      </c>
      <c r="H1195" s="38">
        <v>2250</v>
      </c>
    </row>
    <row r="1196" spans="1:8">
      <c r="A1196">
        <v>1195</v>
      </c>
      <c r="B1196" t="str">
        <f>IF(Data!$B1200&lt;&gt;INDEX(Unique!$B$2:$B$5, MATCH(Data!$A1200, Unique!$A$2:$A$5, 0)), "Mismatch", "")</f>
        <v/>
      </c>
      <c r="E1196" s="28" t="s">
        <v>18</v>
      </c>
      <c r="F1196" s="38">
        <v>0.54999999999999993</v>
      </c>
      <c r="G1196" s="43">
        <v>5250</v>
      </c>
      <c r="H1196" s="38">
        <v>2887.4999999999995</v>
      </c>
    </row>
    <row r="1197" spans="1:8">
      <c r="A1197">
        <v>1196</v>
      </c>
      <c r="B1197" t="str">
        <f>IF(Data!$B1201&lt;&gt;INDEX(Unique!$B$2:$B$5, MATCH(Data!$A1201, Unique!$A$2:$A$5, 0)), "Mismatch", "")</f>
        <v/>
      </c>
      <c r="E1197" s="28" t="s">
        <v>19</v>
      </c>
      <c r="F1197" s="38">
        <v>0.5</v>
      </c>
      <c r="G1197" s="43">
        <v>3000</v>
      </c>
      <c r="H1197" s="38">
        <v>1500</v>
      </c>
    </row>
    <row r="1198" spans="1:8">
      <c r="A1198">
        <v>1197</v>
      </c>
      <c r="B1198" t="str">
        <f>IF(Data!$B1202&lt;&gt;INDEX(Unique!$B$2:$B$5, MATCH(Data!$A1202, Unique!$A$2:$A$5, 0)), "Mismatch", "")</f>
        <v/>
      </c>
      <c r="E1198" s="28" t="s">
        <v>20</v>
      </c>
      <c r="F1198" s="38">
        <v>0.45</v>
      </c>
      <c r="G1198" s="43">
        <v>2250</v>
      </c>
      <c r="H1198" s="38">
        <v>1012.5</v>
      </c>
    </row>
    <row r="1199" spans="1:8">
      <c r="A1199">
        <v>1198</v>
      </c>
      <c r="B1199" t="str">
        <f>IF(Data!$B1203&lt;&gt;INDEX(Unique!$B$2:$B$5, MATCH(Data!$A1203, Unique!$A$2:$A$5, 0)), "Mismatch", "")</f>
        <v/>
      </c>
      <c r="E1199" s="28" t="s">
        <v>21</v>
      </c>
      <c r="F1199" s="38">
        <v>0.45</v>
      </c>
      <c r="G1199" s="43">
        <v>1750</v>
      </c>
      <c r="H1199" s="38">
        <v>787.5</v>
      </c>
    </row>
    <row r="1200" spans="1:8">
      <c r="A1200">
        <v>1199</v>
      </c>
      <c r="B1200" t="str">
        <f>IF(Data!$B1204&lt;&gt;INDEX(Unique!$B$2:$B$5, MATCH(Data!$A1204, Unique!$A$2:$A$5, 0)), "Mismatch", "")</f>
        <v/>
      </c>
      <c r="E1200" s="28" t="s">
        <v>22</v>
      </c>
      <c r="F1200" s="38">
        <v>0.54999999999999993</v>
      </c>
      <c r="G1200" s="43">
        <v>1500</v>
      </c>
      <c r="H1200" s="38">
        <v>824.99999999999989</v>
      </c>
    </row>
    <row r="1201" spans="1:8">
      <c r="A1201">
        <v>1200</v>
      </c>
      <c r="B1201" t="str">
        <f>IF(Data!$B1205&lt;&gt;INDEX(Unique!$B$2:$B$5, MATCH(Data!$A1205, Unique!$A$2:$A$5, 0)), "Mismatch", "")</f>
        <v/>
      </c>
      <c r="E1201" s="28" t="s">
        <v>23</v>
      </c>
      <c r="F1201" s="38">
        <v>0.6</v>
      </c>
      <c r="G1201" s="43">
        <v>3250</v>
      </c>
      <c r="H1201" s="38">
        <v>1950</v>
      </c>
    </row>
    <row r="1202" spans="1:8">
      <c r="A1202">
        <v>1201</v>
      </c>
      <c r="B1202" t="str">
        <f>IF(Data!$B1206&lt;&gt;INDEX(Unique!$B$2:$B$5, MATCH(Data!$A1206, Unique!$A$2:$A$5, 0)), "Mismatch", "")</f>
        <v/>
      </c>
      <c r="E1202" s="28" t="s">
        <v>18</v>
      </c>
      <c r="F1202" s="38">
        <v>0.54999999999999993</v>
      </c>
      <c r="G1202" s="43">
        <v>4500</v>
      </c>
      <c r="H1202" s="38">
        <v>2474.9999999999995</v>
      </c>
    </row>
    <row r="1203" spans="1:8">
      <c r="A1203">
        <v>1202</v>
      </c>
      <c r="B1203" t="str">
        <f>IF(Data!$B1207&lt;&gt;INDEX(Unique!$B$2:$B$5, MATCH(Data!$A1207, Unique!$A$2:$A$5, 0)), "Mismatch", "")</f>
        <v/>
      </c>
      <c r="E1203" s="28" t="s">
        <v>19</v>
      </c>
      <c r="F1203" s="38">
        <v>0.5</v>
      </c>
      <c r="G1203" s="43">
        <v>2500</v>
      </c>
      <c r="H1203" s="38">
        <v>1250</v>
      </c>
    </row>
    <row r="1204" spans="1:8">
      <c r="A1204">
        <v>1203</v>
      </c>
      <c r="B1204" t="str">
        <f>IF(Data!$B1208&lt;&gt;INDEX(Unique!$B$2:$B$5, MATCH(Data!$A1208, Unique!$A$2:$A$5, 0)), "Mismatch", "")</f>
        <v/>
      </c>
      <c r="E1204" s="28" t="s">
        <v>20</v>
      </c>
      <c r="F1204" s="38">
        <v>0.45</v>
      </c>
      <c r="G1204" s="43">
        <v>1500</v>
      </c>
      <c r="H1204" s="38">
        <v>675</v>
      </c>
    </row>
    <row r="1205" spans="1:8">
      <c r="A1205">
        <v>1204</v>
      </c>
      <c r="B1205" t="str">
        <f>IF(Data!$B1209&lt;&gt;INDEX(Unique!$B$2:$B$5, MATCH(Data!$A1209, Unique!$A$2:$A$5, 0)), "Mismatch", "")</f>
        <v/>
      </c>
      <c r="E1205" s="28" t="s">
        <v>21</v>
      </c>
      <c r="F1205" s="38">
        <v>0.45</v>
      </c>
      <c r="G1205" s="43">
        <v>1250</v>
      </c>
      <c r="H1205" s="38">
        <v>562.5</v>
      </c>
    </row>
    <row r="1206" spans="1:8">
      <c r="A1206">
        <v>1205</v>
      </c>
      <c r="B1206" t="str">
        <f>IF(Data!$B1210&lt;&gt;INDEX(Unique!$B$2:$B$5, MATCH(Data!$A1210, Unique!$A$2:$A$5, 0)), "Mismatch", "")</f>
        <v/>
      </c>
      <c r="E1206" s="28" t="s">
        <v>22</v>
      </c>
      <c r="F1206" s="38">
        <v>0.54999999999999993</v>
      </c>
      <c r="G1206" s="43">
        <v>1250</v>
      </c>
      <c r="H1206" s="38">
        <v>687.49999999999989</v>
      </c>
    </row>
    <row r="1207" spans="1:8">
      <c r="A1207">
        <v>1206</v>
      </c>
      <c r="B1207" t="str">
        <f>IF(Data!$B1211&lt;&gt;INDEX(Unique!$B$2:$B$5, MATCH(Data!$A1211, Unique!$A$2:$A$5, 0)), "Mismatch", "")</f>
        <v/>
      </c>
      <c r="E1207" s="28" t="s">
        <v>23</v>
      </c>
      <c r="F1207" s="38">
        <v>0.6</v>
      </c>
      <c r="G1207" s="43">
        <v>2250</v>
      </c>
      <c r="H1207" s="38">
        <v>1350</v>
      </c>
    </row>
    <row r="1208" spans="1:8">
      <c r="A1208">
        <v>1207</v>
      </c>
      <c r="B1208" t="str">
        <f>IF(Data!$B1212&lt;&gt;INDEX(Unique!$B$2:$B$5, MATCH(Data!$A1212, Unique!$A$2:$A$5, 0)), "Mismatch", "")</f>
        <v/>
      </c>
      <c r="E1208" s="28" t="s">
        <v>18</v>
      </c>
      <c r="F1208" s="38">
        <v>0.6</v>
      </c>
      <c r="G1208" s="43">
        <v>4000</v>
      </c>
      <c r="H1208" s="38">
        <v>2400</v>
      </c>
    </row>
    <row r="1209" spans="1:8">
      <c r="A1209">
        <v>1208</v>
      </c>
      <c r="B1209" t="str">
        <f>IF(Data!$B1213&lt;&gt;INDEX(Unique!$B$2:$B$5, MATCH(Data!$A1213, Unique!$A$2:$A$5, 0)), "Mismatch", "")</f>
        <v/>
      </c>
      <c r="E1209" s="28" t="s">
        <v>19</v>
      </c>
      <c r="F1209" s="38">
        <v>0.55000000000000004</v>
      </c>
      <c r="G1209" s="43">
        <v>2250</v>
      </c>
      <c r="H1209" s="38">
        <v>1237.5</v>
      </c>
    </row>
    <row r="1210" spans="1:8">
      <c r="A1210">
        <v>1209</v>
      </c>
      <c r="B1210" t="str">
        <f>IF(Data!$B1214&lt;&gt;INDEX(Unique!$B$2:$B$5, MATCH(Data!$A1214, Unique!$A$2:$A$5, 0)), "Mismatch", "")</f>
        <v/>
      </c>
      <c r="E1210" s="28" t="s">
        <v>20</v>
      </c>
      <c r="F1210" s="38">
        <v>0.55000000000000004</v>
      </c>
      <c r="G1210" s="43">
        <v>1250</v>
      </c>
      <c r="H1210" s="38">
        <v>687.5</v>
      </c>
    </row>
    <row r="1211" spans="1:8">
      <c r="A1211">
        <v>1210</v>
      </c>
      <c r="B1211" t="str">
        <f>IF(Data!$B1215&lt;&gt;INDEX(Unique!$B$2:$B$5, MATCH(Data!$A1215, Unique!$A$2:$A$5, 0)), "Mismatch", "")</f>
        <v/>
      </c>
      <c r="E1211" s="28" t="s">
        <v>21</v>
      </c>
      <c r="F1211" s="38">
        <v>0.55000000000000004</v>
      </c>
      <c r="G1211" s="43">
        <v>1000</v>
      </c>
      <c r="H1211" s="38">
        <v>550</v>
      </c>
    </row>
    <row r="1212" spans="1:8">
      <c r="A1212">
        <v>1211</v>
      </c>
      <c r="B1212" t="str">
        <f>IF(Data!$B1216&lt;&gt;INDEX(Unique!$B$2:$B$5, MATCH(Data!$A1216, Unique!$A$2:$A$5, 0)), "Mismatch", "")</f>
        <v/>
      </c>
      <c r="E1212" s="28" t="s">
        <v>22</v>
      </c>
      <c r="F1212" s="38">
        <v>0.65</v>
      </c>
      <c r="G1212" s="43">
        <v>1000</v>
      </c>
      <c r="H1212" s="38">
        <v>650</v>
      </c>
    </row>
    <row r="1213" spans="1:8">
      <c r="A1213">
        <v>1212</v>
      </c>
      <c r="B1213" t="str">
        <f>IF(Data!$B1217&lt;&gt;INDEX(Unique!$B$2:$B$5, MATCH(Data!$A1217, Unique!$A$2:$A$5, 0)), "Mismatch", "")</f>
        <v/>
      </c>
      <c r="E1213" s="28" t="s">
        <v>23</v>
      </c>
      <c r="F1213" s="38">
        <v>0.7</v>
      </c>
      <c r="G1213" s="43">
        <v>2250</v>
      </c>
      <c r="H1213" s="38">
        <v>1575</v>
      </c>
    </row>
    <row r="1214" spans="1:8">
      <c r="A1214">
        <v>1213</v>
      </c>
      <c r="B1214" t="str">
        <f>IF(Data!$B1218&lt;&gt;INDEX(Unique!$B$2:$B$5, MATCH(Data!$A1218, Unique!$A$2:$A$5, 0)), "Mismatch", "")</f>
        <v/>
      </c>
      <c r="E1214" s="28" t="s">
        <v>18</v>
      </c>
      <c r="F1214" s="38">
        <v>0.65</v>
      </c>
      <c r="G1214" s="43">
        <v>3750</v>
      </c>
      <c r="H1214" s="38">
        <v>2437.5</v>
      </c>
    </row>
    <row r="1215" spans="1:8">
      <c r="A1215">
        <v>1214</v>
      </c>
      <c r="B1215" t="str">
        <f>IF(Data!$B1219&lt;&gt;INDEX(Unique!$B$2:$B$5, MATCH(Data!$A1219, Unique!$A$2:$A$5, 0)), "Mismatch", "")</f>
        <v/>
      </c>
      <c r="E1215" s="28" t="s">
        <v>19</v>
      </c>
      <c r="F1215" s="38">
        <v>0.55000000000000004</v>
      </c>
      <c r="G1215" s="43">
        <v>2000</v>
      </c>
      <c r="H1215" s="38">
        <v>1100</v>
      </c>
    </row>
    <row r="1216" spans="1:8">
      <c r="A1216">
        <v>1215</v>
      </c>
      <c r="B1216" t="str">
        <f>IF(Data!$B1220&lt;&gt;INDEX(Unique!$B$2:$B$5, MATCH(Data!$A1220, Unique!$A$2:$A$5, 0)), "Mismatch", "")</f>
        <v/>
      </c>
      <c r="E1216" s="28" t="s">
        <v>20</v>
      </c>
      <c r="F1216" s="38">
        <v>0.55000000000000004</v>
      </c>
      <c r="G1216" s="43">
        <v>1950</v>
      </c>
      <c r="H1216" s="38">
        <v>1072.5</v>
      </c>
    </row>
    <row r="1217" spans="1:8">
      <c r="A1217">
        <v>1216</v>
      </c>
      <c r="B1217" t="str">
        <f>IF(Data!$B1221&lt;&gt;INDEX(Unique!$B$2:$B$5, MATCH(Data!$A1221, Unique!$A$2:$A$5, 0)), "Mismatch", "")</f>
        <v/>
      </c>
      <c r="E1217" s="28" t="s">
        <v>21</v>
      </c>
      <c r="F1217" s="38">
        <v>0.55000000000000004</v>
      </c>
      <c r="G1217" s="43">
        <v>1750</v>
      </c>
      <c r="H1217" s="38">
        <v>962.50000000000011</v>
      </c>
    </row>
    <row r="1218" spans="1:8">
      <c r="A1218">
        <v>1217</v>
      </c>
      <c r="B1218" t="str">
        <f>IF(Data!$B1222&lt;&gt;INDEX(Unique!$B$2:$B$5, MATCH(Data!$A1222, Unique!$A$2:$A$5, 0)), "Mismatch", "")</f>
        <v/>
      </c>
      <c r="E1218" s="28" t="s">
        <v>22</v>
      </c>
      <c r="F1218" s="38">
        <v>0.65</v>
      </c>
      <c r="G1218" s="43">
        <v>1500</v>
      </c>
      <c r="H1218" s="38">
        <v>975</v>
      </c>
    </row>
    <row r="1219" spans="1:8">
      <c r="A1219">
        <v>1218</v>
      </c>
      <c r="B1219" t="str">
        <f>IF(Data!$B1223&lt;&gt;INDEX(Unique!$B$2:$B$5, MATCH(Data!$A1223, Unique!$A$2:$A$5, 0)), "Mismatch", "")</f>
        <v/>
      </c>
      <c r="E1219" s="28" t="s">
        <v>23</v>
      </c>
      <c r="F1219" s="38">
        <v>0.7</v>
      </c>
      <c r="G1219" s="43">
        <v>2500</v>
      </c>
      <c r="H1219" s="38">
        <v>1750</v>
      </c>
    </row>
    <row r="1220" spans="1:8">
      <c r="A1220">
        <v>1219</v>
      </c>
      <c r="B1220" t="str">
        <f>IF(Data!$B1224&lt;&gt;INDEX(Unique!$B$2:$B$5, MATCH(Data!$A1224, Unique!$A$2:$A$5, 0)), "Mismatch", "")</f>
        <v/>
      </c>
      <c r="E1220" s="28" t="s">
        <v>18</v>
      </c>
      <c r="F1220" s="38">
        <v>0.65</v>
      </c>
      <c r="G1220" s="43">
        <v>4750</v>
      </c>
      <c r="H1220" s="38">
        <v>3087.5</v>
      </c>
    </row>
    <row r="1221" spans="1:8">
      <c r="A1221">
        <v>1220</v>
      </c>
      <c r="B1221" t="str">
        <f>IF(Data!$B1225&lt;&gt;INDEX(Unique!$B$2:$B$5, MATCH(Data!$A1225, Unique!$A$2:$A$5, 0)), "Mismatch", "")</f>
        <v/>
      </c>
      <c r="E1221" s="28" t="s">
        <v>19</v>
      </c>
      <c r="F1221" s="38">
        <v>0.55000000000000004</v>
      </c>
      <c r="G1221" s="43">
        <v>2750</v>
      </c>
      <c r="H1221" s="38">
        <v>1512.5000000000002</v>
      </c>
    </row>
    <row r="1222" spans="1:8">
      <c r="A1222">
        <v>1221</v>
      </c>
      <c r="B1222" t="str">
        <f>IF(Data!$B1226&lt;&gt;INDEX(Unique!$B$2:$B$5, MATCH(Data!$A1226, Unique!$A$2:$A$5, 0)), "Mismatch", "")</f>
        <v/>
      </c>
      <c r="E1222" s="28" t="s">
        <v>20</v>
      </c>
      <c r="F1222" s="38">
        <v>0.55000000000000004</v>
      </c>
      <c r="G1222" s="43">
        <v>2500</v>
      </c>
      <c r="H1222" s="38">
        <v>1375</v>
      </c>
    </row>
    <row r="1223" spans="1:8">
      <c r="A1223">
        <v>1222</v>
      </c>
      <c r="B1223" t="str">
        <f>IF(Data!$B1227&lt;&gt;INDEX(Unique!$B$2:$B$5, MATCH(Data!$A1227, Unique!$A$2:$A$5, 0)), "Mismatch", "")</f>
        <v/>
      </c>
      <c r="E1223" s="28" t="s">
        <v>21</v>
      </c>
      <c r="F1223" s="38">
        <v>0.55000000000000004</v>
      </c>
      <c r="G1223" s="43">
        <v>2000</v>
      </c>
      <c r="H1223" s="38">
        <v>1100</v>
      </c>
    </row>
    <row r="1224" spans="1:8">
      <c r="A1224">
        <v>1223</v>
      </c>
      <c r="B1224" t="str">
        <f>IF(Data!$B1228&lt;&gt;INDEX(Unique!$B$2:$B$5, MATCH(Data!$A1228, Unique!$A$2:$A$5, 0)), "Mismatch", "")</f>
        <v/>
      </c>
      <c r="E1224" s="28" t="s">
        <v>22</v>
      </c>
      <c r="F1224" s="38">
        <v>0.65</v>
      </c>
      <c r="G1224" s="43">
        <v>2000</v>
      </c>
      <c r="H1224" s="38">
        <v>1300</v>
      </c>
    </row>
    <row r="1225" spans="1:8">
      <c r="A1225">
        <v>1224</v>
      </c>
      <c r="B1225" t="str">
        <f>IF(Data!$B1229&lt;&gt;INDEX(Unique!$B$2:$B$5, MATCH(Data!$A1229, Unique!$A$2:$A$5, 0)), "Mismatch", "")</f>
        <v/>
      </c>
      <c r="E1225" s="28" t="s">
        <v>23</v>
      </c>
      <c r="F1225" s="38">
        <v>0.7</v>
      </c>
      <c r="G1225" s="43">
        <v>3000</v>
      </c>
      <c r="H1225" s="38">
        <v>2100</v>
      </c>
    </row>
    <row r="1226" spans="1:8">
      <c r="A1226">
        <v>1225</v>
      </c>
      <c r="B1226" t="str">
        <f>IF(Data!$B1230&lt;&gt;INDEX(Unique!$B$2:$B$5, MATCH(Data!$A1230, Unique!$A$2:$A$5, 0)), "Mismatch", "")</f>
        <v/>
      </c>
      <c r="E1226" s="28" t="s">
        <v>18</v>
      </c>
      <c r="F1226" s="38">
        <v>0.35000000000000003</v>
      </c>
      <c r="G1226" s="43">
        <v>3750</v>
      </c>
      <c r="H1226" s="38">
        <v>1312.5000000000002</v>
      </c>
    </row>
    <row r="1227" spans="1:8">
      <c r="A1227">
        <v>1226</v>
      </c>
      <c r="B1227" t="str">
        <f>IF(Data!$B1231&lt;&gt;INDEX(Unique!$B$2:$B$5, MATCH(Data!$A1231, Unique!$A$2:$A$5, 0)), "Mismatch", "")</f>
        <v/>
      </c>
      <c r="E1227" s="28" t="s">
        <v>19</v>
      </c>
      <c r="F1227" s="38">
        <v>0.45</v>
      </c>
      <c r="G1227" s="43">
        <v>3750</v>
      </c>
      <c r="H1227" s="38">
        <v>1687.5</v>
      </c>
    </row>
    <row r="1228" spans="1:8">
      <c r="A1228">
        <v>1227</v>
      </c>
      <c r="B1228" t="str">
        <f>IF(Data!$B1232&lt;&gt;INDEX(Unique!$B$2:$B$5, MATCH(Data!$A1232, Unique!$A$2:$A$5, 0)), "Mismatch", "")</f>
        <v/>
      </c>
      <c r="E1228" s="28" t="s">
        <v>20</v>
      </c>
      <c r="F1228" s="38">
        <v>0.45</v>
      </c>
      <c r="G1228" s="43">
        <v>3750</v>
      </c>
      <c r="H1228" s="38">
        <v>1687.5</v>
      </c>
    </row>
    <row r="1229" spans="1:8">
      <c r="A1229">
        <v>1228</v>
      </c>
      <c r="B1229" t="str">
        <f>IF(Data!$B1233&lt;&gt;INDEX(Unique!$B$2:$B$5, MATCH(Data!$A1233, Unique!$A$2:$A$5, 0)), "Mismatch", "")</f>
        <v/>
      </c>
      <c r="E1229" s="28" t="s">
        <v>21</v>
      </c>
      <c r="F1229" s="38">
        <v>0.45</v>
      </c>
      <c r="G1229" s="43">
        <v>2250</v>
      </c>
      <c r="H1229" s="38">
        <v>1012.5</v>
      </c>
    </row>
    <row r="1230" spans="1:8">
      <c r="A1230">
        <v>1229</v>
      </c>
      <c r="B1230" t="str">
        <f>IF(Data!$B1234&lt;&gt;INDEX(Unique!$B$2:$B$5, MATCH(Data!$A1234, Unique!$A$2:$A$5, 0)), "Mismatch", "")</f>
        <v/>
      </c>
      <c r="E1230" s="28" t="s">
        <v>22</v>
      </c>
      <c r="F1230" s="38">
        <v>0.5</v>
      </c>
      <c r="G1230" s="43">
        <v>1750</v>
      </c>
      <c r="H1230" s="38">
        <v>875</v>
      </c>
    </row>
    <row r="1231" spans="1:8">
      <c r="A1231">
        <v>1230</v>
      </c>
      <c r="B1231" t="str">
        <f>IF(Data!$B1235&lt;&gt;INDEX(Unique!$B$2:$B$5, MATCH(Data!$A1235, Unique!$A$2:$A$5, 0)), "Mismatch", "")</f>
        <v/>
      </c>
      <c r="E1231" s="28" t="s">
        <v>23</v>
      </c>
      <c r="F1231" s="38">
        <v>0.45</v>
      </c>
      <c r="G1231" s="43">
        <v>4250</v>
      </c>
      <c r="H1231" s="38">
        <v>1912.5</v>
      </c>
    </row>
    <row r="1232" spans="1:8">
      <c r="A1232">
        <v>1231</v>
      </c>
      <c r="B1232" t="str">
        <f>IF(Data!$B1236&lt;&gt;INDEX(Unique!$B$2:$B$5, MATCH(Data!$A1236, Unique!$A$2:$A$5, 0)), "Mismatch", "")</f>
        <v/>
      </c>
      <c r="E1232" s="28" t="s">
        <v>18</v>
      </c>
      <c r="F1232" s="38">
        <v>0.35000000000000003</v>
      </c>
      <c r="G1232" s="43">
        <v>4750</v>
      </c>
      <c r="H1232" s="38">
        <v>1662.5000000000002</v>
      </c>
    </row>
    <row r="1233" spans="1:8">
      <c r="A1233">
        <v>1232</v>
      </c>
      <c r="B1233" t="str">
        <f>IF(Data!$B1237&lt;&gt;INDEX(Unique!$B$2:$B$5, MATCH(Data!$A1237, Unique!$A$2:$A$5, 0)), "Mismatch", "")</f>
        <v/>
      </c>
      <c r="E1233" s="28" t="s">
        <v>19</v>
      </c>
      <c r="F1233" s="38">
        <v>0.45</v>
      </c>
      <c r="G1233" s="43">
        <v>3750</v>
      </c>
      <c r="H1233" s="38">
        <v>1687.5</v>
      </c>
    </row>
    <row r="1234" spans="1:8">
      <c r="A1234">
        <v>1233</v>
      </c>
      <c r="B1234" t="str">
        <f>IF(Data!$B1238&lt;&gt;INDEX(Unique!$B$2:$B$5, MATCH(Data!$A1238, Unique!$A$2:$A$5, 0)), "Mismatch", "")</f>
        <v/>
      </c>
      <c r="E1234" s="28" t="s">
        <v>20</v>
      </c>
      <c r="F1234" s="38">
        <v>0.45</v>
      </c>
      <c r="G1234" s="43">
        <v>3750</v>
      </c>
      <c r="H1234" s="38">
        <v>1687.5</v>
      </c>
    </row>
    <row r="1235" spans="1:8">
      <c r="A1235">
        <v>1234</v>
      </c>
      <c r="B1235" t="str">
        <f>IF(Data!$B1239&lt;&gt;INDEX(Unique!$B$2:$B$5, MATCH(Data!$A1239, Unique!$A$2:$A$5, 0)), "Mismatch", "")</f>
        <v/>
      </c>
      <c r="E1235" s="28" t="s">
        <v>21</v>
      </c>
      <c r="F1235" s="38">
        <v>0.45</v>
      </c>
      <c r="G1235" s="43">
        <v>2250</v>
      </c>
      <c r="H1235" s="38">
        <v>1012.5</v>
      </c>
    </row>
    <row r="1236" spans="1:8">
      <c r="A1236">
        <v>1235</v>
      </c>
      <c r="B1236" t="str">
        <f>IF(Data!$B1240&lt;&gt;INDEX(Unique!$B$2:$B$5, MATCH(Data!$A1240, Unique!$A$2:$A$5, 0)), "Mismatch", "")</f>
        <v/>
      </c>
      <c r="E1236" s="28" t="s">
        <v>22</v>
      </c>
      <c r="F1236" s="38">
        <v>0.5</v>
      </c>
      <c r="G1236" s="43">
        <v>1500</v>
      </c>
      <c r="H1236" s="38">
        <v>750</v>
      </c>
    </row>
    <row r="1237" spans="1:8">
      <c r="A1237">
        <v>1236</v>
      </c>
      <c r="B1237" t="str">
        <f>IF(Data!$B1241&lt;&gt;INDEX(Unique!$B$2:$B$5, MATCH(Data!$A1241, Unique!$A$2:$A$5, 0)), "Mismatch", "")</f>
        <v/>
      </c>
      <c r="E1237" s="28" t="s">
        <v>23</v>
      </c>
      <c r="F1237" s="38">
        <v>0.45</v>
      </c>
      <c r="G1237" s="43">
        <v>3500</v>
      </c>
      <c r="H1237" s="38">
        <v>1575</v>
      </c>
    </row>
    <row r="1238" spans="1:8">
      <c r="A1238">
        <v>1237</v>
      </c>
      <c r="B1238" t="str">
        <f>IF(Data!$B1242&lt;&gt;INDEX(Unique!$B$2:$B$5, MATCH(Data!$A1242, Unique!$A$2:$A$5, 0)), "Mismatch", "")</f>
        <v/>
      </c>
      <c r="E1238" s="28" t="s">
        <v>18</v>
      </c>
      <c r="F1238" s="38">
        <v>0.45</v>
      </c>
      <c r="G1238" s="43">
        <v>5000</v>
      </c>
      <c r="H1238" s="38">
        <v>2250</v>
      </c>
    </row>
    <row r="1239" spans="1:8">
      <c r="A1239">
        <v>1238</v>
      </c>
      <c r="B1239" t="str">
        <f>IF(Data!$B1243&lt;&gt;INDEX(Unique!$B$2:$B$5, MATCH(Data!$A1243, Unique!$A$2:$A$5, 0)), "Mismatch", "")</f>
        <v/>
      </c>
      <c r="E1239" s="28" t="s">
        <v>19</v>
      </c>
      <c r="F1239" s="38">
        <v>0.54999999999999993</v>
      </c>
      <c r="G1239" s="43">
        <v>3500</v>
      </c>
      <c r="H1239" s="38">
        <v>1924.9999999999998</v>
      </c>
    </row>
    <row r="1240" spans="1:8">
      <c r="A1240">
        <v>1239</v>
      </c>
      <c r="B1240" t="str">
        <f>IF(Data!$B1244&lt;&gt;INDEX(Unique!$B$2:$B$5, MATCH(Data!$A1244, Unique!$A$2:$A$5, 0)), "Mismatch", "")</f>
        <v/>
      </c>
      <c r="E1240" s="28" t="s">
        <v>20</v>
      </c>
      <c r="F1240" s="38">
        <v>0.59999999999999987</v>
      </c>
      <c r="G1240" s="43">
        <v>3750</v>
      </c>
      <c r="H1240" s="38">
        <v>2249.9999999999995</v>
      </c>
    </row>
    <row r="1241" spans="1:8">
      <c r="A1241">
        <v>1240</v>
      </c>
      <c r="B1241" t="str">
        <f>IF(Data!$B1245&lt;&gt;INDEX(Unique!$B$2:$B$5, MATCH(Data!$A1245, Unique!$A$2:$A$5, 0)), "Mismatch", "")</f>
        <v/>
      </c>
      <c r="E1241" s="28" t="s">
        <v>21</v>
      </c>
      <c r="F1241" s="38">
        <v>0.54999999999999993</v>
      </c>
      <c r="G1241" s="43">
        <v>2750</v>
      </c>
      <c r="H1241" s="38">
        <v>1512.4999999999998</v>
      </c>
    </row>
    <row r="1242" spans="1:8">
      <c r="A1242">
        <v>1241</v>
      </c>
      <c r="B1242" t="str">
        <f>IF(Data!$B1246&lt;&gt;INDEX(Unique!$B$2:$B$5, MATCH(Data!$A1246, Unique!$A$2:$A$5, 0)), "Mismatch", "")</f>
        <v/>
      </c>
      <c r="E1242" s="28" t="s">
        <v>22</v>
      </c>
      <c r="F1242" s="38">
        <v>0.6</v>
      </c>
      <c r="G1242" s="43">
        <v>1250</v>
      </c>
      <c r="H1242" s="38">
        <v>750</v>
      </c>
    </row>
    <row r="1243" spans="1:8">
      <c r="A1243">
        <v>1242</v>
      </c>
      <c r="B1243" t="str">
        <f>IF(Data!$B1247&lt;&gt;INDEX(Unique!$B$2:$B$5, MATCH(Data!$A1247, Unique!$A$2:$A$5, 0)), "Mismatch", "")</f>
        <v/>
      </c>
      <c r="E1243" s="28" t="s">
        <v>23</v>
      </c>
      <c r="F1243" s="38">
        <v>0.54999999999999993</v>
      </c>
      <c r="G1243" s="43">
        <v>3250</v>
      </c>
      <c r="H1243" s="38">
        <v>1787.4999999999998</v>
      </c>
    </row>
    <row r="1244" spans="1:8">
      <c r="A1244">
        <v>1243</v>
      </c>
      <c r="B1244" t="str">
        <f>IF(Data!$B1248&lt;&gt;INDEX(Unique!$B$2:$B$5, MATCH(Data!$A1248, Unique!$A$2:$A$5, 0)), "Mismatch", "")</f>
        <v/>
      </c>
      <c r="E1244" s="28" t="s">
        <v>18</v>
      </c>
      <c r="F1244" s="38">
        <v>0.6</v>
      </c>
      <c r="G1244" s="43">
        <v>5000</v>
      </c>
      <c r="H1244" s="38">
        <v>3000</v>
      </c>
    </row>
    <row r="1245" spans="1:8">
      <c r="A1245">
        <v>1244</v>
      </c>
      <c r="B1245" t="str">
        <f>IF(Data!$B1249&lt;&gt;INDEX(Unique!$B$2:$B$5, MATCH(Data!$A1249, Unique!$A$2:$A$5, 0)), "Mismatch", "")</f>
        <v/>
      </c>
      <c r="E1245" s="28" t="s">
        <v>19</v>
      </c>
      <c r="F1245" s="38">
        <v>0.65</v>
      </c>
      <c r="G1245" s="43">
        <v>3000</v>
      </c>
      <c r="H1245" s="38">
        <v>1950</v>
      </c>
    </row>
    <row r="1246" spans="1:8">
      <c r="A1246">
        <v>1245</v>
      </c>
      <c r="B1246" t="str">
        <f>IF(Data!$B1250&lt;&gt;INDEX(Unique!$B$2:$B$5, MATCH(Data!$A1250, Unique!$A$2:$A$5, 0)), "Mismatch", "")</f>
        <v/>
      </c>
      <c r="E1246" s="28" t="s">
        <v>20</v>
      </c>
      <c r="F1246" s="38">
        <v>0.65</v>
      </c>
      <c r="G1246" s="43">
        <v>3500</v>
      </c>
      <c r="H1246" s="38">
        <v>2275</v>
      </c>
    </row>
    <row r="1247" spans="1:8">
      <c r="A1247">
        <v>1246</v>
      </c>
      <c r="B1247" t="str">
        <f>IF(Data!$B1251&lt;&gt;INDEX(Unique!$B$2:$B$5, MATCH(Data!$A1251, Unique!$A$2:$A$5, 0)), "Mismatch", "")</f>
        <v/>
      </c>
      <c r="E1247" s="28" t="s">
        <v>21</v>
      </c>
      <c r="F1247" s="38">
        <v>0.5</v>
      </c>
      <c r="G1247" s="43">
        <v>2500</v>
      </c>
      <c r="H1247" s="38">
        <v>1250</v>
      </c>
    </row>
    <row r="1248" spans="1:8">
      <c r="A1248">
        <v>1247</v>
      </c>
      <c r="B1248" t="str">
        <f>IF(Data!$B1252&lt;&gt;INDEX(Unique!$B$2:$B$5, MATCH(Data!$A1252, Unique!$A$2:$A$5, 0)), "Mismatch", "")</f>
        <v/>
      </c>
      <c r="E1248" s="28" t="s">
        <v>22</v>
      </c>
      <c r="F1248" s="38">
        <v>0.55000000000000004</v>
      </c>
      <c r="G1248" s="43">
        <v>1500</v>
      </c>
      <c r="H1248" s="38">
        <v>825.00000000000011</v>
      </c>
    </row>
    <row r="1249" spans="1:8">
      <c r="A1249">
        <v>1248</v>
      </c>
      <c r="B1249" t="str">
        <f>IF(Data!$B1253&lt;&gt;INDEX(Unique!$B$2:$B$5, MATCH(Data!$A1253, Unique!$A$2:$A$5, 0)), "Mismatch", "")</f>
        <v/>
      </c>
      <c r="E1249" s="28" t="s">
        <v>23</v>
      </c>
      <c r="F1249" s="38">
        <v>0.70000000000000007</v>
      </c>
      <c r="G1249" s="43">
        <v>3250</v>
      </c>
      <c r="H1249" s="38">
        <v>2275</v>
      </c>
    </row>
    <row r="1250" spans="1:8">
      <c r="A1250">
        <v>1249</v>
      </c>
      <c r="B1250" t="str">
        <f>IF(Data!$B1254&lt;&gt;INDEX(Unique!$B$2:$B$5, MATCH(Data!$A1254, Unique!$A$2:$A$5, 0)), "Mismatch", "")</f>
        <v/>
      </c>
      <c r="E1250" s="28" t="s">
        <v>18</v>
      </c>
      <c r="F1250" s="38">
        <v>0.54999999999999993</v>
      </c>
      <c r="G1250" s="43">
        <v>5250</v>
      </c>
      <c r="H1250" s="38">
        <v>2887.4999999999995</v>
      </c>
    </row>
    <row r="1251" spans="1:8">
      <c r="A1251">
        <v>1250</v>
      </c>
      <c r="B1251" t="str">
        <f>IF(Data!$B1255&lt;&gt;INDEX(Unique!$B$2:$B$5, MATCH(Data!$A1255, Unique!$A$2:$A$5, 0)), "Mismatch", "")</f>
        <v/>
      </c>
      <c r="E1251" s="28" t="s">
        <v>19</v>
      </c>
      <c r="F1251" s="38">
        <v>0.6</v>
      </c>
      <c r="G1251" s="43">
        <v>3750</v>
      </c>
      <c r="H1251" s="38">
        <v>2250</v>
      </c>
    </row>
    <row r="1252" spans="1:8">
      <c r="A1252">
        <v>1251</v>
      </c>
      <c r="B1252" t="str">
        <f>IF(Data!$B1256&lt;&gt;INDEX(Unique!$B$2:$B$5, MATCH(Data!$A1256, Unique!$A$2:$A$5, 0)), "Mismatch", "")</f>
        <v/>
      </c>
      <c r="E1252" s="28" t="s">
        <v>20</v>
      </c>
      <c r="F1252" s="38">
        <v>0.6</v>
      </c>
      <c r="G1252" s="43">
        <v>3750</v>
      </c>
      <c r="H1252" s="38">
        <v>2250</v>
      </c>
    </row>
    <row r="1253" spans="1:8">
      <c r="A1253">
        <v>1252</v>
      </c>
      <c r="B1253" t="str">
        <f>IF(Data!$B1257&lt;&gt;INDEX(Unique!$B$2:$B$5, MATCH(Data!$A1257, Unique!$A$2:$A$5, 0)), "Mismatch", "")</f>
        <v/>
      </c>
      <c r="E1253" s="28" t="s">
        <v>21</v>
      </c>
      <c r="F1253" s="38">
        <v>0.54999999999999993</v>
      </c>
      <c r="G1253" s="43">
        <v>2750</v>
      </c>
      <c r="H1253" s="38">
        <v>1512.4999999999998</v>
      </c>
    </row>
    <row r="1254" spans="1:8">
      <c r="A1254">
        <v>1253</v>
      </c>
      <c r="B1254" t="str">
        <f>IF(Data!$B1258&lt;&gt;INDEX(Unique!$B$2:$B$5, MATCH(Data!$A1258, Unique!$A$2:$A$5, 0)), "Mismatch", "")</f>
        <v/>
      </c>
      <c r="E1254" s="28" t="s">
        <v>22</v>
      </c>
      <c r="F1254" s="38">
        <v>0.6</v>
      </c>
      <c r="G1254" s="43">
        <v>1750</v>
      </c>
      <c r="H1254" s="38">
        <v>1050</v>
      </c>
    </row>
    <row r="1255" spans="1:8">
      <c r="A1255">
        <v>1254</v>
      </c>
      <c r="B1255" t="str">
        <f>IF(Data!$B1259&lt;&gt;INDEX(Unique!$B$2:$B$5, MATCH(Data!$A1259, Unique!$A$2:$A$5, 0)), "Mismatch", "")</f>
        <v/>
      </c>
      <c r="E1255" s="28" t="s">
        <v>23</v>
      </c>
      <c r="F1255" s="38">
        <v>0.75</v>
      </c>
      <c r="G1255" s="43">
        <v>4750</v>
      </c>
      <c r="H1255" s="38">
        <v>3562.5</v>
      </c>
    </row>
    <row r="1256" spans="1:8">
      <c r="A1256">
        <v>1255</v>
      </c>
      <c r="B1256" t="str">
        <f>IF(Data!$B1260&lt;&gt;INDEX(Unique!$B$2:$B$5, MATCH(Data!$A1260, Unique!$A$2:$A$5, 0)), "Mismatch", "")</f>
        <v/>
      </c>
      <c r="E1256" s="28" t="s">
        <v>18</v>
      </c>
      <c r="F1256" s="38">
        <v>0.7</v>
      </c>
      <c r="G1256" s="43">
        <v>7250</v>
      </c>
      <c r="H1256" s="38">
        <v>5075</v>
      </c>
    </row>
    <row r="1257" spans="1:8">
      <c r="A1257">
        <v>1256</v>
      </c>
      <c r="B1257" t="str">
        <f>IF(Data!$B1261&lt;&gt;INDEX(Unique!$B$2:$B$5, MATCH(Data!$A1261, Unique!$A$2:$A$5, 0)), "Mismatch", "")</f>
        <v/>
      </c>
      <c r="E1257" s="28" t="s">
        <v>19</v>
      </c>
      <c r="F1257" s="38">
        <v>0.75</v>
      </c>
      <c r="G1257" s="43">
        <v>6000</v>
      </c>
      <c r="H1257" s="38">
        <v>4500</v>
      </c>
    </row>
    <row r="1258" spans="1:8">
      <c r="A1258">
        <v>1257</v>
      </c>
      <c r="B1258" t="str">
        <f>IF(Data!$B1262&lt;&gt;INDEX(Unique!$B$2:$B$5, MATCH(Data!$A1262, Unique!$A$2:$A$5, 0)), "Mismatch", "")</f>
        <v/>
      </c>
      <c r="E1258" s="28" t="s">
        <v>20</v>
      </c>
      <c r="F1258" s="38">
        <v>0.75</v>
      </c>
      <c r="G1258" s="43">
        <v>6000</v>
      </c>
      <c r="H1258" s="38">
        <v>4500</v>
      </c>
    </row>
    <row r="1259" spans="1:8">
      <c r="A1259">
        <v>1258</v>
      </c>
      <c r="B1259" t="str">
        <f>IF(Data!$B1263&lt;&gt;INDEX(Unique!$B$2:$B$5, MATCH(Data!$A1263, Unique!$A$2:$A$5, 0)), "Mismatch", "")</f>
        <v/>
      </c>
      <c r="E1259" s="28" t="s">
        <v>21</v>
      </c>
      <c r="F1259" s="38">
        <v>0.75</v>
      </c>
      <c r="G1259" s="43">
        <v>4750</v>
      </c>
      <c r="H1259" s="38">
        <v>3562.5</v>
      </c>
    </row>
    <row r="1260" spans="1:8">
      <c r="A1260">
        <v>1259</v>
      </c>
      <c r="B1260" t="str">
        <f>IF(Data!$B1264&lt;&gt;INDEX(Unique!$B$2:$B$5, MATCH(Data!$A1264, Unique!$A$2:$A$5, 0)), "Mismatch", "")</f>
        <v/>
      </c>
      <c r="E1260" s="28" t="s">
        <v>22</v>
      </c>
      <c r="F1260" s="38">
        <v>0.85000000000000009</v>
      </c>
      <c r="G1260" s="43">
        <v>3500</v>
      </c>
      <c r="H1260" s="38">
        <v>2975.0000000000005</v>
      </c>
    </row>
    <row r="1261" spans="1:8">
      <c r="A1261">
        <v>1260</v>
      </c>
      <c r="B1261" t="str">
        <f>IF(Data!$B1265&lt;&gt;INDEX(Unique!$B$2:$B$5, MATCH(Data!$A1265, Unique!$A$2:$A$5, 0)), "Mismatch", "")</f>
        <v/>
      </c>
      <c r="E1261" s="28" t="s">
        <v>23</v>
      </c>
      <c r="F1261" s="38">
        <v>1</v>
      </c>
      <c r="G1261" s="43">
        <v>6500</v>
      </c>
      <c r="H1261" s="38">
        <v>6500</v>
      </c>
    </row>
    <row r="1262" spans="1:8">
      <c r="A1262">
        <v>1261</v>
      </c>
      <c r="B1262" t="str">
        <f>IF(Data!$B1266&lt;&gt;INDEX(Unique!$B$2:$B$5, MATCH(Data!$A1266, Unique!$A$2:$A$5, 0)), "Mismatch", "")</f>
        <v/>
      </c>
      <c r="E1262" s="28" t="s">
        <v>18</v>
      </c>
      <c r="F1262" s="38">
        <v>0.8</v>
      </c>
      <c r="G1262" s="43">
        <v>8000</v>
      </c>
      <c r="H1262" s="38">
        <v>6400</v>
      </c>
    </row>
    <row r="1263" spans="1:8">
      <c r="A1263">
        <v>1262</v>
      </c>
      <c r="B1263" t="str">
        <f>IF(Data!$B1267&lt;&gt;INDEX(Unique!$B$2:$B$5, MATCH(Data!$A1267, Unique!$A$2:$A$5, 0)), "Mismatch", "")</f>
        <v/>
      </c>
      <c r="E1263" s="28" t="s">
        <v>19</v>
      </c>
      <c r="F1263" s="38">
        <v>0.85000000000000009</v>
      </c>
      <c r="G1263" s="43">
        <v>6500</v>
      </c>
      <c r="H1263" s="38">
        <v>5525.0000000000009</v>
      </c>
    </row>
    <row r="1264" spans="1:8">
      <c r="A1264">
        <v>1263</v>
      </c>
      <c r="B1264" t="str">
        <f>IF(Data!$B1268&lt;&gt;INDEX(Unique!$B$2:$B$5, MATCH(Data!$A1268, Unique!$A$2:$A$5, 0)), "Mismatch", "")</f>
        <v/>
      </c>
      <c r="E1264" s="28" t="s">
        <v>20</v>
      </c>
      <c r="F1264" s="38">
        <v>0.85000000000000009</v>
      </c>
      <c r="G1264" s="43">
        <v>6000</v>
      </c>
      <c r="H1264" s="38">
        <v>5100.0000000000009</v>
      </c>
    </row>
    <row r="1265" spans="1:8">
      <c r="A1265">
        <v>1264</v>
      </c>
      <c r="B1265" t="str">
        <f>IF(Data!$B1269&lt;&gt;INDEX(Unique!$B$2:$B$5, MATCH(Data!$A1269, Unique!$A$2:$A$5, 0)), "Mismatch", "")</f>
        <v/>
      </c>
      <c r="E1265" s="28" t="s">
        <v>21</v>
      </c>
      <c r="F1265" s="38">
        <v>0.8</v>
      </c>
      <c r="G1265" s="43">
        <v>5000</v>
      </c>
      <c r="H1265" s="38">
        <v>4000</v>
      </c>
    </row>
    <row r="1266" spans="1:8">
      <c r="A1266">
        <v>1265</v>
      </c>
      <c r="B1266" t="str">
        <f>IF(Data!$B1270&lt;&gt;INDEX(Unique!$B$2:$B$5, MATCH(Data!$A1270, Unique!$A$2:$A$5, 0)), "Mismatch", "")</f>
        <v/>
      </c>
      <c r="E1266" s="28" t="s">
        <v>22</v>
      </c>
      <c r="F1266" s="38">
        <v>0.85000000000000009</v>
      </c>
      <c r="G1266" s="43">
        <v>5500</v>
      </c>
      <c r="H1266" s="38">
        <v>4675.0000000000009</v>
      </c>
    </row>
    <row r="1267" spans="1:8">
      <c r="A1267">
        <v>1266</v>
      </c>
      <c r="B1267" t="str">
        <f>IF(Data!$B1271&lt;&gt;INDEX(Unique!$B$2:$B$5, MATCH(Data!$A1271, Unique!$A$2:$A$5, 0)), "Mismatch", "")</f>
        <v/>
      </c>
      <c r="E1267" s="28" t="s">
        <v>23</v>
      </c>
      <c r="F1267" s="38">
        <v>1</v>
      </c>
      <c r="G1267" s="43">
        <v>5500</v>
      </c>
      <c r="H1267" s="38">
        <v>5500</v>
      </c>
    </row>
    <row r="1268" spans="1:8">
      <c r="A1268">
        <v>1267</v>
      </c>
      <c r="B1268" t="str">
        <f>IF(Data!$B1272&lt;&gt;INDEX(Unique!$B$2:$B$5, MATCH(Data!$A1272, Unique!$A$2:$A$5, 0)), "Mismatch", "")</f>
        <v/>
      </c>
      <c r="E1268" s="28" t="s">
        <v>18</v>
      </c>
      <c r="F1268" s="38">
        <v>0.85000000000000009</v>
      </c>
      <c r="G1268" s="43">
        <v>7500</v>
      </c>
      <c r="H1268" s="38">
        <v>6375.0000000000009</v>
      </c>
    </row>
    <row r="1269" spans="1:8">
      <c r="A1269">
        <v>1268</v>
      </c>
      <c r="B1269" t="str">
        <f>IF(Data!$B1273&lt;&gt;INDEX(Unique!$B$2:$B$5, MATCH(Data!$A1273, Unique!$A$2:$A$5, 0)), "Mismatch", "")</f>
        <v/>
      </c>
      <c r="E1269" s="28" t="s">
        <v>19</v>
      </c>
      <c r="F1269" s="38">
        <v>0.75000000000000011</v>
      </c>
      <c r="G1269" s="43">
        <v>7250</v>
      </c>
      <c r="H1269" s="38">
        <v>5437.5000000000009</v>
      </c>
    </row>
    <row r="1270" spans="1:8">
      <c r="A1270">
        <v>1269</v>
      </c>
      <c r="B1270" t="str">
        <f>IF(Data!$B1274&lt;&gt;INDEX(Unique!$B$2:$B$5, MATCH(Data!$A1274, Unique!$A$2:$A$5, 0)), "Mismatch", "")</f>
        <v/>
      </c>
      <c r="E1270" s="28" t="s">
        <v>20</v>
      </c>
      <c r="F1270" s="38">
        <v>0.70000000000000007</v>
      </c>
      <c r="G1270" s="43">
        <v>6000</v>
      </c>
      <c r="H1270" s="38">
        <v>4200</v>
      </c>
    </row>
    <row r="1271" spans="1:8">
      <c r="A1271">
        <v>1270</v>
      </c>
      <c r="B1271" t="str">
        <f>IF(Data!$B1275&lt;&gt;INDEX(Unique!$B$2:$B$5, MATCH(Data!$A1275, Unique!$A$2:$A$5, 0)), "Mismatch", "")</f>
        <v/>
      </c>
      <c r="E1271" s="28" t="s">
        <v>21</v>
      </c>
      <c r="F1271" s="38">
        <v>0.70000000000000007</v>
      </c>
      <c r="G1271" s="43">
        <v>5250</v>
      </c>
      <c r="H1271" s="38">
        <v>3675.0000000000005</v>
      </c>
    </row>
    <row r="1272" spans="1:8">
      <c r="A1272">
        <v>1271</v>
      </c>
      <c r="B1272" t="str">
        <f>IF(Data!$B1276&lt;&gt;INDEX(Unique!$B$2:$B$5, MATCH(Data!$A1276, Unique!$A$2:$A$5, 0)), "Mismatch", "")</f>
        <v/>
      </c>
      <c r="E1272" s="28" t="s">
        <v>22</v>
      </c>
      <c r="F1272" s="38">
        <v>0.7</v>
      </c>
      <c r="G1272" s="43">
        <v>5250</v>
      </c>
      <c r="H1272" s="38">
        <v>3674.9999999999995</v>
      </c>
    </row>
    <row r="1273" spans="1:8">
      <c r="A1273">
        <v>1272</v>
      </c>
      <c r="B1273" t="str">
        <f>IF(Data!$B1277&lt;&gt;INDEX(Unique!$B$2:$B$5, MATCH(Data!$A1277, Unique!$A$2:$A$5, 0)), "Mismatch", "")</f>
        <v/>
      </c>
      <c r="E1273" s="28" t="s">
        <v>23</v>
      </c>
      <c r="F1273" s="38">
        <v>0.75</v>
      </c>
      <c r="G1273" s="43">
        <v>3500</v>
      </c>
      <c r="H1273" s="38">
        <v>2625</v>
      </c>
    </row>
    <row r="1274" spans="1:8">
      <c r="A1274">
        <v>1273</v>
      </c>
      <c r="B1274" t="str">
        <f>IF(Data!$B1278&lt;&gt;INDEX(Unique!$B$2:$B$5, MATCH(Data!$A1278, Unique!$A$2:$A$5, 0)), "Mismatch", "")</f>
        <v/>
      </c>
      <c r="E1274" s="28" t="s">
        <v>18</v>
      </c>
      <c r="F1274" s="38">
        <v>0.65000000000000013</v>
      </c>
      <c r="G1274" s="43">
        <v>5500</v>
      </c>
      <c r="H1274" s="38">
        <v>3575.0000000000009</v>
      </c>
    </row>
    <row r="1275" spans="1:8">
      <c r="A1275">
        <v>1274</v>
      </c>
      <c r="B1275" t="str">
        <f>IF(Data!$B1279&lt;&gt;INDEX(Unique!$B$2:$B$5, MATCH(Data!$A1279, Unique!$A$2:$A$5, 0)), "Mismatch", "")</f>
        <v/>
      </c>
      <c r="E1275" s="28" t="s">
        <v>19</v>
      </c>
      <c r="F1275" s="38">
        <v>0.70000000000000018</v>
      </c>
      <c r="G1275" s="43">
        <v>5500</v>
      </c>
      <c r="H1275" s="38">
        <v>3850.0000000000009</v>
      </c>
    </row>
    <row r="1276" spans="1:8">
      <c r="A1276">
        <v>1275</v>
      </c>
      <c r="B1276" t="str">
        <f>IF(Data!$B1280&lt;&gt;INDEX(Unique!$B$2:$B$5, MATCH(Data!$A1280, Unique!$A$2:$A$5, 0)), "Mismatch", "")</f>
        <v/>
      </c>
      <c r="E1276" s="28" t="s">
        <v>20</v>
      </c>
      <c r="F1276" s="38">
        <v>0.65000000000000013</v>
      </c>
      <c r="G1276" s="43">
        <v>3750</v>
      </c>
      <c r="H1276" s="38">
        <v>2437.5000000000005</v>
      </c>
    </row>
    <row r="1277" spans="1:8">
      <c r="A1277">
        <v>1276</v>
      </c>
      <c r="B1277" t="str">
        <f>IF(Data!$B1281&lt;&gt;INDEX(Unique!$B$2:$B$5, MATCH(Data!$A1281, Unique!$A$2:$A$5, 0)), "Mismatch", "")</f>
        <v/>
      </c>
      <c r="E1277" s="28" t="s">
        <v>21</v>
      </c>
      <c r="F1277" s="38">
        <v>0.65000000000000013</v>
      </c>
      <c r="G1277" s="43">
        <v>3250</v>
      </c>
      <c r="H1277" s="38">
        <v>2112.5000000000005</v>
      </c>
    </row>
    <row r="1278" spans="1:8">
      <c r="A1278">
        <v>1277</v>
      </c>
      <c r="B1278" t="str">
        <f>IF(Data!$B1282&lt;&gt;INDEX(Unique!$B$2:$B$5, MATCH(Data!$A1282, Unique!$A$2:$A$5, 0)), "Mismatch", "")</f>
        <v/>
      </c>
      <c r="E1278" s="28" t="s">
        <v>22</v>
      </c>
      <c r="F1278" s="38">
        <v>0.75000000000000011</v>
      </c>
      <c r="G1278" s="43">
        <v>3500</v>
      </c>
      <c r="H1278" s="38">
        <v>2625.0000000000005</v>
      </c>
    </row>
    <row r="1279" spans="1:8">
      <c r="A1279">
        <v>1278</v>
      </c>
      <c r="B1279" t="str">
        <f>IF(Data!$B1283&lt;&gt;INDEX(Unique!$B$2:$B$5, MATCH(Data!$A1283, Unique!$A$2:$A$5, 0)), "Mismatch", "")</f>
        <v/>
      </c>
      <c r="E1279" s="28" t="s">
        <v>23</v>
      </c>
      <c r="F1279" s="38">
        <v>0.6</v>
      </c>
      <c r="G1279" s="43">
        <v>3750</v>
      </c>
      <c r="H1279" s="38">
        <v>2250</v>
      </c>
    </row>
    <row r="1280" spans="1:8">
      <c r="A1280">
        <v>1279</v>
      </c>
      <c r="B1280" t="str">
        <f>IF(Data!$B1284&lt;&gt;INDEX(Unique!$B$2:$B$5, MATCH(Data!$A1284, Unique!$A$2:$A$5, 0)), "Mismatch", "")</f>
        <v/>
      </c>
      <c r="E1280" s="28" t="s">
        <v>18</v>
      </c>
      <c r="F1280" s="38">
        <v>0.55000000000000004</v>
      </c>
      <c r="G1280" s="43">
        <v>4750</v>
      </c>
      <c r="H1280" s="38">
        <v>2612.5</v>
      </c>
    </row>
    <row r="1281" spans="1:8">
      <c r="A1281">
        <v>1280</v>
      </c>
      <c r="B1281" t="str">
        <f>IF(Data!$B1285&lt;&gt;INDEX(Unique!$B$2:$B$5, MATCH(Data!$A1285, Unique!$A$2:$A$5, 0)), "Mismatch", "")</f>
        <v/>
      </c>
      <c r="E1281" s="28" t="s">
        <v>19</v>
      </c>
      <c r="F1281" s="38">
        <v>0.65000000000000013</v>
      </c>
      <c r="G1281" s="43">
        <v>4750</v>
      </c>
      <c r="H1281" s="38">
        <v>3087.5000000000005</v>
      </c>
    </row>
    <row r="1282" spans="1:8">
      <c r="A1282">
        <v>1281</v>
      </c>
      <c r="B1282" t="str">
        <f>IF(Data!$B1286&lt;&gt;INDEX(Unique!$B$2:$B$5, MATCH(Data!$A1286, Unique!$A$2:$A$5, 0)), "Mismatch", "")</f>
        <v/>
      </c>
      <c r="E1282" s="28" t="s">
        <v>20</v>
      </c>
      <c r="F1282" s="38">
        <v>0.60000000000000009</v>
      </c>
      <c r="G1282" s="43">
        <v>3000</v>
      </c>
      <c r="H1282" s="38">
        <v>1800.0000000000002</v>
      </c>
    </row>
    <row r="1283" spans="1:8">
      <c r="A1283">
        <v>1282</v>
      </c>
      <c r="B1283" t="str">
        <f>IF(Data!$B1287&lt;&gt;INDEX(Unique!$B$2:$B$5, MATCH(Data!$A1287, Unique!$A$2:$A$5, 0)), "Mismatch", "")</f>
        <v/>
      </c>
      <c r="E1283" s="28" t="s">
        <v>21</v>
      </c>
      <c r="F1283" s="38">
        <v>0.55000000000000004</v>
      </c>
      <c r="G1283" s="43">
        <v>2750</v>
      </c>
      <c r="H1283" s="38">
        <v>1512.5000000000002</v>
      </c>
    </row>
    <row r="1284" spans="1:8">
      <c r="A1284">
        <v>1283</v>
      </c>
      <c r="B1284" t="str">
        <f>IF(Data!$B1288&lt;&gt;INDEX(Unique!$B$2:$B$5, MATCH(Data!$A1288, Unique!$A$2:$A$5, 0)), "Mismatch", "")</f>
        <v/>
      </c>
      <c r="E1284" s="28" t="s">
        <v>22</v>
      </c>
      <c r="F1284" s="38">
        <v>0.65</v>
      </c>
      <c r="G1284" s="43">
        <v>2500</v>
      </c>
      <c r="H1284" s="38">
        <v>1625</v>
      </c>
    </row>
    <row r="1285" spans="1:8">
      <c r="A1285">
        <v>1284</v>
      </c>
      <c r="B1285" t="str">
        <f>IF(Data!$B1289&lt;&gt;INDEX(Unique!$B$2:$B$5, MATCH(Data!$A1289, Unique!$A$2:$A$5, 0)), "Mismatch", "")</f>
        <v/>
      </c>
      <c r="E1285" s="28" t="s">
        <v>23</v>
      </c>
      <c r="F1285" s="38">
        <v>0.70000000000000007</v>
      </c>
      <c r="G1285" s="43">
        <v>3000</v>
      </c>
      <c r="H1285" s="38">
        <v>2100</v>
      </c>
    </row>
    <row r="1286" spans="1:8">
      <c r="A1286">
        <v>1285</v>
      </c>
      <c r="B1286" t="str">
        <f>IF(Data!$B1290&lt;&gt;INDEX(Unique!$B$2:$B$5, MATCH(Data!$A1290, Unique!$A$2:$A$5, 0)), "Mismatch", "")</f>
        <v/>
      </c>
      <c r="E1286" s="28" t="s">
        <v>18</v>
      </c>
      <c r="F1286" s="38">
        <v>0.55000000000000004</v>
      </c>
      <c r="G1286" s="43">
        <v>5250</v>
      </c>
      <c r="H1286" s="38">
        <v>2887.5000000000005</v>
      </c>
    </row>
    <row r="1287" spans="1:8">
      <c r="A1287">
        <v>1286</v>
      </c>
      <c r="B1287" t="str">
        <f>IF(Data!$B1291&lt;&gt;INDEX(Unique!$B$2:$B$5, MATCH(Data!$A1291, Unique!$A$2:$A$5, 0)), "Mismatch", "")</f>
        <v/>
      </c>
      <c r="E1287" s="28" t="s">
        <v>19</v>
      </c>
      <c r="F1287" s="38">
        <v>0.60000000000000009</v>
      </c>
      <c r="G1287" s="43">
        <v>6000</v>
      </c>
      <c r="H1287" s="38">
        <v>3600.0000000000005</v>
      </c>
    </row>
    <row r="1288" spans="1:8">
      <c r="A1288">
        <v>1287</v>
      </c>
      <c r="B1288" t="str">
        <f>IF(Data!$B1292&lt;&gt;INDEX(Unique!$B$2:$B$5, MATCH(Data!$A1292, Unique!$A$2:$A$5, 0)), "Mismatch", "")</f>
        <v/>
      </c>
      <c r="E1288" s="28" t="s">
        <v>20</v>
      </c>
      <c r="F1288" s="38">
        <v>0.55000000000000004</v>
      </c>
      <c r="G1288" s="43">
        <v>4250</v>
      </c>
      <c r="H1288" s="38">
        <v>2337.5</v>
      </c>
    </row>
    <row r="1289" spans="1:8">
      <c r="A1289">
        <v>1288</v>
      </c>
      <c r="B1289" t="str">
        <f>IF(Data!$B1293&lt;&gt;INDEX(Unique!$B$2:$B$5, MATCH(Data!$A1293, Unique!$A$2:$A$5, 0)), "Mismatch", "")</f>
        <v/>
      </c>
      <c r="E1289" s="28" t="s">
        <v>21</v>
      </c>
      <c r="F1289" s="38">
        <v>0.65000000000000013</v>
      </c>
      <c r="G1289" s="43">
        <v>4000</v>
      </c>
      <c r="H1289" s="38">
        <v>2600.0000000000005</v>
      </c>
    </row>
    <row r="1290" spans="1:8">
      <c r="A1290">
        <v>1289</v>
      </c>
      <c r="B1290" t="str">
        <f>IF(Data!$B1294&lt;&gt;INDEX(Unique!$B$2:$B$5, MATCH(Data!$A1294, Unique!$A$2:$A$5, 0)), "Mismatch", "")</f>
        <v/>
      </c>
      <c r="E1290" s="28" t="s">
        <v>22</v>
      </c>
      <c r="F1290" s="38">
        <v>0.85000000000000009</v>
      </c>
      <c r="G1290" s="43">
        <v>3750</v>
      </c>
      <c r="H1290" s="38">
        <v>3187.5000000000005</v>
      </c>
    </row>
    <row r="1291" spans="1:8">
      <c r="A1291">
        <v>1290</v>
      </c>
      <c r="B1291" t="str">
        <f>IF(Data!$B1295&lt;&gt;INDEX(Unique!$B$2:$B$5, MATCH(Data!$A1295, Unique!$A$2:$A$5, 0)), "Mismatch", "")</f>
        <v/>
      </c>
      <c r="E1291" s="28" t="s">
        <v>23</v>
      </c>
      <c r="F1291" s="38">
        <v>0.90000000000000013</v>
      </c>
      <c r="G1291" s="43">
        <v>5000</v>
      </c>
      <c r="H1291" s="38">
        <v>4500.0000000000009</v>
      </c>
    </row>
    <row r="1292" spans="1:8">
      <c r="A1292">
        <v>1291</v>
      </c>
      <c r="B1292" t="str">
        <f>IF(Data!$B1296&lt;&gt;INDEX(Unique!$B$2:$B$5, MATCH(Data!$A1296, Unique!$A$2:$A$5, 0)), "Mismatch", "")</f>
        <v/>
      </c>
      <c r="E1292" s="28" t="s">
        <v>18</v>
      </c>
      <c r="F1292" s="38">
        <v>0.75000000000000011</v>
      </c>
      <c r="G1292" s="43">
        <v>7000</v>
      </c>
      <c r="H1292" s="38">
        <v>5250.0000000000009</v>
      </c>
    </row>
    <row r="1293" spans="1:8">
      <c r="A1293">
        <v>1292</v>
      </c>
      <c r="B1293" t="str">
        <f>IF(Data!$B1297&lt;&gt;INDEX(Unique!$B$2:$B$5, MATCH(Data!$A1297, Unique!$A$2:$A$5, 0)), "Mismatch", "")</f>
        <v/>
      </c>
      <c r="E1293" s="28" t="s">
        <v>19</v>
      </c>
      <c r="F1293" s="38">
        <v>0.8500000000000002</v>
      </c>
      <c r="G1293" s="43">
        <v>7000</v>
      </c>
      <c r="H1293" s="38">
        <v>5950.0000000000018</v>
      </c>
    </row>
    <row r="1294" spans="1:8">
      <c r="A1294">
        <v>1293</v>
      </c>
      <c r="B1294" t="str">
        <f>IF(Data!$B1298&lt;&gt;INDEX(Unique!$B$2:$B$5, MATCH(Data!$A1298, Unique!$A$2:$A$5, 0)), "Mismatch", "")</f>
        <v/>
      </c>
      <c r="E1294" s="28" t="s">
        <v>20</v>
      </c>
      <c r="F1294" s="38">
        <v>0.80000000000000016</v>
      </c>
      <c r="G1294" s="43">
        <v>5000</v>
      </c>
      <c r="H1294" s="38">
        <v>4000.0000000000009</v>
      </c>
    </row>
    <row r="1295" spans="1:8">
      <c r="A1295">
        <v>1294</v>
      </c>
      <c r="B1295" t="str">
        <f>IF(Data!$B1299&lt;&gt;INDEX(Unique!$B$2:$B$5, MATCH(Data!$A1299, Unique!$A$2:$A$5, 0)), "Mismatch", "")</f>
        <v/>
      </c>
      <c r="E1295" s="28" t="s">
        <v>21</v>
      </c>
      <c r="F1295" s="38">
        <v>0.80000000000000016</v>
      </c>
      <c r="G1295" s="43">
        <v>5000</v>
      </c>
      <c r="H1295" s="38">
        <v>4000.0000000000009</v>
      </c>
    </row>
    <row r="1296" spans="1:8">
      <c r="A1296">
        <v>1295</v>
      </c>
      <c r="B1296" t="str">
        <f>IF(Data!$B1300&lt;&gt;INDEX(Unique!$B$2:$B$5, MATCH(Data!$A1300, Unique!$A$2:$A$5, 0)), "Mismatch", "")</f>
        <v/>
      </c>
      <c r="E1296" s="28" t="s">
        <v>22</v>
      </c>
      <c r="F1296" s="38">
        <v>0.90000000000000013</v>
      </c>
      <c r="G1296" s="43">
        <v>4250</v>
      </c>
      <c r="H1296" s="38">
        <v>3825.0000000000005</v>
      </c>
    </row>
    <row r="1297" spans="1:8">
      <c r="A1297">
        <v>1296</v>
      </c>
      <c r="B1297" t="str">
        <f>IF(Data!$B1301&lt;&gt;INDEX(Unique!$B$2:$B$5, MATCH(Data!$A1301, Unique!$A$2:$A$5, 0)), "Mismatch", "")</f>
        <v/>
      </c>
      <c r="E1297" s="28" t="s">
        <v>23</v>
      </c>
      <c r="F1297" s="38">
        <v>0.95000000000000018</v>
      </c>
      <c r="G1297" s="43">
        <v>5250</v>
      </c>
      <c r="H1297" s="38">
        <v>4987.5000000000009</v>
      </c>
    </row>
    <row r="1298" spans="1:8">
      <c r="A1298">
        <v>1297</v>
      </c>
      <c r="B1298" t="str">
        <f>IF(Data!$B1302&lt;&gt;INDEX(Unique!$B$2:$B$5, MATCH(Data!$A1302, Unique!$A$2:$A$5, 0)), "Mismatch", "")</f>
        <v/>
      </c>
      <c r="E1298" s="28" t="s">
        <v>18</v>
      </c>
      <c r="F1298" s="38">
        <v>0.4</v>
      </c>
      <c r="G1298" s="43">
        <v>4250</v>
      </c>
      <c r="H1298" s="38">
        <v>1700</v>
      </c>
    </row>
    <row r="1299" spans="1:8">
      <c r="A1299">
        <v>1298</v>
      </c>
      <c r="B1299" t="str">
        <f>IF(Data!$B1303&lt;&gt;INDEX(Unique!$B$2:$B$5, MATCH(Data!$A1303, Unique!$A$2:$A$5, 0)), "Mismatch", "")</f>
        <v/>
      </c>
      <c r="E1299" s="28" t="s">
        <v>19</v>
      </c>
      <c r="F1299" s="38">
        <v>0.5</v>
      </c>
      <c r="G1299" s="43">
        <v>4250</v>
      </c>
      <c r="H1299" s="38">
        <v>2125</v>
      </c>
    </row>
    <row r="1300" spans="1:8">
      <c r="A1300">
        <v>1299</v>
      </c>
      <c r="B1300" t="str">
        <f>IF(Data!$B1304&lt;&gt;INDEX(Unique!$B$2:$B$5, MATCH(Data!$A1304, Unique!$A$2:$A$5, 0)), "Mismatch", "")</f>
        <v/>
      </c>
      <c r="E1300" s="28" t="s">
        <v>20</v>
      </c>
      <c r="F1300" s="38">
        <v>0.5</v>
      </c>
      <c r="G1300" s="43">
        <v>4250</v>
      </c>
      <c r="H1300" s="38">
        <v>2125</v>
      </c>
    </row>
    <row r="1301" spans="1:8">
      <c r="A1301">
        <v>1300</v>
      </c>
      <c r="B1301" t="str">
        <f>IF(Data!$B1305&lt;&gt;INDEX(Unique!$B$2:$B$5, MATCH(Data!$A1305, Unique!$A$2:$A$5, 0)), "Mismatch", "")</f>
        <v/>
      </c>
      <c r="E1301" s="28" t="s">
        <v>21</v>
      </c>
      <c r="F1301" s="38">
        <v>0.5</v>
      </c>
      <c r="G1301" s="43">
        <v>2750</v>
      </c>
      <c r="H1301" s="38">
        <v>1375</v>
      </c>
    </row>
    <row r="1302" spans="1:8">
      <c r="A1302">
        <v>1301</v>
      </c>
      <c r="B1302" t="str">
        <f>IF(Data!$B1306&lt;&gt;INDEX(Unique!$B$2:$B$5, MATCH(Data!$A1306, Unique!$A$2:$A$5, 0)), "Mismatch", "")</f>
        <v/>
      </c>
      <c r="E1302" s="28" t="s">
        <v>22</v>
      </c>
      <c r="F1302" s="38">
        <v>0.55000000000000004</v>
      </c>
      <c r="G1302" s="43">
        <v>2250</v>
      </c>
      <c r="H1302" s="38">
        <v>1237.5</v>
      </c>
    </row>
    <row r="1303" spans="1:8">
      <c r="A1303">
        <v>1302</v>
      </c>
      <c r="B1303" t="str">
        <f>IF(Data!$B1307&lt;&gt;INDEX(Unique!$B$2:$B$5, MATCH(Data!$A1307, Unique!$A$2:$A$5, 0)), "Mismatch", "")</f>
        <v/>
      </c>
      <c r="E1303" s="28" t="s">
        <v>23</v>
      </c>
      <c r="F1303" s="38">
        <v>0.5</v>
      </c>
      <c r="G1303" s="43">
        <v>4750</v>
      </c>
      <c r="H1303" s="38">
        <v>2375</v>
      </c>
    </row>
    <row r="1304" spans="1:8">
      <c r="A1304">
        <v>1303</v>
      </c>
      <c r="B1304" t="str">
        <f>IF(Data!$B1308&lt;&gt;INDEX(Unique!$B$2:$B$5, MATCH(Data!$A1308, Unique!$A$2:$A$5, 0)), "Mismatch", "")</f>
        <v/>
      </c>
      <c r="E1304" s="28" t="s">
        <v>18</v>
      </c>
      <c r="F1304" s="38">
        <v>0.4</v>
      </c>
      <c r="G1304" s="43">
        <v>5250</v>
      </c>
      <c r="H1304" s="38">
        <v>2100</v>
      </c>
    </row>
    <row r="1305" spans="1:8">
      <c r="A1305">
        <v>1304</v>
      </c>
      <c r="B1305" t="str">
        <f>IF(Data!$B1309&lt;&gt;INDEX(Unique!$B$2:$B$5, MATCH(Data!$A1309, Unique!$A$2:$A$5, 0)), "Mismatch", "")</f>
        <v/>
      </c>
      <c r="E1305" s="28" t="s">
        <v>19</v>
      </c>
      <c r="F1305" s="38">
        <v>0.5</v>
      </c>
      <c r="G1305" s="43">
        <v>4250</v>
      </c>
      <c r="H1305" s="38">
        <v>2125</v>
      </c>
    </row>
    <row r="1306" spans="1:8">
      <c r="A1306">
        <v>1305</v>
      </c>
      <c r="B1306" t="str">
        <f>IF(Data!$B1310&lt;&gt;INDEX(Unique!$B$2:$B$5, MATCH(Data!$A1310, Unique!$A$2:$A$5, 0)), "Mismatch", "")</f>
        <v/>
      </c>
      <c r="E1306" s="28" t="s">
        <v>20</v>
      </c>
      <c r="F1306" s="38">
        <v>0.5</v>
      </c>
      <c r="G1306" s="43">
        <v>4250</v>
      </c>
      <c r="H1306" s="38">
        <v>2125</v>
      </c>
    </row>
    <row r="1307" spans="1:8">
      <c r="A1307">
        <v>1306</v>
      </c>
      <c r="B1307" t="str">
        <f>IF(Data!$B1311&lt;&gt;INDEX(Unique!$B$2:$B$5, MATCH(Data!$A1311, Unique!$A$2:$A$5, 0)), "Mismatch", "")</f>
        <v/>
      </c>
      <c r="E1307" s="28" t="s">
        <v>21</v>
      </c>
      <c r="F1307" s="38">
        <v>0.5</v>
      </c>
      <c r="G1307" s="43">
        <v>2750</v>
      </c>
      <c r="H1307" s="38">
        <v>1375</v>
      </c>
    </row>
    <row r="1308" spans="1:8">
      <c r="A1308">
        <v>1307</v>
      </c>
      <c r="B1308" t="str">
        <f>IF(Data!$B1312&lt;&gt;INDEX(Unique!$B$2:$B$5, MATCH(Data!$A1312, Unique!$A$2:$A$5, 0)), "Mismatch", "")</f>
        <v/>
      </c>
      <c r="E1308" s="28" t="s">
        <v>22</v>
      </c>
      <c r="F1308" s="38">
        <v>0.55000000000000004</v>
      </c>
      <c r="G1308" s="43">
        <v>2000</v>
      </c>
      <c r="H1308" s="38">
        <v>1100</v>
      </c>
    </row>
    <row r="1309" spans="1:8">
      <c r="A1309">
        <v>1308</v>
      </c>
      <c r="B1309" t="str">
        <f>IF(Data!$B1313&lt;&gt;INDEX(Unique!$B$2:$B$5, MATCH(Data!$A1313, Unique!$A$2:$A$5, 0)), "Mismatch", "")</f>
        <v/>
      </c>
      <c r="E1309" s="28" t="s">
        <v>23</v>
      </c>
      <c r="F1309" s="38">
        <v>0.5</v>
      </c>
      <c r="G1309" s="43">
        <v>4000</v>
      </c>
      <c r="H1309" s="38">
        <v>2000</v>
      </c>
    </row>
    <row r="1310" spans="1:8">
      <c r="A1310">
        <v>1309</v>
      </c>
      <c r="B1310" t="str">
        <f>IF(Data!$B1314&lt;&gt;INDEX(Unique!$B$2:$B$5, MATCH(Data!$A1314, Unique!$A$2:$A$5, 0)), "Mismatch", "")</f>
        <v/>
      </c>
      <c r="E1310" s="28" t="s">
        <v>18</v>
      </c>
      <c r="F1310" s="38">
        <v>0.5</v>
      </c>
      <c r="G1310" s="43">
        <v>5500</v>
      </c>
      <c r="H1310" s="38">
        <v>2750</v>
      </c>
    </row>
    <row r="1311" spans="1:8">
      <c r="A1311">
        <v>1310</v>
      </c>
      <c r="B1311" t="str">
        <f>IF(Data!$B1315&lt;&gt;INDEX(Unique!$B$2:$B$5, MATCH(Data!$A1315, Unique!$A$2:$A$5, 0)), "Mismatch", "")</f>
        <v/>
      </c>
      <c r="E1311" s="28" t="s">
        <v>19</v>
      </c>
      <c r="F1311" s="38">
        <v>0.6</v>
      </c>
      <c r="G1311" s="43">
        <v>4000</v>
      </c>
      <c r="H1311" s="38">
        <v>2400</v>
      </c>
    </row>
    <row r="1312" spans="1:8">
      <c r="A1312">
        <v>1311</v>
      </c>
      <c r="B1312" t="str">
        <f>IF(Data!$B1316&lt;&gt;INDEX(Unique!$B$2:$B$5, MATCH(Data!$A1316, Unique!$A$2:$A$5, 0)), "Mismatch", "")</f>
        <v/>
      </c>
      <c r="E1312" s="28" t="s">
        <v>20</v>
      </c>
      <c r="F1312" s="38">
        <v>0.64999999999999991</v>
      </c>
      <c r="G1312" s="43">
        <v>4250</v>
      </c>
      <c r="H1312" s="38">
        <v>2762.4999999999995</v>
      </c>
    </row>
    <row r="1313" spans="1:8">
      <c r="A1313">
        <v>1312</v>
      </c>
      <c r="B1313" t="str">
        <f>IF(Data!$B1317&lt;&gt;INDEX(Unique!$B$2:$B$5, MATCH(Data!$A1317, Unique!$A$2:$A$5, 0)), "Mismatch", "")</f>
        <v/>
      </c>
      <c r="E1313" s="28" t="s">
        <v>21</v>
      </c>
      <c r="F1313" s="38">
        <v>0.6</v>
      </c>
      <c r="G1313" s="43">
        <v>3250</v>
      </c>
      <c r="H1313" s="38">
        <v>1950</v>
      </c>
    </row>
    <row r="1314" spans="1:8">
      <c r="A1314">
        <v>1313</v>
      </c>
      <c r="B1314" t="str">
        <f>IF(Data!$B1318&lt;&gt;INDEX(Unique!$B$2:$B$5, MATCH(Data!$A1318, Unique!$A$2:$A$5, 0)), "Mismatch", "")</f>
        <v/>
      </c>
      <c r="E1314" s="28" t="s">
        <v>22</v>
      </c>
      <c r="F1314" s="38">
        <v>0.65</v>
      </c>
      <c r="G1314" s="43">
        <v>1750</v>
      </c>
      <c r="H1314" s="38">
        <v>1137.5</v>
      </c>
    </row>
    <row r="1315" spans="1:8">
      <c r="A1315">
        <v>1314</v>
      </c>
      <c r="B1315" t="str">
        <f>IF(Data!$B1319&lt;&gt;INDEX(Unique!$B$2:$B$5, MATCH(Data!$A1319, Unique!$A$2:$A$5, 0)), "Mismatch", "")</f>
        <v/>
      </c>
      <c r="E1315" s="28" t="s">
        <v>23</v>
      </c>
      <c r="F1315" s="38">
        <v>0.6</v>
      </c>
      <c r="G1315" s="43">
        <v>3750</v>
      </c>
      <c r="H1315" s="38">
        <v>2250</v>
      </c>
    </row>
    <row r="1316" spans="1:8">
      <c r="A1316">
        <v>1315</v>
      </c>
      <c r="B1316" t="str">
        <f>IF(Data!$B1320&lt;&gt;INDEX(Unique!$B$2:$B$5, MATCH(Data!$A1320, Unique!$A$2:$A$5, 0)), "Mismatch", "")</f>
        <v/>
      </c>
      <c r="E1316" s="28" t="s">
        <v>18</v>
      </c>
      <c r="F1316" s="38">
        <v>0.65</v>
      </c>
      <c r="G1316" s="43">
        <v>5500</v>
      </c>
      <c r="H1316" s="38">
        <v>3575</v>
      </c>
    </row>
    <row r="1317" spans="1:8">
      <c r="A1317">
        <v>1316</v>
      </c>
      <c r="B1317" t="str">
        <f>IF(Data!$B1321&lt;&gt;INDEX(Unique!$B$2:$B$5, MATCH(Data!$A1321, Unique!$A$2:$A$5, 0)), "Mismatch", "")</f>
        <v/>
      </c>
      <c r="E1317" s="28" t="s">
        <v>19</v>
      </c>
      <c r="F1317" s="38">
        <v>0.70000000000000007</v>
      </c>
      <c r="G1317" s="43">
        <v>3500</v>
      </c>
      <c r="H1317" s="38">
        <v>2450.0000000000005</v>
      </c>
    </row>
    <row r="1318" spans="1:8">
      <c r="A1318">
        <v>1317</v>
      </c>
      <c r="B1318" t="str">
        <f>IF(Data!$B1322&lt;&gt;INDEX(Unique!$B$2:$B$5, MATCH(Data!$A1322, Unique!$A$2:$A$5, 0)), "Mismatch", "")</f>
        <v/>
      </c>
      <c r="E1318" s="28" t="s">
        <v>20</v>
      </c>
      <c r="F1318" s="38">
        <v>0.70000000000000007</v>
      </c>
      <c r="G1318" s="43">
        <v>4000</v>
      </c>
      <c r="H1318" s="38">
        <v>2800.0000000000005</v>
      </c>
    </row>
    <row r="1319" spans="1:8">
      <c r="A1319">
        <v>1318</v>
      </c>
      <c r="B1319" t="str">
        <f>IF(Data!$B1323&lt;&gt;INDEX(Unique!$B$2:$B$5, MATCH(Data!$A1323, Unique!$A$2:$A$5, 0)), "Mismatch", "")</f>
        <v/>
      </c>
      <c r="E1319" s="28" t="s">
        <v>21</v>
      </c>
      <c r="F1319" s="38">
        <v>0.55000000000000004</v>
      </c>
      <c r="G1319" s="43">
        <v>3000</v>
      </c>
      <c r="H1319" s="38">
        <v>1650.0000000000002</v>
      </c>
    </row>
    <row r="1320" spans="1:8">
      <c r="A1320">
        <v>1319</v>
      </c>
      <c r="B1320" t="str">
        <f>IF(Data!$B1324&lt;&gt;INDEX(Unique!$B$2:$B$5, MATCH(Data!$A1324, Unique!$A$2:$A$5, 0)), "Mismatch", "")</f>
        <v/>
      </c>
      <c r="E1320" s="28" t="s">
        <v>22</v>
      </c>
      <c r="F1320" s="38">
        <v>0.60000000000000009</v>
      </c>
      <c r="G1320" s="43">
        <v>2000</v>
      </c>
      <c r="H1320" s="38">
        <v>1200.0000000000002</v>
      </c>
    </row>
    <row r="1321" spans="1:8">
      <c r="A1321">
        <v>1320</v>
      </c>
      <c r="B1321" t="str">
        <f>IF(Data!$B1325&lt;&gt;INDEX(Unique!$B$2:$B$5, MATCH(Data!$A1325, Unique!$A$2:$A$5, 0)), "Mismatch", "")</f>
        <v/>
      </c>
      <c r="E1321" s="28" t="s">
        <v>23</v>
      </c>
      <c r="F1321" s="38">
        <v>0.75000000000000011</v>
      </c>
      <c r="G1321" s="43">
        <v>3750</v>
      </c>
      <c r="H1321" s="38">
        <v>2812.5000000000005</v>
      </c>
    </row>
    <row r="1322" spans="1:8">
      <c r="A1322">
        <v>1321</v>
      </c>
      <c r="B1322" t="str">
        <f>IF(Data!$B1326&lt;&gt;INDEX(Unique!$B$2:$B$5, MATCH(Data!$A1326, Unique!$A$2:$A$5, 0)), "Mismatch", "")</f>
        <v/>
      </c>
      <c r="E1322" s="28" t="s">
        <v>18</v>
      </c>
      <c r="F1322" s="38">
        <v>0.6</v>
      </c>
      <c r="G1322" s="43">
        <v>5750</v>
      </c>
      <c r="H1322" s="38">
        <v>3450</v>
      </c>
    </row>
    <row r="1323" spans="1:8">
      <c r="A1323">
        <v>1322</v>
      </c>
      <c r="B1323" t="str">
        <f>IF(Data!$B1327&lt;&gt;INDEX(Unique!$B$2:$B$5, MATCH(Data!$A1327, Unique!$A$2:$A$5, 0)), "Mismatch", "")</f>
        <v/>
      </c>
      <c r="E1323" s="28" t="s">
        <v>19</v>
      </c>
      <c r="F1323" s="38">
        <v>0.65</v>
      </c>
      <c r="G1323" s="43">
        <v>4250</v>
      </c>
      <c r="H1323" s="38">
        <v>2762.5</v>
      </c>
    </row>
    <row r="1324" spans="1:8">
      <c r="A1324">
        <v>1323</v>
      </c>
      <c r="B1324" t="str">
        <f>IF(Data!$B1328&lt;&gt;INDEX(Unique!$B$2:$B$5, MATCH(Data!$A1328, Unique!$A$2:$A$5, 0)), "Mismatch", "")</f>
        <v/>
      </c>
      <c r="E1324" s="28" t="s">
        <v>20</v>
      </c>
      <c r="F1324" s="38">
        <v>0.65</v>
      </c>
      <c r="G1324" s="43">
        <v>4250</v>
      </c>
      <c r="H1324" s="38">
        <v>2762.5</v>
      </c>
    </row>
    <row r="1325" spans="1:8">
      <c r="A1325">
        <v>1324</v>
      </c>
      <c r="B1325" t="str">
        <f>IF(Data!$B1329&lt;&gt;INDEX(Unique!$B$2:$B$5, MATCH(Data!$A1329, Unique!$A$2:$A$5, 0)), "Mismatch", "")</f>
        <v/>
      </c>
      <c r="E1325" s="28" t="s">
        <v>21</v>
      </c>
      <c r="F1325" s="38">
        <v>0.6</v>
      </c>
      <c r="G1325" s="43">
        <v>3250</v>
      </c>
      <c r="H1325" s="38">
        <v>1950</v>
      </c>
    </row>
    <row r="1326" spans="1:8">
      <c r="A1326">
        <v>1325</v>
      </c>
      <c r="B1326" t="str">
        <f>IF(Data!$B1330&lt;&gt;INDEX(Unique!$B$2:$B$5, MATCH(Data!$A1330, Unique!$A$2:$A$5, 0)), "Mismatch", "")</f>
        <v/>
      </c>
      <c r="E1326" s="28" t="s">
        <v>22</v>
      </c>
      <c r="F1326" s="38">
        <v>0.54999999999999993</v>
      </c>
      <c r="G1326" s="43">
        <v>2250</v>
      </c>
      <c r="H1326" s="38">
        <v>1237.4999999999998</v>
      </c>
    </row>
    <row r="1327" spans="1:8">
      <c r="A1327">
        <v>1326</v>
      </c>
      <c r="B1327" t="str">
        <f>IF(Data!$B1331&lt;&gt;INDEX(Unique!$B$2:$B$5, MATCH(Data!$A1331, Unique!$A$2:$A$5, 0)), "Mismatch", "")</f>
        <v/>
      </c>
      <c r="E1327" s="28" t="s">
        <v>23</v>
      </c>
      <c r="F1327" s="38">
        <v>0.7</v>
      </c>
      <c r="G1327" s="43">
        <v>5750</v>
      </c>
      <c r="H1327" s="38">
        <v>4024.9999999999995</v>
      </c>
    </row>
    <row r="1328" spans="1:8">
      <c r="A1328">
        <v>1327</v>
      </c>
      <c r="B1328" t="str">
        <f>IF(Data!$B1332&lt;&gt;INDEX(Unique!$B$2:$B$5, MATCH(Data!$A1332, Unique!$A$2:$A$5, 0)), "Mismatch", "")</f>
        <v/>
      </c>
      <c r="E1328" s="28" t="s">
        <v>18</v>
      </c>
      <c r="F1328" s="38">
        <v>0.64999999999999991</v>
      </c>
      <c r="G1328" s="43">
        <v>8250</v>
      </c>
      <c r="H1328" s="38">
        <v>5362.4999999999991</v>
      </c>
    </row>
    <row r="1329" spans="1:8">
      <c r="A1329">
        <v>1328</v>
      </c>
      <c r="B1329" t="str">
        <f>IF(Data!$B1333&lt;&gt;INDEX(Unique!$B$2:$B$5, MATCH(Data!$A1333, Unique!$A$2:$A$5, 0)), "Mismatch", "")</f>
        <v/>
      </c>
      <c r="E1329" s="28" t="s">
        <v>19</v>
      </c>
      <c r="F1329" s="38">
        <v>0.7</v>
      </c>
      <c r="G1329" s="43">
        <v>7000</v>
      </c>
      <c r="H1329" s="38">
        <v>4900</v>
      </c>
    </row>
    <row r="1330" spans="1:8">
      <c r="A1330">
        <v>1329</v>
      </c>
      <c r="B1330" t="str">
        <f>IF(Data!$B1334&lt;&gt;INDEX(Unique!$B$2:$B$5, MATCH(Data!$A1334, Unique!$A$2:$A$5, 0)), "Mismatch", "")</f>
        <v/>
      </c>
      <c r="E1330" s="28" t="s">
        <v>20</v>
      </c>
      <c r="F1330" s="38">
        <v>0.85</v>
      </c>
      <c r="G1330" s="43">
        <v>7000</v>
      </c>
      <c r="H1330" s="38">
        <v>5950</v>
      </c>
    </row>
    <row r="1331" spans="1:8">
      <c r="A1331">
        <v>1330</v>
      </c>
      <c r="B1331" t="str">
        <f>IF(Data!$B1335&lt;&gt;INDEX(Unique!$B$2:$B$5, MATCH(Data!$A1335, Unique!$A$2:$A$5, 0)), "Mismatch", "")</f>
        <v/>
      </c>
      <c r="E1331" s="28" t="s">
        <v>21</v>
      </c>
      <c r="F1331" s="38">
        <v>0.85</v>
      </c>
      <c r="G1331" s="43">
        <v>5750</v>
      </c>
      <c r="H1331" s="38">
        <v>4887.5</v>
      </c>
    </row>
    <row r="1332" spans="1:8">
      <c r="A1332">
        <v>1331</v>
      </c>
      <c r="B1332" t="str">
        <f>IF(Data!$B1336&lt;&gt;INDEX(Unique!$B$2:$B$5, MATCH(Data!$A1336, Unique!$A$2:$A$5, 0)), "Mismatch", "")</f>
        <v/>
      </c>
      <c r="E1332" s="28" t="s">
        <v>22</v>
      </c>
      <c r="F1332" s="38">
        <v>0.95000000000000007</v>
      </c>
      <c r="G1332" s="43">
        <v>4500</v>
      </c>
      <c r="H1332" s="38">
        <v>4275</v>
      </c>
    </row>
    <row r="1333" spans="1:8">
      <c r="A1333">
        <v>1332</v>
      </c>
      <c r="B1333" t="str">
        <f>IF(Data!$B1337&lt;&gt;INDEX(Unique!$B$2:$B$5, MATCH(Data!$A1337, Unique!$A$2:$A$5, 0)), "Mismatch", "")</f>
        <v/>
      </c>
      <c r="E1333" s="28" t="s">
        <v>23</v>
      </c>
      <c r="F1333" s="38">
        <v>1.1000000000000001</v>
      </c>
      <c r="G1333" s="43">
        <v>7500</v>
      </c>
      <c r="H1333" s="38">
        <v>8250</v>
      </c>
    </row>
    <row r="1334" spans="1:8">
      <c r="A1334">
        <v>1333</v>
      </c>
      <c r="B1334" t="str">
        <f>IF(Data!$B1338&lt;&gt;INDEX(Unique!$B$2:$B$5, MATCH(Data!$A1338, Unique!$A$2:$A$5, 0)), "Mismatch", "")</f>
        <v/>
      </c>
      <c r="E1334" s="28" t="s">
        <v>18</v>
      </c>
      <c r="F1334" s="38">
        <v>0.9</v>
      </c>
      <c r="G1334" s="43">
        <v>9000</v>
      </c>
      <c r="H1334" s="38">
        <v>8100</v>
      </c>
    </row>
    <row r="1335" spans="1:8">
      <c r="A1335">
        <v>1334</v>
      </c>
      <c r="B1335" t="str">
        <f>IF(Data!$B1339&lt;&gt;INDEX(Unique!$B$2:$B$5, MATCH(Data!$A1339, Unique!$A$2:$A$5, 0)), "Mismatch", "")</f>
        <v/>
      </c>
      <c r="E1335" s="28" t="s">
        <v>19</v>
      </c>
      <c r="F1335" s="38">
        <v>0.95000000000000007</v>
      </c>
      <c r="G1335" s="43">
        <v>7500</v>
      </c>
      <c r="H1335" s="38">
        <v>7125.0000000000009</v>
      </c>
    </row>
    <row r="1336" spans="1:8">
      <c r="A1336">
        <v>1335</v>
      </c>
      <c r="B1336" t="str">
        <f>IF(Data!$B1340&lt;&gt;INDEX(Unique!$B$2:$B$5, MATCH(Data!$A1340, Unique!$A$2:$A$5, 0)), "Mismatch", "")</f>
        <v/>
      </c>
      <c r="E1336" s="28" t="s">
        <v>20</v>
      </c>
      <c r="F1336" s="38">
        <v>0.95000000000000007</v>
      </c>
      <c r="G1336" s="43">
        <v>7000</v>
      </c>
      <c r="H1336" s="38">
        <v>6650.0000000000009</v>
      </c>
    </row>
    <row r="1337" spans="1:8">
      <c r="A1337">
        <v>1336</v>
      </c>
      <c r="B1337" t="str">
        <f>IF(Data!$B1341&lt;&gt;INDEX(Unique!$B$2:$B$5, MATCH(Data!$A1341, Unique!$A$2:$A$5, 0)), "Mismatch", "")</f>
        <v/>
      </c>
      <c r="E1337" s="28" t="s">
        <v>21</v>
      </c>
      <c r="F1337" s="38">
        <v>0.9</v>
      </c>
      <c r="G1337" s="43">
        <v>6000</v>
      </c>
      <c r="H1337" s="38">
        <v>5400</v>
      </c>
    </row>
    <row r="1338" spans="1:8">
      <c r="A1338">
        <v>1337</v>
      </c>
      <c r="B1338" t="str">
        <f>IF(Data!$B1342&lt;&gt;INDEX(Unique!$B$2:$B$5, MATCH(Data!$A1342, Unique!$A$2:$A$5, 0)), "Mismatch", "")</f>
        <v/>
      </c>
      <c r="E1338" s="28" t="s">
        <v>22</v>
      </c>
      <c r="F1338" s="38">
        <v>0.95000000000000007</v>
      </c>
      <c r="G1338" s="43">
        <v>6500</v>
      </c>
      <c r="H1338" s="38">
        <v>6175</v>
      </c>
    </row>
    <row r="1339" spans="1:8">
      <c r="A1339">
        <v>1338</v>
      </c>
      <c r="B1339" t="str">
        <f>IF(Data!$B1343&lt;&gt;INDEX(Unique!$B$2:$B$5, MATCH(Data!$A1343, Unique!$A$2:$A$5, 0)), "Mismatch", "")</f>
        <v/>
      </c>
      <c r="E1339" s="28" t="s">
        <v>23</v>
      </c>
      <c r="F1339" s="38">
        <v>1.1000000000000001</v>
      </c>
      <c r="G1339" s="43">
        <v>6500</v>
      </c>
      <c r="H1339" s="38">
        <v>7150.0000000000009</v>
      </c>
    </row>
    <row r="1340" spans="1:8">
      <c r="A1340">
        <v>1339</v>
      </c>
      <c r="B1340" t="str">
        <f>IF(Data!$B1344&lt;&gt;INDEX(Unique!$B$2:$B$5, MATCH(Data!$A1344, Unique!$A$2:$A$5, 0)), "Mismatch", "")</f>
        <v/>
      </c>
      <c r="E1340" s="28" t="s">
        <v>18</v>
      </c>
      <c r="F1340" s="38">
        <v>0.95000000000000007</v>
      </c>
      <c r="G1340" s="43">
        <v>8500</v>
      </c>
      <c r="H1340" s="38">
        <v>8075.0000000000009</v>
      </c>
    </row>
    <row r="1341" spans="1:8">
      <c r="A1341">
        <v>1340</v>
      </c>
      <c r="B1341" t="str">
        <f>IF(Data!$B1345&lt;&gt;INDEX(Unique!$B$2:$B$5, MATCH(Data!$A1345, Unique!$A$2:$A$5, 0)), "Mismatch", "")</f>
        <v/>
      </c>
      <c r="E1341" s="28" t="s">
        <v>19</v>
      </c>
      <c r="F1341" s="38">
        <v>0.85000000000000009</v>
      </c>
      <c r="G1341" s="43">
        <v>8250</v>
      </c>
      <c r="H1341" s="38">
        <v>7012.5000000000009</v>
      </c>
    </row>
    <row r="1342" spans="1:8">
      <c r="A1342">
        <v>1341</v>
      </c>
      <c r="B1342" t="str">
        <f>IF(Data!$B1346&lt;&gt;INDEX(Unique!$B$2:$B$5, MATCH(Data!$A1346, Unique!$A$2:$A$5, 0)), "Mismatch", "")</f>
        <v/>
      </c>
      <c r="E1342" s="28" t="s">
        <v>20</v>
      </c>
      <c r="F1342" s="38">
        <v>0.8</v>
      </c>
      <c r="G1342" s="43">
        <v>7000</v>
      </c>
      <c r="H1342" s="38">
        <v>5600</v>
      </c>
    </row>
    <row r="1343" spans="1:8">
      <c r="A1343">
        <v>1342</v>
      </c>
      <c r="B1343" t="str">
        <f>IF(Data!$B1347&lt;&gt;INDEX(Unique!$B$2:$B$5, MATCH(Data!$A1347, Unique!$A$2:$A$5, 0)), "Mismatch", "")</f>
        <v/>
      </c>
      <c r="E1343" s="28" t="s">
        <v>21</v>
      </c>
      <c r="F1343" s="38">
        <v>0.8</v>
      </c>
      <c r="G1343" s="43">
        <v>4750</v>
      </c>
      <c r="H1343" s="38">
        <v>3800</v>
      </c>
    </row>
    <row r="1344" spans="1:8">
      <c r="A1344">
        <v>1343</v>
      </c>
      <c r="B1344" t="str">
        <f>IF(Data!$B1348&lt;&gt;INDEX(Unique!$B$2:$B$5, MATCH(Data!$A1348, Unique!$A$2:$A$5, 0)), "Mismatch", "")</f>
        <v/>
      </c>
      <c r="E1344" s="28" t="s">
        <v>22</v>
      </c>
      <c r="F1344" s="38">
        <v>0.79999999999999993</v>
      </c>
      <c r="G1344" s="43">
        <v>4750</v>
      </c>
      <c r="H1344" s="38">
        <v>3799.9999999999995</v>
      </c>
    </row>
    <row r="1345" spans="1:8">
      <c r="A1345">
        <v>1344</v>
      </c>
      <c r="B1345" t="str">
        <f>IF(Data!$B1349&lt;&gt;INDEX(Unique!$B$2:$B$5, MATCH(Data!$A1349, Unique!$A$2:$A$5, 0)), "Mismatch", "")</f>
        <v/>
      </c>
      <c r="E1345" s="28" t="s">
        <v>23</v>
      </c>
      <c r="F1345" s="38">
        <v>0.85</v>
      </c>
      <c r="G1345" s="43">
        <v>3000</v>
      </c>
      <c r="H1345" s="38">
        <v>2550</v>
      </c>
    </row>
    <row r="1346" spans="1:8">
      <c r="A1346">
        <v>1345</v>
      </c>
      <c r="B1346" t="str">
        <f>IF(Data!$B1350&lt;&gt;INDEX(Unique!$B$2:$B$5, MATCH(Data!$A1350, Unique!$A$2:$A$5, 0)), "Mismatch", "")</f>
        <v/>
      </c>
      <c r="E1346" s="28" t="s">
        <v>18</v>
      </c>
      <c r="F1346" s="38">
        <v>0.60000000000000009</v>
      </c>
      <c r="G1346" s="43">
        <v>5000</v>
      </c>
      <c r="H1346" s="38">
        <v>3000.0000000000005</v>
      </c>
    </row>
    <row r="1347" spans="1:8">
      <c r="A1347">
        <v>1346</v>
      </c>
      <c r="B1347" t="str">
        <f>IF(Data!$B1351&lt;&gt;INDEX(Unique!$B$2:$B$5, MATCH(Data!$A1351, Unique!$A$2:$A$5, 0)), "Mismatch", "")</f>
        <v/>
      </c>
      <c r="E1347" s="28" t="s">
        <v>19</v>
      </c>
      <c r="F1347" s="38">
        <v>0.65000000000000013</v>
      </c>
      <c r="G1347" s="43">
        <v>5000</v>
      </c>
      <c r="H1347" s="38">
        <v>3250.0000000000005</v>
      </c>
    </row>
    <row r="1348" spans="1:8">
      <c r="A1348">
        <v>1347</v>
      </c>
      <c r="B1348" t="str">
        <f>IF(Data!$B1352&lt;&gt;INDEX(Unique!$B$2:$B$5, MATCH(Data!$A1352, Unique!$A$2:$A$5, 0)), "Mismatch", "")</f>
        <v/>
      </c>
      <c r="E1348" s="28" t="s">
        <v>20</v>
      </c>
      <c r="F1348" s="38">
        <v>0.60000000000000009</v>
      </c>
      <c r="G1348" s="43">
        <v>3000</v>
      </c>
      <c r="H1348" s="38">
        <v>1800.0000000000002</v>
      </c>
    </row>
    <row r="1349" spans="1:8">
      <c r="A1349">
        <v>1348</v>
      </c>
      <c r="B1349" t="str">
        <f>IF(Data!$B1353&lt;&gt;INDEX(Unique!$B$2:$B$5, MATCH(Data!$A1353, Unique!$A$2:$A$5, 0)), "Mismatch", "")</f>
        <v/>
      </c>
      <c r="E1349" s="28" t="s">
        <v>21</v>
      </c>
      <c r="F1349" s="38">
        <v>0.60000000000000009</v>
      </c>
      <c r="G1349" s="43">
        <v>2500</v>
      </c>
      <c r="H1349" s="38">
        <v>1500.0000000000002</v>
      </c>
    </row>
    <row r="1350" spans="1:8">
      <c r="A1350">
        <v>1349</v>
      </c>
      <c r="B1350" t="str">
        <f>IF(Data!$B1354&lt;&gt;INDEX(Unique!$B$2:$B$5, MATCH(Data!$A1354, Unique!$A$2:$A$5, 0)), "Mismatch", "")</f>
        <v/>
      </c>
      <c r="E1350" s="28" t="s">
        <v>22</v>
      </c>
      <c r="F1350" s="38">
        <v>0.70000000000000007</v>
      </c>
      <c r="G1350" s="43">
        <v>2750</v>
      </c>
      <c r="H1350" s="38">
        <v>1925.0000000000002</v>
      </c>
    </row>
    <row r="1351" spans="1:8">
      <c r="A1351">
        <v>1350</v>
      </c>
      <c r="B1351" t="str">
        <f>IF(Data!$B1355&lt;&gt;INDEX(Unique!$B$2:$B$5, MATCH(Data!$A1355, Unique!$A$2:$A$5, 0)), "Mismatch", "")</f>
        <v/>
      </c>
      <c r="E1351" s="28" t="s">
        <v>23</v>
      </c>
      <c r="F1351" s="38">
        <v>0.54999999999999993</v>
      </c>
      <c r="G1351" s="43">
        <v>3000</v>
      </c>
      <c r="H1351" s="38">
        <v>1649.9999999999998</v>
      </c>
    </row>
    <row r="1352" spans="1:8">
      <c r="A1352">
        <v>1351</v>
      </c>
      <c r="B1352" t="str">
        <f>IF(Data!$B1356&lt;&gt;INDEX(Unique!$B$2:$B$5, MATCH(Data!$A1356, Unique!$A$2:$A$5, 0)), "Mismatch", "")</f>
        <v/>
      </c>
      <c r="E1352" s="28" t="s">
        <v>18</v>
      </c>
      <c r="F1352" s="38">
        <v>0.5</v>
      </c>
      <c r="G1352" s="43">
        <v>4000</v>
      </c>
      <c r="H1352" s="38">
        <v>2000</v>
      </c>
    </row>
    <row r="1353" spans="1:8">
      <c r="A1353">
        <v>1352</v>
      </c>
      <c r="B1353" t="str">
        <f>IF(Data!$B1357&lt;&gt;INDEX(Unique!$B$2:$B$5, MATCH(Data!$A1357, Unique!$A$2:$A$5, 0)), "Mismatch", "")</f>
        <v/>
      </c>
      <c r="E1353" s="28" t="s">
        <v>19</v>
      </c>
      <c r="F1353" s="38">
        <v>0.65000000000000013</v>
      </c>
      <c r="G1353" s="43">
        <v>5750</v>
      </c>
      <c r="H1353" s="38">
        <v>3737.5000000000009</v>
      </c>
    </row>
    <row r="1354" spans="1:8">
      <c r="A1354">
        <v>1353</v>
      </c>
      <c r="B1354" t="str">
        <f>IF(Data!$B1358&lt;&gt;INDEX(Unique!$B$2:$B$5, MATCH(Data!$A1358, Unique!$A$2:$A$5, 0)), "Mismatch", "")</f>
        <v/>
      </c>
      <c r="E1354" s="28" t="s">
        <v>20</v>
      </c>
      <c r="F1354" s="38">
        <v>0.60000000000000009</v>
      </c>
      <c r="G1354" s="43">
        <v>4000</v>
      </c>
      <c r="H1354" s="38">
        <v>2400.0000000000005</v>
      </c>
    </row>
    <row r="1355" spans="1:8">
      <c r="A1355">
        <v>1354</v>
      </c>
      <c r="B1355" t="str">
        <f>IF(Data!$B1359&lt;&gt;INDEX(Unique!$B$2:$B$5, MATCH(Data!$A1359, Unique!$A$2:$A$5, 0)), "Mismatch", "")</f>
        <v/>
      </c>
      <c r="E1355" s="28" t="s">
        <v>21</v>
      </c>
      <c r="F1355" s="38">
        <v>0.55000000000000004</v>
      </c>
      <c r="G1355" s="43">
        <v>3750</v>
      </c>
      <c r="H1355" s="38">
        <v>2062.5</v>
      </c>
    </row>
    <row r="1356" spans="1:8">
      <c r="A1356">
        <v>1355</v>
      </c>
      <c r="B1356" t="str">
        <f>IF(Data!$B1360&lt;&gt;INDEX(Unique!$B$2:$B$5, MATCH(Data!$A1360, Unique!$A$2:$A$5, 0)), "Mismatch", "")</f>
        <v/>
      </c>
      <c r="E1356" s="28" t="s">
        <v>22</v>
      </c>
      <c r="F1356" s="38">
        <v>0.65</v>
      </c>
      <c r="G1356" s="43">
        <v>3500</v>
      </c>
      <c r="H1356" s="38">
        <v>2275</v>
      </c>
    </row>
    <row r="1357" spans="1:8">
      <c r="A1357">
        <v>1356</v>
      </c>
      <c r="B1357" t="str">
        <f>IF(Data!$B1361&lt;&gt;INDEX(Unique!$B$2:$B$5, MATCH(Data!$A1361, Unique!$A$2:$A$5, 0)), "Mismatch", "")</f>
        <v/>
      </c>
      <c r="E1357" s="28" t="s">
        <v>23</v>
      </c>
      <c r="F1357" s="38">
        <v>0.70000000000000007</v>
      </c>
      <c r="G1357" s="43">
        <v>4000</v>
      </c>
      <c r="H1357" s="38">
        <v>2800.0000000000005</v>
      </c>
    </row>
    <row r="1358" spans="1:8">
      <c r="A1358">
        <v>1357</v>
      </c>
      <c r="B1358" t="str">
        <f>IF(Data!$B1362&lt;&gt;INDEX(Unique!$B$2:$B$5, MATCH(Data!$A1362, Unique!$A$2:$A$5, 0)), "Mismatch", "")</f>
        <v/>
      </c>
      <c r="E1358" s="28" t="s">
        <v>18</v>
      </c>
      <c r="F1358" s="38">
        <v>0.55000000000000004</v>
      </c>
      <c r="G1358" s="43">
        <v>6250</v>
      </c>
      <c r="H1358" s="38">
        <v>3437.5000000000005</v>
      </c>
    </row>
    <row r="1359" spans="1:8">
      <c r="A1359">
        <v>1358</v>
      </c>
      <c r="B1359" t="str">
        <f>IF(Data!$B1363&lt;&gt;INDEX(Unique!$B$2:$B$5, MATCH(Data!$A1363, Unique!$A$2:$A$5, 0)), "Mismatch", "")</f>
        <v/>
      </c>
      <c r="E1359" s="28" t="s">
        <v>19</v>
      </c>
      <c r="F1359" s="38">
        <v>0.60000000000000009</v>
      </c>
      <c r="G1359" s="43">
        <v>7000</v>
      </c>
      <c r="H1359" s="38">
        <v>4200.0000000000009</v>
      </c>
    </row>
    <row r="1360" spans="1:8">
      <c r="A1360">
        <v>1359</v>
      </c>
      <c r="B1360" t="str">
        <f>IF(Data!$B1364&lt;&gt;INDEX(Unique!$B$2:$B$5, MATCH(Data!$A1364, Unique!$A$2:$A$5, 0)), "Mismatch", "")</f>
        <v/>
      </c>
      <c r="E1360" s="28" t="s">
        <v>20</v>
      </c>
      <c r="F1360" s="38">
        <v>0.55000000000000004</v>
      </c>
      <c r="G1360" s="43">
        <v>5250</v>
      </c>
      <c r="H1360" s="38">
        <v>2887.5000000000005</v>
      </c>
    </row>
    <row r="1361" spans="1:8">
      <c r="A1361">
        <v>1360</v>
      </c>
      <c r="B1361" t="str">
        <f>IF(Data!$B1365&lt;&gt;INDEX(Unique!$B$2:$B$5, MATCH(Data!$A1365, Unique!$A$2:$A$5, 0)), "Mismatch", "")</f>
        <v/>
      </c>
      <c r="E1361" s="28" t="s">
        <v>21</v>
      </c>
      <c r="F1361" s="38">
        <v>0.65000000000000013</v>
      </c>
      <c r="G1361" s="43">
        <v>5000</v>
      </c>
      <c r="H1361" s="38">
        <v>3250.0000000000005</v>
      </c>
    </row>
    <row r="1362" spans="1:8">
      <c r="A1362">
        <v>1361</v>
      </c>
      <c r="B1362" t="str">
        <f>IF(Data!$B1366&lt;&gt;INDEX(Unique!$B$2:$B$5, MATCH(Data!$A1366, Unique!$A$2:$A$5, 0)), "Mismatch", "")</f>
        <v/>
      </c>
      <c r="E1362" s="28" t="s">
        <v>22</v>
      </c>
      <c r="F1362" s="38">
        <v>0.85000000000000009</v>
      </c>
      <c r="G1362" s="43">
        <v>4750</v>
      </c>
      <c r="H1362" s="38">
        <v>4037.5000000000005</v>
      </c>
    </row>
    <row r="1363" spans="1:8">
      <c r="A1363">
        <v>1362</v>
      </c>
      <c r="B1363" t="str">
        <f>IF(Data!$B1367&lt;&gt;INDEX(Unique!$B$2:$B$5, MATCH(Data!$A1367, Unique!$A$2:$A$5, 0)), "Mismatch", "")</f>
        <v/>
      </c>
      <c r="E1363" s="28" t="s">
        <v>23</v>
      </c>
      <c r="F1363" s="38">
        <v>0.90000000000000013</v>
      </c>
      <c r="G1363" s="43">
        <v>6000</v>
      </c>
      <c r="H1363" s="38">
        <v>5400.0000000000009</v>
      </c>
    </row>
    <row r="1364" spans="1:8">
      <c r="A1364">
        <v>1363</v>
      </c>
      <c r="B1364" t="str">
        <f>IF(Data!$B1368&lt;&gt;INDEX(Unique!$B$2:$B$5, MATCH(Data!$A1368, Unique!$A$2:$A$5, 0)), "Mismatch", "")</f>
        <v/>
      </c>
      <c r="E1364" s="28" t="s">
        <v>18</v>
      </c>
      <c r="F1364" s="38">
        <v>0.75000000000000011</v>
      </c>
      <c r="G1364" s="43">
        <v>8000</v>
      </c>
      <c r="H1364" s="38">
        <v>6000.0000000000009</v>
      </c>
    </row>
    <row r="1365" spans="1:8">
      <c r="A1365">
        <v>1364</v>
      </c>
      <c r="B1365" t="str">
        <f>IF(Data!$B1369&lt;&gt;INDEX(Unique!$B$2:$B$5, MATCH(Data!$A1369, Unique!$A$2:$A$5, 0)), "Mismatch", "")</f>
        <v/>
      </c>
      <c r="E1365" s="28" t="s">
        <v>19</v>
      </c>
      <c r="F1365" s="38">
        <v>0.8500000000000002</v>
      </c>
      <c r="G1365" s="43">
        <v>8000</v>
      </c>
      <c r="H1365" s="38">
        <v>6800.0000000000018</v>
      </c>
    </row>
    <row r="1366" spans="1:8">
      <c r="A1366">
        <v>1365</v>
      </c>
      <c r="B1366" t="str">
        <f>IF(Data!$B1370&lt;&gt;INDEX(Unique!$B$2:$B$5, MATCH(Data!$A1370, Unique!$A$2:$A$5, 0)), "Mismatch", "")</f>
        <v/>
      </c>
      <c r="E1366" s="28" t="s">
        <v>20</v>
      </c>
      <c r="F1366" s="38">
        <v>0.80000000000000016</v>
      </c>
      <c r="G1366" s="43">
        <v>6000</v>
      </c>
      <c r="H1366" s="38">
        <v>4800.0000000000009</v>
      </c>
    </row>
    <row r="1367" spans="1:8">
      <c r="A1367">
        <v>1366</v>
      </c>
      <c r="B1367" t="str">
        <f>IF(Data!$B1371&lt;&gt;INDEX(Unique!$B$2:$B$5, MATCH(Data!$A1371, Unique!$A$2:$A$5, 0)), "Mismatch", "")</f>
        <v/>
      </c>
      <c r="E1367" s="28" t="s">
        <v>21</v>
      </c>
      <c r="F1367" s="38">
        <v>0.80000000000000016</v>
      </c>
      <c r="G1367" s="43">
        <v>6000</v>
      </c>
      <c r="H1367" s="38">
        <v>4800.0000000000009</v>
      </c>
    </row>
    <row r="1368" spans="1:8">
      <c r="A1368">
        <v>1367</v>
      </c>
      <c r="B1368" t="str">
        <f>IF(Data!$B1372&lt;&gt;INDEX(Unique!$B$2:$B$5, MATCH(Data!$A1372, Unique!$A$2:$A$5, 0)), "Mismatch", "")</f>
        <v/>
      </c>
      <c r="E1368" s="28" t="s">
        <v>22</v>
      </c>
      <c r="F1368" s="38">
        <v>0.90000000000000013</v>
      </c>
      <c r="G1368" s="43">
        <v>5250</v>
      </c>
      <c r="H1368" s="38">
        <v>4725.0000000000009</v>
      </c>
    </row>
    <row r="1369" spans="1:8">
      <c r="A1369">
        <v>1368</v>
      </c>
      <c r="B1369" t="str">
        <f>IF(Data!$B1373&lt;&gt;INDEX(Unique!$B$2:$B$5, MATCH(Data!$A1373, Unique!$A$2:$A$5, 0)), "Mismatch", "")</f>
        <v/>
      </c>
      <c r="E1369" s="28" t="s">
        <v>23</v>
      </c>
      <c r="F1369" s="38">
        <v>0.95000000000000018</v>
      </c>
      <c r="G1369" s="43">
        <v>6250</v>
      </c>
      <c r="H1369" s="38">
        <v>5937.5000000000009</v>
      </c>
    </row>
    <row r="1370" spans="1:8">
      <c r="A1370">
        <v>1369</v>
      </c>
      <c r="B1370" t="str">
        <f>IF(Data!$B1374&lt;&gt;INDEX(Unique!$B$2:$B$5, MATCH(Data!$A1374, Unique!$A$2:$A$5, 0)), "Mismatch", "")</f>
        <v/>
      </c>
      <c r="E1370" s="28" t="s">
        <v>18</v>
      </c>
      <c r="F1370" s="38">
        <v>0.45</v>
      </c>
      <c r="G1370" s="43">
        <v>8500</v>
      </c>
      <c r="H1370" s="38">
        <v>3825</v>
      </c>
    </row>
    <row r="1371" spans="1:8">
      <c r="A1371">
        <v>1370</v>
      </c>
      <c r="B1371" t="str">
        <f>IF(Data!$B1375&lt;&gt;INDEX(Unique!$B$2:$B$5, MATCH(Data!$A1375, Unique!$A$2:$A$5, 0)), "Mismatch", "")</f>
        <v/>
      </c>
      <c r="E1371" s="28" t="s">
        <v>19</v>
      </c>
      <c r="F1371" s="38">
        <v>0.45</v>
      </c>
      <c r="G1371" s="43">
        <v>6500</v>
      </c>
      <c r="H1371" s="38">
        <v>2925</v>
      </c>
    </row>
    <row r="1372" spans="1:8">
      <c r="A1372">
        <v>1371</v>
      </c>
      <c r="B1372" t="str">
        <f>IF(Data!$B1376&lt;&gt;INDEX(Unique!$B$2:$B$5, MATCH(Data!$A1376, Unique!$A$2:$A$5, 0)), "Mismatch", "")</f>
        <v/>
      </c>
      <c r="E1372" s="28" t="s">
        <v>20</v>
      </c>
      <c r="F1372" s="38">
        <v>0.35000000000000003</v>
      </c>
      <c r="G1372" s="43">
        <v>6500</v>
      </c>
      <c r="H1372" s="38">
        <v>2275</v>
      </c>
    </row>
    <row r="1373" spans="1:8">
      <c r="A1373">
        <v>1372</v>
      </c>
      <c r="B1373" t="str">
        <f>IF(Data!$B1377&lt;&gt;INDEX(Unique!$B$2:$B$5, MATCH(Data!$A1377, Unique!$A$2:$A$5, 0)), "Mismatch", "")</f>
        <v/>
      </c>
      <c r="E1373" s="28" t="s">
        <v>21</v>
      </c>
      <c r="F1373" s="38">
        <v>0.39999999999999997</v>
      </c>
      <c r="G1373" s="43">
        <v>5000</v>
      </c>
      <c r="H1373" s="38">
        <v>1999.9999999999998</v>
      </c>
    </row>
    <row r="1374" spans="1:8">
      <c r="A1374">
        <v>1373</v>
      </c>
      <c r="B1374" t="str">
        <f>IF(Data!$B1378&lt;&gt;INDEX(Unique!$B$2:$B$5, MATCH(Data!$A1378, Unique!$A$2:$A$5, 0)), "Mismatch", "")</f>
        <v/>
      </c>
      <c r="E1374" s="28" t="s">
        <v>22</v>
      </c>
      <c r="F1374" s="38">
        <v>0.55000000000000004</v>
      </c>
      <c r="G1374" s="43">
        <v>5500</v>
      </c>
      <c r="H1374" s="38">
        <v>3025.0000000000005</v>
      </c>
    </row>
    <row r="1375" spans="1:8">
      <c r="A1375">
        <v>1374</v>
      </c>
      <c r="B1375" t="str">
        <f>IF(Data!$B1379&lt;&gt;INDEX(Unique!$B$2:$B$5, MATCH(Data!$A1379, Unique!$A$2:$A$5, 0)), "Mismatch", "")</f>
        <v/>
      </c>
      <c r="E1375" s="28" t="s">
        <v>23</v>
      </c>
      <c r="F1375" s="38">
        <v>0.45</v>
      </c>
      <c r="G1375" s="43">
        <v>6500</v>
      </c>
      <c r="H1375" s="38">
        <v>2925</v>
      </c>
    </row>
    <row r="1376" spans="1:8">
      <c r="A1376">
        <v>1375</v>
      </c>
      <c r="B1376" t="str">
        <f>IF(Data!$B1380&lt;&gt;INDEX(Unique!$B$2:$B$5, MATCH(Data!$A1380, Unique!$A$2:$A$5, 0)), "Mismatch", "")</f>
        <v/>
      </c>
      <c r="E1376" s="28" t="s">
        <v>18</v>
      </c>
      <c r="F1376" s="38">
        <v>0.45</v>
      </c>
      <c r="G1376" s="43">
        <v>9000</v>
      </c>
      <c r="H1376" s="38">
        <v>4050</v>
      </c>
    </row>
    <row r="1377" spans="1:8">
      <c r="A1377">
        <v>1376</v>
      </c>
      <c r="B1377" t="str">
        <f>IF(Data!$B1381&lt;&gt;INDEX(Unique!$B$2:$B$5, MATCH(Data!$A1381, Unique!$A$2:$A$5, 0)), "Mismatch", "")</f>
        <v/>
      </c>
      <c r="E1377" s="28" t="s">
        <v>19</v>
      </c>
      <c r="F1377" s="38">
        <v>0.45</v>
      </c>
      <c r="G1377" s="43">
        <v>5500</v>
      </c>
      <c r="H1377" s="38">
        <v>2475</v>
      </c>
    </row>
    <row r="1378" spans="1:8">
      <c r="A1378">
        <v>1377</v>
      </c>
      <c r="B1378" t="str">
        <f>IF(Data!$B1382&lt;&gt;INDEX(Unique!$B$2:$B$5, MATCH(Data!$A1382, Unique!$A$2:$A$5, 0)), "Mismatch", "")</f>
        <v/>
      </c>
      <c r="E1378" s="28" t="s">
        <v>20</v>
      </c>
      <c r="F1378" s="38">
        <v>0.35000000000000003</v>
      </c>
      <c r="G1378" s="43">
        <v>6000</v>
      </c>
      <c r="H1378" s="38">
        <v>2100</v>
      </c>
    </row>
    <row r="1379" spans="1:8">
      <c r="A1379">
        <v>1378</v>
      </c>
      <c r="B1379" t="str">
        <f>IF(Data!$B1383&lt;&gt;INDEX(Unique!$B$2:$B$5, MATCH(Data!$A1383, Unique!$A$2:$A$5, 0)), "Mismatch", "")</f>
        <v/>
      </c>
      <c r="E1379" s="28" t="s">
        <v>21</v>
      </c>
      <c r="F1379" s="38">
        <v>0.39999999999999997</v>
      </c>
      <c r="G1379" s="43">
        <v>4750</v>
      </c>
      <c r="H1379" s="38">
        <v>1899.9999999999998</v>
      </c>
    </row>
    <row r="1380" spans="1:8">
      <c r="A1380">
        <v>1379</v>
      </c>
      <c r="B1380" t="str">
        <f>IF(Data!$B1384&lt;&gt;INDEX(Unique!$B$2:$B$5, MATCH(Data!$A1384, Unique!$A$2:$A$5, 0)), "Mismatch", "")</f>
        <v/>
      </c>
      <c r="E1380" s="28" t="s">
        <v>22</v>
      </c>
      <c r="F1380" s="38">
        <v>0.55000000000000004</v>
      </c>
      <c r="G1380" s="43">
        <v>5500</v>
      </c>
      <c r="H1380" s="38">
        <v>3025.0000000000005</v>
      </c>
    </row>
    <row r="1381" spans="1:8">
      <c r="A1381">
        <v>1380</v>
      </c>
      <c r="B1381" t="str">
        <f>IF(Data!$B1385&lt;&gt;INDEX(Unique!$B$2:$B$5, MATCH(Data!$A1385, Unique!$A$2:$A$5, 0)), "Mismatch", "")</f>
        <v/>
      </c>
      <c r="E1381" s="28" t="s">
        <v>23</v>
      </c>
      <c r="F1381" s="38">
        <v>0.45</v>
      </c>
      <c r="G1381" s="43">
        <v>6500</v>
      </c>
      <c r="H1381" s="38">
        <v>2925</v>
      </c>
    </row>
    <row r="1382" spans="1:8">
      <c r="A1382">
        <v>1381</v>
      </c>
      <c r="B1382" t="str">
        <f>IF(Data!$B1386&lt;&gt;INDEX(Unique!$B$2:$B$5, MATCH(Data!$A1386, Unique!$A$2:$A$5, 0)), "Mismatch", "")</f>
        <v/>
      </c>
      <c r="E1382" s="28" t="s">
        <v>18</v>
      </c>
      <c r="F1382" s="38">
        <v>0.45</v>
      </c>
      <c r="G1382" s="43">
        <v>8700</v>
      </c>
      <c r="H1382" s="38">
        <v>3915</v>
      </c>
    </row>
    <row r="1383" spans="1:8">
      <c r="A1383">
        <v>1382</v>
      </c>
      <c r="B1383" t="str">
        <f>IF(Data!$B1387&lt;&gt;INDEX(Unique!$B$2:$B$5, MATCH(Data!$A1387, Unique!$A$2:$A$5, 0)), "Mismatch", "")</f>
        <v/>
      </c>
      <c r="E1383" s="28" t="s">
        <v>19</v>
      </c>
      <c r="F1383" s="38">
        <v>0.45</v>
      </c>
      <c r="G1383" s="43">
        <v>5500</v>
      </c>
      <c r="H1383" s="38">
        <v>2475</v>
      </c>
    </row>
    <row r="1384" spans="1:8">
      <c r="A1384">
        <v>1383</v>
      </c>
      <c r="B1384" t="str">
        <f>IF(Data!$B1388&lt;&gt;INDEX(Unique!$B$2:$B$5, MATCH(Data!$A1388, Unique!$A$2:$A$5, 0)), "Mismatch", "")</f>
        <v/>
      </c>
      <c r="E1384" s="28" t="s">
        <v>20</v>
      </c>
      <c r="F1384" s="38">
        <v>0.35000000000000003</v>
      </c>
      <c r="G1384" s="43">
        <v>5750</v>
      </c>
      <c r="H1384" s="38">
        <v>2012.5000000000002</v>
      </c>
    </row>
    <row r="1385" spans="1:8">
      <c r="A1385">
        <v>1384</v>
      </c>
      <c r="B1385" t="str">
        <f>IF(Data!$B1389&lt;&gt;INDEX(Unique!$B$2:$B$5, MATCH(Data!$A1389, Unique!$A$2:$A$5, 0)), "Mismatch", "")</f>
        <v/>
      </c>
      <c r="E1385" s="28" t="s">
        <v>21</v>
      </c>
      <c r="F1385" s="38">
        <v>0.39999999999999997</v>
      </c>
      <c r="G1385" s="43">
        <v>4250</v>
      </c>
      <c r="H1385" s="38">
        <v>1699.9999999999998</v>
      </c>
    </row>
    <row r="1386" spans="1:8">
      <c r="A1386">
        <v>1385</v>
      </c>
      <c r="B1386" t="str">
        <f>IF(Data!$B1390&lt;&gt;INDEX(Unique!$B$2:$B$5, MATCH(Data!$A1390, Unique!$A$2:$A$5, 0)), "Mismatch", "")</f>
        <v/>
      </c>
      <c r="E1386" s="28" t="s">
        <v>22</v>
      </c>
      <c r="F1386" s="38">
        <v>0.55000000000000004</v>
      </c>
      <c r="G1386" s="43">
        <v>4750</v>
      </c>
      <c r="H1386" s="38">
        <v>2612.5</v>
      </c>
    </row>
    <row r="1387" spans="1:8">
      <c r="A1387">
        <v>1386</v>
      </c>
      <c r="B1387" t="str">
        <f>IF(Data!$B1391&lt;&gt;INDEX(Unique!$B$2:$B$5, MATCH(Data!$A1391, Unique!$A$2:$A$5, 0)), "Mismatch", "")</f>
        <v/>
      </c>
      <c r="E1387" s="28" t="s">
        <v>23</v>
      </c>
      <c r="F1387" s="38">
        <v>0.45</v>
      </c>
      <c r="G1387" s="43">
        <v>5750</v>
      </c>
      <c r="H1387" s="38">
        <v>2587.5</v>
      </c>
    </row>
    <row r="1388" spans="1:8">
      <c r="A1388">
        <v>1387</v>
      </c>
      <c r="B1388" t="str">
        <f>IF(Data!$B1392&lt;&gt;INDEX(Unique!$B$2:$B$5, MATCH(Data!$A1392, Unique!$A$2:$A$5, 0)), "Mismatch", "")</f>
        <v/>
      </c>
      <c r="E1388" s="28" t="s">
        <v>18</v>
      </c>
      <c r="F1388" s="38">
        <v>0.45</v>
      </c>
      <c r="G1388" s="43">
        <v>8250</v>
      </c>
      <c r="H1388" s="38">
        <v>3712.5</v>
      </c>
    </row>
    <row r="1389" spans="1:8">
      <c r="A1389">
        <v>1388</v>
      </c>
      <c r="B1389" t="str">
        <f>IF(Data!$B1393&lt;&gt;INDEX(Unique!$B$2:$B$5, MATCH(Data!$A1393, Unique!$A$2:$A$5, 0)), "Mismatch", "")</f>
        <v/>
      </c>
      <c r="E1389" s="28" t="s">
        <v>19</v>
      </c>
      <c r="F1389" s="38">
        <v>0.45</v>
      </c>
      <c r="G1389" s="43">
        <v>5250</v>
      </c>
      <c r="H1389" s="38">
        <v>2362.5</v>
      </c>
    </row>
    <row r="1390" spans="1:8">
      <c r="A1390">
        <v>1389</v>
      </c>
      <c r="B1390" t="str">
        <f>IF(Data!$B1394&lt;&gt;INDEX(Unique!$B$2:$B$5, MATCH(Data!$A1394, Unique!$A$2:$A$5, 0)), "Mismatch", "")</f>
        <v/>
      </c>
      <c r="E1390" s="28" t="s">
        <v>20</v>
      </c>
      <c r="F1390" s="38">
        <v>0.35000000000000003</v>
      </c>
      <c r="G1390" s="43">
        <v>5250</v>
      </c>
      <c r="H1390" s="38">
        <v>1837.5000000000002</v>
      </c>
    </row>
    <row r="1391" spans="1:8">
      <c r="A1391">
        <v>1390</v>
      </c>
      <c r="B1391" t="str">
        <f>IF(Data!$B1395&lt;&gt;INDEX(Unique!$B$2:$B$5, MATCH(Data!$A1395, Unique!$A$2:$A$5, 0)), "Mismatch", "")</f>
        <v/>
      </c>
      <c r="E1391" s="28" t="s">
        <v>21</v>
      </c>
      <c r="F1391" s="38">
        <v>0.39999999999999997</v>
      </c>
      <c r="G1391" s="43">
        <v>4500</v>
      </c>
      <c r="H1391" s="38">
        <v>1799.9999999999998</v>
      </c>
    </row>
    <row r="1392" spans="1:8">
      <c r="A1392">
        <v>1391</v>
      </c>
      <c r="B1392" t="str">
        <f>IF(Data!$B1396&lt;&gt;INDEX(Unique!$B$2:$B$5, MATCH(Data!$A1396, Unique!$A$2:$A$5, 0)), "Mismatch", "")</f>
        <v/>
      </c>
      <c r="E1392" s="28" t="s">
        <v>22</v>
      </c>
      <c r="F1392" s="38">
        <v>0.55000000000000004</v>
      </c>
      <c r="G1392" s="43">
        <v>4750</v>
      </c>
      <c r="H1392" s="38">
        <v>2612.5</v>
      </c>
    </row>
    <row r="1393" spans="1:8">
      <c r="A1393">
        <v>1392</v>
      </c>
      <c r="B1393" t="str">
        <f>IF(Data!$B1397&lt;&gt;INDEX(Unique!$B$2:$B$5, MATCH(Data!$A1397, Unique!$A$2:$A$5, 0)), "Mismatch", "")</f>
        <v/>
      </c>
      <c r="E1393" s="28" t="s">
        <v>23</v>
      </c>
      <c r="F1393" s="38">
        <v>0.45</v>
      </c>
      <c r="G1393" s="43">
        <v>6000</v>
      </c>
      <c r="H1393" s="38">
        <v>2700</v>
      </c>
    </row>
    <row r="1394" spans="1:8">
      <c r="A1394">
        <v>1393</v>
      </c>
      <c r="B1394" t="str">
        <f>IF(Data!$B1398&lt;&gt;INDEX(Unique!$B$2:$B$5, MATCH(Data!$A1398, Unique!$A$2:$A$5, 0)), "Mismatch", "")</f>
        <v/>
      </c>
      <c r="E1394" s="28" t="s">
        <v>18</v>
      </c>
      <c r="F1394" s="38">
        <v>0.55000000000000004</v>
      </c>
      <c r="G1394" s="43">
        <v>8700</v>
      </c>
      <c r="H1394" s="38">
        <v>4785</v>
      </c>
    </row>
    <row r="1395" spans="1:8">
      <c r="A1395">
        <v>1394</v>
      </c>
      <c r="B1395" t="str">
        <f>IF(Data!$B1399&lt;&gt;INDEX(Unique!$B$2:$B$5, MATCH(Data!$A1399, Unique!$A$2:$A$5, 0)), "Mismatch", "")</f>
        <v/>
      </c>
      <c r="E1395" s="28" t="s">
        <v>19</v>
      </c>
      <c r="F1395" s="38">
        <v>0.55000000000000004</v>
      </c>
      <c r="G1395" s="43">
        <v>5750</v>
      </c>
      <c r="H1395" s="38">
        <v>3162.5000000000005</v>
      </c>
    </row>
    <row r="1396" spans="1:8">
      <c r="A1396">
        <v>1395</v>
      </c>
      <c r="B1396" t="str">
        <f>IF(Data!$B1400&lt;&gt;INDEX(Unique!$B$2:$B$5, MATCH(Data!$A1400, Unique!$A$2:$A$5, 0)), "Mismatch", "")</f>
        <v/>
      </c>
      <c r="E1396" s="28" t="s">
        <v>20</v>
      </c>
      <c r="F1396" s="38">
        <v>0.5</v>
      </c>
      <c r="G1396" s="43">
        <v>5500</v>
      </c>
      <c r="H1396" s="38">
        <v>2750</v>
      </c>
    </row>
    <row r="1397" spans="1:8">
      <c r="A1397">
        <v>1396</v>
      </c>
      <c r="B1397" t="str">
        <f>IF(Data!$B1401&lt;&gt;INDEX(Unique!$B$2:$B$5, MATCH(Data!$A1401, Unique!$A$2:$A$5, 0)), "Mismatch", "")</f>
        <v/>
      </c>
      <c r="E1397" s="28" t="s">
        <v>21</v>
      </c>
      <c r="F1397" s="38">
        <v>0.5</v>
      </c>
      <c r="G1397" s="43">
        <v>5000</v>
      </c>
      <c r="H1397" s="38">
        <v>2500</v>
      </c>
    </row>
    <row r="1398" spans="1:8">
      <c r="A1398">
        <v>1397</v>
      </c>
      <c r="B1398" t="str">
        <f>IF(Data!$B1402&lt;&gt;INDEX(Unique!$B$2:$B$5, MATCH(Data!$A1402, Unique!$A$2:$A$5, 0)), "Mismatch", "")</f>
        <v/>
      </c>
      <c r="E1398" s="28" t="s">
        <v>22</v>
      </c>
      <c r="F1398" s="38">
        <v>0.6</v>
      </c>
      <c r="G1398" s="43">
        <v>5250</v>
      </c>
      <c r="H1398" s="38">
        <v>3150</v>
      </c>
    </row>
    <row r="1399" spans="1:8">
      <c r="A1399">
        <v>1398</v>
      </c>
      <c r="B1399" t="str">
        <f>IF(Data!$B1403&lt;&gt;INDEX(Unique!$B$2:$B$5, MATCH(Data!$A1403, Unique!$A$2:$A$5, 0)), "Mismatch", "")</f>
        <v/>
      </c>
      <c r="E1399" s="28" t="s">
        <v>23</v>
      </c>
      <c r="F1399" s="38">
        <v>0.65</v>
      </c>
      <c r="G1399" s="43">
        <v>6250</v>
      </c>
      <c r="H1399" s="38">
        <v>4062.5</v>
      </c>
    </row>
    <row r="1400" spans="1:8">
      <c r="A1400">
        <v>1399</v>
      </c>
      <c r="B1400" t="str">
        <f>IF(Data!$B1404&lt;&gt;INDEX(Unique!$B$2:$B$5, MATCH(Data!$A1404, Unique!$A$2:$A$5, 0)), "Mismatch", "")</f>
        <v/>
      </c>
      <c r="E1400" s="28" t="s">
        <v>18</v>
      </c>
      <c r="F1400" s="38">
        <v>0.6</v>
      </c>
      <c r="G1400" s="43">
        <v>8750</v>
      </c>
      <c r="H1400" s="38">
        <v>5250</v>
      </c>
    </row>
    <row r="1401" spans="1:8">
      <c r="A1401">
        <v>1400</v>
      </c>
      <c r="B1401" t="str">
        <f>IF(Data!$B1405&lt;&gt;INDEX(Unique!$B$2:$B$5, MATCH(Data!$A1405, Unique!$A$2:$A$5, 0)), "Mismatch", "")</f>
        <v/>
      </c>
      <c r="E1401" s="28" t="s">
        <v>19</v>
      </c>
      <c r="F1401" s="38">
        <v>0.55000000000000004</v>
      </c>
      <c r="G1401" s="43">
        <v>6250</v>
      </c>
      <c r="H1401" s="38">
        <v>3437.5000000000005</v>
      </c>
    </row>
    <row r="1402" spans="1:8">
      <c r="A1402">
        <v>1401</v>
      </c>
      <c r="B1402" t="str">
        <f>IF(Data!$B1406&lt;&gt;INDEX(Unique!$B$2:$B$5, MATCH(Data!$A1406, Unique!$A$2:$A$5, 0)), "Mismatch", "")</f>
        <v/>
      </c>
      <c r="E1402" s="28" t="s">
        <v>20</v>
      </c>
      <c r="F1402" s="38">
        <v>0.5</v>
      </c>
      <c r="G1402" s="43">
        <v>6000</v>
      </c>
      <c r="H1402" s="38">
        <v>3000</v>
      </c>
    </row>
    <row r="1403" spans="1:8">
      <c r="A1403">
        <v>1402</v>
      </c>
      <c r="B1403" t="str">
        <f>IF(Data!$B1407&lt;&gt;INDEX(Unique!$B$2:$B$5, MATCH(Data!$A1407, Unique!$A$2:$A$5, 0)), "Mismatch", "")</f>
        <v/>
      </c>
      <c r="E1403" s="28" t="s">
        <v>21</v>
      </c>
      <c r="F1403" s="38">
        <v>0.5</v>
      </c>
      <c r="G1403" s="43">
        <v>5750</v>
      </c>
      <c r="H1403" s="38">
        <v>2875</v>
      </c>
    </row>
    <row r="1404" spans="1:8">
      <c r="A1404">
        <v>1403</v>
      </c>
      <c r="B1404" t="str">
        <f>IF(Data!$B1408&lt;&gt;INDEX(Unique!$B$2:$B$5, MATCH(Data!$A1408, Unique!$A$2:$A$5, 0)), "Mismatch", "")</f>
        <v/>
      </c>
      <c r="E1404" s="28" t="s">
        <v>22</v>
      </c>
      <c r="F1404" s="38">
        <v>0.65</v>
      </c>
      <c r="G1404" s="43">
        <v>5750</v>
      </c>
      <c r="H1404" s="38">
        <v>3737.5</v>
      </c>
    </row>
    <row r="1405" spans="1:8">
      <c r="A1405">
        <v>1404</v>
      </c>
      <c r="B1405" t="str">
        <f>IF(Data!$B1409&lt;&gt;INDEX(Unique!$B$2:$B$5, MATCH(Data!$A1409, Unique!$A$2:$A$5, 0)), "Mismatch", "")</f>
        <v/>
      </c>
      <c r="E1405" s="28" t="s">
        <v>23</v>
      </c>
      <c r="F1405" s="38">
        <v>0.70000000000000007</v>
      </c>
      <c r="G1405" s="43">
        <v>7250</v>
      </c>
      <c r="H1405" s="38">
        <v>5075.0000000000009</v>
      </c>
    </row>
    <row r="1406" spans="1:8">
      <c r="A1406">
        <v>1405</v>
      </c>
      <c r="B1406" t="str">
        <f>IF(Data!$B1410&lt;&gt;INDEX(Unique!$B$2:$B$5, MATCH(Data!$A1410, Unique!$A$2:$A$5, 0)), "Mismatch", "")</f>
        <v/>
      </c>
      <c r="E1406" s="28" t="s">
        <v>18</v>
      </c>
      <c r="F1406" s="38">
        <v>0.65</v>
      </c>
      <c r="G1406" s="43">
        <v>9500</v>
      </c>
      <c r="H1406" s="38">
        <v>6175</v>
      </c>
    </row>
    <row r="1407" spans="1:8">
      <c r="A1407">
        <v>1406</v>
      </c>
      <c r="B1407" t="str">
        <f>IF(Data!$B1411&lt;&gt;INDEX(Unique!$B$2:$B$5, MATCH(Data!$A1411, Unique!$A$2:$A$5, 0)), "Mismatch", "")</f>
        <v/>
      </c>
      <c r="E1407" s="28" t="s">
        <v>19</v>
      </c>
      <c r="F1407" s="38">
        <v>0.60000000000000009</v>
      </c>
      <c r="G1407" s="43">
        <v>7000</v>
      </c>
      <c r="H1407" s="38">
        <v>4200.0000000000009</v>
      </c>
    </row>
    <row r="1408" spans="1:8">
      <c r="A1408">
        <v>1407</v>
      </c>
      <c r="B1408" t="str">
        <f>IF(Data!$B1412&lt;&gt;INDEX(Unique!$B$2:$B$5, MATCH(Data!$A1412, Unique!$A$2:$A$5, 0)), "Mismatch", "")</f>
        <v/>
      </c>
      <c r="E1408" s="28" t="s">
        <v>20</v>
      </c>
      <c r="F1408" s="38">
        <v>0.55000000000000004</v>
      </c>
      <c r="G1408" s="43">
        <v>6250</v>
      </c>
      <c r="H1408" s="38">
        <v>3437.5000000000005</v>
      </c>
    </row>
    <row r="1409" spans="1:8">
      <c r="A1409">
        <v>1408</v>
      </c>
      <c r="B1409" t="str">
        <f>IF(Data!$B1413&lt;&gt;INDEX(Unique!$B$2:$B$5, MATCH(Data!$A1413, Unique!$A$2:$A$5, 0)), "Mismatch", "")</f>
        <v/>
      </c>
      <c r="E1409" s="28" t="s">
        <v>21</v>
      </c>
      <c r="F1409" s="38">
        <v>0.55000000000000004</v>
      </c>
      <c r="G1409" s="43">
        <v>5750</v>
      </c>
      <c r="H1409" s="38">
        <v>3162.5000000000005</v>
      </c>
    </row>
    <row r="1410" spans="1:8">
      <c r="A1410">
        <v>1409</v>
      </c>
      <c r="B1410" t="str">
        <f>IF(Data!$B1414&lt;&gt;INDEX(Unique!$B$2:$B$5, MATCH(Data!$A1414, Unique!$A$2:$A$5, 0)), "Mismatch", "")</f>
        <v/>
      </c>
      <c r="E1410" s="28" t="s">
        <v>22</v>
      </c>
      <c r="F1410" s="38">
        <v>0.65</v>
      </c>
      <c r="G1410" s="43">
        <v>6000</v>
      </c>
      <c r="H1410" s="38">
        <v>3900</v>
      </c>
    </row>
    <row r="1411" spans="1:8">
      <c r="A1411">
        <v>1410</v>
      </c>
      <c r="B1411" t="str">
        <f>IF(Data!$B1415&lt;&gt;INDEX(Unique!$B$2:$B$5, MATCH(Data!$A1415, Unique!$A$2:$A$5, 0)), "Mismatch", "")</f>
        <v/>
      </c>
      <c r="E1411" s="28" t="s">
        <v>23</v>
      </c>
      <c r="F1411" s="38">
        <v>0.70000000000000007</v>
      </c>
      <c r="G1411" s="43">
        <v>7750</v>
      </c>
      <c r="H1411" s="38">
        <v>5425.0000000000009</v>
      </c>
    </row>
    <row r="1412" spans="1:8">
      <c r="A1412">
        <v>1411</v>
      </c>
      <c r="B1412" t="str">
        <f>IF(Data!$B1416&lt;&gt;INDEX(Unique!$B$2:$B$5, MATCH(Data!$A1416, Unique!$A$2:$A$5, 0)), "Mismatch", "")</f>
        <v/>
      </c>
      <c r="E1412" s="28" t="s">
        <v>18</v>
      </c>
      <c r="F1412" s="38">
        <v>0.65</v>
      </c>
      <c r="G1412" s="43">
        <v>9250</v>
      </c>
      <c r="H1412" s="38">
        <v>6012.5</v>
      </c>
    </row>
    <row r="1413" spans="1:8">
      <c r="A1413">
        <v>1412</v>
      </c>
      <c r="B1413" t="str">
        <f>IF(Data!$B1417&lt;&gt;INDEX(Unique!$B$2:$B$5, MATCH(Data!$A1417, Unique!$A$2:$A$5, 0)), "Mismatch", "")</f>
        <v/>
      </c>
      <c r="E1413" s="28" t="s">
        <v>19</v>
      </c>
      <c r="F1413" s="38">
        <v>0.60000000000000009</v>
      </c>
      <c r="G1413" s="43">
        <v>7000</v>
      </c>
      <c r="H1413" s="38">
        <v>4200.0000000000009</v>
      </c>
    </row>
    <row r="1414" spans="1:8">
      <c r="A1414">
        <v>1413</v>
      </c>
      <c r="B1414" t="str">
        <f>IF(Data!$B1418&lt;&gt;INDEX(Unique!$B$2:$B$5, MATCH(Data!$A1418, Unique!$A$2:$A$5, 0)), "Mismatch", "")</f>
        <v/>
      </c>
      <c r="E1414" s="28" t="s">
        <v>20</v>
      </c>
      <c r="F1414" s="38">
        <v>0.55000000000000004</v>
      </c>
      <c r="G1414" s="43">
        <v>6250</v>
      </c>
      <c r="H1414" s="38">
        <v>3437.5000000000005</v>
      </c>
    </row>
    <row r="1415" spans="1:8">
      <c r="A1415">
        <v>1414</v>
      </c>
      <c r="B1415" t="str">
        <f>IF(Data!$B1419&lt;&gt;INDEX(Unique!$B$2:$B$5, MATCH(Data!$A1419, Unique!$A$2:$A$5, 0)), "Mismatch", "")</f>
        <v/>
      </c>
      <c r="E1415" s="28" t="s">
        <v>21</v>
      </c>
      <c r="F1415" s="38">
        <v>0.45</v>
      </c>
      <c r="G1415" s="43">
        <v>5750</v>
      </c>
      <c r="H1415" s="38">
        <v>2587.5</v>
      </c>
    </row>
    <row r="1416" spans="1:8">
      <c r="A1416">
        <v>1415</v>
      </c>
      <c r="B1416" t="str">
        <f>IF(Data!$B1420&lt;&gt;INDEX(Unique!$B$2:$B$5, MATCH(Data!$A1420, Unique!$A$2:$A$5, 0)), "Mismatch", "")</f>
        <v/>
      </c>
      <c r="E1416" s="28" t="s">
        <v>22</v>
      </c>
      <c r="F1416" s="38">
        <v>0.55000000000000004</v>
      </c>
      <c r="G1416" s="43">
        <v>5500</v>
      </c>
      <c r="H1416" s="38">
        <v>3025.0000000000005</v>
      </c>
    </row>
    <row r="1417" spans="1:8">
      <c r="A1417">
        <v>1416</v>
      </c>
      <c r="B1417" t="str">
        <f>IF(Data!$B1421&lt;&gt;INDEX(Unique!$B$2:$B$5, MATCH(Data!$A1421, Unique!$A$2:$A$5, 0)), "Mismatch", "")</f>
        <v/>
      </c>
      <c r="E1417" s="28" t="s">
        <v>23</v>
      </c>
      <c r="F1417" s="38">
        <v>0.60000000000000009</v>
      </c>
      <c r="G1417" s="43">
        <v>7250</v>
      </c>
      <c r="H1417" s="38">
        <v>4350.0000000000009</v>
      </c>
    </row>
    <row r="1418" spans="1:8">
      <c r="A1418">
        <v>1417</v>
      </c>
      <c r="B1418" t="str">
        <f>IF(Data!$B1422&lt;&gt;INDEX(Unique!$B$2:$B$5, MATCH(Data!$A1422, Unique!$A$2:$A$5, 0)), "Mismatch", "")</f>
        <v/>
      </c>
      <c r="E1418" s="28" t="s">
        <v>18</v>
      </c>
      <c r="F1418" s="38">
        <v>0.55000000000000004</v>
      </c>
      <c r="G1418" s="43">
        <v>8500</v>
      </c>
      <c r="H1418" s="38">
        <v>4675</v>
      </c>
    </row>
    <row r="1419" spans="1:8">
      <c r="A1419">
        <v>1418</v>
      </c>
      <c r="B1419" t="str">
        <f>IF(Data!$B1423&lt;&gt;INDEX(Unique!$B$2:$B$5, MATCH(Data!$A1423, Unique!$A$2:$A$5, 0)), "Mismatch", "")</f>
        <v/>
      </c>
      <c r="E1419" s="28" t="s">
        <v>19</v>
      </c>
      <c r="F1419" s="38">
        <v>0.50000000000000011</v>
      </c>
      <c r="G1419" s="43">
        <v>6500</v>
      </c>
      <c r="H1419" s="38">
        <v>3250.0000000000009</v>
      </c>
    </row>
    <row r="1420" spans="1:8">
      <c r="A1420">
        <v>1419</v>
      </c>
      <c r="B1420" t="str">
        <f>IF(Data!$B1424&lt;&gt;INDEX(Unique!$B$2:$B$5, MATCH(Data!$A1424, Unique!$A$2:$A$5, 0)), "Mismatch", "")</f>
        <v/>
      </c>
      <c r="E1420" s="28" t="s">
        <v>20</v>
      </c>
      <c r="F1420" s="38">
        <v>0.45</v>
      </c>
      <c r="G1420" s="43">
        <v>5500</v>
      </c>
      <c r="H1420" s="38">
        <v>2475</v>
      </c>
    </row>
    <row r="1421" spans="1:8">
      <c r="A1421">
        <v>1420</v>
      </c>
      <c r="B1421" t="str">
        <f>IF(Data!$B1425&lt;&gt;INDEX(Unique!$B$2:$B$5, MATCH(Data!$A1425, Unique!$A$2:$A$5, 0)), "Mismatch", "")</f>
        <v/>
      </c>
      <c r="E1421" s="28" t="s">
        <v>21</v>
      </c>
      <c r="F1421" s="38">
        <v>0.45</v>
      </c>
      <c r="G1421" s="43">
        <v>5250</v>
      </c>
      <c r="H1421" s="38">
        <v>2362.5</v>
      </c>
    </row>
    <row r="1422" spans="1:8">
      <c r="A1422">
        <v>1421</v>
      </c>
      <c r="B1422" t="str">
        <f>IF(Data!$B1426&lt;&gt;INDEX(Unique!$B$2:$B$5, MATCH(Data!$A1426, Unique!$A$2:$A$5, 0)), "Mismatch", "")</f>
        <v/>
      </c>
      <c r="E1422" s="28" t="s">
        <v>22</v>
      </c>
      <c r="F1422" s="38">
        <v>0.55000000000000004</v>
      </c>
      <c r="G1422" s="43">
        <v>5250</v>
      </c>
      <c r="H1422" s="38">
        <v>2887.5000000000005</v>
      </c>
    </row>
    <row r="1423" spans="1:8">
      <c r="A1423">
        <v>1422</v>
      </c>
      <c r="B1423" t="str">
        <f>IF(Data!$B1427&lt;&gt;INDEX(Unique!$B$2:$B$5, MATCH(Data!$A1427, Unique!$A$2:$A$5, 0)), "Mismatch", "")</f>
        <v/>
      </c>
      <c r="E1423" s="28" t="s">
        <v>23</v>
      </c>
      <c r="F1423" s="38">
        <v>0.60000000000000009</v>
      </c>
      <c r="G1423" s="43">
        <v>6250</v>
      </c>
      <c r="H1423" s="38">
        <v>3750.0000000000005</v>
      </c>
    </row>
    <row r="1424" spans="1:8">
      <c r="A1424">
        <v>1423</v>
      </c>
      <c r="B1424" t="str">
        <f>IF(Data!$B1428&lt;&gt;INDEX(Unique!$B$2:$B$5, MATCH(Data!$A1428, Unique!$A$2:$A$5, 0)), "Mismatch", "")</f>
        <v/>
      </c>
      <c r="E1424" s="28" t="s">
        <v>18</v>
      </c>
      <c r="F1424" s="38">
        <v>0.60000000000000009</v>
      </c>
      <c r="G1424" s="43">
        <v>8000</v>
      </c>
      <c r="H1424" s="38">
        <v>4800.0000000000009</v>
      </c>
    </row>
    <row r="1425" spans="1:8">
      <c r="A1425">
        <v>1424</v>
      </c>
      <c r="B1425" t="str">
        <f>IF(Data!$B1429&lt;&gt;INDEX(Unique!$B$2:$B$5, MATCH(Data!$A1429, Unique!$A$2:$A$5, 0)), "Mismatch", "")</f>
        <v/>
      </c>
      <c r="E1425" s="28" t="s">
        <v>19</v>
      </c>
      <c r="F1425" s="38">
        <v>0.50000000000000011</v>
      </c>
      <c r="G1425" s="43">
        <v>6250</v>
      </c>
      <c r="H1425" s="38">
        <v>3125.0000000000009</v>
      </c>
    </row>
    <row r="1426" spans="1:8">
      <c r="A1426">
        <v>1425</v>
      </c>
      <c r="B1426" t="str">
        <f>IF(Data!$B1430&lt;&gt;INDEX(Unique!$B$2:$B$5, MATCH(Data!$A1430, Unique!$A$2:$A$5, 0)), "Mismatch", "")</f>
        <v/>
      </c>
      <c r="E1426" s="28" t="s">
        <v>20</v>
      </c>
      <c r="F1426" s="38">
        <v>0.50000000000000011</v>
      </c>
      <c r="G1426" s="43">
        <v>5250</v>
      </c>
      <c r="H1426" s="38">
        <v>2625.0000000000005</v>
      </c>
    </row>
    <row r="1427" spans="1:8">
      <c r="A1427">
        <v>1426</v>
      </c>
      <c r="B1427" t="str">
        <f>IF(Data!$B1431&lt;&gt;INDEX(Unique!$B$2:$B$5, MATCH(Data!$A1431, Unique!$A$2:$A$5, 0)), "Mismatch", "")</f>
        <v/>
      </c>
      <c r="E1427" s="28" t="s">
        <v>21</v>
      </c>
      <c r="F1427" s="38">
        <v>0.50000000000000011</v>
      </c>
      <c r="G1427" s="43">
        <v>5000</v>
      </c>
      <c r="H1427" s="38">
        <v>2500.0000000000005</v>
      </c>
    </row>
    <row r="1428" spans="1:8">
      <c r="A1428">
        <v>1427</v>
      </c>
      <c r="B1428" t="str">
        <f>IF(Data!$B1432&lt;&gt;INDEX(Unique!$B$2:$B$5, MATCH(Data!$A1432, Unique!$A$2:$A$5, 0)), "Mismatch", "")</f>
        <v/>
      </c>
      <c r="E1428" s="28" t="s">
        <v>22</v>
      </c>
      <c r="F1428" s="38">
        <v>0.60000000000000009</v>
      </c>
      <c r="G1428" s="43">
        <v>5000</v>
      </c>
      <c r="H1428" s="38">
        <v>3000.0000000000005</v>
      </c>
    </row>
    <row r="1429" spans="1:8">
      <c r="A1429">
        <v>1428</v>
      </c>
      <c r="B1429" t="str">
        <f>IF(Data!$B1433&lt;&gt;INDEX(Unique!$B$2:$B$5, MATCH(Data!$A1433, Unique!$A$2:$A$5, 0)), "Mismatch", "")</f>
        <v/>
      </c>
      <c r="E1429" s="28" t="s">
        <v>23</v>
      </c>
      <c r="F1429" s="38">
        <v>0.65</v>
      </c>
      <c r="G1429" s="43">
        <v>6250</v>
      </c>
      <c r="H1429" s="38">
        <v>4062.5</v>
      </c>
    </row>
    <row r="1430" spans="1:8">
      <c r="A1430">
        <v>1429</v>
      </c>
      <c r="B1430" t="str">
        <f>IF(Data!$B1434&lt;&gt;INDEX(Unique!$B$2:$B$5, MATCH(Data!$A1434, Unique!$A$2:$A$5, 0)), "Mismatch", "")</f>
        <v/>
      </c>
      <c r="E1430" s="28" t="s">
        <v>18</v>
      </c>
      <c r="F1430" s="38">
        <v>0.60000000000000009</v>
      </c>
      <c r="G1430" s="43">
        <v>7750</v>
      </c>
      <c r="H1430" s="38">
        <v>4650.0000000000009</v>
      </c>
    </row>
    <row r="1431" spans="1:8">
      <c r="A1431">
        <v>1430</v>
      </c>
      <c r="B1431" t="str">
        <f>IF(Data!$B1435&lt;&gt;INDEX(Unique!$B$2:$B$5, MATCH(Data!$A1435, Unique!$A$2:$A$5, 0)), "Mismatch", "")</f>
        <v/>
      </c>
      <c r="E1431" s="28" t="s">
        <v>19</v>
      </c>
      <c r="F1431" s="38">
        <v>0.50000000000000011</v>
      </c>
      <c r="G1431" s="43">
        <v>6000</v>
      </c>
      <c r="H1431" s="38">
        <v>3000.0000000000005</v>
      </c>
    </row>
    <row r="1432" spans="1:8">
      <c r="A1432">
        <v>1431</v>
      </c>
      <c r="B1432" t="str">
        <f>IF(Data!$B1436&lt;&gt;INDEX(Unique!$B$2:$B$5, MATCH(Data!$A1436, Unique!$A$2:$A$5, 0)), "Mismatch", "")</f>
        <v/>
      </c>
      <c r="E1432" s="28" t="s">
        <v>20</v>
      </c>
      <c r="F1432" s="38">
        <v>0.50000000000000011</v>
      </c>
      <c r="G1432" s="43">
        <v>5450</v>
      </c>
      <c r="H1432" s="38">
        <v>2725.0000000000005</v>
      </c>
    </row>
    <row r="1433" spans="1:8">
      <c r="A1433">
        <v>1432</v>
      </c>
      <c r="B1433" t="str">
        <f>IF(Data!$B1437&lt;&gt;INDEX(Unique!$B$2:$B$5, MATCH(Data!$A1437, Unique!$A$2:$A$5, 0)), "Mismatch", "")</f>
        <v/>
      </c>
      <c r="E1433" s="28" t="s">
        <v>21</v>
      </c>
      <c r="F1433" s="38">
        <v>0.50000000000000011</v>
      </c>
      <c r="G1433" s="43">
        <v>5750</v>
      </c>
      <c r="H1433" s="38">
        <v>2875.0000000000005</v>
      </c>
    </row>
    <row r="1434" spans="1:8">
      <c r="A1434">
        <v>1433</v>
      </c>
      <c r="B1434" t="str">
        <f>IF(Data!$B1438&lt;&gt;INDEX(Unique!$B$2:$B$5, MATCH(Data!$A1438, Unique!$A$2:$A$5, 0)), "Mismatch", "")</f>
        <v/>
      </c>
      <c r="E1434" s="28" t="s">
        <v>22</v>
      </c>
      <c r="F1434" s="38">
        <v>0.65</v>
      </c>
      <c r="G1434" s="43">
        <v>5500</v>
      </c>
      <c r="H1434" s="38">
        <v>3575</v>
      </c>
    </row>
    <row r="1435" spans="1:8">
      <c r="A1435">
        <v>1434</v>
      </c>
      <c r="B1435" t="str">
        <f>IF(Data!$B1439&lt;&gt;INDEX(Unique!$B$2:$B$5, MATCH(Data!$A1439, Unique!$A$2:$A$5, 0)), "Mismatch", "")</f>
        <v/>
      </c>
      <c r="E1435" s="28" t="s">
        <v>23</v>
      </c>
      <c r="F1435" s="38">
        <v>0.7</v>
      </c>
      <c r="G1435" s="43">
        <v>6500</v>
      </c>
      <c r="H1435" s="38">
        <v>4550</v>
      </c>
    </row>
    <row r="1436" spans="1:8">
      <c r="A1436">
        <v>1435</v>
      </c>
      <c r="B1436" t="str">
        <f>IF(Data!$B1440&lt;&gt;INDEX(Unique!$B$2:$B$5, MATCH(Data!$A1440, Unique!$A$2:$A$5, 0)), "Mismatch", "")</f>
        <v/>
      </c>
      <c r="E1436" s="28" t="s">
        <v>18</v>
      </c>
      <c r="F1436" s="38">
        <v>0.65</v>
      </c>
      <c r="G1436" s="43">
        <v>8750</v>
      </c>
      <c r="H1436" s="38">
        <v>5687.5</v>
      </c>
    </row>
    <row r="1437" spans="1:8">
      <c r="A1437">
        <v>1436</v>
      </c>
      <c r="B1437" t="str">
        <f>IF(Data!$B1441&lt;&gt;INDEX(Unique!$B$2:$B$5, MATCH(Data!$A1441, Unique!$A$2:$A$5, 0)), "Mismatch", "")</f>
        <v/>
      </c>
      <c r="E1437" s="28" t="s">
        <v>19</v>
      </c>
      <c r="F1437" s="38">
        <v>0.55000000000000004</v>
      </c>
      <c r="G1437" s="43">
        <v>6750</v>
      </c>
      <c r="H1437" s="38">
        <v>3712.5000000000005</v>
      </c>
    </row>
    <row r="1438" spans="1:8">
      <c r="A1438">
        <v>1437</v>
      </c>
      <c r="B1438" t="str">
        <f>IF(Data!$B1442&lt;&gt;INDEX(Unique!$B$2:$B$5, MATCH(Data!$A1442, Unique!$A$2:$A$5, 0)), "Mismatch", "")</f>
        <v/>
      </c>
      <c r="E1438" s="28" t="s">
        <v>20</v>
      </c>
      <c r="F1438" s="38">
        <v>0.55000000000000004</v>
      </c>
      <c r="G1438" s="43">
        <v>6250</v>
      </c>
      <c r="H1438" s="38">
        <v>3437.5000000000005</v>
      </c>
    </row>
    <row r="1439" spans="1:8">
      <c r="A1439">
        <v>1438</v>
      </c>
      <c r="B1439" t="str">
        <f>IF(Data!$B1443&lt;&gt;INDEX(Unique!$B$2:$B$5, MATCH(Data!$A1443, Unique!$A$2:$A$5, 0)), "Mismatch", "")</f>
        <v/>
      </c>
      <c r="E1439" s="28" t="s">
        <v>21</v>
      </c>
      <c r="F1439" s="38">
        <v>0.55000000000000004</v>
      </c>
      <c r="G1439" s="43">
        <v>5750</v>
      </c>
      <c r="H1439" s="38">
        <v>3162.5000000000005</v>
      </c>
    </row>
    <row r="1440" spans="1:8">
      <c r="A1440">
        <v>1439</v>
      </c>
      <c r="B1440" t="str">
        <f>IF(Data!$B1444&lt;&gt;INDEX(Unique!$B$2:$B$5, MATCH(Data!$A1444, Unique!$A$2:$A$5, 0)), "Mismatch", "")</f>
        <v/>
      </c>
      <c r="E1440" s="28" t="s">
        <v>22</v>
      </c>
      <c r="F1440" s="38">
        <v>0.65</v>
      </c>
      <c r="G1440" s="43">
        <v>5750</v>
      </c>
      <c r="H1440" s="38">
        <v>3737.5</v>
      </c>
    </row>
    <row r="1441" spans="1:8">
      <c r="A1441">
        <v>1440</v>
      </c>
      <c r="B1441" t="str">
        <f>IF(Data!$B1445&lt;&gt;INDEX(Unique!$B$2:$B$5, MATCH(Data!$A1445, Unique!$A$2:$A$5, 0)), "Mismatch", "")</f>
        <v/>
      </c>
      <c r="E1441" s="28" t="s">
        <v>23</v>
      </c>
      <c r="F1441" s="38">
        <v>0.7</v>
      </c>
      <c r="G1441" s="43">
        <v>6750</v>
      </c>
      <c r="H1441" s="38">
        <v>4725</v>
      </c>
    </row>
    <row r="1442" spans="1:8">
      <c r="A1442">
        <v>1441</v>
      </c>
      <c r="B1442" t="str">
        <f>IF(Data!$B1446&lt;&gt;INDEX(Unique!$B$2:$B$5, MATCH(Data!$A1446, Unique!$A$2:$A$5, 0)), "Mismatch", "")</f>
        <v/>
      </c>
      <c r="E1442" s="28" t="s">
        <v>18</v>
      </c>
      <c r="F1442" s="38">
        <v>0.4</v>
      </c>
      <c r="G1442" s="43">
        <v>8000</v>
      </c>
      <c r="H1442" s="38">
        <v>3200</v>
      </c>
    </row>
    <row r="1443" spans="1:8">
      <c r="A1443">
        <v>1442</v>
      </c>
      <c r="B1443" t="str">
        <f>IF(Data!$B1447&lt;&gt;INDEX(Unique!$B$2:$B$5, MATCH(Data!$A1447, Unique!$A$2:$A$5, 0)), "Mismatch", "")</f>
        <v/>
      </c>
      <c r="E1443" s="28" t="s">
        <v>19</v>
      </c>
      <c r="F1443" s="38">
        <v>0.4</v>
      </c>
      <c r="G1443" s="43">
        <v>6000</v>
      </c>
      <c r="H1443" s="38">
        <v>2400</v>
      </c>
    </row>
    <row r="1444" spans="1:8">
      <c r="A1444">
        <v>1443</v>
      </c>
      <c r="B1444" t="str">
        <f>IF(Data!$B1448&lt;&gt;INDEX(Unique!$B$2:$B$5, MATCH(Data!$A1448, Unique!$A$2:$A$5, 0)), "Mismatch", "")</f>
        <v/>
      </c>
      <c r="E1444" s="28" t="s">
        <v>20</v>
      </c>
      <c r="F1444" s="38">
        <v>0.30000000000000004</v>
      </c>
      <c r="G1444" s="43">
        <v>6000</v>
      </c>
      <c r="H1444" s="38">
        <v>1800.0000000000002</v>
      </c>
    </row>
    <row r="1445" spans="1:8">
      <c r="A1445">
        <v>1444</v>
      </c>
      <c r="B1445" t="str">
        <f>IF(Data!$B1449&lt;&gt;INDEX(Unique!$B$2:$B$5, MATCH(Data!$A1449, Unique!$A$2:$A$5, 0)), "Mismatch", "")</f>
        <v/>
      </c>
      <c r="E1445" s="28" t="s">
        <v>21</v>
      </c>
      <c r="F1445" s="38">
        <v>0.35</v>
      </c>
      <c r="G1445" s="43">
        <v>4500</v>
      </c>
      <c r="H1445" s="38">
        <v>1575</v>
      </c>
    </row>
    <row r="1446" spans="1:8">
      <c r="A1446">
        <v>1445</v>
      </c>
      <c r="B1446" t="str">
        <f>IF(Data!$B1450&lt;&gt;INDEX(Unique!$B$2:$B$5, MATCH(Data!$A1450, Unique!$A$2:$A$5, 0)), "Mismatch", "")</f>
        <v/>
      </c>
      <c r="E1446" s="28" t="s">
        <v>22</v>
      </c>
      <c r="F1446" s="38">
        <v>0.5</v>
      </c>
      <c r="G1446" s="43">
        <v>5000</v>
      </c>
      <c r="H1446" s="38">
        <v>2500</v>
      </c>
    </row>
    <row r="1447" spans="1:8">
      <c r="A1447">
        <v>1446</v>
      </c>
      <c r="B1447" t="str">
        <f>IF(Data!$B1451&lt;&gt;INDEX(Unique!$B$2:$B$5, MATCH(Data!$A1451, Unique!$A$2:$A$5, 0)), "Mismatch", "")</f>
        <v/>
      </c>
      <c r="E1447" s="28" t="s">
        <v>23</v>
      </c>
      <c r="F1447" s="38">
        <v>0.4</v>
      </c>
      <c r="G1447" s="43">
        <v>6000</v>
      </c>
      <c r="H1447" s="38">
        <v>2400</v>
      </c>
    </row>
    <row r="1448" spans="1:8">
      <c r="A1448">
        <v>1447</v>
      </c>
      <c r="B1448" t="str">
        <f>IF(Data!$B1452&lt;&gt;INDEX(Unique!$B$2:$B$5, MATCH(Data!$A1452, Unique!$A$2:$A$5, 0)), "Mismatch", "")</f>
        <v/>
      </c>
      <c r="E1448" s="28" t="s">
        <v>18</v>
      </c>
      <c r="F1448" s="38">
        <v>0.4</v>
      </c>
      <c r="G1448" s="43">
        <v>8500</v>
      </c>
      <c r="H1448" s="38">
        <v>3400</v>
      </c>
    </row>
    <row r="1449" spans="1:8">
      <c r="A1449">
        <v>1448</v>
      </c>
      <c r="B1449" t="str">
        <f>IF(Data!$B1453&lt;&gt;INDEX(Unique!$B$2:$B$5, MATCH(Data!$A1453, Unique!$A$2:$A$5, 0)), "Mismatch", "")</f>
        <v/>
      </c>
      <c r="E1449" s="28" t="s">
        <v>19</v>
      </c>
      <c r="F1449" s="38">
        <v>0.4</v>
      </c>
      <c r="G1449" s="43">
        <v>5000</v>
      </c>
      <c r="H1449" s="38">
        <v>2000</v>
      </c>
    </row>
    <row r="1450" spans="1:8">
      <c r="A1450">
        <v>1449</v>
      </c>
      <c r="B1450" t="str">
        <f>IF(Data!$B1454&lt;&gt;INDEX(Unique!$B$2:$B$5, MATCH(Data!$A1454, Unique!$A$2:$A$5, 0)), "Mismatch", "")</f>
        <v/>
      </c>
      <c r="E1450" s="28" t="s">
        <v>20</v>
      </c>
      <c r="F1450" s="38">
        <v>0.30000000000000004</v>
      </c>
      <c r="G1450" s="43">
        <v>5500</v>
      </c>
      <c r="H1450" s="38">
        <v>1650.0000000000002</v>
      </c>
    </row>
    <row r="1451" spans="1:8">
      <c r="A1451">
        <v>1450</v>
      </c>
      <c r="B1451" t="str">
        <f>IF(Data!$B1455&lt;&gt;INDEX(Unique!$B$2:$B$5, MATCH(Data!$A1455, Unique!$A$2:$A$5, 0)), "Mismatch", "")</f>
        <v/>
      </c>
      <c r="E1451" s="28" t="s">
        <v>21</v>
      </c>
      <c r="F1451" s="38">
        <v>0.35</v>
      </c>
      <c r="G1451" s="43">
        <v>4250</v>
      </c>
      <c r="H1451" s="38">
        <v>1487.5</v>
      </c>
    </row>
    <row r="1452" spans="1:8">
      <c r="A1452">
        <v>1451</v>
      </c>
      <c r="B1452" t="str">
        <f>IF(Data!$B1456&lt;&gt;INDEX(Unique!$B$2:$B$5, MATCH(Data!$A1456, Unique!$A$2:$A$5, 0)), "Mismatch", "")</f>
        <v/>
      </c>
      <c r="E1452" s="28" t="s">
        <v>22</v>
      </c>
      <c r="F1452" s="38">
        <v>0.5</v>
      </c>
      <c r="G1452" s="43">
        <v>5000</v>
      </c>
      <c r="H1452" s="38">
        <v>2500</v>
      </c>
    </row>
    <row r="1453" spans="1:8">
      <c r="A1453">
        <v>1452</v>
      </c>
      <c r="B1453" t="str">
        <f>IF(Data!$B1457&lt;&gt;INDEX(Unique!$B$2:$B$5, MATCH(Data!$A1457, Unique!$A$2:$A$5, 0)), "Mismatch", "")</f>
        <v/>
      </c>
      <c r="E1453" s="28" t="s">
        <v>23</v>
      </c>
      <c r="F1453" s="38">
        <v>0.4</v>
      </c>
      <c r="G1453" s="43">
        <v>6000</v>
      </c>
      <c r="H1453" s="38">
        <v>2400</v>
      </c>
    </row>
    <row r="1454" spans="1:8">
      <c r="A1454">
        <v>1453</v>
      </c>
      <c r="B1454" t="str">
        <f>IF(Data!$B1458&lt;&gt;INDEX(Unique!$B$2:$B$5, MATCH(Data!$A1458, Unique!$A$2:$A$5, 0)), "Mismatch", "")</f>
        <v/>
      </c>
      <c r="E1454" s="28" t="s">
        <v>18</v>
      </c>
      <c r="F1454" s="38">
        <v>0.4</v>
      </c>
      <c r="G1454" s="43">
        <v>8200</v>
      </c>
      <c r="H1454" s="38">
        <v>3280</v>
      </c>
    </row>
    <row r="1455" spans="1:8">
      <c r="A1455">
        <v>1454</v>
      </c>
      <c r="B1455" t="str">
        <f>IF(Data!$B1459&lt;&gt;INDEX(Unique!$B$2:$B$5, MATCH(Data!$A1459, Unique!$A$2:$A$5, 0)), "Mismatch", "")</f>
        <v/>
      </c>
      <c r="E1455" s="28" t="s">
        <v>19</v>
      </c>
      <c r="F1455" s="38">
        <v>0.4</v>
      </c>
      <c r="G1455" s="43">
        <v>5250</v>
      </c>
      <c r="H1455" s="38">
        <v>2100</v>
      </c>
    </row>
    <row r="1456" spans="1:8">
      <c r="A1456">
        <v>1455</v>
      </c>
      <c r="B1456" t="str">
        <f>IF(Data!$B1460&lt;&gt;INDEX(Unique!$B$2:$B$5, MATCH(Data!$A1460, Unique!$A$2:$A$5, 0)), "Mismatch", "")</f>
        <v/>
      </c>
      <c r="E1456" s="28" t="s">
        <v>20</v>
      </c>
      <c r="F1456" s="38">
        <v>0.30000000000000004</v>
      </c>
      <c r="G1456" s="43">
        <v>5500</v>
      </c>
      <c r="H1456" s="38">
        <v>1650.0000000000002</v>
      </c>
    </row>
    <row r="1457" spans="1:8">
      <c r="A1457">
        <v>1456</v>
      </c>
      <c r="B1457" t="str">
        <f>IF(Data!$B1461&lt;&gt;INDEX(Unique!$B$2:$B$5, MATCH(Data!$A1461, Unique!$A$2:$A$5, 0)), "Mismatch", "")</f>
        <v/>
      </c>
      <c r="E1457" s="28" t="s">
        <v>21</v>
      </c>
      <c r="F1457" s="38">
        <v>0.35</v>
      </c>
      <c r="G1457" s="43">
        <v>4000</v>
      </c>
      <c r="H1457" s="38">
        <v>1400</v>
      </c>
    </row>
    <row r="1458" spans="1:8">
      <c r="A1458">
        <v>1457</v>
      </c>
      <c r="B1458" t="str">
        <f>IF(Data!$B1462&lt;&gt;INDEX(Unique!$B$2:$B$5, MATCH(Data!$A1462, Unique!$A$2:$A$5, 0)), "Mismatch", "")</f>
        <v/>
      </c>
      <c r="E1458" s="28" t="s">
        <v>22</v>
      </c>
      <c r="F1458" s="38">
        <v>0.5</v>
      </c>
      <c r="G1458" s="43">
        <v>4500</v>
      </c>
      <c r="H1458" s="38">
        <v>2250</v>
      </c>
    </row>
    <row r="1459" spans="1:8">
      <c r="A1459">
        <v>1458</v>
      </c>
      <c r="B1459" t="str">
        <f>IF(Data!$B1463&lt;&gt;INDEX(Unique!$B$2:$B$5, MATCH(Data!$A1463, Unique!$A$2:$A$5, 0)), "Mismatch", "")</f>
        <v/>
      </c>
      <c r="E1459" s="28" t="s">
        <v>23</v>
      </c>
      <c r="F1459" s="38">
        <v>0.4</v>
      </c>
      <c r="G1459" s="43">
        <v>5500</v>
      </c>
      <c r="H1459" s="38">
        <v>2200</v>
      </c>
    </row>
    <row r="1460" spans="1:8">
      <c r="A1460">
        <v>1459</v>
      </c>
      <c r="B1460" t="str">
        <f>IF(Data!$B1464&lt;&gt;INDEX(Unique!$B$2:$B$5, MATCH(Data!$A1464, Unique!$A$2:$A$5, 0)), "Mismatch", "")</f>
        <v/>
      </c>
      <c r="E1460" s="28" t="s">
        <v>18</v>
      </c>
      <c r="F1460" s="38">
        <v>0.4</v>
      </c>
      <c r="G1460" s="43">
        <v>8000</v>
      </c>
      <c r="H1460" s="38">
        <v>3200</v>
      </c>
    </row>
    <row r="1461" spans="1:8">
      <c r="A1461">
        <v>1460</v>
      </c>
      <c r="B1461" t="str">
        <f>IF(Data!$B1465&lt;&gt;INDEX(Unique!$B$2:$B$5, MATCH(Data!$A1465, Unique!$A$2:$A$5, 0)), "Mismatch", "")</f>
        <v/>
      </c>
      <c r="E1461" s="28" t="s">
        <v>19</v>
      </c>
      <c r="F1461" s="38">
        <v>0.4</v>
      </c>
      <c r="G1461" s="43">
        <v>5000</v>
      </c>
      <c r="H1461" s="38">
        <v>2000</v>
      </c>
    </row>
    <row r="1462" spans="1:8">
      <c r="A1462">
        <v>1461</v>
      </c>
      <c r="B1462" t="str">
        <f>IF(Data!$B1466&lt;&gt;INDEX(Unique!$B$2:$B$5, MATCH(Data!$A1466, Unique!$A$2:$A$5, 0)), "Mismatch", "")</f>
        <v/>
      </c>
      <c r="E1462" s="28" t="s">
        <v>20</v>
      </c>
      <c r="F1462" s="38">
        <v>0.30000000000000004</v>
      </c>
      <c r="G1462" s="43">
        <v>5000</v>
      </c>
      <c r="H1462" s="38">
        <v>1500.0000000000002</v>
      </c>
    </row>
    <row r="1463" spans="1:8">
      <c r="A1463">
        <v>1462</v>
      </c>
      <c r="B1463" t="str">
        <f>IF(Data!$B1467&lt;&gt;INDEX(Unique!$B$2:$B$5, MATCH(Data!$A1467, Unique!$A$2:$A$5, 0)), "Mismatch", "")</f>
        <v/>
      </c>
      <c r="E1463" s="28" t="s">
        <v>21</v>
      </c>
      <c r="F1463" s="38">
        <v>0.35</v>
      </c>
      <c r="G1463" s="43">
        <v>4250</v>
      </c>
      <c r="H1463" s="38">
        <v>1487.5</v>
      </c>
    </row>
    <row r="1464" spans="1:8">
      <c r="A1464">
        <v>1463</v>
      </c>
      <c r="B1464" t="str">
        <f>IF(Data!$B1468&lt;&gt;INDEX(Unique!$B$2:$B$5, MATCH(Data!$A1468, Unique!$A$2:$A$5, 0)), "Mismatch", "")</f>
        <v/>
      </c>
      <c r="E1464" s="28" t="s">
        <v>22</v>
      </c>
      <c r="F1464" s="38">
        <v>0.5</v>
      </c>
      <c r="G1464" s="43">
        <v>4250</v>
      </c>
      <c r="H1464" s="38">
        <v>2125</v>
      </c>
    </row>
    <row r="1465" spans="1:8">
      <c r="A1465">
        <v>1464</v>
      </c>
      <c r="B1465" t="str">
        <f>IF(Data!$B1469&lt;&gt;INDEX(Unique!$B$2:$B$5, MATCH(Data!$A1469, Unique!$A$2:$A$5, 0)), "Mismatch", "")</f>
        <v/>
      </c>
      <c r="E1465" s="28" t="s">
        <v>23</v>
      </c>
      <c r="F1465" s="38">
        <v>0.4</v>
      </c>
      <c r="G1465" s="43">
        <v>5500</v>
      </c>
      <c r="H1465" s="38">
        <v>2200</v>
      </c>
    </row>
    <row r="1466" spans="1:8">
      <c r="A1466">
        <v>1465</v>
      </c>
      <c r="B1466" t="str">
        <f>IF(Data!$B1470&lt;&gt;INDEX(Unique!$B$2:$B$5, MATCH(Data!$A1470, Unique!$A$2:$A$5, 0)), "Mismatch", "")</f>
        <v/>
      </c>
      <c r="E1466" s="28" t="s">
        <v>18</v>
      </c>
      <c r="F1466" s="38">
        <v>0.5</v>
      </c>
      <c r="G1466" s="43">
        <v>8200</v>
      </c>
      <c r="H1466" s="38">
        <v>4100</v>
      </c>
    </row>
    <row r="1467" spans="1:8">
      <c r="A1467">
        <v>1466</v>
      </c>
      <c r="B1467" t="str">
        <f>IF(Data!$B1471&lt;&gt;INDEX(Unique!$B$2:$B$5, MATCH(Data!$A1471, Unique!$A$2:$A$5, 0)), "Mismatch", "")</f>
        <v/>
      </c>
      <c r="E1467" s="28" t="s">
        <v>19</v>
      </c>
      <c r="F1467" s="38">
        <v>0.45000000000000007</v>
      </c>
      <c r="G1467" s="43">
        <v>5250</v>
      </c>
      <c r="H1467" s="38">
        <v>2362.5000000000005</v>
      </c>
    </row>
    <row r="1468" spans="1:8">
      <c r="A1468">
        <v>1467</v>
      </c>
      <c r="B1468" t="str">
        <f>IF(Data!$B1472&lt;&gt;INDEX(Unique!$B$2:$B$5, MATCH(Data!$A1472, Unique!$A$2:$A$5, 0)), "Mismatch", "")</f>
        <v/>
      </c>
      <c r="E1468" s="28" t="s">
        <v>20</v>
      </c>
      <c r="F1468" s="38">
        <v>0.4</v>
      </c>
      <c r="G1468" s="43">
        <v>5000</v>
      </c>
      <c r="H1468" s="38">
        <v>2000</v>
      </c>
    </row>
    <row r="1469" spans="1:8">
      <c r="A1469">
        <v>1468</v>
      </c>
      <c r="B1469" t="str">
        <f>IF(Data!$B1473&lt;&gt;INDEX(Unique!$B$2:$B$5, MATCH(Data!$A1473, Unique!$A$2:$A$5, 0)), "Mismatch", "")</f>
        <v/>
      </c>
      <c r="E1469" s="28" t="s">
        <v>21</v>
      </c>
      <c r="F1469" s="38">
        <v>0.4</v>
      </c>
      <c r="G1469" s="43">
        <v>4500</v>
      </c>
      <c r="H1469" s="38">
        <v>1800</v>
      </c>
    </row>
    <row r="1470" spans="1:8">
      <c r="A1470">
        <v>1469</v>
      </c>
      <c r="B1470" t="str">
        <f>IF(Data!$B1474&lt;&gt;INDEX(Unique!$B$2:$B$5, MATCH(Data!$A1474, Unique!$A$2:$A$5, 0)), "Mismatch", "")</f>
        <v/>
      </c>
      <c r="E1470" s="28" t="s">
        <v>22</v>
      </c>
      <c r="F1470" s="38">
        <v>0.5</v>
      </c>
      <c r="G1470" s="43">
        <v>4750</v>
      </c>
      <c r="H1470" s="38">
        <v>2375</v>
      </c>
    </row>
    <row r="1471" spans="1:8">
      <c r="A1471">
        <v>1470</v>
      </c>
      <c r="B1471" t="str">
        <f>IF(Data!$B1475&lt;&gt;INDEX(Unique!$B$2:$B$5, MATCH(Data!$A1475, Unique!$A$2:$A$5, 0)), "Mismatch", "")</f>
        <v/>
      </c>
      <c r="E1471" s="28" t="s">
        <v>23</v>
      </c>
      <c r="F1471" s="38">
        <v>0.55000000000000004</v>
      </c>
      <c r="G1471" s="43">
        <v>6000</v>
      </c>
      <c r="H1471" s="38">
        <v>3300.0000000000005</v>
      </c>
    </row>
    <row r="1472" spans="1:8">
      <c r="A1472">
        <v>1471</v>
      </c>
      <c r="B1472" t="str">
        <f>IF(Data!$B1476&lt;&gt;INDEX(Unique!$B$2:$B$5, MATCH(Data!$A1476, Unique!$A$2:$A$5, 0)), "Mismatch", "")</f>
        <v/>
      </c>
      <c r="E1472" s="28" t="s">
        <v>18</v>
      </c>
      <c r="F1472" s="38">
        <v>0.5</v>
      </c>
      <c r="G1472" s="43">
        <v>8500</v>
      </c>
      <c r="H1472" s="38">
        <v>4250</v>
      </c>
    </row>
    <row r="1473" spans="1:8">
      <c r="A1473">
        <v>1472</v>
      </c>
      <c r="B1473" t="str">
        <f>IF(Data!$B1477&lt;&gt;INDEX(Unique!$B$2:$B$5, MATCH(Data!$A1477, Unique!$A$2:$A$5, 0)), "Mismatch", "")</f>
        <v/>
      </c>
      <c r="E1473" s="28" t="s">
        <v>19</v>
      </c>
      <c r="F1473" s="38">
        <v>0.45000000000000007</v>
      </c>
      <c r="G1473" s="43">
        <v>6000</v>
      </c>
      <c r="H1473" s="38">
        <v>2700.0000000000005</v>
      </c>
    </row>
    <row r="1474" spans="1:8">
      <c r="A1474">
        <v>1473</v>
      </c>
      <c r="B1474" t="str">
        <f>IF(Data!$B1478&lt;&gt;INDEX(Unique!$B$2:$B$5, MATCH(Data!$A1478, Unique!$A$2:$A$5, 0)), "Mismatch", "")</f>
        <v/>
      </c>
      <c r="E1474" s="28" t="s">
        <v>20</v>
      </c>
      <c r="F1474" s="38">
        <v>0.4</v>
      </c>
      <c r="G1474" s="43">
        <v>5250</v>
      </c>
      <c r="H1474" s="38">
        <v>2100</v>
      </c>
    </row>
    <row r="1475" spans="1:8">
      <c r="A1475">
        <v>1474</v>
      </c>
      <c r="B1475" t="str">
        <f>IF(Data!$B1479&lt;&gt;INDEX(Unique!$B$2:$B$5, MATCH(Data!$A1479, Unique!$A$2:$A$5, 0)), "Mismatch", "")</f>
        <v/>
      </c>
      <c r="E1475" s="28" t="s">
        <v>21</v>
      </c>
      <c r="F1475" s="38">
        <v>0.4</v>
      </c>
      <c r="G1475" s="43">
        <v>5000</v>
      </c>
      <c r="H1475" s="38">
        <v>2000</v>
      </c>
    </row>
    <row r="1476" spans="1:8">
      <c r="A1476">
        <v>1475</v>
      </c>
      <c r="B1476" t="str">
        <f>IF(Data!$B1480&lt;&gt;INDEX(Unique!$B$2:$B$5, MATCH(Data!$A1480, Unique!$A$2:$A$5, 0)), "Mismatch", "")</f>
        <v/>
      </c>
      <c r="E1476" s="28" t="s">
        <v>22</v>
      </c>
      <c r="F1476" s="38">
        <v>0.5</v>
      </c>
      <c r="G1476" s="43">
        <v>5000</v>
      </c>
      <c r="H1476" s="38">
        <v>2500</v>
      </c>
    </row>
    <row r="1477" spans="1:8">
      <c r="A1477">
        <v>1476</v>
      </c>
      <c r="B1477" t="str">
        <f>IF(Data!$B1481&lt;&gt;INDEX(Unique!$B$2:$B$5, MATCH(Data!$A1481, Unique!$A$2:$A$5, 0)), "Mismatch", "")</f>
        <v/>
      </c>
      <c r="E1477" s="28" t="s">
        <v>23</v>
      </c>
      <c r="F1477" s="38">
        <v>0.55000000000000004</v>
      </c>
      <c r="G1477" s="43">
        <v>6500</v>
      </c>
      <c r="H1477" s="38">
        <v>3575.0000000000005</v>
      </c>
    </row>
    <row r="1478" spans="1:8">
      <c r="A1478">
        <v>1477</v>
      </c>
      <c r="B1478" t="str">
        <f>IF(Data!$B1482&lt;&gt;INDEX(Unique!$B$2:$B$5, MATCH(Data!$A1482, Unique!$A$2:$A$5, 0)), "Mismatch", "")</f>
        <v/>
      </c>
      <c r="E1478" s="28" t="s">
        <v>18</v>
      </c>
      <c r="F1478" s="38">
        <v>0.5</v>
      </c>
      <c r="G1478" s="43">
        <v>8750</v>
      </c>
      <c r="H1478" s="38">
        <v>4375</v>
      </c>
    </row>
    <row r="1479" spans="1:8">
      <c r="A1479">
        <v>1478</v>
      </c>
      <c r="B1479" t="str">
        <f>IF(Data!$B1483&lt;&gt;INDEX(Unique!$B$2:$B$5, MATCH(Data!$A1483, Unique!$A$2:$A$5, 0)), "Mismatch", "")</f>
        <v/>
      </c>
      <c r="E1479" s="28" t="s">
        <v>19</v>
      </c>
      <c r="F1479" s="38">
        <v>0.45000000000000007</v>
      </c>
      <c r="G1479" s="43">
        <v>6250</v>
      </c>
      <c r="H1479" s="38">
        <v>2812.5000000000005</v>
      </c>
    </row>
    <row r="1480" spans="1:8">
      <c r="A1480">
        <v>1479</v>
      </c>
      <c r="B1480" t="str">
        <f>IF(Data!$B1484&lt;&gt;INDEX(Unique!$B$2:$B$5, MATCH(Data!$A1484, Unique!$A$2:$A$5, 0)), "Mismatch", "")</f>
        <v/>
      </c>
      <c r="E1480" s="28" t="s">
        <v>20</v>
      </c>
      <c r="F1480" s="38">
        <v>0.4</v>
      </c>
      <c r="G1480" s="43">
        <v>5500</v>
      </c>
      <c r="H1480" s="38">
        <v>2200</v>
      </c>
    </row>
    <row r="1481" spans="1:8">
      <c r="A1481">
        <v>1480</v>
      </c>
      <c r="B1481" t="str">
        <f>IF(Data!$B1485&lt;&gt;INDEX(Unique!$B$2:$B$5, MATCH(Data!$A1485, Unique!$A$2:$A$5, 0)), "Mismatch", "")</f>
        <v/>
      </c>
      <c r="E1481" s="28" t="s">
        <v>21</v>
      </c>
      <c r="F1481" s="38">
        <v>0.4</v>
      </c>
      <c r="G1481" s="43">
        <v>5000</v>
      </c>
      <c r="H1481" s="38">
        <v>2000</v>
      </c>
    </row>
    <row r="1482" spans="1:8">
      <c r="A1482">
        <v>1481</v>
      </c>
      <c r="B1482" t="str">
        <f>IF(Data!$B1486&lt;&gt;INDEX(Unique!$B$2:$B$5, MATCH(Data!$A1486, Unique!$A$2:$A$5, 0)), "Mismatch", "")</f>
        <v/>
      </c>
      <c r="E1482" s="28" t="s">
        <v>22</v>
      </c>
      <c r="F1482" s="38">
        <v>0.5</v>
      </c>
      <c r="G1482" s="43">
        <v>5250</v>
      </c>
      <c r="H1482" s="38">
        <v>2625</v>
      </c>
    </row>
    <row r="1483" spans="1:8">
      <c r="A1483">
        <v>1482</v>
      </c>
      <c r="B1483" t="str">
        <f>IF(Data!$B1487&lt;&gt;INDEX(Unique!$B$2:$B$5, MATCH(Data!$A1487, Unique!$A$2:$A$5, 0)), "Mismatch", "")</f>
        <v/>
      </c>
      <c r="E1483" s="28" t="s">
        <v>23</v>
      </c>
      <c r="F1483" s="38">
        <v>0.55000000000000004</v>
      </c>
      <c r="G1483" s="43">
        <v>7000</v>
      </c>
      <c r="H1483" s="38">
        <v>3850.0000000000005</v>
      </c>
    </row>
    <row r="1484" spans="1:8">
      <c r="A1484">
        <v>1483</v>
      </c>
      <c r="B1484" t="str">
        <f>IF(Data!$B1488&lt;&gt;INDEX(Unique!$B$2:$B$5, MATCH(Data!$A1488, Unique!$A$2:$A$5, 0)), "Mismatch", "")</f>
        <v/>
      </c>
      <c r="E1484" s="28" t="s">
        <v>18</v>
      </c>
      <c r="F1484" s="38">
        <v>0.5</v>
      </c>
      <c r="G1484" s="43">
        <v>8500</v>
      </c>
      <c r="H1484" s="38">
        <v>4250</v>
      </c>
    </row>
    <row r="1485" spans="1:8">
      <c r="A1485">
        <v>1484</v>
      </c>
      <c r="B1485" t="str">
        <f>IF(Data!$B1489&lt;&gt;INDEX(Unique!$B$2:$B$5, MATCH(Data!$A1489, Unique!$A$2:$A$5, 0)), "Mismatch", "")</f>
        <v/>
      </c>
      <c r="E1485" s="28" t="s">
        <v>19</v>
      </c>
      <c r="F1485" s="38">
        <v>0.45000000000000007</v>
      </c>
      <c r="G1485" s="43">
        <v>6250</v>
      </c>
      <c r="H1485" s="38">
        <v>2812.5000000000005</v>
      </c>
    </row>
    <row r="1486" spans="1:8">
      <c r="A1486">
        <v>1485</v>
      </c>
      <c r="B1486" t="str">
        <f>IF(Data!$B1490&lt;&gt;INDEX(Unique!$B$2:$B$5, MATCH(Data!$A1490, Unique!$A$2:$A$5, 0)), "Mismatch", "")</f>
        <v/>
      </c>
      <c r="E1486" s="28" t="s">
        <v>20</v>
      </c>
      <c r="F1486" s="38">
        <v>0.4</v>
      </c>
      <c r="G1486" s="43">
        <v>5500</v>
      </c>
      <c r="H1486" s="38">
        <v>2200</v>
      </c>
    </row>
    <row r="1487" spans="1:8">
      <c r="A1487">
        <v>1486</v>
      </c>
      <c r="B1487" t="str">
        <f>IF(Data!$B1491&lt;&gt;INDEX(Unique!$B$2:$B$5, MATCH(Data!$A1491, Unique!$A$2:$A$5, 0)), "Mismatch", "")</f>
        <v/>
      </c>
      <c r="E1487" s="28" t="s">
        <v>21</v>
      </c>
      <c r="F1487" s="38">
        <v>0.4</v>
      </c>
      <c r="G1487" s="43">
        <v>5250</v>
      </c>
      <c r="H1487" s="38">
        <v>2100</v>
      </c>
    </row>
    <row r="1488" spans="1:8">
      <c r="A1488">
        <v>1487</v>
      </c>
      <c r="B1488" t="str">
        <f>IF(Data!$B1492&lt;&gt;INDEX(Unique!$B$2:$B$5, MATCH(Data!$A1492, Unique!$A$2:$A$5, 0)), "Mismatch", "")</f>
        <v/>
      </c>
      <c r="E1488" s="28" t="s">
        <v>22</v>
      </c>
      <c r="F1488" s="38">
        <v>0.5</v>
      </c>
      <c r="G1488" s="43">
        <v>5000</v>
      </c>
      <c r="H1488" s="38">
        <v>2500</v>
      </c>
    </row>
    <row r="1489" spans="1:8">
      <c r="A1489">
        <v>1488</v>
      </c>
      <c r="B1489" t="str">
        <f>IF(Data!$B1493&lt;&gt;INDEX(Unique!$B$2:$B$5, MATCH(Data!$A1493, Unique!$A$2:$A$5, 0)), "Mismatch", "")</f>
        <v/>
      </c>
      <c r="E1489" s="28" t="s">
        <v>23</v>
      </c>
      <c r="F1489" s="38">
        <v>0.55000000000000004</v>
      </c>
      <c r="G1489" s="43">
        <v>6750</v>
      </c>
      <c r="H1489" s="38">
        <v>3712.5000000000005</v>
      </c>
    </row>
    <row r="1490" spans="1:8">
      <c r="A1490">
        <v>1489</v>
      </c>
      <c r="B1490" t="str">
        <f>IF(Data!$B1494&lt;&gt;INDEX(Unique!$B$2:$B$5, MATCH(Data!$A1494, Unique!$A$2:$A$5, 0)), "Mismatch", "")</f>
        <v/>
      </c>
      <c r="E1490" s="28" t="s">
        <v>18</v>
      </c>
      <c r="F1490" s="38">
        <v>0.5</v>
      </c>
      <c r="G1490" s="43">
        <v>8000</v>
      </c>
      <c r="H1490" s="38">
        <v>4000</v>
      </c>
    </row>
    <row r="1491" spans="1:8">
      <c r="A1491">
        <v>1490</v>
      </c>
      <c r="B1491" t="str">
        <f>IF(Data!$B1495&lt;&gt;INDEX(Unique!$B$2:$B$5, MATCH(Data!$A1495, Unique!$A$2:$A$5, 0)), "Mismatch", "")</f>
        <v/>
      </c>
      <c r="E1491" s="28" t="s">
        <v>19</v>
      </c>
      <c r="F1491" s="38">
        <v>0.45000000000000007</v>
      </c>
      <c r="G1491" s="43">
        <v>6000</v>
      </c>
      <c r="H1491" s="38">
        <v>2700.0000000000005</v>
      </c>
    </row>
    <row r="1492" spans="1:8">
      <c r="A1492">
        <v>1491</v>
      </c>
      <c r="B1492" t="str">
        <f>IF(Data!$B1496&lt;&gt;INDEX(Unique!$B$2:$B$5, MATCH(Data!$A1496, Unique!$A$2:$A$5, 0)), "Mismatch", "")</f>
        <v/>
      </c>
      <c r="E1492" s="28" t="s">
        <v>20</v>
      </c>
      <c r="F1492" s="38">
        <v>0.4</v>
      </c>
      <c r="G1492" s="43">
        <v>5250</v>
      </c>
      <c r="H1492" s="38">
        <v>2100</v>
      </c>
    </row>
    <row r="1493" spans="1:8">
      <c r="A1493">
        <v>1492</v>
      </c>
      <c r="B1493" t="str">
        <f>IF(Data!$B1497&lt;&gt;INDEX(Unique!$B$2:$B$5, MATCH(Data!$A1497, Unique!$A$2:$A$5, 0)), "Mismatch", "")</f>
        <v/>
      </c>
      <c r="E1493" s="28" t="s">
        <v>21</v>
      </c>
      <c r="F1493" s="38">
        <v>0.4</v>
      </c>
      <c r="G1493" s="43">
        <v>5000</v>
      </c>
      <c r="H1493" s="38">
        <v>2000</v>
      </c>
    </row>
    <row r="1494" spans="1:8">
      <c r="A1494">
        <v>1493</v>
      </c>
      <c r="B1494" t="str">
        <f>IF(Data!$B1498&lt;&gt;INDEX(Unique!$B$2:$B$5, MATCH(Data!$A1498, Unique!$A$2:$A$5, 0)), "Mismatch", "")</f>
        <v/>
      </c>
      <c r="E1494" s="28" t="s">
        <v>22</v>
      </c>
      <c r="F1494" s="38">
        <v>0.5</v>
      </c>
      <c r="G1494" s="43">
        <v>5000</v>
      </c>
      <c r="H1494" s="38">
        <v>2500</v>
      </c>
    </row>
    <row r="1495" spans="1:8">
      <c r="A1495">
        <v>1494</v>
      </c>
      <c r="B1495" t="str">
        <f>IF(Data!$B1499&lt;&gt;INDEX(Unique!$B$2:$B$5, MATCH(Data!$A1499, Unique!$A$2:$A$5, 0)), "Mismatch", "")</f>
        <v/>
      </c>
      <c r="E1495" s="28" t="s">
        <v>23</v>
      </c>
      <c r="F1495" s="38">
        <v>0.55000000000000004</v>
      </c>
      <c r="G1495" s="43">
        <v>6000</v>
      </c>
      <c r="H1495" s="38">
        <v>3300.0000000000005</v>
      </c>
    </row>
    <row r="1496" spans="1:8">
      <c r="A1496">
        <v>1495</v>
      </c>
      <c r="B1496" t="str">
        <f>IF(Data!$B1500&lt;&gt;INDEX(Unique!$B$2:$B$5, MATCH(Data!$A1500, Unique!$A$2:$A$5, 0)), "Mismatch", "")</f>
        <v/>
      </c>
      <c r="E1496" s="28" t="s">
        <v>18</v>
      </c>
      <c r="F1496" s="38">
        <v>0.55000000000000004</v>
      </c>
      <c r="G1496" s="43">
        <v>7750</v>
      </c>
      <c r="H1496" s="38">
        <v>4262.5</v>
      </c>
    </row>
    <row r="1497" spans="1:8">
      <c r="A1497">
        <v>1496</v>
      </c>
      <c r="B1497" t="str">
        <f>IF(Data!$B1501&lt;&gt;INDEX(Unique!$B$2:$B$5, MATCH(Data!$A1501, Unique!$A$2:$A$5, 0)), "Mismatch", "")</f>
        <v/>
      </c>
      <c r="E1497" s="28" t="s">
        <v>19</v>
      </c>
      <c r="F1497" s="38">
        <v>0.45000000000000007</v>
      </c>
      <c r="G1497" s="43">
        <v>6000</v>
      </c>
      <c r="H1497" s="38">
        <v>2700.0000000000005</v>
      </c>
    </row>
    <row r="1498" spans="1:8">
      <c r="A1498">
        <v>1497</v>
      </c>
      <c r="B1498" t="str">
        <f>IF(Data!$B1502&lt;&gt;INDEX(Unique!$B$2:$B$5, MATCH(Data!$A1502, Unique!$A$2:$A$5, 0)), "Mismatch", "")</f>
        <v/>
      </c>
      <c r="E1498" s="28" t="s">
        <v>20</v>
      </c>
      <c r="F1498" s="38">
        <v>0.45000000000000007</v>
      </c>
      <c r="G1498" s="43">
        <v>5000</v>
      </c>
      <c r="H1498" s="38">
        <v>2250.0000000000005</v>
      </c>
    </row>
    <row r="1499" spans="1:8">
      <c r="A1499">
        <v>1498</v>
      </c>
      <c r="B1499" t="str">
        <f>IF(Data!$B1503&lt;&gt;INDEX(Unique!$B$2:$B$5, MATCH(Data!$A1503, Unique!$A$2:$A$5, 0)), "Mismatch", "")</f>
        <v/>
      </c>
      <c r="E1499" s="28" t="s">
        <v>21</v>
      </c>
      <c r="F1499" s="38">
        <v>0.45000000000000007</v>
      </c>
      <c r="G1499" s="43">
        <v>4750</v>
      </c>
      <c r="H1499" s="38">
        <v>2137.5000000000005</v>
      </c>
    </row>
    <row r="1500" spans="1:8">
      <c r="A1500">
        <v>1499</v>
      </c>
      <c r="B1500" t="str">
        <f>IF(Data!$B1504&lt;&gt;INDEX(Unique!$B$2:$B$5, MATCH(Data!$A1504, Unique!$A$2:$A$5, 0)), "Mismatch", "")</f>
        <v/>
      </c>
      <c r="E1500" s="28" t="s">
        <v>22</v>
      </c>
      <c r="F1500" s="38">
        <v>0.55000000000000004</v>
      </c>
      <c r="G1500" s="43">
        <v>4750</v>
      </c>
      <c r="H1500" s="38">
        <v>2612.5</v>
      </c>
    </row>
    <row r="1501" spans="1:8">
      <c r="A1501">
        <v>1500</v>
      </c>
      <c r="B1501" t="str">
        <f>IF(Data!$B1505&lt;&gt;INDEX(Unique!$B$2:$B$5, MATCH(Data!$A1505, Unique!$A$2:$A$5, 0)), "Mismatch", "")</f>
        <v/>
      </c>
      <c r="E1501" s="28" t="s">
        <v>23</v>
      </c>
      <c r="F1501" s="38">
        <v>0.6</v>
      </c>
      <c r="G1501" s="43">
        <v>6000</v>
      </c>
      <c r="H1501" s="38">
        <v>3600</v>
      </c>
    </row>
    <row r="1502" spans="1:8">
      <c r="A1502">
        <v>1501</v>
      </c>
      <c r="B1502" t="str">
        <f>IF(Data!$B1506&lt;&gt;INDEX(Unique!$B$2:$B$5, MATCH(Data!$A1506, Unique!$A$2:$A$5, 0)), "Mismatch", "")</f>
        <v/>
      </c>
      <c r="E1502" s="28" t="s">
        <v>18</v>
      </c>
      <c r="F1502" s="38">
        <v>0.55000000000000004</v>
      </c>
      <c r="G1502" s="43">
        <v>7500</v>
      </c>
      <c r="H1502" s="38">
        <v>4125</v>
      </c>
    </row>
    <row r="1503" spans="1:8">
      <c r="A1503">
        <v>1502</v>
      </c>
      <c r="B1503" t="str">
        <f>IF(Data!$B1507&lt;&gt;INDEX(Unique!$B$2:$B$5, MATCH(Data!$A1507, Unique!$A$2:$A$5, 0)), "Mismatch", "")</f>
        <v/>
      </c>
      <c r="E1503" s="28" t="s">
        <v>19</v>
      </c>
      <c r="F1503" s="38">
        <v>0.45000000000000007</v>
      </c>
      <c r="G1503" s="43">
        <v>5750</v>
      </c>
      <c r="H1503" s="38">
        <v>2587.5000000000005</v>
      </c>
    </row>
    <row r="1504" spans="1:8">
      <c r="A1504">
        <v>1503</v>
      </c>
      <c r="B1504" t="str">
        <f>IF(Data!$B1508&lt;&gt;INDEX(Unique!$B$2:$B$5, MATCH(Data!$A1508, Unique!$A$2:$A$5, 0)), "Mismatch", "")</f>
        <v/>
      </c>
      <c r="E1504" s="28" t="s">
        <v>20</v>
      </c>
      <c r="F1504" s="38">
        <v>0.45000000000000007</v>
      </c>
      <c r="G1504" s="43">
        <v>5200</v>
      </c>
      <c r="H1504" s="38">
        <v>2340.0000000000005</v>
      </c>
    </row>
    <row r="1505" spans="1:8">
      <c r="A1505">
        <v>1504</v>
      </c>
      <c r="B1505" t="str">
        <f>IF(Data!$B1509&lt;&gt;INDEX(Unique!$B$2:$B$5, MATCH(Data!$A1509, Unique!$A$2:$A$5, 0)), "Mismatch", "")</f>
        <v/>
      </c>
      <c r="E1505" s="28" t="s">
        <v>21</v>
      </c>
      <c r="F1505" s="38">
        <v>0.45000000000000007</v>
      </c>
      <c r="G1505" s="43">
        <v>5000</v>
      </c>
      <c r="H1505" s="38">
        <v>2250.0000000000005</v>
      </c>
    </row>
    <row r="1506" spans="1:8">
      <c r="A1506">
        <v>1505</v>
      </c>
      <c r="B1506" t="str">
        <f>IF(Data!$B1510&lt;&gt;INDEX(Unique!$B$2:$B$5, MATCH(Data!$A1510, Unique!$A$2:$A$5, 0)), "Mismatch", "")</f>
        <v/>
      </c>
      <c r="E1506" s="28" t="s">
        <v>22</v>
      </c>
      <c r="F1506" s="38">
        <v>0.55000000000000004</v>
      </c>
      <c r="G1506" s="43">
        <v>4750</v>
      </c>
      <c r="H1506" s="38">
        <v>2612.5</v>
      </c>
    </row>
    <row r="1507" spans="1:8">
      <c r="A1507">
        <v>1506</v>
      </c>
      <c r="B1507" t="str">
        <f>IF(Data!$B1511&lt;&gt;INDEX(Unique!$B$2:$B$5, MATCH(Data!$A1511, Unique!$A$2:$A$5, 0)), "Mismatch", "")</f>
        <v/>
      </c>
      <c r="E1507" s="28" t="s">
        <v>23</v>
      </c>
      <c r="F1507" s="38">
        <v>0.6</v>
      </c>
      <c r="G1507" s="43">
        <v>5750</v>
      </c>
      <c r="H1507" s="38">
        <v>3450</v>
      </c>
    </row>
    <row r="1508" spans="1:8">
      <c r="A1508">
        <v>1507</v>
      </c>
      <c r="B1508" t="str">
        <f>IF(Data!$B1512&lt;&gt;INDEX(Unique!$B$2:$B$5, MATCH(Data!$A1512, Unique!$A$2:$A$5, 0)), "Mismatch", "")</f>
        <v/>
      </c>
      <c r="E1508" s="28" t="s">
        <v>18</v>
      </c>
      <c r="F1508" s="38">
        <v>0.55000000000000004</v>
      </c>
      <c r="G1508" s="43">
        <v>8000</v>
      </c>
      <c r="H1508" s="38">
        <v>4400</v>
      </c>
    </row>
    <row r="1509" spans="1:8">
      <c r="A1509">
        <v>1508</v>
      </c>
      <c r="B1509" t="str">
        <f>IF(Data!$B1513&lt;&gt;INDEX(Unique!$B$2:$B$5, MATCH(Data!$A1513, Unique!$A$2:$A$5, 0)), "Mismatch", "")</f>
        <v/>
      </c>
      <c r="E1509" s="28" t="s">
        <v>19</v>
      </c>
      <c r="F1509" s="38">
        <v>0.45000000000000007</v>
      </c>
      <c r="G1509" s="43">
        <v>6000</v>
      </c>
      <c r="H1509" s="38">
        <v>2700.0000000000005</v>
      </c>
    </row>
    <row r="1510" spans="1:8">
      <c r="A1510">
        <v>1509</v>
      </c>
      <c r="B1510" t="str">
        <f>IF(Data!$B1514&lt;&gt;INDEX(Unique!$B$2:$B$5, MATCH(Data!$A1514, Unique!$A$2:$A$5, 0)), "Mismatch", "")</f>
        <v/>
      </c>
      <c r="E1510" s="28" t="s">
        <v>20</v>
      </c>
      <c r="F1510" s="38">
        <v>0.45000000000000007</v>
      </c>
      <c r="G1510" s="43">
        <v>5500</v>
      </c>
      <c r="H1510" s="38">
        <v>2475.0000000000005</v>
      </c>
    </row>
    <row r="1511" spans="1:8">
      <c r="A1511">
        <v>1510</v>
      </c>
      <c r="B1511" t="str">
        <f>IF(Data!$B1515&lt;&gt;INDEX(Unique!$B$2:$B$5, MATCH(Data!$A1515, Unique!$A$2:$A$5, 0)), "Mismatch", "")</f>
        <v/>
      </c>
      <c r="E1511" s="28" t="s">
        <v>21</v>
      </c>
      <c r="F1511" s="38">
        <v>0.45000000000000007</v>
      </c>
      <c r="G1511" s="43">
        <v>5000</v>
      </c>
      <c r="H1511" s="38">
        <v>2250.0000000000005</v>
      </c>
    </row>
    <row r="1512" spans="1:8">
      <c r="A1512">
        <v>1511</v>
      </c>
      <c r="B1512" t="str">
        <f>IF(Data!$B1516&lt;&gt;INDEX(Unique!$B$2:$B$5, MATCH(Data!$A1516, Unique!$A$2:$A$5, 0)), "Mismatch", "")</f>
        <v/>
      </c>
      <c r="E1512" s="28" t="s">
        <v>22</v>
      </c>
      <c r="F1512" s="38">
        <v>0.55000000000000004</v>
      </c>
      <c r="G1512" s="43">
        <v>5000</v>
      </c>
      <c r="H1512" s="38">
        <v>2750</v>
      </c>
    </row>
    <row r="1513" spans="1:8">
      <c r="A1513">
        <v>1512</v>
      </c>
      <c r="B1513" t="str">
        <f>IF(Data!$B1517&lt;&gt;INDEX(Unique!$B$2:$B$5, MATCH(Data!$A1517, Unique!$A$2:$A$5, 0)), "Mismatch", "")</f>
        <v/>
      </c>
      <c r="E1513" s="28" t="s">
        <v>23</v>
      </c>
      <c r="F1513" s="38">
        <v>0.6</v>
      </c>
      <c r="G1513" s="43">
        <v>6000</v>
      </c>
      <c r="H1513" s="38">
        <v>3600</v>
      </c>
    </row>
    <row r="1514" spans="1:8">
      <c r="A1514">
        <v>1513</v>
      </c>
      <c r="B1514" t="str">
        <f>IF(Data!$B1518&lt;&gt;INDEX(Unique!$B$2:$B$5, MATCH(Data!$A1518, Unique!$A$2:$A$5, 0)), "Mismatch", "")</f>
        <v/>
      </c>
      <c r="E1514" s="28" t="s">
        <v>18</v>
      </c>
      <c r="F1514" s="38">
        <v>0.30000000000000004</v>
      </c>
      <c r="G1514" s="43">
        <v>3500</v>
      </c>
      <c r="H1514" s="38">
        <v>1050.0000000000002</v>
      </c>
    </row>
    <row r="1515" spans="1:8">
      <c r="A1515">
        <v>1514</v>
      </c>
      <c r="B1515" t="str">
        <f>IF(Data!$B1519&lt;&gt;INDEX(Unique!$B$2:$B$5, MATCH(Data!$A1519, Unique!$A$2:$A$5, 0)), "Mismatch", "")</f>
        <v/>
      </c>
      <c r="E1515" s="28" t="s">
        <v>19</v>
      </c>
      <c r="F1515" s="38">
        <v>0.4</v>
      </c>
      <c r="G1515" s="43">
        <v>3500</v>
      </c>
      <c r="H1515" s="38">
        <v>1400</v>
      </c>
    </row>
    <row r="1516" spans="1:8">
      <c r="A1516">
        <v>1515</v>
      </c>
      <c r="B1516" t="str">
        <f>IF(Data!$B1520&lt;&gt;INDEX(Unique!$B$2:$B$5, MATCH(Data!$A1520, Unique!$A$2:$A$5, 0)), "Mismatch", "")</f>
        <v/>
      </c>
      <c r="E1516" s="28" t="s">
        <v>20</v>
      </c>
      <c r="F1516" s="38">
        <v>0.4</v>
      </c>
      <c r="G1516" s="43">
        <v>3500</v>
      </c>
      <c r="H1516" s="38">
        <v>1400</v>
      </c>
    </row>
    <row r="1517" spans="1:8">
      <c r="A1517">
        <v>1516</v>
      </c>
      <c r="B1517" t="str">
        <f>IF(Data!$B1521&lt;&gt;INDEX(Unique!$B$2:$B$5, MATCH(Data!$A1521, Unique!$A$2:$A$5, 0)), "Mismatch", "")</f>
        <v/>
      </c>
      <c r="E1517" s="28" t="s">
        <v>21</v>
      </c>
      <c r="F1517" s="38">
        <v>0.4</v>
      </c>
      <c r="G1517" s="43">
        <v>2000</v>
      </c>
      <c r="H1517" s="38">
        <v>800</v>
      </c>
    </row>
    <row r="1518" spans="1:8">
      <c r="A1518">
        <v>1517</v>
      </c>
      <c r="B1518" t="str">
        <f>IF(Data!$B1522&lt;&gt;INDEX(Unique!$B$2:$B$5, MATCH(Data!$A1522, Unique!$A$2:$A$5, 0)), "Mismatch", "")</f>
        <v/>
      </c>
      <c r="E1518" s="28" t="s">
        <v>22</v>
      </c>
      <c r="F1518" s="38">
        <v>0.45000000000000007</v>
      </c>
      <c r="G1518" s="43">
        <v>1500</v>
      </c>
      <c r="H1518" s="38">
        <v>675.00000000000011</v>
      </c>
    </row>
    <row r="1519" spans="1:8">
      <c r="A1519">
        <v>1518</v>
      </c>
      <c r="B1519" t="str">
        <f>IF(Data!$B1523&lt;&gt;INDEX(Unique!$B$2:$B$5, MATCH(Data!$A1523, Unique!$A$2:$A$5, 0)), "Mismatch", "")</f>
        <v/>
      </c>
      <c r="E1519" s="28" t="s">
        <v>23</v>
      </c>
      <c r="F1519" s="38">
        <v>0.4</v>
      </c>
      <c r="G1519" s="43">
        <v>4000</v>
      </c>
      <c r="H1519" s="38">
        <v>1600</v>
      </c>
    </row>
    <row r="1520" spans="1:8">
      <c r="A1520">
        <v>1519</v>
      </c>
      <c r="B1520" t="str">
        <f>IF(Data!$B1524&lt;&gt;INDEX(Unique!$B$2:$B$5, MATCH(Data!$A1524, Unique!$A$2:$A$5, 0)), "Mismatch", "")</f>
        <v/>
      </c>
      <c r="E1520" s="28" t="s">
        <v>18</v>
      </c>
      <c r="F1520" s="38">
        <v>0.30000000000000004</v>
      </c>
      <c r="G1520" s="43">
        <v>4500</v>
      </c>
      <c r="H1520" s="38">
        <v>1350.0000000000002</v>
      </c>
    </row>
    <row r="1521" spans="1:8">
      <c r="A1521">
        <v>1520</v>
      </c>
      <c r="B1521" t="str">
        <f>IF(Data!$B1525&lt;&gt;INDEX(Unique!$B$2:$B$5, MATCH(Data!$A1525, Unique!$A$2:$A$5, 0)), "Mismatch", "")</f>
        <v/>
      </c>
      <c r="E1521" s="28" t="s">
        <v>19</v>
      </c>
      <c r="F1521" s="38">
        <v>0.4</v>
      </c>
      <c r="G1521" s="43">
        <v>3500</v>
      </c>
      <c r="H1521" s="38">
        <v>1400</v>
      </c>
    </row>
    <row r="1522" spans="1:8">
      <c r="A1522">
        <v>1521</v>
      </c>
      <c r="B1522" t="str">
        <f>IF(Data!$B1526&lt;&gt;INDEX(Unique!$B$2:$B$5, MATCH(Data!$A1526, Unique!$A$2:$A$5, 0)), "Mismatch", "")</f>
        <v/>
      </c>
      <c r="E1522" s="28" t="s">
        <v>20</v>
      </c>
      <c r="F1522" s="38">
        <v>0.4</v>
      </c>
      <c r="G1522" s="43">
        <v>3500</v>
      </c>
      <c r="H1522" s="38">
        <v>1400</v>
      </c>
    </row>
    <row r="1523" spans="1:8">
      <c r="A1523">
        <v>1522</v>
      </c>
      <c r="B1523" t="str">
        <f>IF(Data!$B1527&lt;&gt;INDEX(Unique!$B$2:$B$5, MATCH(Data!$A1527, Unique!$A$2:$A$5, 0)), "Mismatch", "")</f>
        <v/>
      </c>
      <c r="E1523" s="28" t="s">
        <v>21</v>
      </c>
      <c r="F1523" s="38">
        <v>0.4</v>
      </c>
      <c r="G1523" s="43">
        <v>2000</v>
      </c>
      <c r="H1523" s="38">
        <v>800</v>
      </c>
    </row>
    <row r="1524" spans="1:8">
      <c r="A1524">
        <v>1523</v>
      </c>
      <c r="B1524" t="str">
        <f>IF(Data!$B1528&lt;&gt;INDEX(Unique!$B$2:$B$5, MATCH(Data!$A1528, Unique!$A$2:$A$5, 0)), "Mismatch", "")</f>
        <v/>
      </c>
      <c r="E1524" s="28" t="s">
        <v>22</v>
      </c>
      <c r="F1524" s="38">
        <v>0.45000000000000007</v>
      </c>
      <c r="G1524" s="43">
        <v>1250</v>
      </c>
      <c r="H1524" s="38">
        <v>562.50000000000011</v>
      </c>
    </row>
    <row r="1525" spans="1:8">
      <c r="A1525">
        <v>1524</v>
      </c>
      <c r="B1525" t="str">
        <f>IF(Data!$B1529&lt;&gt;INDEX(Unique!$B$2:$B$5, MATCH(Data!$A1529, Unique!$A$2:$A$5, 0)), "Mismatch", "")</f>
        <v/>
      </c>
      <c r="E1525" s="28" t="s">
        <v>23</v>
      </c>
      <c r="F1525" s="38">
        <v>0.4</v>
      </c>
      <c r="G1525" s="43">
        <v>3250</v>
      </c>
      <c r="H1525" s="38">
        <v>1300</v>
      </c>
    </row>
    <row r="1526" spans="1:8">
      <c r="A1526">
        <v>1525</v>
      </c>
      <c r="B1526" t="str">
        <f>IF(Data!$B1530&lt;&gt;INDEX(Unique!$B$2:$B$5, MATCH(Data!$A1530, Unique!$A$2:$A$5, 0)), "Mismatch", "")</f>
        <v/>
      </c>
      <c r="E1526" s="28" t="s">
        <v>18</v>
      </c>
      <c r="F1526" s="38">
        <v>0.4</v>
      </c>
      <c r="G1526" s="43">
        <v>4750</v>
      </c>
      <c r="H1526" s="38">
        <v>1900</v>
      </c>
    </row>
    <row r="1527" spans="1:8">
      <c r="A1527">
        <v>1526</v>
      </c>
      <c r="B1527" t="str">
        <f>IF(Data!$B1531&lt;&gt;INDEX(Unique!$B$2:$B$5, MATCH(Data!$A1531, Unique!$A$2:$A$5, 0)), "Mismatch", "")</f>
        <v/>
      </c>
      <c r="E1527" s="28" t="s">
        <v>19</v>
      </c>
      <c r="F1527" s="38">
        <v>0.5</v>
      </c>
      <c r="G1527" s="43">
        <v>3250</v>
      </c>
      <c r="H1527" s="38">
        <v>1625</v>
      </c>
    </row>
    <row r="1528" spans="1:8">
      <c r="A1528">
        <v>1527</v>
      </c>
      <c r="B1528" t="str">
        <f>IF(Data!$B1532&lt;&gt;INDEX(Unique!$B$2:$B$5, MATCH(Data!$A1532, Unique!$A$2:$A$5, 0)), "Mismatch", "")</f>
        <v/>
      </c>
      <c r="E1528" s="28" t="s">
        <v>20</v>
      </c>
      <c r="F1528" s="38">
        <v>0.54999999999999993</v>
      </c>
      <c r="G1528" s="43">
        <v>3500</v>
      </c>
      <c r="H1528" s="38">
        <v>1924.9999999999998</v>
      </c>
    </row>
    <row r="1529" spans="1:8">
      <c r="A1529">
        <v>1528</v>
      </c>
      <c r="B1529" t="str">
        <f>IF(Data!$B1533&lt;&gt;INDEX(Unique!$B$2:$B$5, MATCH(Data!$A1533, Unique!$A$2:$A$5, 0)), "Mismatch", "")</f>
        <v/>
      </c>
      <c r="E1529" s="28" t="s">
        <v>21</v>
      </c>
      <c r="F1529" s="38">
        <v>0.5</v>
      </c>
      <c r="G1529" s="43">
        <v>2500</v>
      </c>
      <c r="H1529" s="38">
        <v>1250</v>
      </c>
    </row>
    <row r="1530" spans="1:8">
      <c r="A1530">
        <v>1529</v>
      </c>
      <c r="B1530" t="str">
        <f>IF(Data!$B1534&lt;&gt;INDEX(Unique!$B$2:$B$5, MATCH(Data!$A1534, Unique!$A$2:$A$5, 0)), "Mismatch", "")</f>
        <v/>
      </c>
      <c r="E1530" s="28" t="s">
        <v>22</v>
      </c>
      <c r="F1530" s="38">
        <v>0.55000000000000004</v>
      </c>
      <c r="G1530" s="43">
        <v>1000</v>
      </c>
      <c r="H1530" s="38">
        <v>550</v>
      </c>
    </row>
    <row r="1531" spans="1:8">
      <c r="A1531">
        <v>1530</v>
      </c>
      <c r="B1531" t="str">
        <f>IF(Data!$B1535&lt;&gt;INDEX(Unique!$B$2:$B$5, MATCH(Data!$A1535, Unique!$A$2:$A$5, 0)), "Mismatch", "")</f>
        <v/>
      </c>
      <c r="E1531" s="28" t="s">
        <v>23</v>
      </c>
      <c r="F1531" s="38">
        <v>0.5</v>
      </c>
      <c r="G1531" s="43">
        <v>3000</v>
      </c>
      <c r="H1531" s="38">
        <v>1500</v>
      </c>
    </row>
    <row r="1532" spans="1:8">
      <c r="A1532">
        <v>1531</v>
      </c>
      <c r="B1532" t="str">
        <f>IF(Data!$B1536&lt;&gt;INDEX(Unique!$B$2:$B$5, MATCH(Data!$A1536, Unique!$A$2:$A$5, 0)), "Mismatch", "")</f>
        <v/>
      </c>
      <c r="E1532" s="28" t="s">
        <v>18</v>
      </c>
      <c r="F1532" s="38">
        <v>0.55000000000000004</v>
      </c>
      <c r="G1532" s="43">
        <v>4750</v>
      </c>
      <c r="H1532" s="38">
        <v>2612.5</v>
      </c>
    </row>
    <row r="1533" spans="1:8">
      <c r="A1533">
        <v>1532</v>
      </c>
      <c r="B1533" t="str">
        <f>IF(Data!$B1537&lt;&gt;INDEX(Unique!$B$2:$B$5, MATCH(Data!$A1537, Unique!$A$2:$A$5, 0)), "Mismatch", "")</f>
        <v/>
      </c>
      <c r="E1533" s="28" t="s">
        <v>19</v>
      </c>
      <c r="F1533" s="38">
        <v>0.60000000000000009</v>
      </c>
      <c r="G1533" s="43">
        <v>2750</v>
      </c>
      <c r="H1533" s="38">
        <v>1650.0000000000002</v>
      </c>
    </row>
    <row r="1534" spans="1:8">
      <c r="A1534">
        <v>1533</v>
      </c>
      <c r="B1534" t="str">
        <f>IF(Data!$B1538&lt;&gt;INDEX(Unique!$B$2:$B$5, MATCH(Data!$A1538, Unique!$A$2:$A$5, 0)), "Mismatch", "")</f>
        <v/>
      </c>
      <c r="E1534" s="28" t="s">
        <v>20</v>
      </c>
      <c r="F1534" s="38">
        <v>0.60000000000000009</v>
      </c>
      <c r="G1534" s="43">
        <v>3250</v>
      </c>
      <c r="H1534" s="38">
        <v>1950.0000000000002</v>
      </c>
    </row>
    <row r="1535" spans="1:8">
      <c r="A1535">
        <v>1534</v>
      </c>
      <c r="B1535" t="str">
        <f>IF(Data!$B1539&lt;&gt;INDEX(Unique!$B$2:$B$5, MATCH(Data!$A1539, Unique!$A$2:$A$5, 0)), "Mismatch", "")</f>
        <v/>
      </c>
      <c r="E1535" s="28" t="s">
        <v>21</v>
      </c>
      <c r="F1535" s="38">
        <v>0.45000000000000007</v>
      </c>
      <c r="G1535" s="43">
        <v>2250</v>
      </c>
      <c r="H1535" s="38">
        <v>1012.5000000000001</v>
      </c>
    </row>
    <row r="1536" spans="1:8">
      <c r="A1536">
        <v>1535</v>
      </c>
      <c r="B1536" t="str">
        <f>IF(Data!$B1540&lt;&gt;INDEX(Unique!$B$2:$B$5, MATCH(Data!$A1540, Unique!$A$2:$A$5, 0)), "Mismatch", "")</f>
        <v/>
      </c>
      <c r="E1536" s="28" t="s">
        <v>22</v>
      </c>
      <c r="F1536" s="38">
        <v>0.50000000000000011</v>
      </c>
      <c r="G1536" s="43">
        <v>1250</v>
      </c>
      <c r="H1536" s="38">
        <v>625.00000000000011</v>
      </c>
    </row>
    <row r="1537" spans="1:8">
      <c r="A1537">
        <v>1536</v>
      </c>
      <c r="B1537" t="str">
        <f>IF(Data!$B1541&lt;&gt;INDEX(Unique!$B$2:$B$5, MATCH(Data!$A1541, Unique!$A$2:$A$5, 0)), "Mismatch", "")</f>
        <v/>
      </c>
      <c r="E1537" s="28" t="s">
        <v>23</v>
      </c>
      <c r="F1537" s="38">
        <v>0.65000000000000013</v>
      </c>
      <c r="G1537" s="43">
        <v>3000</v>
      </c>
      <c r="H1537" s="38">
        <v>1950.0000000000005</v>
      </c>
    </row>
    <row r="1538" spans="1:8">
      <c r="A1538">
        <v>1537</v>
      </c>
      <c r="B1538" t="str">
        <f>IF(Data!$B1542&lt;&gt;INDEX(Unique!$B$2:$B$5, MATCH(Data!$A1542, Unique!$A$2:$A$5, 0)), "Mismatch", "")</f>
        <v/>
      </c>
      <c r="E1538" s="28" t="s">
        <v>18</v>
      </c>
      <c r="F1538" s="38">
        <v>0.5</v>
      </c>
      <c r="G1538" s="43">
        <v>5000</v>
      </c>
      <c r="H1538" s="38">
        <v>2500</v>
      </c>
    </row>
    <row r="1539" spans="1:8">
      <c r="A1539">
        <v>1538</v>
      </c>
      <c r="B1539" t="str">
        <f>IF(Data!$B1543&lt;&gt;INDEX(Unique!$B$2:$B$5, MATCH(Data!$A1543, Unique!$A$2:$A$5, 0)), "Mismatch", "")</f>
        <v/>
      </c>
      <c r="E1539" s="28" t="s">
        <v>19</v>
      </c>
      <c r="F1539" s="38">
        <v>0.55000000000000004</v>
      </c>
      <c r="G1539" s="43">
        <v>3500</v>
      </c>
      <c r="H1539" s="38">
        <v>1925.0000000000002</v>
      </c>
    </row>
    <row r="1540" spans="1:8">
      <c r="A1540">
        <v>1539</v>
      </c>
      <c r="B1540" t="str">
        <f>IF(Data!$B1544&lt;&gt;INDEX(Unique!$B$2:$B$5, MATCH(Data!$A1544, Unique!$A$2:$A$5, 0)), "Mismatch", "")</f>
        <v/>
      </c>
      <c r="E1540" s="28" t="s">
        <v>20</v>
      </c>
      <c r="F1540" s="38">
        <v>0.55000000000000004</v>
      </c>
      <c r="G1540" s="43">
        <v>3500</v>
      </c>
      <c r="H1540" s="38">
        <v>1925.0000000000002</v>
      </c>
    </row>
    <row r="1541" spans="1:8">
      <c r="A1541">
        <v>1540</v>
      </c>
      <c r="B1541" t="str">
        <f>IF(Data!$B1545&lt;&gt;INDEX(Unique!$B$2:$B$5, MATCH(Data!$A1545, Unique!$A$2:$A$5, 0)), "Mismatch", "")</f>
        <v/>
      </c>
      <c r="E1541" s="28" t="s">
        <v>21</v>
      </c>
      <c r="F1541" s="38">
        <v>0.5</v>
      </c>
      <c r="G1541" s="43">
        <v>2750</v>
      </c>
      <c r="H1541" s="38">
        <v>1375</v>
      </c>
    </row>
    <row r="1542" spans="1:8">
      <c r="A1542">
        <v>1541</v>
      </c>
      <c r="B1542" t="str">
        <f>IF(Data!$B1546&lt;&gt;INDEX(Unique!$B$2:$B$5, MATCH(Data!$A1546, Unique!$A$2:$A$5, 0)), "Mismatch", "")</f>
        <v/>
      </c>
      <c r="E1542" s="28" t="s">
        <v>22</v>
      </c>
      <c r="F1542" s="38">
        <v>0.44999999999999996</v>
      </c>
      <c r="G1542" s="43">
        <v>1750</v>
      </c>
      <c r="H1542" s="38">
        <v>787.49999999999989</v>
      </c>
    </row>
    <row r="1543" spans="1:8">
      <c r="A1543">
        <v>1542</v>
      </c>
      <c r="B1543" t="str">
        <f>IF(Data!$B1547&lt;&gt;INDEX(Unique!$B$2:$B$5, MATCH(Data!$A1547, Unique!$A$2:$A$5, 0)), "Mismatch", "")</f>
        <v/>
      </c>
      <c r="E1543" s="28" t="s">
        <v>23</v>
      </c>
      <c r="F1543" s="38">
        <v>0.6</v>
      </c>
      <c r="G1543" s="43">
        <v>5250</v>
      </c>
      <c r="H1543" s="38">
        <v>3150</v>
      </c>
    </row>
    <row r="1544" spans="1:8">
      <c r="A1544">
        <v>1543</v>
      </c>
      <c r="B1544" t="str">
        <f>IF(Data!$B1548&lt;&gt;INDEX(Unique!$B$2:$B$5, MATCH(Data!$A1548, Unique!$A$2:$A$5, 0)), "Mismatch", "")</f>
        <v/>
      </c>
      <c r="E1544" s="28" t="s">
        <v>18</v>
      </c>
      <c r="F1544" s="38">
        <v>0.54999999999999993</v>
      </c>
      <c r="G1544" s="43">
        <v>7750</v>
      </c>
      <c r="H1544" s="38">
        <v>4262.4999999999991</v>
      </c>
    </row>
    <row r="1545" spans="1:8">
      <c r="A1545">
        <v>1544</v>
      </c>
      <c r="B1545" t="str">
        <f>IF(Data!$B1549&lt;&gt;INDEX(Unique!$B$2:$B$5, MATCH(Data!$A1549, Unique!$A$2:$A$5, 0)), "Mismatch", "")</f>
        <v/>
      </c>
      <c r="E1545" s="28" t="s">
        <v>19</v>
      </c>
      <c r="F1545" s="38">
        <v>0.64999999999999991</v>
      </c>
      <c r="G1545" s="43">
        <v>6500</v>
      </c>
      <c r="H1545" s="38">
        <v>4224.9999999999991</v>
      </c>
    </row>
    <row r="1546" spans="1:8">
      <c r="A1546">
        <v>1545</v>
      </c>
      <c r="B1546" t="str">
        <f>IF(Data!$B1550&lt;&gt;INDEX(Unique!$B$2:$B$5, MATCH(Data!$A1550, Unique!$A$2:$A$5, 0)), "Mismatch", "")</f>
        <v/>
      </c>
      <c r="E1546" s="28" t="s">
        <v>20</v>
      </c>
      <c r="F1546" s="38">
        <v>0.79999999999999993</v>
      </c>
      <c r="G1546" s="43">
        <v>6500</v>
      </c>
      <c r="H1546" s="38">
        <v>5200</v>
      </c>
    </row>
    <row r="1547" spans="1:8">
      <c r="A1547">
        <v>1546</v>
      </c>
      <c r="B1547" t="str">
        <f>IF(Data!$B1551&lt;&gt;INDEX(Unique!$B$2:$B$5, MATCH(Data!$A1551, Unique!$A$2:$A$5, 0)), "Mismatch", "")</f>
        <v/>
      </c>
      <c r="E1547" s="28" t="s">
        <v>21</v>
      </c>
      <c r="F1547" s="38">
        <v>0.79999999999999993</v>
      </c>
      <c r="G1547" s="43">
        <v>5250</v>
      </c>
      <c r="H1547" s="38">
        <v>4200</v>
      </c>
    </row>
    <row r="1548" spans="1:8">
      <c r="A1548">
        <v>1547</v>
      </c>
      <c r="B1548" t="str">
        <f>IF(Data!$B1552&lt;&gt;INDEX(Unique!$B$2:$B$5, MATCH(Data!$A1552, Unique!$A$2:$A$5, 0)), "Mismatch", "")</f>
        <v/>
      </c>
      <c r="E1548" s="28" t="s">
        <v>22</v>
      </c>
      <c r="F1548" s="38">
        <v>0.9</v>
      </c>
      <c r="G1548" s="43">
        <v>4000</v>
      </c>
      <c r="H1548" s="38">
        <v>3600</v>
      </c>
    </row>
    <row r="1549" spans="1:8">
      <c r="A1549">
        <v>1548</v>
      </c>
      <c r="B1549" t="str">
        <f>IF(Data!$B1553&lt;&gt;INDEX(Unique!$B$2:$B$5, MATCH(Data!$A1553, Unique!$A$2:$A$5, 0)), "Mismatch", "")</f>
        <v/>
      </c>
      <c r="E1549" s="28" t="s">
        <v>23</v>
      </c>
      <c r="F1549" s="38">
        <v>1.05</v>
      </c>
      <c r="G1549" s="43">
        <v>7000</v>
      </c>
      <c r="H1549" s="38">
        <v>7350</v>
      </c>
    </row>
    <row r="1550" spans="1:8">
      <c r="A1550">
        <v>1549</v>
      </c>
      <c r="B1550" t="str">
        <f>IF(Data!$B1554&lt;&gt;INDEX(Unique!$B$2:$B$5, MATCH(Data!$A1554, Unique!$A$2:$A$5, 0)), "Mismatch", "")</f>
        <v/>
      </c>
      <c r="E1550" s="28" t="s">
        <v>18</v>
      </c>
      <c r="F1550" s="38">
        <v>0.85</v>
      </c>
      <c r="G1550" s="43">
        <v>8500</v>
      </c>
      <c r="H1550" s="38">
        <v>7225</v>
      </c>
    </row>
    <row r="1551" spans="1:8">
      <c r="A1551">
        <v>1550</v>
      </c>
      <c r="B1551" t="str">
        <f>IF(Data!$B1555&lt;&gt;INDEX(Unique!$B$2:$B$5, MATCH(Data!$A1555, Unique!$A$2:$A$5, 0)), "Mismatch", "")</f>
        <v/>
      </c>
      <c r="E1551" s="28" t="s">
        <v>19</v>
      </c>
      <c r="F1551" s="38">
        <v>0.9</v>
      </c>
      <c r="G1551" s="43">
        <v>7000</v>
      </c>
      <c r="H1551" s="38">
        <v>6300</v>
      </c>
    </row>
    <row r="1552" spans="1:8">
      <c r="A1552">
        <v>1551</v>
      </c>
      <c r="B1552" t="str">
        <f>IF(Data!$B1556&lt;&gt;INDEX(Unique!$B$2:$B$5, MATCH(Data!$A1556, Unique!$A$2:$A$5, 0)), "Mismatch", "")</f>
        <v/>
      </c>
      <c r="E1552" s="28" t="s">
        <v>20</v>
      </c>
      <c r="F1552" s="38">
        <v>0.9</v>
      </c>
      <c r="G1552" s="43">
        <v>6500</v>
      </c>
      <c r="H1552" s="38">
        <v>5850</v>
      </c>
    </row>
    <row r="1553" spans="1:8">
      <c r="A1553">
        <v>1552</v>
      </c>
      <c r="B1553" t="str">
        <f>IF(Data!$B1557&lt;&gt;INDEX(Unique!$B$2:$B$5, MATCH(Data!$A1557, Unique!$A$2:$A$5, 0)), "Mismatch", "")</f>
        <v/>
      </c>
      <c r="E1553" s="28" t="s">
        <v>21</v>
      </c>
      <c r="F1553" s="38">
        <v>0.85</v>
      </c>
      <c r="G1553" s="43">
        <v>5500</v>
      </c>
      <c r="H1553" s="38">
        <v>4675</v>
      </c>
    </row>
    <row r="1554" spans="1:8">
      <c r="A1554">
        <v>1553</v>
      </c>
      <c r="B1554" t="str">
        <f>IF(Data!$B1558&lt;&gt;INDEX(Unique!$B$2:$B$5, MATCH(Data!$A1558, Unique!$A$2:$A$5, 0)), "Mismatch", "")</f>
        <v/>
      </c>
      <c r="E1554" s="28" t="s">
        <v>22</v>
      </c>
      <c r="F1554" s="38">
        <v>0.9</v>
      </c>
      <c r="G1554" s="43">
        <v>6000</v>
      </c>
      <c r="H1554" s="38">
        <v>5400</v>
      </c>
    </row>
    <row r="1555" spans="1:8">
      <c r="A1555">
        <v>1554</v>
      </c>
      <c r="B1555" t="str">
        <f>IF(Data!$B1559&lt;&gt;INDEX(Unique!$B$2:$B$5, MATCH(Data!$A1559, Unique!$A$2:$A$5, 0)), "Mismatch", "")</f>
        <v/>
      </c>
      <c r="E1555" s="28" t="s">
        <v>23</v>
      </c>
      <c r="F1555" s="38">
        <v>1.05</v>
      </c>
      <c r="G1555" s="43">
        <v>6000</v>
      </c>
      <c r="H1555" s="38">
        <v>6300</v>
      </c>
    </row>
    <row r="1556" spans="1:8">
      <c r="A1556">
        <v>1555</v>
      </c>
      <c r="B1556" t="str">
        <f>IF(Data!$B1560&lt;&gt;INDEX(Unique!$B$2:$B$5, MATCH(Data!$A1560, Unique!$A$2:$A$5, 0)), "Mismatch", "")</f>
        <v/>
      </c>
      <c r="E1556" s="28" t="s">
        <v>18</v>
      </c>
      <c r="F1556" s="38">
        <v>0.9</v>
      </c>
      <c r="G1556" s="43">
        <v>8000</v>
      </c>
      <c r="H1556" s="38">
        <v>7200</v>
      </c>
    </row>
    <row r="1557" spans="1:8">
      <c r="A1557">
        <v>1556</v>
      </c>
      <c r="B1557" t="str">
        <f>IF(Data!$B1561&lt;&gt;INDEX(Unique!$B$2:$B$5, MATCH(Data!$A1561, Unique!$A$2:$A$5, 0)), "Mismatch", "")</f>
        <v/>
      </c>
      <c r="E1557" s="28" t="s">
        <v>19</v>
      </c>
      <c r="F1557" s="38">
        <v>0.8</v>
      </c>
      <c r="G1557" s="43">
        <v>7750</v>
      </c>
      <c r="H1557" s="38">
        <v>6200</v>
      </c>
    </row>
    <row r="1558" spans="1:8">
      <c r="A1558">
        <v>1557</v>
      </c>
      <c r="B1558" t="str">
        <f>IF(Data!$B1562&lt;&gt;INDEX(Unique!$B$2:$B$5, MATCH(Data!$A1562, Unique!$A$2:$A$5, 0)), "Mismatch", "")</f>
        <v/>
      </c>
      <c r="E1558" s="28" t="s">
        <v>20</v>
      </c>
      <c r="F1558" s="38">
        <v>0.70000000000000007</v>
      </c>
      <c r="G1558" s="43">
        <v>6500</v>
      </c>
      <c r="H1558" s="38">
        <v>4550</v>
      </c>
    </row>
    <row r="1559" spans="1:8">
      <c r="A1559">
        <v>1558</v>
      </c>
      <c r="B1559" t="str">
        <f>IF(Data!$B1563&lt;&gt;INDEX(Unique!$B$2:$B$5, MATCH(Data!$A1563, Unique!$A$2:$A$5, 0)), "Mismatch", "")</f>
        <v/>
      </c>
      <c r="E1559" s="28" t="s">
        <v>21</v>
      </c>
      <c r="F1559" s="38">
        <v>0.70000000000000007</v>
      </c>
      <c r="G1559" s="43">
        <v>4250</v>
      </c>
      <c r="H1559" s="38">
        <v>2975.0000000000005</v>
      </c>
    </row>
    <row r="1560" spans="1:8">
      <c r="A1560">
        <v>1559</v>
      </c>
      <c r="B1560" t="str">
        <f>IF(Data!$B1564&lt;&gt;INDEX(Unique!$B$2:$B$5, MATCH(Data!$A1564, Unique!$A$2:$A$5, 0)), "Mismatch", "")</f>
        <v/>
      </c>
      <c r="E1560" s="28" t="s">
        <v>22</v>
      </c>
      <c r="F1560" s="38">
        <v>0.7</v>
      </c>
      <c r="G1560" s="43">
        <v>4250</v>
      </c>
      <c r="H1560" s="38">
        <v>2975</v>
      </c>
    </row>
    <row r="1561" spans="1:8">
      <c r="A1561">
        <v>1560</v>
      </c>
      <c r="B1561" t="str">
        <f>IF(Data!$B1565&lt;&gt;INDEX(Unique!$B$2:$B$5, MATCH(Data!$A1565, Unique!$A$2:$A$5, 0)), "Mismatch", "")</f>
        <v/>
      </c>
      <c r="E1561" s="28" t="s">
        <v>23</v>
      </c>
      <c r="F1561" s="38">
        <v>0.75</v>
      </c>
      <c r="G1561" s="43">
        <v>2500</v>
      </c>
      <c r="H1561" s="38">
        <v>1875</v>
      </c>
    </row>
    <row r="1562" spans="1:8">
      <c r="A1562">
        <v>1561</v>
      </c>
      <c r="B1562" t="str">
        <f>IF(Data!$B1566&lt;&gt;INDEX(Unique!$B$2:$B$5, MATCH(Data!$A1566, Unique!$A$2:$A$5, 0)), "Mismatch", "")</f>
        <v/>
      </c>
      <c r="E1562" s="28" t="s">
        <v>18</v>
      </c>
      <c r="F1562" s="38">
        <v>0.50000000000000011</v>
      </c>
      <c r="G1562" s="43">
        <v>4500</v>
      </c>
      <c r="H1562" s="38">
        <v>2250.0000000000005</v>
      </c>
    </row>
    <row r="1563" spans="1:8">
      <c r="A1563">
        <v>1562</v>
      </c>
      <c r="B1563" t="str">
        <f>IF(Data!$B1567&lt;&gt;INDEX(Unique!$B$2:$B$5, MATCH(Data!$A1567, Unique!$A$2:$A$5, 0)), "Mismatch", "")</f>
        <v/>
      </c>
      <c r="E1563" s="28" t="s">
        <v>19</v>
      </c>
      <c r="F1563" s="38">
        <v>0.55000000000000016</v>
      </c>
      <c r="G1563" s="43">
        <v>4500</v>
      </c>
      <c r="H1563" s="38">
        <v>2475.0000000000009</v>
      </c>
    </row>
    <row r="1564" spans="1:8">
      <c r="A1564">
        <v>1563</v>
      </c>
      <c r="B1564" t="str">
        <f>IF(Data!$B1568&lt;&gt;INDEX(Unique!$B$2:$B$5, MATCH(Data!$A1568, Unique!$A$2:$A$5, 0)), "Mismatch", "")</f>
        <v/>
      </c>
      <c r="E1564" s="28" t="s">
        <v>20</v>
      </c>
      <c r="F1564" s="38">
        <v>0.50000000000000011</v>
      </c>
      <c r="G1564" s="43">
        <v>2500</v>
      </c>
      <c r="H1564" s="38">
        <v>1250.0000000000002</v>
      </c>
    </row>
    <row r="1565" spans="1:8">
      <c r="A1565">
        <v>1564</v>
      </c>
      <c r="B1565" t="str">
        <f>IF(Data!$B1569&lt;&gt;INDEX(Unique!$B$2:$B$5, MATCH(Data!$A1569, Unique!$A$2:$A$5, 0)), "Mismatch", "")</f>
        <v/>
      </c>
      <c r="E1565" s="28" t="s">
        <v>21</v>
      </c>
      <c r="F1565" s="38">
        <v>0.50000000000000011</v>
      </c>
      <c r="G1565" s="43">
        <v>2000</v>
      </c>
      <c r="H1565" s="38">
        <v>1000.0000000000002</v>
      </c>
    </row>
    <row r="1566" spans="1:8">
      <c r="A1566">
        <v>1565</v>
      </c>
      <c r="B1566" t="str">
        <f>IF(Data!$B1570&lt;&gt;INDEX(Unique!$B$2:$B$5, MATCH(Data!$A1570, Unique!$A$2:$A$5, 0)), "Mismatch", "")</f>
        <v/>
      </c>
      <c r="E1566" s="28" t="s">
        <v>22</v>
      </c>
      <c r="F1566" s="38">
        <v>0.60000000000000009</v>
      </c>
      <c r="G1566" s="43">
        <v>2250</v>
      </c>
      <c r="H1566" s="38">
        <v>1350.0000000000002</v>
      </c>
    </row>
    <row r="1567" spans="1:8">
      <c r="A1567">
        <v>1566</v>
      </c>
      <c r="B1567" t="str">
        <f>IF(Data!$B1571&lt;&gt;INDEX(Unique!$B$2:$B$5, MATCH(Data!$A1571, Unique!$A$2:$A$5, 0)), "Mismatch", "")</f>
        <v/>
      </c>
      <c r="E1567" s="28" t="s">
        <v>23</v>
      </c>
      <c r="F1567" s="38">
        <v>0.44999999999999996</v>
      </c>
      <c r="G1567" s="43">
        <v>2500</v>
      </c>
      <c r="H1567" s="38">
        <v>1125</v>
      </c>
    </row>
    <row r="1568" spans="1:8">
      <c r="A1568">
        <v>1567</v>
      </c>
      <c r="B1568" t="str">
        <f>IF(Data!$B1572&lt;&gt;INDEX(Unique!$B$2:$B$5, MATCH(Data!$A1572, Unique!$A$2:$A$5, 0)), "Mismatch", "")</f>
        <v/>
      </c>
      <c r="E1568" s="28" t="s">
        <v>18</v>
      </c>
      <c r="F1568" s="38">
        <v>0.4</v>
      </c>
      <c r="G1568" s="43">
        <v>3500</v>
      </c>
      <c r="H1568" s="38">
        <v>1400</v>
      </c>
    </row>
    <row r="1569" spans="1:8">
      <c r="A1569">
        <v>1568</v>
      </c>
      <c r="B1569" t="str">
        <f>IF(Data!$B1573&lt;&gt;INDEX(Unique!$B$2:$B$5, MATCH(Data!$A1573, Unique!$A$2:$A$5, 0)), "Mismatch", "")</f>
        <v/>
      </c>
      <c r="E1569" s="28" t="s">
        <v>19</v>
      </c>
      <c r="F1569" s="38">
        <v>0.55000000000000016</v>
      </c>
      <c r="G1569" s="43">
        <v>5250</v>
      </c>
      <c r="H1569" s="38">
        <v>2887.5000000000009</v>
      </c>
    </row>
    <row r="1570" spans="1:8">
      <c r="A1570">
        <v>1569</v>
      </c>
      <c r="B1570" t="str">
        <f>IF(Data!$B1574&lt;&gt;INDEX(Unique!$B$2:$B$5, MATCH(Data!$A1574, Unique!$A$2:$A$5, 0)), "Mismatch", "")</f>
        <v/>
      </c>
      <c r="E1570" s="28" t="s">
        <v>20</v>
      </c>
      <c r="F1570" s="38">
        <v>0.50000000000000011</v>
      </c>
      <c r="G1570" s="43">
        <v>3500</v>
      </c>
      <c r="H1570" s="38">
        <v>1750.0000000000005</v>
      </c>
    </row>
    <row r="1571" spans="1:8">
      <c r="A1571">
        <v>1570</v>
      </c>
      <c r="B1571" t="str">
        <f>IF(Data!$B1575&lt;&gt;INDEX(Unique!$B$2:$B$5, MATCH(Data!$A1575, Unique!$A$2:$A$5, 0)), "Mismatch", "")</f>
        <v/>
      </c>
      <c r="E1571" s="28" t="s">
        <v>21</v>
      </c>
      <c r="F1571" s="38">
        <v>0.45000000000000007</v>
      </c>
      <c r="G1571" s="43">
        <v>3250</v>
      </c>
      <c r="H1571" s="38">
        <v>1462.5000000000002</v>
      </c>
    </row>
    <row r="1572" spans="1:8">
      <c r="A1572">
        <v>1571</v>
      </c>
      <c r="B1572" t="str">
        <f>IF(Data!$B1576&lt;&gt;INDEX(Unique!$B$2:$B$5, MATCH(Data!$A1576, Unique!$A$2:$A$5, 0)), "Mismatch", "")</f>
        <v/>
      </c>
      <c r="E1572" s="28" t="s">
        <v>22</v>
      </c>
      <c r="F1572" s="38">
        <v>0.55000000000000004</v>
      </c>
      <c r="G1572" s="43">
        <v>3000</v>
      </c>
      <c r="H1572" s="38">
        <v>1650.0000000000002</v>
      </c>
    </row>
    <row r="1573" spans="1:8">
      <c r="A1573">
        <v>1572</v>
      </c>
      <c r="B1573" t="str">
        <f>IF(Data!$B1577&lt;&gt;INDEX(Unique!$B$2:$B$5, MATCH(Data!$A1577, Unique!$A$2:$A$5, 0)), "Mismatch", "")</f>
        <v/>
      </c>
      <c r="E1573" s="28" t="s">
        <v>23</v>
      </c>
      <c r="F1573" s="38">
        <v>0.60000000000000009</v>
      </c>
      <c r="G1573" s="43">
        <v>3500</v>
      </c>
      <c r="H1573" s="38">
        <v>2100.0000000000005</v>
      </c>
    </row>
    <row r="1574" spans="1:8">
      <c r="A1574">
        <v>1573</v>
      </c>
      <c r="B1574" t="str">
        <f>IF(Data!$B1578&lt;&gt;INDEX(Unique!$B$2:$B$5, MATCH(Data!$A1578, Unique!$A$2:$A$5, 0)), "Mismatch", "")</f>
        <v/>
      </c>
      <c r="E1574" s="28" t="s">
        <v>18</v>
      </c>
      <c r="F1574" s="38">
        <v>0.45000000000000007</v>
      </c>
      <c r="G1574" s="43">
        <v>5750</v>
      </c>
      <c r="H1574" s="38">
        <v>2587.5000000000005</v>
      </c>
    </row>
    <row r="1575" spans="1:8">
      <c r="A1575">
        <v>1574</v>
      </c>
      <c r="B1575" t="str">
        <f>IF(Data!$B1579&lt;&gt;INDEX(Unique!$B$2:$B$5, MATCH(Data!$A1579, Unique!$A$2:$A$5, 0)), "Mismatch", "")</f>
        <v/>
      </c>
      <c r="E1575" s="28" t="s">
        <v>19</v>
      </c>
      <c r="F1575" s="38">
        <v>0.50000000000000011</v>
      </c>
      <c r="G1575" s="43">
        <v>6500</v>
      </c>
      <c r="H1575" s="38">
        <v>3250.0000000000009</v>
      </c>
    </row>
    <row r="1576" spans="1:8">
      <c r="A1576">
        <v>1575</v>
      </c>
      <c r="B1576" t="str">
        <f>IF(Data!$B1580&lt;&gt;INDEX(Unique!$B$2:$B$5, MATCH(Data!$A1580, Unique!$A$2:$A$5, 0)), "Mismatch", "")</f>
        <v/>
      </c>
      <c r="E1576" s="28" t="s">
        <v>20</v>
      </c>
      <c r="F1576" s="38">
        <v>0.45000000000000007</v>
      </c>
      <c r="G1576" s="43">
        <v>4750</v>
      </c>
      <c r="H1576" s="38">
        <v>2137.5000000000005</v>
      </c>
    </row>
    <row r="1577" spans="1:8">
      <c r="A1577">
        <v>1576</v>
      </c>
      <c r="B1577" t="str">
        <f>IF(Data!$B1581&lt;&gt;INDEX(Unique!$B$2:$B$5, MATCH(Data!$A1581, Unique!$A$2:$A$5, 0)), "Mismatch", "")</f>
        <v/>
      </c>
      <c r="E1577" s="28" t="s">
        <v>21</v>
      </c>
      <c r="F1577" s="38">
        <v>0.55000000000000016</v>
      </c>
      <c r="G1577" s="43">
        <v>4500</v>
      </c>
      <c r="H1577" s="38">
        <v>2475.0000000000009</v>
      </c>
    </row>
    <row r="1578" spans="1:8">
      <c r="A1578">
        <v>1577</v>
      </c>
      <c r="B1578" t="str">
        <f>IF(Data!$B1582&lt;&gt;INDEX(Unique!$B$2:$B$5, MATCH(Data!$A1582, Unique!$A$2:$A$5, 0)), "Mismatch", "")</f>
        <v/>
      </c>
      <c r="E1578" s="28" t="s">
        <v>22</v>
      </c>
      <c r="F1578" s="38">
        <v>0.75000000000000011</v>
      </c>
      <c r="G1578" s="43">
        <v>4250</v>
      </c>
      <c r="H1578" s="38">
        <v>3187.5000000000005</v>
      </c>
    </row>
    <row r="1579" spans="1:8">
      <c r="A1579">
        <v>1578</v>
      </c>
      <c r="B1579" t="str">
        <f>IF(Data!$B1583&lt;&gt;INDEX(Unique!$B$2:$B$5, MATCH(Data!$A1583, Unique!$A$2:$A$5, 0)), "Mismatch", "")</f>
        <v/>
      </c>
      <c r="E1579" s="28" t="s">
        <v>23</v>
      </c>
      <c r="F1579" s="38">
        <v>0.80000000000000016</v>
      </c>
      <c r="G1579" s="43">
        <v>5500</v>
      </c>
      <c r="H1579" s="38">
        <v>4400.0000000000009</v>
      </c>
    </row>
    <row r="1580" spans="1:8">
      <c r="A1580">
        <v>1579</v>
      </c>
      <c r="B1580" t="str">
        <f>IF(Data!$B1584&lt;&gt;INDEX(Unique!$B$2:$B$5, MATCH(Data!$A1584, Unique!$A$2:$A$5, 0)), "Mismatch", "")</f>
        <v/>
      </c>
      <c r="E1580" s="28" t="s">
        <v>18</v>
      </c>
      <c r="F1580" s="38">
        <v>0.65000000000000013</v>
      </c>
      <c r="G1580" s="43">
        <v>7500</v>
      </c>
      <c r="H1580" s="38">
        <v>4875.0000000000009</v>
      </c>
    </row>
    <row r="1581" spans="1:8">
      <c r="A1581">
        <v>1580</v>
      </c>
      <c r="B1581" t="str">
        <f>IF(Data!$B1585&lt;&gt;INDEX(Unique!$B$2:$B$5, MATCH(Data!$A1585, Unique!$A$2:$A$5, 0)), "Mismatch", "")</f>
        <v/>
      </c>
      <c r="E1581" s="28" t="s">
        <v>19</v>
      </c>
      <c r="F1581" s="38">
        <v>0.75000000000000022</v>
      </c>
      <c r="G1581" s="43">
        <v>7500</v>
      </c>
      <c r="H1581" s="38">
        <v>5625.0000000000018</v>
      </c>
    </row>
    <row r="1582" spans="1:8">
      <c r="A1582">
        <v>1581</v>
      </c>
      <c r="B1582" t="str">
        <f>IF(Data!$B1586&lt;&gt;INDEX(Unique!$B$2:$B$5, MATCH(Data!$A1586, Unique!$A$2:$A$5, 0)), "Mismatch", "")</f>
        <v/>
      </c>
      <c r="E1582" s="28" t="s">
        <v>20</v>
      </c>
      <c r="F1582" s="38">
        <v>0.70000000000000018</v>
      </c>
      <c r="G1582" s="43">
        <v>5500</v>
      </c>
      <c r="H1582" s="38">
        <v>3850.0000000000009</v>
      </c>
    </row>
    <row r="1583" spans="1:8">
      <c r="A1583">
        <v>1582</v>
      </c>
      <c r="B1583" t="str">
        <f>IF(Data!$B1587&lt;&gt;INDEX(Unique!$B$2:$B$5, MATCH(Data!$A1587, Unique!$A$2:$A$5, 0)), "Mismatch", "")</f>
        <v/>
      </c>
      <c r="E1583" s="28" t="s">
        <v>21</v>
      </c>
      <c r="F1583" s="38">
        <v>0.70000000000000018</v>
      </c>
      <c r="G1583" s="43">
        <v>5500</v>
      </c>
      <c r="H1583" s="38">
        <v>3850.0000000000009</v>
      </c>
    </row>
    <row r="1584" spans="1:8">
      <c r="A1584">
        <v>1583</v>
      </c>
      <c r="B1584" t="str">
        <f>IF(Data!$B1588&lt;&gt;INDEX(Unique!$B$2:$B$5, MATCH(Data!$A1588, Unique!$A$2:$A$5, 0)), "Mismatch", "")</f>
        <v/>
      </c>
      <c r="E1584" s="28" t="s">
        <v>22</v>
      </c>
      <c r="F1584" s="38">
        <v>0.80000000000000016</v>
      </c>
      <c r="G1584" s="43">
        <v>4750</v>
      </c>
      <c r="H1584" s="38">
        <v>3800.0000000000009</v>
      </c>
    </row>
    <row r="1585" spans="1:8">
      <c r="A1585">
        <v>1584</v>
      </c>
      <c r="B1585" t="str">
        <f>IF(Data!$B1589&lt;&gt;INDEX(Unique!$B$2:$B$5, MATCH(Data!$A1589, Unique!$A$2:$A$5, 0)), "Mismatch", "")</f>
        <v/>
      </c>
      <c r="E1585" s="28" t="s">
        <v>23</v>
      </c>
      <c r="F1585" s="38">
        <v>0.8500000000000002</v>
      </c>
      <c r="G1585" s="43">
        <v>5750</v>
      </c>
      <c r="H1585" s="38">
        <v>4887.5000000000009</v>
      </c>
    </row>
    <row r="1586" spans="1:8">
      <c r="A1586">
        <v>1585</v>
      </c>
      <c r="B1586" t="str">
        <f>IF(Data!$B1590&lt;&gt;INDEX(Unique!$B$2:$B$5, MATCH(Data!$A1590, Unique!$A$2:$A$5, 0)), "Mismatch", "")</f>
        <v/>
      </c>
      <c r="E1586" s="28" t="s">
        <v>18</v>
      </c>
      <c r="F1586" s="38">
        <v>0.35</v>
      </c>
      <c r="G1586" s="43">
        <v>7500</v>
      </c>
      <c r="H1586" s="38">
        <v>2625</v>
      </c>
    </row>
    <row r="1587" spans="1:8">
      <c r="A1587">
        <v>1586</v>
      </c>
      <c r="B1587" t="str">
        <f>IF(Data!$B1591&lt;&gt;INDEX(Unique!$B$2:$B$5, MATCH(Data!$A1591, Unique!$A$2:$A$5, 0)), "Mismatch", "")</f>
        <v/>
      </c>
      <c r="E1587" s="28" t="s">
        <v>19</v>
      </c>
      <c r="F1587" s="38">
        <v>0.35</v>
      </c>
      <c r="G1587" s="43">
        <v>5500</v>
      </c>
      <c r="H1587" s="38">
        <v>1924.9999999999998</v>
      </c>
    </row>
    <row r="1588" spans="1:8">
      <c r="A1588">
        <v>1587</v>
      </c>
      <c r="B1588" t="str">
        <f>IF(Data!$B1592&lt;&gt;INDEX(Unique!$B$2:$B$5, MATCH(Data!$A1592, Unique!$A$2:$A$5, 0)), "Mismatch", "")</f>
        <v/>
      </c>
      <c r="E1588" s="28" t="s">
        <v>20</v>
      </c>
      <c r="F1588" s="38">
        <v>0.25</v>
      </c>
      <c r="G1588" s="43">
        <v>5500</v>
      </c>
      <c r="H1588" s="38">
        <v>1375</v>
      </c>
    </row>
    <row r="1589" spans="1:8">
      <c r="A1589">
        <v>1588</v>
      </c>
      <c r="B1589" t="str">
        <f>IF(Data!$B1593&lt;&gt;INDEX(Unique!$B$2:$B$5, MATCH(Data!$A1593, Unique!$A$2:$A$5, 0)), "Mismatch", "")</f>
        <v/>
      </c>
      <c r="E1589" s="28" t="s">
        <v>21</v>
      </c>
      <c r="F1589" s="38">
        <v>0.29999999999999993</v>
      </c>
      <c r="G1589" s="43">
        <v>4000</v>
      </c>
      <c r="H1589" s="38">
        <v>1199.9999999999998</v>
      </c>
    </row>
    <row r="1590" spans="1:8">
      <c r="A1590">
        <v>1589</v>
      </c>
      <c r="B1590" t="str">
        <f>IF(Data!$B1594&lt;&gt;INDEX(Unique!$B$2:$B$5, MATCH(Data!$A1594, Unique!$A$2:$A$5, 0)), "Mismatch", "")</f>
        <v/>
      </c>
      <c r="E1590" s="28" t="s">
        <v>22</v>
      </c>
      <c r="F1590" s="38">
        <v>0.45000000000000007</v>
      </c>
      <c r="G1590" s="43">
        <v>4500</v>
      </c>
      <c r="H1590" s="38">
        <v>2025.0000000000002</v>
      </c>
    </row>
    <row r="1591" spans="1:8">
      <c r="A1591">
        <v>1590</v>
      </c>
      <c r="B1591" t="str">
        <f>IF(Data!$B1595&lt;&gt;INDEX(Unique!$B$2:$B$5, MATCH(Data!$A1595, Unique!$A$2:$A$5, 0)), "Mismatch", "")</f>
        <v/>
      </c>
      <c r="E1591" s="28" t="s">
        <v>23</v>
      </c>
      <c r="F1591" s="38">
        <v>0.35</v>
      </c>
      <c r="G1591" s="43">
        <v>5500</v>
      </c>
      <c r="H1591" s="38">
        <v>1924.9999999999998</v>
      </c>
    </row>
    <row r="1592" spans="1:8">
      <c r="A1592">
        <v>1591</v>
      </c>
      <c r="B1592" t="str">
        <f>IF(Data!$B1596&lt;&gt;INDEX(Unique!$B$2:$B$5, MATCH(Data!$A1596, Unique!$A$2:$A$5, 0)), "Mismatch", "")</f>
        <v/>
      </c>
      <c r="E1592" s="28" t="s">
        <v>18</v>
      </c>
      <c r="F1592" s="38">
        <v>0.35</v>
      </c>
      <c r="G1592" s="43">
        <v>8000</v>
      </c>
      <c r="H1592" s="38">
        <v>2800</v>
      </c>
    </row>
    <row r="1593" spans="1:8">
      <c r="A1593">
        <v>1592</v>
      </c>
      <c r="B1593" t="str">
        <f>IF(Data!$B1597&lt;&gt;INDEX(Unique!$B$2:$B$5, MATCH(Data!$A1597, Unique!$A$2:$A$5, 0)), "Mismatch", "")</f>
        <v/>
      </c>
      <c r="E1593" s="28" t="s">
        <v>19</v>
      </c>
      <c r="F1593" s="38">
        <v>0.35</v>
      </c>
      <c r="G1593" s="43">
        <v>4500</v>
      </c>
      <c r="H1593" s="38">
        <v>1575</v>
      </c>
    </row>
    <row r="1594" spans="1:8">
      <c r="A1594">
        <v>1593</v>
      </c>
      <c r="B1594" t="str">
        <f>IF(Data!$B1598&lt;&gt;INDEX(Unique!$B$2:$B$5, MATCH(Data!$A1598, Unique!$A$2:$A$5, 0)), "Mismatch", "")</f>
        <v/>
      </c>
      <c r="E1594" s="28" t="s">
        <v>20</v>
      </c>
      <c r="F1594" s="38">
        <v>0.25</v>
      </c>
      <c r="G1594" s="43">
        <v>5000</v>
      </c>
      <c r="H1594" s="38">
        <v>1250</v>
      </c>
    </row>
    <row r="1595" spans="1:8">
      <c r="A1595">
        <v>1594</v>
      </c>
      <c r="B1595" t="str">
        <f>IF(Data!$B1599&lt;&gt;INDEX(Unique!$B$2:$B$5, MATCH(Data!$A1599, Unique!$A$2:$A$5, 0)), "Mismatch", "")</f>
        <v/>
      </c>
      <c r="E1595" s="28" t="s">
        <v>21</v>
      </c>
      <c r="F1595" s="38">
        <v>0.29999999999999993</v>
      </c>
      <c r="G1595" s="43">
        <v>3750</v>
      </c>
      <c r="H1595" s="38">
        <v>1124.9999999999998</v>
      </c>
    </row>
    <row r="1596" spans="1:8">
      <c r="A1596">
        <v>1595</v>
      </c>
      <c r="B1596" t="str">
        <f>IF(Data!$B1600&lt;&gt;INDEX(Unique!$B$2:$B$5, MATCH(Data!$A1600, Unique!$A$2:$A$5, 0)), "Mismatch", "")</f>
        <v/>
      </c>
      <c r="E1596" s="28" t="s">
        <v>22</v>
      </c>
      <c r="F1596" s="38">
        <v>0.45000000000000007</v>
      </c>
      <c r="G1596" s="43">
        <v>4500</v>
      </c>
      <c r="H1596" s="38">
        <v>2025.0000000000002</v>
      </c>
    </row>
    <row r="1597" spans="1:8">
      <c r="A1597">
        <v>1596</v>
      </c>
      <c r="B1597" t="str">
        <f>IF(Data!$B1601&lt;&gt;INDEX(Unique!$B$2:$B$5, MATCH(Data!$A1601, Unique!$A$2:$A$5, 0)), "Mismatch", "")</f>
        <v/>
      </c>
      <c r="E1597" s="28" t="s">
        <v>23</v>
      </c>
      <c r="F1597" s="38">
        <v>0.35</v>
      </c>
      <c r="G1597" s="43">
        <v>5500</v>
      </c>
      <c r="H1597" s="38">
        <v>1924.9999999999998</v>
      </c>
    </row>
    <row r="1598" spans="1:8">
      <c r="A1598">
        <v>1597</v>
      </c>
      <c r="B1598" t="str">
        <f>IF(Data!$B1602&lt;&gt;INDEX(Unique!$B$2:$B$5, MATCH(Data!$A1602, Unique!$A$2:$A$5, 0)), "Mismatch", "")</f>
        <v/>
      </c>
      <c r="E1598" s="28" t="s">
        <v>18</v>
      </c>
      <c r="F1598" s="38">
        <v>0.35</v>
      </c>
      <c r="G1598" s="43">
        <v>7700</v>
      </c>
      <c r="H1598" s="38">
        <v>2695</v>
      </c>
    </row>
    <row r="1599" spans="1:8">
      <c r="A1599">
        <v>1598</v>
      </c>
      <c r="B1599" t="str">
        <f>IF(Data!$B1603&lt;&gt;INDEX(Unique!$B$2:$B$5, MATCH(Data!$A1603, Unique!$A$2:$A$5, 0)), "Mismatch", "")</f>
        <v/>
      </c>
      <c r="E1599" s="28" t="s">
        <v>19</v>
      </c>
      <c r="F1599" s="38">
        <v>0.35</v>
      </c>
      <c r="G1599" s="43">
        <v>4500</v>
      </c>
      <c r="H1599" s="38">
        <v>1575</v>
      </c>
    </row>
    <row r="1600" spans="1:8">
      <c r="A1600">
        <v>1599</v>
      </c>
      <c r="B1600" t="str">
        <f>IF(Data!$B1604&lt;&gt;INDEX(Unique!$B$2:$B$5, MATCH(Data!$A1604, Unique!$A$2:$A$5, 0)), "Mismatch", "")</f>
        <v/>
      </c>
      <c r="E1600" s="28" t="s">
        <v>20</v>
      </c>
      <c r="F1600" s="38">
        <v>0.25</v>
      </c>
      <c r="G1600" s="43">
        <v>4750</v>
      </c>
      <c r="H1600" s="38">
        <v>1187.5</v>
      </c>
    </row>
    <row r="1601" spans="1:8">
      <c r="A1601">
        <v>1600</v>
      </c>
      <c r="B1601" t="str">
        <f>IF(Data!$B1605&lt;&gt;INDEX(Unique!$B$2:$B$5, MATCH(Data!$A1605, Unique!$A$2:$A$5, 0)), "Mismatch", "")</f>
        <v/>
      </c>
      <c r="E1601" s="28" t="s">
        <v>21</v>
      </c>
      <c r="F1601" s="38">
        <v>0.29999999999999993</v>
      </c>
      <c r="G1601" s="43">
        <v>3250</v>
      </c>
      <c r="H1601" s="38">
        <v>974.99999999999977</v>
      </c>
    </row>
    <row r="1602" spans="1:8">
      <c r="A1602">
        <v>1601</v>
      </c>
      <c r="B1602" t="str">
        <f>IF(Data!$B1606&lt;&gt;INDEX(Unique!$B$2:$B$5, MATCH(Data!$A1606, Unique!$A$2:$A$5, 0)), "Mismatch", "")</f>
        <v/>
      </c>
      <c r="E1602" s="28" t="s">
        <v>22</v>
      </c>
      <c r="F1602" s="38">
        <v>0.45000000000000007</v>
      </c>
      <c r="G1602" s="43">
        <v>3750</v>
      </c>
      <c r="H1602" s="38">
        <v>1687.5000000000002</v>
      </c>
    </row>
    <row r="1603" spans="1:8">
      <c r="A1603">
        <v>1602</v>
      </c>
      <c r="B1603" t="str">
        <f>IF(Data!$B1607&lt;&gt;INDEX(Unique!$B$2:$B$5, MATCH(Data!$A1607, Unique!$A$2:$A$5, 0)), "Mismatch", "")</f>
        <v/>
      </c>
      <c r="E1603" s="28" t="s">
        <v>23</v>
      </c>
      <c r="F1603" s="38">
        <v>0.35</v>
      </c>
      <c r="G1603" s="43">
        <v>4750</v>
      </c>
      <c r="H1603" s="38">
        <v>1662.5</v>
      </c>
    </row>
    <row r="1604" spans="1:8">
      <c r="A1604">
        <v>1603</v>
      </c>
      <c r="B1604" t="str">
        <f>IF(Data!$B1608&lt;&gt;INDEX(Unique!$B$2:$B$5, MATCH(Data!$A1608, Unique!$A$2:$A$5, 0)), "Mismatch", "")</f>
        <v/>
      </c>
      <c r="E1604" s="28" t="s">
        <v>18</v>
      </c>
      <c r="F1604" s="38">
        <v>0.35</v>
      </c>
      <c r="G1604" s="43">
        <v>7250</v>
      </c>
      <c r="H1604" s="38">
        <v>2537.5</v>
      </c>
    </row>
    <row r="1605" spans="1:8">
      <c r="A1605">
        <v>1604</v>
      </c>
      <c r="B1605" t="str">
        <f>IF(Data!$B1609&lt;&gt;INDEX(Unique!$B$2:$B$5, MATCH(Data!$A1609, Unique!$A$2:$A$5, 0)), "Mismatch", "")</f>
        <v/>
      </c>
      <c r="E1605" s="28" t="s">
        <v>19</v>
      </c>
      <c r="F1605" s="38">
        <v>0.4</v>
      </c>
      <c r="G1605" s="43">
        <v>4250</v>
      </c>
      <c r="H1605" s="38">
        <v>1700</v>
      </c>
    </row>
    <row r="1606" spans="1:8">
      <c r="A1606">
        <v>1605</v>
      </c>
      <c r="B1606" t="str">
        <f>IF(Data!$B1610&lt;&gt;INDEX(Unique!$B$2:$B$5, MATCH(Data!$A1610, Unique!$A$2:$A$5, 0)), "Mismatch", "")</f>
        <v/>
      </c>
      <c r="E1606" s="28" t="s">
        <v>20</v>
      </c>
      <c r="F1606" s="38">
        <v>0.30000000000000004</v>
      </c>
      <c r="G1606" s="43">
        <v>4500</v>
      </c>
      <c r="H1606" s="38">
        <v>1350.0000000000002</v>
      </c>
    </row>
    <row r="1607" spans="1:8">
      <c r="A1607">
        <v>1606</v>
      </c>
      <c r="B1607" t="str">
        <f>IF(Data!$B1611&lt;&gt;INDEX(Unique!$B$2:$B$5, MATCH(Data!$A1611, Unique!$A$2:$A$5, 0)), "Mismatch", "")</f>
        <v/>
      </c>
      <c r="E1607" s="28" t="s">
        <v>21</v>
      </c>
      <c r="F1607" s="38">
        <v>0.35</v>
      </c>
      <c r="G1607" s="43">
        <v>3750</v>
      </c>
      <c r="H1607" s="38">
        <v>1312.5</v>
      </c>
    </row>
    <row r="1608" spans="1:8">
      <c r="A1608">
        <v>1607</v>
      </c>
      <c r="B1608" t="str">
        <f>IF(Data!$B1612&lt;&gt;INDEX(Unique!$B$2:$B$5, MATCH(Data!$A1612, Unique!$A$2:$A$5, 0)), "Mismatch", "")</f>
        <v/>
      </c>
      <c r="E1608" s="28" t="s">
        <v>22</v>
      </c>
      <c r="F1608" s="38">
        <v>0.5</v>
      </c>
      <c r="G1608" s="43">
        <v>4000</v>
      </c>
      <c r="H1608" s="38">
        <v>2000</v>
      </c>
    </row>
    <row r="1609" spans="1:8">
      <c r="A1609">
        <v>1608</v>
      </c>
      <c r="B1609" t="str">
        <f>IF(Data!$B1613&lt;&gt;INDEX(Unique!$B$2:$B$5, MATCH(Data!$A1613, Unique!$A$2:$A$5, 0)), "Mismatch", "")</f>
        <v/>
      </c>
      <c r="E1609" s="28" t="s">
        <v>23</v>
      </c>
      <c r="F1609" s="38">
        <v>0.4</v>
      </c>
      <c r="G1609" s="43">
        <v>5250</v>
      </c>
      <c r="H1609" s="38">
        <v>2100</v>
      </c>
    </row>
    <row r="1610" spans="1:8">
      <c r="A1610">
        <v>1609</v>
      </c>
      <c r="B1610" t="str">
        <f>IF(Data!$B1614&lt;&gt;INDEX(Unique!$B$2:$B$5, MATCH(Data!$A1614, Unique!$A$2:$A$5, 0)), "Mismatch", "")</f>
        <v/>
      </c>
      <c r="E1610" s="28" t="s">
        <v>18</v>
      </c>
      <c r="F1610" s="38">
        <v>0.5</v>
      </c>
      <c r="G1610" s="43">
        <v>7950</v>
      </c>
      <c r="H1610" s="38">
        <v>3975</v>
      </c>
    </row>
    <row r="1611" spans="1:8">
      <c r="A1611">
        <v>1610</v>
      </c>
      <c r="B1611" t="str">
        <f>IF(Data!$B1615&lt;&gt;INDEX(Unique!$B$2:$B$5, MATCH(Data!$A1615, Unique!$A$2:$A$5, 0)), "Mismatch", "")</f>
        <v/>
      </c>
      <c r="E1611" s="28" t="s">
        <v>19</v>
      </c>
      <c r="F1611" s="38">
        <v>0.5</v>
      </c>
      <c r="G1611" s="43">
        <v>5000</v>
      </c>
      <c r="H1611" s="38">
        <v>2500</v>
      </c>
    </row>
    <row r="1612" spans="1:8">
      <c r="A1612">
        <v>1611</v>
      </c>
      <c r="B1612" t="str">
        <f>IF(Data!$B1616&lt;&gt;INDEX(Unique!$B$2:$B$5, MATCH(Data!$A1616, Unique!$A$2:$A$5, 0)), "Mismatch", "")</f>
        <v/>
      </c>
      <c r="E1612" s="28" t="s">
        <v>20</v>
      </c>
      <c r="F1612" s="38">
        <v>0.45</v>
      </c>
      <c r="G1612" s="43">
        <v>4750</v>
      </c>
      <c r="H1612" s="38">
        <v>2137.5</v>
      </c>
    </row>
    <row r="1613" spans="1:8">
      <c r="A1613">
        <v>1612</v>
      </c>
      <c r="B1613" t="str">
        <f>IF(Data!$B1617&lt;&gt;INDEX(Unique!$B$2:$B$5, MATCH(Data!$A1617, Unique!$A$2:$A$5, 0)), "Mismatch", "")</f>
        <v/>
      </c>
      <c r="E1613" s="28" t="s">
        <v>21</v>
      </c>
      <c r="F1613" s="38">
        <v>0.45</v>
      </c>
      <c r="G1613" s="43">
        <v>4500</v>
      </c>
      <c r="H1613" s="38">
        <v>2025</v>
      </c>
    </row>
    <row r="1614" spans="1:8">
      <c r="A1614">
        <v>1613</v>
      </c>
      <c r="B1614" t="str">
        <f>IF(Data!$B1618&lt;&gt;INDEX(Unique!$B$2:$B$5, MATCH(Data!$A1618, Unique!$A$2:$A$5, 0)), "Mismatch", "")</f>
        <v/>
      </c>
      <c r="E1614" s="28" t="s">
        <v>22</v>
      </c>
      <c r="F1614" s="38">
        <v>0.54999999999999993</v>
      </c>
      <c r="G1614" s="43">
        <v>4750</v>
      </c>
      <c r="H1614" s="38">
        <v>2612.4999999999995</v>
      </c>
    </row>
    <row r="1615" spans="1:8">
      <c r="A1615">
        <v>1614</v>
      </c>
      <c r="B1615" t="str">
        <f>IF(Data!$B1619&lt;&gt;INDEX(Unique!$B$2:$B$5, MATCH(Data!$A1619, Unique!$A$2:$A$5, 0)), "Mismatch", "")</f>
        <v/>
      </c>
      <c r="E1615" s="28" t="s">
        <v>23</v>
      </c>
      <c r="F1615" s="38">
        <v>0.6</v>
      </c>
      <c r="G1615" s="43">
        <v>5750</v>
      </c>
      <c r="H1615" s="38">
        <v>3450</v>
      </c>
    </row>
    <row r="1616" spans="1:8">
      <c r="A1616">
        <v>1615</v>
      </c>
      <c r="B1616" t="str">
        <f>IF(Data!$B1620&lt;&gt;INDEX(Unique!$B$2:$B$5, MATCH(Data!$A1620, Unique!$A$2:$A$5, 0)), "Mismatch", "")</f>
        <v/>
      </c>
      <c r="E1616" s="28" t="s">
        <v>18</v>
      </c>
      <c r="F1616" s="38">
        <v>0.54999999999999993</v>
      </c>
      <c r="G1616" s="43">
        <v>8250</v>
      </c>
      <c r="H1616" s="38">
        <v>4537.4999999999991</v>
      </c>
    </row>
    <row r="1617" spans="1:8">
      <c r="A1617">
        <v>1616</v>
      </c>
      <c r="B1617" t="str">
        <f>IF(Data!$B1621&lt;&gt;INDEX(Unique!$B$2:$B$5, MATCH(Data!$A1621, Unique!$A$2:$A$5, 0)), "Mismatch", "")</f>
        <v/>
      </c>
      <c r="E1617" s="28" t="s">
        <v>19</v>
      </c>
      <c r="F1617" s="38">
        <v>0.5</v>
      </c>
      <c r="G1617" s="43">
        <v>5750</v>
      </c>
      <c r="H1617" s="38">
        <v>2875</v>
      </c>
    </row>
    <row r="1618" spans="1:8">
      <c r="A1618">
        <v>1617</v>
      </c>
      <c r="B1618" t="str">
        <f>IF(Data!$B1622&lt;&gt;INDEX(Unique!$B$2:$B$5, MATCH(Data!$A1622, Unique!$A$2:$A$5, 0)), "Mismatch", "")</f>
        <v/>
      </c>
      <c r="E1618" s="28" t="s">
        <v>20</v>
      </c>
      <c r="F1618" s="38">
        <v>0.45</v>
      </c>
      <c r="G1618" s="43">
        <v>5500</v>
      </c>
      <c r="H1618" s="38">
        <v>2475</v>
      </c>
    </row>
    <row r="1619" spans="1:8">
      <c r="A1619">
        <v>1618</v>
      </c>
      <c r="B1619" t="str">
        <f>IF(Data!$B1623&lt;&gt;INDEX(Unique!$B$2:$B$5, MATCH(Data!$A1623, Unique!$A$2:$A$5, 0)), "Mismatch", "")</f>
        <v/>
      </c>
      <c r="E1619" s="28" t="s">
        <v>21</v>
      </c>
      <c r="F1619" s="38">
        <v>0.45</v>
      </c>
      <c r="G1619" s="43">
        <v>5250</v>
      </c>
      <c r="H1619" s="38">
        <v>2362.5</v>
      </c>
    </row>
    <row r="1620" spans="1:8">
      <c r="A1620">
        <v>1619</v>
      </c>
      <c r="B1620" t="str">
        <f>IF(Data!$B1624&lt;&gt;INDEX(Unique!$B$2:$B$5, MATCH(Data!$A1624, Unique!$A$2:$A$5, 0)), "Mismatch", "")</f>
        <v/>
      </c>
      <c r="E1620" s="28" t="s">
        <v>22</v>
      </c>
      <c r="F1620" s="38">
        <v>0.6</v>
      </c>
      <c r="G1620" s="43">
        <v>5250</v>
      </c>
      <c r="H1620" s="38">
        <v>3150</v>
      </c>
    </row>
    <row r="1621" spans="1:8">
      <c r="A1621">
        <v>1620</v>
      </c>
      <c r="B1621" t="str">
        <f>IF(Data!$B1625&lt;&gt;INDEX(Unique!$B$2:$B$5, MATCH(Data!$A1625, Unique!$A$2:$A$5, 0)), "Mismatch", "")</f>
        <v/>
      </c>
      <c r="E1621" s="28" t="s">
        <v>23</v>
      </c>
      <c r="F1621" s="38">
        <v>0.65</v>
      </c>
      <c r="G1621" s="43">
        <v>6750</v>
      </c>
      <c r="H1621" s="38">
        <v>4387.5</v>
      </c>
    </row>
    <row r="1622" spans="1:8">
      <c r="A1622">
        <v>1621</v>
      </c>
      <c r="B1622" t="str">
        <f>IF(Data!$B1626&lt;&gt;INDEX(Unique!$B$2:$B$5, MATCH(Data!$A1626, Unique!$A$2:$A$5, 0)), "Mismatch", "")</f>
        <v/>
      </c>
      <c r="E1622" s="28" t="s">
        <v>18</v>
      </c>
      <c r="F1622" s="38">
        <v>0.6</v>
      </c>
      <c r="G1622" s="43">
        <v>9000</v>
      </c>
      <c r="H1622" s="38">
        <v>5400</v>
      </c>
    </row>
    <row r="1623" spans="1:8">
      <c r="A1623">
        <v>1622</v>
      </c>
      <c r="B1623" t="str">
        <f>IF(Data!$B1627&lt;&gt;INDEX(Unique!$B$2:$B$5, MATCH(Data!$A1627, Unique!$A$2:$A$5, 0)), "Mismatch", "")</f>
        <v/>
      </c>
      <c r="E1623" s="28" t="s">
        <v>19</v>
      </c>
      <c r="F1623" s="38">
        <v>0.55000000000000004</v>
      </c>
      <c r="G1623" s="43">
        <v>6500</v>
      </c>
      <c r="H1623" s="38">
        <v>3575.0000000000005</v>
      </c>
    </row>
    <row r="1624" spans="1:8">
      <c r="A1624">
        <v>1623</v>
      </c>
      <c r="B1624" t="str">
        <f>IF(Data!$B1628&lt;&gt;INDEX(Unique!$B$2:$B$5, MATCH(Data!$A1628, Unique!$A$2:$A$5, 0)), "Mismatch", "")</f>
        <v/>
      </c>
      <c r="E1624" s="28" t="s">
        <v>20</v>
      </c>
      <c r="F1624" s="38">
        <v>0.5</v>
      </c>
      <c r="G1624" s="43">
        <v>5750</v>
      </c>
      <c r="H1624" s="38">
        <v>2875</v>
      </c>
    </row>
    <row r="1625" spans="1:8">
      <c r="A1625">
        <v>1624</v>
      </c>
      <c r="B1625" t="str">
        <f>IF(Data!$B1629&lt;&gt;INDEX(Unique!$B$2:$B$5, MATCH(Data!$A1629, Unique!$A$2:$A$5, 0)), "Mismatch", "")</f>
        <v/>
      </c>
      <c r="E1625" s="28" t="s">
        <v>21</v>
      </c>
      <c r="F1625" s="38">
        <v>0.5</v>
      </c>
      <c r="G1625" s="43">
        <v>5250</v>
      </c>
      <c r="H1625" s="38">
        <v>2625</v>
      </c>
    </row>
    <row r="1626" spans="1:8">
      <c r="A1626">
        <v>1625</v>
      </c>
      <c r="B1626" t="str">
        <f>IF(Data!$B1630&lt;&gt;INDEX(Unique!$B$2:$B$5, MATCH(Data!$A1630, Unique!$A$2:$A$5, 0)), "Mismatch", "")</f>
        <v/>
      </c>
      <c r="E1626" s="28" t="s">
        <v>22</v>
      </c>
      <c r="F1626" s="38">
        <v>0.6</v>
      </c>
      <c r="G1626" s="43">
        <v>5500</v>
      </c>
      <c r="H1626" s="38">
        <v>3300</v>
      </c>
    </row>
    <row r="1627" spans="1:8">
      <c r="A1627">
        <v>1626</v>
      </c>
      <c r="B1627" t="str">
        <f>IF(Data!$B1631&lt;&gt;INDEX(Unique!$B$2:$B$5, MATCH(Data!$A1631, Unique!$A$2:$A$5, 0)), "Mismatch", "")</f>
        <v/>
      </c>
      <c r="E1627" s="28" t="s">
        <v>23</v>
      </c>
      <c r="F1627" s="38">
        <v>0.65</v>
      </c>
      <c r="G1627" s="43">
        <v>7250</v>
      </c>
      <c r="H1627" s="38">
        <v>4712.5</v>
      </c>
    </row>
    <row r="1628" spans="1:8">
      <c r="A1628">
        <v>1627</v>
      </c>
      <c r="B1628" t="str">
        <f>IF(Data!$B1632&lt;&gt;INDEX(Unique!$B$2:$B$5, MATCH(Data!$A1632, Unique!$A$2:$A$5, 0)), "Mismatch", "")</f>
        <v/>
      </c>
      <c r="E1628" s="28" t="s">
        <v>18</v>
      </c>
      <c r="F1628" s="38">
        <v>0.6</v>
      </c>
      <c r="G1628" s="43">
        <v>8750</v>
      </c>
      <c r="H1628" s="38">
        <v>5250</v>
      </c>
    </row>
    <row r="1629" spans="1:8">
      <c r="A1629">
        <v>1628</v>
      </c>
      <c r="B1629" t="str">
        <f>IF(Data!$B1633&lt;&gt;INDEX(Unique!$B$2:$B$5, MATCH(Data!$A1633, Unique!$A$2:$A$5, 0)), "Mismatch", "")</f>
        <v/>
      </c>
      <c r="E1629" s="28" t="s">
        <v>19</v>
      </c>
      <c r="F1629" s="38">
        <v>0.55000000000000004</v>
      </c>
      <c r="G1629" s="43">
        <v>6500</v>
      </c>
      <c r="H1629" s="38">
        <v>3575.0000000000005</v>
      </c>
    </row>
    <row r="1630" spans="1:8">
      <c r="A1630">
        <v>1629</v>
      </c>
      <c r="B1630" t="str">
        <f>IF(Data!$B1634&lt;&gt;INDEX(Unique!$B$2:$B$5, MATCH(Data!$A1634, Unique!$A$2:$A$5, 0)), "Mismatch", "")</f>
        <v/>
      </c>
      <c r="E1630" s="28" t="s">
        <v>20</v>
      </c>
      <c r="F1630" s="38">
        <v>0.45000000000000007</v>
      </c>
      <c r="G1630" s="43">
        <v>5750</v>
      </c>
      <c r="H1630" s="38">
        <v>2587.5000000000005</v>
      </c>
    </row>
    <row r="1631" spans="1:8">
      <c r="A1631">
        <v>1630</v>
      </c>
      <c r="B1631" t="str">
        <f>IF(Data!$B1635&lt;&gt;INDEX(Unique!$B$2:$B$5, MATCH(Data!$A1635, Unique!$A$2:$A$5, 0)), "Mismatch", "")</f>
        <v/>
      </c>
      <c r="E1631" s="28" t="s">
        <v>21</v>
      </c>
      <c r="F1631" s="38">
        <v>0.35</v>
      </c>
      <c r="G1631" s="43">
        <v>5250</v>
      </c>
      <c r="H1631" s="38">
        <v>1837.4999999999998</v>
      </c>
    </row>
    <row r="1632" spans="1:8">
      <c r="A1632">
        <v>1631</v>
      </c>
      <c r="B1632" t="str">
        <f>IF(Data!$B1636&lt;&gt;INDEX(Unique!$B$2:$B$5, MATCH(Data!$A1636, Unique!$A$2:$A$5, 0)), "Mismatch", "")</f>
        <v/>
      </c>
      <c r="E1632" s="28" t="s">
        <v>22</v>
      </c>
      <c r="F1632" s="38">
        <v>0.45000000000000007</v>
      </c>
      <c r="G1632" s="43">
        <v>5000</v>
      </c>
      <c r="H1632" s="38">
        <v>2250.0000000000005</v>
      </c>
    </row>
    <row r="1633" spans="1:8">
      <c r="A1633">
        <v>1632</v>
      </c>
      <c r="B1633" t="str">
        <f>IF(Data!$B1637&lt;&gt;INDEX(Unique!$B$2:$B$5, MATCH(Data!$A1637, Unique!$A$2:$A$5, 0)), "Mismatch", "")</f>
        <v/>
      </c>
      <c r="E1633" s="28" t="s">
        <v>23</v>
      </c>
      <c r="F1633" s="38">
        <v>0.50000000000000011</v>
      </c>
      <c r="G1633" s="43">
        <v>6750</v>
      </c>
      <c r="H1633" s="38">
        <v>3375.0000000000009</v>
      </c>
    </row>
    <row r="1634" spans="1:8">
      <c r="A1634">
        <v>1633</v>
      </c>
      <c r="B1634" t="str">
        <f>IF(Data!$B1638&lt;&gt;INDEX(Unique!$B$2:$B$5, MATCH(Data!$A1638, Unique!$A$2:$A$5, 0)), "Mismatch", "")</f>
        <v/>
      </c>
      <c r="E1634" s="28" t="s">
        <v>18</v>
      </c>
      <c r="F1634" s="38">
        <v>0.45000000000000007</v>
      </c>
      <c r="G1634" s="43">
        <v>8000</v>
      </c>
      <c r="H1634" s="38">
        <v>3600.0000000000005</v>
      </c>
    </row>
    <row r="1635" spans="1:8">
      <c r="A1635">
        <v>1634</v>
      </c>
      <c r="B1635" t="str">
        <f>IF(Data!$B1639&lt;&gt;INDEX(Unique!$B$2:$B$5, MATCH(Data!$A1639, Unique!$A$2:$A$5, 0)), "Mismatch", "")</f>
        <v/>
      </c>
      <c r="E1635" s="28" t="s">
        <v>19</v>
      </c>
      <c r="F1635" s="38">
        <v>0.40000000000000013</v>
      </c>
      <c r="G1635" s="43">
        <v>6000</v>
      </c>
      <c r="H1635" s="38">
        <v>2400.0000000000009</v>
      </c>
    </row>
    <row r="1636" spans="1:8">
      <c r="A1636">
        <v>1635</v>
      </c>
      <c r="B1636" t="str">
        <f>IF(Data!$B1640&lt;&gt;INDEX(Unique!$B$2:$B$5, MATCH(Data!$A1640, Unique!$A$2:$A$5, 0)), "Mismatch", "")</f>
        <v/>
      </c>
      <c r="E1636" s="28" t="s">
        <v>20</v>
      </c>
      <c r="F1636" s="38">
        <v>0.35</v>
      </c>
      <c r="G1636" s="43">
        <v>5000</v>
      </c>
      <c r="H1636" s="38">
        <v>1750</v>
      </c>
    </row>
    <row r="1637" spans="1:8">
      <c r="A1637">
        <v>1636</v>
      </c>
      <c r="B1637" t="str">
        <f>IF(Data!$B1641&lt;&gt;INDEX(Unique!$B$2:$B$5, MATCH(Data!$A1641, Unique!$A$2:$A$5, 0)), "Mismatch", "")</f>
        <v/>
      </c>
      <c r="E1637" s="28" t="s">
        <v>21</v>
      </c>
      <c r="F1637" s="38">
        <v>0.35</v>
      </c>
      <c r="G1637" s="43">
        <v>4750</v>
      </c>
      <c r="H1637" s="38">
        <v>1662.5</v>
      </c>
    </row>
    <row r="1638" spans="1:8">
      <c r="A1638">
        <v>1637</v>
      </c>
      <c r="B1638" t="str">
        <f>IF(Data!$B1642&lt;&gt;INDEX(Unique!$B$2:$B$5, MATCH(Data!$A1642, Unique!$A$2:$A$5, 0)), "Mismatch", "")</f>
        <v/>
      </c>
      <c r="E1638" s="28" t="s">
        <v>22</v>
      </c>
      <c r="F1638" s="38">
        <v>0.45000000000000007</v>
      </c>
      <c r="G1638" s="43">
        <v>4750</v>
      </c>
      <c r="H1638" s="38">
        <v>2137.5000000000005</v>
      </c>
    </row>
    <row r="1639" spans="1:8">
      <c r="A1639">
        <v>1638</v>
      </c>
      <c r="B1639" t="str">
        <f>IF(Data!$B1643&lt;&gt;INDEX(Unique!$B$2:$B$5, MATCH(Data!$A1643, Unique!$A$2:$A$5, 0)), "Mismatch", "")</f>
        <v/>
      </c>
      <c r="E1639" s="28" t="s">
        <v>23</v>
      </c>
      <c r="F1639" s="38">
        <v>0.50000000000000011</v>
      </c>
      <c r="G1639" s="43">
        <v>5750</v>
      </c>
      <c r="H1639" s="38">
        <v>2875.0000000000005</v>
      </c>
    </row>
    <row r="1640" spans="1:8">
      <c r="A1640">
        <v>1639</v>
      </c>
      <c r="B1640" t="str">
        <f>IF(Data!$B1644&lt;&gt;INDEX(Unique!$B$2:$B$5, MATCH(Data!$A1644, Unique!$A$2:$A$5, 0)), "Mismatch", "")</f>
        <v/>
      </c>
      <c r="E1640" s="28" t="s">
        <v>18</v>
      </c>
      <c r="F1640" s="38">
        <v>0.50000000000000011</v>
      </c>
      <c r="G1640" s="43">
        <v>7500</v>
      </c>
      <c r="H1640" s="38">
        <v>3750.0000000000009</v>
      </c>
    </row>
    <row r="1641" spans="1:8">
      <c r="A1641">
        <v>1640</v>
      </c>
      <c r="B1641" t="str">
        <f>IF(Data!$B1645&lt;&gt;INDEX(Unique!$B$2:$B$5, MATCH(Data!$A1645, Unique!$A$2:$A$5, 0)), "Mismatch", "")</f>
        <v/>
      </c>
      <c r="E1641" s="28" t="s">
        <v>19</v>
      </c>
      <c r="F1641" s="38">
        <v>0.40000000000000013</v>
      </c>
      <c r="G1641" s="43">
        <v>5750</v>
      </c>
      <c r="H1641" s="38">
        <v>2300.0000000000009</v>
      </c>
    </row>
    <row r="1642" spans="1:8">
      <c r="A1642">
        <v>1641</v>
      </c>
      <c r="B1642" t="str">
        <f>IF(Data!$B1646&lt;&gt;INDEX(Unique!$B$2:$B$5, MATCH(Data!$A1646, Unique!$A$2:$A$5, 0)), "Mismatch", "")</f>
        <v/>
      </c>
      <c r="E1642" s="28" t="s">
        <v>20</v>
      </c>
      <c r="F1642" s="38">
        <v>0.40000000000000013</v>
      </c>
      <c r="G1642" s="43">
        <v>4250</v>
      </c>
      <c r="H1642" s="38">
        <v>1700.0000000000005</v>
      </c>
    </row>
    <row r="1643" spans="1:8">
      <c r="A1643">
        <v>1642</v>
      </c>
      <c r="B1643" t="str">
        <f>IF(Data!$B1647&lt;&gt;INDEX(Unique!$B$2:$B$5, MATCH(Data!$A1647, Unique!$A$2:$A$5, 0)), "Mismatch", "")</f>
        <v/>
      </c>
      <c r="E1643" s="28" t="s">
        <v>21</v>
      </c>
      <c r="F1643" s="38">
        <v>0.40000000000000013</v>
      </c>
      <c r="G1643" s="43">
        <v>4000</v>
      </c>
      <c r="H1643" s="38">
        <v>1600.0000000000005</v>
      </c>
    </row>
    <row r="1644" spans="1:8">
      <c r="A1644">
        <v>1643</v>
      </c>
      <c r="B1644" t="str">
        <f>IF(Data!$B1648&lt;&gt;INDEX(Unique!$B$2:$B$5, MATCH(Data!$A1648, Unique!$A$2:$A$5, 0)), "Mismatch", "")</f>
        <v/>
      </c>
      <c r="E1644" s="28" t="s">
        <v>22</v>
      </c>
      <c r="F1644" s="38">
        <v>0.50000000000000011</v>
      </c>
      <c r="G1644" s="43">
        <v>4000</v>
      </c>
      <c r="H1644" s="38">
        <v>2000.0000000000005</v>
      </c>
    </row>
    <row r="1645" spans="1:8">
      <c r="A1645">
        <v>1644</v>
      </c>
      <c r="B1645" t="str">
        <f>IF(Data!$B1649&lt;&gt;INDEX(Unique!$B$2:$B$5, MATCH(Data!$A1649, Unique!$A$2:$A$5, 0)), "Mismatch", "")</f>
        <v/>
      </c>
      <c r="E1645" s="28" t="s">
        <v>23</v>
      </c>
      <c r="F1645" s="38">
        <v>0.55000000000000004</v>
      </c>
      <c r="G1645" s="43">
        <v>5250</v>
      </c>
      <c r="H1645" s="38">
        <v>2887.5000000000005</v>
      </c>
    </row>
    <row r="1646" spans="1:8">
      <c r="A1646">
        <v>1645</v>
      </c>
      <c r="B1646" t="str">
        <f>IF(Data!$B1650&lt;&gt;INDEX(Unique!$B$2:$B$5, MATCH(Data!$A1650, Unique!$A$2:$A$5, 0)), "Mismatch", "")</f>
        <v/>
      </c>
      <c r="E1646" s="28" t="s">
        <v>18</v>
      </c>
      <c r="F1646" s="38">
        <v>0.50000000000000011</v>
      </c>
      <c r="G1646" s="43">
        <v>6750</v>
      </c>
      <c r="H1646" s="38">
        <v>3375.0000000000009</v>
      </c>
    </row>
    <row r="1647" spans="1:8">
      <c r="A1647">
        <v>1646</v>
      </c>
      <c r="B1647" t="str">
        <f>IF(Data!$B1651&lt;&gt;INDEX(Unique!$B$2:$B$5, MATCH(Data!$A1651, Unique!$A$2:$A$5, 0)), "Mismatch", "")</f>
        <v/>
      </c>
      <c r="E1647" s="28" t="s">
        <v>19</v>
      </c>
      <c r="F1647" s="38">
        <v>0.45000000000000012</v>
      </c>
      <c r="G1647" s="43">
        <v>5000</v>
      </c>
      <c r="H1647" s="38">
        <v>2250.0000000000005</v>
      </c>
    </row>
    <row r="1648" spans="1:8">
      <c r="A1648">
        <v>1647</v>
      </c>
      <c r="B1648" t="str">
        <f>IF(Data!$B1652&lt;&gt;INDEX(Unique!$B$2:$B$5, MATCH(Data!$A1652, Unique!$A$2:$A$5, 0)), "Mismatch", "")</f>
        <v/>
      </c>
      <c r="E1648" s="28" t="s">
        <v>20</v>
      </c>
      <c r="F1648" s="38">
        <v>0.45000000000000012</v>
      </c>
      <c r="G1648" s="43">
        <v>4450</v>
      </c>
      <c r="H1648" s="38">
        <v>2002.5000000000005</v>
      </c>
    </row>
    <row r="1649" spans="1:8">
      <c r="A1649">
        <v>1648</v>
      </c>
      <c r="B1649" t="str">
        <f>IF(Data!$B1653&lt;&gt;INDEX(Unique!$B$2:$B$5, MATCH(Data!$A1653, Unique!$A$2:$A$5, 0)), "Mismatch", "")</f>
        <v/>
      </c>
      <c r="E1649" s="28" t="s">
        <v>21</v>
      </c>
      <c r="F1649" s="38">
        <v>0.45000000000000012</v>
      </c>
      <c r="G1649" s="43">
        <v>4750</v>
      </c>
      <c r="H1649" s="38">
        <v>2137.5000000000005</v>
      </c>
    </row>
    <row r="1650" spans="1:8">
      <c r="A1650">
        <v>1649</v>
      </c>
      <c r="B1650" t="str">
        <f>IF(Data!$B1654&lt;&gt;INDEX(Unique!$B$2:$B$5, MATCH(Data!$A1654, Unique!$A$2:$A$5, 0)), "Mismatch", "")</f>
        <v/>
      </c>
      <c r="E1650" s="28" t="s">
        <v>22</v>
      </c>
      <c r="F1650" s="38">
        <v>0.6</v>
      </c>
      <c r="G1650" s="43">
        <v>4500</v>
      </c>
      <c r="H1650" s="38">
        <v>2700</v>
      </c>
    </row>
    <row r="1651" spans="1:8">
      <c r="A1651">
        <v>1650</v>
      </c>
      <c r="B1651" t="str">
        <f>IF(Data!$B1655&lt;&gt;INDEX(Unique!$B$2:$B$5, MATCH(Data!$A1655, Unique!$A$2:$A$5, 0)), "Mismatch", "")</f>
        <v/>
      </c>
      <c r="E1651" s="28" t="s">
        <v>23</v>
      </c>
      <c r="F1651" s="38">
        <v>0.64999999999999991</v>
      </c>
      <c r="G1651" s="43">
        <v>6250</v>
      </c>
      <c r="H1651" s="38">
        <v>4062.4999999999995</v>
      </c>
    </row>
    <row r="1652" spans="1:8">
      <c r="A1652">
        <v>1651</v>
      </c>
      <c r="B1652" t="str">
        <f>IF(Data!$B1656&lt;&gt;INDEX(Unique!$B$2:$B$5, MATCH(Data!$A1656, Unique!$A$2:$A$5, 0)), "Mismatch", "")</f>
        <v/>
      </c>
      <c r="E1652" s="28" t="s">
        <v>18</v>
      </c>
      <c r="F1652" s="38">
        <v>0.6</v>
      </c>
      <c r="G1652" s="43">
        <v>8500</v>
      </c>
      <c r="H1652" s="38">
        <v>5100</v>
      </c>
    </row>
    <row r="1653" spans="1:8">
      <c r="A1653">
        <v>1652</v>
      </c>
      <c r="B1653" t="str">
        <f>IF(Data!$B1657&lt;&gt;INDEX(Unique!$B$2:$B$5, MATCH(Data!$A1657, Unique!$A$2:$A$5, 0)), "Mismatch", "")</f>
        <v/>
      </c>
      <c r="E1653" s="28" t="s">
        <v>19</v>
      </c>
      <c r="F1653" s="38">
        <v>0.5</v>
      </c>
      <c r="G1653" s="43">
        <v>6500</v>
      </c>
      <c r="H1653" s="38">
        <v>3250</v>
      </c>
    </row>
    <row r="1654" spans="1:8">
      <c r="A1654">
        <v>1653</v>
      </c>
      <c r="B1654" t="str">
        <f>IF(Data!$B1658&lt;&gt;INDEX(Unique!$B$2:$B$5, MATCH(Data!$A1658, Unique!$A$2:$A$5, 0)), "Mismatch", "")</f>
        <v/>
      </c>
      <c r="E1654" s="28" t="s">
        <v>20</v>
      </c>
      <c r="F1654" s="38">
        <v>0.5</v>
      </c>
      <c r="G1654" s="43">
        <v>6000</v>
      </c>
      <c r="H1654" s="38">
        <v>3000</v>
      </c>
    </row>
    <row r="1655" spans="1:8">
      <c r="A1655">
        <v>1654</v>
      </c>
      <c r="B1655" t="str">
        <f>IF(Data!$B1659&lt;&gt;INDEX(Unique!$B$2:$B$5, MATCH(Data!$A1659, Unique!$A$2:$A$5, 0)), "Mismatch", "")</f>
        <v/>
      </c>
      <c r="E1655" s="28" t="s">
        <v>21</v>
      </c>
      <c r="F1655" s="38">
        <v>0.5</v>
      </c>
      <c r="G1655" s="43">
        <v>5500</v>
      </c>
      <c r="H1655" s="38">
        <v>2750</v>
      </c>
    </row>
    <row r="1656" spans="1:8">
      <c r="A1656">
        <v>1655</v>
      </c>
      <c r="B1656" t="str">
        <f>IF(Data!$B1660&lt;&gt;INDEX(Unique!$B$2:$B$5, MATCH(Data!$A1660, Unique!$A$2:$A$5, 0)), "Mismatch", "")</f>
        <v/>
      </c>
      <c r="E1656" s="28" t="s">
        <v>22</v>
      </c>
      <c r="F1656" s="38">
        <v>0.6</v>
      </c>
      <c r="G1656" s="43">
        <v>5500</v>
      </c>
      <c r="H1656" s="38">
        <v>3300</v>
      </c>
    </row>
    <row r="1657" spans="1:8">
      <c r="A1657">
        <v>1656</v>
      </c>
      <c r="B1657" t="str">
        <f>IF(Data!$B1661&lt;&gt;INDEX(Unique!$B$2:$B$5, MATCH(Data!$A1661, Unique!$A$2:$A$5, 0)), "Mismatch", "")</f>
        <v/>
      </c>
      <c r="E1657" s="28" t="s">
        <v>23</v>
      </c>
      <c r="F1657" s="38">
        <v>0.64999999999999991</v>
      </c>
      <c r="G1657" s="43">
        <v>6500</v>
      </c>
      <c r="H1657" s="38">
        <v>4224.9999999999991</v>
      </c>
    </row>
    <row r="1658" spans="1:8">
      <c r="A1658">
        <v>1657</v>
      </c>
      <c r="B1658" t="str">
        <f>IF(Data!$B1662&lt;&gt;INDEX(Unique!$B$2:$B$5, MATCH(Data!$A1662, Unique!$A$2:$A$5, 0)), "Mismatch", "")</f>
        <v/>
      </c>
      <c r="E1658" s="28" t="s">
        <v>18</v>
      </c>
      <c r="F1658" s="38">
        <v>0.3</v>
      </c>
      <c r="G1658" s="43">
        <v>6250</v>
      </c>
      <c r="H1658" s="38">
        <v>1875</v>
      </c>
    </row>
    <row r="1659" spans="1:8">
      <c r="A1659">
        <v>1658</v>
      </c>
      <c r="B1659" t="str">
        <f>IF(Data!$B1663&lt;&gt;INDEX(Unique!$B$2:$B$5, MATCH(Data!$A1663, Unique!$A$2:$A$5, 0)), "Mismatch", "")</f>
        <v/>
      </c>
      <c r="E1659" s="28" t="s">
        <v>19</v>
      </c>
      <c r="F1659" s="38">
        <v>0.3</v>
      </c>
      <c r="G1659" s="43">
        <v>4250</v>
      </c>
      <c r="H1659" s="38">
        <v>1275</v>
      </c>
    </row>
    <row r="1660" spans="1:8">
      <c r="A1660">
        <v>1659</v>
      </c>
      <c r="B1660" t="str">
        <f>IF(Data!$B1664&lt;&gt;INDEX(Unique!$B$2:$B$5, MATCH(Data!$A1664, Unique!$A$2:$A$5, 0)), "Mismatch", "")</f>
        <v/>
      </c>
      <c r="E1660" s="28" t="s">
        <v>20</v>
      </c>
      <c r="F1660" s="38">
        <v>0.2</v>
      </c>
      <c r="G1660" s="43">
        <v>4250</v>
      </c>
      <c r="H1660" s="38">
        <v>850</v>
      </c>
    </row>
    <row r="1661" spans="1:8">
      <c r="A1661">
        <v>1660</v>
      </c>
      <c r="B1661" t="str">
        <f>IF(Data!$B1665&lt;&gt;INDEX(Unique!$B$2:$B$5, MATCH(Data!$A1665, Unique!$A$2:$A$5, 0)), "Mismatch", "")</f>
        <v/>
      </c>
      <c r="E1661" s="28" t="s">
        <v>21</v>
      </c>
      <c r="F1661" s="38">
        <v>0.25000000000000006</v>
      </c>
      <c r="G1661" s="43">
        <v>2750</v>
      </c>
      <c r="H1661" s="38">
        <v>687.50000000000011</v>
      </c>
    </row>
    <row r="1662" spans="1:8">
      <c r="A1662">
        <v>1661</v>
      </c>
      <c r="B1662" t="str">
        <f>IF(Data!$B1666&lt;&gt;INDEX(Unique!$B$2:$B$5, MATCH(Data!$A1666, Unique!$A$2:$A$5, 0)), "Mismatch", "")</f>
        <v/>
      </c>
      <c r="E1662" s="28" t="s">
        <v>22</v>
      </c>
      <c r="F1662" s="38">
        <v>0.39999999999999997</v>
      </c>
      <c r="G1662" s="43">
        <v>3250</v>
      </c>
      <c r="H1662" s="38">
        <v>1300</v>
      </c>
    </row>
    <row r="1663" spans="1:8">
      <c r="A1663">
        <v>1662</v>
      </c>
      <c r="B1663" t="str">
        <f>IF(Data!$B1667&lt;&gt;INDEX(Unique!$B$2:$B$5, MATCH(Data!$A1667, Unique!$A$2:$A$5, 0)), "Mismatch", "")</f>
        <v/>
      </c>
      <c r="E1663" s="28" t="s">
        <v>23</v>
      </c>
      <c r="F1663" s="38">
        <v>0.3</v>
      </c>
      <c r="G1663" s="43">
        <v>4250</v>
      </c>
      <c r="H1663" s="38">
        <v>1275</v>
      </c>
    </row>
    <row r="1664" spans="1:8">
      <c r="A1664">
        <v>1663</v>
      </c>
      <c r="B1664" t="str">
        <f>IF(Data!$B1668&lt;&gt;INDEX(Unique!$B$2:$B$5, MATCH(Data!$A1668, Unique!$A$2:$A$5, 0)), "Mismatch", "")</f>
        <v/>
      </c>
      <c r="E1664" s="28" t="s">
        <v>18</v>
      </c>
      <c r="F1664" s="38">
        <v>0.3</v>
      </c>
      <c r="G1664" s="43">
        <v>6750</v>
      </c>
      <c r="H1664" s="38">
        <v>2025</v>
      </c>
    </row>
    <row r="1665" spans="1:8">
      <c r="A1665">
        <v>1664</v>
      </c>
      <c r="B1665" t="str">
        <f>IF(Data!$B1669&lt;&gt;INDEX(Unique!$B$2:$B$5, MATCH(Data!$A1669, Unique!$A$2:$A$5, 0)), "Mismatch", "")</f>
        <v/>
      </c>
      <c r="E1665" s="28" t="s">
        <v>19</v>
      </c>
      <c r="F1665" s="38">
        <v>0.3</v>
      </c>
      <c r="G1665" s="43">
        <v>3250</v>
      </c>
      <c r="H1665" s="38">
        <v>975</v>
      </c>
    </row>
    <row r="1666" spans="1:8">
      <c r="A1666">
        <v>1665</v>
      </c>
      <c r="B1666" t="str">
        <f>IF(Data!$B1670&lt;&gt;INDEX(Unique!$B$2:$B$5, MATCH(Data!$A1670, Unique!$A$2:$A$5, 0)), "Mismatch", "")</f>
        <v/>
      </c>
      <c r="E1666" s="28" t="s">
        <v>20</v>
      </c>
      <c r="F1666" s="38">
        <v>0.2</v>
      </c>
      <c r="G1666" s="43">
        <v>3750</v>
      </c>
      <c r="H1666" s="38">
        <v>750</v>
      </c>
    </row>
    <row r="1667" spans="1:8">
      <c r="A1667">
        <v>1666</v>
      </c>
      <c r="B1667" t="str">
        <f>IF(Data!$B1671&lt;&gt;INDEX(Unique!$B$2:$B$5, MATCH(Data!$A1671, Unique!$A$2:$A$5, 0)), "Mismatch", "")</f>
        <v/>
      </c>
      <c r="E1667" s="28" t="s">
        <v>21</v>
      </c>
      <c r="F1667" s="38">
        <v>0.25000000000000006</v>
      </c>
      <c r="G1667" s="43">
        <v>2500</v>
      </c>
      <c r="H1667" s="38">
        <v>625.00000000000011</v>
      </c>
    </row>
    <row r="1668" spans="1:8">
      <c r="A1668">
        <v>1667</v>
      </c>
      <c r="B1668" t="str">
        <f>IF(Data!$B1672&lt;&gt;INDEX(Unique!$B$2:$B$5, MATCH(Data!$A1672, Unique!$A$2:$A$5, 0)), "Mismatch", "")</f>
        <v/>
      </c>
      <c r="E1668" s="28" t="s">
        <v>22</v>
      </c>
      <c r="F1668" s="38">
        <v>0.39999999999999997</v>
      </c>
      <c r="G1668" s="43">
        <v>3250</v>
      </c>
      <c r="H1668" s="38">
        <v>1300</v>
      </c>
    </row>
    <row r="1669" spans="1:8">
      <c r="A1669">
        <v>1668</v>
      </c>
      <c r="B1669" t="str">
        <f>IF(Data!$B1673&lt;&gt;INDEX(Unique!$B$2:$B$5, MATCH(Data!$A1673, Unique!$A$2:$A$5, 0)), "Mismatch", "")</f>
        <v/>
      </c>
      <c r="E1669" s="28" t="s">
        <v>23</v>
      </c>
      <c r="F1669" s="38">
        <v>0.3</v>
      </c>
      <c r="G1669" s="43">
        <v>4000</v>
      </c>
      <c r="H1669" s="38">
        <v>1200</v>
      </c>
    </row>
    <row r="1670" spans="1:8">
      <c r="A1670">
        <v>1669</v>
      </c>
      <c r="B1670" t="str">
        <f>IF(Data!$B1674&lt;&gt;INDEX(Unique!$B$2:$B$5, MATCH(Data!$A1674, Unique!$A$2:$A$5, 0)), "Mismatch", "")</f>
        <v/>
      </c>
      <c r="E1670" s="28" t="s">
        <v>18</v>
      </c>
      <c r="F1670" s="38">
        <v>0.35000000000000003</v>
      </c>
      <c r="G1670" s="43">
        <v>6200</v>
      </c>
      <c r="H1670" s="38">
        <v>2170</v>
      </c>
    </row>
    <row r="1671" spans="1:8">
      <c r="A1671">
        <v>1670</v>
      </c>
      <c r="B1671" t="str">
        <f>IF(Data!$B1675&lt;&gt;INDEX(Unique!$B$2:$B$5, MATCH(Data!$A1675, Unique!$A$2:$A$5, 0)), "Mismatch", "")</f>
        <v/>
      </c>
      <c r="E1671" s="28" t="s">
        <v>19</v>
      </c>
      <c r="F1671" s="38">
        <v>0.35000000000000003</v>
      </c>
      <c r="G1671" s="43">
        <v>3000</v>
      </c>
      <c r="H1671" s="38">
        <v>1050</v>
      </c>
    </row>
    <row r="1672" spans="1:8">
      <c r="A1672">
        <v>1671</v>
      </c>
      <c r="B1672" t="str">
        <f>IF(Data!$B1676&lt;&gt;INDEX(Unique!$B$2:$B$5, MATCH(Data!$A1676, Unique!$A$2:$A$5, 0)), "Mismatch", "")</f>
        <v/>
      </c>
      <c r="E1672" s="28" t="s">
        <v>20</v>
      </c>
      <c r="F1672" s="38">
        <v>0.25000000000000006</v>
      </c>
      <c r="G1672" s="43">
        <v>3500</v>
      </c>
      <c r="H1672" s="38">
        <v>875.00000000000023</v>
      </c>
    </row>
    <row r="1673" spans="1:8">
      <c r="A1673">
        <v>1672</v>
      </c>
      <c r="B1673" t="str">
        <f>IF(Data!$B1677&lt;&gt;INDEX(Unique!$B$2:$B$5, MATCH(Data!$A1677, Unique!$A$2:$A$5, 0)), "Mismatch", "")</f>
        <v/>
      </c>
      <c r="E1673" s="28" t="s">
        <v>21</v>
      </c>
      <c r="F1673" s="38">
        <v>0.3</v>
      </c>
      <c r="G1673" s="43">
        <v>2000</v>
      </c>
      <c r="H1673" s="38">
        <v>600</v>
      </c>
    </row>
    <row r="1674" spans="1:8">
      <c r="A1674">
        <v>1673</v>
      </c>
      <c r="B1674" t="str">
        <f>IF(Data!$B1678&lt;&gt;INDEX(Unique!$B$2:$B$5, MATCH(Data!$A1678, Unique!$A$2:$A$5, 0)), "Mismatch", "")</f>
        <v/>
      </c>
      <c r="E1674" s="28" t="s">
        <v>22</v>
      </c>
      <c r="F1674" s="38">
        <v>0.45</v>
      </c>
      <c r="G1674" s="43">
        <v>2500</v>
      </c>
      <c r="H1674" s="38">
        <v>1125</v>
      </c>
    </row>
    <row r="1675" spans="1:8">
      <c r="A1675">
        <v>1674</v>
      </c>
      <c r="B1675" t="str">
        <f>IF(Data!$B1679&lt;&gt;INDEX(Unique!$B$2:$B$5, MATCH(Data!$A1679, Unique!$A$2:$A$5, 0)), "Mismatch", "")</f>
        <v/>
      </c>
      <c r="E1675" s="28" t="s">
        <v>23</v>
      </c>
      <c r="F1675" s="38">
        <v>0.35000000000000003</v>
      </c>
      <c r="G1675" s="43">
        <v>3500</v>
      </c>
      <c r="H1675" s="38">
        <v>1225.0000000000002</v>
      </c>
    </row>
    <row r="1676" spans="1:8">
      <c r="A1676">
        <v>1675</v>
      </c>
      <c r="B1676" t="str">
        <f>IF(Data!$B1680&lt;&gt;INDEX(Unique!$B$2:$B$5, MATCH(Data!$A1680, Unique!$A$2:$A$5, 0)), "Mismatch", "")</f>
        <v/>
      </c>
      <c r="E1676" s="28" t="s">
        <v>18</v>
      </c>
      <c r="F1676" s="38">
        <v>0.35000000000000003</v>
      </c>
      <c r="G1676" s="43">
        <v>5750</v>
      </c>
      <c r="H1676" s="38">
        <v>2012.5000000000002</v>
      </c>
    </row>
    <row r="1677" spans="1:8">
      <c r="A1677">
        <v>1676</v>
      </c>
      <c r="B1677" t="str">
        <f>IF(Data!$B1681&lt;&gt;INDEX(Unique!$B$2:$B$5, MATCH(Data!$A1681, Unique!$A$2:$A$5, 0)), "Mismatch", "")</f>
        <v/>
      </c>
      <c r="E1677" s="28" t="s">
        <v>19</v>
      </c>
      <c r="F1677" s="38">
        <v>0.30000000000000004</v>
      </c>
      <c r="G1677" s="43">
        <v>2750</v>
      </c>
      <c r="H1677" s="38">
        <v>825.00000000000011</v>
      </c>
    </row>
    <row r="1678" spans="1:8">
      <c r="A1678">
        <v>1677</v>
      </c>
      <c r="B1678" t="str">
        <f>IF(Data!$B1682&lt;&gt;INDEX(Unique!$B$2:$B$5, MATCH(Data!$A1682, Unique!$A$2:$A$5, 0)), "Mismatch", "")</f>
        <v/>
      </c>
      <c r="E1678" s="28" t="s">
        <v>20</v>
      </c>
      <c r="F1678" s="38">
        <v>0.20000000000000007</v>
      </c>
      <c r="G1678" s="43">
        <v>2750</v>
      </c>
      <c r="H1678" s="38">
        <v>550.00000000000023</v>
      </c>
    </row>
    <row r="1679" spans="1:8">
      <c r="A1679">
        <v>1678</v>
      </c>
      <c r="B1679" t="str">
        <f>IF(Data!$B1683&lt;&gt;INDEX(Unique!$B$2:$B$5, MATCH(Data!$A1683, Unique!$A$2:$A$5, 0)), "Mismatch", "")</f>
        <v/>
      </c>
      <c r="E1679" s="28" t="s">
        <v>21</v>
      </c>
      <c r="F1679" s="38">
        <v>0.25</v>
      </c>
      <c r="G1679" s="43">
        <v>2000</v>
      </c>
      <c r="H1679" s="38">
        <v>500</v>
      </c>
    </row>
    <row r="1680" spans="1:8">
      <c r="A1680">
        <v>1679</v>
      </c>
      <c r="B1680" t="str">
        <f>IF(Data!$B1684&lt;&gt;INDEX(Unique!$B$2:$B$5, MATCH(Data!$A1684, Unique!$A$2:$A$5, 0)), "Mismatch", "")</f>
        <v/>
      </c>
      <c r="E1680" s="28" t="s">
        <v>22</v>
      </c>
      <c r="F1680" s="38">
        <v>0.4</v>
      </c>
      <c r="G1680" s="43">
        <v>2250</v>
      </c>
      <c r="H1680" s="38">
        <v>900</v>
      </c>
    </row>
    <row r="1681" spans="1:8">
      <c r="A1681">
        <v>1680</v>
      </c>
      <c r="B1681" t="str">
        <f>IF(Data!$B1685&lt;&gt;INDEX(Unique!$B$2:$B$5, MATCH(Data!$A1685, Unique!$A$2:$A$5, 0)), "Mismatch", "")</f>
        <v/>
      </c>
      <c r="E1681" s="28" t="s">
        <v>23</v>
      </c>
      <c r="F1681" s="38">
        <v>0.30000000000000004</v>
      </c>
      <c r="G1681" s="43">
        <v>3500</v>
      </c>
      <c r="H1681" s="38">
        <v>1050.0000000000002</v>
      </c>
    </row>
    <row r="1682" spans="1:8">
      <c r="A1682">
        <v>1681</v>
      </c>
      <c r="B1682" t="str">
        <f>IF(Data!$B1686&lt;&gt;INDEX(Unique!$B$2:$B$5, MATCH(Data!$A1686, Unique!$A$2:$A$5, 0)), "Mismatch", "")</f>
        <v/>
      </c>
      <c r="E1682" s="28" t="s">
        <v>18</v>
      </c>
      <c r="F1682" s="38">
        <v>0.4</v>
      </c>
      <c r="G1682" s="43">
        <v>6200</v>
      </c>
      <c r="H1682" s="38">
        <v>2480</v>
      </c>
    </row>
    <row r="1683" spans="1:8">
      <c r="A1683">
        <v>1682</v>
      </c>
      <c r="B1683" t="str">
        <f>IF(Data!$B1687&lt;&gt;INDEX(Unique!$B$2:$B$5, MATCH(Data!$A1687, Unique!$A$2:$A$5, 0)), "Mismatch", "")</f>
        <v/>
      </c>
      <c r="E1683" s="28" t="s">
        <v>19</v>
      </c>
      <c r="F1683" s="38">
        <v>0.35000000000000009</v>
      </c>
      <c r="G1683" s="43">
        <v>3250</v>
      </c>
      <c r="H1683" s="38">
        <v>1137.5000000000002</v>
      </c>
    </row>
    <row r="1684" spans="1:8">
      <c r="A1684">
        <v>1683</v>
      </c>
      <c r="B1684" t="str">
        <f>IF(Data!$B1688&lt;&gt;INDEX(Unique!$B$2:$B$5, MATCH(Data!$A1688, Unique!$A$2:$A$5, 0)), "Mismatch", "")</f>
        <v/>
      </c>
      <c r="E1684" s="28" t="s">
        <v>20</v>
      </c>
      <c r="F1684" s="38">
        <v>0.30000000000000004</v>
      </c>
      <c r="G1684" s="43">
        <v>3000</v>
      </c>
      <c r="H1684" s="38">
        <v>900.00000000000011</v>
      </c>
    </row>
    <row r="1685" spans="1:8">
      <c r="A1685">
        <v>1684</v>
      </c>
      <c r="B1685" t="str">
        <f>IF(Data!$B1689&lt;&gt;INDEX(Unique!$B$2:$B$5, MATCH(Data!$A1689, Unique!$A$2:$A$5, 0)), "Mismatch", "")</f>
        <v/>
      </c>
      <c r="E1685" s="28" t="s">
        <v>21</v>
      </c>
      <c r="F1685" s="38">
        <v>0.30000000000000004</v>
      </c>
      <c r="G1685" s="43">
        <v>2250</v>
      </c>
      <c r="H1685" s="38">
        <v>675.00000000000011</v>
      </c>
    </row>
    <row r="1686" spans="1:8">
      <c r="A1686">
        <v>1685</v>
      </c>
      <c r="B1686" t="str">
        <f>IF(Data!$B1690&lt;&gt;INDEX(Unique!$B$2:$B$5, MATCH(Data!$A1690, Unique!$A$2:$A$5, 0)), "Mismatch", "")</f>
        <v/>
      </c>
      <c r="E1686" s="28" t="s">
        <v>22</v>
      </c>
      <c r="F1686" s="38">
        <v>0.44999999999999996</v>
      </c>
      <c r="G1686" s="43">
        <v>2500</v>
      </c>
      <c r="H1686" s="38">
        <v>1125</v>
      </c>
    </row>
    <row r="1687" spans="1:8">
      <c r="A1687">
        <v>1686</v>
      </c>
      <c r="B1687" t="str">
        <f>IF(Data!$B1691&lt;&gt;INDEX(Unique!$B$2:$B$5, MATCH(Data!$A1691, Unique!$A$2:$A$5, 0)), "Mismatch", "")</f>
        <v/>
      </c>
      <c r="E1687" s="28" t="s">
        <v>23</v>
      </c>
      <c r="F1687" s="38">
        <v>0.49999999999999994</v>
      </c>
      <c r="G1687" s="43">
        <v>3500</v>
      </c>
      <c r="H1687" s="38">
        <v>1749.9999999999998</v>
      </c>
    </row>
    <row r="1688" spans="1:8">
      <c r="A1688">
        <v>1687</v>
      </c>
      <c r="B1688" t="str">
        <f>IF(Data!$B1692&lt;&gt;INDEX(Unique!$B$2:$B$5, MATCH(Data!$A1692, Unique!$A$2:$A$5, 0)), "Mismatch", "")</f>
        <v/>
      </c>
      <c r="E1688" s="28" t="s">
        <v>18</v>
      </c>
      <c r="F1688" s="38">
        <v>0.35000000000000003</v>
      </c>
      <c r="G1688" s="43">
        <v>6000</v>
      </c>
      <c r="H1688" s="38">
        <v>2100</v>
      </c>
    </row>
    <row r="1689" spans="1:8">
      <c r="A1689">
        <v>1688</v>
      </c>
      <c r="B1689" t="str">
        <f>IF(Data!$B1693&lt;&gt;INDEX(Unique!$B$2:$B$5, MATCH(Data!$A1693, Unique!$A$2:$A$5, 0)), "Mismatch", "")</f>
        <v/>
      </c>
      <c r="E1689" s="28" t="s">
        <v>19</v>
      </c>
      <c r="F1689" s="38">
        <v>0.3000000000000001</v>
      </c>
      <c r="G1689" s="43">
        <v>3500</v>
      </c>
      <c r="H1689" s="38">
        <v>1050.0000000000005</v>
      </c>
    </row>
    <row r="1690" spans="1:8">
      <c r="A1690">
        <v>1689</v>
      </c>
      <c r="B1690" t="str">
        <f>IF(Data!$B1694&lt;&gt;INDEX(Unique!$B$2:$B$5, MATCH(Data!$A1694, Unique!$A$2:$A$5, 0)), "Mismatch", "")</f>
        <v/>
      </c>
      <c r="E1690" s="28" t="s">
        <v>20</v>
      </c>
      <c r="F1690" s="38">
        <v>0.25000000000000006</v>
      </c>
      <c r="G1690" s="43">
        <v>3750</v>
      </c>
      <c r="H1690" s="38">
        <v>937.50000000000023</v>
      </c>
    </row>
    <row r="1691" spans="1:8">
      <c r="A1691">
        <v>1690</v>
      </c>
      <c r="B1691" t="str">
        <f>IF(Data!$B1695&lt;&gt;INDEX(Unique!$B$2:$B$5, MATCH(Data!$A1695, Unique!$A$2:$A$5, 0)), "Mismatch", "")</f>
        <v/>
      </c>
      <c r="E1691" s="28" t="s">
        <v>21</v>
      </c>
      <c r="F1691" s="38">
        <v>0.25000000000000006</v>
      </c>
      <c r="G1691" s="43">
        <v>3500</v>
      </c>
      <c r="H1691" s="38">
        <v>875.00000000000023</v>
      </c>
    </row>
    <row r="1692" spans="1:8">
      <c r="A1692">
        <v>1691</v>
      </c>
      <c r="B1692" t="str">
        <f>IF(Data!$B1696&lt;&gt;INDEX(Unique!$B$2:$B$5, MATCH(Data!$A1696, Unique!$A$2:$A$5, 0)), "Mismatch", "")</f>
        <v/>
      </c>
      <c r="E1692" s="28" t="s">
        <v>22</v>
      </c>
      <c r="F1692" s="38">
        <v>0.4</v>
      </c>
      <c r="G1692" s="43">
        <v>3500</v>
      </c>
      <c r="H1692" s="38">
        <v>1400</v>
      </c>
    </row>
    <row r="1693" spans="1:8">
      <c r="A1693">
        <v>1692</v>
      </c>
      <c r="B1693" t="str">
        <f>IF(Data!$B1697&lt;&gt;INDEX(Unique!$B$2:$B$5, MATCH(Data!$A1697, Unique!$A$2:$A$5, 0)), "Mismatch", "")</f>
        <v/>
      </c>
      <c r="E1693" s="28" t="s">
        <v>23</v>
      </c>
      <c r="F1693" s="38">
        <v>0.45</v>
      </c>
      <c r="G1693" s="43">
        <v>5250</v>
      </c>
      <c r="H1693" s="38">
        <v>2362.5</v>
      </c>
    </row>
    <row r="1694" spans="1:8">
      <c r="A1694">
        <v>1693</v>
      </c>
      <c r="B1694" t="str">
        <f>IF(Data!$B1698&lt;&gt;INDEX(Unique!$B$2:$B$5, MATCH(Data!$A1698, Unique!$A$2:$A$5, 0)), "Mismatch", "")</f>
        <v/>
      </c>
      <c r="E1694" s="28" t="s">
        <v>18</v>
      </c>
      <c r="F1694" s="38">
        <v>0.4</v>
      </c>
      <c r="G1694" s="43">
        <v>7500</v>
      </c>
      <c r="H1694" s="38">
        <v>3000</v>
      </c>
    </row>
    <row r="1695" spans="1:8">
      <c r="A1695">
        <v>1694</v>
      </c>
      <c r="B1695" t="str">
        <f>IF(Data!$B1699&lt;&gt;INDEX(Unique!$B$2:$B$5, MATCH(Data!$A1699, Unique!$A$2:$A$5, 0)), "Mismatch", "")</f>
        <v/>
      </c>
      <c r="E1695" s="28" t="s">
        <v>19</v>
      </c>
      <c r="F1695" s="38">
        <v>0.35000000000000009</v>
      </c>
      <c r="G1695" s="43">
        <v>5000</v>
      </c>
      <c r="H1695" s="38">
        <v>1750.0000000000005</v>
      </c>
    </row>
    <row r="1696" spans="1:8">
      <c r="A1696">
        <v>1695</v>
      </c>
      <c r="B1696" t="str">
        <f>IF(Data!$B1700&lt;&gt;INDEX(Unique!$B$2:$B$5, MATCH(Data!$A1700, Unique!$A$2:$A$5, 0)), "Mismatch", "")</f>
        <v/>
      </c>
      <c r="E1696" s="28" t="s">
        <v>20</v>
      </c>
      <c r="F1696" s="38">
        <v>0.30000000000000004</v>
      </c>
      <c r="G1696" s="43">
        <v>4250</v>
      </c>
      <c r="H1696" s="38">
        <v>1275.0000000000002</v>
      </c>
    </row>
    <row r="1697" spans="1:8">
      <c r="A1697">
        <v>1696</v>
      </c>
      <c r="B1697" t="str">
        <f>IF(Data!$B1701&lt;&gt;INDEX(Unique!$B$2:$B$5, MATCH(Data!$A1701, Unique!$A$2:$A$5, 0)), "Mismatch", "")</f>
        <v/>
      </c>
      <c r="E1697" s="28" t="s">
        <v>21</v>
      </c>
      <c r="F1697" s="38">
        <v>0.30000000000000004</v>
      </c>
      <c r="G1697" s="43">
        <v>3750</v>
      </c>
      <c r="H1697" s="38">
        <v>1125.0000000000002</v>
      </c>
    </row>
    <row r="1698" spans="1:8">
      <c r="A1698">
        <v>1697</v>
      </c>
      <c r="B1698" t="str">
        <f>IF(Data!$B1702&lt;&gt;INDEX(Unique!$B$2:$B$5, MATCH(Data!$A1702, Unique!$A$2:$A$5, 0)), "Mismatch", "")</f>
        <v/>
      </c>
      <c r="E1698" s="28" t="s">
        <v>22</v>
      </c>
      <c r="F1698" s="38">
        <v>0.4</v>
      </c>
      <c r="G1698" s="43">
        <v>3750</v>
      </c>
      <c r="H1698" s="38">
        <v>1500</v>
      </c>
    </row>
    <row r="1699" spans="1:8">
      <c r="A1699">
        <v>1698</v>
      </c>
      <c r="B1699" t="str">
        <f>IF(Data!$B1703&lt;&gt;INDEX(Unique!$B$2:$B$5, MATCH(Data!$A1703, Unique!$A$2:$A$5, 0)), "Mismatch", "")</f>
        <v/>
      </c>
      <c r="E1699" s="28" t="s">
        <v>23</v>
      </c>
      <c r="F1699" s="38">
        <v>0.45</v>
      </c>
      <c r="G1699" s="43">
        <v>5500</v>
      </c>
      <c r="H1699" s="38">
        <v>2475</v>
      </c>
    </row>
    <row r="1700" spans="1:8">
      <c r="A1700">
        <v>1699</v>
      </c>
      <c r="B1700" t="str">
        <f>IF(Data!$B1704&lt;&gt;INDEX(Unique!$B$2:$B$5, MATCH(Data!$A1704, Unique!$A$2:$A$5, 0)), "Mismatch", "")</f>
        <v/>
      </c>
      <c r="E1700" s="28" t="s">
        <v>18</v>
      </c>
      <c r="F1700" s="38">
        <v>0.4</v>
      </c>
      <c r="G1700" s="43">
        <v>7000</v>
      </c>
      <c r="H1700" s="38">
        <v>2800</v>
      </c>
    </row>
    <row r="1701" spans="1:8">
      <c r="A1701">
        <v>1700</v>
      </c>
      <c r="B1701" t="str">
        <f>IF(Data!$B1705&lt;&gt;INDEX(Unique!$B$2:$B$5, MATCH(Data!$A1705, Unique!$A$2:$A$5, 0)), "Mismatch", "")</f>
        <v/>
      </c>
      <c r="E1701" s="28" t="s">
        <v>19</v>
      </c>
      <c r="F1701" s="38">
        <v>0.40000000000000008</v>
      </c>
      <c r="G1701" s="43">
        <v>4750</v>
      </c>
      <c r="H1701" s="38">
        <v>1900.0000000000005</v>
      </c>
    </row>
    <row r="1702" spans="1:8">
      <c r="A1702">
        <v>1701</v>
      </c>
      <c r="B1702" t="str">
        <f>IF(Data!$B1706&lt;&gt;INDEX(Unique!$B$2:$B$5, MATCH(Data!$A1706, Unique!$A$2:$A$5, 0)), "Mismatch", "")</f>
        <v/>
      </c>
      <c r="E1702" s="28" t="s">
        <v>20</v>
      </c>
      <c r="F1702" s="38">
        <v>0.35000000000000003</v>
      </c>
      <c r="G1702" s="43">
        <v>4000</v>
      </c>
      <c r="H1702" s="38">
        <v>1400.0000000000002</v>
      </c>
    </row>
    <row r="1703" spans="1:8">
      <c r="A1703">
        <v>1702</v>
      </c>
      <c r="B1703" t="str">
        <f>IF(Data!$B1707&lt;&gt;INDEX(Unique!$B$2:$B$5, MATCH(Data!$A1707, Unique!$A$2:$A$5, 0)), "Mismatch", "")</f>
        <v/>
      </c>
      <c r="E1703" s="28" t="s">
        <v>21</v>
      </c>
      <c r="F1703" s="38">
        <v>0.25000000000000006</v>
      </c>
      <c r="G1703" s="43">
        <v>3250</v>
      </c>
      <c r="H1703" s="38">
        <v>812.50000000000023</v>
      </c>
    </row>
    <row r="1704" spans="1:8">
      <c r="A1704">
        <v>1703</v>
      </c>
      <c r="B1704" t="str">
        <f>IF(Data!$B1708&lt;&gt;INDEX(Unique!$B$2:$B$5, MATCH(Data!$A1708, Unique!$A$2:$A$5, 0)), "Mismatch", "")</f>
        <v/>
      </c>
      <c r="E1704" s="28" t="s">
        <v>22</v>
      </c>
      <c r="F1704" s="38">
        <v>0.35000000000000003</v>
      </c>
      <c r="G1704" s="43">
        <v>3000</v>
      </c>
      <c r="H1704" s="38">
        <v>1050</v>
      </c>
    </row>
    <row r="1705" spans="1:8">
      <c r="A1705">
        <v>1704</v>
      </c>
      <c r="B1705" t="str">
        <f>IF(Data!$B1709&lt;&gt;INDEX(Unique!$B$2:$B$5, MATCH(Data!$A1709, Unique!$A$2:$A$5, 0)), "Mismatch", "")</f>
        <v/>
      </c>
      <c r="E1705" s="28" t="s">
        <v>23</v>
      </c>
      <c r="F1705" s="38">
        <v>0.4</v>
      </c>
      <c r="G1705" s="43">
        <v>4750</v>
      </c>
      <c r="H1705" s="38">
        <v>1900</v>
      </c>
    </row>
    <row r="1706" spans="1:8">
      <c r="A1706">
        <v>1705</v>
      </c>
      <c r="B1706" t="str">
        <f>IF(Data!$B1710&lt;&gt;INDEX(Unique!$B$2:$B$5, MATCH(Data!$A1710, Unique!$A$2:$A$5, 0)), "Mismatch", "")</f>
        <v/>
      </c>
      <c r="E1706" s="28" t="s">
        <v>18</v>
      </c>
      <c r="F1706" s="38">
        <v>0.35000000000000003</v>
      </c>
      <c r="G1706" s="43">
        <v>6000</v>
      </c>
      <c r="H1706" s="38">
        <v>2100</v>
      </c>
    </row>
    <row r="1707" spans="1:8">
      <c r="A1707">
        <v>1706</v>
      </c>
      <c r="B1707" t="str">
        <f>IF(Data!$B1711&lt;&gt;INDEX(Unique!$B$2:$B$5, MATCH(Data!$A1711, Unique!$A$2:$A$5, 0)), "Mismatch", "")</f>
        <v/>
      </c>
      <c r="E1707" s="28" t="s">
        <v>19</v>
      </c>
      <c r="F1707" s="38">
        <v>0.3000000000000001</v>
      </c>
      <c r="G1707" s="43">
        <v>4000</v>
      </c>
      <c r="H1707" s="38">
        <v>1200.0000000000005</v>
      </c>
    </row>
    <row r="1708" spans="1:8">
      <c r="A1708">
        <v>1707</v>
      </c>
      <c r="B1708" t="str">
        <f>IF(Data!$B1712&lt;&gt;INDEX(Unique!$B$2:$B$5, MATCH(Data!$A1712, Unique!$A$2:$A$5, 0)), "Mismatch", "")</f>
        <v/>
      </c>
      <c r="E1708" s="28" t="s">
        <v>20</v>
      </c>
      <c r="F1708" s="38">
        <v>0.15000000000000002</v>
      </c>
      <c r="G1708" s="43">
        <v>3000</v>
      </c>
      <c r="H1708" s="38">
        <v>450.00000000000006</v>
      </c>
    </row>
    <row r="1709" spans="1:8">
      <c r="A1709">
        <v>1708</v>
      </c>
      <c r="B1709" t="str">
        <f>IF(Data!$B1713&lt;&gt;INDEX(Unique!$B$2:$B$5, MATCH(Data!$A1713, Unique!$A$2:$A$5, 0)), "Mismatch", "")</f>
        <v/>
      </c>
      <c r="E1709" s="28" t="s">
        <v>21</v>
      </c>
      <c r="F1709" s="38">
        <v>0.15000000000000002</v>
      </c>
      <c r="G1709" s="43">
        <v>2750</v>
      </c>
      <c r="H1709" s="38">
        <v>412.50000000000006</v>
      </c>
    </row>
    <row r="1710" spans="1:8">
      <c r="A1710">
        <v>1709</v>
      </c>
      <c r="B1710" t="str">
        <f>IF(Data!$B1714&lt;&gt;INDEX(Unique!$B$2:$B$5, MATCH(Data!$A1714, Unique!$A$2:$A$5, 0)), "Mismatch", "")</f>
        <v/>
      </c>
      <c r="E1710" s="28" t="s">
        <v>22</v>
      </c>
      <c r="F1710" s="38">
        <v>0.25</v>
      </c>
      <c r="G1710" s="43">
        <v>2750</v>
      </c>
      <c r="H1710" s="38">
        <v>687.5</v>
      </c>
    </row>
    <row r="1711" spans="1:8">
      <c r="A1711">
        <v>1710</v>
      </c>
      <c r="B1711" t="str">
        <f>IF(Data!$B1715&lt;&gt;INDEX(Unique!$B$2:$B$5, MATCH(Data!$A1715, Unique!$A$2:$A$5, 0)), "Mismatch", "")</f>
        <v/>
      </c>
      <c r="E1711" s="28" t="s">
        <v>23</v>
      </c>
      <c r="F1711" s="38">
        <v>0.30000000000000004</v>
      </c>
      <c r="G1711" s="43">
        <v>3500</v>
      </c>
      <c r="H1711" s="38">
        <v>1050.0000000000002</v>
      </c>
    </row>
    <row r="1712" spans="1:8">
      <c r="A1712">
        <v>1711</v>
      </c>
      <c r="B1712" t="str">
        <f>IF(Data!$B1716&lt;&gt;INDEX(Unique!$B$2:$B$5, MATCH(Data!$A1716, Unique!$A$2:$A$5, 0)), "Mismatch", "")</f>
        <v/>
      </c>
      <c r="E1712" s="28" t="s">
        <v>18</v>
      </c>
      <c r="F1712" s="38">
        <v>0.35</v>
      </c>
      <c r="G1712" s="43">
        <v>5250</v>
      </c>
      <c r="H1712" s="38">
        <v>1837.4999999999998</v>
      </c>
    </row>
    <row r="1713" spans="1:8">
      <c r="A1713">
        <v>1712</v>
      </c>
      <c r="B1713" t="str">
        <f>IF(Data!$B1717&lt;&gt;INDEX(Unique!$B$2:$B$5, MATCH(Data!$A1717, Unique!$A$2:$A$5, 0)), "Mismatch", "")</f>
        <v/>
      </c>
      <c r="E1713" s="28" t="s">
        <v>19</v>
      </c>
      <c r="F1713" s="38">
        <v>0.25</v>
      </c>
      <c r="G1713" s="43">
        <v>3500</v>
      </c>
      <c r="H1713" s="38">
        <v>875</v>
      </c>
    </row>
    <row r="1714" spans="1:8">
      <c r="A1714">
        <v>1713</v>
      </c>
      <c r="B1714" t="str">
        <f>IF(Data!$B1718&lt;&gt;INDEX(Unique!$B$2:$B$5, MATCH(Data!$A1718, Unique!$A$2:$A$5, 0)), "Mismatch", "")</f>
        <v/>
      </c>
      <c r="E1714" s="28" t="s">
        <v>20</v>
      </c>
      <c r="F1714" s="38">
        <v>0.25</v>
      </c>
      <c r="G1714" s="43">
        <v>2500</v>
      </c>
      <c r="H1714" s="38">
        <v>625</v>
      </c>
    </row>
    <row r="1715" spans="1:8">
      <c r="A1715">
        <v>1714</v>
      </c>
      <c r="B1715" t="str">
        <f>IF(Data!$B1719&lt;&gt;INDEX(Unique!$B$2:$B$5, MATCH(Data!$A1719, Unique!$A$2:$A$5, 0)), "Mismatch", "")</f>
        <v/>
      </c>
      <c r="E1715" s="28" t="s">
        <v>21</v>
      </c>
      <c r="F1715" s="38">
        <v>0.25</v>
      </c>
      <c r="G1715" s="43">
        <v>2250</v>
      </c>
      <c r="H1715" s="38">
        <v>562.5</v>
      </c>
    </row>
    <row r="1716" spans="1:8">
      <c r="A1716">
        <v>1715</v>
      </c>
      <c r="B1716" t="str">
        <f>IF(Data!$B1720&lt;&gt;INDEX(Unique!$B$2:$B$5, MATCH(Data!$A1720, Unique!$A$2:$A$5, 0)), "Mismatch", "")</f>
        <v/>
      </c>
      <c r="E1716" s="28" t="s">
        <v>22</v>
      </c>
      <c r="F1716" s="38">
        <v>0.35</v>
      </c>
      <c r="G1716" s="43">
        <v>2250</v>
      </c>
      <c r="H1716" s="38">
        <v>787.5</v>
      </c>
    </row>
    <row r="1717" spans="1:8">
      <c r="A1717">
        <v>1716</v>
      </c>
      <c r="B1717" t="str">
        <f>IF(Data!$B1721&lt;&gt;INDEX(Unique!$B$2:$B$5, MATCH(Data!$A1721, Unique!$A$2:$A$5, 0)), "Mismatch", "")</f>
        <v/>
      </c>
      <c r="E1717" s="28" t="s">
        <v>23</v>
      </c>
      <c r="F1717" s="38">
        <v>0.39999999999999991</v>
      </c>
      <c r="G1717" s="43">
        <v>3500</v>
      </c>
      <c r="H1717" s="38">
        <v>1399.9999999999998</v>
      </c>
    </row>
    <row r="1718" spans="1:8">
      <c r="A1718">
        <v>1717</v>
      </c>
      <c r="B1718" t="str">
        <f>IF(Data!$B1722&lt;&gt;INDEX(Unique!$B$2:$B$5, MATCH(Data!$A1722, Unique!$A$2:$A$5, 0)), "Mismatch", "")</f>
        <v/>
      </c>
      <c r="E1718" s="28" t="s">
        <v>18</v>
      </c>
      <c r="F1718" s="38">
        <v>0.35000000000000003</v>
      </c>
      <c r="G1718" s="43">
        <v>5000</v>
      </c>
      <c r="H1718" s="38">
        <v>1750.0000000000002</v>
      </c>
    </row>
    <row r="1719" spans="1:8">
      <c r="A1719">
        <v>1718</v>
      </c>
      <c r="B1719" t="str">
        <f>IF(Data!$B1723&lt;&gt;INDEX(Unique!$B$2:$B$5, MATCH(Data!$A1723, Unique!$A$2:$A$5, 0)), "Mismatch", "")</f>
        <v/>
      </c>
      <c r="E1719" s="28" t="s">
        <v>19</v>
      </c>
      <c r="F1719" s="38">
        <v>0.25000000000000006</v>
      </c>
      <c r="G1719" s="43">
        <v>3500</v>
      </c>
      <c r="H1719" s="38">
        <v>875.00000000000023</v>
      </c>
    </row>
    <row r="1720" spans="1:8">
      <c r="A1720">
        <v>1719</v>
      </c>
      <c r="B1720" t="str">
        <f>IF(Data!$B1724&lt;&gt;INDEX(Unique!$B$2:$B$5, MATCH(Data!$A1724, Unique!$A$2:$A$5, 0)), "Mismatch", "")</f>
        <v/>
      </c>
      <c r="E1720" s="28" t="s">
        <v>20</v>
      </c>
      <c r="F1720" s="38">
        <v>0.25000000000000006</v>
      </c>
      <c r="G1720" s="43">
        <v>2950</v>
      </c>
      <c r="H1720" s="38">
        <v>737.50000000000011</v>
      </c>
    </row>
    <row r="1721" spans="1:8">
      <c r="A1721">
        <v>1720</v>
      </c>
      <c r="B1721" t="str">
        <f>IF(Data!$B1725&lt;&gt;INDEX(Unique!$B$2:$B$5, MATCH(Data!$A1725, Unique!$A$2:$A$5, 0)), "Mismatch", "")</f>
        <v/>
      </c>
      <c r="E1721" s="28" t="s">
        <v>21</v>
      </c>
      <c r="F1721" s="38">
        <v>0.25000000000000006</v>
      </c>
      <c r="G1721" s="43">
        <v>3250</v>
      </c>
      <c r="H1721" s="38">
        <v>812.50000000000023</v>
      </c>
    </row>
    <row r="1722" spans="1:8">
      <c r="A1722">
        <v>1721</v>
      </c>
      <c r="B1722" t="str">
        <f>IF(Data!$B1726&lt;&gt;INDEX(Unique!$B$2:$B$5, MATCH(Data!$A1726, Unique!$A$2:$A$5, 0)), "Mismatch", "")</f>
        <v/>
      </c>
      <c r="E1722" s="28" t="s">
        <v>22</v>
      </c>
      <c r="F1722" s="38">
        <v>0.44999999999999996</v>
      </c>
      <c r="G1722" s="43">
        <v>3000</v>
      </c>
      <c r="H1722" s="38">
        <v>1349.9999999999998</v>
      </c>
    </row>
    <row r="1723" spans="1:8">
      <c r="A1723">
        <v>1722</v>
      </c>
      <c r="B1723" t="str">
        <f>IF(Data!$B1727&lt;&gt;INDEX(Unique!$B$2:$B$5, MATCH(Data!$A1727, Unique!$A$2:$A$5, 0)), "Mismatch", "")</f>
        <v/>
      </c>
      <c r="E1723" s="28" t="s">
        <v>23</v>
      </c>
      <c r="F1723" s="38">
        <v>0.49999999999999983</v>
      </c>
      <c r="G1723" s="43">
        <v>4000</v>
      </c>
      <c r="H1723" s="38">
        <v>1999.9999999999993</v>
      </c>
    </row>
    <row r="1724" spans="1:8">
      <c r="A1724">
        <v>1723</v>
      </c>
      <c r="B1724" t="str">
        <f>IF(Data!$B1728&lt;&gt;INDEX(Unique!$B$2:$B$5, MATCH(Data!$A1728, Unique!$A$2:$A$5, 0)), "Mismatch", "")</f>
        <v/>
      </c>
      <c r="E1724" s="28" t="s">
        <v>18</v>
      </c>
      <c r="F1724" s="38">
        <v>0.44999999999999996</v>
      </c>
      <c r="G1724" s="43">
        <v>6500</v>
      </c>
      <c r="H1724" s="38">
        <v>2924.9999999999995</v>
      </c>
    </row>
    <row r="1725" spans="1:8">
      <c r="A1725">
        <v>1724</v>
      </c>
      <c r="B1725" t="str">
        <f>IF(Data!$B1729&lt;&gt;INDEX(Unique!$B$2:$B$5, MATCH(Data!$A1729, Unique!$A$2:$A$5, 0)), "Mismatch", "")</f>
        <v/>
      </c>
      <c r="E1725" s="28" t="s">
        <v>19</v>
      </c>
      <c r="F1725" s="38">
        <v>0.35000000000000003</v>
      </c>
      <c r="G1725" s="43">
        <v>4500</v>
      </c>
      <c r="H1725" s="38">
        <v>1575.0000000000002</v>
      </c>
    </row>
    <row r="1726" spans="1:8">
      <c r="A1726">
        <v>1725</v>
      </c>
      <c r="B1726" t="str">
        <f>IF(Data!$B1730&lt;&gt;INDEX(Unique!$B$2:$B$5, MATCH(Data!$A1730, Unique!$A$2:$A$5, 0)), "Mismatch", "")</f>
        <v/>
      </c>
      <c r="E1726" s="28" t="s">
        <v>20</v>
      </c>
      <c r="F1726" s="38">
        <v>0.35000000000000003</v>
      </c>
      <c r="G1726" s="43">
        <v>4000</v>
      </c>
      <c r="H1726" s="38">
        <v>1400.0000000000002</v>
      </c>
    </row>
    <row r="1727" spans="1:8">
      <c r="A1727">
        <v>1726</v>
      </c>
      <c r="B1727" t="str">
        <f>IF(Data!$B1731&lt;&gt;INDEX(Unique!$B$2:$B$5, MATCH(Data!$A1731, Unique!$A$2:$A$5, 0)), "Mismatch", "")</f>
        <v/>
      </c>
      <c r="E1727" s="28" t="s">
        <v>21</v>
      </c>
      <c r="F1727" s="38">
        <v>0.35000000000000003</v>
      </c>
      <c r="G1727" s="43">
        <v>3500</v>
      </c>
      <c r="H1727" s="38">
        <v>1225.0000000000002</v>
      </c>
    </row>
    <row r="1728" spans="1:8">
      <c r="A1728">
        <v>1727</v>
      </c>
      <c r="B1728" t="str">
        <f>IF(Data!$B1732&lt;&gt;INDEX(Unique!$B$2:$B$5, MATCH(Data!$A1732, Unique!$A$2:$A$5, 0)), "Mismatch", "")</f>
        <v/>
      </c>
      <c r="E1728" s="28" t="s">
        <v>22</v>
      </c>
      <c r="F1728" s="38">
        <v>0.44999999999999996</v>
      </c>
      <c r="G1728" s="43">
        <v>3500</v>
      </c>
      <c r="H1728" s="38">
        <v>1574.9999999999998</v>
      </c>
    </row>
    <row r="1729" spans="1:8">
      <c r="A1729">
        <v>1728</v>
      </c>
      <c r="B1729" t="str">
        <f>IF(Data!$B1733&lt;&gt;INDEX(Unique!$B$2:$B$5, MATCH(Data!$A1733, Unique!$A$2:$A$5, 0)), "Mismatch", "")</f>
        <v/>
      </c>
      <c r="E1729" s="28" t="s">
        <v>23</v>
      </c>
      <c r="F1729" s="38">
        <v>0.49999999999999983</v>
      </c>
      <c r="G1729" s="43">
        <v>4500</v>
      </c>
      <c r="H1729" s="38">
        <v>2249.9999999999991</v>
      </c>
    </row>
    <row r="1730" spans="1:8">
      <c r="A1730">
        <v>1729</v>
      </c>
      <c r="B1730" t="str">
        <f>IF(Data!$B1734&lt;&gt;INDEX(Unique!$B$2:$B$5, MATCH(Data!$A1734, Unique!$A$2:$A$5, 0)), "Mismatch", "")</f>
        <v/>
      </c>
      <c r="E1730" s="28" t="s">
        <v>18</v>
      </c>
      <c r="F1730" s="38">
        <v>0.25</v>
      </c>
      <c r="G1730" s="43">
        <v>6750</v>
      </c>
      <c r="H1730" s="38">
        <v>1687.5</v>
      </c>
    </row>
    <row r="1731" spans="1:8">
      <c r="A1731">
        <v>1730</v>
      </c>
      <c r="B1731" t="str">
        <f>IF(Data!$B1735&lt;&gt;INDEX(Unique!$B$2:$B$5, MATCH(Data!$A1735, Unique!$A$2:$A$5, 0)), "Mismatch", "")</f>
        <v/>
      </c>
      <c r="E1731" s="28" t="s">
        <v>19</v>
      </c>
      <c r="F1731" s="38">
        <v>0.25</v>
      </c>
      <c r="G1731" s="43">
        <v>4750</v>
      </c>
      <c r="H1731" s="38">
        <v>1187.5</v>
      </c>
    </row>
    <row r="1732" spans="1:8">
      <c r="A1732">
        <v>1731</v>
      </c>
      <c r="B1732" t="str">
        <f>IF(Data!$B1736&lt;&gt;INDEX(Unique!$B$2:$B$5, MATCH(Data!$A1736, Unique!$A$2:$A$5, 0)), "Mismatch", "")</f>
        <v/>
      </c>
      <c r="E1732" s="28" t="s">
        <v>20</v>
      </c>
      <c r="F1732" s="38">
        <v>0.15000000000000002</v>
      </c>
      <c r="G1732" s="43">
        <v>4750</v>
      </c>
      <c r="H1732" s="38">
        <v>712.50000000000011</v>
      </c>
    </row>
    <row r="1733" spans="1:8">
      <c r="A1733">
        <v>1732</v>
      </c>
      <c r="B1733" t="str">
        <f>IF(Data!$B1737&lt;&gt;INDEX(Unique!$B$2:$B$5, MATCH(Data!$A1737, Unique!$A$2:$A$5, 0)), "Mismatch", "")</f>
        <v/>
      </c>
      <c r="E1733" s="28" t="s">
        <v>21</v>
      </c>
      <c r="F1733" s="38">
        <v>0.20000000000000007</v>
      </c>
      <c r="G1733" s="43">
        <v>3250</v>
      </c>
      <c r="H1733" s="38">
        <v>650.00000000000023</v>
      </c>
    </row>
    <row r="1734" spans="1:8">
      <c r="A1734">
        <v>1733</v>
      </c>
      <c r="B1734" t="str">
        <f>IF(Data!$B1738&lt;&gt;INDEX(Unique!$B$2:$B$5, MATCH(Data!$A1738, Unique!$A$2:$A$5, 0)), "Mismatch", "")</f>
        <v/>
      </c>
      <c r="E1734" s="28" t="s">
        <v>22</v>
      </c>
      <c r="F1734" s="38">
        <v>0.35</v>
      </c>
      <c r="G1734" s="43">
        <v>3750</v>
      </c>
      <c r="H1734" s="38">
        <v>1312.5</v>
      </c>
    </row>
    <row r="1735" spans="1:8">
      <c r="A1735">
        <v>1734</v>
      </c>
      <c r="B1735" t="str">
        <f>IF(Data!$B1739&lt;&gt;INDEX(Unique!$B$2:$B$5, MATCH(Data!$A1739, Unique!$A$2:$A$5, 0)), "Mismatch", "")</f>
        <v/>
      </c>
      <c r="E1735" s="28" t="s">
        <v>23</v>
      </c>
      <c r="F1735" s="38">
        <v>0.25</v>
      </c>
      <c r="G1735" s="43">
        <v>4750</v>
      </c>
      <c r="H1735" s="38">
        <v>1187.5</v>
      </c>
    </row>
    <row r="1736" spans="1:8">
      <c r="A1736">
        <v>1735</v>
      </c>
      <c r="B1736" t="str">
        <f>IF(Data!$B1740&lt;&gt;INDEX(Unique!$B$2:$B$5, MATCH(Data!$A1740, Unique!$A$2:$A$5, 0)), "Mismatch", "")</f>
        <v/>
      </c>
      <c r="E1736" s="28" t="s">
        <v>18</v>
      </c>
      <c r="F1736" s="38">
        <v>0.25</v>
      </c>
      <c r="G1736" s="43">
        <v>7250</v>
      </c>
      <c r="H1736" s="38">
        <v>1812.5</v>
      </c>
    </row>
    <row r="1737" spans="1:8">
      <c r="A1737">
        <v>1736</v>
      </c>
      <c r="B1737" t="str">
        <f>IF(Data!$B1741&lt;&gt;INDEX(Unique!$B$2:$B$5, MATCH(Data!$A1741, Unique!$A$2:$A$5, 0)), "Mismatch", "")</f>
        <v/>
      </c>
      <c r="E1737" s="28" t="s">
        <v>19</v>
      </c>
      <c r="F1737" s="38">
        <v>0.25</v>
      </c>
      <c r="G1737" s="43">
        <v>3750</v>
      </c>
      <c r="H1737" s="38">
        <v>937.5</v>
      </c>
    </row>
    <row r="1738" spans="1:8">
      <c r="A1738">
        <v>1737</v>
      </c>
      <c r="B1738" t="str">
        <f>IF(Data!$B1742&lt;&gt;INDEX(Unique!$B$2:$B$5, MATCH(Data!$A1742, Unique!$A$2:$A$5, 0)), "Mismatch", "")</f>
        <v/>
      </c>
      <c r="E1738" s="28" t="s">
        <v>20</v>
      </c>
      <c r="F1738" s="38">
        <v>0.15000000000000002</v>
      </c>
      <c r="G1738" s="43">
        <v>4250</v>
      </c>
      <c r="H1738" s="38">
        <v>637.50000000000011</v>
      </c>
    </row>
    <row r="1739" spans="1:8">
      <c r="A1739">
        <v>1738</v>
      </c>
      <c r="B1739" t="str">
        <f>IF(Data!$B1743&lt;&gt;INDEX(Unique!$B$2:$B$5, MATCH(Data!$A1743, Unique!$A$2:$A$5, 0)), "Mismatch", "")</f>
        <v/>
      </c>
      <c r="E1739" s="28" t="s">
        <v>21</v>
      </c>
      <c r="F1739" s="38">
        <v>0.20000000000000007</v>
      </c>
      <c r="G1739" s="43">
        <v>3000</v>
      </c>
      <c r="H1739" s="38">
        <v>600.00000000000023</v>
      </c>
    </row>
    <row r="1740" spans="1:8">
      <c r="A1740">
        <v>1739</v>
      </c>
      <c r="B1740" t="str">
        <f>IF(Data!$B1744&lt;&gt;INDEX(Unique!$B$2:$B$5, MATCH(Data!$A1744, Unique!$A$2:$A$5, 0)), "Mismatch", "")</f>
        <v/>
      </c>
      <c r="E1740" s="28" t="s">
        <v>22</v>
      </c>
      <c r="F1740" s="38">
        <v>0.35</v>
      </c>
      <c r="G1740" s="43">
        <v>3750</v>
      </c>
      <c r="H1740" s="38">
        <v>1312.5</v>
      </c>
    </row>
    <row r="1741" spans="1:8">
      <c r="A1741">
        <v>1740</v>
      </c>
      <c r="B1741" t="str">
        <f>IF(Data!$B1745&lt;&gt;INDEX(Unique!$B$2:$B$5, MATCH(Data!$A1745, Unique!$A$2:$A$5, 0)), "Mismatch", "")</f>
        <v/>
      </c>
      <c r="E1741" s="28" t="s">
        <v>23</v>
      </c>
      <c r="F1741" s="38">
        <v>0.25</v>
      </c>
      <c r="G1741" s="43">
        <v>4500</v>
      </c>
      <c r="H1741" s="38">
        <v>1125</v>
      </c>
    </row>
    <row r="1742" spans="1:8">
      <c r="A1742">
        <v>1741</v>
      </c>
      <c r="B1742" t="str">
        <f>IF(Data!$B1746&lt;&gt;INDEX(Unique!$B$2:$B$5, MATCH(Data!$A1746, Unique!$A$2:$A$5, 0)), "Mismatch", "")</f>
        <v/>
      </c>
      <c r="E1742" s="28" t="s">
        <v>18</v>
      </c>
      <c r="F1742" s="38">
        <v>0.30000000000000004</v>
      </c>
      <c r="G1742" s="43">
        <v>6700</v>
      </c>
      <c r="H1742" s="38">
        <v>2010.0000000000002</v>
      </c>
    </row>
    <row r="1743" spans="1:8">
      <c r="A1743">
        <v>1742</v>
      </c>
      <c r="B1743" t="str">
        <f>IF(Data!$B1747&lt;&gt;INDEX(Unique!$B$2:$B$5, MATCH(Data!$A1747, Unique!$A$2:$A$5, 0)), "Mismatch", "")</f>
        <v/>
      </c>
      <c r="E1743" s="28" t="s">
        <v>19</v>
      </c>
      <c r="F1743" s="38">
        <v>0.30000000000000004</v>
      </c>
      <c r="G1743" s="43">
        <v>3500</v>
      </c>
      <c r="H1743" s="38">
        <v>1050.0000000000002</v>
      </c>
    </row>
    <row r="1744" spans="1:8">
      <c r="A1744">
        <v>1743</v>
      </c>
      <c r="B1744" t="str">
        <f>IF(Data!$B1748&lt;&gt;INDEX(Unique!$B$2:$B$5, MATCH(Data!$A1748, Unique!$A$2:$A$5, 0)), "Mismatch", "")</f>
        <v/>
      </c>
      <c r="E1744" s="28" t="s">
        <v>20</v>
      </c>
      <c r="F1744" s="38">
        <v>0.20000000000000007</v>
      </c>
      <c r="G1744" s="43">
        <v>4000</v>
      </c>
      <c r="H1744" s="38">
        <v>800.00000000000023</v>
      </c>
    </row>
    <row r="1745" spans="1:8">
      <c r="A1745">
        <v>1744</v>
      </c>
      <c r="B1745" t="str">
        <f>IF(Data!$B1749&lt;&gt;INDEX(Unique!$B$2:$B$5, MATCH(Data!$A1749, Unique!$A$2:$A$5, 0)), "Mismatch", "")</f>
        <v/>
      </c>
      <c r="E1745" s="28" t="s">
        <v>21</v>
      </c>
      <c r="F1745" s="38">
        <v>0.25</v>
      </c>
      <c r="G1745" s="43">
        <v>2500</v>
      </c>
      <c r="H1745" s="38">
        <v>625</v>
      </c>
    </row>
    <row r="1746" spans="1:8">
      <c r="A1746">
        <v>1745</v>
      </c>
      <c r="B1746" t="str">
        <f>IF(Data!$B1750&lt;&gt;INDEX(Unique!$B$2:$B$5, MATCH(Data!$A1750, Unique!$A$2:$A$5, 0)), "Mismatch", "")</f>
        <v/>
      </c>
      <c r="E1746" s="28" t="s">
        <v>22</v>
      </c>
      <c r="F1746" s="38">
        <v>0.4</v>
      </c>
      <c r="G1746" s="43">
        <v>3000</v>
      </c>
      <c r="H1746" s="38">
        <v>1200</v>
      </c>
    </row>
    <row r="1747" spans="1:8">
      <c r="A1747">
        <v>1746</v>
      </c>
      <c r="B1747" t="str">
        <f>IF(Data!$B1751&lt;&gt;INDEX(Unique!$B$2:$B$5, MATCH(Data!$A1751, Unique!$A$2:$A$5, 0)), "Mismatch", "")</f>
        <v/>
      </c>
      <c r="E1747" s="28" t="s">
        <v>23</v>
      </c>
      <c r="F1747" s="38">
        <v>0.30000000000000004</v>
      </c>
      <c r="G1747" s="43">
        <v>4000</v>
      </c>
      <c r="H1747" s="38">
        <v>1200.0000000000002</v>
      </c>
    </row>
    <row r="1748" spans="1:8">
      <c r="A1748">
        <v>1747</v>
      </c>
      <c r="B1748" t="str">
        <f>IF(Data!$B1752&lt;&gt;INDEX(Unique!$B$2:$B$5, MATCH(Data!$A1752, Unique!$A$2:$A$5, 0)), "Mismatch", "")</f>
        <v/>
      </c>
      <c r="E1748" s="28" t="s">
        <v>18</v>
      </c>
      <c r="F1748" s="38">
        <v>0.30000000000000004</v>
      </c>
      <c r="G1748" s="43">
        <v>6250</v>
      </c>
      <c r="H1748" s="38">
        <v>1875.0000000000002</v>
      </c>
    </row>
    <row r="1749" spans="1:8">
      <c r="A1749">
        <v>1748</v>
      </c>
      <c r="B1749" t="str">
        <f>IF(Data!$B1753&lt;&gt;INDEX(Unique!$B$2:$B$5, MATCH(Data!$A1753, Unique!$A$2:$A$5, 0)), "Mismatch", "")</f>
        <v/>
      </c>
      <c r="E1749" s="28" t="s">
        <v>19</v>
      </c>
      <c r="F1749" s="38">
        <v>0.25000000000000006</v>
      </c>
      <c r="G1749" s="43">
        <v>3250</v>
      </c>
      <c r="H1749" s="38">
        <v>812.50000000000023</v>
      </c>
    </row>
    <row r="1750" spans="1:8">
      <c r="A1750">
        <v>1749</v>
      </c>
      <c r="B1750" t="str">
        <f>IF(Data!$B1754&lt;&gt;INDEX(Unique!$B$2:$B$5, MATCH(Data!$A1754, Unique!$A$2:$A$5, 0)), "Mismatch", "")</f>
        <v/>
      </c>
      <c r="E1750" s="28" t="s">
        <v>20</v>
      </c>
      <c r="F1750" s="38">
        <v>0.15000000000000008</v>
      </c>
      <c r="G1750" s="43">
        <v>3250</v>
      </c>
      <c r="H1750" s="38">
        <v>487.50000000000023</v>
      </c>
    </row>
    <row r="1751" spans="1:8">
      <c r="A1751">
        <v>1750</v>
      </c>
      <c r="B1751" t="str">
        <f>IF(Data!$B1755&lt;&gt;INDEX(Unique!$B$2:$B$5, MATCH(Data!$A1755, Unique!$A$2:$A$5, 0)), "Mismatch", "")</f>
        <v/>
      </c>
      <c r="E1751" s="28" t="s">
        <v>21</v>
      </c>
      <c r="F1751" s="38">
        <v>0.2</v>
      </c>
      <c r="G1751" s="43">
        <v>2500</v>
      </c>
      <c r="H1751" s="38">
        <v>500</v>
      </c>
    </row>
    <row r="1752" spans="1:8">
      <c r="A1752">
        <v>1751</v>
      </c>
      <c r="B1752" t="str">
        <f>IF(Data!$B1756&lt;&gt;INDEX(Unique!$B$2:$B$5, MATCH(Data!$A1756, Unique!$A$2:$A$5, 0)), "Mismatch", "")</f>
        <v/>
      </c>
      <c r="E1752" s="28" t="s">
        <v>22</v>
      </c>
      <c r="F1752" s="38">
        <v>0.35000000000000003</v>
      </c>
      <c r="G1752" s="43">
        <v>2750</v>
      </c>
      <c r="H1752" s="38">
        <v>962.50000000000011</v>
      </c>
    </row>
    <row r="1753" spans="1:8">
      <c r="A1753">
        <v>1752</v>
      </c>
      <c r="B1753" t="str">
        <f>IF(Data!$B1757&lt;&gt;INDEX(Unique!$B$2:$B$5, MATCH(Data!$A1757, Unique!$A$2:$A$5, 0)), "Mismatch", "")</f>
        <v/>
      </c>
      <c r="E1753" s="28" t="s">
        <v>23</v>
      </c>
      <c r="F1753" s="38">
        <v>0.25000000000000006</v>
      </c>
      <c r="G1753" s="43">
        <v>4000</v>
      </c>
      <c r="H1753" s="38">
        <v>1000.0000000000002</v>
      </c>
    </row>
    <row r="1754" spans="1:8">
      <c r="A1754">
        <v>1753</v>
      </c>
      <c r="B1754" t="str">
        <f>IF(Data!$B1758&lt;&gt;INDEX(Unique!$B$2:$B$5, MATCH(Data!$A1758, Unique!$A$2:$A$5, 0)), "Mismatch", "")</f>
        <v/>
      </c>
      <c r="E1754" s="28" t="s">
        <v>18</v>
      </c>
      <c r="F1754" s="38">
        <v>0.35000000000000003</v>
      </c>
      <c r="G1754" s="43">
        <v>6700</v>
      </c>
      <c r="H1754" s="38">
        <v>2345</v>
      </c>
    </row>
    <row r="1755" spans="1:8">
      <c r="A1755">
        <v>1754</v>
      </c>
      <c r="B1755" t="str">
        <f>IF(Data!$B1759&lt;&gt;INDEX(Unique!$B$2:$B$5, MATCH(Data!$A1759, Unique!$A$2:$A$5, 0)), "Mismatch", "")</f>
        <v/>
      </c>
      <c r="E1755" s="28" t="s">
        <v>19</v>
      </c>
      <c r="F1755" s="38">
        <v>0.3000000000000001</v>
      </c>
      <c r="G1755" s="43">
        <v>3750</v>
      </c>
      <c r="H1755" s="38">
        <v>1125.0000000000005</v>
      </c>
    </row>
    <row r="1756" spans="1:8">
      <c r="A1756">
        <v>1755</v>
      </c>
      <c r="B1756" t="str">
        <f>IF(Data!$B1760&lt;&gt;INDEX(Unique!$B$2:$B$5, MATCH(Data!$A1760, Unique!$A$2:$A$5, 0)), "Mismatch", "")</f>
        <v/>
      </c>
      <c r="E1756" s="28" t="s">
        <v>20</v>
      </c>
      <c r="F1756" s="38">
        <v>0.25000000000000006</v>
      </c>
      <c r="G1756" s="43">
        <v>3500</v>
      </c>
      <c r="H1756" s="38">
        <v>875.00000000000023</v>
      </c>
    </row>
    <row r="1757" spans="1:8">
      <c r="A1757">
        <v>1756</v>
      </c>
      <c r="B1757" t="str">
        <f>IF(Data!$B1761&lt;&gt;INDEX(Unique!$B$2:$B$5, MATCH(Data!$A1761, Unique!$A$2:$A$5, 0)), "Mismatch", "")</f>
        <v/>
      </c>
      <c r="E1757" s="28" t="s">
        <v>21</v>
      </c>
      <c r="F1757" s="38">
        <v>0.25000000000000006</v>
      </c>
      <c r="G1757" s="43">
        <v>2750</v>
      </c>
      <c r="H1757" s="38">
        <v>687.50000000000011</v>
      </c>
    </row>
    <row r="1758" spans="1:8">
      <c r="A1758">
        <v>1757</v>
      </c>
      <c r="B1758" t="str">
        <f>IF(Data!$B1762&lt;&gt;INDEX(Unique!$B$2:$B$5, MATCH(Data!$A1762, Unique!$A$2:$A$5, 0)), "Mismatch", "")</f>
        <v/>
      </c>
      <c r="E1758" s="28" t="s">
        <v>22</v>
      </c>
      <c r="F1758" s="38">
        <v>0.39999999999999997</v>
      </c>
      <c r="G1758" s="43">
        <v>3000</v>
      </c>
      <c r="H1758" s="38">
        <v>1200</v>
      </c>
    </row>
    <row r="1759" spans="1:8">
      <c r="A1759">
        <v>1758</v>
      </c>
      <c r="B1759" t="str">
        <f>IF(Data!$B1763&lt;&gt;INDEX(Unique!$B$2:$B$5, MATCH(Data!$A1763, Unique!$A$2:$A$5, 0)), "Mismatch", "")</f>
        <v/>
      </c>
      <c r="E1759" s="28" t="s">
        <v>23</v>
      </c>
      <c r="F1759" s="38">
        <v>0.44999999999999996</v>
      </c>
      <c r="G1759" s="43">
        <v>4000</v>
      </c>
      <c r="H1759" s="38">
        <v>1799.9999999999998</v>
      </c>
    </row>
    <row r="1760" spans="1:8">
      <c r="A1760">
        <v>1759</v>
      </c>
      <c r="B1760" t="str">
        <f>IF(Data!$B1764&lt;&gt;INDEX(Unique!$B$2:$B$5, MATCH(Data!$A1764, Unique!$A$2:$A$5, 0)), "Mismatch", "")</f>
        <v/>
      </c>
      <c r="E1760" s="28" t="s">
        <v>18</v>
      </c>
      <c r="F1760" s="38">
        <v>0.30000000000000004</v>
      </c>
      <c r="G1760" s="43">
        <v>6500</v>
      </c>
      <c r="H1760" s="38">
        <v>1950.0000000000002</v>
      </c>
    </row>
    <row r="1761" spans="1:8">
      <c r="A1761">
        <v>1760</v>
      </c>
      <c r="B1761" t="str">
        <f>IF(Data!$B1765&lt;&gt;INDEX(Unique!$B$2:$B$5, MATCH(Data!$A1765, Unique!$A$2:$A$5, 0)), "Mismatch", "")</f>
        <v/>
      </c>
      <c r="E1761" s="28" t="s">
        <v>19</v>
      </c>
      <c r="F1761" s="38">
        <v>0.25000000000000011</v>
      </c>
      <c r="G1761" s="43">
        <v>4000</v>
      </c>
      <c r="H1761" s="38">
        <v>1000.0000000000005</v>
      </c>
    </row>
    <row r="1762" spans="1:8">
      <c r="A1762">
        <v>1761</v>
      </c>
      <c r="B1762" t="str">
        <f>IF(Data!$B1766&lt;&gt;INDEX(Unique!$B$2:$B$5, MATCH(Data!$A1766, Unique!$A$2:$A$5, 0)), "Mismatch", "")</f>
        <v/>
      </c>
      <c r="E1762" s="28" t="s">
        <v>20</v>
      </c>
      <c r="F1762" s="38">
        <v>0.20000000000000007</v>
      </c>
      <c r="G1762" s="43">
        <v>4250</v>
      </c>
      <c r="H1762" s="38">
        <v>850.00000000000023</v>
      </c>
    </row>
    <row r="1763" spans="1:8">
      <c r="A1763">
        <v>1762</v>
      </c>
      <c r="B1763" t="str">
        <f>IF(Data!$B1767&lt;&gt;INDEX(Unique!$B$2:$B$5, MATCH(Data!$A1767, Unique!$A$2:$A$5, 0)), "Mismatch", "")</f>
        <v/>
      </c>
      <c r="E1763" s="28" t="s">
        <v>21</v>
      </c>
      <c r="F1763" s="38">
        <v>0.20000000000000007</v>
      </c>
      <c r="G1763" s="43">
        <v>4000</v>
      </c>
      <c r="H1763" s="38">
        <v>800.00000000000023</v>
      </c>
    </row>
    <row r="1764" spans="1:8">
      <c r="A1764">
        <v>1763</v>
      </c>
      <c r="B1764" t="str">
        <f>IF(Data!$B1768&lt;&gt;INDEX(Unique!$B$2:$B$5, MATCH(Data!$A1768, Unique!$A$2:$A$5, 0)), "Mismatch", "")</f>
        <v/>
      </c>
      <c r="E1764" s="28" t="s">
        <v>22</v>
      </c>
      <c r="F1764" s="38">
        <v>0.35000000000000003</v>
      </c>
      <c r="G1764" s="43">
        <v>4000</v>
      </c>
      <c r="H1764" s="38">
        <v>1400.0000000000002</v>
      </c>
    </row>
    <row r="1765" spans="1:8">
      <c r="A1765">
        <v>1764</v>
      </c>
      <c r="B1765" t="str">
        <f>IF(Data!$B1769&lt;&gt;INDEX(Unique!$B$2:$B$5, MATCH(Data!$A1769, Unique!$A$2:$A$5, 0)), "Mismatch", "")</f>
        <v/>
      </c>
      <c r="E1765" s="28" t="s">
        <v>23</v>
      </c>
      <c r="F1765" s="38">
        <v>0.4</v>
      </c>
      <c r="G1765" s="43">
        <v>5750</v>
      </c>
      <c r="H1765" s="38">
        <v>2300</v>
      </c>
    </row>
    <row r="1766" spans="1:8">
      <c r="A1766">
        <v>1765</v>
      </c>
      <c r="B1766" t="str">
        <f>IF(Data!$B1770&lt;&gt;INDEX(Unique!$B$2:$B$5, MATCH(Data!$A1770, Unique!$A$2:$A$5, 0)), "Mismatch", "")</f>
        <v/>
      </c>
      <c r="E1766" s="28" t="s">
        <v>18</v>
      </c>
      <c r="F1766" s="38">
        <v>0.35000000000000003</v>
      </c>
      <c r="G1766" s="43">
        <v>8000</v>
      </c>
      <c r="H1766" s="38">
        <v>2800.0000000000005</v>
      </c>
    </row>
    <row r="1767" spans="1:8">
      <c r="A1767">
        <v>1766</v>
      </c>
      <c r="B1767" t="str">
        <f>IF(Data!$B1771&lt;&gt;INDEX(Unique!$B$2:$B$5, MATCH(Data!$A1771, Unique!$A$2:$A$5, 0)), "Mismatch", "")</f>
        <v/>
      </c>
      <c r="E1767" s="28" t="s">
        <v>19</v>
      </c>
      <c r="F1767" s="38">
        <v>0.3000000000000001</v>
      </c>
      <c r="G1767" s="43">
        <v>5500</v>
      </c>
      <c r="H1767" s="38">
        <v>1650.0000000000005</v>
      </c>
    </row>
    <row r="1768" spans="1:8">
      <c r="A1768">
        <v>1767</v>
      </c>
      <c r="B1768" t="str">
        <f>IF(Data!$B1772&lt;&gt;INDEX(Unique!$B$2:$B$5, MATCH(Data!$A1772, Unique!$A$2:$A$5, 0)), "Mismatch", "")</f>
        <v/>
      </c>
      <c r="E1768" s="28" t="s">
        <v>20</v>
      </c>
      <c r="F1768" s="38">
        <v>0.25000000000000006</v>
      </c>
      <c r="G1768" s="43">
        <v>4750</v>
      </c>
      <c r="H1768" s="38">
        <v>1187.5000000000002</v>
      </c>
    </row>
    <row r="1769" spans="1:8">
      <c r="A1769">
        <v>1768</v>
      </c>
      <c r="B1769" t="str">
        <f>IF(Data!$B1773&lt;&gt;INDEX(Unique!$B$2:$B$5, MATCH(Data!$A1773, Unique!$A$2:$A$5, 0)), "Mismatch", "")</f>
        <v/>
      </c>
      <c r="E1769" s="28" t="s">
        <v>21</v>
      </c>
      <c r="F1769" s="38">
        <v>0.25000000000000006</v>
      </c>
      <c r="G1769" s="43">
        <v>4250</v>
      </c>
      <c r="H1769" s="38">
        <v>1062.5000000000002</v>
      </c>
    </row>
    <row r="1770" spans="1:8">
      <c r="A1770">
        <v>1769</v>
      </c>
      <c r="B1770" t="str">
        <f>IF(Data!$B1774&lt;&gt;INDEX(Unique!$B$2:$B$5, MATCH(Data!$A1774, Unique!$A$2:$A$5, 0)), "Mismatch", "")</f>
        <v/>
      </c>
      <c r="E1770" s="28" t="s">
        <v>22</v>
      </c>
      <c r="F1770" s="38">
        <v>0.35000000000000003</v>
      </c>
      <c r="G1770" s="43">
        <v>4250</v>
      </c>
      <c r="H1770" s="38">
        <v>1487.5000000000002</v>
      </c>
    </row>
    <row r="1771" spans="1:8">
      <c r="A1771">
        <v>1770</v>
      </c>
      <c r="B1771" t="str">
        <f>IF(Data!$B1775&lt;&gt;INDEX(Unique!$B$2:$B$5, MATCH(Data!$A1775, Unique!$A$2:$A$5, 0)), "Mismatch", "")</f>
        <v/>
      </c>
      <c r="E1771" s="28" t="s">
        <v>23</v>
      </c>
      <c r="F1771" s="38">
        <v>0.4</v>
      </c>
      <c r="G1771" s="43">
        <v>6000</v>
      </c>
      <c r="H1771" s="38">
        <v>2400</v>
      </c>
    </row>
    <row r="1772" spans="1:8">
      <c r="A1772">
        <v>1771</v>
      </c>
      <c r="B1772" t="str">
        <f>IF(Data!$B1776&lt;&gt;INDEX(Unique!$B$2:$B$5, MATCH(Data!$A1776, Unique!$A$2:$A$5, 0)), "Mismatch", "")</f>
        <v/>
      </c>
      <c r="E1772" s="28" t="s">
        <v>18</v>
      </c>
      <c r="F1772" s="38">
        <v>0.35000000000000003</v>
      </c>
      <c r="G1772" s="43">
        <v>7500</v>
      </c>
      <c r="H1772" s="38">
        <v>2625.0000000000005</v>
      </c>
    </row>
    <row r="1773" spans="1:8">
      <c r="A1773">
        <v>1772</v>
      </c>
      <c r="B1773" t="str">
        <f>IF(Data!$B1777&lt;&gt;INDEX(Unique!$B$2:$B$5, MATCH(Data!$A1777, Unique!$A$2:$A$5, 0)), "Mismatch", "")</f>
        <v/>
      </c>
      <c r="E1773" s="28" t="s">
        <v>19</v>
      </c>
      <c r="F1773" s="38">
        <v>0.35000000000000009</v>
      </c>
      <c r="G1773" s="43">
        <v>5250</v>
      </c>
      <c r="H1773" s="38">
        <v>1837.5000000000005</v>
      </c>
    </row>
    <row r="1774" spans="1:8">
      <c r="A1774">
        <v>1773</v>
      </c>
      <c r="B1774" t="str">
        <f>IF(Data!$B1778&lt;&gt;INDEX(Unique!$B$2:$B$5, MATCH(Data!$A1778, Unique!$A$2:$A$5, 0)), "Mismatch", "")</f>
        <v/>
      </c>
      <c r="E1774" s="28" t="s">
        <v>20</v>
      </c>
      <c r="F1774" s="38">
        <v>0.30000000000000004</v>
      </c>
      <c r="G1774" s="43">
        <v>4500</v>
      </c>
      <c r="H1774" s="38">
        <v>1350.0000000000002</v>
      </c>
    </row>
    <row r="1775" spans="1:8">
      <c r="A1775">
        <v>1774</v>
      </c>
      <c r="B1775" t="str">
        <f>IF(Data!$B1779&lt;&gt;INDEX(Unique!$B$2:$B$5, MATCH(Data!$A1779, Unique!$A$2:$A$5, 0)), "Mismatch", "")</f>
        <v/>
      </c>
      <c r="E1775" s="28" t="s">
        <v>21</v>
      </c>
      <c r="F1775" s="38">
        <v>0.20000000000000007</v>
      </c>
      <c r="G1775" s="43">
        <v>3750</v>
      </c>
      <c r="H1775" s="38">
        <v>750.00000000000023</v>
      </c>
    </row>
    <row r="1776" spans="1:8">
      <c r="A1776">
        <v>1775</v>
      </c>
      <c r="B1776" t="str">
        <f>IF(Data!$B1780&lt;&gt;INDEX(Unique!$B$2:$B$5, MATCH(Data!$A1780, Unique!$A$2:$A$5, 0)), "Mismatch", "")</f>
        <v/>
      </c>
      <c r="E1776" s="28" t="s">
        <v>22</v>
      </c>
      <c r="F1776" s="38">
        <v>0.30000000000000004</v>
      </c>
      <c r="G1776" s="43">
        <v>3500</v>
      </c>
      <c r="H1776" s="38">
        <v>1050.0000000000002</v>
      </c>
    </row>
    <row r="1777" spans="1:8">
      <c r="A1777">
        <v>1776</v>
      </c>
      <c r="B1777" t="str">
        <f>IF(Data!$B1781&lt;&gt;INDEX(Unique!$B$2:$B$5, MATCH(Data!$A1781, Unique!$A$2:$A$5, 0)), "Mismatch", "")</f>
        <v/>
      </c>
      <c r="E1777" s="28" t="s">
        <v>23</v>
      </c>
      <c r="F1777" s="38">
        <v>0.35000000000000003</v>
      </c>
      <c r="G1777" s="43">
        <v>5250</v>
      </c>
      <c r="H1777" s="38">
        <v>1837.5000000000002</v>
      </c>
    </row>
    <row r="1778" spans="1:8">
      <c r="A1778">
        <v>1777</v>
      </c>
      <c r="B1778" t="str">
        <f>IF(Data!$B1782&lt;&gt;INDEX(Unique!$B$2:$B$5, MATCH(Data!$A1782, Unique!$A$2:$A$5, 0)), "Mismatch", "")</f>
        <v/>
      </c>
      <c r="E1778" s="28" t="s">
        <v>18</v>
      </c>
      <c r="F1778" s="38">
        <v>0.30000000000000004</v>
      </c>
      <c r="G1778" s="43">
        <v>6500</v>
      </c>
      <c r="H1778" s="38">
        <v>1950.0000000000002</v>
      </c>
    </row>
    <row r="1779" spans="1:8">
      <c r="A1779">
        <v>1778</v>
      </c>
      <c r="B1779" t="str">
        <f>IF(Data!$B1783&lt;&gt;INDEX(Unique!$B$2:$B$5, MATCH(Data!$A1783, Unique!$A$2:$A$5, 0)), "Mismatch", "")</f>
        <v/>
      </c>
      <c r="E1779" s="28" t="s">
        <v>19</v>
      </c>
      <c r="F1779" s="38">
        <v>0.25000000000000011</v>
      </c>
      <c r="G1779" s="43">
        <v>4500</v>
      </c>
      <c r="H1779" s="38">
        <v>1125.0000000000005</v>
      </c>
    </row>
    <row r="1780" spans="1:8">
      <c r="A1780">
        <v>1779</v>
      </c>
      <c r="B1780" t="str">
        <f>IF(Data!$B1784&lt;&gt;INDEX(Unique!$B$2:$B$5, MATCH(Data!$A1784, Unique!$A$2:$A$5, 0)), "Mismatch", "")</f>
        <v/>
      </c>
      <c r="E1780" s="28" t="s">
        <v>20</v>
      </c>
      <c r="F1780" s="38">
        <v>0.10000000000000002</v>
      </c>
      <c r="G1780" s="43">
        <v>3500</v>
      </c>
      <c r="H1780" s="38">
        <v>350.00000000000006</v>
      </c>
    </row>
    <row r="1781" spans="1:8">
      <c r="A1781">
        <v>1780</v>
      </c>
      <c r="B1781" t="str">
        <f>IF(Data!$B1785&lt;&gt;INDEX(Unique!$B$2:$B$5, MATCH(Data!$A1785, Unique!$A$2:$A$5, 0)), "Mismatch", "")</f>
        <v/>
      </c>
      <c r="E1781" s="28" t="s">
        <v>21</v>
      </c>
      <c r="F1781" s="38">
        <v>0.10000000000000002</v>
      </c>
      <c r="G1781" s="43">
        <v>3250</v>
      </c>
      <c r="H1781" s="38">
        <v>325.00000000000006</v>
      </c>
    </row>
    <row r="1782" spans="1:8">
      <c r="A1782">
        <v>1781</v>
      </c>
      <c r="B1782" t="str">
        <f>IF(Data!$B1786&lt;&gt;INDEX(Unique!$B$2:$B$5, MATCH(Data!$A1786, Unique!$A$2:$A$5, 0)), "Mismatch", "")</f>
        <v/>
      </c>
      <c r="E1782" s="28" t="s">
        <v>22</v>
      </c>
      <c r="F1782" s="38">
        <v>0.2</v>
      </c>
      <c r="G1782" s="43">
        <v>3250</v>
      </c>
      <c r="H1782" s="38">
        <v>650</v>
      </c>
    </row>
    <row r="1783" spans="1:8">
      <c r="A1783">
        <v>1782</v>
      </c>
      <c r="B1783" t="str">
        <f>IF(Data!$B1787&lt;&gt;INDEX(Unique!$B$2:$B$5, MATCH(Data!$A1787, Unique!$A$2:$A$5, 0)), "Mismatch", "")</f>
        <v/>
      </c>
      <c r="E1783" s="28" t="s">
        <v>23</v>
      </c>
      <c r="F1783" s="38">
        <v>0.25000000000000006</v>
      </c>
      <c r="G1783" s="43">
        <v>4000</v>
      </c>
      <c r="H1783" s="38">
        <v>1000.0000000000002</v>
      </c>
    </row>
    <row r="1784" spans="1:8">
      <c r="A1784">
        <v>1783</v>
      </c>
      <c r="B1784" t="str">
        <f>IF(Data!$B1788&lt;&gt;INDEX(Unique!$B$2:$B$5, MATCH(Data!$A1788, Unique!$A$2:$A$5, 0)), "Mismatch", "")</f>
        <v/>
      </c>
      <c r="E1784" s="28" t="s">
        <v>18</v>
      </c>
      <c r="F1784" s="38">
        <v>0.3</v>
      </c>
      <c r="G1784" s="43">
        <v>5750</v>
      </c>
      <c r="H1784" s="38">
        <v>1725</v>
      </c>
    </row>
    <row r="1785" spans="1:8">
      <c r="A1785">
        <v>1784</v>
      </c>
      <c r="B1785" t="str">
        <f>IF(Data!$B1789&lt;&gt;INDEX(Unique!$B$2:$B$5, MATCH(Data!$A1789, Unique!$A$2:$A$5, 0)), "Mismatch", "")</f>
        <v/>
      </c>
      <c r="E1785" s="28" t="s">
        <v>19</v>
      </c>
      <c r="F1785" s="38">
        <v>0.2</v>
      </c>
      <c r="G1785" s="43">
        <v>4000</v>
      </c>
      <c r="H1785" s="38">
        <v>800</v>
      </c>
    </row>
    <row r="1786" spans="1:8">
      <c r="A1786">
        <v>1785</v>
      </c>
      <c r="B1786" t="str">
        <f>IF(Data!$B1790&lt;&gt;INDEX(Unique!$B$2:$B$5, MATCH(Data!$A1790, Unique!$A$2:$A$5, 0)), "Mismatch", "")</f>
        <v/>
      </c>
      <c r="E1786" s="28" t="s">
        <v>20</v>
      </c>
      <c r="F1786" s="38">
        <v>0.2</v>
      </c>
      <c r="G1786" s="43">
        <v>3000</v>
      </c>
      <c r="H1786" s="38">
        <v>600</v>
      </c>
    </row>
    <row r="1787" spans="1:8">
      <c r="A1787">
        <v>1786</v>
      </c>
      <c r="B1787" t="str">
        <f>IF(Data!$B1791&lt;&gt;INDEX(Unique!$B$2:$B$5, MATCH(Data!$A1791, Unique!$A$2:$A$5, 0)), "Mismatch", "")</f>
        <v/>
      </c>
      <c r="E1787" s="28" t="s">
        <v>21</v>
      </c>
      <c r="F1787" s="38">
        <v>0.2</v>
      </c>
      <c r="G1787" s="43">
        <v>2750</v>
      </c>
      <c r="H1787" s="38">
        <v>550</v>
      </c>
    </row>
    <row r="1788" spans="1:8">
      <c r="A1788">
        <v>1787</v>
      </c>
      <c r="B1788" t="str">
        <f>IF(Data!$B1792&lt;&gt;INDEX(Unique!$B$2:$B$5, MATCH(Data!$A1792, Unique!$A$2:$A$5, 0)), "Mismatch", "")</f>
        <v/>
      </c>
      <c r="E1788" s="28" t="s">
        <v>22</v>
      </c>
      <c r="F1788" s="38">
        <v>0.3</v>
      </c>
      <c r="G1788" s="43">
        <v>2750</v>
      </c>
      <c r="H1788" s="38">
        <v>825</v>
      </c>
    </row>
    <row r="1789" spans="1:8">
      <c r="A1789">
        <v>1788</v>
      </c>
      <c r="B1789" t="str">
        <f>IF(Data!$B1793&lt;&gt;INDEX(Unique!$B$2:$B$5, MATCH(Data!$A1793, Unique!$A$2:$A$5, 0)), "Mismatch", "")</f>
        <v/>
      </c>
      <c r="E1789" s="28" t="s">
        <v>23</v>
      </c>
      <c r="F1789" s="38">
        <v>0.34999999999999992</v>
      </c>
      <c r="G1789" s="43">
        <v>4000</v>
      </c>
      <c r="H1789" s="38">
        <v>1399.9999999999998</v>
      </c>
    </row>
    <row r="1790" spans="1:8">
      <c r="A1790">
        <v>1789</v>
      </c>
      <c r="B1790" t="str">
        <f>IF(Data!$B1794&lt;&gt;INDEX(Unique!$B$2:$B$5, MATCH(Data!$A1794, Unique!$A$2:$A$5, 0)), "Mismatch", "")</f>
        <v/>
      </c>
      <c r="E1790" s="28" t="s">
        <v>18</v>
      </c>
      <c r="F1790" s="38">
        <v>0.30000000000000004</v>
      </c>
      <c r="G1790" s="43">
        <v>5500</v>
      </c>
      <c r="H1790" s="38">
        <v>1650.0000000000002</v>
      </c>
    </row>
    <row r="1791" spans="1:8">
      <c r="A1791">
        <v>1790</v>
      </c>
      <c r="B1791" t="str">
        <f>IF(Data!$B1795&lt;&gt;INDEX(Unique!$B$2:$B$5, MATCH(Data!$A1795, Unique!$A$2:$A$5, 0)), "Mismatch", "")</f>
        <v/>
      </c>
      <c r="E1791" s="28" t="s">
        <v>19</v>
      </c>
      <c r="F1791" s="38">
        <v>0.20000000000000007</v>
      </c>
      <c r="G1791" s="43">
        <v>4000</v>
      </c>
      <c r="H1791" s="38">
        <v>800.00000000000023</v>
      </c>
    </row>
    <row r="1792" spans="1:8">
      <c r="A1792">
        <v>1791</v>
      </c>
      <c r="B1792" t="str">
        <f>IF(Data!$B1796&lt;&gt;INDEX(Unique!$B$2:$B$5, MATCH(Data!$A1796, Unique!$A$2:$A$5, 0)), "Mismatch", "")</f>
        <v/>
      </c>
      <c r="E1792" s="28" t="s">
        <v>20</v>
      </c>
      <c r="F1792" s="38">
        <v>0.20000000000000007</v>
      </c>
      <c r="G1792" s="43">
        <v>3450</v>
      </c>
      <c r="H1792" s="38">
        <v>690.00000000000023</v>
      </c>
    </row>
    <row r="1793" spans="1:8">
      <c r="A1793">
        <v>1792</v>
      </c>
      <c r="B1793" t="str">
        <f>IF(Data!$B1797&lt;&gt;INDEX(Unique!$B$2:$B$5, MATCH(Data!$A1797, Unique!$A$2:$A$5, 0)), "Mismatch", "")</f>
        <v/>
      </c>
      <c r="E1793" s="28" t="s">
        <v>21</v>
      </c>
      <c r="F1793" s="38">
        <v>0.20000000000000007</v>
      </c>
      <c r="G1793" s="43">
        <v>3750</v>
      </c>
      <c r="H1793" s="38">
        <v>750.00000000000023</v>
      </c>
    </row>
    <row r="1794" spans="1:8">
      <c r="A1794">
        <v>1793</v>
      </c>
      <c r="B1794" t="str">
        <f>IF(Data!$B1798&lt;&gt;INDEX(Unique!$B$2:$B$5, MATCH(Data!$A1798, Unique!$A$2:$A$5, 0)), "Mismatch", "")</f>
        <v/>
      </c>
      <c r="E1794" s="28" t="s">
        <v>22</v>
      </c>
      <c r="F1794" s="38">
        <v>0.39999999999999997</v>
      </c>
      <c r="G1794" s="43">
        <v>3500</v>
      </c>
      <c r="H1794" s="38">
        <v>1399.9999999999998</v>
      </c>
    </row>
    <row r="1795" spans="1:8">
      <c r="A1795">
        <v>1794</v>
      </c>
      <c r="B1795" t="str">
        <f>IF(Data!$B1799&lt;&gt;INDEX(Unique!$B$2:$B$5, MATCH(Data!$A1799, Unique!$A$2:$A$5, 0)), "Mismatch", "")</f>
        <v/>
      </c>
      <c r="E1795" s="28" t="s">
        <v>23</v>
      </c>
      <c r="F1795" s="38">
        <v>0.44999999999999984</v>
      </c>
      <c r="G1795" s="43">
        <v>4500</v>
      </c>
      <c r="H1795" s="38">
        <v>2024.9999999999993</v>
      </c>
    </row>
    <row r="1796" spans="1:8">
      <c r="A1796">
        <v>1795</v>
      </c>
      <c r="B1796" t="str">
        <f>IF(Data!$B1800&lt;&gt;INDEX(Unique!$B$2:$B$5, MATCH(Data!$A1800, Unique!$A$2:$A$5, 0)), "Mismatch", "")</f>
        <v/>
      </c>
      <c r="E1796" s="28" t="s">
        <v>18</v>
      </c>
      <c r="F1796" s="38">
        <v>0.39999999999999997</v>
      </c>
      <c r="G1796" s="43">
        <v>7000</v>
      </c>
      <c r="H1796" s="38">
        <v>2799.9999999999995</v>
      </c>
    </row>
    <row r="1797" spans="1:8">
      <c r="A1797">
        <v>1796</v>
      </c>
      <c r="B1797" t="str">
        <f>IF(Data!$B1801&lt;&gt;INDEX(Unique!$B$2:$B$5, MATCH(Data!$A1801, Unique!$A$2:$A$5, 0)), "Mismatch", "")</f>
        <v/>
      </c>
      <c r="E1797" s="28" t="s">
        <v>19</v>
      </c>
      <c r="F1797" s="38">
        <v>0.30000000000000004</v>
      </c>
      <c r="G1797" s="43">
        <v>5000</v>
      </c>
      <c r="H1797" s="38">
        <v>1500.0000000000002</v>
      </c>
    </row>
    <row r="1798" spans="1:8">
      <c r="A1798">
        <v>1797</v>
      </c>
      <c r="B1798" t="str">
        <f>IF(Data!$B1802&lt;&gt;INDEX(Unique!$B$2:$B$5, MATCH(Data!$A1802, Unique!$A$2:$A$5, 0)), "Mismatch", "")</f>
        <v/>
      </c>
      <c r="E1798" s="28" t="s">
        <v>20</v>
      </c>
      <c r="F1798" s="38">
        <v>0.30000000000000004</v>
      </c>
      <c r="G1798" s="43">
        <v>4500</v>
      </c>
      <c r="H1798" s="38">
        <v>1350.0000000000002</v>
      </c>
    </row>
    <row r="1799" spans="1:8">
      <c r="A1799">
        <v>1798</v>
      </c>
      <c r="B1799" t="str">
        <f>IF(Data!$B1803&lt;&gt;INDEX(Unique!$B$2:$B$5, MATCH(Data!$A1803, Unique!$A$2:$A$5, 0)), "Mismatch", "")</f>
        <v/>
      </c>
      <c r="E1799" s="28" t="s">
        <v>21</v>
      </c>
      <c r="F1799" s="38">
        <v>0.30000000000000004</v>
      </c>
      <c r="G1799" s="43">
        <v>4000</v>
      </c>
      <c r="H1799" s="38">
        <v>1200.0000000000002</v>
      </c>
    </row>
    <row r="1800" spans="1:8">
      <c r="A1800">
        <v>1799</v>
      </c>
      <c r="B1800" t="str">
        <f>IF(Data!$B1804&lt;&gt;INDEX(Unique!$B$2:$B$5, MATCH(Data!$A1804, Unique!$A$2:$A$5, 0)), "Mismatch", "")</f>
        <v/>
      </c>
      <c r="E1800" s="28" t="s">
        <v>22</v>
      </c>
      <c r="F1800" s="38">
        <v>0.39999999999999997</v>
      </c>
      <c r="G1800" s="43">
        <v>4000</v>
      </c>
      <c r="H1800" s="38">
        <v>1599.9999999999998</v>
      </c>
    </row>
    <row r="1801" spans="1:8">
      <c r="A1801">
        <v>1800</v>
      </c>
      <c r="B1801" t="str">
        <f>IF(Data!$B1805&lt;&gt;INDEX(Unique!$B$2:$B$5, MATCH(Data!$A1805, Unique!$A$2:$A$5, 0)), "Mismatch", "")</f>
        <v/>
      </c>
      <c r="E1801" s="28" t="s">
        <v>23</v>
      </c>
      <c r="F1801" s="38">
        <v>0.44999999999999984</v>
      </c>
      <c r="G1801" s="43">
        <v>5000</v>
      </c>
      <c r="H1801" s="38">
        <v>2249.9999999999991</v>
      </c>
    </row>
    <row r="1802" spans="1:8">
      <c r="A1802">
        <v>1801</v>
      </c>
      <c r="B1802" t="str">
        <f>IF(Data!$B1806&lt;&gt;INDEX(Unique!$B$2:$B$5, MATCH(Data!$A1806, Unique!$A$2:$A$5, 0)), "Mismatch", "")</f>
        <v/>
      </c>
      <c r="E1802" s="28" t="s">
        <v>18</v>
      </c>
      <c r="F1802" s="38">
        <v>0.30000000000000004</v>
      </c>
      <c r="G1802" s="43">
        <v>3500</v>
      </c>
      <c r="H1802" s="38">
        <v>1050.0000000000002</v>
      </c>
    </row>
    <row r="1803" spans="1:8">
      <c r="A1803">
        <v>1802</v>
      </c>
      <c r="B1803" t="str">
        <f>IF(Data!$B1807&lt;&gt;INDEX(Unique!$B$2:$B$5, MATCH(Data!$A1807, Unique!$A$2:$A$5, 0)), "Mismatch", "")</f>
        <v/>
      </c>
      <c r="E1803" s="28" t="s">
        <v>19</v>
      </c>
      <c r="F1803" s="38">
        <v>0.4</v>
      </c>
      <c r="G1803" s="43">
        <v>3500</v>
      </c>
      <c r="H1803" s="38">
        <v>1400</v>
      </c>
    </row>
    <row r="1804" spans="1:8">
      <c r="A1804">
        <v>1803</v>
      </c>
      <c r="B1804" t="str">
        <f>IF(Data!$B1808&lt;&gt;INDEX(Unique!$B$2:$B$5, MATCH(Data!$A1808, Unique!$A$2:$A$5, 0)), "Mismatch", "")</f>
        <v/>
      </c>
      <c r="E1804" s="28" t="s">
        <v>20</v>
      </c>
      <c r="F1804" s="38">
        <v>0.4</v>
      </c>
      <c r="G1804" s="43">
        <v>3500</v>
      </c>
      <c r="H1804" s="38">
        <v>1400</v>
      </c>
    </row>
    <row r="1805" spans="1:8">
      <c r="A1805">
        <v>1804</v>
      </c>
      <c r="B1805" t="str">
        <f>IF(Data!$B1809&lt;&gt;INDEX(Unique!$B$2:$B$5, MATCH(Data!$A1809, Unique!$A$2:$A$5, 0)), "Mismatch", "")</f>
        <v/>
      </c>
      <c r="E1805" s="28" t="s">
        <v>21</v>
      </c>
      <c r="F1805" s="38">
        <v>0.4</v>
      </c>
      <c r="G1805" s="43">
        <v>2000</v>
      </c>
      <c r="H1805" s="38">
        <v>800</v>
      </c>
    </row>
    <row r="1806" spans="1:8">
      <c r="A1806">
        <v>1805</v>
      </c>
      <c r="B1806" t="str">
        <f>IF(Data!$B1810&lt;&gt;INDEX(Unique!$B$2:$B$5, MATCH(Data!$A1810, Unique!$A$2:$A$5, 0)), "Mismatch", "")</f>
        <v/>
      </c>
      <c r="E1806" s="28" t="s">
        <v>22</v>
      </c>
      <c r="F1806" s="38">
        <v>0.45000000000000007</v>
      </c>
      <c r="G1806" s="43">
        <v>1500</v>
      </c>
      <c r="H1806" s="38">
        <v>675.00000000000011</v>
      </c>
    </row>
    <row r="1807" spans="1:8">
      <c r="A1807">
        <v>1806</v>
      </c>
      <c r="B1807" t="str">
        <f>IF(Data!$B1811&lt;&gt;INDEX(Unique!$B$2:$B$5, MATCH(Data!$A1811, Unique!$A$2:$A$5, 0)), "Mismatch", "")</f>
        <v/>
      </c>
      <c r="E1807" s="28" t="s">
        <v>23</v>
      </c>
      <c r="F1807" s="38">
        <v>0.4</v>
      </c>
      <c r="G1807" s="43">
        <v>4000</v>
      </c>
      <c r="H1807" s="38">
        <v>1600</v>
      </c>
    </row>
    <row r="1808" spans="1:8">
      <c r="A1808">
        <v>1807</v>
      </c>
      <c r="B1808" t="str">
        <f>IF(Data!$B1812&lt;&gt;INDEX(Unique!$B$2:$B$5, MATCH(Data!$A1812, Unique!$A$2:$A$5, 0)), "Mismatch", "")</f>
        <v/>
      </c>
      <c r="E1808" s="28" t="s">
        <v>18</v>
      </c>
      <c r="F1808" s="38">
        <v>0.30000000000000004</v>
      </c>
      <c r="G1808" s="43">
        <v>4500</v>
      </c>
      <c r="H1808" s="38">
        <v>1350.0000000000002</v>
      </c>
    </row>
    <row r="1809" spans="1:8">
      <c r="A1809">
        <v>1808</v>
      </c>
      <c r="B1809" t="str">
        <f>IF(Data!$B1813&lt;&gt;INDEX(Unique!$B$2:$B$5, MATCH(Data!$A1813, Unique!$A$2:$A$5, 0)), "Mismatch", "")</f>
        <v/>
      </c>
      <c r="E1809" s="28" t="s">
        <v>19</v>
      </c>
      <c r="F1809" s="38">
        <v>0.4</v>
      </c>
      <c r="G1809" s="43">
        <v>3500</v>
      </c>
      <c r="H1809" s="38">
        <v>1400</v>
      </c>
    </row>
    <row r="1810" spans="1:8">
      <c r="A1810">
        <v>1809</v>
      </c>
      <c r="B1810" t="str">
        <f>IF(Data!$B1814&lt;&gt;INDEX(Unique!$B$2:$B$5, MATCH(Data!$A1814, Unique!$A$2:$A$5, 0)), "Mismatch", "")</f>
        <v/>
      </c>
      <c r="E1810" s="28" t="s">
        <v>20</v>
      </c>
      <c r="F1810" s="38">
        <v>0.4</v>
      </c>
      <c r="G1810" s="43">
        <v>3500</v>
      </c>
      <c r="H1810" s="38">
        <v>1400</v>
      </c>
    </row>
    <row r="1811" spans="1:8">
      <c r="A1811">
        <v>1810</v>
      </c>
      <c r="B1811" t="str">
        <f>IF(Data!$B1815&lt;&gt;INDEX(Unique!$B$2:$B$5, MATCH(Data!$A1815, Unique!$A$2:$A$5, 0)), "Mismatch", "")</f>
        <v/>
      </c>
      <c r="E1811" s="28" t="s">
        <v>21</v>
      </c>
      <c r="F1811" s="38">
        <v>0.4</v>
      </c>
      <c r="G1811" s="43">
        <v>2000</v>
      </c>
      <c r="H1811" s="38">
        <v>800</v>
      </c>
    </row>
    <row r="1812" spans="1:8">
      <c r="A1812">
        <v>1811</v>
      </c>
      <c r="B1812" t="str">
        <f>IF(Data!$B1816&lt;&gt;INDEX(Unique!$B$2:$B$5, MATCH(Data!$A1816, Unique!$A$2:$A$5, 0)), "Mismatch", "")</f>
        <v/>
      </c>
      <c r="E1812" s="28" t="s">
        <v>22</v>
      </c>
      <c r="F1812" s="38">
        <v>0.45000000000000007</v>
      </c>
      <c r="G1812" s="43">
        <v>1250</v>
      </c>
      <c r="H1812" s="38">
        <v>562.50000000000011</v>
      </c>
    </row>
    <row r="1813" spans="1:8">
      <c r="A1813">
        <v>1812</v>
      </c>
      <c r="B1813" t="str">
        <f>IF(Data!$B1817&lt;&gt;INDEX(Unique!$B$2:$B$5, MATCH(Data!$A1817, Unique!$A$2:$A$5, 0)), "Mismatch", "")</f>
        <v/>
      </c>
      <c r="E1813" s="28" t="s">
        <v>23</v>
      </c>
      <c r="F1813" s="38">
        <v>0.4</v>
      </c>
      <c r="G1813" s="43">
        <v>3250</v>
      </c>
      <c r="H1813" s="38">
        <v>1300</v>
      </c>
    </row>
    <row r="1814" spans="1:8">
      <c r="A1814">
        <v>1813</v>
      </c>
      <c r="B1814" t="str">
        <f>IF(Data!$B1818&lt;&gt;INDEX(Unique!$B$2:$B$5, MATCH(Data!$A1818, Unique!$A$2:$A$5, 0)), "Mismatch", "")</f>
        <v/>
      </c>
      <c r="E1814" s="28" t="s">
        <v>18</v>
      </c>
      <c r="F1814" s="38">
        <v>0.4</v>
      </c>
      <c r="G1814" s="43">
        <v>4750</v>
      </c>
      <c r="H1814" s="38">
        <v>1900</v>
      </c>
    </row>
    <row r="1815" spans="1:8">
      <c r="A1815">
        <v>1814</v>
      </c>
      <c r="B1815" t="str">
        <f>IF(Data!$B1819&lt;&gt;INDEX(Unique!$B$2:$B$5, MATCH(Data!$A1819, Unique!$A$2:$A$5, 0)), "Mismatch", "")</f>
        <v/>
      </c>
      <c r="E1815" s="28" t="s">
        <v>19</v>
      </c>
      <c r="F1815" s="38">
        <v>0.5</v>
      </c>
      <c r="G1815" s="43">
        <v>3250</v>
      </c>
      <c r="H1815" s="38">
        <v>1625</v>
      </c>
    </row>
    <row r="1816" spans="1:8">
      <c r="A1816">
        <v>1815</v>
      </c>
      <c r="B1816" t="str">
        <f>IF(Data!$B1820&lt;&gt;INDEX(Unique!$B$2:$B$5, MATCH(Data!$A1820, Unique!$A$2:$A$5, 0)), "Mismatch", "")</f>
        <v/>
      </c>
      <c r="E1816" s="28" t="s">
        <v>20</v>
      </c>
      <c r="F1816" s="38">
        <v>0.54999999999999993</v>
      </c>
      <c r="G1816" s="43">
        <v>3500</v>
      </c>
      <c r="H1816" s="38">
        <v>1924.9999999999998</v>
      </c>
    </row>
    <row r="1817" spans="1:8">
      <c r="A1817">
        <v>1816</v>
      </c>
      <c r="B1817" t="str">
        <f>IF(Data!$B1821&lt;&gt;INDEX(Unique!$B$2:$B$5, MATCH(Data!$A1821, Unique!$A$2:$A$5, 0)), "Mismatch", "")</f>
        <v/>
      </c>
      <c r="E1817" s="28" t="s">
        <v>21</v>
      </c>
      <c r="F1817" s="38">
        <v>0.5</v>
      </c>
      <c r="G1817" s="43">
        <v>2500</v>
      </c>
      <c r="H1817" s="38">
        <v>1250</v>
      </c>
    </row>
    <row r="1818" spans="1:8">
      <c r="A1818">
        <v>1817</v>
      </c>
      <c r="B1818" t="str">
        <f>IF(Data!$B1822&lt;&gt;INDEX(Unique!$B$2:$B$5, MATCH(Data!$A1822, Unique!$A$2:$A$5, 0)), "Mismatch", "")</f>
        <v/>
      </c>
      <c r="E1818" s="28" t="s">
        <v>22</v>
      </c>
      <c r="F1818" s="38">
        <v>0.55000000000000004</v>
      </c>
      <c r="G1818" s="43">
        <v>1000</v>
      </c>
      <c r="H1818" s="38">
        <v>550</v>
      </c>
    </row>
    <row r="1819" spans="1:8">
      <c r="A1819">
        <v>1818</v>
      </c>
      <c r="B1819" t="str">
        <f>IF(Data!$B1823&lt;&gt;INDEX(Unique!$B$2:$B$5, MATCH(Data!$A1823, Unique!$A$2:$A$5, 0)), "Mismatch", "")</f>
        <v/>
      </c>
      <c r="E1819" s="28" t="s">
        <v>23</v>
      </c>
      <c r="F1819" s="38">
        <v>0.5</v>
      </c>
      <c r="G1819" s="43">
        <v>3000</v>
      </c>
      <c r="H1819" s="38">
        <v>1500</v>
      </c>
    </row>
    <row r="1820" spans="1:8">
      <c r="A1820">
        <v>1819</v>
      </c>
      <c r="B1820" t="str">
        <f>IF(Data!$B1824&lt;&gt;INDEX(Unique!$B$2:$B$5, MATCH(Data!$A1824, Unique!$A$2:$A$5, 0)), "Mismatch", "")</f>
        <v/>
      </c>
      <c r="E1820" s="28" t="s">
        <v>18</v>
      </c>
      <c r="F1820" s="38">
        <v>0.55000000000000004</v>
      </c>
      <c r="G1820" s="43">
        <v>4750</v>
      </c>
      <c r="H1820" s="38">
        <v>2612.5</v>
      </c>
    </row>
    <row r="1821" spans="1:8">
      <c r="A1821">
        <v>1820</v>
      </c>
      <c r="B1821" t="str">
        <f>IF(Data!$B1825&lt;&gt;INDEX(Unique!$B$2:$B$5, MATCH(Data!$A1825, Unique!$A$2:$A$5, 0)), "Mismatch", "")</f>
        <v/>
      </c>
      <c r="E1821" s="28" t="s">
        <v>19</v>
      </c>
      <c r="F1821" s="38">
        <v>0.60000000000000009</v>
      </c>
      <c r="G1821" s="43">
        <v>2750</v>
      </c>
      <c r="H1821" s="38">
        <v>1650.0000000000002</v>
      </c>
    </row>
    <row r="1822" spans="1:8">
      <c r="A1822">
        <v>1821</v>
      </c>
      <c r="B1822" t="str">
        <f>IF(Data!$B1826&lt;&gt;INDEX(Unique!$B$2:$B$5, MATCH(Data!$A1826, Unique!$A$2:$A$5, 0)), "Mismatch", "")</f>
        <v/>
      </c>
      <c r="E1822" s="28" t="s">
        <v>20</v>
      </c>
      <c r="F1822" s="38">
        <v>0.60000000000000009</v>
      </c>
      <c r="G1822" s="43">
        <v>3250</v>
      </c>
      <c r="H1822" s="38">
        <v>1950.0000000000002</v>
      </c>
    </row>
    <row r="1823" spans="1:8">
      <c r="A1823">
        <v>1822</v>
      </c>
      <c r="B1823" t="str">
        <f>IF(Data!$B1827&lt;&gt;INDEX(Unique!$B$2:$B$5, MATCH(Data!$A1827, Unique!$A$2:$A$5, 0)), "Mismatch", "")</f>
        <v/>
      </c>
      <c r="E1823" s="28" t="s">
        <v>21</v>
      </c>
      <c r="F1823" s="38">
        <v>0.45000000000000007</v>
      </c>
      <c r="G1823" s="43">
        <v>2250</v>
      </c>
      <c r="H1823" s="38">
        <v>1012.5000000000001</v>
      </c>
    </row>
    <row r="1824" spans="1:8">
      <c r="A1824">
        <v>1823</v>
      </c>
      <c r="B1824" t="str">
        <f>IF(Data!$B1828&lt;&gt;INDEX(Unique!$B$2:$B$5, MATCH(Data!$A1828, Unique!$A$2:$A$5, 0)), "Mismatch", "")</f>
        <v/>
      </c>
      <c r="E1824" s="28" t="s">
        <v>22</v>
      </c>
      <c r="F1824" s="38">
        <v>0.50000000000000011</v>
      </c>
      <c r="G1824" s="43">
        <v>1250</v>
      </c>
      <c r="H1824" s="38">
        <v>625.00000000000011</v>
      </c>
    </row>
    <row r="1825" spans="1:8">
      <c r="A1825">
        <v>1824</v>
      </c>
      <c r="B1825" t="str">
        <f>IF(Data!$B1829&lt;&gt;INDEX(Unique!$B$2:$B$5, MATCH(Data!$A1829, Unique!$A$2:$A$5, 0)), "Mismatch", "")</f>
        <v/>
      </c>
      <c r="E1825" s="28" t="s">
        <v>23</v>
      </c>
      <c r="F1825" s="38">
        <v>0.65000000000000013</v>
      </c>
      <c r="G1825" s="43">
        <v>3000</v>
      </c>
      <c r="H1825" s="38">
        <v>1950.0000000000005</v>
      </c>
    </row>
    <row r="1826" spans="1:8">
      <c r="A1826">
        <v>1825</v>
      </c>
      <c r="B1826" t="str">
        <f>IF(Data!$B1830&lt;&gt;INDEX(Unique!$B$2:$B$5, MATCH(Data!$A1830, Unique!$A$2:$A$5, 0)), "Mismatch", "")</f>
        <v/>
      </c>
      <c r="E1826" s="28" t="s">
        <v>18</v>
      </c>
      <c r="F1826" s="38">
        <v>0.5</v>
      </c>
      <c r="G1826" s="43">
        <v>5000</v>
      </c>
      <c r="H1826" s="38">
        <v>2500</v>
      </c>
    </row>
    <row r="1827" spans="1:8">
      <c r="A1827">
        <v>1826</v>
      </c>
      <c r="B1827" t="str">
        <f>IF(Data!$B1831&lt;&gt;INDEX(Unique!$B$2:$B$5, MATCH(Data!$A1831, Unique!$A$2:$A$5, 0)), "Mismatch", "")</f>
        <v/>
      </c>
      <c r="E1827" s="28" t="s">
        <v>19</v>
      </c>
      <c r="F1827" s="38">
        <v>0.55000000000000004</v>
      </c>
      <c r="G1827" s="43">
        <v>3500</v>
      </c>
      <c r="H1827" s="38">
        <v>1925.0000000000002</v>
      </c>
    </row>
    <row r="1828" spans="1:8">
      <c r="A1828">
        <v>1827</v>
      </c>
      <c r="B1828" t="str">
        <f>IF(Data!$B1832&lt;&gt;INDEX(Unique!$B$2:$B$5, MATCH(Data!$A1832, Unique!$A$2:$A$5, 0)), "Mismatch", "")</f>
        <v/>
      </c>
      <c r="E1828" s="28" t="s">
        <v>20</v>
      </c>
      <c r="F1828" s="38">
        <v>0.55000000000000004</v>
      </c>
      <c r="G1828" s="43">
        <v>3500</v>
      </c>
      <c r="H1828" s="38">
        <v>1925.0000000000002</v>
      </c>
    </row>
    <row r="1829" spans="1:8">
      <c r="A1829">
        <v>1828</v>
      </c>
      <c r="B1829" t="str">
        <f>IF(Data!$B1833&lt;&gt;INDEX(Unique!$B$2:$B$5, MATCH(Data!$A1833, Unique!$A$2:$A$5, 0)), "Mismatch", "")</f>
        <v/>
      </c>
      <c r="E1829" s="28" t="s">
        <v>21</v>
      </c>
      <c r="F1829" s="38">
        <v>0.5</v>
      </c>
      <c r="G1829" s="43">
        <v>2750</v>
      </c>
      <c r="H1829" s="38">
        <v>1375</v>
      </c>
    </row>
    <row r="1830" spans="1:8">
      <c r="A1830">
        <v>1829</v>
      </c>
      <c r="B1830" t="str">
        <f>IF(Data!$B1834&lt;&gt;INDEX(Unique!$B$2:$B$5, MATCH(Data!$A1834, Unique!$A$2:$A$5, 0)), "Mismatch", "")</f>
        <v/>
      </c>
      <c r="E1830" s="28" t="s">
        <v>22</v>
      </c>
      <c r="F1830" s="38">
        <v>0.44999999999999996</v>
      </c>
      <c r="G1830" s="43">
        <v>1750</v>
      </c>
      <c r="H1830" s="38">
        <v>787.49999999999989</v>
      </c>
    </row>
    <row r="1831" spans="1:8">
      <c r="A1831">
        <v>1830</v>
      </c>
      <c r="B1831" t="str">
        <f>IF(Data!$B1835&lt;&gt;INDEX(Unique!$B$2:$B$5, MATCH(Data!$A1835, Unique!$A$2:$A$5, 0)), "Mismatch", "")</f>
        <v/>
      </c>
      <c r="E1831" s="28" t="s">
        <v>23</v>
      </c>
      <c r="F1831" s="38">
        <v>0.6</v>
      </c>
      <c r="G1831" s="43">
        <v>5250</v>
      </c>
      <c r="H1831" s="38">
        <v>3150</v>
      </c>
    </row>
    <row r="1832" spans="1:8">
      <c r="A1832">
        <v>1831</v>
      </c>
      <c r="B1832" t="str">
        <f>IF(Data!$B1836&lt;&gt;INDEX(Unique!$B$2:$B$5, MATCH(Data!$A1836, Unique!$A$2:$A$5, 0)), "Mismatch", "")</f>
        <v/>
      </c>
      <c r="E1832" s="28" t="s">
        <v>18</v>
      </c>
      <c r="F1832" s="38">
        <v>0.54999999999999993</v>
      </c>
      <c r="G1832" s="43">
        <v>7750</v>
      </c>
      <c r="H1832" s="38">
        <v>4262.4999999999991</v>
      </c>
    </row>
    <row r="1833" spans="1:8">
      <c r="A1833">
        <v>1832</v>
      </c>
      <c r="B1833" t="str">
        <f>IF(Data!$B1837&lt;&gt;INDEX(Unique!$B$2:$B$5, MATCH(Data!$A1837, Unique!$A$2:$A$5, 0)), "Mismatch", "")</f>
        <v/>
      </c>
      <c r="E1833" s="28" t="s">
        <v>19</v>
      </c>
      <c r="F1833" s="38">
        <v>0.64999999999999991</v>
      </c>
      <c r="G1833" s="43">
        <v>6500</v>
      </c>
      <c r="H1833" s="38">
        <v>4224.9999999999991</v>
      </c>
    </row>
    <row r="1834" spans="1:8">
      <c r="A1834">
        <v>1833</v>
      </c>
      <c r="B1834" t="str">
        <f>IF(Data!$B1838&lt;&gt;INDEX(Unique!$B$2:$B$5, MATCH(Data!$A1838, Unique!$A$2:$A$5, 0)), "Mismatch", "")</f>
        <v/>
      </c>
      <c r="E1834" s="28" t="s">
        <v>20</v>
      </c>
      <c r="F1834" s="38">
        <v>0.79999999999999993</v>
      </c>
      <c r="G1834" s="43">
        <v>6500</v>
      </c>
      <c r="H1834" s="38">
        <v>5200</v>
      </c>
    </row>
    <row r="1835" spans="1:8">
      <c r="A1835">
        <v>1834</v>
      </c>
      <c r="B1835" t="str">
        <f>IF(Data!$B1839&lt;&gt;INDEX(Unique!$B$2:$B$5, MATCH(Data!$A1839, Unique!$A$2:$A$5, 0)), "Mismatch", "")</f>
        <v/>
      </c>
      <c r="E1835" s="28" t="s">
        <v>21</v>
      </c>
      <c r="F1835" s="38">
        <v>0.79999999999999993</v>
      </c>
      <c r="G1835" s="43">
        <v>5250</v>
      </c>
      <c r="H1835" s="38">
        <v>4200</v>
      </c>
    </row>
    <row r="1836" spans="1:8">
      <c r="A1836">
        <v>1835</v>
      </c>
      <c r="B1836" t="str">
        <f>IF(Data!$B1840&lt;&gt;INDEX(Unique!$B$2:$B$5, MATCH(Data!$A1840, Unique!$A$2:$A$5, 0)), "Mismatch", "")</f>
        <v/>
      </c>
      <c r="E1836" s="28" t="s">
        <v>22</v>
      </c>
      <c r="F1836" s="38">
        <v>0.9</v>
      </c>
      <c r="G1836" s="43">
        <v>4000</v>
      </c>
      <c r="H1836" s="38">
        <v>3600</v>
      </c>
    </row>
    <row r="1837" spans="1:8">
      <c r="A1837">
        <v>1836</v>
      </c>
      <c r="B1837" t="str">
        <f>IF(Data!$B1841&lt;&gt;INDEX(Unique!$B$2:$B$5, MATCH(Data!$A1841, Unique!$A$2:$A$5, 0)), "Mismatch", "")</f>
        <v/>
      </c>
      <c r="E1837" s="28" t="s">
        <v>23</v>
      </c>
      <c r="F1837" s="38">
        <v>1.05</v>
      </c>
      <c r="G1837" s="43">
        <v>7000</v>
      </c>
      <c r="H1837" s="38">
        <v>7350</v>
      </c>
    </row>
    <row r="1838" spans="1:8">
      <c r="A1838">
        <v>1837</v>
      </c>
      <c r="B1838" t="str">
        <f>IF(Data!$B1842&lt;&gt;INDEX(Unique!$B$2:$B$5, MATCH(Data!$A1842, Unique!$A$2:$A$5, 0)), "Mismatch", "")</f>
        <v/>
      </c>
      <c r="E1838" s="28" t="s">
        <v>18</v>
      </c>
      <c r="F1838" s="38">
        <v>0.85</v>
      </c>
      <c r="G1838" s="43">
        <v>8500</v>
      </c>
      <c r="H1838" s="38">
        <v>7225</v>
      </c>
    </row>
    <row r="1839" spans="1:8">
      <c r="A1839">
        <v>1838</v>
      </c>
      <c r="B1839" t="str">
        <f>IF(Data!$B1843&lt;&gt;INDEX(Unique!$B$2:$B$5, MATCH(Data!$A1843, Unique!$A$2:$A$5, 0)), "Mismatch", "")</f>
        <v/>
      </c>
      <c r="E1839" s="28" t="s">
        <v>19</v>
      </c>
      <c r="F1839" s="38">
        <v>0.9</v>
      </c>
      <c r="G1839" s="43">
        <v>7000</v>
      </c>
      <c r="H1839" s="38">
        <v>6300</v>
      </c>
    </row>
    <row r="1840" spans="1:8">
      <c r="A1840">
        <v>1839</v>
      </c>
      <c r="B1840" t="str">
        <f>IF(Data!$B1844&lt;&gt;INDEX(Unique!$B$2:$B$5, MATCH(Data!$A1844, Unique!$A$2:$A$5, 0)), "Mismatch", "")</f>
        <v/>
      </c>
      <c r="E1840" s="28" t="s">
        <v>20</v>
      </c>
      <c r="F1840" s="38">
        <v>0.9</v>
      </c>
      <c r="G1840" s="43">
        <v>6500</v>
      </c>
      <c r="H1840" s="38">
        <v>5850</v>
      </c>
    </row>
    <row r="1841" spans="1:8">
      <c r="A1841">
        <v>1840</v>
      </c>
      <c r="B1841" t="str">
        <f>IF(Data!$B1845&lt;&gt;INDEX(Unique!$B$2:$B$5, MATCH(Data!$A1845, Unique!$A$2:$A$5, 0)), "Mismatch", "")</f>
        <v/>
      </c>
      <c r="E1841" s="28" t="s">
        <v>21</v>
      </c>
      <c r="F1841" s="38">
        <v>0.85</v>
      </c>
      <c r="G1841" s="43">
        <v>5500</v>
      </c>
      <c r="H1841" s="38">
        <v>4675</v>
      </c>
    </row>
    <row r="1842" spans="1:8">
      <c r="A1842">
        <v>1841</v>
      </c>
      <c r="B1842" t="str">
        <f>IF(Data!$B1846&lt;&gt;INDEX(Unique!$B$2:$B$5, MATCH(Data!$A1846, Unique!$A$2:$A$5, 0)), "Mismatch", "")</f>
        <v/>
      </c>
      <c r="E1842" s="28" t="s">
        <v>22</v>
      </c>
      <c r="F1842" s="38">
        <v>0.9</v>
      </c>
      <c r="G1842" s="43">
        <v>6000</v>
      </c>
      <c r="H1842" s="38">
        <v>5400</v>
      </c>
    </row>
    <row r="1843" spans="1:8">
      <c r="A1843">
        <v>1842</v>
      </c>
      <c r="B1843" t="str">
        <f>IF(Data!$B1847&lt;&gt;INDEX(Unique!$B$2:$B$5, MATCH(Data!$A1847, Unique!$A$2:$A$5, 0)), "Mismatch", "")</f>
        <v/>
      </c>
      <c r="E1843" s="28" t="s">
        <v>23</v>
      </c>
      <c r="F1843" s="38">
        <v>1.05</v>
      </c>
      <c r="G1843" s="43">
        <v>6000</v>
      </c>
      <c r="H1843" s="38">
        <v>6300</v>
      </c>
    </row>
    <row r="1844" spans="1:8">
      <c r="A1844">
        <v>1843</v>
      </c>
      <c r="B1844" t="str">
        <f>IF(Data!$B1848&lt;&gt;INDEX(Unique!$B$2:$B$5, MATCH(Data!$A1848, Unique!$A$2:$A$5, 0)), "Mismatch", "")</f>
        <v/>
      </c>
      <c r="E1844" s="28" t="s">
        <v>18</v>
      </c>
      <c r="F1844" s="38">
        <v>0.9</v>
      </c>
      <c r="G1844" s="43">
        <v>8000</v>
      </c>
      <c r="H1844" s="38">
        <v>7200</v>
      </c>
    </row>
    <row r="1845" spans="1:8">
      <c r="A1845">
        <v>1844</v>
      </c>
      <c r="B1845" t="str">
        <f>IF(Data!$B1849&lt;&gt;INDEX(Unique!$B$2:$B$5, MATCH(Data!$A1849, Unique!$A$2:$A$5, 0)), "Mismatch", "")</f>
        <v/>
      </c>
      <c r="E1845" s="28" t="s">
        <v>19</v>
      </c>
      <c r="F1845" s="38">
        <v>0.8</v>
      </c>
      <c r="G1845" s="43">
        <v>7750</v>
      </c>
      <c r="H1845" s="38">
        <v>6200</v>
      </c>
    </row>
    <row r="1846" spans="1:8">
      <c r="A1846">
        <v>1845</v>
      </c>
      <c r="B1846" t="str">
        <f>IF(Data!$B1850&lt;&gt;INDEX(Unique!$B$2:$B$5, MATCH(Data!$A1850, Unique!$A$2:$A$5, 0)), "Mismatch", "")</f>
        <v/>
      </c>
      <c r="E1846" s="28" t="s">
        <v>20</v>
      </c>
      <c r="F1846" s="38">
        <v>0.70000000000000007</v>
      </c>
      <c r="G1846" s="43">
        <v>6500</v>
      </c>
      <c r="H1846" s="38">
        <v>4550</v>
      </c>
    </row>
    <row r="1847" spans="1:8">
      <c r="A1847">
        <v>1846</v>
      </c>
      <c r="B1847" t="str">
        <f>IF(Data!$B1851&lt;&gt;INDEX(Unique!$B$2:$B$5, MATCH(Data!$A1851, Unique!$A$2:$A$5, 0)), "Mismatch", "")</f>
        <v/>
      </c>
      <c r="E1847" s="28" t="s">
        <v>21</v>
      </c>
      <c r="F1847" s="38">
        <v>0.70000000000000007</v>
      </c>
      <c r="G1847" s="43">
        <v>4250</v>
      </c>
      <c r="H1847" s="38">
        <v>2975.0000000000005</v>
      </c>
    </row>
    <row r="1848" spans="1:8">
      <c r="A1848">
        <v>1847</v>
      </c>
      <c r="B1848" t="str">
        <f>IF(Data!$B1852&lt;&gt;INDEX(Unique!$B$2:$B$5, MATCH(Data!$A1852, Unique!$A$2:$A$5, 0)), "Mismatch", "")</f>
        <v/>
      </c>
      <c r="E1848" s="28" t="s">
        <v>22</v>
      </c>
      <c r="F1848" s="38">
        <v>0.7</v>
      </c>
      <c r="G1848" s="43">
        <v>4250</v>
      </c>
      <c r="H1848" s="38">
        <v>2975</v>
      </c>
    </row>
    <row r="1849" spans="1:8">
      <c r="A1849">
        <v>1848</v>
      </c>
      <c r="B1849" t="str">
        <f>IF(Data!$B1853&lt;&gt;INDEX(Unique!$B$2:$B$5, MATCH(Data!$A1853, Unique!$A$2:$A$5, 0)), "Mismatch", "")</f>
        <v/>
      </c>
      <c r="E1849" s="28" t="s">
        <v>23</v>
      </c>
      <c r="F1849" s="38">
        <v>0.75</v>
      </c>
      <c r="G1849" s="43">
        <v>2500</v>
      </c>
      <c r="H1849" s="38">
        <v>1875</v>
      </c>
    </row>
    <row r="1850" spans="1:8">
      <c r="A1850">
        <v>1849</v>
      </c>
      <c r="B1850" t="str">
        <f>IF(Data!$B1854&lt;&gt;INDEX(Unique!$B$2:$B$5, MATCH(Data!$A1854, Unique!$A$2:$A$5, 0)), "Mismatch", "")</f>
        <v/>
      </c>
      <c r="E1850" s="28" t="s">
        <v>18</v>
      </c>
      <c r="F1850" s="38">
        <v>0.50000000000000011</v>
      </c>
      <c r="G1850" s="43">
        <v>4500</v>
      </c>
      <c r="H1850" s="38">
        <v>2250.0000000000005</v>
      </c>
    </row>
    <row r="1851" spans="1:8">
      <c r="A1851">
        <v>1850</v>
      </c>
      <c r="B1851" t="str">
        <f>IF(Data!$B1855&lt;&gt;INDEX(Unique!$B$2:$B$5, MATCH(Data!$A1855, Unique!$A$2:$A$5, 0)), "Mismatch", "")</f>
        <v/>
      </c>
      <c r="E1851" s="28" t="s">
        <v>19</v>
      </c>
      <c r="F1851" s="38">
        <v>0.55000000000000016</v>
      </c>
      <c r="G1851" s="43">
        <v>4500</v>
      </c>
      <c r="H1851" s="38">
        <v>2475.0000000000009</v>
      </c>
    </row>
    <row r="1852" spans="1:8">
      <c r="A1852">
        <v>1851</v>
      </c>
      <c r="B1852" t="str">
        <f>IF(Data!$B1856&lt;&gt;INDEX(Unique!$B$2:$B$5, MATCH(Data!$A1856, Unique!$A$2:$A$5, 0)), "Mismatch", "")</f>
        <v/>
      </c>
      <c r="E1852" s="28" t="s">
        <v>20</v>
      </c>
      <c r="F1852" s="38">
        <v>0.50000000000000011</v>
      </c>
      <c r="G1852" s="43">
        <v>2500</v>
      </c>
      <c r="H1852" s="38">
        <v>1250.0000000000002</v>
      </c>
    </row>
    <row r="1853" spans="1:8">
      <c r="A1853">
        <v>1852</v>
      </c>
      <c r="B1853" t="str">
        <f>IF(Data!$B1857&lt;&gt;INDEX(Unique!$B$2:$B$5, MATCH(Data!$A1857, Unique!$A$2:$A$5, 0)), "Mismatch", "")</f>
        <v/>
      </c>
      <c r="E1853" s="28" t="s">
        <v>21</v>
      </c>
      <c r="F1853" s="38">
        <v>0.50000000000000011</v>
      </c>
      <c r="G1853" s="43">
        <v>2000</v>
      </c>
      <c r="H1853" s="38">
        <v>1000.0000000000002</v>
      </c>
    </row>
    <row r="1854" spans="1:8">
      <c r="A1854">
        <v>1853</v>
      </c>
      <c r="B1854" t="str">
        <f>IF(Data!$B1858&lt;&gt;INDEX(Unique!$B$2:$B$5, MATCH(Data!$A1858, Unique!$A$2:$A$5, 0)), "Mismatch", "")</f>
        <v/>
      </c>
      <c r="E1854" s="28" t="s">
        <v>22</v>
      </c>
      <c r="F1854" s="38">
        <v>0.60000000000000009</v>
      </c>
      <c r="G1854" s="43">
        <v>2250</v>
      </c>
      <c r="H1854" s="38">
        <v>1350.0000000000002</v>
      </c>
    </row>
    <row r="1855" spans="1:8">
      <c r="A1855">
        <v>1854</v>
      </c>
      <c r="B1855" t="str">
        <f>IF(Data!$B1859&lt;&gt;INDEX(Unique!$B$2:$B$5, MATCH(Data!$A1859, Unique!$A$2:$A$5, 0)), "Mismatch", "")</f>
        <v/>
      </c>
      <c r="E1855" s="28" t="s">
        <v>23</v>
      </c>
      <c r="F1855" s="38">
        <v>0.44999999999999996</v>
      </c>
      <c r="G1855" s="43">
        <v>2500</v>
      </c>
      <c r="H1855" s="38">
        <v>1125</v>
      </c>
    </row>
    <row r="1856" spans="1:8">
      <c r="A1856">
        <v>1855</v>
      </c>
      <c r="B1856" t="str">
        <f>IF(Data!$B1860&lt;&gt;INDEX(Unique!$B$2:$B$5, MATCH(Data!$A1860, Unique!$A$2:$A$5, 0)), "Mismatch", "")</f>
        <v/>
      </c>
      <c r="E1856" s="28" t="s">
        <v>18</v>
      </c>
      <c r="F1856" s="38">
        <v>0.4</v>
      </c>
      <c r="G1856" s="43">
        <v>3500</v>
      </c>
      <c r="H1856" s="38">
        <v>1400</v>
      </c>
    </row>
    <row r="1857" spans="1:8">
      <c r="A1857">
        <v>1856</v>
      </c>
      <c r="B1857" t="str">
        <f>IF(Data!$B1861&lt;&gt;INDEX(Unique!$B$2:$B$5, MATCH(Data!$A1861, Unique!$A$2:$A$5, 0)), "Mismatch", "")</f>
        <v/>
      </c>
      <c r="E1857" s="28" t="s">
        <v>19</v>
      </c>
      <c r="F1857" s="38">
        <v>0.55000000000000016</v>
      </c>
      <c r="G1857" s="43">
        <v>5250</v>
      </c>
      <c r="H1857" s="38">
        <v>2887.5000000000009</v>
      </c>
    </row>
    <row r="1858" spans="1:8">
      <c r="A1858">
        <v>1857</v>
      </c>
      <c r="B1858" t="str">
        <f>IF(Data!$B1862&lt;&gt;INDEX(Unique!$B$2:$B$5, MATCH(Data!$A1862, Unique!$A$2:$A$5, 0)), "Mismatch", "")</f>
        <v/>
      </c>
      <c r="E1858" s="28" t="s">
        <v>20</v>
      </c>
      <c r="F1858" s="38">
        <v>0.50000000000000011</v>
      </c>
      <c r="G1858" s="43">
        <v>3500</v>
      </c>
      <c r="H1858" s="38">
        <v>1750.0000000000005</v>
      </c>
    </row>
    <row r="1859" spans="1:8">
      <c r="A1859">
        <v>1858</v>
      </c>
      <c r="B1859" t="str">
        <f>IF(Data!$B1863&lt;&gt;INDEX(Unique!$B$2:$B$5, MATCH(Data!$A1863, Unique!$A$2:$A$5, 0)), "Mismatch", "")</f>
        <v/>
      </c>
      <c r="E1859" s="28" t="s">
        <v>21</v>
      </c>
      <c r="F1859" s="38">
        <v>0.45000000000000007</v>
      </c>
      <c r="G1859" s="43">
        <v>3250</v>
      </c>
      <c r="H1859" s="38">
        <v>1462.5000000000002</v>
      </c>
    </row>
    <row r="1860" spans="1:8">
      <c r="A1860">
        <v>1859</v>
      </c>
      <c r="B1860" t="str">
        <f>IF(Data!$B1864&lt;&gt;INDEX(Unique!$B$2:$B$5, MATCH(Data!$A1864, Unique!$A$2:$A$5, 0)), "Mismatch", "")</f>
        <v/>
      </c>
      <c r="E1860" s="28" t="s">
        <v>22</v>
      </c>
      <c r="F1860" s="38">
        <v>0.55000000000000004</v>
      </c>
      <c r="G1860" s="43">
        <v>3000</v>
      </c>
      <c r="H1860" s="38">
        <v>1650.0000000000002</v>
      </c>
    </row>
    <row r="1861" spans="1:8">
      <c r="A1861">
        <v>1860</v>
      </c>
      <c r="B1861" t="str">
        <f>IF(Data!$B1865&lt;&gt;INDEX(Unique!$B$2:$B$5, MATCH(Data!$A1865, Unique!$A$2:$A$5, 0)), "Mismatch", "")</f>
        <v/>
      </c>
      <c r="E1861" s="28" t="s">
        <v>23</v>
      </c>
      <c r="F1861" s="38">
        <v>0.60000000000000009</v>
      </c>
      <c r="G1861" s="43">
        <v>3500</v>
      </c>
      <c r="H1861" s="38">
        <v>2100.0000000000005</v>
      </c>
    </row>
    <row r="1862" spans="1:8">
      <c r="A1862">
        <v>1861</v>
      </c>
      <c r="B1862" t="str">
        <f>IF(Data!$B1866&lt;&gt;INDEX(Unique!$B$2:$B$5, MATCH(Data!$A1866, Unique!$A$2:$A$5, 0)), "Mismatch", "")</f>
        <v/>
      </c>
      <c r="E1862" s="28" t="s">
        <v>18</v>
      </c>
      <c r="F1862" s="38">
        <v>0.45000000000000007</v>
      </c>
      <c r="G1862" s="43">
        <v>5750</v>
      </c>
      <c r="H1862" s="38">
        <v>2587.5000000000005</v>
      </c>
    </row>
    <row r="1863" spans="1:8">
      <c r="A1863">
        <v>1862</v>
      </c>
      <c r="B1863" t="str">
        <f>IF(Data!$B1867&lt;&gt;INDEX(Unique!$B$2:$B$5, MATCH(Data!$A1867, Unique!$A$2:$A$5, 0)), "Mismatch", "")</f>
        <v/>
      </c>
      <c r="E1863" s="28" t="s">
        <v>19</v>
      </c>
      <c r="F1863" s="38">
        <v>0.50000000000000011</v>
      </c>
      <c r="G1863" s="43">
        <v>6500</v>
      </c>
      <c r="H1863" s="38">
        <v>3250.0000000000009</v>
      </c>
    </row>
    <row r="1864" spans="1:8">
      <c r="A1864">
        <v>1863</v>
      </c>
      <c r="B1864" t="str">
        <f>IF(Data!$B1868&lt;&gt;INDEX(Unique!$B$2:$B$5, MATCH(Data!$A1868, Unique!$A$2:$A$5, 0)), "Mismatch", "")</f>
        <v/>
      </c>
      <c r="E1864" s="28" t="s">
        <v>20</v>
      </c>
      <c r="F1864" s="38">
        <v>0.45000000000000007</v>
      </c>
      <c r="G1864" s="43">
        <v>4750</v>
      </c>
      <c r="H1864" s="38">
        <v>2137.5000000000005</v>
      </c>
    </row>
    <row r="1865" spans="1:8">
      <c r="A1865">
        <v>1864</v>
      </c>
      <c r="B1865" t="str">
        <f>IF(Data!$B1869&lt;&gt;INDEX(Unique!$B$2:$B$5, MATCH(Data!$A1869, Unique!$A$2:$A$5, 0)), "Mismatch", "")</f>
        <v/>
      </c>
      <c r="E1865" s="28" t="s">
        <v>21</v>
      </c>
      <c r="F1865" s="38">
        <v>0.55000000000000016</v>
      </c>
      <c r="G1865" s="43">
        <v>4500</v>
      </c>
      <c r="H1865" s="38">
        <v>2475.0000000000009</v>
      </c>
    </row>
    <row r="1866" spans="1:8">
      <c r="A1866">
        <v>1865</v>
      </c>
      <c r="B1866" t="str">
        <f>IF(Data!$B1870&lt;&gt;INDEX(Unique!$B$2:$B$5, MATCH(Data!$A1870, Unique!$A$2:$A$5, 0)), "Mismatch", "")</f>
        <v/>
      </c>
      <c r="E1866" s="28" t="s">
        <v>22</v>
      </c>
      <c r="F1866" s="38">
        <v>0.75000000000000011</v>
      </c>
      <c r="G1866" s="43">
        <v>4250</v>
      </c>
      <c r="H1866" s="38">
        <v>3187.5000000000005</v>
      </c>
    </row>
    <row r="1867" spans="1:8">
      <c r="A1867">
        <v>1866</v>
      </c>
      <c r="B1867" t="str">
        <f>IF(Data!$B1871&lt;&gt;INDEX(Unique!$B$2:$B$5, MATCH(Data!$A1871, Unique!$A$2:$A$5, 0)), "Mismatch", "")</f>
        <v/>
      </c>
      <c r="E1867" s="28" t="s">
        <v>23</v>
      </c>
      <c r="F1867" s="38">
        <v>0.80000000000000016</v>
      </c>
      <c r="G1867" s="43">
        <v>5500</v>
      </c>
      <c r="H1867" s="38">
        <v>4400.0000000000009</v>
      </c>
    </row>
    <row r="1868" spans="1:8">
      <c r="A1868">
        <v>1867</v>
      </c>
      <c r="B1868" t="str">
        <f>IF(Data!$B1872&lt;&gt;INDEX(Unique!$B$2:$B$5, MATCH(Data!$A1872, Unique!$A$2:$A$5, 0)), "Mismatch", "")</f>
        <v/>
      </c>
      <c r="E1868" s="28" t="s">
        <v>18</v>
      </c>
      <c r="F1868" s="38">
        <v>0.65000000000000013</v>
      </c>
      <c r="G1868" s="43">
        <v>7500</v>
      </c>
      <c r="H1868" s="38">
        <v>4875.0000000000009</v>
      </c>
    </row>
    <row r="1869" spans="1:8">
      <c r="A1869">
        <v>1868</v>
      </c>
      <c r="B1869" t="str">
        <f>IF(Data!$B1873&lt;&gt;INDEX(Unique!$B$2:$B$5, MATCH(Data!$A1873, Unique!$A$2:$A$5, 0)), "Mismatch", "")</f>
        <v/>
      </c>
      <c r="E1869" s="28" t="s">
        <v>19</v>
      </c>
      <c r="F1869" s="38">
        <v>0.75000000000000022</v>
      </c>
      <c r="G1869" s="43">
        <v>7500</v>
      </c>
      <c r="H1869" s="38">
        <v>5625.0000000000018</v>
      </c>
    </row>
    <row r="1870" spans="1:8">
      <c r="A1870">
        <v>1869</v>
      </c>
      <c r="B1870" t="str">
        <f>IF(Data!$B1874&lt;&gt;INDEX(Unique!$B$2:$B$5, MATCH(Data!$A1874, Unique!$A$2:$A$5, 0)), "Mismatch", "")</f>
        <v/>
      </c>
      <c r="E1870" s="28" t="s">
        <v>20</v>
      </c>
      <c r="F1870" s="38">
        <v>0.70000000000000018</v>
      </c>
      <c r="G1870" s="43">
        <v>5500</v>
      </c>
      <c r="H1870" s="38">
        <v>3850.0000000000009</v>
      </c>
    </row>
    <row r="1871" spans="1:8">
      <c r="A1871">
        <v>1870</v>
      </c>
      <c r="B1871" t="str">
        <f>IF(Data!$B1875&lt;&gt;INDEX(Unique!$B$2:$B$5, MATCH(Data!$A1875, Unique!$A$2:$A$5, 0)), "Mismatch", "")</f>
        <v/>
      </c>
      <c r="E1871" s="28" t="s">
        <v>21</v>
      </c>
      <c r="F1871" s="38">
        <v>0.70000000000000018</v>
      </c>
      <c r="G1871" s="43">
        <v>5500</v>
      </c>
      <c r="H1871" s="38">
        <v>3850.0000000000009</v>
      </c>
    </row>
    <row r="1872" spans="1:8">
      <c r="A1872">
        <v>1871</v>
      </c>
      <c r="B1872" t="str">
        <f>IF(Data!$B1876&lt;&gt;INDEX(Unique!$B$2:$B$5, MATCH(Data!$A1876, Unique!$A$2:$A$5, 0)), "Mismatch", "")</f>
        <v/>
      </c>
      <c r="E1872" s="28" t="s">
        <v>22</v>
      </c>
      <c r="F1872" s="38">
        <v>0.80000000000000016</v>
      </c>
      <c r="G1872" s="43">
        <v>4750</v>
      </c>
      <c r="H1872" s="38">
        <v>3800.0000000000009</v>
      </c>
    </row>
    <row r="1873" spans="1:8">
      <c r="A1873">
        <v>1872</v>
      </c>
      <c r="B1873" t="str">
        <f>IF(Data!$B1877&lt;&gt;INDEX(Unique!$B$2:$B$5, MATCH(Data!$A1877, Unique!$A$2:$A$5, 0)), "Mismatch", "")</f>
        <v/>
      </c>
      <c r="E1873" s="28" t="s">
        <v>23</v>
      </c>
      <c r="F1873" s="38">
        <v>0.8500000000000002</v>
      </c>
      <c r="G1873" s="43">
        <v>5750</v>
      </c>
      <c r="H1873" s="38">
        <v>4887.5000000000009</v>
      </c>
    </row>
    <row r="1874" spans="1:8">
      <c r="A1874">
        <v>1873</v>
      </c>
      <c r="B1874" t="str">
        <f>IF(Data!$B1878&lt;&gt;INDEX(Unique!$B$2:$B$5, MATCH(Data!$A1878, Unique!$A$2:$A$5, 0)), "Mismatch", "")</f>
        <v/>
      </c>
      <c r="E1874" s="28" t="s">
        <v>18</v>
      </c>
      <c r="F1874" s="38">
        <v>0.35000000000000003</v>
      </c>
      <c r="G1874" s="43">
        <v>4000</v>
      </c>
      <c r="H1874" s="38">
        <v>1400.0000000000002</v>
      </c>
    </row>
    <row r="1875" spans="1:8">
      <c r="A1875">
        <v>1874</v>
      </c>
      <c r="B1875" t="str">
        <f>IF(Data!$B1879&lt;&gt;INDEX(Unique!$B$2:$B$5, MATCH(Data!$A1879, Unique!$A$2:$A$5, 0)), "Mismatch", "")</f>
        <v/>
      </c>
      <c r="E1875" s="28" t="s">
        <v>19</v>
      </c>
      <c r="F1875" s="38">
        <v>0.45</v>
      </c>
      <c r="G1875" s="43">
        <v>4000</v>
      </c>
      <c r="H1875" s="38">
        <v>1800</v>
      </c>
    </row>
    <row r="1876" spans="1:8">
      <c r="A1876">
        <v>1875</v>
      </c>
      <c r="B1876" t="str">
        <f>IF(Data!$B1880&lt;&gt;INDEX(Unique!$B$2:$B$5, MATCH(Data!$A1880, Unique!$A$2:$A$5, 0)), "Mismatch", "")</f>
        <v/>
      </c>
      <c r="E1876" s="28" t="s">
        <v>20</v>
      </c>
      <c r="F1876" s="38">
        <v>0.45</v>
      </c>
      <c r="G1876" s="43">
        <v>4000</v>
      </c>
      <c r="H1876" s="38">
        <v>1800</v>
      </c>
    </row>
    <row r="1877" spans="1:8">
      <c r="A1877">
        <v>1876</v>
      </c>
      <c r="B1877" t="str">
        <f>IF(Data!$B1881&lt;&gt;INDEX(Unique!$B$2:$B$5, MATCH(Data!$A1881, Unique!$A$2:$A$5, 0)), "Mismatch", "")</f>
        <v/>
      </c>
      <c r="E1877" s="28" t="s">
        <v>21</v>
      </c>
      <c r="F1877" s="38">
        <v>0.45</v>
      </c>
      <c r="G1877" s="43">
        <v>2500</v>
      </c>
      <c r="H1877" s="38">
        <v>1125</v>
      </c>
    </row>
    <row r="1878" spans="1:8">
      <c r="A1878">
        <v>1877</v>
      </c>
      <c r="B1878" t="str">
        <f>IF(Data!$B1882&lt;&gt;INDEX(Unique!$B$2:$B$5, MATCH(Data!$A1882, Unique!$A$2:$A$5, 0)), "Mismatch", "")</f>
        <v/>
      </c>
      <c r="E1878" s="28" t="s">
        <v>22</v>
      </c>
      <c r="F1878" s="38">
        <v>0.50000000000000011</v>
      </c>
      <c r="G1878" s="43">
        <v>2000</v>
      </c>
      <c r="H1878" s="38">
        <v>1000.0000000000002</v>
      </c>
    </row>
    <row r="1879" spans="1:8">
      <c r="A1879">
        <v>1878</v>
      </c>
      <c r="B1879" t="str">
        <f>IF(Data!$B1883&lt;&gt;INDEX(Unique!$B$2:$B$5, MATCH(Data!$A1883, Unique!$A$2:$A$5, 0)), "Mismatch", "")</f>
        <v/>
      </c>
      <c r="E1879" s="28" t="s">
        <v>23</v>
      </c>
      <c r="F1879" s="38">
        <v>0.45</v>
      </c>
      <c r="G1879" s="43">
        <v>4500</v>
      </c>
      <c r="H1879" s="38">
        <v>2025</v>
      </c>
    </row>
    <row r="1880" spans="1:8">
      <c r="A1880">
        <v>1879</v>
      </c>
      <c r="B1880" t="str">
        <f>IF(Data!$B1884&lt;&gt;INDEX(Unique!$B$2:$B$5, MATCH(Data!$A1884, Unique!$A$2:$A$5, 0)), "Mismatch", "")</f>
        <v/>
      </c>
      <c r="E1880" s="28" t="s">
        <v>18</v>
      </c>
      <c r="F1880" s="38">
        <v>0.35000000000000003</v>
      </c>
      <c r="G1880" s="43">
        <v>5000</v>
      </c>
      <c r="H1880" s="38">
        <v>1750.0000000000002</v>
      </c>
    </row>
    <row r="1881" spans="1:8">
      <c r="A1881">
        <v>1880</v>
      </c>
      <c r="B1881" t="str">
        <f>IF(Data!$B1885&lt;&gt;INDEX(Unique!$B$2:$B$5, MATCH(Data!$A1885, Unique!$A$2:$A$5, 0)), "Mismatch", "")</f>
        <v/>
      </c>
      <c r="E1881" s="28" t="s">
        <v>19</v>
      </c>
      <c r="F1881" s="38">
        <v>0.45</v>
      </c>
      <c r="G1881" s="43">
        <v>4000</v>
      </c>
      <c r="H1881" s="38">
        <v>1800</v>
      </c>
    </row>
    <row r="1882" spans="1:8">
      <c r="A1882">
        <v>1881</v>
      </c>
      <c r="B1882" t="str">
        <f>IF(Data!$B1886&lt;&gt;INDEX(Unique!$B$2:$B$5, MATCH(Data!$A1886, Unique!$A$2:$A$5, 0)), "Mismatch", "")</f>
        <v/>
      </c>
      <c r="E1882" s="28" t="s">
        <v>20</v>
      </c>
      <c r="F1882" s="38">
        <v>0.45</v>
      </c>
      <c r="G1882" s="43">
        <v>4000</v>
      </c>
      <c r="H1882" s="38">
        <v>1800</v>
      </c>
    </row>
    <row r="1883" spans="1:8">
      <c r="A1883">
        <v>1882</v>
      </c>
      <c r="B1883" t="str">
        <f>IF(Data!$B1887&lt;&gt;INDEX(Unique!$B$2:$B$5, MATCH(Data!$A1887, Unique!$A$2:$A$5, 0)), "Mismatch", "")</f>
        <v/>
      </c>
      <c r="E1883" s="28" t="s">
        <v>21</v>
      </c>
      <c r="F1883" s="38">
        <v>0.45</v>
      </c>
      <c r="G1883" s="43">
        <v>2500</v>
      </c>
      <c r="H1883" s="38">
        <v>1125</v>
      </c>
    </row>
    <row r="1884" spans="1:8">
      <c r="A1884">
        <v>1883</v>
      </c>
      <c r="B1884" t="str">
        <f>IF(Data!$B1888&lt;&gt;INDEX(Unique!$B$2:$B$5, MATCH(Data!$A1888, Unique!$A$2:$A$5, 0)), "Mismatch", "")</f>
        <v/>
      </c>
      <c r="E1884" s="28" t="s">
        <v>22</v>
      </c>
      <c r="F1884" s="38">
        <v>0.50000000000000011</v>
      </c>
      <c r="G1884" s="43">
        <v>1750</v>
      </c>
      <c r="H1884" s="38">
        <v>875.00000000000023</v>
      </c>
    </row>
    <row r="1885" spans="1:8">
      <c r="A1885">
        <v>1884</v>
      </c>
      <c r="B1885" t="str">
        <f>IF(Data!$B1889&lt;&gt;INDEX(Unique!$B$2:$B$5, MATCH(Data!$A1889, Unique!$A$2:$A$5, 0)), "Mismatch", "")</f>
        <v/>
      </c>
      <c r="E1885" s="28" t="s">
        <v>23</v>
      </c>
      <c r="F1885" s="38">
        <v>0.45</v>
      </c>
      <c r="G1885" s="43">
        <v>3750</v>
      </c>
      <c r="H1885" s="38">
        <v>1687.5</v>
      </c>
    </row>
    <row r="1886" spans="1:8">
      <c r="A1886">
        <v>1885</v>
      </c>
      <c r="B1886" t="str">
        <f>IF(Data!$B1890&lt;&gt;INDEX(Unique!$B$2:$B$5, MATCH(Data!$A1890, Unique!$A$2:$A$5, 0)), "Mismatch", "")</f>
        <v/>
      </c>
      <c r="E1886" s="28" t="s">
        <v>18</v>
      </c>
      <c r="F1886" s="38">
        <v>0.45</v>
      </c>
      <c r="G1886" s="43">
        <v>5250</v>
      </c>
      <c r="H1886" s="38">
        <v>2362.5</v>
      </c>
    </row>
    <row r="1887" spans="1:8">
      <c r="A1887">
        <v>1886</v>
      </c>
      <c r="B1887" t="str">
        <f>IF(Data!$B1891&lt;&gt;INDEX(Unique!$B$2:$B$5, MATCH(Data!$A1891, Unique!$A$2:$A$5, 0)), "Mismatch", "")</f>
        <v/>
      </c>
      <c r="E1887" s="28" t="s">
        <v>19</v>
      </c>
      <c r="F1887" s="38">
        <v>0.55000000000000004</v>
      </c>
      <c r="G1887" s="43">
        <v>3750</v>
      </c>
      <c r="H1887" s="38">
        <v>2062.5</v>
      </c>
    </row>
    <row r="1888" spans="1:8">
      <c r="A1888">
        <v>1887</v>
      </c>
      <c r="B1888" t="str">
        <f>IF(Data!$B1892&lt;&gt;INDEX(Unique!$B$2:$B$5, MATCH(Data!$A1892, Unique!$A$2:$A$5, 0)), "Mismatch", "")</f>
        <v/>
      </c>
      <c r="E1888" s="28" t="s">
        <v>20</v>
      </c>
      <c r="F1888" s="38">
        <v>0.6</v>
      </c>
      <c r="G1888" s="43">
        <v>4000</v>
      </c>
      <c r="H1888" s="38">
        <v>2400</v>
      </c>
    </row>
    <row r="1889" spans="1:8">
      <c r="A1889">
        <v>1888</v>
      </c>
      <c r="B1889" t="str">
        <f>IF(Data!$B1893&lt;&gt;INDEX(Unique!$B$2:$B$5, MATCH(Data!$A1893, Unique!$A$2:$A$5, 0)), "Mismatch", "")</f>
        <v/>
      </c>
      <c r="E1889" s="28" t="s">
        <v>21</v>
      </c>
      <c r="F1889" s="38">
        <v>0.55000000000000004</v>
      </c>
      <c r="G1889" s="43">
        <v>3000</v>
      </c>
      <c r="H1889" s="38">
        <v>1650.0000000000002</v>
      </c>
    </row>
    <row r="1890" spans="1:8">
      <c r="A1890">
        <v>1889</v>
      </c>
      <c r="B1890" t="str">
        <f>IF(Data!$B1894&lt;&gt;INDEX(Unique!$B$2:$B$5, MATCH(Data!$A1894, Unique!$A$2:$A$5, 0)), "Mismatch", "")</f>
        <v/>
      </c>
      <c r="E1890" s="28" t="s">
        <v>22</v>
      </c>
      <c r="F1890" s="38">
        <v>0.60000000000000009</v>
      </c>
      <c r="G1890" s="43">
        <v>1500</v>
      </c>
      <c r="H1890" s="38">
        <v>900.00000000000011</v>
      </c>
    </row>
    <row r="1891" spans="1:8">
      <c r="A1891">
        <v>1890</v>
      </c>
      <c r="B1891" t="str">
        <f>IF(Data!$B1895&lt;&gt;INDEX(Unique!$B$2:$B$5, MATCH(Data!$A1895, Unique!$A$2:$A$5, 0)), "Mismatch", "")</f>
        <v/>
      </c>
      <c r="E1891" s="28" t="s">
        <v>23</v>
      </c>
      <c r="F1891" s="38">
        <v>0.45</v>
      </c>
      <c r="G1891" s="43">
        <v>3500</v>
      </c>
      <c r="H1891" s="38">
        <v>1575</v>
      </c>
    </row>
    <row r="1892" spans="1:8">
      <c r="A1892">
        <v>1891</v>
      </c>
      <c r="B1892" t="str">
        <f>IF(Data!$B1896&lt;&gt;INDEX(Unique!$B$2:$B$5, MATCH(Data!$A1896, Unique!$A$2:$A$5, 0)), "Mismatch", "")</f>
        <v/>
      </c>
      <c r="E1892" s="28" t="s">
        <v>18</v>
      </c>
      <c r="F1892" s="38">
        <v>0.5</v>
      </c>
      <c r="G1892" s="43">
        <v>5250</v>
      </c>
      <c r="H1892" s="38">
        <v>2625</v>
      </c>
    </row>
    <row r="1893" spans="1:8">
      <c r="A1893">
        <v>1892</v>
      </c>
      <c r="B1893" t="str">
        <f>IF(Data!$B1897&lt;&gt;INDEX(Unique!$B$2:$B$5, MATCH(Data!$A1897, Unique!$A$2:$A$5, 0)), "Mismatch", "")</f>
        <v/>
      </c>
      <c r="E1893" s="28" t="s">
        <v>19</v>
      </c>
      <c r="F1893" s="38">
        <v>0.55000000000000004</v>
      </c>
      <c r="G1893" s="43">
        <v>3250</v>
      </c>
      <c r="H1893" s="38">
        <v>1787.5000000000002</v>
      </c>
    </row>
    <row r="1894" spans="1:8">
      <c r="A1894">
        <v>1893</v>
      </c>
      <c r="B1894" t="str">
        <f>IF(Data!$B1898&lt;&gt;INDEX(Unique!$B$2:$B$5, MATCH(Data!$A1898, Unique!$A$2:$A$5, 0)), "Mismatch", "")</f>
        <v/>
      </c>
      <c r="E1894" s="28" t="s">
        <v>20</v>
      </c>
      <c r="F1894" s="38">
        <v>0.55000000000000004</v>
      </c>
      <c r="G1894" s="43">
        <v>3750</v>
      </c>
      <c r="H1894" s="38">
        <v>2062.5</v>
      </c>
    </row>
    <row r="1895" spans="1:8">
      <c r="A1895">
        <v>1894</v>
      </c>
      <c r="B1895" t="str">
        <f>IF(Data!$B1899&lt;&gt;INDEX(Unique!$B$2:$B$5, MATCH(Data!$A1899, Unique!$A$2:$A$5, 0)), "Mismatch", "")</f>
        <v/>
      </c>
      <c r="E1895" s="28" t="s">
        <v>21</v>
      </c>
      <c r="F1895" s="38">
        <v>0.40000000000000008</v>
      </c>
      <c r="G1895" s="43">
        <v>2750</v>
      </c>
      <c r="H1895" s="38">
        <v>1100.0000000000002</v>
      </c>
    </row>
    <row r="1896" spans="1:8">
      <c r="A1896">
        <v>1895</v>
      </c>
      <c r="B1896" t="str">
        <f>IF(Data!$B1900&lt;&gt;INDEX(Unique!$B$2:$B$5, MATCH(Data!$A1900, Unique!$A$2:$A$5, 0)), "Mismatch", "")</f>
        <v/>
      </c>
      <c r="E1896" s="28" t="s">
        <v>22</v>
      </c>
      <c r="F1896" s="38">
        <v>0.45000000000000012</v>
      </c>
      <c r="G1896" s="43">
        <v>1750</v>
      </c>
      <c r="H1896" s="38">
        <v>787.50000000000023</v>
      </c>
    </row>
    <row r="1897" spans="1:8">
      <c r="A1897">
        <v>1896</v>
      </c>
      <c r="B1897" t="str">
        <f>IF(Data!$B1901&lt;&gt;INDEX(Unique!$B$2:$B$5, MATCH(Data!$A1901, Unique!$A$2:$A$5, 0)), "Mismatch", "")</f>
        <v/>
      </c>
      <c r="E1897" s="28" t="s">
        <v>23</v>
      </c>
      <c r="F1897" s="38">
        <v>0.60000000000000009</v>
      </c>
      <c r="G1897" s="43">
        <v>3500</v>
      </c>
      <c r="H1897" s="38">
        <v>2100.0000000000005</v>
      </c>
    </row>
    <row r="1898" spans="1:8">
      <c r="A1898">
        <v>1897</v>
      </c>
      <c r="B1898" t="str">
        <f>IF(Data!$B1902&lt;&gt;INDEX(Unique!$B$2:$B$5, MATCH(Data!$A1902, Unique!$A$2:$A$5, 0)), "Mismatch", "")</f>
        <v/>
      </c>
      <c r="E1898" s="28" t="s">
        <v>18</v>
      </c>
      <c r="F1898" s="38">
        <v>0.45</v>
      </c>
      <c r="G1898" s="43">
        <v>5500</v>
      </c>
      <c r="H1898" s="38">
        <v>2475</v>
      </c>
    </row>
    <row r="1899" spans="1:8">
      <c r="A1899">
        <v>1898</v>
      </c>
      <c r="B1899" t="str">
        <f>IF(Data!$B1903&lt;&gt;INDEX(Unique!$B$2:$B$5, MATCH(Data!$A1903, Unique!$A$2:$A$5, 0)), "Mismatch", "")</f>
        <v/>
      </c>
      <c r="E1899" s="28" t="s">
        <v>19</v>
      </c>
      <c r="F1899" s="38">
        <v>0.5</v>
      </c>
      <c r="G1899" s="43">
        <v>4000</v>
      </c>
      <c r="H1899" s="38">
        <v>2000</v>
      </c>
    </row>
    <row r="1900" spans="1:8">
      <c r="A1900">
        <v>1899</v>
      </c>
      <c r="B1900" t="str">
        <f>IF(Data!$B1904&lt;&gt;INDEX(Unique!$B$2:$B$5, MATCH(Data!$A1904, Unique!$A$2:$A$5, 0)), "Mismatch", "")</f>
        <v/>
      </c>
      <c r="E1900" s="28" t="s">
        <v>20</v>
      </c>
      <c r="F1900" s="38">
        <v>0.5</v>
      </c>
      <c r="G1900" s="43">
        <v>4000</v>
      </c>
      <c r="H1900" s="38">
        <v>2000</v>
      </c>
    </row>
    <row r="1901" spans="1:8">
      <c r="A1901">
        <v>1900</v>
      </c>
      <c r="B1901" t="str">
        <f>IF(Data!$B1905&lt;&gt;INDEX(Unique!$B$2:$B$5, MATCH(Data!$A1905, Unique!$A$2:$A$5, 0)), "Mismatch", "")</f>
        <v/>
      </c>
      <c r="E1901" s="28" t="s">
        <v>21</v>
      </c>
      <c r="F1901" s="38">
        <v>0.45</v>
      </c>
      <c r="G1901" s="43">
        <v>3250</v>
      </c>
      <c r="H1901" s="38">
        <v>1462.5</v>
      </c>
    </row>
    <row r="1902" spans="1:8">
      <c r="A1902">
        <v>1901</v>
      </c>
      <c r="B1902" t="str">
        <f>IF(Data!$B1906&lt;&gt;INDEX(Unique!$B$2:$B$5, MATCH(Data!$A1906, Unique!$A$2:$A$5, 0)), "Mismatch", "")</f>
        <v/>
      </c>
      <c r="E1902" s="28" t="s">
        <v>22</v>
      </c>
      <c r="F1902" s="38">
        <v>0.39999999999999997</v>
      </c>
      <c r="G1902" s="43">
        <v>2250</v>
      </c>
      <c r="H1902" s="38">
        <v>899.99999999999989</v>
      </c>
    </row>
    <row r="1903" spans="1:8">
      <c r="A1903">
        <v>1902</v>
      </c>
      <c r="B1903" t="str">
        <f>IF(Data!$B1907&lt;&gt;INDEX(Unique!$B$2:$B$5, MATCH(Data!$A1907, Unique!$A$2:$A$5, 0)), "Mismatch", "")</f>
        <v/>
      </c>
      <c r="E1903" s="28" t="s">
        <v>23</v>
      </c>
      <c r="F1903" s="38">
        <v>0.65</v>
      </c>
      <c r="G1903" s="43">
        <v>5750</v>
      </c>
      <c r="H1903" s="38">
        <v>3737.5</v>
      </c>
    </row>
    <row r="1904" spans="1:8">
      <c r="A1904">
        <v>1903</v>
      </c>
      <c r="B1904" t="str">
        <f>IF(Data!$B1908&lt;&gt;INDEX(Unique!$B$2:$B$5, MATCH(Data!$A1908, Unique!$A$2:$A$5, 0)), "Mismatch", "")</f>
        <v/>
      </c>
      <c r="E1904" s="28" t="s">
        <v>18</v>
      </c>
      <c r="F1904" s="38">
        <v>0.6</v>
      </c>
      <c r="G1904" s="43">
        <v>8250</v>
      </c>
      <c r="H1904" s="38">
        <v>4950</v>
      </c>
    </row>
    <row r="1905" spans="1:8">
      <c r="A1905">
        <v>1904</v>
      </c>
      <c r="B1905" t="str">
        <f>IF(Data!$B1909&lt;&gt;INDEX(Unique!$B$2:$B$5, MATCH(Data!$A1909, Unique!$A$2:$A$5, 0)), "Mismatch", "")</f>
        <v/>
      </c>
      <c r="E1905" s="28" t="s">
        <v>19</v>
      </c>
      <c r="F1905" s="38">
        <v>0.7</v>
      </c>
      <c r="G1905" s="43">
        <v>7000</v>
      </c>
      <c r="H1905" s="38">
        <v>4900</v>
      </c>
    </row>
    <row r="1906" spans="1:8">
      <c r="A1906">
        <v>1905</v>
      </c>
      <c r="B1906" t="str">
        <f>IF(Data!$B1910&lt;&gt;INDEX(Unique!$B$2:$B$5, MATCH(Data!$A1910, Unique!$A$2:$A$5, 0)), "Mismatch", "")</f>
        <v/>
      </c>
      <c r="E1906" s="28" t="s">
        <v>20</v>
      </c>
      <c r="F1906" s="38">
        <v>0.85</v>
      </c>
      <c r="G1906" s="43">
        <v>7000</v>
      </c>
      <c r="H1906" s="38">
        <v>5950</v>
      </c>
    </row>
    <row r="1907" spans="1:8">
      <c r="A1907">
        <v>1906</v>
      </c>
      <c r="B1907" t="str">
        <f>IF(Data!$B1911&lt;&gt;INDEX(Unique!$B$2:$B$5, MATCH(Data!$A1911, Unique!$A$2:$A$5, 0)), "Mismatch", "")</f>
        <v/>
      </c>
      <c r="E1907" s="28" t="s">
        <v>21</v>
      </c>
      <c r="F1907" s="38">
        <v>0.85</v>
      </c>
      <c r="G1907" s="43">
        <v>5750</v>
      </c>
      <c r="H1907" s="38">
        <v>4887.5</v>
      </c>
    </row>
    <row r="1908" spans="1:8">
      <c r="A1908">
        <v>1907</v>
      </c>
      <c r="B1908" t="str">
        <f>IF(Data!$B1912&lt;&gt;INDEX(Unique!$B$2:$B$5, MATCH(Data!$A1912, Unique!$A$2:$A$5, 0)), "Mismatch", "")</f>
        <v/>
      </c>
      <c r="E1908" s="28" t="s">
        <v>22</v>
      </c>
      <c r="F1908" s="38">
        <v>0.95000000000000007</v>
      </c>
      <c r="G1908" s="43">
        <v>4500</v>
      </c>
      <c r="H1908" s="38">
        <v>4275</v>
      </c>
    </row>
    <row r="1909" spans="1:8">
      <c r="A1909">
        <v>1908</v>
      </c>
      <c r="B1909" t="str">
        <f>IF(Data!$B1913&lt;&gt;INDEX(Unique!$B$2:$B$5, MATCH(Data!$A1913, Unique!$A$2:$A$5, 0)), "Mismatch", "")</f>
        <v/>
      </c>
      <c r="E1909" s="28" t="s">
        <v>23</v>
      </c>
      <c r="F1909" s="38">
        <v>1.1000000000000001</v>
      </c>
      <c r="G1909" s="43">
        <v>7500</v>
      </c>
      <c r="H1909" s="38">
        <v>8250</v>
      </c>
    </row>
    <row r="1910" spans="1:8">
      <c r="A1910">
        <v>1909</v>
      </c>
      <c r="B1910" t="str">
        <f>IF(Data!$B1914&lt;&gt;INDEX(Unique!$B$2:$B$5, MATCH(Data!$A1914, Unique!$A$2:$A$5, 0)), "Mismatch", "")</f>
        <v/>
      </c>
      <c r="E1910" s="28" t="s">
        <v>18</v>
      </c>
      <c r="F1910" s="38">
        <v>0.9</v>
      </c>
      <c r="G1910" s="43">
        <v>9000</v>
      </c>
      <c r="H1910" s="38">
        <v>8100</v>
      </c>
    </row>
    <row r="1911" spans="1:8">
      <c r="A1911">
        <v>1910</v>
      </c>
      <c r="B1911" t="str">
        <f>IF(Data!$B1915&lt;&gt;INDEX(Unique!$B$2:$B$5, MATCH(Data!$A1915, Unique!$A$2:$A$5, 0)), "Mismatch", "")</f>
        <v/>
      </c>
      <c r="E1911" s="28" t="s">
        <v>19</v>
      </c>
      <c r="F1911" s="38">
        <v>0.95000000000000007</v>
      </c>
      <c r="G1911" s="43">
        <v>7500</v>
      </c>
      <c r="H1911" s="38">
        <v>7125.0000000000009</v>
      </c>
    </row>
    <row r="1912" spans="1:8">
      <c r="A1912">
        <v>1911</v>
      </c>
      <c r="B1912" t="str">
        <f>IF(Data!$B1916&lt;&gt;INDEX(Unique!$B$2:$B$5, MATCH(Data!$A1916, Unique!$A$2:$A$5, 0)), "Mismatch", "")</f>
        <v/>
      </c>
      <c r="E1912" s="28" t="s">
        <v>20</v>
      </c>
      <c r="F1912" s="38">
        <v>0.95000000000000007</v>
      </c>
      <c r="G1912" s="43">
        <v>7000</v>
      </c>
      <c r="H1912" s="38">
        <v>6650.0000000000009</v>
      </c>
    </row>
    <row r="1913" spans="1:8">
      <c r="A1913">
        <v>1912</v>
      </c>
      <c r="B1913" t="str">
        <f>IF(Data!$B1917&lt;&gt;INDEX(Unique!$B$2:$B$5, MATCH(Data!$A1917, Unique!$A$2:$A$5, 0)), "Mismatch", "")</f>
        <v/>
      </c>
      <c r="E1913" s="28" t="s">
        <v>21</v>
      </c>
      <c r="F1913" s="38">
        <v>0.9</v>
      </c>
      <c r="G1913" s="43">
        <v>6000</v>
      </c>
      <c r="H1913" s="38">
        <v>5400</v>
      </c>
    </row>
    <row r="1914" spans="1:8">
      <c r="A1914">
        <v>1913</v>
      </c>
      <c r="B1914" t="str">
        <f>IF(Data!$B1918&lt;&gt;INDEX(Unique!$B$2:$B$5, MATCH(Data!$A1918, Unique!$A$2:$A$5, 0)), "Mismatch", "")</f>
        <v/>
      </c>
      <c r="E1914" s="28" t="s">
        <v>22</v>
      </c>
      <c r="F1914" s="38">
        <v>0.95000000000000007</v>
      </c>
      <c r="G1914" s="43">
        <v>6500</v>
      </c>
      <c r="H1914" s="38">
        <v>6175</v>
      </c>
    </row>
    <row r="1915" spans="1:8">
      <c r="A1915">
        <v>1914</v>
      </c>
      <c r="B1915" t="str">
        <f>IF(Data!$B1919&lt;&gt;INDEX(Unique!$B$2:$B$5, MATCH(Data!$A1919, Unique!$A$2:$A$5, 0)), "Mismatch", "")</f>
        <v/>
      </c>
      <c r="E1915" s="28" t="s">
        <v>23</v>
      </c>
      <c r="F1915" s="38">
        <v>1.1000000000000001</v>
      </c>
      <c r="G1915" s="43">
        <v>6500</v>
      </c>
      <c r="H1915" s="38">
        <v>7150.0000000000009</v>
      </c>
    </row>
    <row r="1916" spans="1:8">
      <c r="A1916">
        <v>1915</v>
      </c>
      <c r="B1916" t="str">
        <f>IF(Data!$B1920&lt;&gt;INDEX(Unique!$B$2:$B$5, MATCH(Data!$A1920, Unique!$A$2:$A$5, 0)), "Mismatch", "")</f>
        <v/>
      </c>
      <c r="E1916" s="28" t="s">
        <v>18</v>
      </c>
      <c r="F1916" s="38">
        <v>0.95000000000000007</v>
      </c>
      <c r="G1916" s="43">
        <v>8500</v>
      </c>
      <c r="H1916" s="38">
        <v>8075.0000000000009</v>
      </c>
    </row>
    <row r="1917" spans="1:8">
      <c r="A1917">
        <v>1916</v>
      </c>
      <c r="B1917" t="str">
        <f>IF(Data!$B1921&lt;&gt;INDEX(Unique!$B$2:$B$5, MATCH(Data!$A1921, Unique!$A$2:$A$5, 0)), "Mismatch", "")</f>
        <v/>
      </c>
      <c r="E1917" s="28" t="s">
        <v>19</v>
      </c>
      <c r="F1917" s="38">
        <v>0.85000000000000009</v>
      </c>
      <c r="G1917" s="43">
        <v>8250</v>
      </c>
      <c r="H1917" s="38">
        <v>7012.5000000000009</v>
      </c>
    </row>
    <row r="1918" spans="1:8">
      <c r="A1918">
        <v>1917</v>
      </c>
      <c r="B1918" t="str">
        <f>IF(Data!$B1922&lt;&gt;INDEX(Unique!$B$2:$B$5, MATCH(Data!$A1922, Unique!$A$2:$A$5, 0)), "Mismatch", "")</f>
        <v/>
      </c>
      <c r="E1918" s="28" t="s">
        <v>20</v>
      </c>
      <c r="F1918" s="38">
        <v>0.75000000000000011</v>
      </c>
      <c r="G1918" s="43">
        <v>7000</v>
      </c>
      <c r="H1918" s="38">
        <v>5250.0000000000009</v>
      </c>
    </row>
    <row r="1919" spans="1:8">
      <c r="A1919">
        <v>1918</v>
      </c>
      <c r="B1919" t="str">
        <f>IF(Data!$B1923&lt;&gt;INDEX(Unique!$B$2:$B$5, MATCH(Data!$A1923, Unique!$A$2:$A$5, 0)), "Mismatch", "")</f>
        <v/>
      </c>
      <c r="E1919" s="28" t="s">
        <v>21</v>
      </c>
      <c r="F1919" s="38">
        <v>0.75000000000000011</v>
      </c>
      <c r="G1919" s="43">
        <v>4750</v>
      </c>
      <c r="H1919" s="38">
        <v>3562.5000000000005</v>
      </c>
    </row>
    <row r="1920" spans="1:8">
      <c r="A1920">
        <v>1919</v>
      </c>
      <c r="B1920" t="str">
        <f>IF(Data!$B1924&lt;&gt;INDEX(Unique!$B$2:$B$5, MATCH(Data!$A1924, Unique!$A$2:$A$5, 0)), "Mismatch", "")</f>
        <v/>
      </c>
      <c r="E1920" s="28" t="s">
        <v>22</v>
      </c>
      <c r="F1920" s="38">
        <v>0.64999999999999991</v>
      </c>
      <c r="G1920" s="43">
        <v>4750</v>
      </c>
      <c r="H1920" s="38">
        <v>3087.4999999999995</v>
      </c>
    </row>
    <row r="1921" spans="1:8">
      <c r="A1921">
        <v>1920</v>
      </c>
      <c r="B1921" t="str">
        <f>IF(Data!$B1925&lt;&gt;INDEX(Unique!$B$2:$B$5, MATCH(Data!$A1925, Unique!$A$2:$A$5, 0)), "Mismatch", "")</f>
        <v/>
      </c>
      <c r="E1921" s="28" t="s">
        <v>23</v>
      </c>
      <c r="F1921" s="38">
        <v>0.7</v>
      </c>
      <c r="G1921" s="43">
        <v>3000</v>
      </c>
      <c r="H1921" s="38">
        <v>2100</v>
      </c>
    </row>
    <row r="1922" spans="1:8">
      <c r="A1922">
        <v>1921</v>
      </c>
      <c r="B1922" t="str">
        <f>IF(Data!$B1926&lt;&gt;INDEX(Unique!$B$2:$B$5, MATCH(Data!$A1926, Unique!$A$2:$A$5, 0)), "Mismatch", "")</f>
        <v/>
      </c>
      <c r="E1922" s="28" t="s">
        <v>18</v>
      </c>
      <c r="F1922" s="38">
        <v>0.45000000000000012</v>
      </c>
      <c r="G1922" s="43">
        <v>5000</v>
      </c>
      <c r="H1922" s="38">
        <v>2250.0000000000005</v>
      </c>
    </row>
    <row r="1923" spans="1:8">
      <c r="A1923">
        <v>1922</v>
      </c>
      <c r="B1923" t="str">
        <f>IF(Data!$B1927&lt;&gt;INDEX(Unique!$B$2:$B$5, MATCH(Data!$A1927, Unique!$A$2:$A$5, 0)), "Mismatch", "")</f>
        <v/>
      </c>
      <c r="E1923" s="28" t="s">
        <v>19</v>
      </c>
      <c r="F1923" s="38">
        <v>0.50000000000000011</v>
      </c>
      <c r="G1923" s="43">
        <v>5000</v>
      </c>
      <c r="H1923" s="38">
        <v>2500.0000000000005</v>
      </c>
    </row>
    <row r="1924" spans="1:8">
      <c r="A1924">
        <v>1923</v>
      </c>
      <c r="B1924" t="str">
        <f>IF(Data!$B1928&lt;&gt;INDEX(Unique!$B$2:$B$5, MATCH(Data!$A1928, Unique!$A$2:$A$5, 0)), "Mismatch", "")</f>
        <v/>
      </c>
      <c r="E1924" s="28" t="s">
        <v>20</v>
      </c>
      <c r="F1924" s="38">
        <v>0.45000000000000012</v>
      </c>
      <c r="G1924" s="43">
        <v>3000</v>
      </c>
      <c r="H1924" s="38">
        <v>1350.0000000000005</v>
      </c>
    </row>
    <row r="1925" spans="1:8">
      <c r="A1925">
        <v>1924</v>
      </c>
      <c r="B1925" t="str">
        <f>IF(Data!$B1929&lt;&gt;INDEX(Unique!$B$2:$B$5, MATCH(Data!$A1929, Unique!$A$2:$A$5, 0)), "Mismatch", "")</f>
        <v/>
      </c>
      <c r="E1925" s="28" t="s">
        <v>21</v>
      </c>
      <c r="F1925" s="38">
        <v>0.45000000000000012</v>
      </c>
      <c r="G1925" s="43">
        <v>2500</v>
      </c>
      <c r="H1925" s="38">
        <v>1125.0000000000002</v>
      </c>
    </row>
    <row r="1926" spans="1:8">
      <c r="A1926">
        <v>1925</v>
      </c>
      <c r="B1926" t="str">
        <f>IF(Data!$B1930&lt;&gt;INDEX(Unique!$B$2:$B$5, MATCH(Data!$A1930, Unique!$A$2:$A$5, 0)), "Mismatch", "")</f>
        <v/>
      </c>
      <c r="E1926" s="28" t="s">
        <v>22</v>
      </c>
      <c r="F1926" s="38">
        <v>0.55000000000000004</v>
      </c>
      <c r="G1926" s="43">
        <v>2750</v>
      </c>
      <c r="H1926" s="38">
        <v>1512.5000000000002</v>
      </c>
    </row>
    <row r="1927" spans="1:8">
      <c r="A1927">
        <v>1926</v>
      </c>
      <c r="B1927" t="str">
        <f>IF(Data!$B1931&lt;&gt;INDEX(Unique!$B$2:$B$5, MATCH(Data!$A1931, Unique!$A$2:$A$5, 0)), "Mismatch", "")</f>
        <v/>
      </c>
      <c r="E1927" s="28" t="s">
        <v>23</v>
      </c>
      <c r="F1927" s="38">
        <v>0.39999999999999997</v>
      </c>
      <c r="G1927" s="43">
        <v>3000</v>
      </c>
      <c r="H1927" s="38">
        <v>1200</v>
      </c>
    </row>
    <row r="1928" spans="1:8">
      <c r="A1928">
        <v>1927</v>
      </c>
      <c r="B1928" t="str">
        <f>IF(Data!$B1932&lt;&gt;INDEX(Unique!$B$2:$B$5, MATCH(Data!$A1932, Unique!$A$2:$A$5, 0)), "Mismatch", "")</f>
        <v/>
      </c>
      <c r="E1928" s="28" t="s">
        <v>18</v>
      </c>
      <c r="F1928" s="38">
        <v>0.35000000000000003</v>
      </c>
      <c r="G1928" s="43">
        <v>4000</v>
      </c>
      <c r="H1928" s="38">
        <v>1400.0000000000002</v>
      </c>
    </row>
    <row r="1929" spans="1:8">
      <c r="A1929">
        <v>1928</v>
      </c>
      <c r="B1929" t="str">
        <f>IF(Data!$B1933&lt;&gt;INDEX(Unique!$B$2:$B$5, MATCH(Data!$A1933, Unique!$A$2:$A$5, 0)), "Mismatch", "")</f>
        <v/>
      </c>
      <c r="E1929" s="28" t="s">
        <v>19</v>
      </c>
      <c r="F1929" s="38">
        <v>0.50000000000000011</v>
      </c>
      <c r="G1929" s="43">
        <v>5750</v>
      </c>
      <c r="H1929" s="38">
        <v>2875.0000000000005</v>
      </c>
    </row>
    <row r="1930" spans="1:8">
      <c r="A1930">
        <v>1929</v>
      </c>
      <c r="B1930" t="str">
        <f>IF(Data!$B1934&lt;&gt;INDEX(Unique!$B$2:$B$5, MATCH(Data!$A1934, Unique!$A$2:$A$5, 0)), "Mismatch", "")</f>
        <v/>
      </c>
      <c r="E1930" s="28" t="s">
        <v>20</v>
      </c>
      <c r="F1930" s="38">
        <v>0.45000000000000012</v>
      </c>
      <c r="G1930" s="43">
        <v>4000</v>
      </c>
      <c r="H1930" s="38">
        <v>1800.0000000000005</v>
      </c>
    </row>
    <row r="1931" spans="1:8">
      <c r="A1931">
        <v>1930</v>
      </c>
      <c r="B1931" t="str">
        <f>IF(Data!$B1935&lt;&gt;INDEX(Unique!$B$2:$B$5, MATCH(Data!$A1935, Unique!$A$2:$A$5, 0)), "Mismatch", "")</f>
        <v/>
      </c>
      <c r="E1931" s="28" t="s">
        <v>21</v>
      </c>
      <c r="F1931" s="38">
        <v>0.40000000000000008</v>
      </c>
      <c r="G1931" s="43">
        <v>3750</v>
      </c>
      <c r="H1931" s="38">
        <v>1500.0000000000002</v>
      </c>
    </row>
    <row r="1932" spans="1:8">
      <c r="A1932">
        <v>1931</v>
      </c>
      <c r="B1932" t="str">
        <f>IF(Data!$B1936&lt;&gt;INDEX(Unique!$B$2:$B$5, MATCH(Data!$A1936, Unique!$A$2:$A$5, 0)), "Mismatch", "")</f>
        <v/>
      </c>
      <c r="E1932" s="28" t="s">
        <v>22</v>
      </c>
      <c r="F1932" s="38">
        <v>0.5</v>
      </c>
      <c r="G1932" s="43">
        <v>3500</v>
      </c>
      <c r="H1932" s="38">
        <v>1750</v>
      </c>
    </row>
    <row r="1933" spans="1:8">
      <c r="A1933">
        <v>1932</v>
      </c>
      <c r="B1933" t="str">
        <f>IF(Data!$B1937&lt;&gt;INDEX(Unique!$B$2:$B$5, MATCH(Data!$A1937, Unique!$A$2:$A$5, 0)), "Mismatch", "")</f>
        <v/>
      </c>
      <c r="E1933" s="28" t="s">
        <v>23</v>
      </c>
      <c r="F1933" s="38">
        <v>0.55000000000000004</v>
      </c>
      <c r="G1933" s="43">
        <v>4000</v>
      </c>
      <c r="H1933" s="38">
        <v>2200</v>
      </c>
    </row>
    <row r="1934" spans="1:8">
      <c r="A1934">
        <v>1933</v>
      </c>
      <c r="B1934" t="str">
        <f>IF(Data!$B1938&lt;&gt;INDEX(Unique!$B$2:$B$5, MATCH(Data!$A1938, Unique!$A$2:$A$5, 0)), "Mismatch", "")</f>
        <v/>
      </c>
      <c r="E1934" s="28" t="s">
        <v>18</v>
      </c>
      <c r="F1934" s="38">
        <v>0.40000000000000008</v>
      </c>
      <c r="G1934" s="43">
        <v>6250</v>
      </c>
      <c r="H1934" s="38">
        <v>2500.0000000000005</v>
      </c>
    </row>
    <row r="1935" spans="1:8">
      <c r="A1935">
        <v>1934</v>
      </c>
      <c r="B1935" t="str">
        <f>IF(Data!$B1939&lt;&gt;INDEX(Unique!$B$2:$B$5, MATCH(Data!$A1939, Unique!$A$2:$A$5, 0)), "Mismatch", "")</f>
        <v/>
      </c>
      <c r="E1935" s="28" t="s">
        <v>19</v>
      </c>
      <c r="F1935" s="38">
        <v>0.45000000000000012</v>
      </c>
      <c r="G1935" s="43">
        <v>7000</v>
      </c>
      <c r="H1935" s="38">
        <v>3150.0000000000009</v>
      </c>
    </row>
    <row r="1936" spans="1:8">
      <c r="A1936">
        <v>1935</v>
      </c>
      <c r="B1936" t="str">
        <f>IF(Data!$B1940&lt;&gt;INDEX(Unique!$B$2:$B$5, MATCH(Data!$A1940, Unique!$A$2:$A$5, 0)), "Mismatch", "")</f>
        <v/>
      </c>
      <c r="E1936" s="28" t="s">
        <v>20</v>
      </c>
      <c r="F1936" s="38">
        <v>0.40000000000000008</v>
      </c>
      <c r="G1936" s="43">
        <v>5250</v>
      </c>
      <c r="H1936" s="38">
        <v>2100.0000000000005</v>
      </c>
    </row>
    <row r="1937" spans="1:8">
      <c r="A1937">
        <v>1936</v>
      </c>
      <c r="B1937" t="str">
        <f>IF(Data!$B1941&lt;&gt;INDEX(Unique!$B$2:$B$5, MATCH(Data!$A1941, Unique!$A$2:$A$5, 0)), "Mismatch", "")</f>
        <v/>
      </c>
      <c r="E1937" s="28" t="s">
        <v>21</v>
      </c>
      <c r="F1937" s="38">
        <v>0.50000000000000011</v>
      </c>
      <c r="G1937" s="43">
        <v>5000</v>
      </c>
      <c r="H1937" s="38">
        <v>2500.0000000000005</v>
      </c>
    </row>
    <row r="1938" spans="1:8">
      <c r="A1938">
        <v>1937</v>
      </c>
      <c r="B1938" t="str">
        <f>IF(Data!$B1942&lt;&gt;INDEX(Unique!$B$2:$B$5, MATCH(Data!$A1942, Unique!$A$2:$A$5, 0)), "Mismatch", "")</f>
        <v/>
      </c>
      <c r="E1938" s="28" t="s">
        <v>22</v>
      </c>
      <c r="F1938" s="38">
        <v>0.70000000000000007</v>
      </c>
      <c r="G1938" s="43">
        <v>4750</v>
      </c>
      <c r="H1938" s="38">
        <v>3325.0000000000005</v>
      </c>
    </row>
    <row r="1939" spans="1:8">
      <c r="A1939">
        <v>1938</v>
      </c>
      <c r="B1939" t="str">
        <f>IF(Data!$B1943&lt;&gt;INDEX(Unique!$B$2:$B$5, MATCH(Data!$A1943, Unique!$A$2:$A$5, 0)), "Mismatch", "")</f>
        <v/>
      </c>
      <c r="E1939" s="28" t="s">
        <v>23</v>
      </c>
      <c r="F1939" s="38">
        <v>0.8500000000000002</v>
      </c>
      <c r="G1939" s="43">
        <v>6000</v>
      </c>
      <c r="H1939" s="38">
        <v>5100.0000000000009</v>
      </c>
    </row>
    <row r="1940" spans="1:8">
      <c r="A1940">
        <v>1939</v>
      </c>
      <c r="B1940" t="str">
        <f>IF(Data!$B1944&lt;&gt;INDEX(Unique!$B$2:$B$5, MATCH(Data!$A1944, Unique!$A$2:$A$5, 0)), "Mismatch", "")</f>
        <v/>
      </c>
      <c r="E1940" s="28" t="s">
        <v>18</v>
      </c>
      <c r="F1940" s="38">
        <v>0.70000000000000018</v>
      </c>
      <c r="G1940" s="43">
        <v>8000</v>
      </c>
      <c r="H1940" s="38">
        <v>5600.0000000000018</v>
      </c>
    </row>
    <row r="1941" spans="1:8">
      <c r="A1941">
        <v>1940</v>
      </c>
      <c r="B1941" t="str">
        <f>IF(Data!$B1945&lt;&gt;INDEX(Unique!$B$2:$B$5, MATCH(Data!$A1945, Unique!$A$2:$A$5, 0)), "Mismatch", "")</f>
        <v/>
      </c>
      <c r="E1941" s="28" t="s">
        <v>19</v>
      </c>
      <c r="F1941" s="38">
        <v>0.80000000000000027</v>
      </c>
      <c r="G1941" s="43">
        <v>8000</v>
      </c>
      <c r="H1941" s="38">
        <v>6400.0000000000018</v>
      </c>
    </row>
    <row r="1942" spans="1:8">
      <c r="A1942">
        <v>1941</v>
      </c>
      <c r="B1942" t="str">
        <f>IF(Data!$B1946&lt;&gt;INDEX(Unique!$B$2:$B$5, MATCH(Data!$A1946, Unique!$A$2:$A$5, 0)), "Mismatch", "")</f>
        <v/>
      </c>
      <c r="E1942" s="28" t="s">
        <v>20</v>
      </c>
      <c r="F1942" s="38">
        <v>0.75000000000000022</v>
      </c>
      <c r="G1942" s="43">
        <v>6000</v>
      </c>
      <c r="H1942" s="38">
        <v>4500.0000000000009</v>
      </c>
    </row>
    <row r="1943" spans="1:8">
      <c r="A1943">
        <v>1942</v>
      </c>
      <c r="B1943" t="str">
        <f>IF(Data!$B1947&lt;&gt;INDEX(Unique!$B$2:$B$5, MATCH(Data!$A1947, Unique!$A$2:$A$5, 0)), "Mismatch", "")</f>
        <v/>
      </c>
      <c r="E1943" s="28" t="s">
        <v>21</v>
      </c>
      <c r="F1943" s="38">
        <v>0.75000000000000022</v>
      </c>
      <c r="G1943" s="43">
        <v>6000</v>
      </c>
      <c r="H1943" s="38">
        <v>4500.0000000000009</v>
      </c>
    </row>
    <row r="1944" spans="1:8">
      <c r="A1944">
        <v>1943</v>
      </c>
      <c r="B1944" t="str">
        <f>IF(Data!$B1948&lt;&gt;INDEX(Unique!$B$2:$B$5, MATCH(Data!$A1948, Unique!$A$2:$A$5, 0)), "Mismatch", "")</f>
        <v/>
      </c>
      <c r="E1944" s="28" t="s">
        <v>22</v>
      </c>
      <c r="F1944" s="38">
        <v>0.8500000000000002</v>
      </c>
      <c r="G1944" s="43">
        <v>5250</v>
      </c>
      <c r="H1944" s="38">
        <v>4462.5000000000009</v>
      </c>
    </row>
    <row r="1945" spans="1:8">
      <c r="A1945">
        <v>1944</v>
      </c>
      <c r="B1945" t="str">
        <f>IF(Data!$B1949&lt;&gt;INDEX(Unique!$B$2:$B$5, MATCH(Data!$A1949, Unique!$A$2:$A$5, 0)), "Mismatch", "")</f>
        <v/>
      </c>
      <c r="E1945" s="28" t="s">
        <v>23</v>
      </c>
      <c r="F1945" s="38">
        <v>0.90000000000000024</v>
      </c>
      <c r="G1945" s="43">
        <v>6250</v>
      </c>
      <c r="H1945" s="38">
        <v>5625.0000000000018</v>
      </c>
    </row>
    <row r="1946" spans="1:8">
      <c r="A1946">
        <v>1945</v>
      </c>
      <c r="B1946" t="str">
        <f>IF(Data!$B1950&lt;&gt;INDEX(Unique!$B$2:$B$5, MATCH(Data!$A1950, Unique!$A$2:$A$5, 0)), "Mismatch", "")</f>
        <v/>
      </c>
      <c r="E1946" s="28" t="s">
        <v>18</v>
      </c>
      <c r="F1946" s="38">
        <v>0.2</v>
      </c>
      <c r="G1946" s="43">
        <v>6750</v>
      </c>
      <c r="H1946" s="38">
        <v>1350</v>
      </c>
    </row>
    <row r="1947" spans="1:8">
      <c r="A1947">
        <v>1946</v>
      </c>
      <c r="B1947" t="str">
        <f>IF(Data!$B1951&lt;&gt;INDEX(Unique!$B$2:$B$5, MATCH(Data!$A1951, Unique!$A$2:$A$5, 0)), "Mismatch", "")</f>
        <v/>
      </c>
      <c r="E1947" s="28" t="s">
        <v>19</v>
      </c>
      <c r="F1947" s="38">
        <v>0.3</v>
      </c>
      <c r="G1947" s="43">
        <v>6750</v>
      </c>
      <c r="H1947" s="38">
        <v>2025</v>
      </c>
    </row>
    <row r="1948" spans="1:8">
      <c r="A1948">
        <v>1947</v>
      </c>
      <c r="B1948" t="str">
        <f>IF(Data!$B1952&lt;&gt;INDEX(Unique!$B$2:$B$5, MATCH(Data!$A1952, Unique!$A$2:$A$5, 0)), "Mismatch", "")</f>
        <v/>
      </c>
      <c r="E1948" s="28" t="s">
        <v>20</v>
      </c>
      <c r="F1948" s="38">
        <v>0.3</v>
      </c>
      <c r="G1948" s="43">
        <v>4750</v>
      </c>
      <c r="H1948" s="38">
        <v>1425</v>
      </c>
    </row>
    <row r="1949" spans="1:8">
      <c r="A1949">
        <v>1948</v>
      </c>
      <c r="B1949" t="str">
        <f>IF(Data!$B1953&lt;&gt;INDEX(Unique!$B$2:$B$5, MATCH(Data!$A1953, Unique!$A$2:$A$5, 0)), "Mismatch", "")</f>
        <v/>
      </c>
      <c r="E1949" s="28" t="s">
        <v>21</v>
      </c>
      <c r="F1949" s="38">
        <v>0.35</v>
      </c>
      <c r="G1949" s="43">
        <v>4750</v>
      </c>
      <c r="H1949" s="38">
        <v>1662.5</v>
      </c>
    </row>
    <row r="1950" spans="1:8">
      <c r="A1950">
        <v>1949</v>
      </c>
      <c r="B1950" t="str">
        <f>IF(Data!$B1954&lt;&gt;INDEX(Unique!$B$2:$B$5, MATCH(Data!$A1954, Unique!$A$2:$A$5, 0)), "Mismatch", "")</f>
        <v/>
      </c>
      <c r="E1950" s="28" t="s">
        <v>22</v>
      </c>
      <c r="F1950" s="38">
        <v>0.4</v>
      </c>
      <c r="G1950" s="43">
        <v>3250</v>
      </c>
      <c r="H1950" s="38">
        <v>1300</v>
      </c>
    </row>
    <row r="1951" spans="1:8">
      <c r="A1951">
        <v>1950</v>
      </c>
      <c r="B1951" t="str">
        <f>IF(Data!$B1955&lt;&gt;INDEX(Unique!$B$2:$B$5, MATCH(Data!$A1955, Unique!$A$2:$A$5, 0)), "Mismatch", "")</f>
        <v/>
      </c>
      <c r="E1951" s="28" t="s">
        <v>23</v>
      </c>
      <c r="F1951" s="38">
        <v>0.35</v>
      </c>
      <c r="G1951" s="43">
        <v>4750</v>
      </c>
      <c r="H1951" s="38">
        <v>1662.5</v>
      </c>
    </row>
    <row r="1952" spans="1:8">
      <c r="A1952">
        <v>1951</v>
      </c>
      <c r="B1952" t="str">
        <f>IF(Data!$B1956&lt;&gt;INDEX(Unique!$B$2:$B$5, MATCH(Data!$A1956, Unique!$A$2:$A$5, 0)), "Mismatch", "")</f>
        <v/>
      </c>
      <c r="E1952" s="28" t="s">
        <v>18</v>
      </c>
      <c r="F1952" s="38">
        <v>0.25</v>
      </c>
      <c r="G1952" s="43">
        <v>6250</v>
      </c>
      <c r="H1952" s="38">
        <v>1562.5</v>
      </c>
    </row>
    <row r="1953" spans="1:8">
      <c r="A1953">
        <v>1952</v>
      </c>
      <c r="B1953" t="str">
        <f>IF(Data!$B1957&lt;&gt;INDEX(Unique!$B$2:$B$5, MATCH(Data!$A1957, Unique!$A$2:$A$5, 0)), "Mismatch", "")</f>
        <v/>
      </c>
      <c r="E1953" s="28" t="s">
        <v>19</v>
      </c>
      <c r="F1953" s="38">
        <v>0.35</v>
      </c>
      <c r="G1953" s="43">
        <v>6000</v>
      </c>
      <c r="H1953" s="38">
        <v>2100</v>
      </c>
    </row>
    <row r="1954" spans="1:8">
      <c r="A1954">
        <v>1953</v>
      </c>
      <c r="B1954" t="str">
        <f>IF(Data!$B1958&lt;&gt;INDEX(Unique!$B$2:$B$5, MATCH(Data!$A1958, Unique!$A$2:$A$5, 0)), "Mismatch", "")</f>
        <v/>
      </c>
      <c r="E1954" s="28" t="s">
        <v>20</v>
      </c>
      <c r="F1954" s="38">
        <v>0.35</v>
      </c>
      <c r="G1954" s="43">
        <v>4250</v>
      </c>
      <c r="H1954" s="38">
        <v>1487.5</v>
      </c>
    </row>
    <row r="1955" spans="1:8">
      <c r="A1955">
        <v>1954</v>
      </c>
      <c r="B1955" t="str">
        <f>IF(Data!$B1959&lt;&gt;INDEX(Unique!$B$2:$B$5, MATCH(Data!$A1959, Unique!$A$2:$A$5, 0)), "Mismatch", "")</f>
        <v/>
      </c>
      <c r="E1955" s="28" t="s">
        <v>21</v>
      </c>
      <c r="F1955" s="38">
        <v>0.35</v>
      </c>
      <c r="G1955" s="43">
        <v>3750</v>
      </c>
      <c r="H1955" s="38">
        <v>1312.5</v>
      </c>
    </row>
    <row r="1956" spans="1:8">
      <c r="A1956">
        <v>1955</v>
      </c>
      <c r="B1956" t="str">
        <f>IF(Data!$B1960&lt;&gt;INDEX(Unique!$B$2:$B$5, MATCH(Data!$A1960, Unique!$A$2:$A$5, 0)), "Mismatch", "")</f>
        <v/>
      </c>
      <c r="E1956" s="28" t="s">
        <v>22</v>
      </c>
      <c r="F1956" s="38">
        <v>0.4</v>
      </c>
      <c r="G1956" s="43">
        <v>2500</v>
      </c>
      <c r="H1956" s="38">
        <v>1000</v>
      </c>
    </row>
    <row r="1957" spans="1:8">
      <c r="A1957">
        <v>1956</v>
      </c>
      <c r="B1957" t="str">
        <f>IF(Data!$B1961&lt;&gt;INDEX(Unique!$B$2:$B$5, MATCH(Data!$A1961, Unique!$A$2:$A$5, 0)), "Mismatch", "")</f>
        <v/>
      </c>
      <c r="E1957" s="28" t="s">
        <v>23</v>
      </c>
      <c r="F1957" s="38">
        <v>0.35</v>
      </c>
      <c r="G1957" s="43">
        <v>4500</v>
      </c>
      <c r="H1957" s="38">
        <v>1575</v>
      </c>
    </row>
    <row r="1958" spans="1:8">
      <c r="A1958">
        <v>1957</v>
      </c>
      <c r="B1958" t="str">
        <f>IF(Data!$B1962&lt;&gt;INDEX(Unique!$B$2:$B$5, MATCH(Data!$A1962, Unique!$A$2:$A$5, 0)), "Mismatch", "")</f>
        <v/>
      </c>
      <c r="E1958" s="28" t="s">
        <v>18</v>
      </c>
      <c r="F1958" s="38">
        <v>0.3</v>
      </c>
      <c r="G1958" s="43">
        <v>6250</v>
      </c>
      <c r="H1958" s="38">
        <v>1875</v>
      </c>
    </row>
    <row r="1959" spans="1:8">
      <c r="A1959">
        <v>1958</v>
      </c>
      <c r="B1959" t="str">
        <f>IF(Data!$B1963&lt;&gt;INDEX(Unique!$B$2:$B$5, MATCH(Data!$A1963, Unique!$A$2:$A$5, 0)), "Mismatch", "")</f>
        <v/>
      </c>
      <c r="E1959" s="28" t="s">
        <v>19</v>
      </c>
      <c r="F1959" s="38">
        <v>0.4</v>
      </c>
      <c r="G1959" s="43">
        <v>6250</v>
      </c>
      <c r="H1959" s="38">
        <v>2500</v>
      </c>
    </row>
    <row r="1960" spans="1:8">
      <c r="A1960">
        <v>1959</v>
      </c>
      <c r="B1960" t="str">
        <f>IF(Data!$B1964&lt;&gt;INDEX(Unique!$B$2:$B$5, MATCH(Data!$A1964, Unique!$A$2:$A$5, 0)), "Mismatch", "")</f>
        <v/>
      </c>
      <c r="E1960" s="28" t="s">
        <v>20</v>
      </c>
      <c r="F1960" s="38">
        <v>0.3</v>
      </c>
      <c r="G1960" s="43">
        <v>4500</v>
      </c>
      <c r="H1960" s="38">
        <v>1350</v>
      </c>
    </row>
    <row r="1961" spans="1:8">
      <c r="A1961">
        <v>1960</v>
      </c>
      <c r="B1961" t="str">
        <f>IF(Data!$B1965&lt;&gt;INDEX(Unique!$B$2:$B$5, MATCH(Data!$A1965, Unique!$A$2:$A$5, 0)), "Mismatch", "")</f>
        <v/>
      </c>
      <c r="E1961" s="28" t="s">
        <v>21</v>
      </c>
      <c r="F1961" s="38">
        <v>0.35000000000000003</v>
      </c>
      <c r="G1961" s="43">
        <v>3500</v>
      </c>
      <c r="H1961" s="38">
        <v>1225.0000000000002</v>
      </c>
    </row>
    <row r="1962" spans="1:8">
      <c r="A1962">
        <v>1961</v>
      </c>
      <c r="B1962" t="str">
        <f>IF(Data!$B1966&lt;&gt;INDEX(Unique!$B$2:$B$5, MATCH(Data!$A1966, Unique!$A$2:$A$5, 0)), "Mismatch", "")</f>
        <v/>
      </c>
      <c r="E1962" s="28" t="s">
        <v>22</v>
      </c>
      <c r="F1962" s="38">
        <v>0.4</v>
      </c>
      <c r="G1962" s="43">
        <v>2500</v>
      </c>
      <c r="H1962" s="38">
        <v>1000</v>
      </c>
    </row>
    <row r="1963" spans="1:8">
      <c r="A1963">
        <v>1962</v>
      </c>
      <c r="B1963" t="str">
        <f>IF(Data!$B1967&lt;&gt;INDEX(Unique!$B$2:$B$5, MATCH(Data!$A1967, Unique!$A$2:$A$5, 0)), "Mismatch", "")</f>
        <v/>
      </c>
      <c r="E1963" s="28" t="s">
        <v>23</v>
      </c>
      <c r="F1963" s="38">
        <v>0.35000000000000003</v>
      </c>
      <c r="G1963" s="43">
        <v>4000</v>
      </c>
      <c r="H1963" s="38">
        <v>1400.0000000000002</v>
      </c>
    </row>
    <row r="1964" spans="1:8">
      <c r="A1964">
        <v>1963</v>
      </c>
      <c r="B1964" t="str">
        <f>IF(Data!$B1968&lt;&gt;INDEX(Unique!$B$2:$B$5, MATCH(Data!$A1968, Unique!$A$2:$A$5, 0)), "Mismatch", "")</f>
        <v/>
      </c>
      <c r="E1964" s="28" t="s">
        <v>18</v>
      </c>
      <c r="F1964" s="38">
        <v>0.19999999999999998</v>
      </c>
      <c r="G1964" s="43">
        <v>6500</v>
      </c>
      <c r="H1964" s="38">
        <v>1300</v>
      </c>
    </row>
    <row r="1965" spans="1:8">
      <c r="A1965">
        <v>1964</v>
      </c>
      <c r="B1965" t="str">
        <f>IF(Data!$B1969&lt;&gt;INDEX(Unique!$B$2:$B$5, MATCH(Data!$A1969, Unique!$A$2:$A$5, 0)), "Mismatch", "")</f>
        <v/>
      </c>
      <c r="E1965" s="28" t="s">
        <v>19</v>
      </c>
      <c r="F1965" s="38">
        <v>0.30000000000000004</v>
      </c>
      <c r="G1965" s="43">
        <v>6500</v>
      </c>
      <c r="H1965" s="38">
        <v>1950.0000000000002</v>
      </c>
    </row>
    <row r="1966" spans="1:8">
      <c r="A1966">
        <v>1965</v>
      </c>
      <c r="B1966" t="str">
        <f>IF(Data!$B1970&lt;&gt;INDEX(Unique!$B$2:$B$5, MATCH(Data!$A1970, Unique!$A$2:$A$5, 0)), "Mismatch", "")</f>
        <v/>
      </c>
      <c r="E1966" s="28" t="s">
        <v>20</v>
      </c>
      <c r="F1966" s="38">
        <v>0.24999999999999997</v>
      </c>
      <c r="G1966" s="43">
        <v>4750</v>
      </c>
      <c r="H1966" s="38">
        <v>1187.4999999999998</v>
      </c>
    </row>
    <row r="1967" spans="1:8">
      <c r="A1967">
        <v>1966</v>
      </c>
      <c r="B1967" t="str">
        <f>IF(Data!$B1971&lt;&gt;INDEX(Unique!$B$2:$B$5, MATCH(Data!$A1971, Unique!$A$2:$A$5, 0)), "Mismatch", "")</f>
        <v/>
      </c>
      <c r="E1967" s="28" t="s">
        <v>21</v>
      </c>
      <c r="F1967" s="38">
        <v>0.30000000000000004</v>
      </c>
      <c r="G1967" s="43">
        <v>3750</v>
      </c>
      <c r="H1967" s="38">
        <v>1125.0000000000002</v>
      </c>
    </row>
    <row r="1968" spans="1:8">
      <c r="A1968">
        <v>1967</v>
      </c>
      <c r="B1968" t="str">
        <f>IF(Data!$B1972&lt;&gt;INDEX(Unique!$B$2:$B$5, MATCH(Data!$A1972, Unique!$A$2:$A$5, 0)), "Mismatch", "")</f>
        <v/>
      </c>
      <c r="E1968" s="28" t="s">
        <v>22</v>
      </c>
      <c r="F1968" s="38">
        <v>0.35</v>
      </c>
      <c r="G1968" s="43">
        <v>2750</v>
      </c>
      <c r="H1968" s="38">
        <v>962.49999999999989</v>
      </c>
    </row>
    <row r="1969" spans="1:8">
      <c r="A1969">
        <v>1968</v>
      </c>
      <c r="B1969" t="str">
        <f>IF(Data!$B1973&lt;&gt;INDEX(Unique!$B$2:$B$5, MATCH(Data!$A1973, Unique!$A$2:$A$5, 0)), "Mismatch", "")</f>
        <v/>
      </c>
      <c r="E1969" s="28" t="s">
        <v>23</v>
      </c>
      <c r="F1969" s="38">
        <v>0.30000000000000004</v>
      </c>
      <c r="G1969" s="43">
        <v>5500</v>
      </c>
      <c r="H1969" s="38">
        <v>1650.0000000000002</v>
      </c>
    </row>
    <row r="1970" spans="1:8">
      <c r="A1970">
        <v>1969</v>
      </c>
      <c r="B1970" t="str">
        <f>IF(Data!$B1974&lt;&gt;INDEX(Unique!$B$2:$B$5, MATCH(Data!$A1974, Unique!$A$2:$A$5, 0)), "Mismatch", "")</f>
        <v/>
      </c>
      <c r="E1970" s="28" t="s">
        <v>18</v>
      </c>
      <c r="F1970" s="38">
        <v>0.19999999999999998</v>
      </c>
      <c r="G1970" s="43">
        <v>7000</v>
      </c>
      <c r="H1970" s="38">
        <v>1399.9999999999998</v>
      </c>
    </row>
    <row r="1971" spans="1:8">
      <c r="A1971">
        <v>1970</v>
      </c>
      <c r="B1971" t="str">
        <f>IF(Data!$B1975&lt;&gt;INDEX(Unique!$B$2:$B$5, MATCH(Data!$A1975, Unique!$A$2:$A$5, 0)), "Mismatch", "")</f>
        <v/>
      </c>
      <c r="E1971" s="28" t="s">
        <v>19</v>
      </c>
      <c r="F1971" s="38">
        <v>0.30000000000000004</v>
      </c>
      <c r="G1971" s="43">
        <v>7250</v>
      </c>
      <c r="H1971" s="38">
        <v>2175.0000000000005</v>
      </c>
    </row>
    <row r="1972" spans="1:8">
      <c r="A1972">
        <v>1971</v>
      </c>
      <c r="B1972" t="str">
        <f>IF(Data!$B1976&lt;&gt;INDEX(Unique!$B$2:$B$5, MATCH(Data!$A1976, Unique!$A$2:$A$5, 0)), "Mismatch", "")</f>
        <v/>
      </c>
      <c r="E1972" s="28" t="s">
        <v>20</v>
      </c>
      <c r="F1972" s="38">
        <v>0.24999999999999997</v>
      </c>
      <c r="G1972" s="43">
        <v>5750</v>
      </c>
      <c r="H1972" s="38">
        <v>1437.4999999999998</v>
      </c>
    </row>
    <row r="1973" spans="1:8">
      <c r="A1973">
        <v>1972</v>
      </c>
      <c r="B1973" t="str">
        <f>IF(Data!$B1977&lt;&gt;INDEX(Unique!$B$2:$B$5, MATCH(Data!$A1977, Unique!$A$2:$A$5, 0)), "Mismatch", "")</f>
        <v/>
      </c>
      <c r="E1973" s="28" t="s">
        <v>21</v>
      </c>
      <c r="F1973" s="38">
        <v>0.35000000000000003</v>
      </c>
      <c r="G1973" s="43">
        <v>5000</v>
      </c>
      <c r="H1973" s="38">
        <v>1750.0000000000002</v>
      </c>
    </row>
    <row r="1974" spans="1:8">
      <c r="A1974">
        <v>1973</v>
      </c>
      <c r="B1974" t="str">
        <f>IF(Data!$B1978&lt;&gt;INDEX(Unique!$B$2:$B$5, MATCH(Data!$A1978, Unique!$A$2:$A$5, 0)), "Mismatch", "")</f>
        <v/>
      </c>
      <c r="E1974" s="28" t="s">
        <v>22</v>
      </c>
      <c r="F1974" s="38">
        <v>0.5</v>
      </c>
      <c r="G1974" s="43">
        <v>4000</v>
      </c>
      <c r="H1974" s="38">
        <v>2000</v>
      </c>
    </row>
    <row r="1975" spans="1:8">
      <c r="A1975">
        <v>1974</v>
      </c>
      <c r="B1975" t="str">
        <f>IF(Data!$B1979&lt;&gt;INDEX(Unique!$B$2:$B$5, MATCH(Data!$A1979, Unique!$A$2:$A$5, 0)), "Mismatch", "")</f>
        <v/>
      </c>
      <c r="E1975" s="28" t="s">
        <v>23</v>
      </c>
      <c r="F1975" s="38">
        <v>0.45</v>
      </c>
      <c r="G1975" s="43">
        <v>7500</v>
      </c>
      <c r="H1975" s="38">
        <v>3375</v>
      </c>
    </row>
    <row r="1976" spans="1:8">
      <c r="A1976">
        <v>1975</v>
      </c>
      <c r="B1976" t="str">
        <f>IF(Data!$B1980&lt;&gt;INDEX(Unique!$B$2:$B$5, MATCH(Data!$A1980, Unique!$A$2:$A$5, 0)), "Mismatch", "")</f>
        <v/>
      </c>
      <c r="E1976" s="28" t="s">
        <v>18</v>
      </c>
      <c r="F1976" s="38">
        <v>0.45</v>
      </c>
      <c r="G1976" s="43">
        <v>7500</v>
      </c>
      <c r="H1976" s="38">
        <v>3375</v>
      </c>
    </row>
    <row r="1977" spans="1:8">
      <c r="A1977">
        <v>1976</v>
      </c>
      <c r="B1977" t="str">
        <f>IF(Data!$B1981&lt;&gt;INDEX(Unique!$B$2:$B$5, MATCH(Data!$A1981, Unique!$A$2:$A$5, 0)), "Mismatch", "")</f>
        <v/>
      </c>
      <c r="E1977" s="28" t="s">
        <v>19</v>
      </c>
      <c r="F1977" s="38">
        <v>0.5</v>
      </c>
      <c r="G1977" s="43">
        <v>7500</v>
      </c>
      <c r="H1977" s="38">
        <v>3750</v>
      </c>
    </row>
    <row r="1978" spans="1:8">
      <c r="A1978">
        <v>1977</v>
      </c>
      <c r="B1978" t="str">
        <f>IF(Data!$B1982&lt;&gt;INDEX(Unique!$B$2:$B$5, MATCH(Data!$A1982, Unique!$A$2:$A$5, 0)), "Mismatch", "")</f>
        <v/>
      </c>
      <c r="E1978" s="28" t="s">
        <v>20</v>
      </c>
      <c r="F1978" s="38">
        <v>0.5</v>
      </c>
      <c r="G1978" s="43">
        <v>6000</v>
      </c>
      <c r="H1978" s="38">
        <v>3000</v>
      </c>
    </row>
    <row r="1979" spans="1:8">
      <c r="A1979">
        <v>1978</v>
      </c>
      <c r="B1979" t="str">
        <f>IF(Data!$B1983&lt;&gt;INDEX(Unique!$B$2:$B$5, MATCH(Data!$A1983, Unique!$A$2:$A$5, 0)), "Mismatch", "")</f>
        <v/>
      </c>
      <c r="E1979" s="28" t="s">
        <v>21</v>
      </c>
      <c r="F1979" s="38">
        <v>0.5</v>
      </c>
      <c r="G1979" s="43">
        <v>5500</v>
      </c>
      <c r="H1979" s="38">
        <v>2750</v>
      </c>
    </row>
    <row r="1980" spans="1:8">
      <c r="A1980">
        <v>1979</v>
      </c>
      <c r="B1980" t="str">
        <f>IF(Data!$B1984&lt;&gt;INDEX(Unique!$B$2:$B$5, MATCH(Data!$A1984, Unique!$A$2:$A$5, 0)), "Mismatch", "")</f>
        <v/>
      </c>
      <c r="E1980" s="28" t="s">
        <v>22</v>
      </c>
      <c r="F1980" s="38">
        <v>0.55000000000000004</v>
      </c>
      <c r="G1980" s="43">
        <v>4500</v>
      </c>
      <c r="H1980" s="38">
        <v>2475</v>
      </c>
    </row>
    <row r="1981" spans="1:8">
      <c r="A1981">
        <v>1980</v>
      </c>
      <c r="B1981" t="str">
        <f>IF(Data!$B1985&lt;&gt;INDEX(Unique!$B$2:$B$5, MATCH(Data!$A1985, Unique!$A$2:$A$5, 0)), "Mismatch", "")</f>
        <v/>
      </c>
      <c r="E1981" s="28" t="s">
        <v>23</v>
      </c>
      <c r="F1981" s="38">
        <v>0.60000000000000009</v>
      </c>
      <c r="G1981" s="43">
        <v>8250</v>
      </c>
      <c r="H1981" s="38">
        <v>4950.0000000000009</v>
      </c>
    </row>
    <row r="1982" spans="1:8">
      <c r="A1982">
        <v>1981</v>
      </c>
      <c r="B1982" t="str">
        <f>IF(Data!$B1986&lt;&gt;INDEX(Unique!$B$2:$B$5, MATCH(Data!$A1986, Unique!$A$2:$A$5, 0)), "Mismatch", "")</f>
        <v/>
      </c>
      <c r="E1982" s="28" t="s">
        <v>18</v>
      </c>
      <c r="F1982" s="38">
        <v>0.5</v>
      </c>
      <c r="G1982" s="43">
        <v>7750</v>
      </c>
      <c r="H1982" s="38">
        <v>3875</v>
      </c>
    </row>
    <row r="1983" spans="1:8">
      <c r="A1983">
        <v>1982</v>
      </c>
      <c r="B1983" t="str">
        <f>IF(Data!$B1987&lt;&gt;INDEX(Unique!$B$2:$B$5, MATCH(Data!$A1987, Unique!$A$2:$A$5, 0)), "Mismatch", "")</f>
        <v/>
      </c>
      <c r="E1983" s="28" t="s">
        <v>19</v>
      </c>
      <c r="F1983" s="38">
        <v>0.55000000000000004</v>
      </c>
      <c r="G1983" s="43">
        <v>7750</v>
      </c>
      <c r="H1983" s="38">
        <v>4262.5</v>
      </c>
    </row>
    <row r="1984" spans="1:8">
      <c r="A1984">
        <v>1983</v>
      </c>
      <c r="B1984" t="str">
        <f>IF(Data!$B1988&lt;&gt;INDEX(Unique!$B$2:$B$5, MATCH(Data!$A1988, Unique!$A$2:$A$5, 0)), "Mismatch", "")</f>
        <v/>
      </c>
      <c r="E1984" s="28" t="s">
        <v>20</v>
      </c>
      <c r="F1984" s="38">
        <v>0.5</v>
      </c>
      <c r="G1984" s="43">
        <v>9250</v>
      </c>
      <c r="H1984" s="38">
        <v>4625</v>
      </c>
    </row>
    <row r="1985" spans="1:8">
      <c r="A1985">
        <v>1984</v>
      </c>
      <c r="B1985" t="str">
        <f>IF(Data!$B1989&lt;&gt;INDEX(Unique!$B$2:$B$5, MATCH(Data!$A1989, Unique!$A$2:$A$5, 0)), "Mismatch", "")</f>
        <v/>
      </c>
      <c r="E1985" s="28" t="s">
        <v>21</v>
      </c>
      <c r="F1985" s="38">
        <v>0.5</v>
      </c>
      <c r="G1985" s="43">
        <v>5250</v>
      </c>
      <c r="H1985" s="38">
        <v>2625</v>
      </c>
    </row>
    <row r="1986" spans="1:8">
      <c r="A1986">
        <v>1985</v>
      </c>
      <c r="B1986" t="str">
        <f>IF(Data!$B1990&lt;&gt;INDEX(Unique!$B$2:$B$5, MATCH(Data!$A1990, Unique!$A$2:$A$5, 0)), "Mismatch", "")</f>
        <v/>
      </c>
      <c r="E1986" s="28" t="s">
        <v>22</v>
      </c>
      <c r="F1986" s="38">
        <v>0.55000000000000004</v>
      </c>
      <c r="G1986" s="43">
        <v>5250</v>
      </c>
      <c r="H1986" s="38">
        <v>2887.5000000000005</v>
      </c>
    </row>
    <row r="1987" spans="1:8">
      <c r="A1987">
        <v>1986</v>
      </c>
      <c r="B1987" t="str">
        <f>IF(Data!$B1991&lt;&gt;INDEX(Unique!$B$2:$B$5, MATCH(Data!$A1991, Unique!$A$2:$A$5, 0)), "Mismatch", "")</f>
        <v/>
      </c>
      <c r="E1987" s="28" t="s">
        <v>23</v>
      </c>
      <c r="F1987" s="38">
        <v>0.65</v>
      </c>
      <c r="G1987" s="43">
        <v>8000</v>
      </c>
      <c r="H1987" s="38">
        <v>5200</v>
      </c>
    </row>
    <row r="1988" spans="1:8">
      <c r="A1988">
        <v>1987</v>
      </c>
      <c r="B1988" t="str">
        <f>IF(Data!$B1992&lt;&gt;INDEX(Unique!$B$2:$B$5, MATCH(Data!$A1992, Unique!$A$2:$A$5, 0)), "Mismatch", "")</f>
        <v/>
      </c>
      <c r="E1988" s="28" t="s">
        <v>18</v>
      </c>
      <c r="F1988" s="38">
        <v>0.5</v>
      </c>
      <c r="G1988" s="43">
        <v>7500</v>
      </c>
      <c r="H1988" s="38">
        <v>3750</v>
      </c>
    </row>
    <row r="1989" spans="1:8">
      <c r="A1989">
        <v>1988</v>
      </c>
      <c r="B1989" t="str">
        <f>IF(Data!$B1993&lt;&gt;INDEX(Unique!$B$2:$B$5, MATCH(Data!$A1993, Unique!$A$2:$A$5, 0)), "Mismatch", "")</f>
        <v/>
      </c>
      <c r="E1989" s="28" t="s">
        <v>19</v>
      </c>
      <c r="F1989" s="38">
        <v>0.55000000000000004</v>
      </c>
      <c r="G1989" s="43">
        <v>7500</v>
      </c>
      <c r="H1989" s="38">
        <v>4125</v>
      </c>
    </row>
    <row r="1990" spans="1:8">
      <c r="A1990">
        <v>1989</v>
      </c>
      <c r="B1990" t="str">
        <f>IF(Data!$B1994&lt;&gt;INDEX(Unique!$B$2:$B$5, MATCH(Data!$A1994, Unique!$A$2:$A$5, 0)), "Mismatch", "")</f>
        <v/>
      </c>
      <c r="E1990" s="28" t="s">
        <v>20</v>
      </c>
      <c r="F1990" s="38">
        <v>0.5</v>
      </c>
      <c r="G1990" s="43">
        <v>9250</v>
      </c>
      <c r="H1990" s="38">
        <v>4625</v>
      </c>
    </row>
    <row r="1991" spans="1:8">
      <c r="A1991">
        <v>1990</v>
      </c>
      <c r="B1991" t="str">
        <f>IF(Data!$B1995&lt;&gt;INDEX(Unique!$B$2:$B$5, MATCH(Data!$A1995, Unique!$A$2:$A$5, 0)), "Mismatch", "")</f>
        <v/>
      </c>
      <c r="E1991" s="28" t="s">
        <v>21</v>
      </c>
      <c r="F1991" s="38">
        <v>0.5</v>
      </c>
      <c r="G1991" s="43">
        <v>4750</v>
      </c>
      <c r="H1991" s="38">
        <v>2375</v>
      </c>
    </row>
    <row r="1992" spans="1:8">
      <c r="A1992">
        <v>1991</v>
      </c>
      <c r="B1992" t="str">
        <f>IF(Data!$B1996&lt;&gt;INDEX(Unique!$B$2:$B$5, MATCH(Data!$A1996, Unique!$A$2:$A$5, 0)), "Mismatch", "")</f>
        <v/>
      </c>
      <c r="E1992" s="28" t="s">
        <v>22</v>
      </c>
      <c r="F1992" s="38">
        <v>0.55000000000000004</v>
      </c>
      <c r="G1992" s="43">
        <v>4750</v>
      </c>
      <c r="H1992" s="38">
        <v>2612.5</v>
      </c>
    </row>
    <row r="1993" spans="1:8">
      <c r="A1993">
        <v>1992</v>
      </c>
      <c r="B1993" t="str">
        <f>IF(Data!$B1997&lt;&gt;INDEX(Unique!$B$2:$B$5, MATCH(Data!$A1997, Unique!$A$2:$A$5, 0)), "Mismatch", "")</f>
        <v/>
      </c>
      <c r="E1993" s="28" t="s">
        <v>23</v>
      </c>
      <c r="F1993" s="38">
        <v>0.6</v>
      </c>
      <c r="G1993" s="43">
        <v>7250</v>
      </c>
      <c r="H1993" s="38">
        <v>4350</v>
      </c>
    </row>
    <row r="1994" spans="1:8">
      <c r="A1994">
        <v>1993</v>
      </c>
      <c r="B1994" t="str">
        <f>IF(Data!$B1998&lt;&gt;INDEX(Unique!$B$2:$B$5, MATCH(Data!$A1998, Unique!$A$2:$A$5, 0)), "Mismatch", "")</f>
        <v/>
      </c>
      <c r="E1994" s="28" t="s">
        <v>18</v>
      </c>
      <c r="F1994" s="38">
        <v>0.55000000000000004</v>
      </c>
      <c r="G1994" s="43">
        <v>6750</v>
      </c>
      <c r="H1994" s="38">
        <v>3712.5000000000005</v>
      </c>
    </row>
    <row r="1995" spans="1:8">
      <c r="A1995">
        <v>1994</v>
      </c>
      <c r="B1995" t="str">
        <f>IF(Data!$B1999&lt;&gt;INDEX(Unique!$B$2:$B$5, MATCH(Data!$A1999, Unique!$A$2:$A$5, 0)), "Mismatch", "")</f>
        <v/>
      </c>
      <c r="E1995" s="28" t="s">
        <v>19</v>
      </c>
      <c r="F1995" s="38">
        <v>0.55000000000000004</v>
      </c>
      <c r="G1995" s="43">
        <v>6250</v>
      </c>
      <c r="H1995" s="38">
        <v>3437.5000000000005</v>
      </c>
    </row>
    <row r="1996" spans="1:8">
      <c r="A1996">
        <v>1995</v>
      </c>
      <c r="B1996" t="str">
        <f>IF(Data!$B2000&lt;&gt;INDEX(Unique!$B$2:$B$5, MATCH(Data!$A2000, Unique!$A$2:$A$5, 0)), "Mismatch", "")</f>
        <v/>
      </c>
      <c r="E1996" s="28" t="s">
        <v>20</v>
      </c>
      <c r="F1996" s="38">
        <v>0.6</v>
      </c>
      <c r="G1996" s="43">
        <v>6750</v>
      </c>
      <c r="H1996" s="38">
        <v>4050</v>
      </c>
    </row>
    <row r="1997" spans="1:8">
      <c r="A1997">
        <v>1996</v>
      </c>
      <c r="B1997" t="str">
        <f>IF(Data!$B2001&lt;&gt;INDEX(Unique!$B$2:$B$5, MATCH(Data!$A2001, Unique!$A$2:$A$5, 0)), "Mismatch", "")</f>
        <v/>
      </c>
      <c r="E1997" s="28" t="s">
        <v>21</v>
      </c>
      <c r="F1997" s="38">
        <v>0.6</v>
      </c>
      <c r="G1997" s="43">
        <v>4000</v>
      </c>
      <c r="H1997" s="38">
        <v>2400</v>
      </c>
    </row>
    <row r="1998" spans="1:8">
      <c r="A1998">
        <v>1997</v>
      </c>
      <c r="B1998" t="str">
        <f>IF(Data!$B2002&lt;&gt;INDEX(Unique!$B$2:$B$5, MATCH(Data!$A2002, Unique!$A$2:$A$5, 0)), "Mismatch", "")</f>
        <v/>
      </c>
      <c r="E1998" s="28" t="s">
        <v>22</v>
      </c>
      <c r="F1998" s="38">
        <v>0.55000000000000004</v>
      </c>
      <c r="G1998" s="43">
        <v>4000</v>
      </c>
      <c r="H1998" s="38">
        <v>2200</v>
      </c>
    </row>
    <row r="1999" spans="1:8">
      <c r="A1999">
        <v>1998</v>
      </c>
      <c r="B1999" t="str">
        <f>IF(Data!$B2003&lt;&gt;INDEX(Unique!$B$2:$B$5, MATCH(Data!$A2003, Unique!$A$2:$A$5, 0)), "Mismatch", "")</f>
        <v/>
      </c>
      <c r="E1999" s="28" t="s">
        <v>23</v>
      </c>
      <c r="F1999" s="38">
        <v>0.5</v>
      </c>
      <c r="G1999" s="43">
        <v>6250</v>
      </c>
      <c r="H1999" s="38">
        <v>3125</v>
      </c>
    </row>
    <row r="2000" spans="1:8">
      <c r="A2000">
        <v>1999</v>
      </c>
      <c r="B2000" t="str">
        <f>IF(Data!$B2004&lt;&gt;INDEX(Unique!$B$2:$B$5, MATCH(Data!$A2004, Unique!$A$2:$A$5, 0)), "Mismatch", "")</f>
        <v/>
      </c>
      <c r="E2000" s="28" t="s">
        <v>18</v>
      </c>
      <c r="F2000" s="38">
        <v>0.4</v>
      </c>
      <c r="G2000" s="43">
        <v>5750</v>
      </c>
      <c r="H2000" s="38">
        <v>2300</v>
      </c>
    </row>
    <row r="2001" spans="1:8">
      <c r="A2001">
        <v>2000</v>
      </c>
      <c r="B2001" t="str">
        <f>IF(Data!$B2005&lt;&gt;INDEX(Unique!$B$2:$B$5, MATCH(Data!$A2005, Unique!$A$2:$A$5, 0)), "Mismatch", "")</f>
        <v/>
      </c>
      <c r="E2001" s="28" t="s">
        <v>19</v>
      </c>
      <c r="F2001" s="38">
        <v>0.4</v>
      </c>
      <c r="G2001" s="43">
        <v>5750</v>
      </c>
      <c r="H2001" s="38">
        <v>2300</v>
      </c>
    </row>
    <row r="2002" spans="1:8">
      <c r="A2002">
        <v>2001</v>
      </c>
      <c r="B2002" t="str">
        <f>IF(Data!$B2006&lt;&gt;INDEX(Unique!$B$2:$B$5, MATCH(Data!$A2006, Unique!$A$2:$A$5, 0)), "Mismatch", "")</f>
        <v/>
      </c>
      <c r="E2002" s="28" t="s">
        <v>20</v>
      </c>
      <c r="F2002" s="38">
        <v>0.45</v>
      </c>
      <c r="G2002" s="43">
        <v>5250</v>
      </c>
      <c r="H2002" s="38">
        <v>2362.5</v>
      </c>
    </row>
    <row r="2003" spans="1:8">
      <c r="A2003">
        <v>2002</v>
      </c>
      <c r="B2003" t="str">
        <f>IF(Data!$B2007&lt;&gt;INDEX(Unique!$B$2:$B$5, MATCH(Data!$A2007, Unique!$A$2:$A$5, 0)), "Mismatch", "")</f>
        <v/>
      </c>
      <c r="E2003" s="28" t="s">
        <v>21</v>
      </c>
      <c r="F2003" s="38">
        <v>0.45</v>
      </c>
      <c r="G2003" s="43">
        <v>3750</v>
      </c>
      <c r="H2003" s="38">
        <v>1687.5</v>
      </c>
    </row>
    <row r="2004" spans="1:8">
      <c r="A2004">
        <v>2003</v>
      </c>
      <c r="B2004" t="str">
        <f>IF(Data!$B2008&lt;&gt;INDEX(Unique!$B$2:$B$5, MATCH(Data!$A2008, Unique!$A$2:$A$5, 0)), "Mismatch", "")</f>
        <v/>
      </c>
      <c r="E2004" s="28" t="s">
        <v>22</v>
      </c>
      <c r="F2004" s="38">
        <v>0.35000000000000003</v>
      </c>
      <c r="G2004" s="43">
        <v>3500</v>
      </c>
      <c r="H2004" s="38">
        <v>1225.0000000000002</v>
      </c>
    </row>
    <row r="2005" spans="1:8">
      <c r="A2005">
        <v>2004</v>
      </c>
      <c r="B2005" t="str">
        <f>IF(Data!$B2009&lt;&gt;INDEX(Unique!$B$2:$B$5, MATCH(Data!$A2009, Unique!$A$2:$A$5, 0)), "Mismatch", "")</f>
        <v/>
      </c>
      <c r="E2005" s="28" t="s">
        <v>23</v>
      </c>
      <c r="F2005" s="38">
        <v>0.45</v>
      </c>
      <c r="G2005" s="43">
        <v>5250</v>
      </c>
      <c r="H2005" s="38">
        <v>2362.5</v>
      </c>
    </row>
    <row r="2006" spans="1:8">
      <c r="A2006">
        <v>2005</v>
      </c>
      <c r="B2006" t="str">
        <f>IF(Data!$B2010&lt;&gt;INDEX(Unique!$B$2:$B$5, MATCH(Data!$A2010, Unique!$A$2:$A$5, 0)), "Mismatch", "")</f>
        <v/>
      </c>
      <c r="E2006" s="28" t="s">
        <v>18</v>
      </c>
      <c r="F2006" s="38">
        <v>0.35000000000000003</v>
      </c>
      <c r="G2006" s="43">
        <v>6750</v>
      </c>
      <c r="H2006" s="38">
        <v>2362.5</v>
      </c>
    </row>
    <row r="2007" spans="1:8">
      <c r="A2007">
        <v>2006</v>
      </c>
      <c r="B2007" t="str">
        <f>IF(Data!$B2011&lt;&gt;INDEX(Unique!$B$2:$B$5, MATCH(Data!$A2011, Unique!$A$2:$A$5, 0)), "Mismatch", "")</f>
        <v/>
      </c>
      <c r="E2007" s="28" t="s">
        <v>19</v>
      </c>
      <c r="F2007" s="38">
        <v>0.35000000000000003</v>
      </c>
      <c r="G2007" s="43">
        <v>6750</v>
      </c>
      <c r="H2007" s="38">
        <v>2362.5</v>
      </c>
    </row>
    <row r="2008" spans="1:8">
      <c r="A2008">
        <v>2007</v>
      </c>
      <c r="B2008" t="str">
        <f>IF(Data!$B2012&lt;&gt;INDEX(Unique!$B$2:$B$5, MATCH(Data!$A2012, Unique!$A$2:$A$5, 0)), "Mismatch", "")</f>
        <v/>
      </c>
      <c r="E2008" s="28" t="s">
        <v>20</v>
      </c>
      <c r="F2008" s="38">
        <v>0.6</v>
      </c>
      <c r="G2008" s="43">
        <v>6000</v>
      </c>
      <c r="H2008" s="38">
        <v>3600</v>
      </c>
    </row>
    <row r="2009" spans="1:8">
      <c r="A2009">
        <v>2008</v>
      </c>
      <c r="B2009" t="str">
        <f>IF(Data!$B2013&lt;&gt;INDEX(Unique!$B$2:$B$5, MATCH(Data!$A2013, Unique!$A$2:$A$5, 0)), "Mismatch", "")</f>
        <v/>
      </c>
      <c r="E2009" s="28" t="s">
        <v>21</v>
      </c>
      <c r="F2009" s="38">
        <v>0.6</v>
      </c>
      <c r="G2009" s="43">
        <v>4500</v>
      </c>
      <c r="H2009" s="38">
        <v>2700</v>
      </c>
    </row>
    <row r="2010" spans="1:8">
      <c r="A2010">
        <v>2009</v>
      </c>
      <c r="B2010" t="str">
        <f>IF(Data!$B2014&lt;&gt;INDEX(Unique!$B$2:$B$5, MATCH(Data!$A2014, Unique!$A$2:$A$5, 0)), "Mismatch", "")</f>
        <v/>
      </c>
      <c r="E2010" s="28" t="s">
        <v>22</v>
      </c>
      <c r="F2010" s="38">
        <v>0.54999999999999993</v>
      </c>
      <c r="G2010" s="43">
        <v>4250</v>
      </c>
      <c r="H2010" s="38">
        <v>2337.4999999999995</v>
      </c>
    </row>
    <row r="2011" spans="1:8">
      <c r="A2011">
        <v>2010</v>
      </c>
      <c r="B2011" t="str">
        <f>IF(Data!$B2015&lt;&gt;INDEX(Unique!$B$2:$B$5, MATCH(Data!$A2015, Unique!$A$2:$A$5, 0)), "Mismatch", "")</f>
        <v/>
      </c>
      <c r="E2011" s="28" t="s">
        <v>23</v>
      </c>
      <c r="F2011" s="38">
        <v>0.65</v>
      </c>
      <c r="G2011" s="43">
        <v>6250</v>
      </c>
      <c r="H2011" s="38">
        <v>4062.5</v>
      </c>
    </row>
    <row r="2012" spans="1:8">
      <c r="A2012">
        <v>2011</v>
      </c>
      <c r="B2012" t="str">
        <f>IF(Data!$B2016&lt;&gt;INDEX(Unique!$B$2:$B$5, MATCH(Data!$A2016, Unique!$A$2:$A$5, 0)), "Mismatch", "")</f>
        <v/>
      </c>
      <c r="E2012" s="28" t="s">
        <v>18</v>
      </c>
      <c r="F2012" s="38">
        <v>0.54999999999999993</v>
      </c>
      <c r="G2012" s="43">
        <v>7750</v>
      </c>
      <c r="H2012" s="38">
        <v>4262.4999999999991</v>
      </c>
    </row>
    <row r="2013" spans="1:8">
      <c r="A2013">
        <v>2012</v>
      </c>
      <c r="B2013" t="str">
        <f>IF(Data!$B2017&lt;&gt;INDEX(Unique!$B$2:$B$5, MATCH(Data!$A2017, Unique!$A$2:$A$5, 0)), "Mismatch", "")</f>
        <v/>
      </c>
      <c r="E2013" s="28" t="s">
        <v>19</v>
      </c>
      <c r="F2013" s="38">
        <v>0.54999999999999993</v>
      </c>
      <c r="G2013" s="43">
        <v>7750</v>
      </c>
      <c r="H2013" s="38">
        <v>4262.4999999999991</v>
      </c>
    </row>
    <row r="2014" spans="1:8">
      <c r="A2014">
        <v>2013</v>
      </c>
      <c r="B2014" t="str">
        <f>IF(Data!$B2018&lt;&gt;INDEX(Unique!$B$2:$B$5, MATCH(Data!$A2018, Unique!$A$2:$A$5, 0)), "Mismatch", "")</f>
        <v/>
      </c>
      <c r="E2014" s="28" t="s">
        <v>20</v>
      </c>
      <c r="F2014" s="38">
        <v>0.6</v>
      </c>
      <c r="G2014" s="43">
        <v>6750</v>
      </c>
      <c r="H2014" s="38">
        <v>4050</v>
      </c>
    </row>
    <row r="2015" spans="1:8">
      <c r="A2015">
        <v>2014</v>
      </c>
      <c r="B2015" t="str">
        <f>IF(Data!$B2019&lt;&gt;INDEX(Unique!$B$2:$B$5, MATCH(Data!$A2019, Unique!$A$2:$A$5, 0)), "Mismatch", "")</f>
        <v/>
      </c>
      <c r="E2015" s="28" t="s">
        <v>21</v>
      </c>
      <c r="F2015" s="38">
        <v>0.6</v>
      </c>
      <c r="G2015" s="43">
        <v>5250</v>
      </c>
      <c r="H2015" s="38">
        <v>3150</v>
      </c>
    </row>
    <row r="2016" spans="1:8">
      <c r="A2016">
        <v>2015</v>
      </c>
      <c r="B2016" t="str">
        <f>IF(Data!$B2020&lt;&gt;INDEX(Unique!$B$2:$B$5, MATCH(Data!$A2020, Unique!$A$2:$A$5, 0)), "Mismatch", "")</f>
        <v/>
      </c>
      <c r="E2016" s="28" t="s">
        <v>22</v>
      </c>
      <c r="F2016" s="38">
        <v>0.54999999999999993</v>
      </c>
      <c r="G2016" s="43">
        <v>4750</v>
      </c>
      <c r="H2016" s="38">
        <v>2612.4999999999995</v>
      </c>
    </row>
    <row r="2017" spans="1:8">
      <c r="A2017">
        <v>2016</v>
      </c>
      <c r="B2017" t="str">
        <f>IF(Data!$B2021&lt;&gt;INDEX(Unique!$B$2:$B$5, MATCH(Data!$A2021, Unique!$A$2:$A$5, 0)), "Mismatch", "")</f>
        <v/>
      </c>
      <c r="E2017" s="28" t="s">
        <v>23</v>
      </c>
      <c r="F2017" s="38">
        <v>0.65</v>
      </c>
      <c r="G2017" s="43">
        <v>7250</v>
      </c>
      <c r="H2017" s="38">
        <v>4712.5</v>
      </c>
    </row>
    <row r="2018" spans="1:8">
      <c r="A2018">
        <v>2017</v>
      </c>
      <c r="B2018" t="str">
        <f>IF(Data!$B2022&lt;&gt;INDEX(Unique!$B$2:$B$5, MATCH(Data!$A2022, Unique!$A$2:$A$5, 0)), "Mismatch", "")</f>
        <v/>
      </c>
      <c r="E2018" s="28" t="s">
        <v>18</v>
      </c>
      <c r="F2018" s="38">
        <v>0.29999999999999993</v>
      </c>
      <c r="G2018" s="43">
        <v>4250</v>
      </c>
      <c r="H2018" s="38">
        <v>1274.9999999999998</v>
      </c>
    </row>
    <row r="2019" spans="1:8">
      <c r="A2019">
        <v>2018</v>
      </c>
      <c r="B2019" t="str">
        <f>IF(Data!$B2023&lt;&gt;INDEX(Unique!$B$2:$B$5, MATCH(Data!$A2023, Unique!$A$2:$A$5, 0)), "Mismatch", "")</f>
        <v/>
      </c>
      <c r="E2019" s="28" t="s">
        <v>19</v>
      </c>
      <c r="F2019" s="38">
        <v>0.4</v>
      </c>
      <c r="G2019" s="43">
        <v>4250</v>
      </c>
      <c r="H2019" s="38">
        <v>1700</v>
      </c>
    </row>
    <row r="2020" spans="1:8">
      <c r="A2020">
        <v>2019</v>
      </c>
      <c r="B2020" t="str">
        <f>IF(Data!$B2024&lt;&gt;INDEX(Unique!$B$2:$B$5, MATCH(Data!$A2024, Unique!$A$2:$A$5, 0)), "Mismatch", "")</f>
        <v/>
      </c>
      <c r="E2020" s="28" t="s">
        <v>20</v>
      </c>
      <c r="F2020" s="38">
        <v>0.4</v>
      </c>
      <c r="G2020" s="43">
        <v>4250</v>
      </c>
      <c r="H2020" s="38">
        <v>1700</v>
      </c>
    </row>
    <row r="2021" spans="1:8">
      <c r="A2021">
        <v>2020</v>
      </c>
      <c r="B2021" t="str">
        <f>IF(Data!$B2025&lt;&gt;INDEX(Unique!$B$2:$B$5, MATCH(Data!$A2025, Unique!$A$2:$A$5, 0)), "Mismatch", "")</f>
        <v/>
      </c>
      <c r="E2021" s="28" t="s">
        <v>21</v>
      </c>
      <c r="F2021" s="38">
        <v>0.4</v>
      </c>
      <c r="G2021" s="43">
        <v>2750</v>
      </c>
      <c r="H2021" s="38">
        <v>1100</v>
      </c>
    </row>
    <row r="2022" spans="1:8">
      <c r="A2022">
        <v>2021</v>
      </c>
      <c r="B2022" t="str">
        <f>IF(Data!$B2026&lt;&gt;INDEX(Unique!$B$2:$B$5, MATCH(Data!$A2026, Unique!$A$2:$A$5, 0)), "Mismatch", "")</f>
        <v/>
      </c>
      <c r="E2022" s="28" t="s">
        <v>22</v>
      </c>
      <c r="F2022" s="38">
        <v>0.45000000000000007</v>
      </c>
      <c r="G2022" s="43">
        <v>2250</v>
      </c>
      <c r="H2022" s="38">
        <v>1012.5000000000001</v>
      </c>
    </row>
    <row r="2023" spans="1:8">
      <c r="A2023">
        <v>2022</v>
      </c>
      <c r="B2023" t="str">
        <f>IF(Data!$B2027&lt;&gt;INDEX(Unique!$B$2:$B$5, MATCH(Data!$A2027, Unique!$A$2:$A$5, 0)), "Mismatch", "")</f>
        <v/>
      </c>
      <c r="E2023" s="28" t="s">
        <v>23</v>
      </c>
      <c r="F2023" s="38">
        <v>0.4</v>
      </c>
      <c r="G2023" s="43">
        <v>4250</v>
      </c>
      <c r="H2023" s="38">
        <v>1700</v>
      </c>
    </row>
    <row r="2024" spans="1:8">
      <c r="A2024">
        <v>2023</v>
      </c>
      <c r="B2024" t="str">
        <f>IF(Data!$B2028&lt;&gt;INDEX(Unique!$B$2:$B$5, MATCH(Data!$A2028, Unique!$A$2:$A$5, 0)), "Mismatch", "")</f>
        <v/>
      </c>
      <c r="E2024" s="28" t="s">
        <v>18</v>
      </c>
      <c r="F2024" s="38">
        <v>0.29999999999999993</v>
      </c>
      <c r="G2024" s="43">
        <v>4750</v>
      </c>
      <c r="H2024" s="38">
        <v>1424.9999999999998</v>
      </c>
    </row>
    <row r="2025" spans="1:8">
      <c r="A2025">
        <v>2024</v>
      </c>
      <c r="B2025" t="str">
        <f>IF(Data!$B2029&lt;&gt;INDEX(Unique!$B$2:$B$5, MATCH(Data!$A2029, Unique!$A$2:$A$5, 0)), "Mismatch", "")</f>
        <v/>
      </c>
      <c r="E2025" s="28" t="s">
        <v>19</v>
      </c>
      <c r="F2025" s="38">
        <v>0.4</v>
      </c>
      <c r="G2025" s="43">
        <v>3750</v>
      </c>
      <c r="H2025" s="38">
        <v>1500</v>
      </c>
    </row>
    <row r="2026" spans="1:8">
      <c r="A2026">
        <v>2025</v>
      </c>
      <c r="B2026" t="str">
        <f>IF(Data!$B2030&lt;&gt;INDEX(Unique!$B$2:$B$5, MATCH(Data!$A2030, Unique!$A$2:$A$5, 0)), "Mismatch", "")</f>
        <v/>
      </c>
      <c r="E2026" s="28" t="s">
        <v>20</v>
      </c>
      <c r="F2026" s="38">
        <v>0.4</v>
      </c>
      <c r="G2026" s="43">
        <v>3750</v>
      </c>
      <c r="H2026" s="38">
        <v>1500</v>
      </c>
    </row>
    <row r="2027" spans="1:8">
      <c r="A2027">
        <v>2026</v>
      </c>
      <c r="B2027" t="str">
        <f>IF(Data!$B2031&lt;&gt;INDEX(Unique!$B$2:$B$5, MATCH(Data!$A2031, Unique!$A$2:$A$5, 0)), "Mismatch", "")</f>
        <v/>
      </c>
      <c r="E2027" s="28" t="s">
        <v>21</v>
      </c>
      <c r="F2027" s="38">
        <v>0.4</v>
      </c>
      <c r="G2027" s="43">
        <v>2250</v>
      </c>
      <c r="H2027" s="38">
        <v>900</v>
      </c>
    </row>
    <row r="2028" spans="1:8">
      <c r="A2028">
        <v>2027</v>
      </c>
      <c r="B2028" t="str">
        <f>IF(Data!$B2032&lt;&gt;INDEX(Unique!$B$2:$B$5, MATCH(Data!$A2032, Unique!$A$2:$A$5, 0)), "Mismatch", "")</f>
        <v/>
      </c>
      <c r="E2028" s="28" t="s">
        <v>22</v>
      </c>
      <c r="F2028" s="38">
        <v>0.45000000000000007</v>
      </c>
      <c r="G2028" s="43">
        <v>1500</v>
      </c>
      <c r="H2028" s="38">
        <v>675.00000000000011</v>
      </c>
    </row>
    <row r="2029" spans="1:8">
      <c r="A2029">
        <v>2028</v>
      </c>
      <c r="B2029" t="str">
        <f>IF(Data!$B2033&lt;&gt;INDEX(Unique!$B$2:$B$5, MATCH(Data!$A2033, Unique!$A$2:$A$5, 0)), "Mismatch", "")</f>
        <v/>
      </c>
      <c r="E2029" s="28" t="s">
        <v>23</v>
      </c>
      <c r="F2029" s="38">
        <v>0.4</v>
      </c>
      <c r="G2029" s="43">
        <v>3500</v>
      </c>
      <c r="H2029" s="38">
        <v>1400</v>
      </c>
    </row>
    <row r="2030" spans="1:8">
      <c r="A2030">
        <v>2029</v>
      </c>
      <c r="B2030" t="str">
        <f>IF(Data!$B2034&lt;&gt;INDEX(Unique!$B$2:$B$5, MATCH(Data!$A2034, Unique!$A$2:$A$5, 0)), "Mismatch", "")</f>
        <v/>
      </c>
      <c r="E2030" s="28" t="s">
        <v>18</v>
      </c>
      <c r="F2030" s="38">
        <v>0.4</v>
      </c>
      <c r="G2030" s="43">
        <v>5000</v>
      </c>
      <c r="H2030" s="38">
        <v>2000</v>
      </c>
    </row>
    <row r="2031" spans="1:8">
      <c r="A2031">
        <v>2030</v>
      </c>
      <c r="B2031" t="str">
        <f>IF(Data!$B2035&lt;&gt;INDEX(Unique!$B$2:$B$5, MATCH(Data!$A2035, Unique!$A$2:$A$5, 0)), "Mismatch", "")</f>
        <v/>
      </c>
      <c r="E2031" s="28" t="s">
        <v>19</v>
      </c>
      <c r="F2031" s="38">
        <v>0.5</v>
      </c>
      <c r="G2031" s="43">
        <v>3500</v>
      </c>
      <c r="H2031" s="38">
        <v>1750</v>
      </c>
    </row>
    <row r="2032" spans="1:8">
      <c r="A2032">
        <v>2031</v>
      </c>
      <c r="B2032" t="str">
        <f>IF(Data!$B2036&lt;&gt;INDEX(Unique!$B$2:$B$5, MATCH(Data!$A2036, Unique!$A$2:$A$5, 0)), "Mismatch", "")</f>
        <v/>
      </c>
      <c r="E2032" s="28" t="s">
        <v>20</v>
      </c>
      <c r="F2032" s="38">
        <v>0.5</v>
      </c>
      <c r="G2032" s="43">
        <v>3500</v>
      </c>
      <c r="H2032" s="38">
        <v>1750</v>
      </c>
    </row>
    <row r="2033" spans="1:8">
      <c r="A2033">
        <v>2032</v>
      </c>
      <c r="B2033" t="str">
        <f>IF(Data!$B2037&lt;&gt;INDEX(Unique!$B$2:$B$5, MATCH(Data!$A2037, Unique!$A$2:$A$5, 0)), "Mismatch", "")</f>
        <v/>
      </c>
      <c r="E2033" s="28" t="s">
        <v>21</v>
      </c>
      <c r="F2033" s="38">
        <v>0.5</v>
      </c>
      <c r="G2033" s="43">
        <v>2250</v>
      </c>
      <c r="H2033" s="38">
        <v>1125</v>
      </c>
    </row>
    <row r="2034" spans="1:8">
      <c r="A2034">
        <v>2033</v>
      </c>
      <c r="B2034" t="str">
        <f>IF(Data!$B2038&lt;&gt;INDEX(Unique!$B$2:$B$5, MATCH(Data!$A2038, Unique!$A$2:$A$5, 0)), "Mismatch", "")</f>
        <v/>
      </c>
      <c r="E2034" s="28" t="s">
        <v>22</v>
      </c>
      <c r="F2034" s="38">
        <v>0.55000000000000004</v>
      </c>
      <c r="G2034" s="43">
        <v>1250</v>
      </c>
      <c r="H2034" s="38">
        <v>687.5</v>
      </c>
    </row>
    <row r="2035" spans="1:8">
      <c r="A2035">
        <v>2034</v>
      </c>
      <c r="B2035" t="str">
        <f>IF(Data!$B2039&lt;&gt;INDEX(Unique!$B$2:$B$5, MATCH(Data!$A2039, Unique!$A$2:$A$5, 0)), "Mismatch", "")</f>
        <v/>
      </c>
      <c r="E2035" s="28" t="s">
        <v>23</v>
      </c>
      <c r="F2035" s="38">
        <v>0.5</v>
      </c>
      <c r="G2035" s="43">
        <v>3250</v>
      </c>
      <c r="H2035" s="38">
        <v>1625</v>
      </c>
    </row>
    <row r="2036" spans="1:8">
      <c r="A2036">
        <v>2035</v>
      </c>
      <c r="B2036" t="str">
        <f>IF(Data!$B2040&lt;&gt;INDEX(Unique!$B$2:$B$5, MATCH(Data!$A2040, Unique!$A$2:$A$5, 0)), "Mismatch", "")</f>
        <v/>
      </c>
      <c r="E2036" s="28" t="s">
        <v>18</v>
      </c>
      <c r="F2036" s="38">
        <v>0.5</v>
      </c>
      <c r="G2036" s="43">
        <v>5000</v>
      </c>
      <c r="H2036" s="38">
        <v>2500</v>
      </c>
    </row>
    <row r="2037" spans="1:8">
      <c r="A2037">
        <v>2036</v>
      </c>
      <c r="B2037" t="str">
        <f>IF(Data!$B2041&lt;&gt;INDEX(Unique!$B$2:$B$5, MATCH(Data!$A2041, Unique!$A$2:$A$5, 0)), "Mismatch", "")</f>
        <v/>
      </c>
      <c r="E2037" s="28" t="s">
        <v>19</v>
      </c>
      <c r="F2037" s="38">
        <v>0.55000000000000004</v>
      </c>
      <c r="G2037" s="43">
        <v>3000</v>
      </c>
      <c r="H2037" s="38">
        <v>1650.0000000000002</v>
      </c>
    </row>
    <row r="2038" spans="1:8">
      <c r="A2038">
        <v>2037</v>
      </c>
      <c r="B2038" t="str">
        <f>IF(Data!$B2042&lt;&gt;INDEX(Unique!$B$2:$B$5, MATCH(Data!$A2042, Unique!$A$2:$A$5, 0)), "Mismatch", "")</f>
        <v/>
      </c>
      <c r="E2038" s="28" t="s">
        <v>20</v>
      </c>
      <c r="F2038" s="38">
        <v>0.55000000000000004</v>
      </c>
      <c r="G2038" s="43">
        <v>3500</v>
      </c>
      <c r="H2038" s="38">
        <v>1925.0000000000002</v>
      </c>
    </row>
    <row r="2039" spans="1:8">
      <c r="A2039">
        <v>2038</v>
      </c>
      <c r="B2039" t="str">
        <f>IF(Data!$B2043&lt;&gt;INDEX(Unique!$B$2:$B$5, MATCH(Data!$A2043, Unique!$A$2:$A$5, 0)), "Mismatch", "")</f>
        <v/>
      </c>
      <c r="E2039" s="28" t="s">
        <v>21</v>
      </c>
      <c r="F2039" s="38">
        <v>0.5</v>
      </c>
      <c r="G2039" s="43">
        <v>2500</v>
      </c>
      <c r="H2039" s="38">
        <v>1250</v>
      </c>
    </row>
    <row r="2040" spans="1:8">
      <c r="A2040">
        <v>2039</v>
      </c>
      <c r="B2040" t="str">
        <f>IF(Data!$B2044&lt;&gt;INDEX(Unique!$B$2:$B$5, MATCH(Data!$A2044, Unique!$A$2:$A$5, 0)), "Mismatch", "")</f>
        <v/>
      </c>
      <c r="E2040" s="28" t="s">
        <v>22</v>
      </c>
      <c r="F2040" s="38">
        <v>0.55000000000000004</v>
      </c>
      <c r="G2040" s="43">
        <v>1500</v>
      </c>
      <c r="H2040" s="38">
        <v>825.00000000000011</v>
      </c>
    </row>
    <row r="2041" spans="1:8">
      <c r="A2041">
        <v>2040</v>
      </c>
      <c r="B2041" t="str">
        <f>IF(Data!$B2045&lt;&gt;INDEX(Unique!$B$2:$B$5, MATCH(Data!$A2045, Unique!$A$2:$A$5, 0)), "Mismatch", "")</f>
        <v/>
      </c>
      <c r="E2041" s="28" t="s">
        <v>23</v>
      </c>
      <c r="F2041" s="38">
        <v>0.70000000000000007</v>
      </c>
      <c r="G2041" s="43">
        <v>3250</v>
      </c>
      <c r="H2041" s="38">
        <v>2275</v>
      </c>
    </row>
    <row r="2042" spans="1:8">
      <c r="A2042">
        <v>2041</v>
      </c>
      <c r="B2042" t="str">
        <f>IF(Data!$B2046&lt;&gt;INDEX(Unique!$B$2:$B$5, MATCH(Data!$A2046, Unique!$A$2:$A$5, 0)), "Mismatch", "")</f>
        <v/>
      </c>
      <c r="E2042" s="28" t="s">
        <v>18</v>
      </c>
      <c r="F2042" s="38">
        <v>0.5</v>
      </c>
      <c r="G2042" s="43">
        <v>5250</v>
      </c>
      <c r="H2042" s="38">
        <v>2625</v>
      </c>
    </row>
    <row r="2043" spans="1:8">
      <c r="A2043">
        <v>2042</v>
      </c>
      <c r="B2043" t="str">
        <f>IF(Data!$B2047&lt;&gt;INDEX(Unique!$B$2:$B$5, MATCH(Data!$A2047, Unique!$A$2:$A$5, 0)), "Mismatch", "")</f>
        <v/>
      </c>
      <c r="E2043" s="28" t="s">
        <v>19</v>
      </c>
      <c r="F2043" s="38">
        <v>0.55000000000000004</v>
      </c>
      <c r="G2043" s="43">
        <v>3750</v>
      </c>
      <c r="H2043" s="38">
        <v>2062.5</v>
      </c>
    </row>
    <row r="2044" spans="1:8">
      <c r="A2044">
        <v>2043</v>
      </c>
      <c r="B2044" t="str">
        <f>IF(Data!$B2048&lt;&gt;INDEX(Unique!$B$2:$B$5, MATCH(Data!$A2048, Unique!$A$2:$A$5, 0)), "Mismatch", "")</f>
        <v/>
      </c>
      <c r="E2044" s="28" t="s">
        <v>20</v>
      </c>
      <c r="F2044" s="38">
        <v>0.55000000000000004</v>
      </c>
      <c r="G2044" s="43">
        <v>4000</v>
      </c>
      <c r="H2044" s="38">
        <v>2200</v>
      </c>
    </row>
    <row r="2045" spans="1:8">
      <c r="A2045">
        <v>2044</v>
      </c>
      <c r="B2045" t="str">
        <f>IF(Data!$B2049&lt;&gt;INDEX(Unique!$B$2:$B$5, MATCH(Data!$A2049, Unique!$A$2:$A$5, 0)), "Mismatch", "")</f>
        <v/>
      </c>
      <c r="E2045" s="28" t="s">
        <v>21</v>
      </c>
      <c r="F2045" s="38">
        <v>0.5</v>
      </c>
      <c r="G2045" s="43">
        <v>3000</v>
      </c>
      <c r="H2045" s="38">
        <v>1500</v>
      </c>
    </row>
    <row r="2046" spans="1:8">
      <c r="A2046">
        <v>2045</v>
      </c>
      <c r="B2046" t="str">
        <f>IF(Data!$B2050&lt;&gt;INDEX(Unique!$B$2:$B$5, MATCH(Data!$A2050, Unique!$A$2:$A$5, 0)), "Mismatch", "")</f>
        <v/>
      </c>
      <c r="E2046" s="28" t="s">
        <v>22</v>
      </c>
      <c r="F2046" s="38">
        <v>0.55000000000000004</v>
      </c>
      <c r="G2046" s="43">
        <v>2000</v>
      </c>
      <c r="H2046" s="38">
        <v>1100</v>
      </c>
    </row>
    <row r="2047" spans="1:8">
      <c r="A2047">
        <v>2046</v>
      </c>
      <c r="B2047" t="str">
        <f>IF(Data!$B2051&lt;&gt;INDEX(Unique!$B$2:$B$5, MATCH(Data!$A2051, Unique!$A$2:$A$5, 0)), "Mismatch", "")</f>
        <v/>
      </c>
      <c r="E2047" s="28" t="s">
        <v>23</v>
      </c>
      <c r="F2047" s="38">
        <v>0.70000000000000007</v>
      </c>
      <c r="G2047" s="43">
        <v>3750</v>
      </c>
      <c r="H2047" s="38">
        <v>2625.0000000000005</v>
      </c>
    </row>
    <row r="2048" spans="1:8">
      <c r="A2048">
        <v>2047</v>
      </c>
      <c r="B2048" t="str">
        <f>IF(Data!$B2052&lt;&gt;INDEX(Unique!$B$2:$B$5, MATCH(Data!$A2052, Unique!$A$2:$A$5, 0)), "Mismatch", "")</f>
        <v/>
      </c>
      <c r="E2048" s="28" t="s">
        <v>18</v>
      </c>
      <c r="F2048" s="38">
        <v>0.5</v>
      </c>
      <c r="G2048" s="43">
        <v>6250</v>
      </c>
      <c r="H2048" s="38">
        <v>3125</v>
      </c>
    </row>
    <row r="2049" spans="1:8">
      <c r="A2049">
        <v>2048</v>
      </c>
      <c r="B2049" t="str">
        <f>IF(Data!$B2053&lt;&gt;INDEX(Unique!$B$2:$B$5, MATCH(Data!$A2053, Unique!$A$2:$A$5, 0)), "Mismatch", "")</f>
        <v/>
      </c>
      <c r="E2049" s="28" t="s">
        <v>19</v>
      </c>
      <c r="F2049" s="38">
        <v>0.55000000000000004</v>
      </c>
      <c r="G2049" s="43">
        <v>4750</v>
      </c>
      <c r="H2049" s="38">
        <v>2612.5</v>
      </c>
    </row>
    <row r="2050" spans="1:8">
      <c r="A2050">
        <v>2049</v>
      </c>
      <c r="B2050" t="str">
        <f>IF(Data!$B2054&lt;&gt;INDEX(Unique!$B$2:$B$5, MATCH(Data!$A2054, Unique!$A$2:$A$5, 0)), "Mismatch", "")</f>
        <v/>
      </c>
      <c r="E2050" s="28" t="s">
        <v>20</v>
      </c>
      <c r="F2050" s="38">
        <v>0.55000000000000004</v>
      </c>
      <c r="G2050" s="43">
        <v>4750</v>
      </c>
      <c r="H2050" s="38">
        <v>2612.5</v>
      </c>
    </row>
    <row r="2051" spans="1:8">
      <c r="A2051">
        <v>2050</v>
      </c>
      <c r="B2051" t="str">
        <f>IF(Data!$B2055&lt;&gt;INDEX(Unique!$B$2:$B$5, MATCH(Data!$A2055, Unique!$A$2:$A$5, 0)), "Mismatch", "")</f>
        <v/>
      </c>
      <c r="E2051" s="28" t="s">
        <v>21</v>
      </c>
      <c r="F2051" s="38">
        <v>0.5</v>
      </c>
      <c r="G2051" s="43">
        <v>3500</v>
      </c>
      <c r="H2051" s="38">
        <v>1750</v>
      </c>
    </row>
    <row r="2052" spans="1:8">
      <c r="A2052">
        <v>2051</v>
      </c>
      <c r="B2052" t="str">
        <f>IF(Data!$B2056&lt;&gt;INDEX(Unique!$B$2:$B$5, MATCH(Data!$A2056, Unique!$A$2:$A$5, 0)), "Mismatch", "")</f>
        <v/>
      </c>
      <c r="E2052" s="28" t="s">
        <v>22</v>
      </c>
      <c r="F2052" s="38">
        <v>0.55000000000000004</v>
      </c>
      <c r="G2052" s="43">
        <v>2250</v>
      </c>
      <c r="H2052" s="38">
        <v>1237.5</v>
      </c>
    </row>
    <row r="2053" spans="1:8">
      <c r="A2053">
        <v>2052</v>
      </c>
      <c r="B2053" t="str">
        <f>IF(Data!$B2057&lt;&gt;INDEX(Unique!$B$2:$B$5, MATCH(Data!$A2057, Unique!$A$2:$A$5, 0)), "Mismatch", "")</f>
        <v/>
      </c>
      <c r="E2053" s="28" t="s">
        <v>23</v>
      </c>
      <c r="F2053" s="38">
        <v>0.70000000000000007</v>
      </c>
      <c r="G2053" s="43">
        <v>5250</v>
      </c>
      <c r="H2053" s="38">
        <v>3675.0000000000005</v>
      </c>
    </row>
    <row r="2054" spans="1:8">
      <c r="A2054">
        <v>2053</v>
      </c>
      <c r="B2054" t="str">
        <f>IF(Data!$B2058&lt;&gt;INDEX(Unique!$B$2:$B$5, MATCH(Data!$A2058, Unique!$A$2:$A$5, 0)), "Mismatch", "")</f>
        <v/>
      </c>
      <c r="E2054" s="28" t="s">
        <v>18</v>
      </c>
      <c r="F2054" s="38">
        <v>0.5</v>
      </c>
      <c r="G2054" s="43">
        <v>6750</v>
      </c>
      <c r="H2054" s="38">
        <v>3375</v>
      </c>
    </row>
    <row r="2055" spans="1:8">
      <c r="A2055">
        <v>2054</v>
      </c>
      <c r="B2055" t="str">
        <f>IF(Data!$B2059&lt;&gt;INDEX(Unique!$B$2:$B$5, MATCH(Data!$A2059, Unique!$A$2:$A$5, 0)), "Mismatch", "")</f>
        <v/>
      </c>
      <c r="E2055" s="28" t="s">
        <v>19</v>
      </c>
      <c r="F2055" s="38">
        <v>0.55000000000000004</v>
      </c>
      <c r="G2055" s="43">
        <v>5250</v>
      </c>
      <c r="H2055" s="38">
        <v>2887.5000000000005</v>
      </c>
    </row>
    <row r="2056" spans="1:8">
      <c r="A2056">
        <v>2055</v>
      </c>
      <c r="B2056" t="str">
        <f>IF(Data!$B2060&lt;&gt;INDEX(Unique!$B$2:$B$5, MATCH(Data!$A2060, Unique!$A$2:$A$5, 0)), "Mismatch", "")</f>
        <v/>
      </c>
      <c r="E2056" s="28" t="s">
        <v>20</v>
      </c>
      <c r="F2056" s="38">
        <v>0.55000000000000004</v>
      </c>
      <c r="G2056" s="43">
        <v>4750</v>
      </c>
      <c r="H2056" s="38">
        <v>2612.5</v>
      </c>
    </row>
    <row r="2057" spans="1:8">
      <c r="A2057">
        <v>2056</v>
      </c>
      <c r="B2057" t="str">
        <f>IF(Data!$B2061&lt;&gt;INDEX(Unique!$B$2:$B$5, MATCH(Data!$A2061, Unique!$A$2:$A$5, 0)), "Mismatch", "")</f>
        <v/>
      </c>
      <c r="E2057" s="28" t="s">
        <v>21</v>
      </c>
      <c r="F2057" s="38">
        <v>0.5</v>
      </c>
      <c r="G2057" s="43">
        <v>3750</v>
      </c>
      <c r="H2057" s="38">
        <v>1875</v>
      </c>
    </row>
    <row r="2058" spans="1:8">
      <c r="A2058">
        <v>2057</v>
      </c>
      <c r="B2058" t="str">
        <f>IF(Data!$B2062&lt;&gt;INDEX(Unique!$B$2:$B$5, MATCH(Data!$A2062, Unique!$A$2:$A$5, 0)), "Mismatch", "")</f>
        <v/>
      </c>
      <c r="E2058" s="28" t="s">
        <v>22</v>
      </c>
      <c r="F2058" s="38">
        <v>0.55000000000000004</v>
      </c>
      <c r="G2058" s="43">
        <v>4250</v>
      </c>
      <c r="H2058" s="38">
        <v>2337.5</v>
      </c>
    </row>
    <row r="2059" spans="1:8">
      <c r="A2059">
        <v>2058</v>
      </c>
      <c r="B2059" t="str">
        <f>IF(Data!$B2063&lt;&gt;INDEX(Unique!$B$2:$B$5, MATCH(Data!$A2063, Unique!$A$2:$A$5, 0)), "Mismatch", "")</f>
        <v/>
      </c>
      <c r="E2059" s="28" t="s">
        <v>23</v>
      </c>
      <c r="F2059" s="38">
        <v>0.70000000000000007</v>
      </c>
      <c r="G2059" s="43">
        <v>4250</v>
      </c>
      <c r="H2059" s="38">
        <v>2975.0000000000005</v>
      </c>
    </row>
    <row r="2060" spans="1:8">
      <c r="A2060">
        <v>2059</v>
      </c>
      <c r="B2060" t="str">
        <f>IF(Data!$B2064&lt;&gt;INDEX(Unique!$B$2:$B$5, MATCH(Data!$A2064, Unique!$A$2:$A$5, 0)), "Mismatch", "")</f>
        <v/>
      </c>
      <c r="E2060" s="28" t="s">
        <v>18</v>
      </c>
      <c r="F2060" s="38">
        <v>0.55000000000000004</v>
      </c>
      <c r="G2060" s="43">
        <v>6250</v>
      </c>
      <c r="H2060" s="38">
        <v>3437.5000000000005</v>
      </c>
    </row>
    <row r="2061" spans="1:8">
      <c r="A2061">
        <v>2060</v>
      </c>
      <c r="B2061" t="str">
        <f>IF(Data!$B2065&lt;&gt;INDEX(Unique!$B$2:$B$5, MATCH(Data!$A2065, Unique!$A$2:$A$5, 0)), "Mismatch", "")</f>
        <v/>
      </c>
      <c r="E2061" s="28" t="s">
        <v>19</v>
      </c>
      <c r="F2061" s="38">
        <v>0.60000000000000009</v>
      </c>
      <c r="G2061" s="43">
        <v>5750</v>
      </c>
      <c r="H2061" s="38">
        <v>3450.0000000000005</v>
      </c>
    </row>
    <row r="2062" spans="1:8">
      <c r="A2062">
        <v>2061</v>
      </c>
      <c r="B2062" t="str">
        <f>IF(Data!$B2066&lt;&gt;INDEX(Unique!$B$2:$B$5, MATCH(Data!$A2066, Unique!$A$2:$A$5, 0)), "Mismatch", "")</f>
        <v/>
      </c>
      <c r="E2062" s="28" t="s">
        <v>20</v>
      </c>
      <c r="F2062" s="38">
        <v>0.55000000000000004</v>
      </c>
      <c r="G2062" s="43">
        <v>4500</v>
      </c>
      <c r="H2062" s="38">
        <v>2475</v>
      </c>
    </row>
    <row r="2063" spans="1:8">
      <c r="A2063">
        <v>2062</v>
      </c>
      <c r="B2063" t="str">
        <f>IF(Data!$B2067&lt;&gt;INDEX(Unique!$B$2:$B$5, MATCH(Data!$A2067, Unique!$A$2:$A$5, 0)), "Mismatch", "")</f>
        <v/>
      </c>
      <c r="E2063" s="28" t="s">
        <v>21</v>
      </c>
      <c r="F2063" s="38">
        <v>0.55000000000000004</v>
      </c>
      <c r="G2063" s="43">
        <v>4000</v>
      </c>
      <c r="H2063" s="38">
        <v>2200</v>
      </c>
    </row>
    <row r="2064" spans="1:8">
      <c r="A2064">
        <v>2063</v>
      </c>
      <c r="B2064" t="str">
        <f>IF(Data!$B2068&lt;&gt;INDEX(Unique!$B$2:$B$5, MATCH(Data!$A2068, Unique!$A$2:$A$5, 0)), "Mismatch", "")</f>
        <v/>
      </c>
      <c r="E2064" s="28" t="s">
        <v>22</v>
      </c>
      <c r="F2064" s="38">
        <v>0.65</v>
      </c>
      <c r="G2064" s="43">
        <v>4000</v>
      </c>
      <c r="H2064" s="38">
        <v>2600</v>
      </c>
    </row>
    <row r="2065" spans="1:8">
      <c r="A2065">
        <v>2064</v>
      </c>
      <c r="B2065" t="str">
        <f>IF(Data!$B2069&lt;&gt;INDEX(Unique!$B$2:$B$5, MATCH(Data!$A2069, Unique!$A$2:$A$5, 0)), "Mismatch", "")</f>
        <v/>
      </c>
      <c r="E2065" s="28" t="s">
        <v>23</v>
      </c>
      <c r="F2065" s="38">
        <v>0.70000000000000007</v>
      </c>
      <c r="G2065" s="43">
        <v>3750</v>
      </c>
      <c r="H2065" s="38">
        <v>2625.0000000000005</v>
      </c>
    </row>
    <row r="2066" spans="1:8">
      <c r="A2066">
        <v>2065</v>
      </c>
      <c r="B2066" t="str">
        <f>IF(Data!$B2070&lt;&gt;INDEX(Unique!$B$2:$B$5, MATCH(Data!$A2070, Unique!$A$2:$A$5, 0)), "Mismatch", "")</f>
        <v/>
      </c>
      <c r="E2066" s="28" t="s">
        <v>18</v>
      </c>
      <c r="F2066" s="38">
        <v>0.45000000000000007</v>
      </c>
      <c r="G2066" s="43">
        <v>5750</v>
      </c>
      <c r="H2066" s="38">
        <v>2587.5000000000005</v>
      </c>
    </row>
    <row r="2067" spans="1:8">
      <c r="A2067">
        <v>2066</v>
      </c>
      <c r="B2067" t="str">
        <f>IF(Data!$B2071&lt;&gt;INDEX(Unique!$B$2:$B$5, MATCH(Data!$A2071, Unique!$A$2:$A$5, 0)), "Mismatch", "")</f>
        <v/>
      </c>
      <c r="E2067" s="28" t="s">
        <v>19</v>
      </c>
      <c r="F2067" s="38">
        <v>0.50000000000000011</v>
      </c>
      <c r="G2067" s="43">
        <v>5750</v>
      </c>
      <c r="H2067" s="38">
        <v>2875.0000000000005</v>
      </c>
    </row>
    <row r="2068" spans="1:8">
      <c r="A2068">
        <v>2067</v>
      </c>
      <c r="B2068" t="str">
        <f>IF(Data!$B2072&lt;&gt;INDEX(Unique!$B$2:$B$5, MATCH(Data!$A2072, Unique!$A$2:$A$5, 0)), "Mismatch", "")</f>
        <v/>
      </c>
      <c r="E2068" s="28" t="s">
        <v>20</v>
      </c>
      <c r="F2068" s="38">
        <v>0.45000000000000007</v>
      </c>
      <c r="G2068" s="43">
        <v>4250</v>
      </c>
      <c r="H2068" s="38">
        <v>1912.5000000000002</v>
      </c>
    </row>
    <row r="2069" spans="1:8">
      <c r="A2069">
        <v>2068</v>
      </c>
      <c r="B2069" t="str">
        <f>IF(Data!$B2073&lt;&gt;INDEX(Unique!$B$2:$B$5, MATCH(Data!$A2073, Unique!$A$2:$A$5, 0)), "Mismatch", "")</f>
        <v/>
      </c>
      <c r="E2069" s="28" t="s">
        <v>21</v>
      </c>
      <c r="F2069" s="38">
        <v>0.45000000000000007</v>
      </c>
      <c r="G2069" s="43">
        <v>3750</v>
      </c>
      <c r="H2069" s="38">
        <v>1687.5000000000002</v>
      </c>
    </row>
    <row r="2070" spans="1:8">
      <c r="A2070">
        <v>2069</v>
      </c>
      <c r="B2070" t="str">
        <f>IF(Data!$B2074&lt;&gt;INDEX(Unique!$B$2:$B$5, MATCH(Data!$A2074, Unique!$A$2:$A$5, 0)), "Mismatch", "")</f>
        <v/>
      </c>
      <c r="E2070" s="28" t="s">
        <v>22</v>
      </c>
      <c r="F2070" s="38">
        <v>0.55000000000000004</v>
      </c>
      <c r="G2070" s="43">
        <v>3750</v>
      </c>
      <c r="H2070" s="38">
        <v>2062.5</v>
      </c>
    </row>
    <row r="2071" spans="1:8">
      <c r="A2071">
        <v>2070</v>
      </c>
      <c r="B2071" t="str">
        <f>IF(Data!$B2075&lt;&gt;INDEX(Unique!$B$2:$B$5, MATCH(Data!$A2075, Unique!$A$2:$A$5, 0)), "Mismatch", "")</f>
        <v/>
      </c>
      <c r="E2071" s="28" t="s">
        <v>23</v>
      </c>
      <c r="F2071" s="38">
        <v>0.60000000000000009</v>
      </c>
      <c r="G2071" s="43">
        <v>4250</v>
      </c>
      <c r="H2071" s="38">
        <v>2550.0000000000005</v>
      </c>
    </row>
    <row r="2072" spans="1:8">
      <c r="A2072">
        <v>2071</v>
      </c>
      <c r="B2072" t="str">
        <f>IF(Data!$B2076&lt;&gt;INDEX(Unique!$B$2:$B$5, MATCH(Data!$A2076, Unique!$A$2:$A$5, 0)), "Mismatch", "")</f>
        <v/>
      </c>
      <c r="E2072" s="28" t="s">
        <v>18</v>
      </c>
      <c r="F2072" s="38">
        <v>0.45000000000000007</v>
      </c>
      <c r="G2072" s="43">
        <v>5000</v>
      </c>
      <c r="H2072" s="38">
        <v>2250.0000000000005</v>
      </c>
    </row>
    <row r="2073" spans="1:8">
      <c r="A2073">
        <v>2072</v>
      </c>
      <c r="B2073" t="str">
        <f>IF(Data!$B2077&lt;&gt;INDEX(Unique!$B$2:$B$5, MATCH(Data!$A2077, Unique!$A$2:$A$5, 0)), "Mismatch", "")</f>
        <v/>
      </c>
      <c r="E2073" s="28" t="s">
        <v>19</v>
      </c>
      <c r="F2073" s="38">
        <v>0.50000000000000011</v>
      </c>
      <c r="G2073" s="43">
        <v>5000</v>
      </c>
      <c r="H2073" s="38">
        <v>2500.0000000000005</v>
      </c>
    </row>
    <row r="2074" spans="1:8">
      <c r="A2074">
        <v>2073</v>
      </c>
      <c r="B2074" t="str">
        <f>IF(Data!$B2078&lt;&gt;INDEX(Unique!$B$2:$B$5, MATCH(Data!$A2078, Unique!$A$2:$A$5, 0)), "Mismatch", "")</f>
        <v/>
      </c>
      <c r="E2074" s="28" t="s">
        <v>20</v>
      </c>
      <c r="F2074" s="38">
        <v>0.45000000000000007</v>
      </c>
      <c r="G2074" s="43">
        <v>3250</v>
      </c>
      <c r="H2074" s="38">
        <v>1462.5000000000002</v>
      </c>
    </row>
    <row r="2075" spans="1:8">
      <c r="A2075">
        <v>2074</v>
      </c>
      <c r="B2075" t="str">
        <f>IF(Data!$B2079&lt;&gt;INDEX(Unique!$B$2:$B$5, MATCH(Data!$A2079, Unique!$A$2:$A$5, 0)), "Mismatch", "")</f>
        <v/>
      </c>
      <c r="E2075" s="28" t="s">
        <v>21</v>
      </c>
      <c r="F2075" s="38">
        <v>0.45000000000000007</v>
      </c>
      <c r="G2075" s="43">
        <v>3000</v>
      </c>
      <c r="H2075" s="38">
        <v>1350.0000000000002</v>
      </c>
    </row>
    <row r="2076" spans="1:8">
      <c r="A2076">
        <v>2075</v>
      </c>
      <c r="B2076" t="str">
        <f>IF(Data!$B2080&lt;&gt;INDEX(Unique!$B$2:$B$5, MATCH(Data!$A2080, Unique!$A$2:$A$5, 0)), "Mismatch", "")</f>
        <v/>
      </c>
      <c r="E2076" s="28" t="s">
        <v>22</v>
      </c>
      <c r="F2076" s="38">
        <v>0.55000000000000004</v>
      </c>
      <c r="G2076" s="43">
        <v>2750</v>
      </c>
      <c r="H2076" s="38">
        <v>1512.5000000000002</v>
      </c>
    </row>
    <row r="2077" spans="1:8">
      <c r="A2077">
        <v>2076</v>
      </c>
      <c r="B2077" t="str">
        <f>IF(Data!$B2081&lt;&gt;INDEX(Unique!$B$2:$B$5, MATCH(Data!$A2081, Unique!$A$2:$A$5, 0)), "Mismatch", "")</f>
        <v/>
      </c>
      <c r="E2077" s="28" t="s">
        <v>23</v>
      </c>
      <c r="F2077" s="38">
        <v>0.60000000000000009</v>
      </c>
      <c r="G2077" s="43">
        <v>3250</v>
      </c>
      <c r="H2077" s="38">
        <v>1950.0000000000002</v>
      </c>
    </row>
    <row r="2078" spans="1:8">
      <c r="A2078">
        <v>2077</v>
      </c>
      <c r="B2078" t="str">
        <f>IF(Data!$B2082&lt;&gt;INDEX(Unique!$B$2:$B$5, MATCH(Data!$A2082, Unique!$A$2:$A$5, 0)), "Mismatch", "")</f>
        <v/>
      </c>
      <c r="E2078" s="28" t="s">
        <v>18</v>
      </c>
      <c r="F2078" s="38">
        <v>0.45000000000000007</v>
      </c>
      <c r="G2078" s="43">
        <v>5000</v>
      </c>
      <c r="H2078" s="38">
        <v>2250.0000000000005</v>
      </c>
    </row>
    <row r="2079" spans="1:8">
      <c r="A2079">
        <v>2078</v>
      </c>
      <c r="B2079" t="str">
        <f>IF(Data!$B2083&lt;&gt;INDEX(Unique!$B$2:$B$5, MATCH(Data!$A2083, Unique!$A$2:$A$5, 0)), "Mismatch", "")</f>
        <v/>
      </c>
      <c r="E2079" s="28" t="s">
        <v>19</v>
      </c>
      <c r="F2079" s="38">
        <v>0.50000000000000011</v>
      </c>
      <c r="G2079" s="43">
        <v>5250</v>
      </c>
      <c r="H2079" s="38">
        <v>2625.0000000000005</v>
      </c>
    </row>
    <row r="2080" spans="1:8">
      <c r="A2080">
        <v>2079</v>
      </c>
      <c r="B2080" t="str">
        <f>IF(Data!$B2084&lt;&gt;INDEX(Unique!$B$2:$B$5, MATCH(Data!$A2084, Unique!$A$2:$A$5, 0)), "Mismatch", "")</f>
        <v/>
      </c>
      <c r="E2080" s="28" t="s">
        <v>20</v>
      </c>
      <c r="F2080" s="38">
        <v>0.45000000000000007</v>
      </c>
      <c r="G2080" s="43">
        <v>3750</v>
      </c>
      <c r="H2080" s="38">
        <v>1687.5000000000002</v>
      </c>
    </row>
    <row r="2081" spans="1:8">
      <c r="A2081">
        <v>2080</v>
      </c>
      <c r="B2081" t="str">
        <f>IF(Data!$B2085&lt;&gt;INDEX(Unique!$B$2:$B$5, MATCH(Data!$A2085, Unique!$A$2:$A$5, 0)), "Mismatch", "")</f>
        <v/>
      </c>
      <c r="E2081" s="28" t="s">
        <v>21</v>
      </c>
      <c r="F2081" s="38">
        <v>0.45000000000000007</v>
      </c>
      <c r="G2081" s="43">
        <v>3500</v>
      </c>
      <c r="H2081" s="38">
        <v>1575.0000000000002</v>
      </c>
    </row>
    <row r="2082" spans="1:8">
      <c r="A2082">
        <v>2081</v>
      </c>
      <c r="B2082" t="str">
        <f>IF(Data!$B2086&lt;&gt;INDEX(Unique!$B$2:$B$5, MATCH(Data!$A2086, Unique!$A$2:$A$5, 0)), "Mismatch", "")</f>
        <v/>
      </c>
      <c r="E2082" s="28" t="s">
        <v>22</v>
      </c>
      <c r="F2082" s="38">
        <v>0.55000000000000004</v>
      </c>
      <c r="G2082" s="43">
        <v>3000</v>
      </c>
      <c r="H2082" s="38">
        <v>1650.0000000000002</v>
      </c>
    </row>
    <row r="2083" spans="1:8">
      <c r="A2083">
        <v>2082</v>
      </c>
      <c r="B2083" t="str">
        <f>IF(Data!$B2087&lt;&gt;INDEX(Unique!$B$2:$B$5, MATCH(Data!$A2087, Unique!$A$2:$A$5, 0)), "Mismatch", "")</f>
        <v/>
      </c>
      <c r="E2083" s="28" t="s">
        <v>23</v>
      </c>
      <c r="F2083" s="38">
        <v>0.60000000000000009</v>
      </c>
      <c r="G2083" s="43">
        <v>4250</v>
      </c>
      <c r="H2083" s="38">
        <v>2550.0000000000005</v>
      </c>
    </row>
    <row r="2084" spans="1:8">
      <c r="A2084">
        <v>2083</v>
      </c>
      <c r="B2084" t="str">
        <f>IF(Data!$B2088&lt;&gt;INDEX(Unique!$B$2:$B$5, MATCH(Data!$A2088, Unique!$A$2:$A$5, 0)), "Mismatch", "")</f>
        <v/>
      </c>
      <c r="E2084" s="28" t="s">
        <v>18</v>
      </c>
      <c r="F2084" s="38">
        <v>0.45000000000000007</v>
      </c>
      <c r="G2084" s="43">
        <v>6250</v>
      </c>
      <c r="H2084" s="38">
        <v>2812.5000000000005</v>
      </c>
    </row>
    <row r="2085" spans="1:8">
      <c r="A2085">
        <v>2084</v>
      </c>
      <c r="B2085" t="str">
        <f>IF(Data!$B2089&lt;&gt;INDEX(Unique!$B$2:$B$5, MATCH(Data!$A2089, Unique!$A$2:$A$5, 0)), "Mismatch", "")</f>
        <v/>
      </c>
      <c r="E2085" s="28" t="s">
        <v>19</v>
      </c>
      <c r="F2085" s="38">
        <v>0.50000000000000011</v>
      </c>
      <c r="G2085" s="43">
        <v>6250</v>
      </c>
      <c r="H2085" s="38">
        <v>3125.0000000000009</v>
      </c>
    </row>
    <row r="2086" spans="1:8">
      <c r="A2086">
        <v>2085</v>
      </c>
      <c r="B2086" t="str">
        <f>IF(Data!$B2090&lt;&gt;INDEX(Unique!$B$2:$B$5, MATCH(Data!$A2090, Unique!$A$2:$A$5, 0)), "Mismatch", "")</f>
        <v/>
      </c>
      <c r="E2086" s="28" t="s">
        <v>20</v>
      </c>
      <c r="F2086" s="38">
        <v>0.45000000000000007</v>
      </c>
      <c r="G2086" s="43">
        <v>4250</v>
      </c>
      <c r="H2086" s="38">
        <v>1912.5000000000002</v>
      </c>
    </row>
    <row r="2087" spans="1:8">
      <c r="A2087">
        <v>2086</v>
      </c>
      <c r="B2087" t="str">
        <f>IF(Data!$B2091&lt;&gt;INDEX(Unique!$B$2:$B$5, MATCH(Data!$A2091, Unique!$A$2:$A$5, 0)), "Mismatch", "")</f>
        <v/>
      </c>
      <c r="E2087" s="28" t="s">
        <v>21</v>
      </c>
      <c r="F2087" s="38">
        <v>0.45000000000000007</v>
      </c>
      <c r="G2087" s="43">
        <v>4250</v>
      </c>
      <c r="H2087" s="38">
        <v>1912.5000000000002</v>
      </c>
    </row>
    <row r="2088" spans="1:8">
      <c r="A2088">
        <v>2087</v>
      </c>
      <c r="B2088" t="str">
        <f>IF(Data!$B2092&lt;&gt;INDEX(Unique!$B$2:$B$5, MATCH(Data!$A2092, Unique!$A$2:$A$5, 0)), "Mismatch", "")</f>
        <v/>
      </c>
      <c r="E2088" s="28" t="s">
        <v>22</v>
      </c>
      <c r="F2088" s="38">
        <v>0.55000000000000004</v>
      </c>
      <c r="G2088" s="43">
        <v>3500</v>
      </c>
      <c r="H2088" s="38">
        <v>1925.0000000000002</v>
      </c>
    </row>
    <row r="2089" spans="1:8">
      <c r="A2089">
        <v>2088</v>
      </c>
      <c r="B2089" t="str">
        <f>IF(Data!$B2093&lt;&gt;INDEX(Unique!$B$2:$B$5, MATCH(Data!$A2093, Unique!$A$2:$A$5, 0)), "Mismatch", "")</f>
        <v/>
      </c>
      <c r="E2089" s="28" t="s">
        <v>23</v>
      </c>
      <c r="F2089" s="38">
        <v>0.60000000000000009</v>
      </c>
      <c r="G2089" s="43">
        <v>4500</v>
      </c>
      <c r="H2089" s="38">
        <v>2700.0000000000005</v>
      </c>
    </row>
    <row r="2090" spans="1:8">
      <c r="A2090">
        <v>2089</v>
      </c>
      <c r="B2090" t="str">
        <f>IF(Data!$B2094&lt;&gt;INDEX(Unique!$B$2:$B$5, MATCH(Data!$A2094, Unique!$A$2:$A$5, 0)), "Mismatch", "")</f>
        <v/>
      </c>
      <c r="E2090" s="28" t="s">
        <v>18</v>
      </c>
      <c r="F2090" s="38">
        <v>0.34999999999999992</v>
      </c>
      <c r="G2090" s="43">
        <v>4750</v>
      </c>
      <c r="H2090" s="38">
        <v>1662.4999999999995</v>
      </c>
    </row>
    <row r="2091" spans="1:8">
      <c r="A2091">
        <v>2090</v>
      </c>
      <c r="B2091" t="str">
        <f>IF(Data!$B2095&lt;&gt;INDEX(Unique!$B$2:$B$5, MATCH(Data!$A2095, Unique!$A$2:$A$5, 0)), "Mismatch", "")</f>
        <v/>
      </c>
      <c r="E2091" s="28" t="s">
        <v>19</v>
      </c>
      <c r="F2091" s="38">
        <v>0.45</v>
      </c>
      <c r="G2091" s="43">
        <v>4750</v>
      </c>
      <c r="H2091" s="38">
        <v>2137.5</v>
      </c>
    </row>
    <row r="2092" spans="1:8">
      <c r="A2092">
        <v>2091</v>
      </c>
      <c r="B2092" t="str">
        <f>IF(Data!$B2096&lt;&gt;INDEX(Unique!$B$2:$B$5, MATCH(Data!$A2096, Unique!$A$2:$A$5, 0)), "Mismatch", "")</f>
        <v/>
      </c>
      <c r="E2092" s="28" t="s">
        <v>20</v>
      </c>
      <c r="F2092" s="38">
        <v>0.45</v>
      </c>
      <c r="G2092" s="43">
        <v>4750</v>
      </c>
      <c r="H2092" s="38">
        <v>2137.5</v>
      </c>
    </row>
    <row r="2093" spans="1:8">
      <c r="A2093">
        <v>2092</v>
      </c>
      <c r="B2093" t="str">
        <f>IF(Data!$B2097&lt;&gt;INDEX(Unique!$B$2:$B$5, MATCH(Data!$A2097, Unique!$A$2:$A$5, 0)), "Mismatch", "")</f>
        <v/>
      </c>
      <c r="E2093" s="28" t="s">
        <v>21</v>
      </c>
      <c r="F2093" s="38">
        <v>0.45</v>
      </c>
      <c r="G2093" s="43">
        <v>3250</v>
      </c>
      <c r="H2093" s="38">
        <v>1462.5</v>
      </c>
    </row>
    <row r="2094" spans="1:8">
      <c r="A2094">
        <v>2093</v>
      </c>
      <c r="B2094" t="str">
        <f>IF(Data!$B2098&lt;&gt;INDEX(Unique!$B$2:$B$5, MATCH(Data!$A2098, Unique!$A$2:$A$5, 0)), "Mismatch", "")</f>
        <v/>
      </c>
      <c r="E2094" s="28" t="s">
        <v>22</v>
      </c>
      <c r="F2094" s="38">
        <v>0.50000000000000011</v>
      </c>
      <c r="G2094" s="43">
        <v>2750</v>
      </c>
      <c r="H2094" s="38">
        <v>1375.0000000000002</v>
      </c>
    </row>
    <row r="2095" spans="1:8">
      <c r="A2095">
        <v>2094</v>
      </c>
      <c r="B2095" t="str">
        <f>IF(Data!$B2099&lt;&gt;INDEX(Unique!$B$2:$B$5, MATCH(Data!$A2099, Unique!$A$2:$A$5, 0)), "Mismatch", "")</f>
        <v/>
      </c>
      <c r="E2095" s="28" t="s">
        <v>23</v>
      </c>
      <c r="F2095" s="38">
        <v>0.45</v>
      </c>
      <c r="G2095" s="43">
        <v>4750</v>
      </c>
      <c r="H2095" s="38">
        <v>2137.5</v>
      </c>
    </row>
    <row r="2096" spans="1:8">
      <c r="A2096">
        <v>2095</v>
      </c>
      <c r="B2096" t="str">
        <f>IF(Data!$B2100&lt;&gt;INDEX(Unique!$B$2:$B$5, MATCH(Data!$A2100, Unique!$A$2:$A$5, 0)), "Mismatch", "")</f>
        <v/>
      </c>
      <c r="E2096" s="28" t="s">
        <v>18</v>
      </c>
      <c r="F2096" s="38">
        <v>0.34999999999999992</v>
      </c>
      <c r="G2096" s="43">
        <v>5250</v>
      </c>
      <c r="H2096" s="38">
        <v>1837.4999999999995</v>
      </c>
    </row>
    <row r="2097" spans="1:8">
      <c r="A2097">
        <v>2096</v>
      </c>
      <c r="B2097" t="str">
        <f>IF(Data!$B2101&lt;&gt;INDEX(Unique!$B$2:$B$5, MATCH(Data!$A2101, Unique!$A$2:$A$5, 0)), "Mismatch", "")</f>
        <v/>
      </c>
      <c r="E2097" s="28" t="s">
        <v>19</v>
      </c>
      <c r="F2097" s="38">
        <v>0.45</v>
      </c>
      <c r="G2097" s="43">
        <v>4250</v>
      </c>
      <c r="H2097" s="38">
        <v>1912.5</v>
      </c>
    </row>
    <row r="2098" spans="1:8">
      <c r="A2098">
        <v>2097</v>
      </c>
      <c r="B2098" t="str">
        <f>IF(Data!$B2102&lt;&gt;INDEX(Unique!$B$2:$B$5, MATCH(Data!$A2102, Unique!$A$2:$A$5, 0)), "Mismatch", "")</f>
        <v/>
      </c>
      <c r="E2098" s="28" t="s">
        <v>20</v>
      </c>
      <c r="F2098" s="38">
        <v>0.45</v>
      </c>
      <c r="G2098" s="43">
        <v>4250</v>
      </c>
      <c r="H2098" s="38">
        <v>1912.5</v>
      </c>
    </row>
    <row r="2099" spans="1:8">
      <c r="A2099">
        <v>2098</v>
      </c>
      <c r="B2099" t="str">
        <f>IF(Data!$B2103&lt;&gt;INDEX(Unique!$B$2:$B$5, MATCH(Data!$A2103, Unique!$A$2:$A$5, 0)), "Mismatch", "")</f>
        <v/>
      </c>
      <c r="E2099" s="28" t="s">
        <v>21</v>
      </c>
      <c r="F2099" s="38">
        <v>0.45</v>
      </c>
      <c r="G2099" s="43">
        <v>2750</v>
      </c>
      <c r="H2099" s="38">
        <v>1237.5</v>
      </c>
    </row>
    <row r="2100" spans="1:8">
      <c r="A2100">
        <v>2099</v>
      </c>
      <c r="B2100" t="str">
        <f>IF(Data!$B2104&lt;&gt;INDEX(Unique!$B$2:$B$5, MATCH(Data!$A2104, Unique!$A$2:$A$5, 0)), "Mismatch", "")</f>
        <v/>
      </c>
      <c r="E2100" s="28" t="s">
        <v>22</v>
      </c>
      <c r="F2100" s="38">
        <v>0.50000000000000011</v>
      </c>
      <c r="G2100" s="43">
        <v>2000</v>
      </c>
      <c r="H2100" s="38">
        <v>1000.0000000000002</v>
      </c>
    </row>
    <row r="2101" spans="1:8">
      <c r="A2101">
        <v>2100</v>
      </c>
      <c r="B2101" t="str">
        <f>IF(Data!$B2105&lt;&gt;INDEX(Unique!$B$2:$B$5, MATCH(Data!$A2105, Unique!$A$2:$A$5, 0)), "Mismatch", "")</f>
        <v/>
      </c>
      <c r="E2101" s="28" t="s">
        <v>23</v>
      </c>
      <c r="F2101" s="38">
        <v>0.45</v>
      </c>
      <c r="G2101" s="43">
        <v>4000</v>
      </c>
      <c r="H2101" s="38">
        <v>1800</v>
      </c>
    </row>
    <row r="2102" spans="1:8">
      <c r="A2102">
        <v>2101</v>
      </c>
      <c r="B2102" t="str">
        <f>IF(Data!$B2106&lt;&gt;INDEX(Unique!$B$2:$B$5, MATCH(Data!$A2106, Unique!$A$2:$A$5, 0)), "Mismatch", "")</f>
        <v/>
      </c>
      <c r="E2102" s="28" t="s">
        <v>18</v>
      </c>
      <c r="F2102" s="38">
        <v>0.45</v>
      </c>
      <c r="G2102" s="43">
        <v>5500</v>
      </c>
      <c r="H2102" s="38">
        <v>2475</v>
      </c>
    </row>
    <row r="2103" spans="1:8">
      <c r="A2103">
        <v>2102</v>
      </c>
      <c r="B2103" t="str">
        <f>IF(Data!$B2107&lt;&gt;INDEX(Unique!$B$2:$B$5, MATCH(Data!$A2107, Unique!$A$2:$A$5, 0)), "Mismatch", "")</f>
        <v/>
      </c>
      <c r="E2103" s="28" t="s">
        <v>19</v>
      </c>
      <c r="F2103" s="38">
        <v>0.55000000000000004</v>
      </c>
      <c r="G2103" s="43">
        <v>4000</v>
      </c>
      <c r="H2103" s="38">
        <v>2200</v>
      </c>
    </row>
    <row r="2104" spans="1:8">
      <c r="A2104">
        <v>2103</v>
      </c>
      <c r="B2104" t="str">
        <f>IF(Data!$B2108&lt;&gt;INDEX(Unique!$B$2:$B$5, MATCH(Data!$A2108, Unique!$A$2:$A$5, 0)), "Mismatch", "")</f>
        <v/>
      </c>
      <c r="E2104" s="28" t="s">
        <v>20</v>
      </c>
      <c r="F2104" s="38">
        <v>0.55000000000000004</v>
      </c>
      <c r="G2104" s="43">
        <v>4000</v>
      </c>
      <c r="H2104" s="38">
        <v>2200</v>
      </c>
    </row>
    <row r="2105" spans="1:8">
      <c r="A2105">
        <v>2104</v>
      </c>
      <c r="B2105" t="str">
        <f>IF(Data!$B2109&lt;&gt;INDEX(Unique!$B$2:$B$5, MATCH(Data!$A2109, Unique!$A$2:$A$5, 0)), "Mismatch", "")</f>
        <v/>
      </c>
      <c r="E2105" s="28" t="s">
        <v>21</v>
      </c>
      <c r="F2105" s="38">
        <v>0.55000000000000004</v>
      </c>
      <c r="G2105" s="43">
        <v>2750</v>
      </c>
      <c r="H2105" s="38">
        <v>1512.5000000000002</v>
      </c>
    </row>
    <row r="2106" spans="1:8">
      <c r="A2106">
        <v>2105</v>
      </c>
      <c r="B2106" t="str">
        <f>IF(Data!$B2110&lt;&gt;INDEX(Unique!$B$2:$B$5, MATCH(Data!$A2110, Unique!$A$2:$A$5, 0)), "Mismatch", "")</f>
        <v/>
      </c>
      <c r="E2106" s="28" t="s">
        <v>22</v>
      </c>
      <c r="F2106" s="38">
        <v>0.60000000000000009</v>
      </c>
      <c r="G2106" s="43">
        <v>1750</v>
      </c>
      <c r="H2106" s="38">
        <v>1050.0000000000002</v>
      </c>
    </row>
    <row r="2107" spans="1:8">
      <c r="A2107">
        <v>2106</v>
      </c>
      <c r="B2107" t="str">
        <f>IF(Data!$B2111&lt;&gt;INDEX(Unique!$B$2:$B$5, MATCH(Data!$A2111, Unique!$A$2:$A$5, 0)), "Mismatch", "")</f>
        <v/>
      </c>
      <c r="E2107" s="28" t="s">
        <v>23</v>
      </c>
      <c r="F2107" s="38">
        <v>0.55000000000000004</v>
      </c>
      <c r="G2107" s="43">
        <v>3750</v>
      </c>
      <c r="H2107" s="38">
        <v>2062.5</v>
      </c>
    </row>
    <row r="2108" spans="1:8">
      <c r="A2108">
        <v>2107</v>
      </c>
      <c r="B2108" t="str">
        <f>IF(Data!$B2112&lt;&gt;INDEX(Unique!$B$2:$B$5, MATCH(Data!$A2112, Unique!$A$2:$A$5, 0)), "Mismatch", "")</f>
        <v/>
      </c>
      <c r="E2108" s="28" t="s">
        <v>18</v>
      </c>
      <c r="F2108" s="38">
        <v>0.55000000000000004</v>
      </c>
      <c r="G2108" s="43">
        <v>5500</v>
      </c>
      <c r="H2108" s="38">
        <v>3025.0000000000005</v>
      </c>
    </row>
    <row r="2109" spans="1:8">
      <c r="A2109">
        <v>2108</v>
      </c>
      <c r="B2109" t="str">
        <f>IF(Data!$B2113&lt;&gt;INDEX(Unique!$B$2:$B$5, MATCH(Data!$A2113, Unique!$A$2:$A$5, 0)), "Mismatch", "")</f>
        <v/>
      </c>
      <c r="E2109" s="28" t="s">
        <v>19</v>
      </c>
      <c r="F2109" s="38">
        <v>0.60000000000000009</v>
      </c>
      <c r="G2109" s="43">
        <v>3500</v>
      </c>
      <c r="H2109" s="38">
        <v>2100.0000000000005</v>
      </c>
    </row>
    <row r="2110" spans="1:8">
      <c r="A2110">
        <v>2109</v>
      </c>
      <c r="B2110" t="str">
        <f>IF(Data!$B2114&lt;&gt;INDEX(Unique!$B$2:$B$5, MATCH(Data!$A2114, Unique!$A$2:$A$5, 0)), "Mismatch", "")</f>
        <v/>
      </c>
      <c r="E2110" s="28" t="s">
        <v>20</v>
      </c>
      <c r="F2110" s="38">
        <v>0.60000000000000009</v>
      </c>
      <c r="G2110" s="43">
        <v>4000</v>
      </c>
      <c r="H2110" s="38">
        <v>2400.0000000000005</v>
      </c>
    </row>
    <row r="2111" spans="1:8">
      <c r="A2111">
        <v>2110</v>
      </c>
      <c r="B2111" t="str">
        <f>IF(Data!$B2115&lt;&gt;INDEX(Unique!$B$2:$B$5, MATCH(Data!$A2115, Unique!$A$2:$A$5, 0)), "Mismatch", "")</f>
        <v/>
      </c>
      <c r="E2111" s="28" t="s">
        <v>21</v>
      </c>
      <c r="F2111" s="38">
        <v>0.55000000000000004</v>
      </c>
      <c r="G2111" s="43">
        <v>3000</v>
      </c>
      <c r="H2111" s="38">
        <v>1650.0000000000002</v>
      </c>
    </row>
    <row r="2112" spans="1:8">
      <c r="A2112">
        <v>2111</v>
      </c>
      <c r="B2112" t="str">
        <f>IF(Data!$B2116&lt;&gt;INDEX(Unique!$B$2:$B$5, MATCH(Data!$A2116, Unique!$A$2:$A$5, 0)), "Mismatch", "")</f>
        <v/>
      </c>
      <c r="E2112" s="28" t="s">
        <v>22</v>
      </c>
      <c r="F2112" s="38">
        <v>0.60000000000000009</v>
      </c>
      <c r="G2112" s="43">
        <v>2000</v>
      </c>
      <c r="H2112" s="38">
        <v>1200.0000000000002</v>
      </c>
    </row>
    <row r="2113" spans="1:8">
      <c r="A2113">
        <v>2112</v>
      </c>
      <c r="B2113" t="str">
        <f>IF(Data!$B2117&lt;&gt;INDEX(Unique!$B$2:$B$5, MATCH(Data!$A2117, Unique!$A$2:$A$5, 0)), "Mismatch", "")</f>
        <v/>
      </c>
      <c r="E2113" s="28" t="s">
        <v>23</v>
      </c>
      <c r="F2113" s="38">
        <v>0.75000000000000011</v>
      </c>
      <c r="G2113" s="43">
        <v>3750</v>
      </c>
      <c r="H2113" s="38">
        <v>2812.5000000000005</v>
      </c>
    </row>
    <row r="2114" spans="1:8">
      <c r="A2114">
        <v>2113</v>
      </c>
      <c r="B2114" t="str">
        <f>IF(Data!$B2118&lt;&gt;INDEX(Unique!$B$2:$B$5, MATCH(Data!$A2118, Unique!$A$2:$A$5, 0)), "Mismatch", "")</f>
        <v/>
      </c>
      <c r="E2114" s="28" t="s">
        <v>18</v>
      </c>
      <c r="F2114" s="38">
        <v>0.55000000000000004</v>
      </c>
      <c r="G2114" s="43">
        <v>5750</v>
      </c>
      <c r="H2114" s="38">
        <v>3162.5000000000005</v>
      </c>
    </row>
    <row r="2115" spans="1:8">
      <c r="A2115">
        <v>2114</v>
      </c>
      <c r="B2115" t="str">
        <f>IF(Data!$B2119&lt;&gt;INDEX(Unique!$B$2:$B$5, MATCH(Data!$A2119, Unique!$A$2:$A$5, 0)), "Mismatch", "")</f>
        <v/>
      </c>
      <c r="E2115" s="28" t="s">
        <v>19</v>
      </c>
      <c r="F2115" s="38">
        <v>0.60000000000000009</v>
      </c>
      <c r="G2115" s="43">
        <v>4250</v>
      </c>
      <c r="H2115" s="38">
        <v>2550.0000000000005</v>
      </c>
    </row>
    <row r="2116" spans="1:8">
      <c r="A2116">
        <v>2115</v>
      </c>
      <c r="B2116" t="str">
        <f>IF(Data!$B2120&lt;&gt;INDEX(Unique!$B$2:$B$5, MATCH(Data!$A2120, Unique!$A$2:$A$5, 0)), "Mismatch", "")</f>
        <v/>
      </c>
      <c r="E2116" s="28" t="s">
        <v>20</v>
      </c>
      <c r="F2116" s="38">
        <v>0.60000000000000009</v>
      </c>
      <c r="G2116" s="43">
        <v>4500</v>
      </c>
      <c r="H2116" s="38">
        <v>2700.0000000000005</v>
      </c>
    </row>
    <row r="2117" spans="1:8">
      <c r="A2117">
        <v>2116</v>
      </c>
      <c r="B2117" t="str">
        <f>IF(Data!$B2121&lt;&gt;INDEX(Unique!$B$2:$B$5, MATCH(Data!$A2121, Unique!$A$2:$A$5, 0)), "Mismatch", "")</f>
        <v/>
      </c>
      <c r="E2117" s="28" t="s">
        <v>21</v>
      </c>
      <c r="F2117" s="38">
        <v>0.55000000000000004</v>
      </c>
      <c r="G2117" s="43">
        <v>3500</v>
      </c>
      <c r="H2117" s="38">
        <v>1925.0000000000002</v>
      </c>
    </row>
    <row r="2118" spans="1:8">
      <c r="A2118">
        <v>2117</v>
      </c>
      <c r="B2118" t="str">
        <f>IF(Data!$B2122&lt;&gt;INDEX(Unique!$B$2:$B$5, MATCH(Data!$A2122, Unique!$A$2:$A$5, 0)), "Mismatch", "")</f>
        <v/>
      </c>
      <c r="E2118" s="28" t="s">
        <v>22</v>
      </c>
      <c r="F2118" s="38">
        <v>0.60000000000000009</v>
      </c>
      <c r="G2118" s="43">
        <v>2500</v>
      </c>
      <c r="H2118" s="38">
        <v>1500.0000000000002</v>
      </c>
    </row>
    <row r="2119" spans="1:8">
      <c r="A2119">
        <v>2118</v>
      </c>
      <c r="B2119" t="str">
        <f>IF(Data!$B2123&lt;&gt;INDEX(Unique!$B$2:$B$5, MATCH(Data!$A2123, Unique!$A$2:$A$5, 0)), "Mismatch", "")</f>
        <v/>
      </c>
      <c r="E2119" s="28" t="s">
        <v>23</v>
      </c>
      <c r="F2119" s="38">
        <v>0.75000000000000011</v>
      </c>
      <c r="G2119" s="43">
        <v>4250</v>
      </c>
      <c r="H2119" s="38">
        <v>3187.5000000000005</v>
      </c>
    </row>
    <row r="2120" spans="1:8">
      <c r="A2120">
        <v>2119</v>
      </c>
      <c r="B2120" t="str">
        <f>IF(Data!$B2124&lt;&gt;INDEX(Unique!$B$2:$B$5, MATCH(Data!$A2124, Unique!$A$2:$A$5, 0)), "Mismatch", "")</f>
        <v/>
      </c>
      <c r="E2120" s="28" t="s">
        <v>18</v>
      </c>
      <c r="F2120" s="38">
        <v>0.55000000000000004</v>
      </c>
      <c r="G2120" s="43">
        <v>7000</v>
      </c>
      <c r="H2120" s="38">
        <v>3850.0000000000005</v>
      </c>
    </row>
    <row r="2121" spans="1:8">
      <c r="A2121">
        <v>2120</v>
      </c>
      <c r="B2121" t="str">
        <f>IF(Data!$B2125&lt;&gt;INDEX(Unique!$B$2:$B$5, MATCH(Data!$A2125, Unique!$A$2:$A$5, 0)), "Mismatch", "")</f>
        <v/>
      </c>
      <c r="E2121" s="28" t="s">
        <v>19</v>
      </c>
      <c r="F2121" s="38">
        <v>0.60000000000000009</v>
      </c>
      <c r="G2121" s="43">
        <v>5500</v>
      </c>
      <c r="H2121" s="38">
        <v>3300.0000000000005</v>
      </c>
    </row>
    <row r="2122" spans="1:8">
      <c r="A2122">
        <v>2121</v>
      </c>
      <c r="B2122" t="str">
        <f>IF(Data!$B2126&lt;&gt;INDEX(Unique!$B$2:$B$5, MATCH(Data!$A2126, Unique!$A$2:$A$5, 0)), "Mismatch", "")</f>
        <v/>
      </c>
      <c r="E2122" s="28" t="s">
        <v>20</v>
      </c>
      <c r="F2122" s="38">
        <v>0.60000000000000009</v>
      </c>
      <c r="G2122" s="43">
        <v>5500</v>
      </c>
      <c r="H2122" s="38">
        <v>3300.0000000000005</v>
      </c>
    </row>
    <row r="2123" spans="1:8">
      <c r="A2123">
        <v>2122</v>
      </c>
      <c r="B2123" t="str">
        <f>IF(Data!$B2127&lt;&gt;INDEX(Unique!$B$2:$B$5, MATCH(Data!$A2127, Unique!$A$2:$A$5, 0)), "Mismatch", "")</f>
        <v/>
      </c>
      <c r="E2123" s="28" t="s">
        <v>21</v>
      </c>
      <c r="F2123" s="38">
        <v>0.55000000000000004</v>
      </c>
      <c r="G2123" s="43">
        <v>4250</v>
      </c>
      <c r="H2123" s="38">
        <v>2337.5</v>
      </c>
    </row>
    <row r="2124" spans="1:8">
      <c r="A2124">
        <v>2123</v>
      </c>
      <c r="B2124" t="str">
        <f>IF(Data!$B2128&lt;&gt;INDEX(Unique!$B$2:$B$5, MATCH(Data!$A2128, Unique!$A$2:$A$5, 0)), "Mismatch", "")</f>
        <v/>
      </c>
      <c r="E2124" s="28" t="s">
        <v>22</v>
      </c>
      <c r="F2124" s="38">
        <v>0.60000000000000009</v>
      </c>
      <c r="G2124" s="43">
        <v>3000</v>
      </c>
      <c r="H2124" s="38">
        <v>1800.0000000000002</v>
      </c>
    </row>
    <row r="2125" spans="1:8">
      <c r="A2125">
        <v>2124</v>
      </c>
      <c r="B2125" t="str">
        <f>IF(Data!$B2129&lt;&gt;INDEX(Unique!$B$2:$B$5, MATCH(Data!$A2129, Unique!$A$2:$A$5, 0)), "Mismatch", "")</f>
        <v/>
      </c>
      <c r="E2125" s="28" t="s">
        <v>23</v>
      </c>
      <c r="F2125" s="38">
        <v>0.75000000000000011</v>
      </c>
      <c r="G2125" s="43">
        <v>6000</v>
      </c>
      <c r="H2125" s="38">
        <v>4500.0000000000009</v>
      </c>
    </row>
    <row r="2126" spans="1:8">
      <c r="A2126">
        <v>2125</v>
      </c>
      <c r="B2126" t="str">
        <f>IF(Data!$B2130&lt;&gt;INDEX(Unique!$B$2:$B$5, MATCH(Data!$A2130, Unique!$A$2:$A$5, 0)), "Mismatch", "")</f>
        <v/>
      </c>
      <c r="E2126" s="28" t="s">
        <v>18</v>
      </c>
      <c r="F2126" s="38">
        <v>0.55000000000000004</v>
      </c>
      <c r="G2126" s="43">
        <v>7500</v>
      </c>
      <c r="H2126" s="38">
        <v>4125</v>
      </c>
    </row>
    <row r="2127" spans="1:8">
      <c r="A2127">
        <v>2126</v>
      </c>
      <c r="B2127" t="str">
        <f>IF(Data!$B2131&lt;&gt;INDEX(Unique!$B$2:$B$5, MATCH(Data!$A2131, Unique!$A$2:$A$5, 0)), "Mismatch", "")</f>
        <v/>
      </c>
      <c r="E2127" s="28" t="s">
        <v>19</v>
      </c>
      <c r="F2127" s="38">
        <v>0.60000000000000009</v>
      </c>
      <c r="G2127" s="43">
        <v>6000</v>
      </c>
      <c r="H2127" s="38">
        <v>3600.0000000000005</v>
      </c>
    </row>
    <row r="2128" spans="1:8">
      <c r="A2128">
        <v>2127</v>
      </c>
      <c r="B2128" t="str">
        <f>IF(Data!$B2132&lt;&gt;INDEX(Unique!$B$2:$B$5, MATCH(Data!$A2132, Unique!$A$2:$A$5, 0)), "Mismatch", "")</f>
        <v/>
      </c>
      <c r="E2128" s="28" t="s">
        <v>20</v>
      </c>
      <c r="F2128" s="38">
        <v>0.60000000000000009</v>
      </c>
      <c r="G2128" s="43">
        <v>5500</v>
      </c>
      <c r="H2128" s="38">
        <v>3300.0000000000005</v>
      </c>
    </row>
    <row r="2129" spans="1:8">
      <c r="A2129">
        <v>2128</v>
      </c>
      <c r="B2129" t="str">
        <f>IF(Data!$B2133&lt;&gt;INDEX(Unique!$B$2:$B$5, MATCH(Data!$A2133, Unique!$A$2:$A$5, 0)), "Mismatch", "")</f>
        <v/>
      </c>
      <c r="E2129" s="28" t="s">
        <v>21</v>
      </c>
      <c r="F2129" s="38">
        <v>0.55000000000000004</v>
      </c>
      <c r="G2129" s="43">
        <v>4500</v>
      </c>
      <c r="H2129" s="38">
        <v>2475</v>
      </c>
    </row>
    <row r="2130" spans="1:8">
      <c r="A2130">
        <v>2129</v>
      </c>
      <c r="B2130" t="str">
        <f>IF(Data!$B2134&lt;&gt;INDEX(Unique!$B$2:$B$5, MATCH(Data!$A2134, Unique!$A$2:$A$5, 0)), "Mismatch", "")</f>
        <v/>
      </c>
      <c r="E2130" s="28" t="s">
        <v>22</v>
      </c>
      <c r="F2130" s="38">
        <v>0.60000000000000009</v>
      </c>
      <c r="G2130" s="43">
        <v>5000</v>
      </c>
      <c r="H2130" s="38">
        <v>3000.0000000000005</v>
      </c>
    </row>
    <row r="2131" spans="1:8">
      <c r="A2131">
        <v>2130</v>
      </c>
      <c r="B2131" t="str">
        <f>IF(Data!$B2135&lt;&gt;INDEX(Unique!$B$2:$B$5, MATCH(Data!$A2135, Unique!$A$2:$A$5, 0)), "Mismatch", "")</f>
        <v/>
      </c>
      <c r="E2131" s="28" t="s">
        <v>23</v>
      </c>
      <c r="F2131" s="38">
        <v>0.75000000000000011</v>
      </c>
      <c r="G2131" s="43">
        <v>5000</v>
      </c>
      <c r="H2131" s="38">
        <v>3750.0000000000005</v>
      </c>
    </row>
    <row r="2132" spans="1:8">
      <c r="A2132">
        <v>2131</v>
      </c>
      <c r="B2132" t="str">
        <f>IF(Data!$B2136&lt;&gt;INDEX(Unique!$B$2:$B$5, MATCH(Data!$A2136, Unique!$A$2:$A$5, 0)), "Mismatch", "")</f>
        <v/>
      </c>
      <c r="E2132" s="28" t="s">
        <v>18</v>
      </c>
      <c r="F2132" s="38">
        <v>0.60000000000000009</v>
      </c>
      <c r="G2132" s="43">
        <v>7000</v>
      </c>
      <c r="H2132" s="38">
        <v>4200.0000000000009</v>
      </c>
    </row>
    <row r="2133" spans="1:8">
      <c r="A2133">
        <v>2132</v>
      </c>
      <c r="B2133" t="str">
        <f>IF(Data!$B2137&lt;&gt;INDEX(Unique!$B$2:$B$5, MATCH(Data!$A2137, Unique!$A$2:$A$5, 0)), "Mismatch", "")</f>
        <v/>
      </c>
      <c r="E2133" s="28" t="s">
        <v>19</v>
      </c>
      <c r="F2133" s="38">
        <v>0.65000000000000013</v>
      </c>
      <c r="G2133" s="43">
        <v>6500</v>
      </c>
      <c r="H2133" s="38">
        <v>4225.0000000000009</v>
      </c>
    </row>
    <row r="2134" spans="1:8">
      <c r="A2134">
        <v>2133</v>
      </c>
      <c r="B2134" t="str">
        <f>IF(Data!$B2138&lt;&gt;INDEX(Unique!$B$2:$B$5, MATCH(Data!$A2138, Unique!$A$2:$A$5, 0)), "Mismatch", "")</f>
        <v/>
      </c>
      <c r="E2134" s="28" t="s">
        <v>20</v>
      </c>
      <c r="F2134" s="38">
        <v>0.60000000000000009</v>
      </c>
      <c r="G2134" s="43">
        <v>5250</v>
      </c>
      <c r="H2134" s="38">
        <v>3150.0000000000005</v>
      </c>
    </row>
    <row r="2135" spans="1:8">
      <c r="A2135">
        <v>2134</v>
      </c>
      <c r="B2135" t="str">
        <f>IF(Data!$B2139&lt;&gt;INDEX(Unique!$B$2:$B$5, MATCH(Data!$A2139, Unique!$A$2:$A$5, 0)), "Mismatch", "")</f>
        <v/>
      </c>
      <c r="E2135" s="28" t="s">
        <v>21</v>
      </c>
      <c r="F2135" s="38">
        <v>0.60000000000000009</v>
      </c>
      <c r="G2135" s="43">
        <v>4750</v>
      </c>
      <c r="H2135" s="38">
        <v>2850.0000000000005</v>
      </c>
    </row>
    <row r="2136" spans="1:8">
      <c r="A2136">
        <v>2135</v>
      </c>
      <c r="B2136" t="str">
        <f>IF(Data!$B2140&lt;&gt;INDEX(Unique!$B$2:$B$5, MATCH(Data!$A2140, Unique!$A$2:$A$5, 0)), "Mismatch", "")</f>
        <v/>
      </c>
      <c r="E2136" s="28" t="s">
        <v>22</v>
      </c>
      <c r="F2136" s="38">
        <v>0.70000000000000007</v>
      </c>
      <c r="G2136" s="43">
        <v>4750</v>
      </c>
      <c r="H2136" s="38">
        <v>3325.0000000000005</v>
      </c>
    </row>
    <row r="2137" spans="1:8">
      <c r="A2137">
        <v>2136</v>
      </c>
      <c r="B2137" t="str">
        <f>IF(Data!$B2141&lt;&gt;INDEX(Unique!$B$2:$B$5, MATCH(Data!$A2141, Unique!$A$2:$A$5, 0)), "Mismatch", "")</f>
        <v/>
      </c>
      <c r="E2137" s="28" t="s">
        <v>23</v>
      </c>
      <c r="F2137" s="38">
        <v>0.75000000000000011</v>
      </c>
      <c r="G2137" s="43">
        <v>4500</v>
      </c>
      <c r="H2137" s="38">
        <v>3375.0000000000005</v>
      </c>
    </row>
    <row r="2138" spans="1:8">
      <c r="A2138">
        <v>2137</v>
      </c>
      <c r="B2138" t="str">
        <f>IF(Data!$B2142&lt;&gt;INDEX(Unique!$B$2:$B$5, MATCH(Data!$A2142, Unique!$A$2:$A$5, 0)), "Mismatch", "")</f>
        <v/>
      </c>
      <c r="E2138" s="28" t="s">
        <v>18</v>
      </c>
      <c r="F2138" s="38">
        <v>0.50000000000000011</v>
      </c>
      <c r="G2138" s="43">
        <v>6250</v>
      </c>
      <c r="H2138" s="38">
        <v>3125.0000000000009</v>
      </c>
    </row>
    <row r="2139" spans="1:8">
      <c r="A2139">
        <v>2138</v>
      </c>
      <c r="B2139" t="str">
        <f>IF(Data!$B2143&lt;&gt;INDEX(Unique!$B$2:$B$5, MATCH(Data!$A2143, Unique!$A$2:$A$5, 0)), "Mismatch", "")</f>
        <v/>
      </c>
      <c r="E2139" s="28" t="s">
        <v>19</v>
      </c>
      <c r="F2139" s="38">
        <v>0.55000000000000016</v>
      </c>
      <c r="G2139" s="43">
        <v>6250</v>
      </c>
      <c r="H2139" s="38">
        <v>3437.5000000000009</v>
      </c>
    </row>
    <row r="2140" spans="1:8">
      <c r="A2140">
        <v>2139</v>
      </c>
      <c r="B2140" t="str">
        <f>IF(Data!$B2144&lt;&gt;INDEX(Unique!$B$2:$B$5, MATCH(Data!$A2144, Unique!$A$2:$A$5, 0)), "Mismatch", "")</f>
        <v/>
      </c>
      <c r="E2140" s="28" t="s">
        <v>20</v>
      </c>
      <c r="F2140" s="38">
        <v>0.50000000000000011</v>
      </c>
      <c r="G2140" s="43">
        <v>4750</v>
      </c>
      <c r="H2140" s="38">
        <v>2375.0000000000005</v>
      </c>
    </row>
    <row r="2141" spans="1:8">
      <c r="A2141">
        <v>2140</v>
      </c>
      <c r="B2141" t="str">
        <f>IF(Data!$B2145&lt;&gt;INDEX(Unique!$B$2:$B$5, MATCH(Data!$A2145, Unique!$A$2:$A$5, 0)), "Mismatch", "")</f>
        <v/>
      </c>
      <c r="E2141" s="28" t="s">
        <v>21</v>
      </c>
      <c r="F2141" s="38">
        <v>0.50000000000000011</v>
      </c>
      <c r="G2141" s="43">
        <v>4250</v>
      </c>
      <c r="H2141" s="38">
        <v>2125.0000000000005</v>
      </c>
    </row>
    <row r="2142" spans="1:8">
      <c r="A2142">
        <v>2141</v>
      </c>
      <c r="B2142" t="str">
        <f>IF(Data!$B2146&lt;&gt;INDEX(Unique!$B$2:$B$5, MATCH(Data!$A2146, Unique!$A$2:$A$5, 0)), "Mismatch", "")</f>
        <v/>
      </c>
      <c r="E2142" s="28" t="s">
        <v>22</v>
      </c>
      <c r="F2142" s="38">
        <v>0.60000000000000009</v>
      </c>
      <c r="G2142" s="43">
        <v>4250</v>
      </c>
      <c r="H2142" s="38">
        <v>2550.0000000000005</v>
      </c>
    </row>
    <row r="2143" spans="1:8">
      <c r="A2143">
        <v>2142</v>
      </c>
      <c r="B2143" t="str">
        <f>IF(Data!$B2147&lt;&gt;INDEX(Unique!$B$2:$B$5, MATCH(Data!$A2147, Unique!$A$2:$A$5, 0)), "Mismatch", "")</f>
        <v/>
      </c>
      <c r="E2143" s="28" t="s">
        <v>23</v>
      </c>
      <c r="F2143" s="38">
        <v>0.65000000000000013</v>
      </c>
      <c r="G2143" s="43">
        <v>4750</v>
      </c>
      <c r="H2143" s="38">
        <v>3087.5000000000005</v>
      </c>
    </row>
    <row r="2144" spans="1:8">
      <c r="A2144">
        <v>2143</v>
      </c>
      <c r="B2144" t="str">
        <f>IF(Data!$B2148&lt;&gt;INDEX(Unique!$B$2:$B$5, MATCH(Data!$A2148, Unique!$A$2:$A$5, 0)), "Mismatch", "")</f>
        <v/>
      </c>
      <c r="E2144" s="28" t="s">
        <v>18</v>
      </c>
      <c r="F2144" s="38">
        <v>0.50000000000000011</v>
      </c>
      <c r="G2144" s="43">
        <v>5500</v>
      </c>
      <c r="H2144" s="38">
        <v>2750.0000000000005</v>
      </c>
    </row>
    <row r="2145" spans="1:8">
      <c r="A2145">
        <v>2144</v>
      </c>
      <c r="B2145" t="str">
        <f>IF(Data!$B2149&lt;&gt;INDEX(Unique!$B$2:$B$5, MATCH(Data!$A2149, Unique!$A$2:$A$5, 0)), "Mismatch", "")</f>
        <v/>
      </c>
      <c r="E2145" s="28" t="s">
        <v>19</v>
      </c>
      <c r="F2145" s="38">
        <v>0.55000000000000016</v>
      </c>
      <c r="G2145" s="43">
        <v>5500</v>
      </c>
      <c r="H2145" s="38">
        <v>3025.0000000000009</v>
      </c>
    </row>
    <row r="2146" spans="1:8">
      <c r="A2146">
        <v>2145</v>
      </c>
      <c r="B2146" t="str">
        <f>IF(Data!$B2150&lt;&gt;INDEX(Unique!$B$2:$B$5, MATCH(Data!$A2150, Unique!$A$2:$A$5, 0)), "Mismatch", "")</f>
        <v/>
      </c>
      <c r="E2146" s="28" t="s">
        <v>20</v>
      </c>
      <c r="F2146" s="38">
        <v>0.50000000000000011</v>
      </c>
      <c r="G2146" s="43">
        <v>3750</v>
      </c>
      <c r="H2146" s="38">
        <v>1875.0000000000005</v>
      </c>
    </row>
    <row r="2147" spans="1:8">
      <c r="A2147">
        <v>2146</v>
      </c>
      <c r="B2147" t="str">
        <f>IF(Data!$B2151&lt;&gt;INDEX(Unique!$B$2:$B$5, MATCH(Data!$A2151, Unique!$A$2:$A$5, 0)), "Mismatch", "")</f>
        <v/>
      </c>
      <c r="E2147" s="28" t="s">
        <v>21</v>
      </c>
      <c r="F2147" s="38">
        <v>0.50000000000000011</v>
      </c>
      <c r="G2147" s="43">
        <v>3500</v>
      </c>
      <c r="H2147" s="38">
        <v>1750.0000000000005</v>
      </c>
    </row>
    <row r="2148" spans="1:8">
      <c r="A2148">
        <v>2147</v>
      </c>
      <c r="B2148" t="str">
        <f>IF(Data!$B2152&lt;&gt;INDEX(Unique!$B$2:$B$5, MATCH(Data!$A2152, Unique!$A$2:$A$5, 0)), "Mismatch", "")</f>
        <v/>
      </c>
      <c r="E2148" s="28" t="s">
        <v>22</v>
      </c>
      <c r="F2148" s="38">
        <v>0.60000000000000009</v>
      </c>
      <c r="G2148" s="43">
        <v>3250</v>
      </c>
      <c r="H2148" s="38">
        <v>1950.0000000000002</v>
      </c>
    </row>
    <row r="2149" spans="1:8">
      <c r="A2149">
        <v>2148</v>
      </c>
      <c r="B2149" t="str">
        <f>IF(Data!$B2153&lt;&gt;INDEX(Unique!$B$2:$B$5, MATCH(Data!$A2153, Unique!$A$2:$A$5, 0)), "Mismatch", "")</f>
        <v/>
      </c>
      <c r="E2149" s="28" t="s">
        <v>23</v>
      </c>
      <c r="F2149" s="38">
        <v>0.75000000000000011</v>
      </c>
      <c r="G2149" s="43">
        <v>3750</v>
      </c>
      <c r="H2149" s="38">
        <v>2812.5000000000005</v>
      </c>
    </row>
    <row r="2150" spans="1:8">
      <c r="A2150">
        <v>2149</v>
      </c>
      <c r="B2150" t="str">
        <f>IF(Data!$B2154&lt;&gt;INDEX(Unique!$B$2:$B$5, MATCH(Data!$A2154, Unique!$A$2:$A$5, 0)), "Mismatch", "")</f>
        <v/>
      </c>
      <c r="E2150" s="28" t="s">
        <v>18</v>
      </c>
      <c r="F2150" s="38">
        <v>0.60000000000000009</v>
      </c>
      <c r="G2150" s="43">
        <v>5500</v>
      </c>
      <c r="H2150" s="38">
        <v>3300.0000000000005</v>
      </c>
    </row>
    <row r="2151" spans="1:8">
      <c r="A2151">
        <v>2150</v>
      </c>
      <c r="B2151" t="str">
        <f>IF(Data!$B2155&lt;&gt;INDEX(Unique!$B$2:$B$5, MATCH(Data!$A2155, Unique!$A$2:$A$5, 0)), "Mismatch", "")</f>
        <v/>
      </c>
      <c r="E2151" s="28" t="s">
        <v>19</v>
      </c>
      <c r="F2151" s="38">
        <v>0.65000000000000013</v>
      </c>
      <c r="G2151" s="43">
        <v>6000</v>
      </c>
      <c r="H2151" s="38">
        <v>3900.0000000000009</v>
      </c>
    </row>
    <row r="2152" spans="1:8">
      <c r="A2152">
        <v>2151</v>
      </c>
      <c r="B2152" t="str">
        <f>IF(Data!$B2156&lt;&gt;INDEX(Unique!$B$2:$B$5, MATCH(Data!$A2156, Unique!$A$2:$A$5, 0)), "Mismatch", "")</f>
        <v/>
      </c>
      <c r="E2152" s="28" t="s">
        <v>20</v>
      </c>
      <c r="F2152" s="38">
        <v>0.60000000000000009</v>
      </c>
      <c r="G2152" s="43">
        <v>4500</v>
      </c>
      <c r="H2152" s="38">
        <v>2700.0000000000005</v>
      </c>
    </row>
    <row r="2153" spans="1:8">
      <c r="A2153">
        <v>2152</v>
      </c>
      <c r="B2153" t="str">
        <f>IF(Data!$B2157&lt;&gt;INDEX(Unique!$B$2:$B$5, MATCH(Data!$A2157, Unique!$A$2:$A$5, 0)), "Mismatch", "")</f>
        <v/>
      </c>
      <c r="E2153" s="28" t="s">
        <v>21</v>
      </c>
      <c r="F2153" s="38">
        <v>0.60000000000000009</v>
      </c>
      <c r="G2153" s="43">
        <v>4250</v>
      </c>
      <c r="H2153" s="38">
        <v>2550.0000000000005</v>
      </c>
    </row>
    <row r="2154" spans="1:8">
      <c r="A2154">
        <v>2153</v>
      </c>
      <c r="B2154" t="str">
        <f>IF(Data!$B2158&lt;&gt;INDEX(Unique!$B$2:$B$5, MATCH(Data!$A2158, Unique!$A$2:$A$5, 0)), "Mismatch", "")</f>
        <v/>
      </c>
      <c r="E2154" s="28" t="s">
        <v>22</v>
      </c>
      <c r="F2154" s="38">
        <v>0.70000000000000007</v>
      </c>
      <c r="G2154" s="43">
        <v>3750</v>
      </c>
      <c r="H2154" s="38">
        <v>2625.0000000000005</v>
      </c>
    </row>
    <row r="2155" spans="1:8">
      <c r="A2155">
        <v>2154</v>
      </c>
      <c r="B2155" t="str">
        <f>IF(Data!$B2159&lt;&gt;INDEX(Unique!$B$2:$B$5, MATCH(Data!$A2159, Unique!$A$2:$A$5, 0)), "Mismatch", "")</f>
        <v/>
      </c>
      <c r="E2155" s="28" t="s">
        <v>23</v>
      </c>
      <c r="F2155" s="38">
        <v>0.75000000000000011</v>
      </c>
      <c r="G2155" s="43">
        <v>5000</v>
      </c>
      <c r="H2155" s="38">
        <v>3750.0000000000005</v>
      </c>
    </row>
    <row r="2156" spans="1:8">
      <c r="A2156">
        <v>2155</v>
      </c>
      <c r="B2156" t="str">
        <f>IF(Data!$B2160&lt;&gt;INDEX(Unique!$B$2:$B$5, MATCH(Data!$A2160, Unique!$A$2:$A$5, 0)), "Mismatch", "")</f>
        <v/>
      </c>
      <c r="E2156" s="28" t="s">
        <v>18</v>
      </c>
      <c r="F2156" s="38">
        <v>0.60000000000000009</v>
      </c>
      <c r="G2156" s="43">
        <v>7000</v>
      </c>
      <c r="H2156" s="38">
        <v>4200.0000000000009</v>
      </c>
    </row>
    <row r="2157" spans="1:8">
      <c r="A2157">
        <v>2156</v>
      </c>
      <c r="B2157" t="str">
        <f>IF(Data!$B2161&lt;&gt;INDEX(Unique!$B$2:$B$5, MATCH(Data!$A2161, Unique!$A$2:$A$5, 0)), "Mismatch", "")</f>
        <v/>
      </c>
      <c r="E2157" s="28" t="s">
        <v>19</v>
      </c>
      <c r="F2157" s="38">
        <v>0.65000000000000013</v>
      </c>
      <c r="G2157" s="43">
        <v>7000</v>
      </c>
      <c r="H2157" s="38">
        <v>4550.0000000000009</v>
      </c>
    </row>
    <row r="2158" spans="1:8">
      <c r="A2158">
        <v>2157</v>
      </c>
      <c r="B2158" t="str">
        <f>IF(Data!$B2162&lt;&gt;INDEX(Unique!$B$2:$B$5, MATCH(Data!$A2162, Unique!$A$2:$A$5, 0)), "Mismatch", "")</f>
        <v/>
      </c>
      <c r="E2158" s="28" t="s">
        <v>20</v>
      </c>
      <c r="F2158" s="38">
        <v>0.60000000000000009</v>
      </c>
      <c r="G2158" s="43">
        <v>5000</v>
      </c>
      <c r="H2158" s="38">
        <v>3000.0000000000005</v>
      </c>
    </row>
    <row r="2159" spans="1:8">
      <c r="A2159">
        <v>2158</v>
      </c>
      <c r="B2159" t="str">
        <f>IF(Data!$B2163&lt;&gt;INDEX(Unique!$B$2:$B$5, MATCH(Data!$A2163, Unique!$A$2:$A$5, 0)), "Mismatch", "")</f>
        <v/>
      </c>
      <c r="E2159" s="28" t="s">
        <v>21</v>
      </c>
      <c r="F2159" s="38">
        <v>0.60000000000000009</v>
      </c>
      <c r="G2159" s="43">
        <v>5000</v>
      </c>
      <c r="H2159" s="38">
        <v>3000.0000000000005</v>
      </c>
    </row>
    <row r="2160" spans="1:8">
      <c r="A2160">
        <v>2159</v>
      </c>
      <c r="B2160" t="str">
        <f>IF(Data!$B2164&lt;&gt;INDEX(Unique!$B$2:$B$5, MATCH(Data!$A2164, Unique!$A$2:$A$5, 0)), "Mismatch", "")</f>
        <v/>
      </c>
      <c r="E2160" s="28" t="s">
        <v>22</v>
      </c>
      <c r="F2160" s="38">
        <v>0.70000000000000007</v>
      </c>
      <c r="G2160" s="43">
        <v>4250</v>
      </c>
      <c r="H2160" s="38">
        <v>2975.0000000000005</v>
      </c>
    </row>
    <row r="2161" spans="1:8">
      <c r="A2161">
        <v>2160</v>
      </c>
      <c r="B2161" t="str">
        <f>IF(Data!$B2165&lt;&gt;INDEX(Unique!$B$2:$B$5, MATCH(Data!$A2165, Unique!$A$2:$A$5, 0)), "Mismatch", "")</f>
        <v/>
      </c>
      <c r="E2161" s="28" t="s">
        <v>23</v>
      </c>
      <c r="F2161" s="38">
        <v>0.75000000000000011</v>
      </c>
      <c r="G2161" s="43">
        <v>5250</v>
      </c>
      <c r="H2161" s="38">
        <v>3937.5000000000005</v>
      </c>
    </row>
    <row r="2162" spans="1:8">
      <c r="A2162">
        <v>2161</v>
      </c>
      <c r="B2162" t="str">
        <f>IF(Data!$B2166&lt;&gt;INDEX(Unique!$B$2:$B$5, MATCH(Data!$A2166, Unique!$A$2:$A$5, 0)), "Mismatch", "")</f>
        <v/>
      </c>
      <c r="E2162" s="28" t="s">
        <v>18</v>
      </c>
      <c r="F2162" s="38">
        <v>0.29999999999999993</v>
      </c>
      <c r="G2162" s="43">
        <v>4500</v>
      </c>
      <c r="H2162" s="38">
        <v>1349.9999999999998</v>
      </c>
    </row>
    <row r="2163" spans="1:8">
      <c r="A2163">
        <v>2162</v>
      </c>
      <c r="B2163" t="str">
        <f>IF(Data!$B2167&lt;&gt;INDEX(Unique!$B$2:$B$5, MATCH(Data!$A2167, Unique!$A$2:$A$5, 0)), "Mismatch", "")</f>
        <v/>
      </c>
      <c r="E2163" s="28" t="s">
        <v>19</v>
      </c>
      <c r="F2163" s="38">
        <v>0.4</v>
      </c>
      <c r="G2163" s="43">
        <v>4500</v>
      </c>
      <c r="H2163" s="38">
        <v>1800</v>
      </c>
    </row>
    <row r="2164" spans="1:8">
      <c r="A2164">
        <v>2163</v>
      </c>
      <c r="B2164" t="str">
        <f>IF(Data!$B2168&lt;&gt;INDEX(Unique!$B$2:$B$5, MATCH(Data!$A2168, Unique!$A$2:$A$5, 0)), "Mismatch", "")</f>
        <v/>
      </c>
      <c r="E2164" s="28" t="s">
        <v>20</v>
      </c>
      <c r="F2164" s="38">
        <v>0.4</v>
      </c>
      <c r="G2164" s="43">
        <v>4500</v>
      </c>
      <c r="H2164" s="38">
        <v>1800</v>
      </c>
    </row>
    <row r="2165" spans="1:8">
      <c r="A2165">
        <v>2164</v>
      </c>
      <c r="B2165" t="str">
        <f>IF(Data!$B2169&lt;&gt;INDEX(Unique!$B$2:$B$5, MATCH(Data!$A2169, Unique!$A$2:$A$5, 0)), "Mismatch", "")</f>
        <v/>
      </c>
      <c r="E2165" s="28" t="s">
        <v>21</v>
      </c>
      <c r="F2165" s="38">
        <v>0.4</v>
      </c>
      <c r="G2165" s="43">
        <v>3000</v>
      </c>
      <c r="H2165" s="38">
        <v>1200</v>
      </c>
    </row>
    <row r="2166" spans="1:8">
      <c r="A2166">
        <v>2165</v>
      </c>
      <c r="B2166" t="str">
        <f>IF(Data!$B2170&lt;&gt;INDEX(Unique!$B$2:$B$5, MATCH(Data!$A2170, Unique!$A$2:$A$5, 0)), "Mismatch", "")</f>
        <v/>
      </c>
      <c r="E2166" s="28" t="s">
        <v>22</v>
      </c>
      <c r="F2166" s="38">
        <v>0.45000000000000012</v>
      </c>
      <c r="G2166" s="43">
        <v>2500</v>
      </c>
      <c r="H2166" s="38">
        <v>1125.0000000000002</v>
      </c>
    </row>
    <row r="2167" spans="1:8">
      <c r="A2167">
        <v>2166</v>
      </c>
      <c r="B2167" t="str">
        <f>IF(Data!$B2171&lt;&gt;INDEX(Unique!$B$2:$B$5, MATCH(Data!$A2171, Unique!$A$2:$A$5, 0)), "Mismatch", "")</f>
        <v/>
      </c>
      <c r="E2167" s="28" t="s">
        <v>23</v>
      </c>
      <c r="F2167" s="38">
        <v>0.4</v>
      </c>
      <c r="G2167" s="43">
        <v>4500</v>
      </c>
      <c r="H2167" s="38">
        <v>1800</v>
      </c>
    </row>
    <row r="2168" spans="1:8">
      <c r="A2168">
        <v>2167</v>
      </c>
      <c r="B2168" t="str">
        <f>IF(Data!$B2172&lt;&gt;INDEX(Unique!$B$2:$B$5, MATCH(Data!$A2172, Unique!$A$2:$A$5, 0)), "Mismatch", "")</f>
        <v/>
      </c>
      <c r="E2168" s="28" t="s">
        <v>18</v>
      </c>
      <c r="F2168" s="38">
        <v>0.29999999999999993</v>
      </c>
      <c r="G2168" s="43">
        <v>5000</v>
      </c>
      <c r="H2168" s="38">
        <v>1499.9999999999998</v>
      </c>
    </row>
    <row r="2169" spans="1:8">
      <c r="A2169">
        <v>2168</v>
      </c>
      <c r="B2169" t="str">
        <f>IF(Data!$B2173&lt;&gt;INDEX(Unique!$B$2:$B$5, MATCH(Data!$A2173, Unique!$A$2:$A$5, 0)), "Mismatch", "")</f>
        <v/>
      </c>
      <c r="E2169" s="28" t="s">
        <v>19</v>
      </c>
      <c r="F2169" s="38">
        <v>0.4</v>
      </c>
      <c r="G2169" s="43">
        <v>4000</v>
      </c>
      <c r="H2169" s="38">
        <v>1600</v>
      </c>
    </row>
    <row r="2170" spans="1:8">
      <c r="A2170">
        <v>2169</v>
      </c>
      <c r="B2170" t="str">
        <f>IF(Data!$B2174&lt;&gt;INDEX(Unique!$B$2:$B$5, MATCH(Data!$A2174, Unique!$A$2:$A$5, 0)), "Mismatch", "")</f>
        <v/>
      </c>
      <c r="E2170" s="28" t="s">
        <v>20</v>
      </c>
      <c r="F2170" s="38">
        <v>0.4</v>
      </c>
      <c r="G2170" s="43">
        <v>4000</v>
      </c>
      <c r="H2170" s="38">
        <v>1600</v>
      </c>
    </row>
    <row r="2171" spans="1:8">
      <c r="A2171">
        <v>2170</v>
      </c>
      <c r="B2171" t="str">
        <f>IF(Data!$B2175&lt;&gt;INDEX(Unique!$B$2:$B$5, MATCH(Data!$A2175, Unique!$A$2:$A$5, 0)), "Mismatch", "")</f>
        <v/>
      </c>
      <c r="E2171" s="28" t="s">
        <v>21</v>
      </c>
      <c r="F2171" s="38">
        <v>0.4</v>
      </c>
      <c r="G2171" s="43">
        <v>2500</v>
      </c>
      <c r="H2171" s="38">
        <v>1000</v>
      </c>
    </row>
    <row r="2172" spans="1:8">
      <c r="A2172">
        <v>2171</v>
      </c>
      <c r="B2172" t="str">
        <f>IF(Data!$B2176&lt;&gt;INDEX(Unique!$B$2:$B$5, MATCH(Data!$A2176, Unique!$A$2:$A$5, 0)), "Mismatch", "")</f>
        <v/>
      </c>
      <c r="E2172" s="28" t="s">
        <v>22</v>
      </c>
      <c r="F2172" s="38">
        <v>0.45000000000000012</v>
      </c>
      <c r="G2172" s="43">
        <v>1750</v>
      </c>
      <c r="H2172" s="38">
        <v>787.50000000000023</v>
      </c>
    </row>
    <row r="2173" spans="1:8">
      <c r="A2173">
        <v>2172</v>
      </c>
      <c r="B2173" t="str">
        <f>IF(Data!$B2177&lt;&gt;INDEX(Unique!$B$2:$B$5, MATCH(Data!$A2177, Unique!$A$2:$A$5, 0)), "Mismatch", "")</f>
        <v/>
      </c>
      <c r="E2173" s="28" t="s">
        <v>23</v>
      </c>
      <c r="F2173" s="38">
        <v>0.4</v>
      </c>
      <c r="G2173" s="43">
        <v>3750</v>
      </c>
      <c r="H2173" s="38">
        <v>1500</v>
      </c>
    </row>
    <row r="2174" spans="1:8">
      <c r="A2174">
        <v>2173</v>
      </c>
      <c r="B2174" t="str">
        <f>IF(Data!$B2178&lt;&gt;INDEX(Unique!$B$2:$B$5, MATCH(Data!$A2178, Unique!$A$2:$A$5, 0)), "Mismatch", "")</f>
        <v/>
      </c>
      <c r="E2174" s="28" t="s">
        <v>18</v>
      </c>
      <c r="F2174" s="38">
        <v>0.4</v>
      </c>
      <c r="G2174" s="43">
        <v>5250</v>
      </c>
      <c r="H2174" s="38">
        <v>2100</v>
      </c>
    </row>
    <row r="2175" spans="1:8">
      <c r="A2175">
        <v>2174</v>
      </c>
      <c r="B2175" t="str">
        <f>IF(Data!$B2179&lt;&gt;INDEX(Unique!$B$2:$B$5, MATCH(Data!$A2179, Unique!$A$2:$A$5, 0)), "Mismatch", "")</f>
        <v/>
      </c>
      <c r="E2175" s="28" t="s">
        <v>19</v>
      </c>
      <c r="F2175" s="38">
        <v>0.5</v>
      </c>
      <c r="G2175" s="43">
        <v>3750</v>
      </c>
      <c r="H2175" s="38">
        <v>1875</v>
      </c>
    </row>
    <row r="2176" spans="1:8">
      <c r="A2176">
        <v>2175</v>
      </c>
      <c r="B2176" t="str">
        <f>IF(Data!$B2180&lt;&gt;INDEX(Unique!$B$2:$B$5, MATCH(Data!$A2180, Unique!$A$2:$A$5, 0)), "Mismatch", "")</f>
        <v/>
      </c>
      <c r="E2176" s="28" t="s">
        <v>20</v>
      </c>
      <c r="F2176" s="38">
        <v>0.5</v>
      </c>
      <c r="G2176" s="43">
        <v>3750</v>
      </c>
      <c r="H2176" s="38">
        <v>1875</v>
      </c>
    </row>
    <row r="2177" spans="1:8">
      <c r="A2177">
        <v>2176</v>
      </c>
      <c r="B2177" t="str">
        <f>IF(Data!$B2181&lt;&gt;INDEX(Unique!$B$2:$B$5, MATCH(Data!$A2181, Unique!$A$2:$A$5, 0)), "Mismatch", "")</f>
        <v/>
      </c>
      <c r="E2177" s="28" t="s">
        <v>21</v>
      </c>
      <c r="F2177" s="38">
        <v>0.5</v>
      </c>
      <c r="G2177" s="43">
        <v>2500</v>
      </c>
      <c r="H2177" s="38">
        <v>1250</v>
      </c>
    </row>
    <row r="2178" spans="1:8">
      <c r="A2178">
        <v>2177</v>
      </c>
      <c r="B2178" t="str">
        <f>IF(Data!$B2182&lt;&gt;INDEX(Unique!$B$2:$B$5, MATCH(Data!$A2182, Unique!$A$2:$A$5, 0)), "Mismatch", "")</f>
        <v/>
      </c>
      <c r="E2178" s="28" t="s">
        <v>22</v>
      </c>
      <c r="F2178" s="38">
        <v>0.55000000000000004</v>
      </c>
      <c r="G2178" s="43">
        <v>1500</v>
      </c>
      <c r="H2178" s="38">
        <v>825.00000000000011</v>
      </c>
    </row>
    <row r="2179" spans="1:8">
      <c r="A2179">
        <v>2178</v>
      </c>
      <c r="B2179" t="str">
        <f>IF(Data!$B2183&lt;&gt;INDEX(Unique!$B$2:$B$5, MATCH(Data!$A2183, Unique!$A$2:$A$5, 0)), "Mismatch", "")</f>
        <v/>
      </c>
      <c r="E2179" s="28" t="s">
        <v>23</v>
      </c>
      <c r="F2179" s="38">
        <v>0.5</v>
      </c>
      <c r="G2179" s="43">
        <v>3500</v>
      </c>
      <c r="H2179" s="38">
        <v>1750</v>
      </c>
    </row>
    <row r="2180" spans="1:8">
      <c r="A2180">
        <v>2179</v>
      </c>
      <c r="B2180" t="str">
        <f>IF(Data!$B2184&lt;&gt;INDEX(Unique!$B$2:$B$5, MATCH(Data!$A2184, Unique!$A$2:$A$5, 0)), "Mismatch", "")</f>
        <v/>
      </c>
      <c r="E2180" s="28" t="s">
        <v>18</v>
      </c>
      <c r="F2180" s="38">
        <v>0.5</v>
      </c>
      <c r="G2180" s="43">
        <v>5250</v>
      </c>
      <c r="H2180" s="38">
        <v>2625</v>
      </c>
    </row>
    <row r="2181" spans="1:8">
      <c r="A2181">
        <v>2180</v>
      </c>
      <c r="B2181" t="str">
        <f>IF(Data!$B2185&lt;&gt;INDEX(Unique!$B$2:$B$5, MATCH(Data!$A2185, Unique!$A$2:$A$5, 0)), "Mismatch", "")</f>
        <v/>
      </c>
      <c r="E2181" s="28" t="s">
        <v>19</v>
      </c>
      <c r="F2181" s="38">
        <v>0.55000000000000004</v>
      </c>
      <c r="G2181" s="43">
        <v>3250</v>
      </c>
      <c r="H2181" s="38">
        <v>1787.5000000000002</v>
      </c>
    </row>
    <row r="2182" spans="1:8">
      <c r="A2182">
        <v>2181</v>
      </c>
      <c r="B2182" t="str">
        <f>IF(Data!$B2186&lt;&gt;INDEX(Unique!$B$2:$B$5, MATCH(Data!$A2186, Unique!$A$2:$A$5, 0)), "Mismatch", "")</f>
        <v/>
      </c>
      <c r="E2182" s="28" t="s">
        <v>20</v>
      </c>
      <c r="F2182" s="38">
        <v>0.55000000000000004</v>
      </c>
      <c r="G2182" s="43">
        <v>3750</v>
      </c>
      <c r="H2182" s="38">
        <v>2062.5</v>
      </c>
    </row>
    <row r="2183" spans="1:8">
      <c r="A2183">
        <v>2182</v>
      </c>
      <c r="B2183" t="str">
        <f>IF(Data!$B2187&lt;&gt;INDEX(Unique!$B$2:$B$5, MATCH(Data!$A2187, Unique!$A$2:$A$5, 0)), "Mismatch", "")</f>
        <v/>
      </c>
      <c r="E2183" s="28" t="s">
        <v>21</v>
      </c>
      <c r="F2183" s="38">
        <v>0.5</v>
      </c>
      <c r="G2183" s="43">
        <v>2750</v>
      </c>
      <c r="H2183" s="38">
        <v>1375</v>
      </c>
    </row>
    <row r="2184" spans="1:8">
      <c r="A2184">
        <v>2183</v>
      </c>
      <c r="B2184" t="str">
        <f>IF(Data!$B2188&lt;&gt;INDEX(Unique!$B$2:$B$5, MATCH(Data!$A2188, Unique!$A$2:$A$5, 0)), "Mismatch", "")</f>
        <v/>
      </c>
      <c r="E2184" s="28" t="s">
        <v>22</v>
      </c>
      <c r="F2184" s="38">
        <v>0.55000000000000004</v>
      </c>
      <c r="G2184" s="43">
        <v>1750</v>
      </c>
      <c r="H2184" s="38">
        <v>962.50000000000011</v>
      </c>
    </row>
    <row r="2185" spans="1:8">
      <c r="A2185">
        <v>2184</v>
      </c>
      <c r="B2185" t="str">
        <f>IF(Data!$B2189&lt;&gt;INDEX(Unique!$B$2:$B$5, MATCH(Data!$A2189, Unique!$A$2:$A$5, 0)), "Mismatch", "")</f>
        <v/>
      </c>
      <c r="E2185" s="28" t="s">
        <v>23</v>
      </c>
      <c r="F2185" s="38">
        <v>0.70000000000000007</v>
      </c>
      <c r="G2185" s="43">
        <v>3500</v>
      </c>
      <c r="H2185" s="38">
        <v>2450.0000000000005</v>
      </c>
    </row>
    <row r="2186" spans="1:8">
      <c r="A2186">
        <v>2185</v>
      </c>
      <c r="B2186" t="str">
        <f>IF(Data!$B2190&lt;&gt;INDEX(Unique!$B$2:$B$5, MATCH(Data!$A2190, Unique!$A$2:$A$5, 0)), "Mismatch", "")</f>
        <v/>
      </c>
      <c r="E2186" s="28" t="s">
        <v>18</v>
      </c>
      <c r="F2186" s="38">
        <v>0.5</v>
      </c>
      <c r="G2186" s="43">
        <v>5500</v>
      </c>
      <c r="H2186" s="38">
        <v>2750</v>
      </c>
    </row>
    <row r="2187" spans="1:8">
      <c r="A2187">
        <v>2186</v>
      </c>
      <c r="B2187" t="str">
        <f>IF(Data!$B2191&lt;&gt;INDEX(Unique!$B$2:$B$5, MATCH(Data!$A2191, Unique!$A$2:$A$5, 0)), "Mismatch", "")</f>
        <v/>
      </c>
      <c r="E2187" s="28" t="s">
        <v>19</v>
      </c>
      <c r="F2187" s="38">
        <v>0.55000000000000004</v>
      </c>
      <c r="G2187" s="43">
        <v>4000</v>
      </c>
      <c r="H2187" s="38">
        <v>2200</v>
      </c>
    </row>
    <row r="2188" spans="1:8">
      <c r="A2188">
        <v>2187</v>
      </c>
      <c r="B2188" t="str">
        <f>IF(Data!$B2192&lt;&gt;INDEX(Unique!$B$2:$B$5, MATCH(Data!$A2192, Unique!$A$2:$A$5, 0)), "Mismatch", "")</f>
        <v/>
      </c>
      <c r="E2188" s="28" t="s">
        <v>20</v>
      </c>
      <c r="F2188" s="38">
        <v>0.55000000000000004</v>
      </c>
      <c r="G2188" s="43">
        <v>4250</v>
      </c>
      <c r="H2188" s="38">
        <v>2337.5</v>
      </c>
    </row>
    <row r="2189" spans="1:8">
      <c r="A2189">
        <v>2188</v>
      </c>
      <c r="B2189" t="str">
        <f>IF(Data!$B2193&lt;&gt;INDEX(Unique!$B$2:$B$5, MATCH(Data!$A2193, Unique!$A$2:$A$5, 0)), "Mismatch", "")</f>
        <v/>
      </c>
      <c r="E2189" s="28" t="s">
        <v>21</v>
      </c>
      <c r="F2189" s="38">
        <v>0.5</v>
      </c>
      <c r="G2189" s="43">
        <v>3250</v>
      </c>
      <c r="H2189" s="38">
        <v>1625</v>
      </c>
    </row>
    <row r="2190" spans="1:8">
      <c r="A2190">
        <v>2189</v>
      </c>
      <c r="B2190" t="str">
        <f>IF(Data!$B2194&lt;&gt;INDEX(Unique!$B$2:$B$5, MATCH(Data!$A2194, Unique!$A$2:$A$5, 0)), "Mismatch", "")</f>
        <v/>
      </c>
      <c r="E2190" s="28" t="s">
        <v>22</v>
      </c>
      <c r="F2190" s="38">
        <v>0.55000000000000004</v>
      </c>
      <c r="G2190" s="43">
        <v>2250</v>
      </c>
      <c r="H2190" s="38">
        <v>1237.5</v>
      </c>
    </row>
    <row r="2191" spans="1:8">
      <c r="A2191">
        <v>2190</v>
      </c>
      <c r="B2191" t="str">
        <f>IF(Data!$B2195&lt;&gt;INDEX(Unique!$B$2:$B$5, MATCH(Data!$A2195, Unique!$A$2:$A$5, 0)), "Mismatch", "")</f>
        <v/>
      </c>
      <c r="E2191" s="28" t="s">
        <v>23</v>
      </c>
      <c r="F2191" s="38">
        <v>0.70000000000000007</v>
      </c>
      <c r="G2191" s="43">
        <v>4000</v>
      </c>
      <c r="H2191" s="38">
        <v>2800.0000000000005</v>
      </c>
    </row>
    <row r="2192" spans="1:8">
      <c r="A2192">
        <v>2191</v>
      </c>
      <c r="B2192" t="str">
        <f>IF(Data!$B2196&lt;&gt;INDEX(Unique!$B$2:$B$5, MATCH(Data!$A2196, Unique!$A$2:$A$5, 0)), "Mismatch", "")</f>
        <v/>
      </c>
      <c r="E2192" s="28" t="s">
        <v>18</v>
      </c>
      <c r="F2192" s="38">
        <v>0.5</v>
      </c>
      <c r="G2192" s="43">
        <v>6750</v>
      </c>
      <c r="H2192" s="38">
        <v>3375</v>
      </c>
    </row>
    <row r="2193" spans="1:8">
      <c r="A2193">
        <v>2192</v>
      </c>
      <c r="B2193" t="str">
        <f>IF(Data!$B2197&lt;&gt;INDEX(Unique!$B$2:$B$5, MATCH(Data!$A2197, Unique!$A$2:$A$5, 0)), "Mismatch", "")</f>
        <v/>
      </c>
      <c r="E2193" s="28" t="s">
        <v>19</v>
      </c>
      <c r="F2193" s="38">
        <v>0.55000000000000004</v>
      </c>
      <c r="G2193" s="43">
        <v>5250</v>
      </c>
      <c r="H2193" s="38">
        <v>2887.5000000000005</v>
      </c>
    </row>
    <row r="2194" spans="1:8">
      <c r="A2194">
        <v>2193</v>
      </c>
      <c r="B2194" t="str">
        <f>IF(Data!$B2198&lt;&gt;INDEX(Unique!$B$2:$B$5, MATCH(Data!$A2198, Unique!$A$2:$A$5, 0)), "Mismatch", "")</f>
        <v/>
      </c>
      <c r="E2194" s="28" t="s">
        <v>20</v>
      </c>
      <c r="F2194" s="38">
        <v>0.55000000000000004</v>
      </c>
      <c r="G2194" s="43">
        <v>5250</v>
      </c>
      <c r="H2194" s="38">
        <v>2887.5000000000005</v>
      </c>
    </row>
    <row r="2195" spans="1:8">
      <c r="A2195">
        <v>2194</v>
      </c>
      <c r="B2195" t="str">
        <f>IF(Data!$B2199&lt;&gt;INDEX(Unique!$B$2:$B$5, MATCH(Data!$A2199, Unique!$A$2:$A$5, 0)), "Mismatch", "")</f>
        <v/>
      </c>
      <c r="E2195" s="28" t="s">
        <v>21</v>
      </c>
      <c r="F2195" s="38">
        <v>0.5</v>
      </c>
      <c r="G2195" s="43">
        <v>4000</v>
      </c>
      <c r="H2195" s="38">
        <v>2000</v>
      </c>
    </row>
    <row r="2196" spans="1:8">
      <c r="A2196">
        <v>2195</v>
      </c>
      <c r="B2196" t="str">
        <f>IF(Data!$B2200&lt;&gt;INDEX(Unique!$B$2:$B$5, MATCH(Data!$A2200, Unique!$A$2:$A$5, 0)), "Mismatch", "")</f>
        <v/>
      </c>
      <c r="E2196" s="28" t="s">
        <v>22</v>
      </c>
      <c r="F2196" s="38">
        <v>0.55000000000000004</v>
      </c>
      <c r="G2196" s="43">
        <v>2750</v>
      </c>
      <c r="H2196" s="38">
        <v>1512.5000000000002</v>
      </c>
    </row>
    <row r="2197" spans="1:8">
      <c r="A2197">
        <v>2196</v>
      </c>
      <c r="B2197" t="str">
        <f>IF(Data!$B2201&lt;&gt;INDEX(Unique!$B$2:$B$5, MATCH(Data!$A2201, Unique!$A$2:$A$5, 0)), "Mismatch", "")</f>
        <v/>
      </c>
      <c r="E2197" s="28" t="s">
        <v>23</v>
      </c>
      <c r="F2197" s="38">
        <v>0.70000000000000007</v>
      </c>
      <c r="G2197" s="43">
        <v>5750</v>
      </c>
      <c r="H2197" s="38">
        <v>4025.0000000000005</v>
      </c>
    </row>
    <row r="2198" spans="1:8">
      <c r="A2198">
        <v>2197</v>
      </c>
      <c r="B2198" t="str">
        <f>IF(Data!$B2202&lt;&gt;INDEX(Unique!$B$2:$B$5, MATCH(Data!$A2202, Unique!$A$2:$A$5, 0)), "Mismatch", "")</f>
        <v/>
      </c>
      <c r="E2198" s="28" t="s">
        <v>18</v>
      </c>
      <c r="F2198" s="38">
        <v>0.5</v>
      </c>
      <c r="G2198" s="43">
        <v>7250</v>
      </c>
      <c r="H2198" s="38">
        <v>3625</v>
      </c>
    </row>
    <row r="2199" spans="1:8">
      <c r="A2199">
        <v>2198</v>
      </c>
      <c r="B2199" t="str">
        <f>IF(Data!$B2203&lt;&gt;INDEX(Unique!$B$2:$B$5, MATCH(Data!$A2203, Unique!$A$2:$A$5, 0)), "Mismatch", "")</f>
        <v/>
      </c>
      <c r="E2199" s="28" t="s">
        <v>19</v>
      </c>
      <c r="F2199" s="38">
        <v>0.55000000000000004</v>
      </c>
      <c r="G2199" s="43">
        <v>5750</v>
      </c>
      <c r="H2199" s="38">
        <v>3162.5000000000005</v>
      </c>
    </row>
    <row r="2200" spans="1:8">
      <c r="A2200">
        <v>2199</v>
      </c>
      <c r="B2200" t="str">
        <f>IF(Data!$B2204&lt;&gt;INDEX(Unique!$B$2:$B$5, MATCH(Data!$A2204, Unique!$A$2:$A$5, 0)), "Mismatch", "")</f>
        <v/>
      </c>
      <c r="E2200" s="28" t="s">
        <v>20</v>
      </c>
      <c r="F2200" s="38">
        <v>0.55000000000000004</v>
      </c>
      <c r="G2200" s="43">
        <v>5250</v>
      </c>
      <c r="H2200" s="38">
        <v>2887.5000000000005</v>
      </c>
    </row>
    <row r="2201" spans="1:8">
      <c r="A2201">
        <v>2200</v>
      </c>
      <c r="B2201" t="str">
        <f>IF(Data!$B2205&lt;&gt;INDEX(Unique!$B$2:$B$5, MATCH(Data!$A2205, Unique!$A$2:$A$5, 0)), "Mismatch", "")</f>
        <v/>
      </c>
      <c r="E2201" s="28" t="s">
        <v>21</v>
      </c>
      <c r="F2201" s="38">
        <v>0.5</v>
      </c>
      <c r="G2201" s="43">
        <v>4250</v>
      </c>
      <c r="H2201" s="38">
        <v>2125</v>
      </c>
    </row>
    <row r="2202" spans="1:8">
      <c r="A2202">
        <v>2201</v>
      </c>
      <c r="B2202" t="str">
        <f>IF(Data!$B2206&lt;&gt;INDEX(Unique!$B$2:$B$5, MATCH(Data!$A2206, Unique!$A$2:$A$5, 0)), "Mismatch", "")</f>
        <v/>
      </c>
      <c r="E2202" s="28" t="s">
        <v>22</v>
      </c>
      <c r="F2202" s="38">
        <v>0.55000000000000004</v>
      </c>
      <c r="G2202" s="43">
        <v>4750</v>
      </c>
      <c r="H2202" s="38">
        <v>2612.5</v>
      </c>
    </row>
    <row r="2203" spans="1:8">
      <c r="A2203">
        <v>2202</v>
      </c>
      <c r="B2203" t="str">
        <f>IF(Data!$B2207&lt;&gt;INDEX(Unique!$B$2:$B$5, MATCH(Data!$A2207, Unique!$A$2:$A$5, 0)), "Mismatch", "")</f>
        <v/>
      </c>
      <c r="E2203" s="28" t="s">
        <v>23</v>
      </c>
      <c r="F2203" s="38">
        <v>0.70000000000000007</v>
      </c>
      <c r="G2203" s="43">
        <v>4750</v>
      </c>
      <c r="H2203" s="38">
        <v>3325.0000000000005</v>
      </c>
    </row>
    <row r="2204" spans="1:8">
      <c r="A2204">
        <v>2203</v>
      </c>
      <c r="B2204" t="str">
        <f>IF(Data!$B2208&lt;&gt;INDEX(Unique!$B$2:$B$5, MATCH(Data!$A2208, Unique!$A$2:$A$5, 0)), "Mismatch", "")</f>
        <v/>
      </c>
      <c r="E2204" s="28" t="s">
        <v>18</v>
      </c>
      <c r="F2204" s="38">
        <v>0.55000000000000004</v>
      </c>
      <c r="G2204" s="43">
        <v>6750</v>
      </c>
      <c r="H2204" s="38">
        <v>3712.5000000000005</v>
      </c>
    </row>
    <row r="2205" spans="1:8">
      <c r="A2205">
        <v>2204</v>
      </c>
      <c r="B2205" t="str">
        <f>IF(Data!$B2209&lt;&gt;INDEX(Unique!$B$2:$B$5, MATCH(Data!$A2209, Unique!$A$2:$A$5, 0)), "Mismatch", "")</f>
        <v/>
      </c>
      <c r="E2205" s="28" t="s">
        <v>19</v>
      </c>
      <c r="F2205" s="38">
        <v>0.60000000000000009</v>
      </c>
      <c r="G2205" s="43">
        <v>6250</v>
      </c>
      <c r="H2205" s="38">
        <v>3750.0000000000005</v>
      </c>
    </row>
    <row r="2206" spans="1:8">
      <c r="A2206">
        <v>2205</v>
      </c>
      <c r="B2206" t="str">
        <f>IF(Data!$B2210&lt;&gt;INDEX(Unique!$B$2:$B$5, MATCH(Data!$A2210, Unique!$A$2:$A$5, 0)), "Mismatch", "")</f>
        <v/>
      </c>
      <c r="E2206" s="28" t="s">
        <v>20</v>
      </c>
      <c r="F2206" s="38">
        <v>0.55000000000000004</v>
      </c>
      <c r="G2206" s="43">
        <v>5000</v>
      </c>
      <c r="H2206" s="38">
        <v>2750</v>
      </c>
    </row>
    <row r="2207" spans="1:8">
      <c r="A2207">
        <v>2206</v>
      </c>
      <c r="B2207" t="str">
        <f>IF(Data!$B2211&lt;&gt;INDEX(Unique!$B$2:$B$5, MATCH(Data!$A2211, Unique!$A$2:$A$5, 0)), "Mismatch", "")</f>
        <v/>
      </c>
      <c r="E2207" s="28" t="s">
        <v>21</v>
      </c>
      <c r="F2207" s="38">
        <v>0.55000000000000004</v>
      </c>
      <c r="G2207" s="43">
        <v>4500</v>
      </c>
      <c r="H2207" s="38">
        <v>2475</v>
      </c>
    </row>
    <row r="2208" spans="1:8">
      <c r="A2208">
        <v>2207</v>
      </c>
      <c r="B2208" t="str">
        <f>IF(Data!$B2212&lt;&gt;INDEX(Unique!$B$2:$B$5, MATCH(Data!$A2212, Unique!$A$2:$A$5, 0)), "Mismatch", "")</f>
        <v/>
      </c>
      <c r="E2208" s="28" t="s">
        <v>22</v>
      </c>
      <c r="F2208" s="38">
        <v>0.65</v>
      </c>
      <c r="G2208" s="43">
        <v>4500</v>
      </c>
      <c r="H2208" s="38">
        <v>2925</v>
      </c>
    </row>
    <row r="2209" spans="1:8">
      <c r="A2209">
        <v>2208</v>
      </c>
      <c r="B2209" t="str">
        <f>IF(Data!$B2213&lt;&gt;INDEX(Unique!$B$2:$B$5, MATCH(Data!$A2213, Unique!$A$2:$A$5, 0)), "Mismatch", "")</f>
        <v/>
      </c>
      <c r="E2209" s="28" t="s">
        <v>23</v>
      </c>
      <c r="F2209" s="38">
        <v>0.70000000000000007</v>
      </c>
      <c r="G2209" s="43">
        <v>4250</v>
      </c>
      <c r="H2209" s="38">
        <v>2975.0000000000005</v>
      </c>
    </row>
    <row r="2210" spans="1:8">
      <c r="A2210">
        <v>2209</v>
      </c>
      <c r="B2210" t="str">
        <f>IF(Data!$B2214&lt;&gt;INDEX(Unique!$B$2:$B$5, MATCH(Data!$A2214, Unique!$A$2:$A$5, 0)), "Mismatch", "")</f>
        <v/>
      </c>
      <c r="E2210" s="28" t="s">
        <v>18</v>
      </c>
      <c r="F2210" s="38">
        <v>0.45000000000000012</v>
      </c>
      <c r="G2210" s="43">
        <v>6000</v>
      </c>
      <c r="H2210" s="38">
        <v>2700.0000000000009</v>
      </c>
    </row>
    <row r="2211" spans="1:8">
      <c r="A2211">
        <v>2210</v>
      </c>
      <c r="B2211" t="str">
        <f>IF(Data!$B2215&lt;&gt;INDEX(Unique!$B$2:$B$5, MATCH(Data!$A2215, Unique!$A$2:$A$5, 0)), "Mismatch", "")</f>
        <v/>
      </c>
      <c r="E2211" s="28" t="s">
        <v>19</v>
      </c>
      <c r="F2211" s="38">
        <v>0.50000000000000011</v>
      </c>
      <c r="G2211" s="43">
        <v>6000</v>
      </c>
      <c r="H2211" s="38">
        <v>3000.0000000000005</v>
      </c>
    </row>
    <row r="2212" spans="1:8">
      <c r="A2212">
        <v>2211</v>
      </c>
      <c r="B2212" t="str">
        <f>IF(Data!$B2216&lt;&gt;INDEX(Unique!$B$2:$B$5, MATCH(Data!$A2216, Unique!$A$2:$A$5, 0)), "Mismatch", "")</f>
        <v/>
      </c>
      <c r="E2212" s="28" t="s">
        <v>20</v>
      </c>
      <c r="F2212" s="38">
        <v>0.45000000000000012</v>
      </c>
      <c r="G2212" s="43">
        <v>4500</v>
      </c>
      <c r="H2212" s="38">
        <v>2025.0000000000005</v>
      </c>
    </row>
    <row r="2213" spans="1:8">
      <c r="A2213">
        <v>2212</v>
      </c>
      <c r="B2213" t="str">
        <f>IF(Data!$B2217&lt;&gt;INDEX(Unique!$B$2:$B$5, MATCH(Data!$A2217, Unique!$A$2:$A$5, 0)), "Mismatch", "")</f>
        <v/>
      </c>
      <c r="E2213" s="28" t="s">
        <v>21</v>
      </c>
      <c r="F2213" s="38">
        <v>0.45000000000000012</v>
      </c>
      <c r="G2213" s="43">
        <v>4000</v>
      </c>
      <c r="H2213" s="38">
        <v>1800.0000000000005</v>
      </c>
    </row>
    <row r="2214" spans="1:8">
      <c r="A2214">
        <v>2213</v>
      </c>
      <c r="B2214" t="str">
        <f>IF(Data!$B2218&lt;&gt;INDEX(Unique!$B$2:$B$5, MATCH(Data!$A2218, Unique!$A$2:$A$5, 0)), "Mismatch", "")</f>
        <v/>
      </c>
      <c r="E2214" s="28" t="s">
        <v>22</v>
      </c>
      <c r="F2214" s="38">
        <v>0.55000000000000004</v>
      </c>
      <c r="G2214" s="43">
        <v>4000</v>
      </c>
      <c r="H2214" s="38">
        <v>2200</v>
      </c>
    </row>
    <row r="2215" spans="1:8">
      <c r="A2215">
        <v>2214</v>
      </c>
      <c r="B2215" t="str">
        <f>IF(Data!$B2219&lt;&gt;INDEX(Unique!$B$2:$B$5, MATCH(Data!$A2219, Unique!$A$2:$A$5, 0)), "Mismatch", "")</f>
        <v/>
      </c>
      <c r="E2215" s="28" t="s">
        <v>23</v>
      </c>
      <c r="F2215" s="38">
        <v>0.60000000000000009</v>
      </c>
      <c r="G2215" s="43">
        <v>4500</v>
      </c>
      <c r="H2215" s="38">
        <v>2700.0000000000005</v>
      </c>
    </row>
    <row r="2216" spans="1:8">
      <c r="A2216">
        <v>2215</v>
      </c>
      <c r="B2216" t="str">
        <f>IF(Data!$B2220&lt;&gt;INDEX(Unique!$B$2:$B$5, MATCH(Data!$A2220, Unique!$A$2:$A$5, 0)), "Mismatch", "")</f>
        <v/>
      </c>
      <c r="E2216" s="28" t="s">
        <v>18</v>
      </c>
      <c r="F2216" s="38">
        <v>0.45000000000000012</v>
      </c>
      <c r="G2216" s="43">
        <v>5250</v>
      </c>
      <c r="H2216" s="38">
        <v>2362.5000000000005</v>
      </c>
    </row>
    <row r="2217" spans="1:8">
      <c r="A2217">
        <v>2216</v>
      </c>
      <c r="B2217" t="str">
        <f>IF(Data!$B2221&lt;&gt;INDEX(Unique!$B$2:$B$5, MATCH(Data!$A2221, Unique!$A$2:$A$5, 0)), "Mismatch", "")</f>
        <v/>
      </c>
      <c r="E2217" s="28" t="s">
        <v>19</v>
      </c>
      <c r="F2217" s="38">
        <v>0.50000000000000011</v>
      </c>
      <c r="G2217" s="43">
        <v>5250</v>
      </c>
      <c r="H2217" s="38">
        <v>2625.0000000000005</v>
      </c>
    </row>
    <row r="2218" spans="1:8">
      <c r="A2218">
        <v>2217</v>
      </c>
      <c r="B2218" t="str">
        <f>IF(Data!$B2222&lt;&gt;INDEX(Unique!$B$2:$B$5, MATCH(Data!$A2222, Unique!$A$2:$A$5, 0)), "Mismatch", "")</f>
        <v/>
      </c>
      <c r="E2218" s="28" t="s">
        <v>20</v>
      </c>
      <c r="F2218" s="38">
        <v>0.45000000000000012</v>
      </c>
      <c r="G2218" s="43">
        <v>3500</v>
      </c>
      <c r="H2218" s="38">
        <v>1575.0000000000005</v>
      </c>
    </row>
    <row r="2219" spans="1:8">
      <c r="A2219">
        <v>2218</v>
      </c>
      <c r="B2219" t="str">
        <f>IF(Data!$B2223&lt;&gt;INDEX(Unique!$B$2:$B$5, MATCH(Data!$A2223, Unique!$A$2:$A$5, 0)), "Mismatch", "")</f>
        <v/>
      </c>
      <c r="E2219" s="28" t="s">
        <v>21</v>
      </c>
      <c r="F2219" s="38">
        <v>0.45000000000000012</v>
      </c>
      <c r="G2219" s="43">
        <v>3250</v>
      </c>
      <c r="H2219" s="38">
        <v>1462.5000000000005</v>
      </c>
    </row>
    <row r="2220" spans="1:8">
      <c r="A2220">
        <v>2219</v>
      </c>
      <c r="B2220" t="str">
        <f>IF(Data!$B2224&lt;&gt;INDEX(Unique!$B$2:$B$5, MATCH(Data!$A2224, Unique!$A$2:$A$5, 0)), "Mismatch", "")</f>
        <v/>
      </c>
      <c r="E2220" s="28" t="s">
        <v>22</v>
      </c>
      <c r="F2220" s="38">
        <v>0.55000000000000004</v>
      </c>
      <c r="G2220" s="43">
        <v>3000</v>
      </c>
      <c r="H2220" s="38">
        <v>1650.0000000000002</v>
      </c>
    </row>
    <row r="2221" spans="1:8">
      <c r="A2221">
        <v>2220</v>
      </c>
      <c r="B2221" t="str">
        <f>IF(Data!$B2225&lt;&gt;INDEX(Unique!$B$2:$B$5, MATCH(Data!$A2225, Unique!$A$2:$A$5, 0)), "Mismatch", "")</f>
        <v/>
      </c>
      <c r="E2221" s="28" t="s">
        <v>23</v>
      </c>
      <c r="F2221" s="38">
        <v>0.70000000000000007</v>
      </c>
      <c r="G2221" s="43">
        <v>3500</v>
      </c>
      <c r="H2221" s="38">
        <v>2450.0000000000005</v>
      </c>
    </row>
    <row r="2222" spans="1:8">
      <c r="A2222">
        <v>2221</v>
      </c>
      <c r="B2222" t="str">
        <f>IF(Data!$B2226&lt;&gt;INDEX(Unique!$B$2:$B$5, MATCH(Data!$A2226, Unique!$A$2:$A$5, 0)), "Mismatch", "")</f>
        <v/>
      </c>
      <c r="E2222" s="28" t="s">
        <v>18</v>
      </c>
      <c r="F2222" s="38">
        <v>0.55000000000000004</v>
      </c>
      <c r="G2222" s="43">
        <v>5250</v>
      </c>
      <c r="H2222" s="38">
        <v>2887.5000000000005</v>
      </c>
    </row>
    <row r="2223" spans="1:8">
      <c r="A2223">
        <v>2222</v>
      </c>
      <c r="B2223" t="str">
        <f>IF(Data!$B2227&lt;&gt;INDEX(Unique!$B$2:$B$5, MATCH(Data!$A2227, Unique!$A$2:$A$5, 0)), "Mismatch", "")</f>
        <v/>
      </c>
      <c r="E2223" s="28" t="s">
        <v>19</v>
      </c>
      <c r="F2223" s="38">
        <v>0.60000000000000009</v>
      </c>
      <c r="G2223" s="43">
        <v>5750</v>
      </c>
      <c r="H2223" s="38">
        <v>3450.0000000000005</v>
      </c>
    </row>
    <row r="2224" spans="1:8">
      <c r="A2224">
        <v>2223</v>
      </c>
      <c r="B2224" t="str">
        <f>IF(Data!$B2228&lt;&gt;INDEX(Unique!$B$2:$B$5, MATCH(Data!$A2228, Unique!$A$2:$A$5, 0)), "Mismatch", "")</f>
        <v/>
      </c>
      <c r="E2224" s="28" t="s">
        <v>20</v>
      </c>
      <c r="F2224" s="38">
        <v>0.55000000000000004</v>
      </c>
      <c r="G2224" s="43">
        <v>4250</v>
      </c>
      <c r="H2224" s="38">
        <v>2337.5</v>
      </c>
    </row>
    <row r="2225" spans="1:8">
      <c r="A2225">
        <v>2224</v>
      </c>
      <c r="B2225" t="str">
        <f>IF(Data!$B2229&lt;&gt;INDEX(Unique!$B$2:$B$5, MATCH(Data!$A2229, Unique!$A$2:$A$5, 0)), "Mismatch", "")</f>
        <v/>
      </c>
      <c r="E2225" s="28" t="s">
        <v>21</v>
      </c>
      <c r="F2225" s="38">
        <v>0.55000000000000004</v>
      </c>
      <c r="G2225" s="43">
        <v>4000</v>
      </c>
      <c r="H2225" s="38">
        <v>2200</v>
      </c>
    </row>
    <row r="2226" spans="1:8">
      <c r="A2226">
        <v>2225</v>
      </c>
      <c r="B2226" t="str">
        <f>IF(Data!$B2230&lt;&gt;INDEX(Unique!$B$2:$B$5, MATCH(Data!$A2230, Unique!$A$2:$A$5, 0)), "Mismatch", "")</f>
        <v/>
      </c>
      <c r="E2226" s="28" t="s">
        <v>22</v>
      </c>
      <c r="F2226" s="38">
        <v>0.65</v>
      </c>
      <c r="G2226" s="43">
        <v>3500</v>
      </c>
      <c r="H2226" s="38">
        <v>2275</v>
      </c>
    </row>
    <row r="2227" spans="1:8">
      <c r="A2227">
        <v>2226</v>
      </c>
      <c r="B2227" t="str">
        <f>IF(Data!$B2231&lt;&gt;INDEX(Unique!$B$2:$B$5, MATCH(Data!$A2231, Unique!$A$2:$A$5, 0)), "Mismatch", "")</f>
        <v/>
      </c>
      <c r="E2227" s="28" t="s">
        <v>23</v>
      </c>
      <c r="F2227" s="38">
        <v>0.70000000000000007</v>
      </c>
      <c r="G2227" s="43">
        <v>4750</v>
      </c>
      <c r="H2227" s="38">
        <v>3325.0000000000005</v>
      </c>
    </row>
    <row r="2228" spans="1:8">
      <c r="A2228">
        <v>2227</v>
      </c>
      <c r="B2228" t="str">
        <f>IF(Data!$B2232&lt;&gt;INDEX(Unique!$B$2:$B$5, MATCH(Data!$A2232, Unique!$A$2:$A$5, 0)), "Mismatch", "")</f>
        <v/>
      </c>
      <c r="E2228" s="28" t="s">
        <v>18</v>
      </c>
      <c r="F2228" s="38">
        <v>0.55000000000000004</v>
      </c>
      <c r="G2228" s="43">
        <v>6750</v>
      </c>
      <c r="H2228" s="38">
        <v>3712.5000000000005</v>
      </c>
    </row>
    <row r="2229" spans="1:8">
      <c r="A2229">
        <v>2228</v>
      </c>
      <c r="B2229" t="str">
        <f>IF(Data!$B2233&lt;&gt;INDEX(Unique!$B$2:$B$5, MATCH(Data!$A2233, Unique!$A$2:$A$5, 0)), "Mismatch", "")</f>
        <v/>
      </c>
      <c r="E2229" s="28" t="s">
        <v>19</v>
      </c>
      <c r="F2229" s="38">
        <v>0.60000000000000009</v>
      </c>
      <c r="G2229" s="43">
        <v>6750</v>
      </c>
      <c r="H2229" s="38">
        <v>4050.0000000000005</v>
      </c>
    </row>
    <row r="2230" spans="1:8">
      <c r="A2230">
        <v>2229</v>
      </c>
      <c r="B2230" t="str">
        <f>IF(Data!$B2234&lt;&gt;INDEX(Unique!$B$2:$B$5, MATCH(Data!$A2234, Unique!$A$2:$A$5, 0)), "Mismatch", "")</f>
        <v/>
      </c>
      <c r="E2230" s="28" t="s">
        <v>20</v>
      </c>
      <c r="F2230" s="38">
        <v>0.55000000000000004</v>
      </c>
      <c r="G2230" s="43">
        <v>4750</v>
      </c>
      <c r="H2230" s="38">
        <v>2612.5</v>
      </c>
    </row>
    <row r="2231" spans="1:8">
      <c r="A2231">
        <v>2230</v>
      </c>
      <c r="B2231" t="str">
        <f>IF(Data!$B2235&lt;&gt;INDEX(Unique!$B$2:$B$5, MATCH(Data!$A2235, Unique!$A$2:$A$5, 0)), "Mismatch", "")</f>
        <v/>
      </c>
      <c r="E2231" s="28" t="s">
        <v>21</v>
      </c>
      <c r="F2231" s="38">
        <v>0.55000000000000004</v>
      </c>
      <c r="G2231" s="43">
        <v>4750</v>
      </c>
      <c r="H2231" s="38">
        <v>2612.5</v>
      </c>
    </row>
    <row r="2232" spans="1:8">
      <c r="A2232">
        <v>2231</v>
      </c>
      <c r="B2232" t="str">
        <f>IF(Data!$B2236&lt;&gt;INDEX(Unique!$B$2:$B$5, MATCH(Data!$A2236, Unique!$A$2:$A$5, 0)), "Mismatch", "")</f>
        <v/>
      </c>
      <c r="E2232" s="28" t="s">
        <v>22</v>
      </c>
      <c r="F2232" s="38">
        <v>0.65</v>
      </c>
      <c r="G2232" s="43">
        <v>4000</v>
      </c>
      <c r="H2232" s="38">
        <v>2600</v>
      </c>
    </row>
    <row r="2233" spans="1:8">
      <c r="A2233">
        <v>2232</v>
      </c>
      <c r="B2233" t="str">
        <f>IF(Data!$B2237&lt;&gt;INDEX(Unique!$B$2:$B$5, MATCH(Data!$A2237, Unique!$A$2:$A$5, 0)), "Mismatch", "")</f>
        <v/>
      </c>
      <c r="E2233" s="28" t="s">
        <v>23</v>
      </c>
      <c r="F2233" s="38">
        <v>0.70000000000000007</v>
      </c>
      <c r="G2233" s="43">
        <v>5000</v>
      </c>
      <c r="H2233" s="38">
        <v>3500.0000000000005</v>
      </c>
    </row>
    <row r="2234" spans="1:8">
      <c r="A2234">
        <v>2233</v>
      </c>
      <c r="B2234" t="str">
        <f>IF(Data!$B2238&lt;&gt;INDEX(Unique!$B$2:$B$5, MATCH(Data!$A2238, Unique!$A$2:$A$5, 0)), "Mismatch", "")</f>
        <v/>
      </c>
      <c r="E2234" s="28" t="s">
        <v>18</v>
      </c>
      <c r="F2234" s="38">
        <v>0.4</v>
      </c>
      <c r="G2234" s="43">
        <v>10250</v>
      </c>
      <c r="H2234" s="38">
        <v>4100</v>
      </c>
    </row>
    <row r="2235" spans="1:8">
      <c r="A2235">
        <v>2234</v>
      </c>
      <c r="B2235" t="str">
        <f>IF(Data!$B2239&lt;&gt;INDEX(Unique!$B$2:$B$5, MATCH(Data!$A2239, Unique!$A$2:$A$5, 0)), "Mismatch", "")</f>
        <v/>
      </c>
      <c r="E2235" s="28" t="s">
        <v>19</v>
      </c>
      <c r="F2235" s="38">
        <v>0.4</v>
      </c>
      <c r="G2235" s="43">
        <v>8250</v>
      </c>
      <c r="H2235" s="38">
        <v>3300</v>
      </c>
    </row>
    <row r="2236" spans="1:8">
      <c r="A2236">
        <v>2235</v>
      </c>
      <c r="B2236" t="str">
        <f>IF(Data!$B2240&lt;&gt;INDEX(Unique!$B$2:$B$5, MATCH(Data!$A2240, Unique!$A$2:$A$5, 0)), "Mismatch", "")</f>
        <v/>
      </c>
      <c r="E2236" s="28" t="s">
        <v>20</v>
      </c>
      <c r="F2236" s="38">
        <v>0.30000000000000004</v>
      </c>
      <c r="G2236" s="43">
        <v>8250</v>
      </c>
      <c r="H2236" s="38">
        <v>2475.0000000000005</v>
      </c>
    </row>
    <row r="2237" spans="1:8">
      <c r="A2237">
        <v>2236</v>
      </c>
      <c r="B2237" t="str">
        <f>IF(Data!$B2241&lt;&gt;INDEX(Unique!$B$2:$B$5, MATCH(Data!$A2241, Unique!$A$2:$A$5, 0)), "Mismatch", "")</f>
        <v/>
      </c>
      <c r="E2237" s="28" t="s">
        <v>21</v>
      </c>
      <c r="F2237" s="38">
        <v>0.35</v>
      </c>
      <c r="G2237" s="43">
        <v>6750</v>
      </c>
      <c r="H2237" s="38">
        <v>2362.5</v>
      </c>
    </row>
    <row r="2238" spans="1:8">
      <c r="A2238">
        <v>2237</v>
      </c>
      <c r="B2238" t="str">
        <f>IF(Data!$B2242&lt;&gt;INDEX(Unique!$B$2:$B$5, MATCH(Data!$A2242, Unique!$A$2:$A$5, 0)), "Mismatch", "")</f>
        <v/>
      </c>
      <c r="E2238" s="28" t="s">
        <v>22</v>
      </c>
      <c r="F2238" s="38">
        <v>0.5</v>
      </c>
      <c r="G2238" s="43">
        <v>7250</v>
      </c>
      <c r="H2238" s="38">
        <v>3625</v>
      </c>
    </row>
    <row r="2239" spans="1:8">
      <c r="A2239">
        <v>2238</v>
      </c>
      <c r="B2239" t="str">
        <f>IF(Data!$B2243&lt;&gt;INDEX(Unique!$B$2:$B$5, MATCH(Data!$A2243, Unique!$A$2:$A$5, 0)), "Mismatch", "")</f>
        <v/>
      </c>
      <c r="E2239" s="28" t="s">
        <v>23</v>
      </c>
      <c r="F2239" s="38">
        <v>0.4</v>
      </c>
      <c r="G2239" s="43">
        <v>8250</v>
      </c>
      <c r="H2239" s="38">
        <v>3300</v>
      </c>
    </row>
    <row r="2240" spans="1:8">
      <c r="A2240">
        <v>2239</v>
      </c>
      <c r="B2240" t="str">
        <f>IF(Data!$B2244&lt;&gt;INDEX(Unique!$B$2:$B$5, MATCH(Data!$A2244, Unique!$A$2:$A$5, 0)), "Mismatch", "")</f>
        <v/>
      </c>
      <c r="E2240" s="28" t="s">
        <v>18</v>
      </c>
      <c r="F2240" s="38">
        <v>0.4</v>
      </c>
      <c r="G2240" s="43">
        <v>10750</v>
      </c>
      <c r="H2240" s="38">
        <v>4300</v>
      </c>
    </row>
    <row r="2241" spans="1:8">
      <c r="A2241">
        <v>2240</v>
      </c>
      <c r="B2241" t="str">
        <f>IF(Data!$B2245&lt;&gt;INDEX(Unique!$B$2:$B$5, MATCH(Data!$A2245, Unique!$A$2:$A$5, 0)), "Mismatch", "")</f>
        <v/>
      </c>
      <c r="E2241" s="28" t="s">
        <v>19</v>
      </c>
      <c r="F2241" s="38">
        <v>0.4</v>
      </c>
      <c r="G2241" s="43">
        <v>7250</v>
      </c>
      <c r="H2241" s="38">
        <v>2900</v>
      </c>
    </row>
    <row r="2242" spans="1:8">
      <c r="A2242">
        <v>2241</v>
      </c>
      <c r="B2242" t="str">
        <f>IF(Data!$B2246&lt;&gt;INDEX(Unique!$B$2:$B$5, MATCH(Data!$A2246, Unique!$A$2:$A$5, 0)), "Mismatch", "")</f>
        <v/>
      </c>
      <c r="E2242" s="28" t="s">
        <v>20</v>
      </c>
      <c r="F2242" s="38">
        <v>0.30000000000000004</v>
      </c>
      <c r="G2242" s="43">
        <v>7750</v>
      </c>
      <c r="H2242" s="38">
        <v>2325.0000000000005</v>
      </c>
    </row>
    <row r="2243" spans="1:8">
      <c r="A2243">
        <v>2242</v>
      </c>
      <c r="B2243" t="str">
        <f>IF(Data!$B2247&lt;&gt;INDEX(Unique!$B$2:$B$5, MATCH(Data!$A2247, Unique!$A$2:$A$5, 0)), "Mismatch", "")</f>
        <v/>
      </c>
      <c r="E2243" s="28" t="s">
        <v>21</v>
      </c>
      <c r="F2243" s="38">
        <v>0.35</v>
      </c>
      <c r="G2243" s="43">
        <v>6250</v>
      </c>
      <c r="H2243" s="38">
        <v>2187.5</v>
      </c>
    </row>
    <row r="2244" spans="1:8">
      <c r="A2244">
        <v>2243</v>
      </c>
      <c r="B2244" t="str">
        <f>IF(Data!$B2248&lt;&gt;INDEX(Unique!$B$2:$B$5, MATCH(Data!$A2248, Unique!$A$2:$A$5, 0)), "Mismatch", "")</f>
        <v/>
      </c>
      <c r="E2244" s="28" t="s">
        <v>22</v>
      </c>
      <c r="F2244" s="38">
        <v>0.5</v>
      </c>
      <c r="G2244" s="43">
        <v>7000</v>
      </c>
      <c r="H2244" s="38">
        <v>3500</v>
      </c>
    </row>
    <row r="2245" spans="1:8">
      <c r="A2245">
        <v>2244</v>
      </c>
      <c r="B2245" t="str">
        <f>IF(Data!$B2249&lt;&gt;INDEX(Unique!$B$2:$B$5, MATCH(Data!$A2249, Unique!$A$2:$A$5, 0)), "Mismatch", "")</f>
        <v/>
      </c>
      <c r="E2245" s="28" t="s">
        <v>23</v>
      </c>
      <c r="F2245" s="38">
        <v>0.35</v>
      </c>
      <c r="G2245" s="43">
        <v>8000</v>
      </c>
      <c r="H2245" s="38">
        <v>2800</v>
      </c>
    </row>
    <row r="2246" spans="1:8">
      <c r="A2246">
        <v>2245</v>
      </c>
      <c r="B2246" t="str">
        <f>IF(Data!$B2250&lt;&gt;INDEX(Unique!$B$2:$B$5, MATCH(Data!$A2250, Unique!$A$2:$A$5, 0)), "Mismatch", "")</f>
        <v/>
      </c>
      <c r="E2246" s="28" t="s">
        <v>18</v>
      </c>
      <c r="F2246" s="38">
        <v>0.35</v>
      </c>
      <c r="G2246" s="43">
        <v>10200</v>
      </c>
      <c r="H2246" s="38">
        <v>3570</v>
      </c>
    </row>
    <row r="2247" spans="1:8">
      <c r="A2247">
        <v>2246</v>
      </c>
      <c r="B2247" t="str">
        <f>IF(Data!$B2251&lt;&gt;INDEX(Unique!$B$2:$B$5, MATCH(Data!$A2251, Unique!$A$2:$A$5, 0)), "Mismatch", "")</f>
        <v/>
      </c>
      <c r="E2247" s="28" t="s">
        <v>19</v>
      </c>
      <c r="F2247" s="38">
        <v>0.35</v>
      </c>
      <c r="G2247" s="43">
        <v>7000</v>
      </c>
      <c r="H2247" s="38">
        <v>2450</v>
      </c>
    </row>
    <row r="2248" spans="1:8">
      <c r="A2248">
        <v>2247</v>
      </c>
      <c r="B2248" t="str">
        <f>IF(Data!$B2252&lt;&gt;INDEX(Unique!$B$2:$B$5, MATCH(Data!$A2252, Unique!$A$2:$A$5, 0)), "Mismatch", "")</f>
        <v/>
      </c>
      <c r="E2248" s="28" t="s">
        <v>20</v>
      </c>
      <c r="F2248" s="38">
        <v>0.25</v>
      </c>
      <c r="G2248" s="43">
        <v>7250</v>
      </c>
      <c r="H2248" s="38">
        <v>1812.5</v>
      </c>
    </row>
    <row r="2249" spans="1:8">
      <c r="A2249">
        <v>2248</v>
      </c>
      <c r="B2249" t="str">
        <f>IF(Data!$B2253&lt;&gt;INDEX(Unique!$B$2:$B$5, MATCH(Data!$A2253, Unique!$A$2:$A$5, 0)), "Mismatch", "")</f>
        <v/>
      </c>
      <c r="E2249" s="28" t="s">
        <v>21</v>
      </c>
      <c r="F2249" s="38">
        <v>0.29999999999999993</v>
      </c>
      <c r="G2249" s="43">
        <v>5750</v>
      </c>
      <c r="H2249" s="38">
        <v>1724.9999999999995</v>
      </c>
    </row>
    <row r="2250" spans="1:8">
      <c r="A2250">
        <v>2249</v>
      </c>
      <c r="B2250" t="str">
        <f>IF(Data!$B2254&lt;&gt;INDEX(Unique!$B$2:$B$5, MATCH(Data!$A2254, Unique!$A$2:$A$5, 0)), "Mismatch", "")</f>
        <v/>
      </c>
      <c r="E2250" s="28" t="s">
        <v>22</v>
      </c>
      <c r="F2250" s="38">
        <v>0.45000000000000007</v>
      </c>
      <c r="G2250" s="43">
        <v>6250</v>
      </c>
      <c r="H2250" s="38">
        <v>2812.5000000000005</v>
      </c>
    </row>
    <row r="2251" spans="1:8">
      <c r="A2251">
        <v>2250</v>
      </c>
      <c r="B2251" t="str">
        <f>IF(Data!$B2255&lt;&gt;INDEX(Unique!$B$2:$B$5, MATCH(Data!$A2255, Unique!$A$2:$A$5, 0)), "Mismatch", "")</f>
        <v/>
      </c>
      <c r="E2251" s="28" t="s">
        <v>23</v>
      </c>
      <c r="F2251" s="38">
        <v>0.35</v>
      </c>
      <c r="G2251" s="43">
        <v>7250</v>
      </c>
      <c r="H2251" s="38">
        <v>2537.5</v>
      </c>
    </row>
    <row r="2252" spans="1:8">
      <c r="A2252">
        <v>2251</v>
      </c>
      <c r="B2252" t="str">
        <f>IF(Data!$B2256&lt;&gt;INDEX(Unique!$B$2:$B$5, MATCH(Data!$A2256, Unique!$A$2:$A$5, 0)), "Mismatch", "")</f>
        <v/>
      </c>
      <c r="E2252" s="28" t="s">
        <v>18</v>
      </c>
      <c r="F2252" s="38">
        <v>0.35</v>
      </c>
      <c r="G2252" s="43">
        <v>9750</v>
      </c>
      <c r="H2252" s="38">
        <v>3412.5</v>
      </c>
    </row>
    <row r="2253" spans="1:8">
      <c r="A2253">
        <v>2252</v>
      </c>
      <c r="B2253" t="str">
        <f>IF(Data!$B2257&lt;&gt;INDEX(Unique!$B$2:$B$5, MATCH(Data!$A2257, Unique!$A$2:$A$5, 0)), "Mismatch", "")</f>
        <v/>
      </c>
      <c r="E2253" s="28" t="s">
        <v>19</v>
      </c>
      <c r="F2253" s="38">
        <v>0.35</v>
      </c>
      <c r="G2253" s="43">
        <v>6750</v>
      </c>
      <c r="H2253" s="38">
        <v>2362.5</v>
      </c>
    </row>
    <row r="2254" spans="1:8">
      <c r="A2254">
        <v>2253</v>
      </c>
      <c r="B2254" t="str">
        <f>IF(Data!$B2258&lt;&gt;INDEX(Unique!$B$2:$B$5, MATCH(Data!$A2258, Unique!$A$2:$A$5, 0)), "Mismatch", "")</f>
        <v/>
      </c>
      <c r="E2254" s="28" t="s">
        <v>20</v>
      </c>
      <c r="F2254" s="38">
        <v>0.25</v>
      </c>
      <c r="G2254" s="43">
        <v>6750</v>
      </c>
      <c r="H2254" s="38">
        <v>1687.5</v>
      </c>
    </row>
    <row r="2255" spans="1:8">
      <c r="A2255">
        <v>2254</v>
      </c>
      <c r="B2255" t="str">
        <f>IF(Data!$B2259&lt;&gt;INDEX(Unique!$B$2:$B$5, MATCH(Data!$A2259, Unique!$A$2:$A$5, 0)), "Mismatch", "")</f>
        <v/>
      </c>
      <c r="E2255" s="28" t="s">
        <v>21</v>
      </c>
      <c r="F2255" s="38">
        <v>0.29999999999999993</v>
      </c>
      <c r="G2255" s="43">
        <v>6000</v>
      </c>
      <c r="H2255" s="38">
        <v>1799.9999999999995</v>
      </c>
    </row>
    <row r="2256" spans="1:8">
      <c r="A2256">
        <v>2255</v>
      </c>
      <c r="B2256" t="str">
        <f>IF(Data!$B2260&lt;&gt;INDEX(Unique!$B$2:$B$5, MATCH(Data!$A2260, Unique!$A$2:$A$5, 0)), "Mismatch", "")</f>
        <v/>
      </c>
      <c r="E2256" s="28" t="s">
        <v>22</v>
      </c>
      <c r="F2256" s="38">
        <v>0.5</v>
      </c>
      <c r="G2256" s="43">
        <v>6250</v>
      </c>
      <c r="H2256" s="38">
        <v>3125</v>
      </c>
    </row>
    <row r="2257" spans="1:8">
      <c r="A2257">
        <v>2256</v>
      </c>
      <c r="B2257" t="str">
        <f>IF(Data!$B2261&lt;&gt;INDEX(Unique!$B$2:$B$5, MATCH(Data!$A2261, Unique!$A$2:$A$5, 0)), "Mismatch", "")</f>
        <v/>
      </c>
      <c r="E2257" s="28" t="s">
        <v>23</v>
      </c>
      <c r="F2257" s="38">
        <v>0.4</v>
      </c>
      <c r="G2257" s="43">
        <v>7750</v>
      </c>
      <c r="H2257" s="38">
        <v>3100</v>
      </c>
    </row>
    <row r="2258" spans="1:8">
      <c r="A2258">
        <v>2257</v>
      </c>
      <c r="B2258" t="str">
        <f>IF(Data!$B2262&lt;&gt;INDEX(Unique!$B$2:$B$5, MATCH(Data!$A2262, Unique!$A$2:$A$5, 0)), "Mismatch", "")</f>
        <v/>
      </c>
      <c r="E2258" s="28" t="s">
        <v>18</v>
      </c>
      <c r="F2258" s="38">
        <v>0.5</v>
      </c>
      <c r="G2258" s="43">
        <v>10450</v>
      </c>
      <c r="H2258" s="38">
        <v>5225</v>
      </c>
    </row>
    <row r="2259" spans="1:8">
      <c r="A2259">
        <v>2258</v>
      </c>
      <c r="B2259" t="str">
        <f>IF(Data!$B2263&lt;&gt;INDEX(Unique!$B$2:$B$5, MATCH(Data!$A2263, Unique!$A$2:$A$5, 0)), "Mismatch", "")</f>
        <v/>
      </c>
      <c r="E2259" s="28" t="s">
        <v>19</v>
      </c>
      <c r="F2259" s="38">
        <v>0.5</v>
      </c>
      <c r="G2259" s="43">
        <v>7500</v>
      </c>
      <c r="H2259" s="38">
        <v>3750</v>
      </c>
    </row>
    <row r="2260" spans="1:8">
      <c r="A2260">
        <v>2259</v>
      </c>
      <c r="B2260" t="str">
        <f>IF(Data!$B2264&lt;&gt;INDEX(Unique!$B$2:$B$5, MATCH(Data!$A2264, Unique!$A$2:$A$5, 0)), "Mismatch", "")</f>
        <v/>
      </c>
      <c r="E2260" s="28" t="s">
        <v>20</v>
      </c>
      <c r="F2260" s="38">
        <v>0.45</v>
      </c>
      <c r="G2260" s="43">
        <v>7250</v>
      </c>
      <c r="H2260" s="38">
        <v>3262.5</v>
      </c>
    </row>
    <row r="2261" spans="1:8">
      <c r="A2261">
        <v>2260</v>
      </c>
      <c r="B2261" t="str">
        <f>IF(Data!$B2265&lt;&gt;INDEX(Unique!$B$2:$B$5, MATCH(Data!$A2265, Unique!$A$2:$A$5, 0)), "Mismatch", "")</f>
        <v/>
      </c>
      <c r="E2261" s="28" t="s">
        <v>21</v>
      </c>
      <c r="F2261" s="38">
        <v>0.45</v>
      </c>
      <c r="G2261" s="43">
        <v>6750</v>
      </c>
      <c r="H2261" s="38">
        <v>3037.5</v>
      </c>
    </row>
    <row r="2262" spans="1:8">
      <c r="A2262">
        <v>2261</v>
      </c>
      <c r="B2262" t="str">
        <f>IF(Data!$B2266&lt;&gt;INDEX(Unique!$B$2:$B$5, MATCH(Data!$A2266, Unique!$A$2:$A$5, 0)), "Mismatch", "")</f>
        <v/>
      </c>
      <c r="E2262" s="28" t="s">
        <v>22</v>
      </c>
      <c r="F2262" s="38">
        <v>0.54999999999999993</v>
      </c>
      <c r="G2262" s="43">
        <v>7000</v>
      </c>
      <c r="H2262" s="38">
        <v>3849.9999999999995</v>
      </c>
    </row>
    <row r="2263" spans="1:8">
      <c r="A2263">
        <v>2262</v>
      </c>
      <c r="B2263" t="str">
        <f>IF(Data!$B2267&lt;&gt;INDEX(Unique!$B$2:$B$5, MATCH(Data!$A2267, Unique!$A$2:$A$5, 0)), "Mismatch", "")</f>
        <v/>
      </c>
      <c r="E2263" s="28" t="s">
        <v>23</v>
      </c>
      <c r="F2263" s="38">
        <v>0.6</v>
      </c>
      <c r="G2263" s="43">
        <v>8000</v>
      </c>
      <c r="H2263" s="38">
        <v>4800</v>
      </c>
    </row>
    <row r="2264" spans="1:8">
      <c r="A2264">
        <v>2263</v>
      </c>
      <c r="B2264" t="str">
        <f>IF(Data!$B2268&lt;&gt;INDEX(Unique!$B$2:$B$5, MATCH(Data!$A2268, Unique!$A$2:$A$5, 0)), "Mismatch", "")</f>
        <v/>
      </c>
      <c r="E2264" s="28" t="s">
        <v>18</v>
      </c>
      <c r="F2264" s="38">
        <v>0.54999999999999993</v>
      </c>
      <c r="G2264" s="43">
        <v>10500</v>
      </c>
      <c r="H2264" s="38">
        <v>5774.9999999999991</v>
      </c>
    </row>
    <row r="2265" spans="1:8">
      <c r="A2265">
        <v>2264</v>
      </c>
      <c r="B2265" t="str">
        <f>IF(Data!$B2269&lt;&gt;INDEX(Unique!$B$2:$B$5, MATCH(Data!$A2269, Unique!$A$2:$A$5, 0)), "Mismatch", "")</f>
        <v/>
      </c>
      <c r="E2265" s="28" t="s">
        <v>19</v>
      </c>
      <c r="F2265" s="38">
        <v>0.5</v>
      </c>
      <c r="G2265" s="43">
        <v>8000</v>
      </c>
      <c r="H2265" s="38">
        <v>4000</v>
      </c>
    </row>
    <row r="2266" spans="1:8">
      <c r="A2266">
        <v>2265</v>
      </c>
      <c r="B2266" t="str">
        <f>IF(Data!$B2270&lt;&gt;INDEX(Unique!$B$2:$B$5, MATCH(Data!$A2270, Unique!$A$2:$A$5, 0)), "Mismatch", "")</f>
        <v/>
      </c>
      <c r="E2266" s="28" t="s">
        <v>20</v>
      </c>
      <c r="F2266" s="38">
        <v>0.5</v>
      </c>
      <c r="G2266" s="43">
        <v>7750</v>
      </c>
      <c r="H2266" s="38">
        <v>3875</v>
      </c>
    </row>
    <row r="2267" spans="1:8">
      <c r="A2267">
        <v>2266</v>
      </c>
      <c r="B2267" t="str">
        <f>IF(Data!$B2271&lt;&gt;INDEX(Unique!$B$2:$B$5, MATCH(Data!$A2271, Unique!$A$2:$A$5, 0)), "Mismatch", "")</f>
        <v/>
      </c>
      <c r="E2267" s="28" t="s">
        <v>21</v>
      </c>
      <c r="F2267" s="38">
        <v>0.5</v>
      </c>
      <c r="G2267" s="43">
        <v>7500</v>
      </c>
      <c r="H2267" s="38">
        <v>3750</v>
      </c>
    </row>
    <row r="2268" spans="1:8">
      <c r="A2268">
        <v>2267</v>
      </c>
      <c r="B2268" t="str">
        <f>IF(Data!$B2272&lt;&gt;INDEX(Unique!$B$2:$B$5, MATCH(Data!$A2272, Unique!$A$2:$A$5, 0)), "Mismatch", "")</f>
        <v/>
      </c>
      <c r="E2268" s="28" t="s">
        <v>22</v>
      </c>
      <c r="F2268" s="38">
        <v>0.65</v>
      </c>
      <c r="G2268" s="43">
        <v>7500</v>
      </c>
      <c r="H2268" s="38">
        <v>4875</v>
      </c>
    </row>
    <row r="2269" spans="1:8">
      <c r="A2269">
        <v>2268</v>
      </c>
      <c r="B2269" t="str">
        <f>IF(Data!$B2273&lt;&gt;INDEX(Unique!$B$2:$B$5, MATCH(Data!$A2273, Unique!$A$2:$A$5, 0)), "Mismatch", "")</f>
        <v/>
      </c>
      <c r="E2269" s="28" t="s">
        <v>23</v>
      </c>
      <c r="F2269" s="38">
        <v>0.70000000000000007</v>
      </c>
      <c r="G2269" s="43">
        <v>9250</v>
      </c>
      <c r="H2269" s="38">
        <v>6475.0000000000009</v>
      </c>
    </row>
    <row r="2270" spans="1:8">
      <c r="A2270">
        <v>2269</v>
      </c>
      <c r="B2270" t="str">
        <f>IF(Data!$B2274&lt;&gt;INDEX(Unique!$B$2:$B$5, MATCH(Data!$A2274, Unique!$A$2:$A$5, 0)), "Mismatch", "")</f>
        <v/>
      </c>
      <c r="E2270" s="28" t="s">
        <v>18</v>
      </c>
      <c r="F2270" s="38">
        <v>0.65</v>
      </c>
      <c r="G2270" s="43">
        <v>11500</v>
      </c>
      <c r="H2270" s="38">
        <v>7475</v>
      </c>
    </row>
    <row r="2271" spans="1:8">
      <c r="A2271">
        <v>2270</v>
      </c>
      <c r="B2271" t="str">
        <f>IF(Data!$B2275&lt;&gt;INDEX(Unique!$B$2:$B$5, MATCH(Data!$A2275, Unique!$A$2:$A$5, 0)), "Mismatch", "")</f>
        <v/>
      </c>
      <c r="E2271" s="28" t="s">
        <v>19</v>
      </c>
      <c r="F2271" s="38">
        <v>0.60000000000000009</v>
      </c>
      <c r="G2271" s="43">
        <v>9000</v>
      </c>
      <c r="H2271" s="38">
        <v>5400.0000000000009</v>
      </c>
    </row>
    <row r="2272" spans="1:8">
      <c r="A2272">
        <v>2271</v>
      </c>
      <c r="B2272" t="str">
        <f>IF(Data!$B2276&lt;&gt;INDEX(Unique!$B$2:$B$5, MATCH(Data!$A2276, Unique!$A$2:$A$5, 0)), "Mismatch", "")</f>
        <v/>
      </c>
      <c r="E2272" s="28" t="s">
        <v>20</v>
      </c>
      <c r="F2272" s="38">
        <v>0.55000000000000004</v>
      </c>
      <c r="G2272" s="43">
        <v>8250</v>
      </c>
      <c r="H2272" s="38">
        <v>4537.5</v>
      </c>
    </row>
    <row r="2273" spans="1:8">
      <c r="A2273">
        <v>2272</v>
      </c>
      <c r="B2273" t="str">
        <f>IF(Data!$B2277&lt;&gt;INDEX(Unique!$B$2:$B$5, MATCH(Data!$A2277, Unique!$A$2:$A$5, 0)), "Mismatch", "")</f>
        <v/>
      </c>
      <c r="E2273" s="28" t="s">
        <v>21</v>
      </c>
      <c r="F2273" s="38">
        <v>0.55000000000000004</v>
      </c>
      <c r="G2273" s="43">
        <v>7750</v>
      </c>
      <c r="H2273" s="38">
        <v>4262.5</v>
      </c>
    </row>
    <row r="2274" spans="1:8">
      <c r="A2274">
        <v>2273</v>
      </c>
      <c r="B2274" t="str">
        <f>IF(Data!$B2278&lt;&gt;INDEX(Unique!$B$2:$B$5, MATCH(Data!$A2278, Unique!$A$2:$A$5, 0)), "Mismatch", "")</f>
        <v/>
      </c>
      <c r="E2274" s="28" t="s">
        <v>22</v>
      </c>
      <c r="F2274" s="38">
        <v>0.65</v>
      </c>
      <c r="G2274" s="43">
        <v>8000</v>
      </c>
      <c r="H2274" s="38">
        <v>5200</v>
      </c>
    </row>
    <row r="2275" spans="1:8">
      <c r="A2275">
        <v>2274</v>
      </c>
      <c r="B2275" t="str">
        <f>IF(Data!$B2279&lt;&gt;INDEX(Unique!$B$2:$B$5, MATCH(Data!$A2279, Unique!$A$2:$A$5, 0)), "Mismatch", "")</f>
        <v/>
      </c>
      <c r="E2275" s="28" t="s">
        <v>23</v>
      </c>
      <c r="F2275" s="38">
        <v>0.70000000000000007</v>
      </c>
      <c r="G2275" s="43">
        <v>9750</v>
      </c>
      <c r="H2275" s="38">
        <v>6825.0000000000009</v>
      </c>
    </row>
    <row r="2276" spans="1:8">
      <c r="A2276">
        <v>2275</v>
      </c>
      <c r="B2276" t="str">
        <f>IF(Data!$B2280&lt;&gt;INDEX(Unique!$B$2:$B$5, MATCH(Data!$A2280, Unique!$A$2:$A$5, 0)), "Mismatch", "")</f>
        <v/>
      </c>
      <c r="E2276" s="28" t="s">
        <v>18</v>
      </c>
      <c r="F2276" s="38">
        <v>0.65</v>
      </c>
      <c r="G2276" s="43">
        <v>11250</v>
      </c>
      <c r="H2276" s="38">
        <v>7312.5</v>
      </c>
    </row>
    <row r="2277" spans="1:8">
      <c r="A2277">
        <v>2276</v>
      </c>
      <c r="B2277" t="str">
        <f>IF(Data!$B2281&lt;&gt;INDEX(Unique!$B$2:$B$5, MATCH(Data!$A2281, Unique!$A$2:$A$5, 0)), "Mismatch", "")</f>
        <v/>
      </c>
      <c r="E2277" s="28" t="s">
        <v>19</v>
      </c>
      <c r="F2277" s="38">
        <v>0.60000000000000009</v>
      </c>
      <c r="G2277" s="43">
        <v>9000</v>
      </c>
      <c r="H2277" s="38">
        <v>5400.0000000000009</v>
      </c>
    </row>
    <row r="2278" spans="1:8">
      <c r="A2278">
        <v>2277</v>
      </c>
      <c r="B2278" t="str">
        <f>IF(Data!$B2282&lt;&gt;INDEX(Unique!$B$2:$B$5, MATCH(Data!$A2282, Unique!$A$2:$A$5, 0)), "Mismatch", "")</f>
        <v/>
      </c>
      <c r="E2278" s="28" t="s">
        <v>20</v>
      </c>
      <c r="F2278" s="38">
        <v>0.55000000000000004</v>
      </c>
      <c r="G2278" s="43">
        <v>8250</v>
      </c>
      <c r="H2278" s="38">
        <v>4537.5</v>
      </c>
    </row>
    <row r="2279" spans="1:8">
      <c r="A2279">
        <v>2278</v>
      </c>
      <c r="B2279" t="str">
        <f>IF(Data!$B2283&lt;&gt;INDEX(Unique!$B$2:$B$5, MATCH(Data!$A2283, Unique!$A$2:$A$5, 0)), "Mismatch", "")</f>
        <v/>
      </c>
      <c r="E2279" s="28" t="s">
        <v>21</v>
      </c>
      <c r="F2279" s="38">
        <v>0.45</v>
      </c>
      <c r="G2279" s="43">
        <v>7750</v>
      </c>
      <c r="H2279" s="38">
        <v>3487.5</v>
      </c>
    </row>
    <row r="2280" spans="1:8">
      <c r="A2280">
        <v>2279</v>
      </c>
      <c r="B2280" t="str">
        <f>IF(Data!$B2284&lt;&gt;INDEX(Unique!$B$2:$B$5, MATCH(Data!$A2284, Unique!$A$2:$A$5, 0)), "Mismatch", "")</f>
        <v/>
      </c>
      <c r="E2280" s="28" t="s">
        <v>22</v>
      </c>
      <c r="F2280" s="38">
        <v>0.55000000000000004</v>
      </c>
      <c r="G2280" s="43">
        <v>7500</v>
      </c>
      <c r="H2280" s="38">
        <v>4125</v>
      </c>
    </row>
    <row r="2281" spans="1:8">
      <c r="A2281">
        <v>2280</v>
      </c>
      <c r="B2281" t="str">
        <f>IF(Data!$B2285&lt;&gt;INDEX(Unique!$B$2:$B$5, MATCH(Data!$A2285, Unique!$A$2:$A$5, 0)), "Mismatch", "")</f>
        <v/>
      </c>
      <c r="E2281" s="28" t="s">
        <v>23</v>
      </c>
      <c r="F2281" s="38">
        <v>0.60000000000000009</v>
      </c>
      <c r="G2281" s="43">
        <v>9250</v>
      </c>
      <c r="H2281" s="38">
        <v>5550.0000000000009</v>
      </c>
    </row>
    <row r="2282" spans="1:8">
      <c r="A2282">
        <v>2281</v>
      </c>
      <c r="B2282" t="str">
        <f>IF(Data!$B2286&lt;&gt;INDEX(Unique!$B$2:$B$5, MATCH(Data!$A2286, Unique!$A$2:$A$5, 0)), "Mismatch", "")</f>
        <v/>
      </c>
      <c r="E2282" s="28" t="s">
        <v>18</v>
      </c>
      <c r="F2282" s="38">
        <v>0.55000000000000004</v>
      </c>
      <c r="G2282" s="43">
        <v>10250</v>
      </c>
      <c r="H2282" s="38">
        <v>5637.5000000000009</v>
      </c>
    </row>
    <row r="2283" spans="1:8">
      <c r="A2283">
        <v>2282</v>
      </c>
      <c r="B2283" t="str">
        <f>IF(Data!$B2287&lt;&gt;INDEX(Unique!$B$2:$B$5, MATCH(Data!$A2287, Unique!$A$2:$A$5, 0)), "Mismatch", "")</f>
        <v/>
      </c>
      <c r="E2283" s="28" t="s">
        <v>19</v>
      </c>
      <c r="F2283" s="38">
        <v>0.50000000000000011</v>
      </c>
      <c r="G2283" s="43">
        <v>8250</v>
      </c>
      <c r="H2283" s="38">
        <v>4125.0000000000009</v>
      </c>
    </row>
    <row r="2284" spans="1:8">
      <c r="A2284">
        <v>2283</v>
      </c>
      <c r="B2284" t="str">
        <f>IF(Data!$B2288&lt;&gt;INDEX(Unique!$B$2:$B$5, MATCH(Data!$A2288, Unique!$A$2:$A$5, 0)), "Mismatch", "")</f>
        <v/>
      </c>
      <c r="E2284" s="28" t="s">
        <v>20</v>
      </c>
      <c r="F2284" s="38">
        <v>0.4</v>
      </c>
      <c r="G2284" s="43">
        <v>7250</v>
      </c>
      <c r="H2284" s="38">
        <v>2900</v>
      </c>
    </row>
    <row r="2285" spans="1:8">
      <c r="A2285">
        <v>2284</v>
      </c>
      <c r="B2285" t="str">
        <f>IF(Data!$B2289&lt;&gt;INDEX(Unique!$B$2:$B$5, MATCH(Data!$A2289, Unique!$A$2:$A$5, 0)), "Mismatch", "")</f>
        <v/>
      </c>
      <c r="E2285" s="28" t="s">
        <v>21</v>
      </c>
      <c r="F2285" s="38">
        <v>0.4</v>
      </c>
      <c r="G2285" s="43">
        <v>7000</v>
      </c>
      <c r="H2285" s="38">
        <v>2800</v>
      </c>
    </row>
    <row r="2286" spans="1:8">
      <c r="A2286">
        <v>2285</v>
      </c>
      <c r="B2286" t="str">
        <f>IF(Data!$B2290&lt;&gt;INDEX(Unique!$B$2:$B$5, MATCH(Data!$A2290, Unique!$A$2:$A$5, 0)), "Mismatch", "")</f>
        <v/>
      </c>
      <c r="E2286" s="28" t="s">
        <v>22</v>
      </c>
      <c r="F2286" s="38">
        <v>0.5</v>
      </c>
      <c r="G2286" s="43">
        <v>7000</v>
      </c>
      <c r="H2286" s="38">
        <v>3500</v>
      </c>
    </row>
    <row r="2287" spans="1:8">
      <c r="A2287">
        <v>2286</v>
      </c>
      <c r="B2287" t="str">
        <f>IF(Data!$B2291&lt;&gt;INDEX(Unique!$B$2:$B$5, MATCH(Data!$A2291, Unique!$A$2:$A$5, 0)), "Mismatch", "")</f>
        <v/>
      </c>
      <c r="E2287" s="28" t="s">
        <v>23</v>
      </c>
      <c r="F2287" s="38">
        <v>0.55000000000000004</v>
      </c>
      <c r="G2287" s="43">
        <v>8000</v>
      </c>
      <c r="H2287" s="38">
        <v>4400</v>
      </c>
    </row>
    <row r="2288" spans="1:8">
      <c r="A2288">
        <v>2287</v>
      </c>
      <c r="B2288" t="str">
        <f>IF(Data!$B2292&lt;&gt;INDEX(Unique!$B$2:$B$5, MATCH(Data!$A2292, Unique!$A$2:$A$5, 0)), "Mismatch", "")</f>
        <v/>
      </c>
      <c r="E2288" s="28" t="s">
        <v>18</v>
      </c>
      <c r="F2288" s="38">
        <v>0.55000000000000004</v>
      </c>
      <c r="G2288" s="43">
        <v>9750</v>
      </c>
      <c r="H2288" s="38">
        <v>5362.5</v>
      </c>
    </row>
    <row r="2289" spans="1:8">
      <c r="A2289">
        <v>2288</v>
      </c>
      <c r="B2289" t="str">
        <f>IF(Data!$B2293&lt;&gt;INDEX(Unique!$B$2:$B$5, MATCH(Data!$A2293, Unique!$A$2:$A$5, 0)), "Mismatch", "")</f>
        <v/>
      </c>
      <c r="E2289" s="28" t="s">
        <v>19</v>
      </c>
      <c r="F2289" s="38">
        <v>0.45000000000000012</v>
      </c>
      <c r="G2289" s="43">
        <v>8000</v>
      </c>
      <c r="H2289" s="38">
        <v>3600.0000000000009</v>
      </c>
    </row>
    <row r="2290" spans="1:8">
      <c r="A2290">
        <v>2289</v>
      </c>
      <c r="B2290" t="str">
        <f>IF(Data!$B2294&lt;&gt;INDEX(Unique!$B$2:$B$5, MATCH(Data!$A2294, Unique!$A$2:$A$5, 0)), "Mismatch", "")</f>
        <v/>
      </c>
      <c r="E2290" s="28" t="s">
        <v>20</v>
      </c>
      <c r="F2290" s="38">
        <v>0.45000000000000012</v>
      </c>
      <c r="G2290" s="43">
        <v>6750</v>
      </c>
      <c r="H2290" s="38">
        <v>3037.5000000000009</v>
      </c>
    </row>
    <row r="2291" spans="1:8">
      <c r="A2291">
        <v>2290</v>
      </c>
      <c r="B2291" t="str">
        <f>IF(Data!$B2295&lt;&gt;INDEX(Unique!$B$2:$B$5, MATCH(Data!$A2295, Unique!$A$2:$A$5, 0)), "Mismatch", "")</f>
        <v/>
      </c>
      <c r="E2291" s="28" t="s">
        <v>21</v>
      </c>
      <c r="F2291" s="38">
        <v>0.45000000000000012</v>
      </c>
      <c r="G2291" s="43">
        <v>6500</v>
      </c>
      <c r="H2291" s="38">
        <v>2925.0000000000009</v>
      </c>
    </row>
    <row r="2292" spans="1:8">
      <c r="A2292">
        <v>2291</v>
      </c>
      <c r="B2292" t="str">
        <f>IF(Data!$B2296&lt;&gt;INDEX(Unique!$B$2:$B$5, MATCH(Data!$A2296, Unique!$A$2:$A$5, 0)), "Mismatch", "")</f>
        <v/>
      </c>
      <c r="E2292" s="28" t="s">
        <v>22</v>
      </c>
      <c r="F2292" s="38">
        <v>0.55000000000000004</v>
      </c>
      <c r="G2292" s="43">
        <v>6500</v>
      </c>
      <c r="H2292" s="38">
        <v>3575.0000000000005</v>
      </c>
    </row>
    <row r="2293" spans="1:8">
      <c r="A2293">
        <v>2292</v>
      </c>
      <c r="B2293" t="str">
        <f>IF(Data!$B2297&lt;&gt;INDEX(Unique!$B$2:$B$5, MATCH(Data!$A2297, Unique!$A$2:$A$5, 0)), "Mismatch", "")</f>
        <v/>
      </c>
      <c r="E2293" s="28" t="s">
        <v>23</v>
      </c>
      <c r="F2293" s="38">
        <v>0.6</v>
      </c>
      <c r="G2293" s="43">
        <v>7750</v>
      </c>
      <c r="H2293" s="38">
        <v>4650</v>
      </c>
    </row>
    <row r="2294" spans="1:8">
      <c r="A2294">
        <v>2293</v>
      </c>
      <c r="B2294" t="str">
        <f>IF(Data!$B2298&lt;&gt;INDEX(Unique!$B$2:$B$5, MATCH(Data!$A2298, Unique!$A$2:$A$5, 0)), "Mismatch", "")</f>
        <v/>
      </c>
      <c r="E2294" s="28" t="s">
        <v>18</v>
      </c>
      <c r="F2294" s="38">
        <v>0.55000000000000004</v>
      </c>
      <c r="G2294" s="43">
        <v>9250</v>
      </c>
      <c r="H2294" s="38">
        <v>5087.5</v>
      </c>
    </row>
    <row r="2295" spans="1:8">
      <c r="A2295">
        <v>2294</v>
      </c>
      <c r="B2295" t="str">
        <f>IF(Data!$B2299&lt;&gt;INDEX(Unique!$B$2:$B$5, MATCH(Data!$A2299, Unique!$A$2:$A$5, 0)), "Mismatch", "")</f>
        <v/>
      </c>
      <c r="E2295" s="28" t="s">
        <v>19</v>
      </c>
      <c r="F2295" s="38">
        <v>0.45000000000000012</v>
      </c>
      <c r="G2295" s="43">
        <v>7500</v>
      </c>
      <c r="H2295" s="38">
        <v>3375.0000000000009</v>
      </c>
    </row>
    <row r="2296" spans="1:8">
      <c r="A2296">
        <v>2295</v>
      </c>
      <c r="B2296" t="str">
        <f>IF(Data!$B2300&lt;&gt;INDEX(Unique!$B$2:$B$5, MATCH(Data!$A2300, Unique!$A$2:$A$5, 0)), "Mismatch", "")</f>
        <v/>
      </c>
      <c r="E2296" s="28" t="s">
        <v>20</v>
      </c>
      <c r="F2296" s="38">
        <v>0.45000000000000012</v>
      </c>
      <c r="G2296" s="43">
        <v>6950</v>
      </c>
      <c r="H2296" s="38">
        <v>3127.5000000000009</v>
      </c>
    </row>
    <row r="2297" spans="1:8">
      <c r="A2297">
        <v>2296</v>
      </c>
      <c r="B2297" t="str">
        <f>IF(Data!$B2301&lt;&gt;INDEX(Unique!$B$2:$B$5, MATCH(Data!$A2301, Unique!$A$2:$A$5, 0)), "Mismatch", "")</f>
        <v/>
      </c>
      <c r="E2297" s="28" t="s">
        <v>21</v>
      </c>
      <c r="F2297" s="38">
        <v>0.55000000000000016</v>
      </c>
      <c r="G2297" s="43">
        <v>7500</v>
      </c>
      <c r="H2297" s="38">
        <v>4125.0000000000009</v>
      </c>
    </row>
    <row r="2298" spans="1:8">
      <c r="A2298">
        <v>2297</v>
      </c>
      <c r="B2298" t="str">
        <f>IF(Data!$B2302&lt;&gt;INDEX(Unique!$B$2:$B$5, MATCH(Data!$A2302, Unique!$A$2:$A$5, 0)), "Mismatch", "")</f>
        <v/>
      </c>
      <c r="E2298" s="28" t="s">
        <v>22</v>
      </c>
      <c r="F2298" s="38">
        <v>0.70000000000000007</v>
      </c>
      <c r="G2298" s="43">
        <v>7250</v>
      </c>
      <c r="H2298" s="38">
        <v>5075.0000000000009</v>
      </c>
    </row>
    <row r="2299" spans="1:8">
      <c r="A2299">
        <v>2298</v>
      </c>
      <c r="B2299" t="str">
        <f>IF(Data!$B2303&lt;&gt;INDEX(Unique!$B$2:$B$5, MATCH(Data!$A2303, Unique!$A$2:$A$5, 0)), "Mismatch", "")</f>
        <v/>
      </c>
      <c r="E2299" s="28" t="s">
        <v>23</v>
      </c>
      <c r="F2299" s="38">
        <v>0.75</v>
      </c>
      <c r="G2299" s="43">
        <v>8250</v>
      </c>
      <c r="H2299" s="38">
        <v>6187.5</v>
      </c>
    </row>
    <row r="2300" spans="1:8">
      <c r="A2300">
        <v>2299</v>
      </c>
      <c r="B2300" t="str">
        <f>IF(Data!$B2304&lt;&gt;INDEX(Unique!$B$2:$B$5, MATCH(Data!$A2304, Unique!$A$2:$A$5, 0)), "Mismatch", "")</f>
        <v/>
      </c>
      <c r="E2300" s="28" t="s">
        <v>18</v>
      </c>
      <c r="F2300" s="38">
        <v>0.70000000000000007</v>
      </c>
      <c r="G2300" s="43">
        <v>10750</v>
      </c>
      <c r="H2300" s="38">
        <v>7525.0000000000009</v>
      </c>
    </row>
    <row r="2301" spans="1:8">
      <c r="A2301">
        <v>2300</v>
      </c>
      <c r="B2301" t="str">
        <f>IF(Data!$B2305&lt;&gt;INDEX(Unique!$B$2:$B$5, MATCH(Data!$A2305, Unique!$A$2:$A$5, 0)), "Mismatch", "")</f>
        <v/>
      </c>
      <c r="E2301" s="28" t="s">
        <v>19</v>
      </c>
      <c r="F2301" s="38">
        <v>0.60000000000000009</v>
      </c>
      <c r="G2301" s="43">
        <v>8750</v>
      </c>
      <c r="H2301" s="38">
        <v>5250.0000000000009</v>
      </c>
    </row>
    <row r="2302" spans="1:8">
      <c r="A2302">
        <v>2301</v>
      </c>
      <c r="B2302" t="str">
        <f>IF(Data!$B2306&lt;&gt;INDEX(Unique!$B$2:$B$5, MATCH(Data!$A2306, Unique!$A$2:$A$5, 0)), "Mismatch", "")</f>
        <v/>
      </c>
      <c r="E2302" s="28" t="s">
        <v>20</v>
      </c>
      <c r="F2302" s="38">
        <v>0.60000000000000009</v>
      </c>
      <c r="G2302" s="43">
        <v>8250</v>
      </c>
      <c r="H2302" s="38">
        <v>4950.0000000000009</v>
      </c>
    </row>
    <row r="2303" spans="1:8">
      <c r="A2303">
        <v>2302</v>
      </c>
      <c r="B2303" t="str">
        <f>IF(Data!$B2307&lt;&gt;INDEX(Unique!$B$2:$B$5, MATCH(Data!$A2307, Unique!$A$2:$A$5, 0)), "Mismatch", "")</f>
        <v/>
      </c>
      <c r="E2303" s="28" t="s">
        <v>21</v>
      </c>
      <c r="F2303" s="38">
        <v>0.60000000000000009</v>
      </c>
      <c r="G2303" s="43">
        <v>7750</v>
      </c>
      <c r="H2303" s="38">
        <v>4650.0000000000009</v>
      </c>
    </row>
    <row r="2304" spans="1:8">
      <c r="A2304">
        <v>2303</v>
      </c>
      <c r="B2304" t="str">
        <f>IF(Data!$B2308&lt;&gt;INDEX(Unique!$B$2:$B$5, MATCH(Data!$A2308, Unique!$A$2:$A$5, 0)), "Mismatch", "")</f>
        <v/>
      </c>
      <c r="E2304" s="28" t="s">
        <v>22</v>
      </c>
      <c r="F2304" s="38">
        <v>0.70000000000000007</v>
      </c>
      <c r="G2304" s="43">
        <v>7750</v>
      </c>
      <c r="H2304" s="38">
        <v>5425.0000000000009</v>
      </c>
    </row>
    <row r="2305" spans="1:8">
      <c r="A2305">
        <v>2304</v>
      </c>
      <c r="B2305" t="str">
        <f>IF(Data!$B2309&lt;&gt;INDEX(Unique!$B$2:$B$5, MATCH(Data!$A2309, Unique!$A$2:$A$5, 0)), "Mismatch", "")</f>
        <v/>
      </c>
      <c r="E2305" s="28" t="s">
        <v>23</v>
      </c>
      <c r="F2305" s="38">
        <v>0.75</v>
      </c>
      <c r="G2305" s="43">
        <v>8750</v>
      </c>
      <c r="H2305" s="38">
        <v>6562.5</v>
      </c>
    </row>
    <row r="2306" spans="1:8">
      <c r="A2306">
        <v>2305</v>
      </c>
      <c r="B2306" t="str">
        <f>IF(Data!$B2310&lt;&gt;INDEX(Unique!$B$2:$B$5, MATCH(Data!$A2310, Unique!$A$2:$A$5, 0)), "Mismatch", "")</f>
        <v/>
      </c>
      <c r="E2306" s="28" t="s">
        <v>18</v>
      </c>
      <c r="F2306" s="38">
        <v>0.35000000000000003</v>
      </c>
      <c r="G2306" s="43">
        <v>9250</v>
      </c>
      <c r="H2306" s="38">
        <v>3237.5000000000005</v>
      </c>
    </row>
    <row r="2307" spans="1:8">
      <c r="A2307">
        <v>2306</v>
      </c>
      <c r="B2307" t="str">
        <f>IF(Data!$B2311&lt;&gt;INDEX(Unique!$B$2:$B$5, MATCH(Data!$A2311, Unique!$A$2:$A$5, 0)), "Mismatch", "")</f>
        <v/>
      </c>
      <c r="E2307" s="28" t="s">
        <v>19</v>
      </c>
      <c r="F2307" s="38">
        <v>0.35000000000000003</v>
      </c>
      <c r="G2307" s="43">
        <v>7250</v>
      </c>
      <c r="H2307" s="38">
        <v>2537.5000000000005</v>
      </c>
    </row>
    <row r="2308" spans="1:8">
      <c r="A2308">
        <v>2307</v>
      </c>
      <c r="B2308" t="str">
        <f>IF(Data!$B2312&lt;&gt;INDEX(Unique!$B$2:$B$5, MATCH(Data!$A2312, Unique!$A$2:$A$5, 0)), "Mismatch", "")</f>
        <v/>
      </c>
      <c r="E2308" s="28" t="s">
        <v>20</v>
      </c>
      <c r="F2308" s="38">
        <v>0.25000000000000006</v>
      </c>
      <c r="G2308" s="43">
        <v>7250</v>
      </c>
      <c r="H2308" s="38">
        <v>1812.5000000000005</v>
      </c>
    </row>
    <row r="2309" spans="1:8">
      <c r="A2309">
        <v>2308</v>
      </c>
      <c r="B2309" t="str">
        <f>IF(Data!$B2313&lt;&gt;INDEX(Unique!$B$2:$B$5, MATCH(Data!$A2313, Unique!$A$2:$A$5, 0)), "Mismatch", "")</f>
        <v/>
      </c>
      <c r="E2309" s="28" t="s">
        <v>21</v>
      </c>
      <c r="F2309" s="38">
        <v>0.3</v>
      </c>
      <c r="G2309" s="43">
        <v>5750</v>
      </c>
      <c r="H2309" s="38">
        <v>1725</v>
      </c>
    </row>
    <row r="2310" spans="1:8">
      <c r="A2310">
        <v>2309</v>
      </c>
      <c r="B2310" t="str">
        <f>IF(Data!$B2314&lt;&gt;INDEX(Unique!$B$2:$B$5, MATCH(Data!$A2314, Unique!$A$2:$A$5, 0)), "Mismatch", "")</f>
        <v/>
      </c>
      <c r="E2310" s="28" t="s">
        <v>22</v>
      </c>
      <c r="F2310" s="38">
        <v>0.45</v>
      </c>
      <c r="G2310" s="43">
        <v>6250</v>
      </c>
      <c r="H2310" s="38">
        <v>2812.5</v>
      </c>
    </row>
    <row r="2311" spans="1:8">
      <c r="A2311">
        <v>2310</v>
      </c>
      <c r="B2311" t="str">
        <f>IF(Data!$B2315&lt;&gt;INDEX(Unique!$B$2:$B$5, MATCH(Data!$A2315, Unique!$A$2:$A$5, 0)), "Mismatch", "")</f>
        <v/>
      </c>
      <c r="E2311" s="28" t="s">
        <v>23</v>
      </c>
      <c r="F2311" s="38">
        <v>0.35000000000000003</v>
      </c>
      <c r="G2311" s="43">
        <v>7250</v>
      </c>
      <c r="H2311" s="38">
        <v>2537.5000000000005</v>
      </c>
    </row>
    <row r="2312" spans="1:8">
      <c r="A2312">
        <v>2311</v>
      </c>
      <c r="B2312" t="str">
        <f>IF(Data!$B2316&lt;&gt;INDEX(Unique!$B$2:$B$5, MATCH(Data!$A2316, Unique!$A$2:$A$5, 0)), "Mismatch", "")</f>
        <v/>
      </c>
      <c r="E2312" s="28" t="s">
        <v>18</v>
      </c>
      <c r="F2312" s="38">
        <v>0.35000000000000003</v>
      </c>
      <c r="G2312" s="43">
        <v>9750</v>
      </c>
      <c r="H2312" s="38">
        <v>3412.5000000000005</v>
      </c>
    </row>
    <row r="2313" spans="1:8">
      <c r="A2313">
        <v>2312</v>
      </c>
      <c r="B2313" t="str">
        <f>IF(Data!$B2317&lt;&gt;INDEX(Unique!$B$2:$B$5, MATCH(Data!$A2317, Unique!$A$2:$A$5, 0)), "Mismatch", "")</f>
        <v/>
      </c>
      <c r="E2313" s="28" t="s">
        <v>19</v>
      </c>
      <c r="F2313" s="38">
        <v>0.35000000000000003</v>
      </c>
      <c r="G2313" s="43">
        <v>6250</v>
      </c>
      <c r="H2313" s="38">
        <v>2187.5</v>
      </c>
    </row>
    <row r="2314" spans="1:8">
      <c r="A2314">
        <v>2313</v>
      </c>
      <c r="B2314" t="str">
        <f>IF(Data!$B2318&lt;&gt;INDEX(Unique!$B$2:$B$5, MATCH(Data!$A2318, Unique!$A$2:$A$5, 0)), "Mismatch", "")</f>
        <v/>
      </c>
      <c r="E2314" s="28" t="s">
        <v>20</v>
      </c>
      <c r="F2314" s="38">
        <v>0.25000000000000006</v>
      </c>
      <c r="G2314" s="43">
        <v>6750</v>
      </c>
      <c r="H2314" s="38">
        <v>1687.5000000000005</v>
      </c>
    </row>
    <row r="2315" spans="1:8">
      <c r="A2315">
        <v>2314</v>
      </c>
      <c r="B2315" t="str">
        <f>IF(Data!$B2319&lt;&gt;INDEX(Unique!$B$2:$B$5, MATCH(Data!$A2319, Unique!$A$2:$A$5, 0)), "Mismatch", "")</f>
        <v/>
      </c>
      <c r="E2315" s="28" t="s">
        <v>21</v>
      </c>
      <c r="F2315" s="38">
        <v>0.3</v>
      </c>
      <c r="G2315" s="43">
        <v>5250</v>
      </c>
      <c r="H2315" s="38">
        <v>1575</v>
      </c>
    </row>
    <row r="2316" spans="1:8">
      <c r="A2316">
        <v>2315</v>
      </c>
      <c r="B2316" t="str">
        <f>IF(Data!$B2320&lt;&gt;INDEX(Unique!$B$2:$B$5, MATCH(Data!$A2320, Unique!$A$2:$A$5, 0)), "Mismatch", "")</f>
        <v/>
      </c>
      <c r="E2316" s="28" t="s">
        <v>22</v>
      </c>
      <c r="F2316" s="38">
        <v>0.45</v>
      </c>
      <c r="G2316" s="43">
        <v>6000</v>
      </c>
      <c r="H2316" s="38">
        <v>2700</v>
      </c>
    </row>
    <row r="2317" spans="1:8">
      <c r="A2317">
        <v>2316</v>
      </c>
      <c r="B2317" t="str">
        <f>IF(Data!$B2321&lt;&gt;INDEX(Unique!$B$2:$B$5, MATCH(Data!$A2321, Unique!$A$2:$A$5, 0)), "Mismatch", "")</f>
        <v/>
      </c>
      <c r="E2317" s="28" t="s">
        <v>23</v>
      </c>
      <c r="F2317" s="38">
        <v>0.3</v>
      </c>
      <c r="G2317" s="43">
        <v>7000</v>
      </c>
      <c r="H2317" s="38">
        <v>2100</v>
      </c>
    </row>
    <row r="2318" spans="1:8">
      <c r="A2318">
        <v>2317</v>
      </c>
      <c r="B2318" t="str">
        <f>IF(Data!$B2322&lt;&gt;INDEX(Unique!$B$2:$B$5, MATCH(Data!$A2322, Unique!$A$2:$A$5, 0)), "Mismatch", "")</f>
        <v/>
      </c>
      <c r="E2318" s="28" t="s">
        <v>18</v>
      </c>
      <c r="F2318" s="38">
        <v>0.3</v>
      </c>
      <c r="G2318" s="43">
        <v>9200</v>
      </c>
      <c r="H2318" s="38">
        <v>2760</v>
      </c>
    </row>
    <row r="2319" spans="1:8">
      <c r="A2319">
        <v>2318</v>
      </c>
      <c r="B2319" t="str">
        <f>IF(Data!$B2323&lt;&gt;INDEX(Unique!$B$2:$B$5, MATCH(Data!$A2323, Unique!$A$2:$A$5, 0)), "Mismatch", "")</f>
        <v/>
      </c>
      <c r="E2319" s="28" t="s">
        <v>19</v>
      </c>
      <c r="F2319" s="38">
        <v>0.3</v>
      </c>
      <c r="G2319" s="43">
        <v>6000</v>
      </c>
      <c r="H2319" s="38">
        <v>1800</v>
      </c>
    </row>
    <row r="2320" spans="1:8">
      <c r="A2320">
        <v>2319</v>
      </c>
      <c r="B2320" t="str">
        <f>IF(Data!$B2324&lt;&gt;INDEX(Unique!$B$2:$B$5, MATCH(Data!$A2324, Unique!$A$2:$A$5, 0)), "Mismatch", "")</f>
        <v/>
      </c>
      <c r="E2320" s="28" t="s">
        <v>20</v>
      </c>
      <c r="F2320" s="38">
        <v>0.2</v>
      </c>
      <c r="G2320" s="43">
        <v>6250</v>
      </c>
      <c r="H2320" s="38">
        <v>1250</v>
      </c>
    </row>
    <row r="2321" spans="1:8">
      <c r="A2321">
        <v>2320</v>
      </c>
      <c r="B2321" t="str">
        <f>IF(Data!$B2325&lt;&gt;INDEX(Unique!$B$2:$B$5, MATCH(Data!$A2325, Unique!$A$2:$A$5, 0)), "Mismatch", "")</f>
        <v/>
      </c>
      <c r="E2321" s="28" t="s">
        <v>21</v>
      </c>
      <c r="F2321" s="38">
        <v>0.24999999999999994</v>
      </c>
      <c r="G2321" s="43">
        <v>4750</v>
      </c>
      <c r="H2321" s="38">
        <v>1187.4999999999998</v>
      </c>
    </row>
    <row r="2322" spans="1:8">
      <c r="A2322">
        <v>2321</v>
      </c>
      <c r="B2322" t="str">
        <f>IF(Data!$B2326&lt;&gt;INDEX(Unique!$B$2:$B$5, MATCH(Data!$A2326, Unique!$A$2:$A$5, 0)), "Mismatch", "")</f>
        <v/>
      </c>
      <c r="E2322" s="28" t="s">
        <v>22</v>
      </c>
      <c r="F2322" s="38">
        <v>0.40000000000000008</v>
      </c>
      <c r="G2322" s="43">
        <v>5250</v>
      </c>
      <c r="H2322" s="38">
        <v>2100.0000000000005</v>
      </c>
    </row>
    <row r="2323" spans="1:8">
      <c r="A2323">
        <v>2322</v>
      </c>
      <c r="B2323" t="str">
        <f>IF(Data!$B2327&lt;&gt;INDEX(Unique!$B$2:$B$5, MATCH(Data!$A2327, Unique!$A$2:$A$5, 0)), "Mismatch", "")</f>
        <v/>
      </c>
      <c r="E2323" s="28" t="s">
        <v>23</v>
      </c>
      <c r="F2323" s="38">
        <v>0.3</v>
      </c>
      <c r="G2323" s="43">
        <v>6250</v>
      </c>
      <c r="H2323" s="38">
        <v>1875</v>
      </c>
    </row>
    <row r="2324" spans="1:8">
      <c r="A2324">
        <v>2323</v>
      </c>
      <c r="B2324" t="str">
        <f>IF(Data!$B2328&lt;&gt;INDEX(Unique!$B$2:$B$5, MATCH(Data!$A2328, Unique!$A$2:$A$5, 0)), "Mismatch", "")</f>
        <v/>
      </c>
      <c r="E2324" s="28" t="s">
        <v>18</v>
      </c>
      <c r="F2324" s="38">
        <v>0.3</v>
      </c>
      <c r="G2324" s="43">
        <v>8750</v>
      </c>
      <c r="H2324" s="38">
        <v>2625</v>
      </c>
    </row>
    <row r="2325" spans="1:8">
      <c r="A2325">
        <v>2324</v>
      </c>
      <c r="B2325" t="str">
        <f>IF(Data!$B2329&lt;&gt;INDEX(Unique!$B$2:$B$5, MATCH(Data!$A2329, Unique!$A$2:$A$5, 0)), "Mismatch", "")</f>
        <v/>
      </c>
      <c r="E2325" s="28" t="s">
        <v>19</v>
      </c>
      <c r="F2325" s="38">
        <v>0.3</v>
      </c>
      <c r="G2325" s="43">
        <v>5750</v>
      </c>
      <c r="H2325" s="38">
        <v>1725</v>
      </c>
    </row>
    <row r="2326" spans="1:8">
      <c r="A2326">
        <v>2325</v>
      </c>
      <c r="B2326" t="str">
        <f>IF(Data!$B2330&lt;&gt;INDEX(Unique!$B$2:$B$5, MATCH(Data!$A2330, Unique!$A$2:$A$5, 0)), "Mismatch", "")</f>
        <v/>
      </c>
      <c r="E2326" s="28" t="s">
        <v>20</v>
      </c>
      <c r="F2326" s="38">
        <v>0.2</v>
      </c>
      <c r="G2326" s="43">
        <v>5750</v>
      </c>
      <c r="H2326" s="38">
        <v>1150</v>
      </c>
    </row>
    <row r="2327" spans="1:8">
      <c r="A2327">
        <v>2326</v>
      </c>
      <c r="B2327" t="str">
        <f>IF(Data!$B2331&lt;&gt;INDEX(Unique!$B$2:$B$5, MATCH(Data!$A2331, Unique!$A$2:$A$5, 0)), "Mismatch", "")</f>
        <v/>
      </c>
      <c r="E2327" s="28" t="s">
        <v>21</v>
      </c>
      <c r="F2327" s="38">
        <v>0.24999999999999994</v>
      </c>
      <c r="G2327" s="43">
        <v>5000</v>
      </c>
      <c r="H2327" s="38">
        <v>1249.9999999999998</v>
      </c>
    </row>
    <row r="2328" spans="1:8">
      <c r="A2328">
        <v>2327</v>
      </c>
      <c r="B2328" t="str">
        <f>IF(Data!$B2332&lt;&gt;INDEX(Unique!$B$2:$B$5, MATCH(Data!$A2332, Unique!$A$2:$A$5, 0)), "Mismatch", "")</f>
        <v/>
      </c>
      <c r="E2328" s="28" t="s">
        <v>22</v>
      </c>
      <c r="F2328" s="38">
        <v>0.45</v>
      </c>
      <c r="G2328" s="43">
        <v>5250</v>
      </c>
      <c r="H2328" s="38">
        <v>2362.5</v>
      </c>
    </row>
    <row r="2329" spans="1:8">
      <c r="A2329">
        <v>2328</v>
      </c>
      <c r="B2329" t="str">
        <f>IF(Data!$B2333&lt;&gt;INDEX(Unique!$B$2:$B$5, MATCH(Data!$A2333, Unique!$A$2:$A$5, 0)), "Mismatch", "")</f>
        <v/>
      </c>
      <c r="E2329" s="28" t="s">
        <v>23</v>
      </c>
      <c r="F2329" s="38">
        <v>0.35000000000000003</v>
      </c>
      <c r="G2329" s="43">
        <v>6750</v>
      </c>
      <c r="H2329" s="38">
        <v>2362.5</v>
      </c>
    </row>
    <row r="2330" spans="1:8">
      <c r="A2330">
        <v>2329</v>
      </c>
      <c r="B2330" t="str">
        <f>IF(Data!$B2334&lt;&gt;INDEX(Unique!$B$2:$B$5, MATCH(Data!$A2334, Unique!$A$2:$A$5, 0)), "Mismatch", "")</f>
        <v/>
      </c>
      <c r="E2330" s="28" t="s">
        <v>18</v>
      </c>
      <c r="F2330" s="38">
        <v>0.45</v>
      </c>
      <c r="G2330" s="43">
        <v>9450</v>
      </c>
      <c r="H2330" s="38">
        <v>4252.5</v>
      </c>
    </row>
    <row r="2331" spans="1:8">
      <c r="A2331">
        <v>2330</v>
      </c>
      <c r="B2331" t="str">
        <f>IF(Data!$B2335&lt;&gt;INDEX(Unique!$B$2:$B$5, MATCH(Data!$A2335, Unique!$A$2:$A$5, 0)), "Mismatch", "")</f>
        <v/>
      </c>
      <c r="E2331" s="28" t="s">
        <v>19</v>
      </c>
      <c r="F2331" s="38">
        <v>0.45</v>
      </c>
      <c r="G2331" s="43">
        <v>6500</v>
      </c>
      <c r="H2331" s="38">
        <v>2925</v>
      </c>
    </row>
    <row r="2332" spans="1:8">
      <c r="A2332">
        <v>2331</v>
      </c>
      <c r="B2332" t="str">
        <f>IF(Data!$B2336&lt;&gt;INDEX(Unique!$B$2:$B$5, MATCH(Data!$A2336, Unique!$A$2:$A$5, 0)), "Mismatch", "")</f>
        <v/>
      </c>
      <c r="E2332" s="28" t="s">
        <v>20</v>
      </c>
      <c r="F2332" s="38">
        <v>0.4</v>
      </c>
      <c r="G2332" s="43">
        <v>6250</v>
      </c>
      <c r="H2332" s="38">
        <v>2500</v>
      </c>
    </row>
    <row r="2333" spans="1:8">
      <c r="A2333">
        <v>2332</v>
      </c>
      <c r="B2333" t="str">
        <f>IF(Data!$B2337&lt;&gt;INDEX(Unique!$B$2:$B$5, MATCH(Data!$A2337, Unique!$A$2:$A$5, 0)), "Mismatch", "")</f>
        <v/>
      </c>
      <c r="E2333" s="28" t="s">
        <v>21</v>
      </c>
      <c r="F2333" s="38">
        <v>0.4</v>
      </c>
      <c r="G2333" s="43">
        <v>5750</v>
      </c>
      <c r="H2333" s="38">
        <v>2300</v>
      </c>
    </row>
    <row r="2334" spans="1:8">
      <c r="A2334">
        <v>2333</v>
      </c>
      <c r="B2334" t="str">
        <f>IF(Data!$B2338&lt;&gt;INDEX(Unique!$B$2:$B$5, MATCH(Data!$A2338, Unique!$A$2:$A$5, 0)), "Mismatch", "")</f>
        <v/>
      </c>
      <c r="E2334" s="28" t="s">
        <v>22</v>
      </c>
      <c r="F2334" s="38">
        <v>0.49999999999999994</v>
      </c>
      <c r="G2334" s="43">
        <v>6000</v>
      </c>
      <c r="H2334" s="38">
        <v>2999.9999999999995</v>
      </c>
    </row>
    <row r="2335" spans="1:8">
      <c r="A2335">
        <v>2334</v>
      </c>
      <c r="B2335" t="str">
        <f>IF(Data!$B2339&lt;&gt;INDEX(Unique!$B$2:$B$5, MATCH(Data!$A2339, Unique!$A$2:$A$5, 0)), "Mismatch", "")</f>
        <v/>
      </c>
      <c r="E2335" s="28" t="s">
        <v>23</v>
      </c>
      <c r="F2335" s="38">
        <v>0.54999999999999993</v>
      </c>
      <c r="G2335" s="43">
        <v>7000</v>
      </c>
      <c r="H2335" s="38">
        <v>3849.9999999999995</v>
      </c>
    </row>
    <row r="2336" spans="1:8">
      <c r="A2336">
        <v>2335</v>
      </c>
      <c r="B2336" t="str">
        <f>IF(Data!$B2340&lt;&gt;INDEX(Unique!$B$2:$B$5, MATCH(Data!$A2340, Unique!$A$2:$A$5, 0)), "Mismatch", "")</f>
        <v/>
      </c>
      <c r="E2336" s="28" t="s">
        <v>18</v>
      </c>
      <c r="F2336" s="38">
        <v>0.49999999999999994</v>
      </c>
      <c r="G2336" s="43">
        <v>9500</v>
      </c>
      <c r="H2336" s="38">
        <v>4749.9999999999991</v>
      </c>
    </row>
    <row r="2337" spans="1:8">
      <c r="A2337">
        <v>2336</v>
      </c>
      <c r="B2337" t="str">
        <f>IF(Data!$B2341&lt;&gt;INDEX(Unique!$B$2:$B$5, MATCH(Data!$A2341, Unique!$A$2:$A$5, 0)), "Mismatch", "")</f>
        <v/>
      </c>
      <c r="E2337" s="28" t="s">
        <v>19</v>
      </c>
      <c r="F2337" s="38">
        <v>0.45</v>
      </c>
      <c r="G2337" s="43">
        <v>7000</v>
      </c>
      <c r="H2337" s="38">
        <v>3150</v>
      </c>
    </row>
    <row r="2338" spans="1:8">
      <c r="A2338">
        <v>2337</v>
      </c>
      <c r="B2338" t="str">
        <f>IF(Data!$B2342&lt;&gt;INDEX(Unique!$B$2:$B$5, MATCH(Data!$A2342, Unique!$A$2:$A$5, 0)), "Mismatch", "")</f>
        <v/>
      </c>
      <c r="E2338" s="28" t="s">
        <v>20</v>
      </c>
      <c r="F2338" s="38">
        <v>0.5</v>
      </c>
      <c r="G2338" s="43">
        <v>6750</v>
      </c>
      <c r="H2338" s="38">
        <v>3375</v>
      </c>
    </row>
    <row r="2339" spans="1:8">
      <c r="A2339">
        <v>2338</v>
      </c>
      <c r="B2339" t="str">
        <f>IF(Data!$B2343&lt;&gt;INDEX(Unique!$B$2:$B$5, MATCH(Data!$A2343, Unique!$A$2:$A$5, 0)), "Mismatch", "")</f>
        <v/>
      </c>
      <c r="E2339" s="28" t="s">
        <v>21</v>
      </c>
      <c r="F2339" s="38">
        <v>0.5</v>
      </c>
      <c r="G2339" s="43">
        <v>6500</v>
      </c>
      <c r="H2339" s="38">
        <v>3250</v>
      </c>
    </row>
    <row r="2340" spans="1:8">
      <c r="A2340">
        <v>2339</v>
      </c>
      <c r="B2340" t="str">
        <f>IF(Data!$B2344&lt;&gt;INDEX(Unique!$B$2:$B$5, MATCH(Data!$A2344, Unique!$A$2:$A$5, 0)), "Mismatch", "")</f>
        <v/>
      </c>
      <c r="E2340" s="28" t="s">
        <v>22</v>
      </c>
      <c r="F2340" s="38">
        <v>0.65</v>
      </c>
      <c r="G2340" s="43">
        <v>6500</v>
      </c>
      <c r="H2340" s="38">
        <v>4225</v>
      </c>
    </row>
    <row r="2341" spans="1:8">
      <c r="A2341">
        <v>2340</v>
      </c>
      <c r="B2341" t="str">
        <f>IF(Data!$B2345&lt;&gt;INDEX(Unique!$B$2:$B$5, MATCH(Data!$A2345, Unique!$A$2:$A$5, 0)), "Mismatch", "")</f>
        <v/>
      </c>
      <c r="E2341" s="28" t="s">
        <v>23</v>
      </c>
      <c r="F2341" s="38">
        <v>0.70000000000000007</v>
      </c>
      <c r="G2341" s="43">
        <v>8250</v>
      </c>
      <c r="H2341" s="38">
        <v>5775.0000000000009</v>
      </c>
    </row>
    <row r="2342" spans="1:8">
      <c r="A2342">
        <v>2341</v>
      </c>
      <c r="B2342" t="str">
        <f>IF(Data!$B2346&lt;&gt;INDEX(Unique!$B$2:$B$5, MATCH(Data!$A2346, Unique!$A$2:$A$5, 0)), "Mismatch", "")</f>
        <v/>
      </c>
      <c r="E2342" s="28" t="s">
        <v>18</v>
      </c>
      <c r="F2342" s="38">
        <v>0.65</v>
      </c>
      <c r="G2342" s="43">
        <v>10500</v>
      </c>
      <c r="H2342" s="38">
        <v>6825</v>
      </c>
    </row>
    <row r="2343" spans="1:8">
      <c r="A2343">
        <v>2342</v>
      </c>
      <c r="B2343" t="str">
        <f>IF(Data!$B2347&lt;&gt;INDEX(Unique!$B$2:$B$5, MATCH(Data!$A2347, Unique!$A$2:$A$5, 0)), "Mismatch", "")</f>
        <v/>
      </c>
      <c r="E2343" s="28" t="s">
        <v>19</v>
      </c>
      <c r="F2343" s="38">
        <v>0.60000000000000009</v>
      </c>
      <c r="G2343" s="43">
        <v>8000</v>
      </c>
      <c r="H2343" s="38">
        <v>4800.0000000000009</v>
      </c>
    </row>
    <row r="2344" spans="1:8">
      <c r="A2344">
        <v>2343</v>
      </c>
      <c r="B2344" t="str">
        <f>IF(Data!$B2348&lt;&gt;INDEX(Unique!$B$2:$B$5, MATCH(Data!$A2348, Unique!$A$2:$A$5, 0)), "Mismatch", "")</f>
        <v/>
      </c>
      <c r="E2344" s="28" t="s">
        <v>20</v>
      </c>
      <c r="F2344" s="38">
        <v>0.55000000000000004</v>
      </c>
      <c r="G2344" s="43">
        <v>7250</v>
      </c>
      <c r="H2344" s="38">
        <v>3987.5000000000005</v>
      </c>
    </row>
    <row r="2345" spans="1:8">
      <c r="A2345">
        <v>2344</v>
      </c>
      <c r="B2345" t="str">
        <f>IF(Data!$B2349&lt;&gt;INDEX(Unique!$B$2:$B$5, MATCH(Data!$A2349, Unique!$A$2:$A$5, 0)), "Mismatch", "")</f>
        <v/>
      </c>
      <c r="E2345" s="28" t="s">
        <v>21</v>
      </c>
      <c r="F2345" s="38">
        <v>0.55000000000000004</v>
      </c>
      <c r="G2345" s="43">
        <v>6750</v>
      </c>
      <c r="H2345" s="38">
        <v>3712.5000000000005</v>
      </c>
    </row>
    <row r="2346" spans="1:8">
      <c r="A2346">
        <v>2345</v>
      </c>
      <c r="B2346" t="str">
        <f>IF(Data!$B2350&lt;&gt;INDEX(Unique!$B$2:$B$5, MATCH(Data!$A2350, Unique!$A$2:$A$5, 0)), "Mismatch", "")</f>
        <v/>
      </c>
      <c r="E2346" s="28" t="s">
        <v>22</v>
      </c>
      <c r="F2346" s="38">
        <v>0.65</v>
      </c>
      <c r="G2346" s="43">
        <v>7000</v>
      </c>
      <c r="H2346" s="38">
        <v>4550</v>
      </c>
    </row>
    <row r="2347" spans="1:8">
      <c r="A2347">
        <v>2346</v>
      </c>
      <c r="B2347" t="str">
        <f>IF(Data!$B2351&lt;&gt;INDEX(Unique!$B$2:$B$5, MATCH(Data!$A2351, Unique!$A$2:$A$5, 0)), "Mismatch", "")</f>
        <v/>
      </c>
      <c r="E2347" s="28" t="s">
        <v>23</v>
      </c>
      <c r="F2347" s="38">
        <v>0.70000000000000007</v>
      </c>
      <c r="G2347" s="43">
        <v>8750</v>
      </c>
      <c r="H2347" s="38">
        <v>6125.0000000000009</v>
      </c>
    </row>
    <row r="2348" spans="1:8">
      <c r="A2348">
        <v>2347</v>
      </c>
      <c r="B2348" t="str">
        <f>IF(Data!$B2352&lt;&gt;INDEX(Unique!$B$2:$B$5, MATCH(Data!$A2352, Unique!$A$2:$A$5, 0)), "Mismatch", "")</f>
        <v/>
      </c>
      <c r="E2348" s="28" t="s">
        <v>18</v>
      </c>
      <c r="F2348" s="38">
        <v>0.65</v>
      </c>
      <c r="G2348" s="43">
        <v>10250</v>
      </c>
      <c r="H2348" s="38">
        <v>6662.5</v>
      </c>
    </row>
    <row r="2349" spans="1:8">
      <c r="A2349">
        <v>2348</v>
      </c>
      <c r="B2349" t="str">
        <f>IF(Data!$B2353&lt;&gt;INDEX(Unique!$B$2:$B$5, MATCH(Data!$A2353, Unique!$A$2:$A$5, 0)), "Mismatch", "")</f>
        <v/>
      </c>
      <c r="E2349" s="28" t="s">
        <v>19</v>
      </c>
      <c r="F2349" s="38">
        <v>0.60000000000000009</v>
      </c>
      <c r="G2349" s="43">
        <v>8000</v>
      </c>
      <c r="H2349" s="38">
        <v>4800.0000000000009</v>
      </c>
    </row>
    <row r="2350" spans="1:8">
      <c r="A2350">
        <v>2349</v>
      </c>
      <c r="B2350" t="str">
        <f>IF(Data!$B2354&lt;&gt;INDEX(Unique!$B$2:$B$5, MATCH(Data!$A2354, Unique!$A$2:$A$5, 0)), "Mismatch", "")</f>
        <v/>
      </c>
      <c r="E2350" s="28" t="s">
        <v>20</v>
      </c>
      <c r="F2350" s="38">
        <v>0.55000000000000004</v>
      </c>
      <c r="G2350" s="43">
        <v>7250</v>
      </c>
      <c r="H2350" s="38">
        <v>3987.5000000000005</v>
      </c>
    </row>
    <row r="2351" spans="1:8">
      <c r="A2351">
        <v>2350</v>
      </c>
      <c r="B2351" t="str">
        <f>IF(Data!$B2355&lt;&gt;INDEX(Unique!$B$2:$B$5, MATCH(Data!$A2355, Unique!$A$2:$A$5, 0)), "Mismatch", "")</f>
        <v/>
      </c>
      <c r="E2351" s="28" t="s">
        <v>21</v>
      </c>
      <c r="F2351" s="38">
        <v>0.45</v>
      </c>
      <c r="G2351" s="43">
        <v>6750</v>
      </c>
      <c r="H2351" s="38">
        <v>3037.5</v>
      </c>
    </row>
    <row r="2352" spans="1:8">
      <c r="A2352">
        <v>2351</v>
      </c>
      <c r="B2352" t="str">
        <f>IF(Data!$B2356&lt;&gt;INDEX(Unique!$B$2:$B$5, MATCH(Data!$A2356, Unique!$A$2:$A$5, 0)), "Mismatch", "")</f>
        <v/>
      </c>
      <c r="E2352" s="28" t="s">
        <v>22</v>
      </c>
      <c r="F2352" s="38">
        <v>0.55000000000000004</v>
      </c>
      <c r="G2352" s="43">
        <v>6500</v>
      </c>
      <c r="H2352" s="38">
        <v>3575.0000000000005</v>
      </c>
    </row>
    <row r="2353" spans="1:8">
      <c r="A2353">
        <v>2352</v>
      </c>
      <c r="B2353" t="str">
        <f>IF(Data!$B2357&lt;&gt;INDEX(Unique!$B$2:$B$5, MATCH(Data!$A2357, Unique!$A$2:$A$5, 0)), "Mismatch", "")</f>
        <v/>
      </c>
      <c r="E2353" s="28" t="s">
        <v>23</v>
      </c>
      <c r="F2353" s="38">
        <v>0.60000000000000009</v>
      </c>
      <c r="G2353" s="43">
        <v>8250</v>
      </c>
      <c r="H2353" s="38">
        <v>4950.0000000000009</v>
      </c>
    </row>
    <row r="2354" spans="1:8">
      <c r="A2354">
        <v>2353</v>
      </c>
      <c r="B2354" t="str">
        <f>IF(Data!$B2358&lt;&gt;INDEX(Unique!$B$2:$B$5, MATCH(Data!$A2358, Unique!$A$2:$A$5, 0)), "Mismatch", "")</f>
        <v/>
      </c>
      <c r="E2354" s="28" t="s">
        <v>18</v>
      </c>
      <c r="F2354" s="38">
        <v>0.55000000000000004</v>
      </c>
      <c r="G2354" s="43">
        <v>9250</v>
      </c>
      <c r="H2354" s="38">
        <v>5087.5</v>
      </c>
    </row>
    <row r="2355" spans="1:8">
      <c r="A2355">
        <v>2354</v>
      </c>
      <c r="B2355" t="str">
        <f>IF(Data!$B2359&lt;&gt;INDEX(Unique!$B$2:$B$5, MATCH(Data!$A2359, Unique!$A$2:$A$5, 0)), "Mismatch", "")</f>
        <v/>
      </c>
      <c r="E2355" s="28" t="s">
        <v>19</v>
      </c>
      <c r="F2355" s="38">
        <v>0.50000000000000011</v>
      </c>
      <c r="G2355" s="43">
        <v>7250</v>
      </c>
      <c r="H2355" s="38">
        <v>3625.0000000000009</v>
      </c>
    </row>
    <row r="2356" spans="1:8">
      <c r="A2356">
        <v>2355</v>
      </c>
      <c r="B2356" t="str">
        <f>IF(Data!$B2360&lt;&gt;INDEX(Unique!$B$2:$B$5, MATCH(Data!$A2360, Unique!$A$2:$A$5, 0)), "Mismatch", "")</f>
        <v/>
      </c>
      <c r="E2356" s="28" t="s">
        <v>20</v>
      </c>
      <c r="F2356" s="38">
        <v>0.30000000000000004</v>
      </c>
      <c r="G2356" s="43">
        <v>6250</v>
      </c>
      <c r="H2356" s="38">
        <v>1875.0000000000002</v>
      </c>
    </row>
    <row r="2357" spans="1:8">
      <c r="A2357">
        <v>2356</v>
      </c>
      <c r="B2357" t="str">
        <f>IF(Data!$B2361&lt;&gt;INDEX(Unique!$B$2:$B$5, MATCH(Data!$A2361, Unique!$A$2:$A$5, 0)), "Mismatch", "")</f>
        <v/>
      </c>
      <c r="E2357" s="28" t="s">
        <v>21</v>
      </c>
      <c r="F2357" s="38">
        <v>0.30000000000000004</v>
      </c>
      <c r="G2357" s="43">
        <v>6000</v>
      </c>
      <c r="H2357" s="38">
        <v>1800.0000000000002</v>
      </c>
    </row>
    <row r="2358" spans="1:8">
      <c r="A2358">
        <v>2357</v>
      </c>
      <c r="B2358" t="str">
        <f>IF(Data!$B2362&lt;&gt;INDEX(Unique!$B$2:$B$5, MATCH(Data!$A2362, Unique!$A$2:$A$5, 0)), "Mismatch", "")</f>
        <v/>
      </c>
      <c r="E2358" s="28" t="s">
        <v>22</v>
      </c>
      <c r="F2358" s="38">
        <v>0.4</v>
      </c>
      <c r="G2358" s="43">
        <v>6000</v>
      </c>
      <c r="H2358" s="38">
        <v>2400</v>
      </c>
    </row>
    <row r="2359" spans="1:8">
      <c r="A2359">
        <v>2358</v>
      </c>
      <c r="B2359" t="str">
        <f>IF(Data!$B2363&lt;&gt;INDEX(Unique!$B$2:$B$5, MATCH(Data!$A2363, Unique!$A$2:$A$5, 0)), "Mismatch", "")</f>
        <v/>
      </c>
      <c r="E2359" s="28" t="s">
        <v>23</v>
      </c>
      <c r="F2359" s="38">
        <v>0.45000000000000007</v>
      </c>
      <c r="G2359" s="43">
        <v>7000</v>
      </c>
      <c r="H2359" s="38">
        <v>3150.0000000000005</v>
      </c>
    </row>
    <row r="2360" spans="1:8">
      <c r="A2360">
        <v>2359</v>
      </c>
      <c r="B2360" t="str">
        <f>IF(Data!$B2364&lt;&gt;INDEX(Unique!$B$2:$B$5, MATCH(Data!$A2364, Unique!$A$2:$A$5, 0)), "Mismatch", "")</f>
        <v/>
      </c>
      <c r="E2360" s="28" t="s">
        <v>18</v>
      </c>
      <c r="F2360" s="38">
        <v>0.45000000000000007</v>
      </c>
      <c r="G2360" s="43">
        <v>8750</v>
      </c>
      <c r="H2360" s="38">
        <v>3937.5000000000005</v>
      </c>
    </row>
    <row r="2361" spans="1:8">
      <c r="A2361">
        <v>2360</v>
      </c>
      <c r="B2361" t="str">
        <f>IF(Data!$B2365&lt;&gt;INDEX(Unique!$B$2:$B$5, MATCH(Data!$A2365, Unique!$A$2:$A$5, 0)), "Mismatch", "")</f>
        <v/>
      </c>
      <c r="E2361" s="28" t="s">
        <v>19</v>
      </c>
      <c r="F2361" s="38">
        <v>0.35000000000000009</v>
      </c>
      <c r="G2361" s="43">
        <v>7000</v>
      </c>
      <c r="H2361" s="38">
        <v>2450.0000000000005</v>
      </c>
    </row>
    <row r="2362" spans="1:8">
      <c r="A2362">
        <v>2361</v>
      </c>
      <c r="B2362" t="str">
        <f>IF(Data!$B2366&lt;&gt;INDEX(Unique!$B$2:$B$5, MATCH(Data!$A2366, Unique!$A$2:$A$5, 0)), "Mismatch", "")</f>
        <v/>
      </c>
      <c r="E2362" s="28" t="s">
        <v>20</v>
      </c>
      <c r="F2362" s="38">
        <v>0.35000000000000009</v>
      </c>
      <c r="G2362" s="43">
        <v>5750</v>
      </c>
      <c r="H2362" s="38">
        <v>2012.5000000000005</v>
      </c>
    </row>
    <row r="2363" spans="1:8">
      <c r="A2363">
        <v>2362</v>
      </c>
      <c r="B2363" t="str">
        <f>IF(Data!$B2367&lt;&gt;INDEX(Unique!$B$2:$B$5, MATCH(Data!$A2367, Unique!$A$2:$A$5, 0)), "Mismatch", "")</f>
        <v/>
      </c>
      <c r="E2363" s="28" t="s">
        <v>21</v>
      </c>
      <c r="F2363" s="38">
        <v>0.35000000000000009</v>
      </c>
      <c r="G2363" s="43">
        <v>5500</v>
      </c>
      <c r="H2363" s="38">
        <v>1925.0000000000005</v>
      </c>
    </row>
    <row r="2364" spans="1:8">
      <c r="A2364">
        <v>2363</v>
      </c>
      <c r="B2364" t="str">
        <f>IF(Data!$B2368&lt;&gt;INDEX(Unique!$B$2:$B$5, MATCH(Data!$A2368, Unique!$A$2:$A$5, 0)), "Mismatch", "")</f>
        <v/>
      </c>
      <c r="E2364" s="28" t="s">
        <v>22</v>
      </c>
      <c r="F2364" s="38">
        <v>0.45000000000000007</v>
      </c>
      <c r="G2364" s="43">
        <v>5500</v>
      </c>
      <c r="H2364" s="38">
        <v>2475.0000000000005</v>
      </c>
    </row>
    <row r="2365" spans="1:8">
      <c r="A2365">
        <v>2364</v>
      </c>
      <c r="B2365" t="str">
        <f>IF(Data!$B2369&lt;&gt;INDEX(Unique!$B$2:$B$5, MATCH(Data!$A2369, Unique!$A$2:$A$5, 0)), "Mismatch", "")</f>
        <v/>
      </c>
      <c r="E2365" s="28" t="s">
        <v>23</v>
      </c>
      <c r="F2365" s="38">
        <v>0.5</v>
      </c>
      <c r="G2365" s="43">
        <v>6750</v>
      </c>
      <c r="H2365" s="38">
        <v>3375</v>
      </c>
    </row>
    <row r="2366" spans="1:8">
      <c r="A2366">
        <v>2365</v>
      </c>
      <c r="B2366" t="str">
        <f>IF(Data!$B2370&lt;&gt;INDEX(Unique!$B$2:$B$5, MATCH(Data!$A2370, Unique!$A$2:$A$5, 0)), "Mismatch", "")</f>
        <v/>
      </c>
      <c r="E2366" s="28" t="s">
        <v>18</v>
      </c>
      <c r="F2366" s="38">
        <v>0.45000000000000007</v>
      </c>
      <c r="G2366" s="43">
        <v>8250</v>
      </c>
      <c r="H2366" s="38">
        <v>3712.5000000000005</v>
      </c>
    </row>
    <row r="2367" spans="1:8">
      <c r="A2367">
        <v>2366</v>
      </c>
      <c r="B2367" t="str">
        <f>IF(Data!$B2371&lt;&gt;INDEX(Unique!$B$2:$B$5, MATCH(Data!$A2371, Unique!$A$2:$A$5, 0)), "Mismatch", "")</f>
        <v/>
      </c>
      <c r="E2367" s="28" t="s">
        <v>19</v>
      </c>
      <c r="F2367" s="38">
        <v>0.35000000000000009</v>
      </c>
      <c r="G2367" s="43">
        <v>6500</v>
      </c>
      <c r="H2367" s="38">
        <v>2275.0000000000005</v>
      </c>
    </row>
    <row r="2368" spans="1:8">
      <c r="A2368">
        <v>2367</v>
      </c>
      <c r="B2368" t="str">
        <f>IF(Data!$B2372&lt;&gt;INDEX(Unique!$B$2:$B$5, MATCH(Data!$A2372, Unique!$A$2:$A$5, 0)), "Mismatch", "")</f>
        <v/>
      </c>
      <c r="E2368" s="28" t="s">
        <v>20</v>
      </c>
      <c r="F2368" s="38">
        <v>0.40000000000000013</v>
      </c>
      <c r="G2368" s="43">
        <v>5950</v>
      </c>
      <c r="H2368" s="38">
        <v>2380.0000000000009</v>
      </c>
    </row>
    <row r="2369" spans="1:8">
      <c r="A2369">
        <v>2368</v>
      </c>
      <c r="B2369" t="str">
        <f>IF(Data!$B2373&lt;&gt;INDEX(Unique!$B$2:$B$5, MATCH(Data!$A2373, Unique!$A$2:$A$5, 0)), "Mismatch", "")</f>
        <v/>
      </c>
      <c r="E2369" s="28" t="s">
        <v>21</v>
      </c>
      <c r="F2369" s="38">
        <v>0.6000000000000002</v>
      </c>
      <c r="G2369" s="43">
        <v>6500</v>
      </c>
      <c r="H2369" s="38">
        <v>3900.0000000000014</v>
      </c>
    </row>
    <row r="2370" spans="1:8">
      <c r="A2370">
        <v>2369</v>
      </c>
      <c r="B2370" t="str">
        <f>IF(Data!$B2374&lt;&gt;INDEX(Unique!$B$2:$B$5, MATCH(Data!$A2374, Unique!$A$2:$A$5, 0)), "Mismatch", "")</f>
        <v/>
      </c>
      <c r="E2370" s="28" t="s">
        <v>22</v>
      </c>
      <c r="F2370" s="38">
        <v>0.75000000000000011</v>
      </c>
      <c r="G2370" s="43">
        <v>6250</v>
      </c>
      <c r="H2370" s="38">
        <v>4687.5000000000009</v>
      </c>
    </row>
    <row r="2371" spans="1:8">
      <c r="A2371">
        <v>2370</v>
      </c>
      <c r="B2371" t="str">
        <f>IF(Data!$B2375&lt;&gt;INDEX(Unique!$B$2:$B$5, MATCH(Data!$A2375, Unique!$A$2:$A$5, 0)), "Mismatch", "")</f>
        <v/>
      </c>
      <c r="E2371" s="28" t="s">
        <v>23</v>
      </c>
      <c r="F2371" s="38">
        <v>0.75</v>
      </c>
      <c r="G2371" s="43">
        <v>7250</v>
      </c>
      <c r="H2371" s="38">
        <v>5437.5</v>
      </c>
    </row>
    <row r="2372" spans="1:8">
      <c r="A2372">
        <v>2371</v>
      </c>
      <c r="B2372" t="str">
        <f>IF(Data!$B2376&lt;&gt;INDEX(Unique!$B$2:$B$5, MATCH(Data!$A2376, Unique!$A$2:$A$5, 0)), "Mismatch", "")</f>
        <v/>
      </c>
      <c r="E2372" s="28" t="s">
        <v>18</v>
      </c>
      <c r="F2372" s="38">
        <v>0.70000000000000007</v>
      </c>
      <c r="G2372" s="43">
        <v>9750</v>
      </c>
      <c r="H2372" s="38">
        <v>6825.0000000000009</v>
      </c>
    </row>
    <row r="2373" spans="1:8">
      <c r="A2373">
        <v>2372</v>
      </c>
      <c r="B2373" t="str">
        <f>IF(Data!$B2377&lt;&gt;INDEX(Unique!$B$2:$B$5, MATCH(Data!$A2377, Unique!$A$2:$A$5, 0)), "Mismatch", "")</f>
        <v/>
      </c>
      <c r="E2373" s="28" t="s">
        <v>19</v>
      </c>
      <c r="F2373" s="38">
        <v>0.60000000000000009</v>
      </c>
      <c r="G2373" s="43">
        <v>7750</v>
      </c>
      <c r="H2373" s="38">
        <v>4650.0000000000009</v>
      </c>
    </row>
    <row r="2374" spans="1:8">
      <c r="A2374">
        <v>2373</v>
      </c>
      <c r="B2374" t="str">
        <f>IF(Data!$B2378&lt;&gt;INDEX(Unique!$B$2:$B$5, MATCH(Data!$A2378, Unique!$A$2:$A$5, 0)), "Mismatch", "")</f>
        <v/>
      </c>
      <c r="E2374" s="28" t="s">
        <v>20</v>
      </c>
      <c r="F2374" s="38">
        <v>0.60000000000000009</v>
      </c>
      <c r="G2374" s="43">
        <v>7250</v>
      </c>
      <c r="H2374" s="38">
        <v>4350.0000000000009</v>
      </c>
    </row>
    <row r="2375" spans="1:8">
      <c r="A2375">
        <v>2374</v>
      </c>
      <c r="B2375" t="str">
        <f>IF(Data!$B2379&lt;&gt;INDEX(Unique!$B$2:$B$5, MATCH(Data!$A2379, Unique!$A$2:$A$5, 0)), "Mismatch", "")</f>
        <v/>
      </c>
      <c r="E2375" s="28" t="s">
        <v>21</v>
      </c>
      <c r="F2375" s="38">
        <v>0.60000000000000009</v>
      </c>
      <c r="G2375" s="43">
        <v>6750</v>
      </c>
      <c r="H2375" s="38">
        <v>4050.0000000000005</v>
      </c>
    </row>
    <row r="2376" spans="1:8">
      <c r="A2376">
        <v>2375</v>
      </c>
      <c r="B2376" t="str">
        <f>IF(Data!$B2380&lt;&gt;INDEX(Unique!$B$2:$B$5, MATCH(Data!$A2380, Unique!$A$2:$A$5, 0)), "Mismatch", "")</f>
        <v/>
      </c>
      <c r="E2376" s="28" t="s">
        <v>22</v>
      </c>
      <c r="F2376" s="38">
        <v>0.70000000000000007</v>
      </c>
      <c r="G2376" s="43">
        <v>6750</v>
      </c>
      <c r="H2376" s="38">
        <v>4725</v>
      </c>
    </row>
    <row r="2377" spans="1:8">
      <c r="A2377">
        <v>2376</v>
      </c>
      <c r="B2377" t="str">
        <f>IF(Data!$B2381&lt;&gt;INDEX(Unique!$B$2:$B$5, MATCH(Data!$A2381, Unique!$A$2:$A$5, 0)), "Mismatch", "")</f>
        <v/>
      </c>
      <c r="E2377" s="28" t="s">
        <v>23</v>
      </c>
      <c r="F2377" s="38">
        <v>0.75</v>
      </c>
      <c r="G2377" s="43">
        <v>7750</v>
      </c>
      <c r="H2377" s="38">
        <v>5812.5</v>
      </c>
    </row>
    <row r="2378" spans="1:8">
      <c r="A2378">
        <v>2377</v>
      </c>
      <c r="B2378" t="str">
        <f>IF(Data!$B2382&lt;&gt;INDEX(Unique!$B$2:$B$5, MATCH(Data!$A2382, Unique!$A$2:$A$5, 0)), "Mismatch", "")</f>
        <v/>
      </c>
      <c r="E2378" s="28" t="s">
        <v>18</v>
      </c>
      <c r="F2378" s="38">
        <v>0.35000000000000003</v>
      </c>
      <c r="G2378" s="43">
        <v>7750</v>
      </c>
      <c r="H2378" s="38">
        <v>2712.5000000000005</v>
      </c>
    </row>
    <row r="2379" spans="1:8">
      <c r="A2379">
        <v>2378</v>
      </c>
      <c r="B2379" t="str">
        <f>IF(Data!$B2383&lt;&gt;INDEX(Unique!$B$2:$B$5, MATCH(Data!$A2383, Unique!$A$2:$A$5, 0)), "Mismatch", "")</f>
        <v/>
      </c>
      <c r="E2379" s="28" t="s">
        <v>19</v>
      </c>
      <c r="F2379" s="38">
        <v>0.35000000000000003</v>
      </c>
      <c r="G2379" s="43">
        <v>5750</v>
      </c>
      <c r="H2379" s="38">
        <v>2012.5000000000002</v>
      </c>
    </row>
    <row r="2380" spans="1:8">
      <c r="A2380">
        <v>2379</v>
      </c>
      <c r="B2380" t="str">
        <f>IF(Data!$B2384&lt;&gt;INDEX(Unique!$B$2:$B$5, MATCH(Data!$A2384, Unique!$A$2:$A$5, 0)), "Mismatch", "")</f>
        <v/>
      </c>
      <c r="E2380" s="28" t="s">
        <v>20</v>
      </c>
      <c r="F2380" s="38">
        <v>0.25000000000000006</v>
      </c>
      <c r="G2380" s="43">
        <v>5750</v>
      </c>
      <c r="H2380" s="38">
        <v>1437.5000000000002</v>
      </c>
    </row>
    <row r="2381" spans="1:8">
      <c r="A2381">
        <v>2380</v>
      </c>
      <c r="B2381" t="str">
        <f>IF(Data!$B2385&lt;&gt;INDEX(Unique!$B$2:$B$5, MATCH(Data!$A2385, Unique!$A$2:$A$5, 0)), "Mismatch", "")</f>
        <v/>
      </c>
      <c r="E2381" s="28" t="s">
        <v>21</v>
      </c>
      <c r="F2381" s="38">
        <v>0.3</v>
      </c>
      <c r="G2381" s="43">
        <v>4250</v>
      </c>
      <c r="H2381" s="38">
        <v>1275</v>
      </c>
    </row>
    <row r="2382" spans="1:8">
      <c r="A2382">
        <v>2381</v>
      </c>
      <c r="B2382" t="str">
        <f>IF(Data!$B2386&lt;&gt;INDEX(Unique!$B$2:$B$5, MATCH(Data!$A2386, Unique!$A$2:$A$5, 0)), "Mismatch", "")</f>
        <v/>
      </c>
      <c r="E2382" s="28" t="s">
        <v>22</v>
      </c>
      <c r="F2382" s="38">
        <v>0.45</v>
      </c>
      <c r="G2382" s="43">
        <v>4750</v>
      </c>
      <c r="H2382" s="38">
        <v>2137.5</v>
      </c>
    </row>
    <row r="2383" spans="1:8">
      <c r="A2383">
        <v>2382</v>
      </c>
      <c r="B2383" t="str">
        <f>IF(Data!$B2387&lt;&gt;INDEX(Unique!$B$2:$B$5, MATCH(Data!$A2387, Unique!$A$2:$A$5, 0)), "Mismatch", "")</f>
        <v/>
      </c>
      <c r="E2383" s="28" t="s">
        <v>23</v>
      </c>
      <c r="F2383" s="38">
        <v>0.35000000000000003</v>
      </c>
      <c r="G2383" s="43">
        <v>5750</v>
      </c>
      <c r="H2383" s="38">
        <v>2012.5000000000002</v>
      </c>
    </row>
    <row r="2384" spans="1:8">
      <c r="A2384">
        <v>2383</v>
      </c>
      <c r="B2384" t="str">
        <f>IF(Data!$B2388&lt;&gt;INDEX(Unique!$B$2:$B$5, MATCH(Data!$A2388, Unique!$A$2:$A$5, 0)), "Mismatch", "")</f>
        <v/>
      </c>
      <c r="E2384" s="28" t="s">
        <v>18</v>
      </c>
      <c r="F2384" s="38">
        <v>0.35000000000000003</v>
      </c>
      <c r="G2384" s="43">
        <v>8250</v>
      </c>
      <c r="H2384" s="38">
        <v>2887.5000000000005</v>
      </c>
    </row>
    <row r="2385" spans="1:8">
      <c r="A2385">
        <v>2384</v>
      </c>
      <c r="B2385" t="str">
        <f>IF(Data!$B2389&lt;&gt;INDEX(Unique!$B$2:$B$5, MATCH(Data!$A2389, Unique!$A$2:$A$5, 0)), "Mismatch", "")</f>
        <v/>
      </c>
      <c r="E2385" s="28" t="s">
        <v>19</v>
      </c>
      <c r="F2385" s="38">
        <v>0.35000000000000003</v>
      </c>
      <c r="G2385" s="43">
        <v>4750</v>
      </c>
      <c r="H2385" s="38">
        <v>1662.5000000000002</v>
      </c>
    </row>
    <row r="2386" spans="1:8">
      <c r="A2386">
        <v>2385</v>
      </c>
      <c r="B2386" t="str">
        <f>IF(Data!$B2390&lt;&gt;INDEX(Unique!$B$2:$B$5, MATCH(Data!$A2390, Unique!$A$2:$A$5, 0)), "Mismatch", "")</f>
        <v/>
      </c>
      <c r="E2386" s="28" t="s">
        <v>20</v>
      </c>
      <c r="F2386" s="38">
        <v>0.25000000000000006</v>
      </c>
      <c r="G2386" s="43">
        <v>5250</v>
      </c>
      <c r="H2386" s="38">
        <v>1312.5000000000002</v>
      </c>
    </row>
    <row r="2387" spans="1:8">
      <c r="A2387">
        <v>2386</v>
      </c>
      <c r="B2387" t="str">
        <f>IF(Data!$B2391&lt;&gt;INDEX(Unique!$B$2:$B$5, MATCH(Data!$A2391, Unique!$A$2:$A$5, 0)), "Mismatch", "")</f>
        <v/>
      </c>
      <c r="E2387" s="28" t="s">
        <v>21</v>
      </c>
      <c r="F2387" s="38">
        <v>0.3</v>
      </c>
      <c r="G2387" s="43">
        <v>3750</v>
      </c>
      <c r="H2387" s="38">
        <v>1125</v>
      </c>
    </row>
    <row r="2388" spans="1:8">
      <c r="A2388">
        <v>2387</v>
      </c>
      <c r="B2388" t="str">
        <f>IF(Data!$B2392&lt;&gt;INDEX(Unique!$B$2:$B$5, MATCH(Data!$A2392, Unique!$A$2:$A$5, 0)), "Mismatch", "")</f>
        <v/>
      </c>
      <c r="E2388" s="28" t="s">
        <v>22</v>
      </c>
      <c r="F2388" s="38">
        <v>0.45</v>
      </c>
      <c r="G2388" s="43">
        <v>4500</v>
      </c>
      <c r="H2388" s="38">
        <v>2025</v>
      </c>
    </row>
    <row r="2389" spans="1:8">
      <c r="A2389">
        <v>2388</v>
      </c>
      <c r="B2389" t="str">
        <f>IF(Data!$B2393&lt;&gt;INDEX(Unique!$B$2:$B$5, MATCH(Data!$A2393, Unique!$A$2:$A$5, 0)), "Mismatch", "")</f>
        <v/>
      </c>
      <c r="E2389" s="28" t="s">
        <v>23</v>
      </c>
      <c r="F2389" s="38">
        <v>0.3</v>
      </c>
      <c r="G2389" s="43">
        <v>5500</v>
      </c>
      <c r="H2389" s="38">
        <v>1650</v>
      </c>
    </row>
    <row r="2390" spans="1:8">
      <c r="A2390">
        <v>2389</v>
      </c>
      <c r="B2390" t="str">
        <f>IF(Data!$B2394&lt;&gt;INDEX(Unique!$B$2:$B$5, MATCH(Data!$A2394, Unique!$A$2:$A$5, 0)), "Mismatch", "")</f>
        <v/>
      </c>
      <c r="E2390" s="28" t="s">
        <v>18</v>
      </c>
      <c r="F2390" s="38">
        <v>0.3</v>
      </c>
      <c r="G2390" s="43">
        <v>7700</v>
      </c>
      <c r="H2390" s="38">
        <v>2310</v>
      </c>
    </row>
    <row r="2391" spans="1:8">
      <c r="A2391">
        <v>2390</v>
      </c>
      <c r="B2391" t="str">
        <f>IF(Data!$B2395&lt;&gt;INDEX(Unique!$B$2:$B$5, MATCH(Data!$A2395, Unique!$A$2:$A$5, 0)), "Mismatch", "")</f>
        <v/>
      </c>
      <c r="E2391" s="28" t="s">
        <v>19</v>
      </c>
      <c r="F2391" s="38">
        <v>0.3</v>
      </c>
      <c r="G2391" s="43">
        <v>4500</v>
      </c>
      <c r="H2391" s="38">
        <v>1350</v>
      </c>
    </row>
    <row r="2392" spans="1:8">
      <c r="A2392">
        <v>2391</v>
      </c>
      <c r="B2392" t="str">
        <f>IF(Data!$B2396&lt;&gt;INDEX(Unique!$B$2:$B$5, MATCH(Data!$A2396, Unique!$A$2:$A$5, 0)), "Mismatch", "")</f>
        <v/>
      </c>
      <c r="E2392" s="28" t="s">
        <v>20</v>
      </c>
      <c r="F2392" s="38">
        <v>0.2</v>
      </c>
      <c r="G2392" s="43">
        <v>4750</v>
      </c>
      <c r="H2392" s="38">
        <v>950</v>
      </c>
    </row>
    <row r="2393" spans="1:8">
      <c r="A2393">
        <v>2392</v>
      </c>
      <c r="B2393" t="str">
        <f>IF(Data!$B2397&lt;&gt;INDEX(Unique!$B$2:$B$5, MATCH(Data!$A2397, Unique!$A$2:$A$5, 0)), "Mismatch", "")</f>
        <v/>
      </c>
      <c r="E2393" s="28" t="s">
        <v>21</v>
      </c>
      <c r="F2393" s="38">
        <v>0.24999999999999994</v>
      </c>
      <c r="G2393" s="43">
        <v>3250</v>
      </c>
      <c r="H2393" s="38">
        <v>812.49999999999977</v>
      </c>
    </row>
    <row r="2394" spans="1:8">
      <c r="A2394">
        <v>2393</v>
      </c>
      <c r="B2394" t="str">
        <f>IF(Data!$B2398&lt;&gt;INDEX(Unique!$B$2:$B$5, MATCH(Data!$A2398, Unique!$A$2:$A$5, 0)), "Mismatch", "")</f>
        <v/>
      </c>
      <c r="E2394" s="28" t="s">
        <v>22</v>
      </c>
      <c r="F2394" s="38">
        <v>0.40000000000000008</v>
      </c>
      <c r="G2394" s="43">
        <v>3750</v>
      </c>
      <c r="H2394" s="38">
        <v>1500.0000000000002</v>
      </c>
    </row>
    <row r="2395" spans="1:8">
      <c r="A2395">
        <v>2394</v>
      </c>
      <c r="B2395" t="str">
        <f>IF(Data!$B2399&lt;&gt;INDEX(Unique!$B$2:$B$5, MATCH(Data!$A2399, Unique!$A$2:$A$5, 0)), "Mismatch", "")</f>
        <v/>
      </c>
      <c r="E2395" s="28" t="s">
        <v>23</v>
      </c>
      <c r="F2395" s="38">
        <v>0.3</v>
      </c>
      <c r="G2395" s="43">
        <v>4750</v>
      </c>
      <c r="H2395" s="38">
        <v>1425</v>
      </c>
    </row>
    <row r="2396" spans="1:8">
      <c r="A2396">
        <v>2395</v>
      </c>
      <c r="B2396" t="str">
        <f>IF(Data!$B2400&lt;&gt;INDEX(Unique!$B$2:$B$5, MATCH(Data!$A2400, Unique!$A$2:$A$5, 0)), "Mismatch", "")</f>
        <v/>
      </c>
      <c r="E2396" s="28" t="s">
        <v>18</v>
      </c>
      <c r="F2396" s="38">
        <v>0.3</v>
      </c>
      <c r="G2396" s="43">
        <v>7250</v>
      </c>
      <c r="H2396" s="38">
        <v>2175</v>
      </c>
    </row>
    <row r="2397" spans="1:8">
      <c r="A2397">
        <v>2396</v>
      </c>
      <c r="B2397" t="str">
        <f>IF(Data!$B2401&lt;&gt;INDEX(Unique!$B$2:$B$5, MATCH(Data!$A2401, Unique!$A$2:$A$5, 0)), "Mismatch", "")</f>
        <v/>
      </c>
      <c r="E2397" s="28" t="s">
        <v>19</v>
      </c>
      <c r="F2397" s="38">
        <v>0.3</v>
      </c>
      <c r="G2397" s="43">
        <v>4250</v>
      </c>
      <c r="H2397" s="38">
        <v>1275</v>
      </c>
    </row>
    <row r="2398" spans="1:8">
      <c r="A2398">
        <v>2397</v>
      </c>
      <c r="B2398" t="str">
        <f>IF(Data!$B2402&lt;&gt;INDEX(Unique!$B$2:$B$5, MATCH(Data!$A2402, Unique!$A$2:$A$5, 0)), "Mismatch", "")</f>
        <v/>
      </c>
      <c r="E2398" s="28" t="s">
        <v>20</v>
      </c>
      <c r="F2398" s="38">
        <v>0.2</v>
      </c>
      <c r="G2398" s="43">
        <v>4250</v>
      </c>
      <c r="H2398" s="38">
        <v>850</v>
      </c>
    </row>
    <row r="2399" spans="1:8">
      <c r="A2399">
        <v>2398</v>
      </c>
      <c r="B2399" t="str">
        <f>IF(Data!$B2403&lt;&gt;INDEX(Unique!$B$2:$B$5, MATCH(Data!$A2403, Unique!$A$2:$A$5, 0)), "Mismatch", "")</f>
        <v/>
      </c>
      <c r="E2399" s="28" t="s">
        <v>21</v>
      </c>
      <c r="F2399" s="38">
        <v>0.24999999999999994</v>
      </c>
      <c r="G2399" s="43">
        <v>3500</v>
      </c>
      <c r="H2399" s="38">
        <v>874.99999999999977</v>
      </c>
    </row>
    <row r="2400" spans="1:8">
      <c r="A2400">
        <v>2399</v>
      </c>
      <c r="B2400" t="str">
        <f>IF(Data!$B2404&lt;&gt;INDEX(Unique!$B$2:$B$5, MATCH(Data!$A2404, Unique!$A$2:$A$5, 0)), "Mismatch", "")</f>
        <v/>
      </c>
      <c r="E2400" s="28" t="s">
        <v>22</v>
      </c>
      <c r="F2400" s="38">
        <v>0.45</v>
      </c>
      <c r="G2400" s="43">
        <v>3750</v>
      </c>
      <c r="H2400" s="38">
        <v>1687.5</v>
      </c>
    </row>
    <row r="2401" spans="1:8">
      <c r="A2401">
        <v>2400</v>
      </c>
      <c r="B2401" t="str">
        <f>IF(Data!$B2405&lt;&gt;INDEX(Unique!$B$2:$B$5, MATCH(Data!$A2405, Unique!$A$2:$A$5, 0)), "Mismatch", "")</f>
        <v/>
      </c>
      <c r="E2401" s="28" t="s">
        <v>23</v>
      </c>
      <c r="F2401" s="38">
        <v>0.35000000000000003</v>
      </c>
      <c r="G2401" s="43">
        <v>5250</v>
      </c>
      <c r="H2401" s="38">
        <v>1837.5000000000002</v>
      </c>
    </row>
    <row r="2402" spans="1:8">
      <c r="A2402">
        <v>2401</v>
      </c>
      <c r="B2402" t="str">
        <f>IF(Data!$B2406&lt;&gt;INDEX(Unique!$B$2:$B$5, MATCH(Data!$A2406, Unique!$A$2:$A$5, 0)), "Mismatch", "")</f>
        <v/>
      </c>
      <c r="E2402" s="28" t="s">
        <v>18</v>
      </c>
      <c r="F2402" s="38">
        <v>0.45</v>
      </c>
      <c r="G2402" s="43">
        <v>7950</v>
      </c>
      <c r="H2402" s="38">
        <v>3577.5</v>
      </c>
    </row>
    <row r="2403" spans="1:8">
      <c r="A2403">
        <v>2402</v>
      </c>
      <c r="B2403" t="str">
        <f>IF(Data!$B2407&lt;&gt;INDEX(Unique!$B$2:$B$5, MATCH(Data!$A2407, Unique!$A$2:$A$5, 0)), "Mismatch", "")</f>
        <v/>
      </c>
      <c r="E2403" s="28" t="s">
        <v>19</v>
      </c>
      <c r="F2403" s="38">
        <v>0.45</v>
      </c>
      <c r="G2403" s="43">
        <v>5000</v>
      </c>
      <c r="H2403" s="38">
        <v>2250</v>
      </c>
    </row>
    <row r="2404" spans="1:8">
      <c r="A2404">
        <v>2403</v>
      </c>
      <c r="B2404" t="str">
        <f>IF(Data!$B2408&lt;&gt;INDEX(Unique!$B$2:$B$5, MATCH(Data!$A2408, Unique!$A$2:$A$5, 0)), "Mismatch", "")</f>
        <v/>
      </c>
      <c r="E2404" s="28" t="s">
        <v>20</v>
      </c>
      <c r="F2404" s="38">
        <v>0.4</v>
      </c>
      <c r="G2404" s="43">
        <v>4750</v>
      </c>
      <c r="H2404" s="38">
        <v>1900</v>
      </c>
    </row>
    <row r="2405" spans="1:8">
      <c r="A2405">
        <v>2404</v>
      </c>
      <c r="B2405" t="str">
        <f>IF(Data!$B2409&lt;&gt;INDEX(Unique!$B$2:$B$5, MATCH(Data!$A2409, Unique!$A$2:$A$5, 0)), "Mismatch", "")</f>
        <v/>
      </c>
      <c r="E2405" s="28" t="s">
        <v>21</v>
      </c>
      <c r="F2405" s="38">
        <v>0.4</v>
      </c>
      <c r="G2405" s="43">
        <v>4250</v>
      </c>
      <c r="H2405" s="38">
        <v>1700</v>
      </c>
    </row>
    <row r="2406" spans="1:8">
      <c r="A2406">
        <v>2405</v>
      </c>
      <c r="B2406" t="str">
        <f>IF(Data!$B2410&lt;&gt;INDEX(Unique!$B$2:$B$5, MATCH(Data!$A2410, Unique!$A$2:$A$5, 0)), "Mismatch", "")</f>
        <v/>
      </c>
      <c r="E2406" s="28" t="s">
        <v>22</v>
      </c>
      <c r="F2406" s="38">
        <v>0.49999999999999994</v>
      </c>
      <c r="G2406" s="43">
        <v>4500</v>
      </c>
      <c r="H2406" s="38">
        <v>2249.9999999999995</v>
      </c>
    </row>
    <row r="2407" spans="1:8">
      <c r="A2407">
        <v>2406</v>
      </c>
      <c r="B2407" t="str">
        <f>IF(Data!$B2411&lt;&gt;INDEX(Unique!$B$2:$B$5, MATCH(Data!$A2411, Unique!$A$2:$A$5, 0)), "Mismatch", "")</f>
        <v/>
      </c>
      <c r="E2407" s="28" t="s">
        <v>23</v>
      </c>
      <c r="F2407" s="38">
        <v>0.54999999999999993</v>
      </c>
      <c r="G2407" s="43">
        <v>5500</v>
      </c>
      <c r="H2407" s="38">
        <v>3024.9999999999995</v>
      </c>
    </row>
    <row r="2408" spans="1:8">
      <c r="A2408">
        <v>2407</v>
      </c>
      <c r="B2408" t="str">
        <f>IF(Data!$B2412&lt;&gt;INDEX(Unique!$B$2:$B$5, MATCH(Data!$A2412, Unique!$A$2:$A$5, 0)), "Mismatch", "")</f>
        <v/>
      </c>
      <c r="E2408" s="28" t="s">
        <v>18</v>
      </c>
      <c r="F2408" s="38">
        <v>0.49999999999999994</v>
      </c>
      <c r="G2408" s="43">
        <v>8000</v>
      </c>
      <c r="H2408" s="38">
        <v>3999.9999999999995</v>
      </c>
    </row>
    <row r="2409" spans="1:8">
      <c r="A2409">
        <v>2408</v>
      </c>
      <c r="B2409" t="str">
        <f>IF(Data!$B2413&lt;&gt;INDEX(Unique!$B$2:$B$5, MATCH(Data!$A2413, Unique!$A$2:$A$5, 0)), "Mismatch", "")</f>
        <v/>
      </c>
      <c r="E2409" s="28" t="s">
        <v>19</v>
      </c>
      <c r="F2409" s="38">
        <v>0.45</v>
      </c>
      <c r="G2409" s="43">
        <v>5500</v>
      </c>
      <c r="H2409" s="38">
        <v>2475</v>
      </c>
    </row>
    <row r="2410" spans="1:8">
      <c r="A2410">
        <v>2409</v>
      </c>
      <c r="B2410" t="str">
        <f>IF(Data!$B2414&lt;&gt;INDEX(Unique!$B$2:$B$5, MATCH(Data!$A2414, Unique!$A$2:$A$5, 0)), "Mismatch", "")</f>
        <v/>
      </c>
      <c r="E2410" s="28" t="s">
        <v>20</v>
      </c>
      <c r="F2410" s="38">
        <v>0.5</v>
      </c>
      <c r="G2410" s="43">
        <v>5250</v>
      </c>
      <c r="H2410" s="38">
        <v>2625</v>
      </c>
    </row>
    <row r="2411" spans="1:8">
      <c r="A2411">
        <v>2410</v>
      </c>
      <c r="B2411" t="str">
        <f>IF(Data!$B2415&lt;&gt;INDEX(Unique!$B$2:$B$5, MATCH(Data!$A2415, Unique!$A$2:$A$5, 0)), "Mismatch", "")</f>
        <v/>
      </c>
      <c r="E2411" s="28" t="s">
        <v>21</v>
      </c>
      <c r="F2411" s="38">
        <v>0.5</v>
      </c>
      <c r="G2411" s="43">
        <v>5000</v>
      </c>
      <c r="H2411" s="38">
        <v>2500</v>
      </c>
    </row>
    <row r="2412" spans="1:8">
      <c r="A2412">
        <v>2411</v>
      </c>
      <c r="B2412" t="str">
        <f>IF(Data!$B2416&lt;&gt;INDEX(Unique!$B$2:$B$5, MATCH(Data!$A2416, Unique!$A$2:$A$5, 0)), "Mismatch", "")</f>
        <v/>
      </c>
      <c r="E2412" s="28" t="s">
        <v>22</v>
      </c>
      <c r="F2412" s="38">
        <v>0.65</v>
      </c>
      <c r="G2412" s="43">
        <v>5000</v>
      </c>
      <c r="H2412" s="38">
        <v>3250</v>
      </c>
    </row>
    <row r="2413" spans="1:8">
      <c r="A2413">
        <v>2412</v>
      </c>
      <c r="B2413" t="str">
        <f>IF(Data!$B2417&lt;&gt;INDEX(Unique!$B$2:$B$5, MATCH(Data!$A2417, Unique!$A$2:$A$5, 0)), "Mismatch", "")</f>
        <v/>
      </c>
      <c r="E2413" s="28" t="s">
        <v>23</v>
      </c>
      <c r="F2413" s="38">
        <v>0.70000000000000007</v>
      </c>
      <c r="G2413" s="43">
        <v>6750</v>
      </c>
      <c r="H2413" s="38">
        <v>4725</v>
      </c>
    </row>
    <row r="2414" spans="1:8">
      <c r="A2414">
        <v>2413</v>
      </c>
      <c r="B2414" t="str">
        <f>IF(Data!$B2418&lt;&gt;INDEX(Unique!$B$2:$B$5, MATCH(Data!$A2418, Unique!$A$2:$A$5, 0)), "Mismatch", "")</f>
        <v/>
      </c>
      <c r="E2414" s="28" t="s">
        <v>18</v>
      </c>
      <c r="F2414" s="38">
        <v>0.65</v>
      </c>
      <c r="G2414" s="43">
        <v>9000</v>
      </c>
      <c r="H2414" s="38">
        <v>5850</v>
      </c>
    </row>
    <row r="2415" spans="1:8">
      <c r="A2415">
        <v>2414</v>
      </c>
      <c r="B2415" t="str">
        <f>IF(Data!$B2419&lt;&gt;INDEX(Unique!$B$2:$B$5, MATCH(Data!$A2419, Unique!$A$2:$A$5, 0)), "Mismatch", "")</f>
        <v/>
      </c>
      <c r="E2415" s="28" t="s">
        <v>19</v>
      </c>
      <c r="F2415" s="38">
        <v>0.60000000000000009</v>
      </c>
      <c r="G2415" s="43">
        <v>6500</v>
      </c>
      <c r="H2415" s="38">
        <v>3900.0000000000005</v>
      </c>
    </row>
    <row r="2416" spans="1:8">
      <c r="A2416">
        <v>2415</v>
      </c>
      <c r="B2416" t="str">
        <f>IF(Data!$B2420&lt;&gt;INDEX(Unique!$B$2:$B$5, MATCH(Data!$A2420, Unique!$A$2:$A$5, 0)), "Mismatch", "")</f>
        <v/>
      </c>
      <c r="E2416" s="28" t="s">
        <v>20</v>
      </c>
      <c r="F2416" s="38">
        <v>0.55000000000000004</v>
      </c>
      <c r="G2416" s="43">
        <v>5750</v>
      </c>
      <c r="H2416" s="38">
        <v>3162.5000000000005</v>
      </c>
    </row>
    <row r="2417" spans="1:8">
      <c r="A2417">
        <v>2416</v>
      </c>
      <c r="B2417" t="str">
        <f>IF(Data!$B2421&lt;&gt;INDEX(Unique!$B$2:$B$5, MATCH(Data!$A2421, Unique!$A$2:$A$5, 0)), "Mismatch", "")</f>
        <v/>
      </c>
      <c r="E2417" s="28" t="s">
        <v>21</v>
      </c>
      <c r="F2417" s="38">
        <v>0.55000000000000004</v>
      </c>
      <c r="G2417" s="43">
        <v>5250</v>
      </c>
      <c r="H2417" s="38">
        <v>2887.5000000000005</v>
      </c>
    </row>
    <row r="2418" spans="1:8">
      <c r="A2418">
        <v>2417</v>
      </c>
      <c r="B2418" t="str">
        <f>IF(Data!$B2422&lt;&gt;INDEX(Unique!$B$2:$B$5, MATCH(Data!$A2422, Unique!$A$2:$A$5, 0)), "Mismatch", "")</f>
        <v/>
      </c>
      <c r="E2418" s="28" t="s">
        <v>22</v>
      </c>
      <c r="F2418" s="38">
        <v>0.65</v>
      </c>
      <c r="G2418" s="43">
        <v>5500</v>
      </c>
      <c r="H2418" s="38">
        <v>3575</v>
      </c>
    </row>
    <row r="2419" spans="1:8">
      <c r="A2419">
        <v>2418</v>
      </c>
      <c r="B2419" t="str">
        <f>IF(Data!$B2423&lt;&gt;INDEX(Unique!$B$2:$B$5, MATCH(Data!$A2423, Unique!$A$2:$A$5, 0)), "Mismatch", "")</f>
        <v/>
      </c>
      <c r="E2419" s="28" t="s">
        <v>23</v>
      </c>
      <c r="F2419" s="38">
        <v>0.70000000000000007</v>
      </c>
      <c r="G2419" s="43">
        <v>7250</v>
      </c>
      <c r="H2419" s="38">
        <v>5075.0000000000009</v>
      </c>
    </row>
    <row r="2420" spans="1:8">
      <c r="A2420">
        <v>2419</v>
      </c>
      <c r="B2420" t="str">
        <f>IF(Data!$B2424&lt;&gt;INDEX(Unique!$B$2:$B$5, MATCH(Data!$A2424, Unique!$A$2:$A$5, 0)), "Mismatch", "")</f>
        <v/>
      </c>
      <c r="E2420" s="28" t="s">
        <v>18</v>
      </c>
      <c r="F2420" s="38">
        <v>0.65</v>
      </c>
      <c r="G2420" s="43">
        <v>8750</v>
      </c>
      <c r="H2420" s="38">
        <v>5687.5</v>
      </c>
    </row>
    <row r="2421" spans="1:8">
      <c r="A2421">
        <v>2420</v>
      </c>
      <c r="B2421" t="str">
        <f>IF(Data!$B2425&lt;&gt;INDEX(Unique!$B$2:$B$5, MATCH(Data!$A2425, Unique!$A$2:$A$5, 0)), "Mismatch", "")</f>
        <v/>
      </c>
      <c r="E2421" s="28" t="s">
        <v>19</v>
      </c>
      <c r="F2421" s="38">
        <v>0.60000000000000009</v>
      </c>
      <c r="G2421" s="43">
        <v>6500</v>
      </c>
      <c r="H2421" s="38">
        <v>3900.0000000000005</v>
      </c>
    </row>
    <row r="2422" spans="1:8">
      <c r="A2422">
        <v>2421</v>
      </c>
      <c r="B2422" t="str">
        <f>IF(Data!$B2426&lt;&gt;INDEX(Unique!$B$2:$B$5, MATCH(Data!$A2426, Unique!$A$2:$A$5, 0)), "Mismatch", "")</f>
        <v/>
      </c>
      <c r="E2422" s="28" t="s">
        <v>20</v>
      </c>
      <c r="F2422" s="38">
        <v>0.55000000000000004</v>
      </c>
      <c r="G2422" s="43">
        <v>5750</v>
      </c>
      <c r="H2422" s="38">
        <v>3162.5000000000005</v>
      </c>
    </row>
    <row r="2423" spans="1:8">
      <c r="A2423">
        <v>2422</v>
      </c>
      <c r="B2423" t="str">
        <f>IF(Data!$B2427&lt;&gt;INDEX(Unique!$B$2:$B$5, MATCH(Data!$A2427, Unique!$A$2:$A$5, 0)), "Mismatch", "")</f>
        <v/>
      </c>
      <c r="E2423" s="28" t="s">
        <v>21</v>
      </c>
      <c r="F2423" s="38">
        <v>0.45</v>
      </c>
      <c r="G2423" s="43">
        <v>5250</v>
      </c>
      <c r="H2423" s="38">
        <v>2362.5</v>
      </c>
    </row>
    <row r="2424" spans="1:8">
      <c r="A2424">
        <v>2423</v>
      </c>
      <c r="B2424" t="str">
        <f>IF(Data!$B2428&lt;&gt;INDEX(Unique!$B$2:$B$5, MATCH(Data!$A2428, Unique!$A$2:$A$5, 0)), "Mismatch", "")</f>
        <v/>
      </c>
      <c r="E2424" s="28" t="s">
        <v>22</v>
      </c>
      <c r="F2424" s="38">
        <v>0.55000000000000004</v>
      </c>
      <c r="G2424" s="43">
        <v>5000</v>
      </c>
      <c r="H2424" s="38">
        <v>2750</v>
      </c>
    </row>
    <row r="2425" spans="1:8">
      <c r="A2425">
        <v>2424</v>
      </c>
      <c r="B2425" t="str">
        <f>IF(Data!$B2429&lt;&gt;INDEX(Unique!$B$2:$B$5, MATCH(Data!$A2429, Unique!$A$2:$A$5, 0)), "Mismatch", "")</f>
        <v/>
      </c>
      <c r="E2425" s="28" t="s">
        <v>23</v>
      </c>
      <c r="F2425" s="38">
        <v>0.60000000000000009</v>
      </c>
      <c r="G2425" s="43">
        <v>6750</v>
      </c>
      <c r="H2425" s="38">
        <v>4050.0000000000005</v>
      </c>
    </row>
    <row r="2426" spans="1:8">
      <c r="A2426">
        <v>2425</v>
      </c>
      <c r="B2426" t="str">
        <f>IF(Data!$B2430&lt;&gt;INDEX(Unique!$B$2:$B$5, MATCH(Data!$A2430, Unique!$A$2:$A$5, 0)), "Mismatch", "")</f>
        <v/>
      </c>
      <c r="E2426" s="28" t="s">
        <v>18</v>
      </c>
      <c r="F2426" s="38">
        <v>0.55000000000000004</v>
      </c>
      <c r="G2426" s="43">
        <v>7750</v>
      </c>
      <c r="H2426" s="38">
        <v>4262.5</v>
      </c>
    </row>
    <row r="2427" spans="1:8">
      <c r="A2427">
        <v>2426</v>
      </c>
      <c r="B2427" t="str">
        <f>IF(Data!$B2431&lt;&gt;INDEX(Unique!$B$2:$B$5, MATCH(Data!$A2431, Unique!$A$2:$A$5, 0)), "Mismatch", "")</f>
        <v/>
      </c>
      <c r="E2427" s="28" t="s">
        <v>19</v>
      </c>
      <c r="F2427" s="38">
        <v>0.50000000000000011</v>
      </c>
      <c r="G2427" s="43">
        <v>5750</v>
      </c>
      <c r="H2427" s="38">
        <v>2875.0000000000005</v>
      </c>
    </row>
    <row r="2428" spans="1:8">
      <c r="A2428">
        <v>2427</v>
      </c>
      <c r="B2428" t="str">
        <f>IF(Data!$B2432&lt;&gt;INDEX(Unique!$B$2:$B$5, MATCH(Data!$A2432, Unique!$A$2:$A$5, 0)), "Mismatch", "")</f>
        <v/>
      </c>
      <c r="E2428" s="28" t="s">
        <v>20</v>
      </c>
      <c r="F2428" s="38">
        <v>0.25000000000000006</v>
      </c>
      <c r="G2428" s="43">
        <v>4750</v>
      </c>
      <c r="H2428" s="38">
        <v>1187.5000000000002</v>
      </c>
    </row>
    <row r="2429" spans="1:8">
      <c r="A2429">
        <v>2428</v>
      </c>
      <c r="B2429" t="str">
        <f>IF(Data!$B2433&lt;&gt;INDEX(Unique!$B$2:$B$5, MATCH(Data!$A2433, Unique!$A$2:$A$5, 0)), "Mismatch", "")</f>
        <v/>
      </c>
      <c r="E2429" s="28" t="s">
        <v>21</v>
      </c>
      <c r="F2429" s="38">
        <v>0.25000000000000006</v>
      </c>
      <c r="G2429" s="43">
        <v>4500</v>
      </c>
      <c r="H2429" s="38">
        <v>1125.0000000000002</v>
      </c>
    </row>
    <row r="2430" spans="1:8">
      <c r="A2430">
        <v>2429</v>
      </c>
      <c r="B2430" t="str">
        <f>IF(Data!$B2434&lt;&gt;INDEX(Unique!$B$2:$B$5, MATCH(Data!$A2434, Unique!$A$2:$A$5, 0)), "Mismatch", "")</f>
        <v/>
      </c>
      <c r="E2430" s="28" t="s">
        <v>22</v>
      </c>
      <c r="F2430" s="38">
        <v>0.35000000000000003</v>
      </c>
      <c r="G2430" s="43">
        <v>4500</v>
      </c>
      <c r="H2430" s="38">
        <v>1575.0000000000002</v>
      </c>
    </row>
    <row r="2431" spans="1:8">
      <c r="A2431">
        <v>2430</v>
      </c>
      <c r="B2431" t="str">
        <f>IF(Data!$B2435&lt;&gt;INDEX(Unique!$B$2:$B$5, MATCH(Data!$A2435, Unique!$A$2:$A$5, 0)), "Mismatch", "")</f>
        <v/>
      </c>
      <c r="E2431" s="28" t="s">
        <v>23</v>
      </c>
      <c r="F2431" s="38">
        <v>0.40000000000000008</v>
      </c>
      <c r="G2431" s="43">
        <v>5500</v>
      </c>
      <c r="H2431" s="38">
        <v>2200.0000000000005</v>
      </c>
    </row>
    <row r="2432" spans="1:8">
      <c r="A2432">
        <v>2431</v>
      </c>
      <c r="B2432" t="str">
        <f>IF(Data!$B2436&lt;&gt;INDEX(Unique!$B$2:$B$5, MATCH(Data!$A2436, Unique!$A$2:$A$5, 0)), "Mismatch", "")</f>
        <v/>
      </c>
      <c r="E2432" s="28" t="s">
        <v>18</v>
      </c>
      <c r="F2432" s="38">
        <v>0.40000000000000008</v>
      </c>
      <c r="G2432" s="43">
        <v>7250</v>
      </c>
      <c r="H2432" s="38">
        <v>2900.0000000000005</v>
      </c>
    </row>
    <row r="2433" spans="1:8">
      <c r="A2433">
        <v>2432</v>
      </c>
      <c r="B2433" t="str">
        <f>IF(Data!$B2437&lt;&gt;INDEX(Unique!$B$2:$B$5, MATCH(Data!$A2437, Unique!$A$2:$A$5, 0)), "Mismatch", "")</f>
        <v/>
      </c>
      <c r="E2433" s="28" t="s">
        <v>19</v>
      </c>
      <c r="F2433" s="38">
        <v>0.3000000000000001</v>
      </c>
      <c r="G2433" s="43">
        <v>5500</v>
      </c>
      <c r="H2433" s="38">
        <v>1650.0000000000005</v>
      </c>
    </row>
    <row r="2434" spans="1:8">
      <c r="A2434">
        <v>2433</v>
      </c>
      <c r="B2434" t="str">
        <f>IF(Data!$B2438&lt;&gt;INDEX(Unique!$B$2:$B$5, MATCH(Data!$A2438, Unique!$A$2:$A$5, 0)), "Mismatch", "")</f>
        <v/>
      </c>
      <c r="E2434" s="28" t="s">
        <v>20</v>
      </c>
      <c r="F2434" s="38">
        <v>0.3000000000000001</v>
      </c>
      <c r="G2434" s="43">
        <v>4250</v>
      </c>
      <c r="H2434" s="38">
        <v>1275.0000000000005</v>
      </c>
    </row>
    <row r="2435" spans="1:8">
      <c r="A2435">
        <v>2434</v>
      </c>
      <c r="B2435" t="str">
        <f>IF(Data!$B2439&lt;&gt;INDEX(Unique!$B$2:$B$5, MATCH(Data!$A2439, Unique!$A$2:$A$5, 0)), "Mismatch", "")</f>
        <v/>
      </c>
      <c r="E2435" s="28" t="s">
        <v>21</v>
      </c>
      <c r="F2435" s="38">
        <v>0.3000000000000001</v>
      </c>
      <c r="G2435" s="43">
        <v>4000</v>
      </c>
      <c r="H2435" s="38">
        <v>1200.0000000000005</v>
      </c>
    </row>
    <row r="2436" spans="1:8">
      <c r="A2436">
        <v>2435</v>
      </c>
      <c r="B2436" t="str">
        <f>IF(Data!$B2440&lt;&gt;INDEX(Unique!$B$2:$B$5, MATCH(Data!$A2440, Unique!$A$2:$A$5, 0)), "Mismatch", "")</f>
        <v/>
      </c>
      <c r="E2436" s="28" t="s">
        <v>22</v>
      </c>
      <c r="F2436" s="38">
        <v>0.40000000000000008</v>
      </c>
      <c r="G2436" s="43">
        <v>4000</v>
      </c>
      <c r="H2436" s="38">
        <v>1600.0000000000002</v>
      </c>
    </row>
    <row r="2437" spans="1:8">
      <c r="A2437">
        <v>2436</v>
      </c>
      <c r="B2437" t="str">
        <f>IF(Data!$B2441&lt;&gt;INDEX(Unique!$B$2:$B$5, MATCH(Data!$A2441, Unique!$A$2:$A$5, 0)), "Mismatch", "")</f>
        <v/>
      </c>
      <c r="E2437" s="28" t="s">
        <v>23</v>
      </c>
      <c r="F2437" s="38">
        <v>0.4</v>
      </c>
      <c r="G2437" s="43">
        <v>5250</v>
      </c>
      <c r="H2437" s="38">
        <v>2100</v>
      </c>
    </row>
    <row r="2438" spans="1:8">
      <c r="A2438">
        <v>2437</v>
      </c>
      <c r="B2438" t="str">
        <f>IF(Data!$B2442&lt;&gt;INDEX(Unique!$B$2:$B$5, MATCH(Data!$A2442, Unique!$A$2:$A$5, 0)), "Mismatch", "")</f>
        <v/>
      </c>
      <c r="E2438" s="28" t="s">
        <v>18</v>
      </c>
      <c r="F2438" s="38">
        <v>0.35000000000000009</v>
      </c>
      <c r="G2438" s="43">
        <v>6750</v>
      </c>
      <c r="H2438" s="38">
        <v>2362.5000000000005</v>
      </c>
    </row>
    <row r="2439" spans="1:8">
      <c r="A2439">
        <v>2438</v>
      </c>
      <c r="B2439" t="str">
        <f>IF(Data!$B2443&lt;&gt;INDEX(Unique!$B$2:$B$5, MATCH(Data!$A2443, Unique!$A$2:$A$5, 0)), "Mismatch", "")</f>
        <v/>
      </c>
      <c r="E2439" s="28" t="s">
        <v>19</v>
      </c>
      <c r="F2439" s="38">
        <v>0.25000000000000011</v>
      </c>
      <c r="G2439" s="43">
        <v>5000</v>
      </c>
      <c r="H2439" s="38">
        <v>1250.0000000000005</v>
      </c>
    </row>
    <row r="2440" spans="1:8">
      <c r="A2440">
        <v>2439</v>
      </c>
      <c r="B2440" t="str">
        <f>IF(Data!$B2444&lt;&gt;INDEX(Unique!$B$2:$B$5, MATCH(Data!$A2444, Unique!$A$2:$A$5, 0)), "Mismatch", "")</f>
        <v/>
      </c>
      <c r="E2440" s="28" t="s">
        <v>20</v>
      </c>
      <c r="F2440" s="38">
        <v>0.35000000000000014</v>
      </c>
      <c r="G2440" s="43">
        <v>4450</v>
      </c>
      <c r="H2440" s="38">
        <v>1557.5000000000007</v>
      </c>
    </row>
    <row r="2441" spans="1:8">
      <c r="A2441">
        <v>2440</v>
      </c>
      <c r="B2441" t="str">
        <f>IF(Data!$B2445&lt;&gt;INDEX(Unique!$B$2:$B$5, MATCH(Data!$A2445, Unique!$A$2:$A$5, 0)), "Mismatch", "")</f>
        <v/>
      </c>
      <c r="E2441" s="28" t="s">
        <v>21</v>
      </c>
      <c r="F2441" s="38">
        <v>0.65000000000000024</v>
      </c>
      <c r="G2441" s="43">
        <v>5000</v>
      </c>
      <c r="H2441" s="38">
        <v>3250.0000000000014</v>
      </c>
    </row>
    <row r="2442" spans="1:8">
      <c r="A2442">
        <v>2441</v>
      </c>
      <c r="B2442" t="str">
        <f>IF(Data!$B2446&lt;&gt;INDEX(Unique!$B$2:$B$5, MATCH(Data!$A2446, Unique!$A$2:$A$5, 0)), "Mismatch", "")</f>
        <v/>
      </c>
      <c r="E2442" s="28" t="s">
        <v>22</v>
      </c>
      <c r="F2442" s="38">
        <v>0.80000000000000016</v>
      </c>
      <c r="G2442" s="43">
        <v>4750</v>
      </c>
      <c r="H2442" s="38">
        <v>3800.0000000000009</v>
      </c>
    </row>
    <row r="2443" spans="1:8">
      <c r="A2443">
        <v>2442</v>
      </c>
      <c r="B2443" t="str">
        <f>IF(Data!$B2447&lt;&gt;INDEX(Unique!$B$2:$B$5, MATCH(Data!$A2447, Unique!$A$2:$A$5, 0)), "Mismatch", "")</f>
        <v/>
      </c>
      <c r="E2443" s="28" t="s">
        <v>23</v>
      </c>
      <c r="F2443" s="38">
        <v>0.8</v>
      </c>
      <c r="G2443" s="43">
        <v>5750</v>
      </c>
      <c r="H2443" s="38">
        <v>4600</v>
      </c>
    </row>
    <row r="2444" spans="1:8">
      <c r="A2444">
        <v>2443</v>
      </c>
      <c r="B2444" t="str">
        <f>IF(Data!$B2448&lt;&gt;INDEX(Unique!$B$2:$B$5, MATCH(Data!$A2448, Unique!$A$2:$A$5, 0)), "Mismatch", "")</f>
        <v/>
      </c>
      <c r="E2444" s="28" t="s">
        <v>18</v>
      </c>
      <c r="F2444" s="38">
        <v>0.75000000000000011</v>
      </c>
      <c r="G2444" s="43">
        <v>8250</v>
      </c>
      <c r="H2444" s="38">
        <v>6187.5000000000009</v>
      </c>
    </row>
    <row r="2445" spans="1:8">
      <c r="A2445">
        <v>2444</v>
      </c>
      <c r="B2445" t="str">
        <f>IF(Data!$B2449&lt;&gt;INDEX(Unique!$B$2:$B$5, MATCH(Data!$A2449, Unique!$A$2:$A$5, 0)), "Mismatch", "")</f>
        <v/>
      </c>
      <c r="E2445" s="28" t="s">
        <v>19</v>
      </c>
      <c r="F2445" s="38">
        <v>0.65000000000000013</v>
      </c>
      <c r="G2445" s="43">
        <v>6250</v>
      </c>
      <c r="H2445" s="38">
        <v>4062.5000000000009</v>
      </c>
    </row>
    <row r="2446" spans="1:8">
      <c r="A2446">
        <v>2445</v>
      </c>
      <c r="B2446" t="str">
        <f>IF(Data!$B2450&lt;&gt;INDEX(Unique!$B$2:$B$5, MATCH(Data!$A2450, Unique!$A$2:$A$5, 0)), "Mismatch", "")</f>
        <v/>
      </c>
      <c r="E2446" s="28" t="s">
        <v>20</v>
      </c>
      <c r="F2446" s="38">
        <v>0.65000000000000013</v>
      </c>
      <c r="G2446" s="43">
        <v>5750</v>
      </c>
      <c r="H2446" s="38">
        <v>3737.5000000000009</v>
      </c>
    </row>
    <row r="2447" spans="1:8">
      <c r="A2447">
        <v>2446</v>
      </c>
      <c r="B2447" t="str">
        <f>IF(Data!$B2451&lt;&gt;INDEX(Unique!$B$2:$B$5, MATCH(Data!$A2451, Unique!$A$2:$A$5, 0)), "Mismatch", "")</f>
        <v/>
      </c>
      <c r="E2447" s="28" t="s">
        <v>21</v>
      </c>
      <c r="F2447" s="38">
        <v>0.65000000000000013</v>
      </c>
      <c r="G2447" s="43">
        <v>5250</v>
      </c>
      <c r="H2447" s="38">
        <v>3412.5000000000009</v>
      </c>
    </row>
    <row r="2448" spans="1:8">
      <c r="A2448">
        <v>2447</v>
      </c>
      <c r="B2448" t="str">
        <f>IF(Data!$B2452&lt;&gt;INDEX(Unique!$B$2:$B$5, MATCH(Data!$A2452, Unique!$A$2:$A$5, 0)), "Mismatch", "")</f>
        <v/>
      </c>
      <c r="E2448" s="28" t="s">
        <v>22</v>
      </c>
      <c r="F2448" s="38">
        <v>0.75000000000000011</v>
      </c>
      <c r="G2448" s="43">
        <v>5250</v>
      </c>
      <c r="H2448" s="38">
        <v>3937.5000000000005</v>
      </c>
    </row>
    <row r="2449" spans="1:8">
      <c r="A2449">
        <v>2448</v>
      </c>
      <c r="B2449" t="str">
        <f>IF(Data!$B2453&lt;&gt;INDEX(Unique!$B$2:$B$5, MATCH(Data!$A2453, Unique!$A$2:$A$5, 0)), "Mismatch", "")</f>
        <v/>
      </c>
      <c r="E2449" s="28" t="s">
        <v>23</v>
      </c>
      <c r="F2449" s="38">
        <v>0.8</v>
      </c>
      <c r="G2449" s="43">
        <v>6250</v>
      </c>
      <c r="H2449" s="38">
        <v>5000</v>
      </c>
    </row>
    <row r="2450" spans="1:8">
      <c r="A2450">
        <v>2449</v>
      </c>
      <c r="B2450" t="str">
        <f>IF(Data!$B2454&lt;&gt;INDEX(Unique!$B$2:$B$5, MATCH(Data!$A2454, Unique!$A$2:$A$5, 0)), "Mismatch", "")</f>
        <v/>
      </c>
      <c r="E2450" s="28" t="s">
        <v>18</v>
      </c>
      <c r="F2450" s="38">
        <v>0.4</v>
      </c>
      <c r="G2450" s="43">
        <v>5000</v>
      </c>
      <c r="H2450" s="38">
        <v>2000</v>
      </c>
    </row>
    <row r="2451" spans="1:8">
      <c r="A2451">
        <v>2450</v>
      </c>
      <c r="B2451" t="str">
        <f>IF(Data!$B2455&lt;&gt;INDEX(Unique!$B$2:$B$5, MATCH(Data!$A2455, Unique!$A$2:$A$5, 0)), "Mismatch", "")</f>
        <v/>
      </c>
      <c r="E2451" s="28" t="s">
        <v>19</v>
      </c>
      <c r="F2451" s="38">
        <v>0.4</v>
      </c>
      <c r="G2451" s="43">
        <v>3000</v>
      </c>
      <c r="H2451" s="38">
        <v>1200</v>
      </c>
    </row>
    <row r="2452" spans="1:8">
      <c r="A2452">
        <v>2451</v>
      </c>
      <c r="B2452" t="str">
        <f>IF(Data!$B2456&lt;&gt;INDEX(Unique!$B$2:$B$5, MATCH(Data!$A2456, Unique!$A$2:$A$5, 0)), "Mismatch", "")</f>
        <v/>
      </c>
      <c r="E2452" s="28" t="s">
        <v>20</v>
      </c>
      <c r="F2452" s="38">
        <v>0.30000000000000004</v>
      </c>
      <c r="G2452" s="43">
        <v>3000</v>
      </c>
      <c r="H2452" s="38">
        <v>900.00000000000011</v>
      </c>
    </row>
    <row r="2453" spans="1:8">
      <c r="A2453">
        <v>2452</v>
      </c>
      <c r="B2453" t="str">
        <f>IF(Data!$B2457&lt;&gt;INDEX(Unique!$B$2:$B$5, MATCH(Data!$A2457, Unique!$A$2:$A$5, 0)), "Mismatch", "")</f>
        <v/>
      </c>
      <c r="E2453" s="28" t="s">
        <v>21</v>
      </c>
      <c r="F2453" s="38">
        <v>0.35000000000000003</v>
      </c>
      <c r="G2453" s="43">
        <v>1500</v>
      </c>
      <c r="H2453" s="38">
        <v>525</v>
      </c>
    </row>
    <row r="2454" spans="1:8">
      <c r="A2454">
        <v>2453</v>
      </c>
      <c r="B2454" t="str">
        <f>IF(Data!$B2458&lt;&gt;INDEX(Unique!$B$2:$B$5, MATCH(Data!$A2458, Unique!$A$2:$A$5, 0)), "Mismatch", "")</f>
        <v/>
      </c>
      <c r="E2454" s="28" t="s">
        <v>22</v>
      </c>
      <c r="F2454" s="38">
        <v>0.49999999999999994</v>
      </c>
      <c r="G2454" s="43">
        <v>2000</v>
      </c>
      <c r="H2454" s="38">
        <v>999.99999999999989</v>
      </c>
    </row>
    <row r="2455" spans="1:8">
      <c r="A2455">
        <v>2454</v>
      </c>
      <c r="B2455" t="str">
        <f>IF(Data!$B2459&lt;&gt;INDEX(Unique!$B$2:$B$5, MATCH(Data!$A2459, Unique!$A$2:$A$5, 0)), "Mismatch", "")</f>
        <v/>
      </c>
      <c r="E2455" s="28" t="s">
        <v>23</v>
      </c>
      <c r="F2455" s="38">
        <v>0.4</v>
      </c>
      <c r="G2455" s="43">
        <v>3000</v>
      </c>
      <c r="H2455" s="38">
        <v>1200</v>
      </c>
    </row>
    <row r="2456" spans="1:8">
      <c r="A2456">
        <v>2455</v>
      </c>
      <c r="B2456" t="str">
        <f>IF(Data!$B2460&lt;&gt;INDEX(Unique!$B$2:$B$5, MATCH(Data!$A2460, Unique!$A$2:$A$5, 0)), "Mismatch", "")</f>
        <v/>
      </c>
      <c r="E2456" s="28" t="s">
        <v>18</v>
      </c>
      <c r="F2456" s="38">
        <v>0.4</v>
      </c>
      <c r="G2456" s="43">
        <v>5500</v>
      </c>
      <c r="H2456" s="38">
        <v>2200</v>
      </c>
    </row>
    <row r="2457" spans="1:8">
      <c r="A2457">
        <v>2456</v>
      </c>
      <c r="B2457" t="str">
        <f>IF(Data!$B2461&lt;&gt;INDEX(Unique!$B$2:$B$5, MATCH(Data!$A2461, Unique!$A$2:$A$5, 0)), "Mismatch", "")</f>
        <v/>
      </c>
      <c r="E2457" s="28" t="s">
        <v>19</v>
      </c>
      <c r="F2457" s="38">
        <v>0.4</v>
      </c>
      <c r="G2457" s="43">
        <v>2000</v>
      </c>
      <c r="H2457" s="38">
        <v>800</v>
      </c>
    </row>
    <row r="2458" spans="1:8">
      <c r="A2458">
        <v>2457</v>
      </c>
      <c r="B2458" t="str">
        <f>IF(Data!$B2462&lt;&gt;INDEX(Unique!$B$2:$B$5, MATCH(Data!$A2462, Unique!$A$2:$A$5, 0)), "Mismatch", "")</f>
        <v/>
      </c>
      <c r="E2458" s="28" t="s">
        <v>20</v>
      </c>
      <c r="F2458" s="38">
        <v>0.30000000000000004</v>
      </c>
      <c r="G2458" s="43">
        <v>2500</v>
      </c>
      <c r="H2458" s="38">
        <v>750.00000000000011</v>
      </c>
    </row>
    <row r="2459" spans="1:8">
      <c r="A2459">
        <v>2458</v>
      </c>
      <c r="B2459" t="str">
        <f>IF(Data!$B2463&lt;&gt;INDEX(Unique!$B$2:$B$5, MATCH(Data!$A2463, Unique!$A$2:$A$5, 0)), "Mismatch", "")</f>
        <v/>
      </c>
      <c r="E2459" s="28" t="s">
        <v>21</v>
      </c>
      <c r="F2459" s="38">
        <v>0.35000000000000003</v>
      </c>
      <c r="G2459" s="43">
        <v>1250</v>
      </c>
      <c r="H2459" s="38">
        <v>437.50000000000006</v>
      </c>
    </row>
    <row r="2460" spans="1:8">
      <c r="A2460">
        <v>2459</v>
      </c>
      <c r="B2460" t="str">
        <f>IF(Data!$B2464&lt;&gt;INDEX(Unique!$B$2:$B$5, MATCH(Data!$A2464, Unique!$A$2:$A$5, 0)), "Mismatch", "")</f>
        <v/>
      </c>
      <c r="E2460" s="28" t="s">
        <v>22</v>
      </c>
      <c r="F2460" s="38">
        <v>0.49999999999999994</v>
      </c>
      <c r="G2460" s="43">
        <v>2000</v>
      </c>
      <c r="H2460" s="38">
        <v>999.99999999999989</v>
      </c>
    </row>
    <row r="2461" spans="1:8">
      <c r="A2461">
        <v>2460</v>
      </c>
      <c r="B2461" t="str">
        <f>IF(Data!$B2465&lt;&gt;INDEX(Unique!$B$2:$B$5, MATCH(Data!$A2465, Unique!$A$2:$A$5, 0)), "Mismatch", "")</f>
        <v/>
      </c>
      <c r="E2461" s="28" t="s">
        <v>23</v>
      </c>
      <c r="F2461" s="38">
        <v>0.4</v>
      </c>
      <c r="G2461" s="43">
        <v>3000</v>
      </c>
      <c r="H2461" s="38">
        <v>1200</v>
      </c>
    </row>
    <row r="2462" spans="1:8">
      <c r="A2462">
        <v>2461</v>
      </c>
      <c r="B2462" t="str">
        <f>IF(Data!$B2466&lt;&gt;INDEX(Unique!$B$2:$B$5, MATCH(Data!$A2466, Unique!$A$2:$A$5, 0)), "Mismatch", "")</f>
        <v/>
      </c>
      <c r="E2462" s="28" t="s">
        <v>18</v>
      </c>
      <c r="F2462" s="38">
        <v>0.45</v>
      </c>
      <c r="G2462" s="43">
        <v>5200</v>
      </c>
      <c r="H2462" s="38">
        <v>2340</v>
      </c>
    </row>
    <row r="2463" spans="1:8">
      <c r="A2463">
        <v>2462</v>
      </c>
      <c r="B2463" t="str">
        <f>IF(Data!$B2467&lt;&gt;INDEX(Unique!$B$2:$B$5, MATCH(Data!$A2467, Unique!$A$2:$A$5, 0)), "Mismatch", "")</f>
        <v/>
      </c>
      <c r="E2463" s="28" t="s">
        <v>19</v>
      </c>
      <c r="F2463" s="38">
        <v>0.45</v>
      </c>
      <c r="G2463" s="43">
        <v>2250</v>
      </c>
      <c r="H2463" s="38">
        <v>1012.5</v>
      </c>
    </row>
    <row r="2464" spans="1:8">
      <c r="A2464">
        <v>2463</v>
      </c>
      <c r="B2464" t="str">
        <f>IF(Data!$B2468&lt;&gt;INDEX(Unique!$B$2:$B$5, MATCH(Data!$A2468, Unique!$A$2:$A$5, 0)), "Mismatch", "")</f>
        <v/>
      </c>
      <c r="E2464" s="28" t="s">
        <v>20</v>
      </c>
      <c r="F2464" s="38">
        <v>0.35000000000000003</v>
      </c>
      <c r="G2464" s="43">
        <v>2500</v>
      </c>
      <c r="H2464" s="38">
        <v>875.00000000000011</v>
      </c>
    </row>
    <row r="2465" spans="1:8">
      <c r="A2465">
        <v>2464</v>
      </c>
      <c r="B2465" t="str">
        <f>IF(Data!$B2469&lt;&gt;INDEX(Unique!$B$2:$B$5, MATCH(Data!$A2469, Unique!$A$2:$A$5, 0)), "Mismatch", "")</f>
        <v/>
      </c>
      <c r="E2465" s="28" t="s">
        <v>21</v>
      </c>
      <c r="F2465" s="38">
        <v>0.4</v>
      </c>
      <c r="G2465" s="43">
        <v>1000</v>
      </c>
      <c r="H2465" s="38">
        <v>400</v>
      </c>
    </row>
    <row r="2466" spans="1:8">
      <c r="A2466">
        <v>2465</v>
      </c>
      <c r="B2466" t="str">
        <f>IF(Data!$B2470&lt;&gt;INDEX(Unique!$B$2:$B$5, MATCH(Data!$A2470, Unique!$A$2:$A$5, 0)), "Mismatch", "")</f>
        <v/>
      </c>
      <c r="E2466" s="28" t="s">
        <v>22</v>
      </c>
      <c r="F2466" s="38">
        <v>0.54999999999999993</v>
      </c>
      <c r="G2466" s="43">
        <v>1500</v>
      </c>
      <c r="H2466" s="38">
        <v>824.99999999999989</v>
      </c>
    </row>
    <row r="2467" spans="1:8">
      <c r="A2467">
        <v>2466</v>
      </c>
      <c r="B2467" t="str">
        <f>IF(Data!$B2471&lt;&gt;INDEX(Unique!$B$2:$B$5, MATCH(Data!$A2471, Unique!$A$2:$A$5, 0)), "Mismatch", "")</f>
        <v/>
      </c>
      <c r="E2467" s="28" t="s">
        <v>23</v>
      </c>
      <c r="F2467" s="38">
        <v>0.45</v>
      </c>
      <c r="G2467" s="43">
        <v>2500</v>
      </c>
      <c r="H2467" s="38">
        <v>1125</v>
      </c>
    </row>
    <row r="2468" spans="1:8">
      <c r="A2468">
        <v>2467</v>
      </c>
      <c r="B2468" t="str">
        <f>IF(Data!$B2472&lt;&gt;INDEX(Unique!$B$2:$B$5, MATCH(Data!$A2472, Unique!$A$2:$A$5, 0)), "Mismatch", "")</f>
        <v/>
      </c>
      <c r="E2468" s="28" t="s">
        <v>18</v>
      </c>
      <c r="F2468" s="38">
        <v>0.45</v>
      </c>
      <c r="G2468" s="43">
        <v>4750</v>
      </c>
      <c r="H2468" s="38">
        <v>2137.5</v>
      </c>
    </row>
    <row r="2469" spans="1:8">
      <c r="A2469">
        <v>2468</v>
      </c>
      <c r="B2469" t="str">
        <f>IF(Data!$B2473&lt;&gt;INDEX(Unique!$B$2:$B$5, MATCH(Data!$A2473, Unique!$A$2:$A$5, 0)), "Mismatch", "")</f>
        <v/>
      </c>
      <c r="E2469" s="28" t="s">
        <v>19</v>
      </c>
      <c r="F2469" s="38">
        <v>0.45</v>
      </c>
      <c r="G2469" s="43">
        <v>1750</v>
      </c>
      <c r="H2469" s="38">
        <v>787.5</v>
      </c>
    </row>
    <row r="2470" spans="1:8">
      <c r="A2470">
        <v>2469</v>
      </c>
      <c r="B2470" t="str">
        <f>IF(Data!$B2474&lt;&gt;INDEX(Unique!$B$2:$B$5, MATCH(Data!$A2474, Unique!$A$2:$A$5, 0)), "Mismatch", "")</f>
        <v/>
      </c>
      <c r="E2470" s="28" t="s">
        <v>20</v>
      </c>
      <c r="F2470" s="38">
        <v>0.4</v>
      </c>
      <c r="G2470" s="43">
        <v>1750</v>
      </c>
      <c r="H2470" s="38">
        <v>700</v>
      </c>
    </row>
    <row r="2471" spans="1:8">
      <c r="A2471">
        <v>2470</v>
      </c>
      <c r="B2471" t="str">
        <f>IF(Data!$B2475&lt;&gt;INDEX(Unique!$B$2:$B$5, MATCH(Data!$A2475, Unique!$A$2:$A$5, 0)), "Mismatch", "")</f>
        <v/>
      </c>
      <c r="E2471" s="28" t="s">
        <v>21</v>
      </c>
      <c r="F2471" s="38">
        <v>0.45</v>
      </c>
      <c r="G2471" s="43">
        <v>1000</v>
      </c>
      <c r="H2471" s="38">
        <v>450</v>
      </c>
    </row>
    <row r="2472" spans="1:8">
      <c r="A2472">
        <v>2471</v>
      </c>
      <c r="B2472" t="str">
        <f>IF(Data!$B2476&lt;&gt;INDEX(Unique!$B$2:$B$5, MATCH(Data!$A2476, Unique!$A$2:$A$5, 0)), "Mismatch", "")</f>
        <v/>
      </c>
      <c r="E2472" s="28" t="s">
        <v>22</v>
      </c>
      <c r="F2472" s="38">
        <v>0.5</v>
      </c>
      <c r="G2472" s="43">
        <v>1250</v>
      </c>
      <c r="H2472" s="38">
        <v>625</v>
      </c>
    </row>
    <row r="2473" spans="1:8">
      <c r="A2473">
        <v>2472</v>
      </c>
      <c r="B2473" t="str">
        <f>IF(Data!$B2477&lt;&gt;INDEX(Unique!$B$2:$B$5, MATCH(Data!$A2477, Unique!$A$2:$A$5, 0)), "Mismatch", "")</f>
        <v/>
      </c>
      <c r="E2473" s="28" t="s">
        <v>23</v>
      </c>
      <c r="F2473" s="38">
        <v>0.4</v>
      </c>
      <c r="G2473" s="43">
        <v>2500</v>
      </c>
      <c r="H2473" s="38">
        <v>1000</v>
      </c>
    </row>
    <row r="2474" spans="1:8">
      <c r="A2474">
        <v>2473</v>
      </c>
      <c r="B2474" t="str">
        <f>IF(Data!$B2478&lt;&gt;INDEX(Unique!$B$2:$B$5, MATCH(Data!$A2478, Unique!$A$2:$A$5, 0)), "Mismatch", "")</f>
        <v/>
      </c>
      <c r="E2474" s="28" t="s">
        <v>18</v>
      </c>
      <c r="F2474" s="38">
        <v>0.5</v>
      </c>
      <c r="G2474" s="43">
        <v>5200</v>
      </c>
      <c r="H2474" s="38">
        <v>2600</v>
      </c>
    </row>
    <row r="2475" spans="1:8">
      <c r="A2475">
        <v>2474</v>
      </c>
      <c r="B2475" t="str">
        <f>IF(Data!$B2479&lt;&gt;INDEX(Unique!$B$2:$B$5, MATCH(Data!$A2479, Unique!$A$2:$A$5, 0)), "Mismatch", "")</f>
        <v/>
      </c>
      <c r="E2475" s="28" t="s">
        <v>19</v>
      </c>
      <c r="F2475" s="38">
        <v>0.45000000000000007</v>
      </c>
      <c r="G2475" s="43">
        <v>2250</v>
      </c>
      <c r="H2475" s="38">
        <v>1012.5000000000001</v>
      </c>
    </row>
    <row r="2476" spans="1:8">
      <c r="A2476">
        <v>2475</v>
      </c>
      <c r="B2476" t="str">
        <f>IF(Data!$B2480&lt;&gt;INDEX(Unique!$B$2:$B$5, MATCH(Data!$A2480, Unique!$A$2:$A$5, 0)), "Mismatch", "")</f>
        <v/>
      </c>
      <c r="E2476" s="28" t="s">
        <v>20</v>
      </c>
      <c r="F2476" s="38">
        <v>0.4</v>
      </c>
      <c r="G2476" s="43">
        <v>2000</v>
      </c>
      <c r="H2476" s="38">
        <v>800</v>
      </c>
    </row>
    <row r="2477" spans="1:8">
      <c r="A2477">
        <v>2476</v>
      </c>
      <c r="B2477" t="str">
        <f>IF(Data!$B2481&lt;&gt;INDEX(Unique!$B$2:$B$5, MATCH(Data!$A2481, Unique!$A$2:$A$5, 0)), "Mismatch", "")</f>
        <v/>
      </c>
      <c r="E2477" s="28" t="s">
        <v>21</v>
      </c>
      <c r="F2477" s="38">
        <v>0.4</v>
      </c>
      <c r="G2477" s="43">
        <v>1250</v>
      </c>
      <c r="H2477" s="38">
        <v>500</v>
      </c>
    </row>
    <row r="2478" spans="1:8">
      <c r="A2478">
        <v>2477</v>
      </c>
      <c r="B2478" t="str">
        <f>IF(Data!$B2482&lt;&gt;INDEX(Unique!$B$2:$B$5, MATCH(Data!$A2482, Unique!$A$2:$A$5, 0)), "Mismatch", "")</f>
        <v/>
      </c>
      <c r="E2478" s="28" t="s">
        <v>22</v>
      </c>
      <c r="F2478" s="38">
        <v>0.5</v>
      </c>
      <c r="G2478" s="43">
        <v>1500</v>
      </c>
      <c r="H2478" s="38">
        <v>750</v>
      </c>
    </row>
    <row r="2479" spans="1:8">
      <c r="A2479">
        <v>2478</v>
      </c>
      <c r="B2479" t="str">
        <f>IF(Data!$B2483&lt;&gt;INDEX(Unique!$B$2:$B$5, MATCH(Data!$A2483, Unique!$A$2:$A$5, 0)), "Mismatch", "")</f>
        <v/>
      </c>
      <c r="E2479" s="28" t="s">
        <v>23</v>
      </c>
      <c r="F2479" s="38">
        <v>0.55000000000000004</v>
      </c>
      <c r="G2479" s="43">
        <v>2750</v>
      </c>
      <c r="H2479" s="38">
        <v>1512.5000000000002</v>
      </c>
    </row>
    <row r="2480" spans="1:8">
      <c r="A2480">
        <v>2479</v>
      </c>
      <c r="B2480" t="str">
        <f>IF(Data!$B2484&lt;&gt;INDEX(Unique!$B$2:$B$5, MATCH(Data!$A2484, Unique!$A$2:$A$5, 0)), "Mismatch", "")</f>
        <v/>
      </c>
      <c r="E2480" s="28" t="s">
        <v>18</v>
      </c>
      <c r="F2480" s="38">
        <v>0.4</v>
      </c>
      <c r="G2480" s="43">
        <v>5250</v>
      </c>
      <c r="H2480" s="38">
        <v>2100</v>
      </c>
    </row>
    <row r="2481" spans="1:8">
      <c r="A2481">
        <v>2480</v>
      </c>
      <c r="B2481" t="str">
        <f>IF(Data!$B2485&lt;&gt;INDEX(Unique!$B$2:$B$5, MATCH(Data!$A2485, Unique!$A$2:$A$5, 0)), "Mismatch", "")</f>
        <v/>
      </c>
      <c r="E2481" s="28" t="s">
        <v>19</v>
      </c>
      <c r="F2481" s="38">
        <v>0.35000000000000009</v>
      </c>
      <c r="G2481" s="43">
        <v>2750</v>
      </c>
      <c r="H2481" s="38">
        <v>962.50000000000023</v>
      </c>
    </row>
    <row r="2482" spans="1:8">
      <c r="A2482">
        <v>2481</v>
      </c>
      <c r="B2482" t="str">
        <f>IF(Data!$B2486&lt;&gt;INDEX(Unique!$B$2:$B$5, MATCH(Data!$A2486, Unique!$A$2:$A$5, 0)), "Mismatch", "")</f>
        <v/>
      </c>
      <c r="E2482" s="28" t="s">
        <v>20</v>
      </c>
      <c r="F2482" s="38">
        <v>0.30000000000000004</v>
      </c>
      <c r="G2482" s="43">
        <v>2250</v>
      </c>
      <c r="H2482" s="38">
        <v>675.00000000000011</v>
      </c>
    </row>
    <row r="2483" spans="1:8">
      <c r="A2483">
        <v>2482</v>
      </c>
      <c r="B2483" t="str">
        <f>IF(Data!$B2487&lt;&gt;INDEX(Unique!$B$2:$B$5, MATCH(Data!$A2487, Unique!$A$2:$A$5, 0)), "Mismatch", "")</f>
        <v/>
      </c>
      <c r="E2483" s="28" t="s">
        <v>21</v>
      </c>
      <c r="F2483" s="38">
        <v>0.30000000000000004</v>
      </c>
      <c r="G2483" s="43">
        <v>2000</v>
      </c>
      <c r="H2483" s="38">
        <v>600.00000000000011</v>
      </c>
    </row>
    <row r="2484" spans="1:8">
      <c r="A2484">
        <v>2483</v>
      </c>
      <c r="B2484" t="str">
        <f>IF(Data!$B2488&lt;&gt;INDEX(Unique!$B$2:$B$5, MATCH(Data!$A2488, Unique!$A$2:$A$5, 0)), "Mismatch", "")</f>
        <v/>
      </c>
      <c r="E2484" s="28" t="s">
        <v>22</v>
      </c>
      <c r="F2484" s="38">
        <v>0.5</v>
      </c>
      <c r="G2484" s="43">
        <v>2000</v>
      </c>
      <c r="H2484" s="38">
        <v>1000</v>
      </c>
    </row>
    <row r="2485" spans="1:8">
      <c r="A2485">
        <v>2484</v>
      </c>
      <c r="B2485" t="str">
        <f>IF(Data!$B2489&lt;&gt;INDEX(Unique!$B$2:$B$5, MATCH(Data!$A2489, Unique!$A$2:$A$5, 0)), "Mismatch", "")</f>
        <v/>
      </c>
      <c r="E2485" s="28" t="s">
        <v>23</v>
      </c>
      <c r="F2485" s="38">
        <v>0.55000000000000004</v>
      </c>
      <c r="G2485" s="43">
        <v>3750</v>
      </c>
      <c r="H2485" s="38">
        <v>2062.5</v>
      </c>
    </row>
    <row r="2486" spans="1:8">
      <c r="A2486">
        <v>2485</v>
      </c>
      <c r="B2486" t="str">
        <f>IF(Data!$B2490&lt;&gt;INDEX(Unique!$B$2:$B$5, MATCH(Data!$A2490, Unique!$A$2:$A$5, 0)), "Mismatch", "")</f>
        <v/>
      </c>
      <c r="E2486" s="28" t="s">
        <v>18</v>
      </c>
      <c r="F2486" s="38">
        <v>0.5</v>
      </c>
      <c r="G2486" s="43">
        <v>6000</v>
      </c>
      <c r="H2486" s="38">
        <v>3000</v>
      </c>
    </row>
    <row r="2487" spans="1:8">
      <c r="A2487">
        <v>2486</v>
      </c>
      <c r="B2487" t="str">
        <f>IF(Data!$B2491&lt;&gt;INDEX(Unique!$B$2:$B$5, MATCH(Data!$A2491, Unique!$A$2:$A$5, 0)), "Mismatch", "")</f>
        <v/>
      </c>
      <c r="E2487" s="28" t="s">
        <v>19</v>
      </c>
      <c r="F2487" s="38">
        <v>0.45000000000000007</v>
      </c>
      <c r="G2487" s="43">
        <v>3500</v>
      </c>
      <c r="H2487" s="38">
        <v>1575.0000000000002</v>
      </c>
    </row>
    <row r="2488" spans="1:8">
      <c r="A2488">
        <v>2487</v>
      </c>
      <c r="B2488" t="str">
        <f>IF(Data!$B2492&lt;&gt;INDEX(Unique!$B$2:$B$5, MATCH(Data!$A2492, Unique!$A$2:$A$5, 0)), "Mismatch", "")</f>
        <v/>
      </c>
      <c r="E2488" s="28" t="s">
        <v>20</v>
      </c>
      <c r="F2488" s="38">
        <v>0.4</v>
      </c>
      <c r="G2488" s="43">
        <v>2750</v>
      </c>
      <c r="H2488" s="38">
        <v>1100</v>
      </c>
    </row>
    <row r="2489" spans="1:8">
      <c r="A2489">
        <v>2488</v>
      </c>
      <c r="B2489" t="str">
        <f>IF(Data!$B2493&lt;&gt;INDEX(Unique!$B$2:$B$5, MATCH(Data!$A2493, Unique!$A$2:$A$5, 0)), "Mismatch", "")</f>
        <v/>
      </c>
      <c r="E2489" s="28" t="s">
        <v>21</v>
      </c>
      <c r="F2489" s="38">
        <v>0.4</v>
      </c>
      <c r="G2489" s="43">
        <v>2250</v>
      </c>
      <c r="H2489" s="38">
        <v>900</v>
      </c>
    </row>
    <row r="2490" spans="1:8">
      <c r="A2490">
        <v>2489</v>
      </c>
      <c r="B2490" t="str">
        <f>IF(Data!$B2494&lt;&gt;INDEX(Unique!$B$2:$B$5, MATCH(Data!$A2494, Unique!$A$2:$A$5, 0)), "Mismatch", "")</f>
        <v/>
      </c>
      <c r="E2490" s="28" t="s">
        <v>22</v>
      </c>
      <c r="F2490" s="38">
        <v>0.5</v>
      </c>
      <c r="G2490" s="43">
        <v>2500</v>
      </c>
      <c r="H2490" s="38">
        <v>1250</v>
      </c>
    </row>
    <row r="2491" spans="1:8">
      <c r="A2491">
        <v>2490</v>
      </c>
      <c r="B2491" t="str">
        <f>IF(Data!$B2495&lt;&gt;INDEX(Unique!$B$2:$B$5, MATCH(Data!$A2495, Unique!$A$2:$A$5, 0)), "Mismatch", "")</f>
        <v/>
      </c>
      <c r="E2491" s="28" t="s">
        <v>23</v>
      </c>
      <c r="F2491" s="38">
        <v>0.55000000000000004</v>
      </c>
      <c r="G2491" s="43">
        <v>4250</v>
      </c>
      <c r="H2491" s="38">
        <v>2337.5</v>
      </c>
    </row>
    <row r="2492" spans="1:8">
      <c r="A2492">
        <v>2491</v>
      </c>
      <c r="B2492" t="str">
        <f>IF(Data!$B2496&lt;&gt;INDEX(Unique!$B$2:$B$5, MATCH(Data!$A2496, Unique!$A$2:$A$5, 0)), "Mismatch", "")</f>
        <v/>
      </c>
      <c r="E2492" s="28" t="s">
        <v>18</v>
      </c>
      <c r="F2492" s="38">
        <v>0.5</v>
      </c>
      <c r="G2492" s="43">
        <v>5750</v>
      </c>
      <c r="H2492" s="38">
        <v>2875</v>
      </c>
    </row>
    <row r="2493" spans="1:8">
      <c r="A2493">
        <v>2492</v>
      </c>
      <c r="B2493" t="str">
        <f>IF(Data!$B2497&lt;&gt;INDEX(Unique!$B$2:$B$5, MATCH(Data!$A2497, Unique!$A$2:$A$5, 0)), "Mismatch", "")</f>
        <v/>
      </c>
      <c r="E2493" s="28" t="s">
        <v>19</v>
      </c>
      <c r="F2493" s="38">
        <v>0.45000000000000007</v>
      </c>
      <c r="G2493" s="43">
        <v>3500</v>
      </c>
      <c r="H2493" s="38">
        <v>1575.0000000000002</v>
      </c>
    </row>
    <row r="2494" spans="1:8">
      <c r="A2494">
        <v>2493</v>
      </c>
      <c r="B2494" t="str">
        <f>IF(Data!$B2498&lt;&gt;INDEX(Unique!$B$2:$B$5, MATCH(Data!$A2498, Unique!$A$2:$A$5, 0)), "Mismatch", "")</f>
        <v/>
      </c>
      <c r="E2494" s="28" t="s">
        <v>20</v>
      </c>
      <c r="F2494" s="38">
        <v>0.4</v>
      </c>
      <c r="G2494" s="43">
        <v>2750</v>
      </c>
      <c r="H2494" s="38">
        <v>1100</v>
      </c>
    </row>
    <row r="2495" spans="1:8">
      <c r="A2495">
        <v>2494</v>
      </c>
      <c r="B2495" t="str">
        <f>IF(Data!$B2499&lt;&gt;INDEX(Unique!$B$2:$B$5, MATCH(Data!$A2499, Unique!$A$2:$A$5, 0)), "Mismatch", "")</f>
        <v/>
      </c>
      <c r="E2495" s="28" t="s">
        <v>21</v>
      </c>
      <c r="F2495" s="38">
        <v>0.4</v>
      </c>
      <c r="G2495" s="43">
        <v>2500</v>
      </c>
      <c r="H2495" s="38">
        <v>1000</v>
      </c>
    </row>
    <row r="2496" spans="1:8">
      <c r="A2496">
        <v>2495</v>
      </c>
      <c r="B2496" t="str">
        <f>IF(Data!$B2500&lt;&gt;INDEX(Unique!$B$2:$B$5, MATCH(Data!$A2500, Unique!$A$2:$A$5, 0)), "Mismatch", "")</f>
        <v/>
      </c>
      <c r="E2496" s="28" t="s">
        <v>22</v>
      </c>
      <c r="F2496" s="38">
        <v>0.5</v>
      </c>
      <c r="G2496" s="43">
        <v>2250</v>
      </c>
      <c r="H2496" s="38">
        <v>1125</v>
      </c>
    </row>
    <row r="2497" spans="1:8">
      <c r="A2497">
        <v>2496</v>
      </c>
      <c r="B2497" t="str">
        <f>IF(Data!$B2501&lt;&gt;INDEX(Unique!$B$2:$B$5, MATCH(Data!$A2501, Unique!$A$2:$A$5, 0)), "Mismatch", "")</f>
        <v/>
      </c>
      <c r="E2497" s="28" t="s">
        <v>23</v>
      </c>
      <c r="F2497" s="38">
        <v>0.55000000000000004</v>
      </c>
      <c r="G2497" s="43">
        <v>4000</v>
      </c>
      <c r="H2497" s="38">
        <v>2200</v>
      </c>
    </row>
    <row r="2498" spans="1:8">
      <c r="A2498">
        <v>2497</v>
      </c>
      <c r="B2498" t="str">
        <f>IF(Data!$B2502&lt;&gt;INDEX(Unique!$B$2:$B$5, MATCH(Data!$A2502, Unique!$A$2:$A$5, 0)), "Mismatch", "")</f>
        <v/>
      </c>
      <c r="E2498" s="28" t="s">
        <v>18</v>
      </c>
      <c r="F2498" s="38">
        <v>0.5</v>
      </c>
      <c r="G2498" s="43">
        <v>5250</v>
      </c>
      <c r="H2498" s="38">
        <v>2625</v>
      </c>
    </row>
    <row r="2499" spans="1:8">
      <c r="A2499">
        <v>2498</v>
      </c>
      <c r="B2499" t="str">
        <f>IF(Data!$B2503&lt;&gt;INDEX(Unique!$B$2:$B$5, MATCH(Data!$A2503, Unique!$A$2:$A$5, 0)), "Mismatch", "")</f>
        <v/>
      </c>
      <c r="E2499" s="28" t="s">
        <v>19</v>
      </c>
      <c r="F2499" s="38">
        <v>0.45000000000000007</v>
      </c>
      <c r="G2499" s="43">
        <v>3250</v>
      </c>
      <c r="H2499" s="38">
        <v>1462.5000000000002</v>
      </c>
    </row>
    <row r="2500" spans="1:8">
      <c r="A2500">
        <v>2499</v>
      </c>
      <c r="B2500" t="str">
        <f>IF(Data!$B2504&lt;&gt;INDEX(Unique!$B$2:$B$5, MATCH(Data!$A2504, Unique!$A$2:$A$5, 0)), "Mismatch", "")</f>
        <v/>
      </c>
      <c r="E2500" s="28" t="s">
        <v>20</v>
      </c>
      <c r="F2500" s="38">
        <v>0.35000000000000003</v>
      </c>
      <c r="G2500" s="43">
        <v>2250</v>
      </c>
      <c r="H2500" s="38">
        <v>787.50000000000011</v>
      </c>
    </row>
    <row r="2501" spans="1:8">
      <c r="A2501">
        <v>2500</v>
      </c>
      <c r="B2501" t="str">
        <f>IF(Data!$B2505&lt;&gt;INDEX(Unique!$B$2:$B$5, MATCH(Data!$A2505, Unique!$A$2:$A$5, 0)), "Mismatch", "")</f>
        <v/>
      </c>
      <c r="E2501" s="28" t="s">
        <v>21</v>
      </c>
      <c r="F2501" s="38">
        <v>0.35000000000000003</v>
      </c>
      <c r="G2501" s="43">
        <v>2000</v>
      </c>
      <c r="H2501" s="38">
        <v>700.00000000000011</v>
      </c>
    </row>
    <row r="2502" spans="1:8">
      <c r="A2502">
        <v>2501</v>
      </c>
      <c r="B2502" t="str">
        <f>IF(Data!$B2506&lt;&gt;INDEX(Unique!$B$2:$B$5, MATCH(Data!$A2506, Unique!$A$2:$A$5, 0)), "Mismatch", "")</f>
        <v/>
      </c>
      <c r="E2502" s="28" t="s">
        <v>22</v>
      </c>
      <c r="F2502" s="38">
        <v>0.45</v>
      </c>
      <c r="G2502" s="43">
        <v>2000</v>
      </c>
      <c r="H2502" s="38">
        <v>900</v>
      </c>
    </row>
    <row r="2503" spans="1:8">
      <c r="A2503">
        <v>2502</v>
      </c>
      <c r="B2503" t="str">
        <f>IF(Data!$B2507&lt;&gt;INDEX(Unique!$B$2:$B$5, MATCH(Data!$A2507, Unique!$A$2:$A$5, 0)), "Mismatch", "")</f>
        <v/>
      </c>
      <c r="E2503" s="28" t="s">
        <v>23</v>
      </c>
      <c r="F2503" s="38">
        <v>0.5</v>
      </c>
      <c r="G2503" s="43">
        <v>2750</v>
      </c>
      <c r="H2503" s="38">
        <v>1375</v>
      </c>
    </row>
    <row r="2504" spans="1:8">
      <c r="A2504">
        <v>2503</v>
      </c>
      <c r="B2504" t="str">
        <f>IF(Data!$B2508&lt;&gt;INDEX(Unique!$B$2:$B$5, MATCH(Data!$A2508, Unique!$A$2:$A$5, 0)), "Mismatch", "")</f>
        <v/>
      </c>
      <c r="E2504" s="28" t="s">
        <v>18</v>
      </c>
      <c r="F2504" s="38">
        <v>0.54999999999999993</v>
      </c>
      <c r="G2504" s="43">
        <v>4500</v>
      </c>
      <c r="H2504" s="38">
        <v>2474.9999999999995</v>
      </c>
    </row>
    <row r="2505" spans="1:8">
      <c r="A2505">
        <v>2504</v>
      </c>
      <c r="B2505" t="str">
        <f>IF(Data!$B2509&lt;&gt;INDEX(Unique!$B$2:$B$5, MATCH(Data!$A2509, Unique!$A$2:$A$5, 0)), "Mismatch", "")</f>
        <v/>
      </c>
      <c r="E2505" s="28" t="s">
        <v>19</v>
      </c>
      <c r="F2505" s="38">
        <v>0.45</v>
      </c>
      <c r="G2505" s="43">
        <v>2750</v>
      </c>
      <c r="H2505" s="38">
        <v>1237.5</v>
      </c>
    </row>
    <row r="2506" spans="1:8">
      <c r="A2506">
        <v>2505</v>
      </c>
      <c r="B2506" t="str">
        <f>IF(Data!$B2510&lt;&gt;INDEX(Unique!$B$2:$B$5, MATCH(Data!$A2510, Unique!$A$2:$A$5, 0)), "Mismatch", "")</f>
        <v/>
      </c>
      <c r="E2506" s="28" t="s">
        <v>20</v>
      </c>
      <c r="F2506" s="38">
        <v>0.45</v>
      </c>
      <c r="G2506" s="43">
        <v>1750</v>
      </c>
      <c r="H2506" s="38">
        <v>787.5</v>
      </c>
    </row>
    <row r="2507" spans="1:8">
      <c r="A2507">
        <v>2506</v>
      </c>
      <c r="B2507" t="str">
        <f>IF(Data!$B2511&lt;&gt;INDEX(Unique!$B$2:$B$5, MATCH(Data!$A2511, Unique!$A$2:$A$5, 0)), "Mismatch", "")</f>
        <v/>
      </c>
      <c r="E2507" s="28" t="s">
        <v>21</v>
      </c>
      <c r="F2507" s="38">
        <v>0.45</v>
      </c>
      <c r="G2507" s="43">
        <v>1500</v>
      </c>
      <c r="H2507" s="38">
        <v>675</v>
      </c>
    </row>
    <row r="2508" spans="1:8">
      <c r="A2508">
        <v>2507</v>
      </c>
      <c r="B2508" t="str">
        <f>IF(Data!$B2512&lt;&gt;INDEX(Unique!$B$2:$B$5, MATCH(Data!$A2512, Unique!$A$2:$A$5, 0)), "Mismatch", "")</f>
        <v/>
      </c>
      <c r="E2508" s="28" t="s">
        <v>22</v>
      </c>
      <c r="F2508" s="38">
        <v>0.54999999999999993</v>
      </c>
      <c r="G2508" s="43">
        <v>1500</v>
      </c>
      <c r="H2508" s="38">
        <v>824.99999999999989</v>
      </c>
    </row>
    <row r="2509" spans="1:8">
      <c r="A2509">
        <v>2508</v>
      </c>
      <c r="B2509" t="str">
        <f>IF(Data!$B2513&lt;&gt;INDEX(Unique!$B$2:$B$5, MATCH(Data!$A2513, Unique!$A$2:$A$5, 0)), "Mismatch", "")</f>
        <v/>
      </c>
      <c r="E2509" s="28" t="s">
        <v>23</v>
      </c>
      <c r="F2509" s="38">
        <v>0.54999999999999993</v>
      </c>
      <c r="G2509" s="43">
        <v>2750</v>
      </c>
      <c r="H2509" s="38">
        <v>1512.4999999999998</v>
      </c>
    </row>
    <row r="2510" spans="1:8">
      <c r="A2510">
        <v>2509</v>
      </c>
      <c r="B2510" t="str">
        <f>IF(Data!$B2514&lt;&gt;INDEX(Unique!$B$2:$B$5, MATCH(Data!$A2514, Unique!$A$2:$A$5, 0)), "Mismatch", "")</f>
        <v/>
      </c>
      <c r="E2510" s="28" t="s">
        <v>18</v>
      </c>
      <c r="F2510" s="38">
        <v>0.5</v>
      </c>
      <c r="G2510" s="43">
        <v>4250</v>
      </c>
      <c r="H2510" s="38">
        <v>2125</v>
      </c>
    </row>
    <row r="2511" spans="1:8">
      <c r="A2511">
        <v>2510</v>
      </c>
      <c r="B2511" t="str">
        <f>IF(Data!$B2515&lt;&gt;INDEX(Unique!$B$2:$B$5, MATCH(Data!$A2515, Unique!$A$2:$A$5, 0)), "Mismatch", "")</f>
        <v/>
      </c>
      <c r="E2511" s="28" t="s">
        <v>19</v>
      </c>
      <c r="F2511" s="38">
        <v>0.4</v>
      </c>
      <c r="G2511" s="43">
        <v>2750</v>
      </c>
      <c r="H2511" s="38">
        <v>1100</v>
      </c>
    </row>
    <row r="2512" spans="1:8">
      <c r="A2512">
        <v>2511</v>
      </c>
      <c r="B2512" t="str">
        <f>IF(Data!$B2516&lt;&gt;INDEX(Unique!$B$2:$B$5, MATCH(Data!$A2516, Unique!$A$2:$A$5, 0)), "Mismatch", "")</f>
        <v/>
      </c>
      <c r="E2512" s="28" t="s">
        <v>20</v>
      </c>
      <c r="F2512" s="38">
        <v>0.45</v>
      </c>
      <c r="G2512" s="43">
        <v>2200</v>
      </c>
      <c r="H2512" s="38">
        <v>990</v>
      </c>
    </row>
    <row r="2513" spans="1:8">
      <c r="A2513">
        <v>2512</v>
      </c>
      <c r="B2513" t="str">
        <f>IF(Data!$B2517&lt;&gt;INDEX(Unique!$B$2:$B$5, MATCH(Data!$A2517, Unique!$A$2:$A$5, 0)), "Mismatch", "")</f>
        <v/>
      </c>
      <c r="E2513" s="28" t="s">
        <v>21</v>
      </c>
      <c r="F2513" s="38">
        <v>0.55000000000000004</v>
      </c>
      <c r="G2513" s="43">
        <v>2000</v>
      </c>
      <c r="H2513" s="38">
        <v>1100</v>
      </c>
    </row>
    <row r="2514" spans="1:8">
      <c r="A2514">
        <v>2513</v>
      </c>
      <c r="B2514" t="str">
        <f>IF(Data!$B2518&lt;&gt;INDEX(Unique!$B$2:$B$5, MATCH(Data!$A2518, Unique!$A$2:$A$5, 0)), "Mismatch", "")</f>
        <v/>
      </c>
      <c r="E2514" s="28" t="s">
        <v>22</v>
      </c>
      <c r="F2514" s="38">
        <v>0.65</v>
      </c>
      <c r="G2514" s="43">
        <v>1750</v>
      </c>
      <c r="H2514" s="38">
        <v>1137.5</v>
      </c>
    </row>
    <row r="2515" spans="1:8">
      <c r="A2515">
        <v>2514</v>
      </c>
      <c r="B2515" t="str">
        <f>IF(Data!$B2519&lt;&gt;INDEX(Unique!$B$2:$B$5, MATCH(Data!$A2519, Unique!$A$2:$A$5, 0)), "Mismatch", "")</f>
        <v/>
      </c>
      <c r="E2515" s="28" t="s">
        <v>23</v>
      </c>
      <c r="F2515" s="38">
        <v>0.7</v>
      </c>
      <c r="G2515" s="43">
        <v>2750</v>
      </c>
      <c r="H2515" s="38">
        <v>1924.9999999999998</v>
      </c>
    </row>
    <row r="2516" spans="1:8">
      <c r="A2516">
        <v>2515</v>
      </c>
      <c r="B2516" t="str">
        <f>IF(Data!$B2520&lt;&gt;INDEX(Unique!$B$2:$B$5, MATCH(Data!$A2520, Unique!$A$2:$A$5, 0)), "Mismatch", "")</f>
        <v/>
      </c>
      <c r="E2516" s="28" t="s">
        <v>18</v>
      </c>
      <c r="F2516" s="38">
        <v>0.65</v>
      </c>
      <c r="G2516" s="43">
        <v>5250</v>
      </c>
      <c r="H2516" s="38">
        <v>3412.5</v>
      </c>
    </row>
    <row r="2517" spans="1:8">
      <c r="A2517">
        <v>2516</v>
      </c>
      <c r="B2517" t="str">
        <f>IF(Data!$B2521&lt;&gt;INDEX(Unique!$B$2:$B$5, MATCH(Data!$A2521, Unique!$A$2:$A$5, 0)), "Mismatch", "")</f>
        <v/>
      </c>
      <c r="E2517" s="28" t="s">
        <v>19</v>
      </c>
      <c r="F2517" s="38">
        <v>0.55000000000000004</v>
      </c>
      <c r="G2517" s="43">
        <v>3250</v>
      </c>
      <c r="H2517" s="38">
        <v>1787.5000000000002</v>
      </c>
    </row>
    <row r="2518" spans="1:8">
      <c r="A2518">
        <v>2517</v>
      </c>
      <c r="B2518" t="str">
        <f>IF(Data!$B2522&lt;&gt;INDEX(Unique!$B$2:$B$5, MATCH(Data!$A2522, Unique!$A$2:$A$5, 0)), "Mismatch", "")</f>
        <v/>
      </c>
      <c r="E2518" s="28" t="s">
        <v>20</v>
      </c>
      <c r="F2518" s="38">
        <v>0.55000000000000004</v>
      </c>
      <c r="G2518" s="43">
        <v>2750</v>
      </c>
      <c r="H2518" s="38">
        <v>1512.5000000000002</v>
      </c>
    </row>
    <row r="2519" spans="1:8">
      <c r="A2519">
        <v>2518</v>
      </c>
      <c r="B2519" t="str">
        <f>IF(Data!$B2523&lt;&gt;INDEX(Unique!$B$2:$B$5, MATCH(Data!$A2523, Unique!$A$2:$A$5, 0)), "Mismatch", "")</f>
        <v/>
      </c>
      <c r="E2519" s="28" t="s">
        <v>21</v>
      </c>
      <c r="F2519" s="38">
        <v>0.5</v>
      </c>
      <c r="G2519" s="43">
        <v>2250</v>
      </c>
      <c r="H2519" s="38">
        <v>1125</v>
      </c>
    </row>
    <row r="2520" spans="1:8">
      <c r="A2520">
        <v>2519</v>
      </c>
      <c r="B2520" t="str">
        <f>IF(Data!$B2524&lt;&gt;INDEX(Unique!$B$2:$B$5, MATCH(Data!$A2524, Unique!$A$2:$A$5, 0)), "Mismatch", "")</f>
        <v/>
      </c>
      <c r="E2520" s="28" t="s">
        <v>22</v>
      </c>
      <c r="F2520" s="38">
        <v>0.6</v>
      </c>
      <c r="G2520" s="43">
        <v>2250</v>
      </c>
      <c r="H2520" s="38">
        <v>1350</v>
      </c>
    </row>
    <row r="2521" spans="1:8">
      <c r="A2521">
        <v>2520</v>
      </c>
      <c r="B2521" t="str">
        <f>IF(Data!$B2525&lt;&gt;INDEX(Unique!$B$2:$B$5, MATCH(Data!$A2525, Unique!$A$2:$A$5, 0)), "Mismatch", "")</f>
        <v/>
      </c>
      <c r="E2521" s="28" t="s">
        <v>23</v>
      </c>
      <c r="F2521" s="38">
        <v>0.64999999999999991</v>
      </c>
      <c r="G2521" s="43">
        <v>3250</v>
      </c>
      <c r="H2521" s="38">
        <v>2112.4999999999995</v>
      </c>
    </row>
    <row r="2522" spans="1:8">
      <c r="A2522">
        <v>2521</v>
      </c>
      <c r="B2522" t="str">
        <f>IF(Data!$B2526&lt;&gt;INDEX(Unique!$B$2:$B$5, MATCH(Data!$A2526, Unique!$A$2:$A$5, 0)), "Mismatch", "")</f>
        <v/>
      </c>
      <c r="E2522" s="28" t="s">
        <v>18</v>
      </c>
      <c r="F2522" s="38">
        <v>0.30000000000000004</v>
      </c>
      <c r="G2522" s="43">
        <v>7250</v>
      </c>
      <c r="H2522" s="38">
        <v>2175.0000000000005</v>
      </c>
    </row>
    <row r="2523" spans="1:8">
      <c r="A2523">
        <v>2522</v>
      </c>
      <c r="B2523" t="str">
        <f>IF(Data!$B2527&lt;&gt;INDEX(Unique!$B$2:$B$5, MATCH(Data!$A2527, Unique!$A$2:$A$5, 0)), "Mismatch", "")</f>
        <v/>
      </c>
      <c r="E2523" s="28" t="s">
        <v>19</v>
      </c>
      <c r="F2523" s="38">
        <v>0.30000000000000004</v>
      </c>
      <c r="G2523" s="43">
        <v>5250</v>
      </c>
      <c r="H2523" s="38">
        <v>1575.0000000000002</v>
      </c>
    </row>
    <row r="2524" spans="1:8">
      <c r="A2524">
        <v>2523</v>
      </c>
      <c r="B2524" t="str">
        <f>IF(Data!$B2528&lt;&gt;INDEX(Unique!$B$2:$B$5, MATCH(Data!$A2528, Unique!$A$2:$A$5, 0)), "Mismatch", "")</f>
        <v/>
      </c>
      <c r="E2524" s="28" t="s">
        <v>20</v>
      </c>
      <c r="F2524" s="38">
        <v>0.20000000000000007</v>
      </c>
      <c r="G2524" s="43">
        <v>5250</v>
      </c>
      <c r="H2524" s="38">
        <v>1050.0000000000005</v>
      </c>
    </row>
    <row r="2525" spans="1:8">
      <c r="A2525">
        <v>2524</v>
      </c>
      <c r="B2525" t="str">
        <f>IF(Data!$B2529&lt;&gt;INDEX(Unique!$B$2:$B$5, MATCH(Data!$A2529, Unique!$A$2:$A$5, 0)), "Mismatch", "")</f>
        <v/>
      </c>
      <c r="E2525" s="28" t="s">
        <v>21</v>
      </c>
      <c r="F2525" s="38">
        <v>0.25</v>
      </c>
      <c r="G2525" s="43">
        <v>3750</v>
      </c>
      <c r="H2525" s="38">
        <v>937.5</v>
      </c>
    </row>
    <row r="2526" spans="1:8">
      <c r="A2526">
        <v>2525</v>
      </c>
      <c r="B2526" t="str">
        <f>IF(Data!$B2530&lt;&gt;INDEX(Unique!$B$2:$B$5, MATCH(Data!$A2530, Unique!$A$2:$A$5, 0)), "Mismatch", "")</f>
        <v/>
      </c>
      <c r="E2526" s="28" t="s">
        <v>22</v>
      </c>
      <c r="F2526" s="38">
        <v>0.4</v>
      </c>
      <c r="G2526" s="43">
        <v>4250</v>
      </c>
      <c r="H2526" s="38">
        <v>1700</v>
      </c>
    </row>
    <row r="2527" spans="1:8">
      <c r="A2527">
        <v>2526</v>
      </c>
      <c r="B2527" t="str">
        <f>IF(Data!$B2531&lt;&gt;INDEX(Unique!$B$2:$B$5, MATCH(Data!$A2531, Unique!$A$2:$A$5, 0)), "Mismatch", "")</f>
        <v/>
      </c>
      <c r="E2527" s="28" t="s">
        <v>23</v>
      </c>
      <c r="F2527" s="38">
        <v>0.30000000000000004</v>
      </c>
      <c r="G2527" s="43">
        <v>5250</v>
      </c>
      <c r="H2527" s="38">
        <v>1575.0000000000002</v>
      </c>
    </row>
    <row r="2528" spans="1:8">
      <c r="A2528">
        <v>2527</v>
      </c>
      <c r="B2528" t="str">
        <f>IF(Data!$B2532&lt;&gt;INDEX(Unique!$B$2:$B$5, MATCH(Data!$A2532, Unique!$A$2:$A$5, 0)), "Mismatch", "")</f>
        <v/>
      </c>
      <c r="E2528" s="28" t="s">
        <v>18</v>
      </c>
      <c r="F2528" s="38">
        <v>0.30000000000000004</v>
      </c>
      <c r="G2528" s="43">
        <v>7750</v>
      </c>
      <c r="H2528" s="38">
        <v>2325.0000000000005</v>
      </c>
    </row>
    <row r="2529" spans="1:8">
      <c r="A2529">
        <v>2528</v>
      </c>
      <c r="B2529" t="str">
        <f>IF(Data!$B2533&lt;&gt;INDEX(Unique!$B$2:$B$5, MATCH(Data!$A2533, Unique!$A$2:$A$5, 0)), "Mismatch", "")</f>
        <v/>
      </c>
      <c r="E2529" s="28" t="s">
        <v>19</v>
      </c>
      <c r="F2529" s="38">
        <v>0.30000000000000004</v>
      </c>
      <c r="G2529" s="43">
        <v>4250</v>
      </c>
      <c r="H2529" s="38">
        <v>1275.0000000000002</v>
      </c>
    </row>
    <row r="2530" spans="1:8">
      <c r="A2530">
        <v>2529</v>
      </c>
      <c r="B2530" t="str">
        <f>IF(Data!$B2534&lt;&gt;INDEX(Unique!$B$2:$B$5, MATCH(Data!$A2534, Unique!$A$2:$A$5, 0)), "Mismatch", "")</f>
        <v/>
      </c>
      <c r="E2530" s="28" t="s">
        <v>20</v>
      </c>
      <c r="F2530" s="38">
        <v>0.20000000000000007</v>
      </c>
      <c r="G2530" s="43">
        <v>4750</v>
      </c>
      <c r="H2530" s="38">
        <v>950.00000000000034</v>
      </c>
    </row>
    <row r="2531" spans="1:8">
      <c r="A2531">
        <v>2530</v>
      </c>
      <c r="B2531" t="str">
        <f>IF(Data!$B2535&lt;&gt;INDEX(Unique!$B$2:$B$5, MATCH(Data!$A2535, Unique!$A$2:$A$5, 0)), "Mismatch", "")</f>
        <v/>
      </c>
      <c r="E2531" s="28" t="s">
        <v>21</v>
      </c>
      <c r="F2531" s="38">
        <v>0.25</v>
      </c>
      <c r="G2531" s="43">
        <v>3250</v>
      </c>
      <c r="H2531" s="38">
        <v>812.5</v>
      </c>
    </row>
    <row r="2532" spans="1:8">
      <c r="A2532">
        <v>2531</v>
      </c>
      <c r="B2532" t="str">
        <f>IF(Data!$B2536&lt;&gt;INDEX(Unique!$B$2:$B$5, MATCH(Data!$A2536, Unique!$A$2:$A$5, 0)), "Mismatch", "")</f>
        <v/>
      </c>
      <c r="E2532" s="28" t="s">
        <v>22</v>
      </c>
      <c r="F2532" s="38">
        <v>0.4</v>
      </c>
      <c r="G2532" s="43">
        <v>4000</v>
      </c>
      <c r="H2532" s="38">
        <v>1600</v>
      </c>
    </row>
    <row r="2533" spans="1:8">
      <c r="A2533">
        <v>2532</v>
      </c>
      <c r="B2533" t="str">
        <f>IF(Data!$B2537&lt;&gt;INDEX(Unique!$B$2:$B$5, MATCH(Data!$A2537, Unique!$A$2:$A$5, 0)), "Mismatch", "")</f>
        <v/>
      </c>
      <c r="E2533" s="28" t="s">
        <v>23</v>
      </c>
      <c r="F2533" s="38">
        <v>0.25</v>
      </c>
      <c r="G2533" s="43">
        <v>5000</v>
      </c>
      <c r="H2533" s="38">
        <v>1250</v>
      </c>
    </row>
    <row r="2534" spans="1:8">
      <c r="A2534">
        <v>2533</v>
      </c>
      <c r="B2534" t="str">
        <f>IF(Data!$B2538&lt;&gt;INDEX(Unique!$B$2:$B$5, MATCH(Data!$A2538, Unique!$A$2:$A$5, 0)), "Mismatch", "")</f>
        <v/>
      </c>
      <c r="E2534" s="28" t="s">
        <v>18</v>
      </c>
      <c r="F2534" s="38">
        <v>0.25</v>
      </c>
      <c r="G2534" s="43">
        <v>7200</v>
      </c>
      <c r="H2534" s="38">
        <v>1800</v>
      </c>
    </row>
    <row r="2535" spans="1:8">
      <c r="A2535">
        <v>2534</v>
      </c>
      <c r="B2535" t="str">
        <f>IF(Data!$B2539&lt;&gt;INDEX(Unique!$B$2:$B$5, MATCH(Data!$A2539, Unique!$A$2:$A$5, 0)), "Mismatch", "")</f>
        <v/>
      </c>
      <c r="E2535" s="28" t="s">
        <v>19</v>
      </c>
      <c r="F2535" s="38">
        <v>0.25</v>
      </c>
      <c r="G2535" s="43">
        <v>4000</v>
      </c>
      <c r="H2535" s="38">
        <v>1000</v>
      </c>
    </row>
    <row r="2536" spans="1:8">
      <c r="A2536">
        <v>2535</v>
      </c>
      <c r="B2536" t="str">
        <f>IF(Data!$B2540&lt;&gt;INDEX(Unique!$B$2:$B$5, MATCH(Data!$A2540, Unique!$A$2:$A$5, 0)), "Mismatch", "")</f>
        <v/>
      </c>
      <c r="E2536" s="28" t="s">
        <v>20</v>
      </c>
      <c r="F2536" s="38">
        <v>0.15000000000000002</v>
      </c>
      <c r="G2536" s="43">
        <v>4250</v>
      </c>
      <c r="H2536" s="38">
        <v>637.50000000000011</v>
      </c>
    </row>
    <row r="2537" spans="1:8">
      <c r="A2537">
        <v>2536</v>
      </c>
      <c r="B2537" t="str">
        <f>IF(Data!$B2541&lt;&gt;INDEX(Unique!$B$2:$B$5, MATCH(Data!$A2541, Unique!$A$2:$A$5, 0)), "Mismatch", "")</f>
        <v/>
      </c>
      <c r="E2537" s="28" t="s">
        <v>21</v>
      </c>
      <c r="F2537" s="38">
        <v>0.19999999999999996</v>
      </c>
      <c r="G2537" s="43">
        <v>2750</v>
      </c>
      <c r="H2537" s="38">
        <v>549.99999999999989</v>
      </c>
    </row>
    <row r="2538" spans="1:8">
      <c r="A2538">
        <v>2537</v>
      </c>
      <c r="B2538" t="str">
        <f>IF(Data!$B2542&lt;&gt;INDEX(Unique!$B$2:$B$5, MATCH(Data!$A2542, Unique!$A$2:$A$5, 0)), "Mismatch", "")</f>
        <v/>
      </c>
      <c r="E2538" s="28" t="s">
        <v>22</v>
      </c>
      <c r="F2538" s="38">
        <v>0.35000000000000009</v>
      </c>
      <c r="G2538" s="43">
        <v>3250</v>
      </c>
      <c r="H2538" s="38">
        <v>1137.5000000000002</v>
      </c>
    </row>
    <row r="2539" spans="1:8">
      <c r="A2539">
        <v>2538</v>
      </c>
      <c r="B2539" t="str">
        <f>IF(Data!$B2543&lt;&gt;INDEX(Unique!$B$2:$B$5, MATCH(Data!$A2543, Unique!$A$2:$A$5, 0)), "Mismatch", "")</f>
        <v/>
      </c>
      <c r="E2539" s="28" t="s">
        <v>23</v>
      </c>
      <c r="F2539" s="38">
        <v>0.25</v>
      </c>
      <c r="G2539" s="43">
        <v>4250</v>
      </c>
      <c r="H2539" s="38">
        <v>1062.5</v>
      </c>
    </row>
    <row r="2540" spans="1:8">
      <c r="A2540">
        <v>2539</v>
      </c>
      <c r="B2540" t="str">
        <f>IF(Data!$B2544&lt;&gt;INDEX(Unique!$B$2:$B$5, MATCH(Data!$A2544, Unique!$A$2:$A$5, 0)), "Mismatch", "")</f>
        <v/>
      </c>
      <c r="E2540" s="28" t="s">
        <v>18</v>
      </c>
      <c r="F2540" s="38">
        <v>0.25</v>
      </c>
      <c r="G2540" s="43">
        <v>6750</v>
      </c>
      <c r="H2540" s="38">
        <v>1687.5</v>
      </c>
    </row>
    <row r="2541" spans="1:8">
      <c r="A2541">
        <v>2540</v>
      </c>
      <c r="B2541" t="str">
        <f>IF(Data!$B2545&lt;&gt;INDEX(Unique!$B$2:$B$5, MATCH(Data!$A2545, Unique!$A$2:$A$5, 0)), "Mismatch", "")</f>
        <v/>
      </c>
      <c r="E2541" s="28" t="s">
        <v>19</v>
      </c>
      <c r="F2541" s="38">
        <v>0.25</v>
      </c>
      <c r="G2541" s="43">
        <v>3750</v>
      </c>
      <c r="H2541" s="38">
        <v>937.5</v>
      </c>
    </row>
    <row r="2542" spans="1:8">
      <c r="A2542">
        <v>2541</v>
      </c>
      <c r="B2542" t="str">
        <f>IF(Data!$B2546&lt;&gt;INDEX(Unique!$B$2:$B$5, MATCH(Data!$A2546, Unique!$A$2:$A$5, 0)), "Mismatch", "")</f>
        <v/>
      </c>
      <c r="E2542" s="28" t="s">
        <v>20</v>
      </c>
      <c r="F2542" s="38">
        <v>0.15000000000000002</v>
      </c>
      <c r="G2542" s="43">
        <v>3750</v>
      </c>
      <c r="H2542" s="38">
        <v>562.50000000000011</v>
      </c>
    </row>
    <row r="2543" spans="1:8">
      <c r="A2543">
        <v>2542</v>
      </c>
      <c r="B2543" t="str">
        <f>IF(Data!$B2547&lt;&gt;INDEX(Unique!$B$2:$B$5, MATCH(Data!$A2547, Unique!$A$2:$A$5, 0)), "Mismatch", "")</f>
        <v/>
      </c>
      <c r="E2543" s="28" t="s">
        <v>21</v>
      </c>
      <c r="F2543" s="38">
        <v>0.19999999999999996</v>
      </c>
      <c r="G2543" s="43">
        <v>3000</v>
      </c>
      <c r="H2543" s="38">
        <v>599.99999999999989</v>
      </c>
    </row>
    <row r="2544" spans="1:8">
      <c r="A2544">
        <v>2543</v>
      </c>
      <c r="B2544" t="str">
        <f>IF(Data!$B2548&lt;&gt;INDEX(Unique!$B$2:$B$5, MATCH(Data!$A2548, Unique!$A$2:$A$5, 0)), "Mismatch", "")</f>
        <v/>
      </c>
      <c r="E2544" s="28" t="s">
        <v>22</v>
      </c>
      <c r="F2544" s="38">
        <v>0.4</v>
      </c>
      <c r="G2544" s="43">
        <v>3250</v>
      </c>
      <c r="H2544" s="38">
        <v>1300</v>
      </c>
    </row>
    <row r="2545" spans="1:8">
      <c r="A2545">
        <v>2544</v>
      </c>
      <c r="B2545" t="str">
        <f>IF(Data!$B2549&lt;&gt;INDEX(Unique!$B$2:$B$5, MATCH(Data!$A2549, Unique!$A$2:$A$5, 0)), "Mismatch", "")</f>
        <v/>
      </c>
      <c r="E2545" s="28" t="s">
        <v>23</v>
      </c>
      <c r="F2545" s="38">
        <v>0.30000000000000004</v>
      </c>
      <c r="G2545" s="43">
        <v>4750</v>
      </c>
      <c r="H2545" s="38">
        <v>1425.0000000000002</v>
      </c>
    </row>
    <row r="2546" spans="1:8">
      <c r="A2546">
        <v>2545</v>
      </c>
      <c r="B2546" t="str">
        <f>IF(Data!$B2550&lt;&gt;INDEX(Unique!$B$2:$B$5, MATCH(Data!$A2550, Unique!$A$2:$A$5, 0)), "Mismatch", "")</f>
        <v/>
      </c>
      <c r="E2546" s="28" t="s">
        <v>18</v>
      </c>
      <c r="F2546" s="38">
        <v>0.4</v>
      </c>
      <c r="G2546" s="43">
        <v>7450</v>
      </c>
      <c r="H2546" s="38">
        <v>2980</v>
      </c>
    </row>
    <row r="2547" spans="1:8">
      <c r="A2547">
        <v>2546</v>
      </c>
      <c r="B2547" t="str">
        <f>IF(Data!$B2551&lt;&gt;INDEX(Unique!$B$2:$B$5, MATCH(Data!$A2551, Unique!$A$2:$A$5, 0)), "Mismatch", "")</f>
        <v/>
      </c>
      <c r="E2547" s="28" t="s">
        <v>19</v>
      </c>
      <c r="F2547" s="38">
        <v>0.4</v>
      </c>
      <c r="G2547" s="43">
        <v>4500</v>
      </c>
      <c r="H2547" s="38">
        <v>1800</v>
      </c>
    </row>
    <row r="2548" spans="1:8">
      <c r="A2548">
        <v>2547</v>
      </c>
      <c r="B2548" t="str">
        <f>IF(Data!$B2552&lt;&gt;INDEX(Unique!$B$2:$B$5, MATCH(Data!$A2552, Unique!$A$2:$A$5, 0)), "Mismatch", "")</f>
        <v/>
      </c>
      <c r="E2548" s="28" t="s">
        <v>20</v>
      </c>
      <c r="F2548" s="38">
        <v>0.35000000000000003</v>
      </c>
      <c r="G2548" s="43">
        <v>4250</v>
      </c>
      <c r="H2548" s="38">
        <v>1487.5000000000002</v>
      </c>
    </row>
    <row r="2549" spans="1:8">
      <c r="A2549">
        <v>2548</v>
      </c>
      <c r="B2549" t="str">
        <f>IF(Data!$B2553&lt;&gt;INDEX(Unique!$B$2:$B$5, MATCH(Data!$A2553, Unique!$A$2:$A$5, 0)), "Mismatch", "")</f>
        <v/>
      </c>
      <c r="E2549" s="28" t="s">
        <v>21</v>
      </c>
      <c r="F2549" s="38">
        <v>0.35000000000000003</v>
      </c>
      <c r="G2549" s="43">
        <v>3750</v>
      </c>
      <c r="H2549" s="38">
        <v>1312.5000000000002</v>
      </c>
    </row>
    <row r="2550" spans="1:8">
      <c r="A2550">
        <v>2549</v>
      </c>
      <c r="B2550" t="str">
        <f>IF(Data!$B2554&lt;&gt;INDEX(Unique!$B$2:$B$5, MATCH(Data!$A2554, Unique!$A$2:$A$5, 0)), "Mismatch", "")</f>
        <v/>
      </c>
      <c r="E2550" s="28" t="s">
        <v>22</v>
      </c>
      <c r="F2550" s="38">
        <v>0.44999999999999996</v>
      </c>
      <c r="G2550" s="43">
        <v>4000</v>
      </c>
      <c r="H2550" s="38">
        <v>1799.9999999999998</v>
      </c>
    </row>
    <row r="2551" spans="1:8">
      <c r="A2551">
        <v>2550</v>
      </c>
      <c r="B2551" t="str">
        <f>IF(Data!$B2555&lt;&gt;INDEX(Unique!$B$2:$B$5, MATCH(Data!$A2555, Unique!$A$2:$A$5, 0)), "Mismatch", "")</f>
        <v/>
      </c>
      <c r="E2551" s="28" t="s">
        <v>23</v>
      </c>
      <c r="F2551" s="38">
        <v>0.49999999999999994</v>
      </c>
      <c r="G2551" s="43">
        <v>5000</v>
      </c>
      <c r="H2551" s="38">
        <v>2499.9999999999995</v>
      </c>
    </row>
    <row r="2552" spans="1:8">
      <c r="A2552">
        <v>2551</v>
      </c>
      <c r="B2552" t="str">
        <f>IF(Data!$B2556&lt;&gt;INDEX(Unique!$B$2:$B$5, MATCH(Data!$A2556, Unique!$A$2:$A$5, 0)), "Mismatch", "")</f>
        <v/>
      </c>
      <c r="E2552" s="28" t="s">
        <v>18</v>
      </c>
      <c r="F2552" s="38">
        <v>0.44999999999999996</v>
      </c>
      <c r="G2552" s="43">
        <v>7500</v>
      </c>
      <c r="H2552" s="38">
        <v>3374.9999999999995</v>
      </c>
    </row>
    <row r="2553" spans="1:8">
      <c r="A2553">
        <v>2552</v>
      </c>
      <c r="B2553" t="str">
        <f>IF(Data!$B2557&lt;&gt;INDEX(Unique!$B$2:$B$5, MATCH(Data!$A2557, Unique!$A$2:$A$5, 0)), "Mismatch", "")</f>
        <v/>
      </c>
      <c r="E2553" s="28" t="s">
        <v>19</v>
      </c>
      <c r="F2553" s="38">
        <v>0.4</v>
      </c>
      <c r="G2553" s="43">
        <v>5000</v>
      </c>
      <c r="H2553" s="38">
        <v>2000</v>
      </c>
    </row>
    <row r="2554" spans="1:8">
      <c r="A2554">
        <v>2553</v>
      </c>
      <c r="B2554" t="str">
        <f>IF(Data!$B2558&lt;&gt;INDEX(Unique!$B$2:$B$5, MATCH(Data!$A2558, Unique!$A$2:$A$5, 0)), "Mismatch", "")</f>
        <v/>
      </c>
      <c r="E2554" s="28" t="s">
        <v>20</v>
      </c>
      <c r="F2554" s="38">
        <v>0.45</v>
      </c>
      <c r="G2554" s="43">
        <v>4750</v>
      </c>
      <c r="H2554" s="38">
        <v>2137.5</v>
      </c>
    </row>
    <row r="2555" spans="1:8">
      <c r="A2555">
        <v>2554</v>
      </c>
      <c r="B2555" t="str">
        <f>IF(Data!$B2559&lt;&gt;INDEX(Unique!$B$2:$B$5, MATCH(Data!$A2559, Unique!$A$2:$A$5, 0)), "Mismatch", "")</f>
        <v/>
      </c>
      <c r="E2555" s="28" t="s">
        <v>21</v>
      </c>
      <c r="F2555" s="38">
        <v>0.45</v>
      </c>
      <c r="G2555" s="43">
        <v>4500</v>
      </c>
      <c r="H2555" s="38">
        <v>2025</v>
      </c>
    </row>
    <row r="2556" spans="1:8">
      <c r="A2556">
        <v>2555</v>
      </c>
      <c r="B2556" t="str">
        <f>IF(Data!$B2560&lt;&gt;INDEX(Unique!$B$2:$B$5, MATCH(Data!$A2560, Unique!$A$2:$A$5, 0)), "Mismatch", "")</f>
        <v/>
      </c>
      <c r="E2556" s="28" t="s">
        <v>22</v>
      </c>
      <c r="F2556" s="38">
        <v>0.6</v>
      </c>
      <c r="G2556" s="43">
        <v>4500</v>
      </c>
      <c r="H2556" s="38">
        <v>2700</v>
      </c>
    </row>
    <row r="2557" spans="1:8">
      <c r="A2557">
        <v>2556</v>
      </c>
      <c r="B2557" t="str">
        <f>IF(Data!$B2561&lt;&gt;INDEX(Unique!$B$2:$B$5, MATCH(Data!$A2561, Unique!$A$2:$A$5, 0)), "Mismatch", "")</f>
        <v/>
      </c>
      <c r="E2557" s="28" t="s">
        <v>23</v>
      </c>
      <c r="F2557" s="38">
        <v>0.65</v>
      </c>
      <c r="G2557" s="43">
        <v>6250</v>
      </c>
      <c r="H2557" s="38">
        <v>4062.5</v>
      </c>
    </row>
    <row r="2558" spans="1:8">
      <c r="A2558">
        <v>2557</v>
      </c>
      <c r="B2558" t="str">
        <f>IF(Data!$B2562&lt;&gt;INDEX(Unique!$B$2:$B$5, MATCH(Data!$A2562, Unique!$A$2:$A$5, 0)), "Mismatch", "")</f>
        <v/>
      </c>
      <c r="E2558" s="28" t="s">
        <v>18</v>
      </c>
      <c r="F2558" s="38">
        <v>0.6</v>
      </c>
      <c r="G2558" s="43">
        <v>8500</v>
      </c>
      <c r="H2558" s="38">
        <v>5100</v>
      </c>
    </row>
    <row r="2559" spans="1:8">
      <c r="A2559">
        <v>2558</v>
      </c>
      <c r="B2559" t="str">
        <f>IF(Data!$B2563&lt;&gt;INDEX(Unique!$B$2:$B$5, MATCH(Data!$A2563, Unique!$A$2:$A$5, 0)), "Mismatch", "")</f>
        <v/>
      </c>
      <c r="E2559" s="28" t="s">
        <v>19</v>
      </c>
      <c r="F2559" s="38">
        <v>0.55000000000000004</v>
      </c>
      <c r="G2559" s="43">
        <v>6000</v>
      </c>
      <c r="H2559" s="38">
        <v>3300.0000000000005</v>
      </c>
    </row>
    <row r="2560" spans="1:8">
      <c r="A2560">
        <v>2559</v>
      </c>
      <c r="B2560" t="str">
        <f>IF(Data!$B2564&lt;&gt;INDEX(Unique!$B$2:$B$5, MATCH(Data!$A2564, Unique!$A$2:$A$5, 0)), "Mismatch", "")</f>
        <v/>
      </c>
      <c r="E2560" s="28" t="s">
        <v>20</v>
      </c>
      <c r="F2560" s="38">
        <v>0.5</v>
      </c>
      <c r="G2560" s="43">
        <v>5250</v>
      </c>
      <c r="H2560" s="38">
        <v>2625</v>
      </c>
    </row>
    <row r="2561" spans="1:8">
      <c r="A2561">
        <v>2560</v>
      </c>
      <c r="B2561" t="str">
        <f>IF(Data!$B2565&lt;&gt;INDEX(Unique!$B$2:$B$5, MATCH(Data!$A2565, Unique!$A$2:$A$5, 0)), "Mismatch", "")</f>
        <v/>
      </c>
      <c r="E2561" s="28" t="s">
        <v>21</v>
      </c>
      <c r="F2561" s="38">
        <v>0.5</v>
      </c>
      <c r="G2561" s="43">
        <v>4750</v>
      </c>
      <c r="H2561" s="38">
        <v>2375</v>
      </c>
    </row>
    <row r="2562" spans="1:8">
      <c r="A2562">
        <v>2561</v>
      </c>
      <c r="B2562" t="str">
        <f>IF(Data!$B2566&lt;&gt;INDEX(Unique!$B$2:$B$5, MATCH(Data!$A2566, Unique!$A$2:$A$5, 0)), "Mismatch", "")</f>
        <v/>
      </c>
      <c r="E2562" s="28" t="s">
        <v>22</v>
      </c>
      <c r="F2562" s="38">
        <v>0.6</v>
      </c>
      <c r="G2562" s="43">
        <v>5000</v>
      </c>
      <c r="H2562" s="38">
        <v>3000</v>
      </c>
    </row>
    <row r="2563" spans="1:8">
      <c r="A2563">
        <v>2562</v>
      </c>
      <c r="B2563" t="str">
        <f>IF(Data!$B2567&lt;&gt;INDEX(Unique!$B$2:$B$5, MATCH(Data!$A2567, Unique!$A$2:$A$5, 0)), "Mismatch", "")</f>
        <v/>
      </c>
      <c r="E2563" s="28" t="s">
        <v>23</v>
      </c>
      <c r="F2563" s="38">
        <v>0.65</v>
      </c>
      <c r="G2563" s="43">
        <v>6750</v>
      </c>
      <c r="H2563" s="38">
        <v>4387.5</v>
      </c>
    </row>
    <row r="2564" spans="1:8">
      <c r="A2564">
        <v>2563</v>
      </c>
      <c r="B2564" t="str">
        <f>IF(Data!$B2568&lt;&gt;INDEX(Unique!$B$2:$B$5, MATCH(Data!$A2568, Unique!$A$2:$A$5, 0)), "Mismatch", "")</f>
        <v/>
      </c>
      <c r="E2564" s="28" t="s">
        <v>18</v>
      </c>
      <c r="F2564" s="38">
        <v>0.6</v>
      </c>
      <c r="G2564" s="43">
        <v>8250</v>
      </c>
      <c r="H2564" s="38">
        <v>4950</v>
      </c>
    </row>
    <row r="2565" spans="1:8">
      <c r="A2565">
        <v>2564</v>
      </c>
      <c r="B2565" t="str">
        <f>IF(Data!$B2569&lt;&gt;INDEX(Unique!$B$2:$B$5, MATCH(Data!$A2569, Unique!$A$2:$A$5, 0)), "Mismatch", "")</f>
        <v/>
      </c>
      <c r="E2565" s="28" t="s">
        <v>19</v>
      </c>
      <c r="F2565" s="38">
        <v>0.55000000000000004</v>
      </c>
      <c r="G2565" s="43">
        <v>6000</v>
      </c>
      <c r="H2565" s="38">
        <v>3300.0000000000005</v>
      </c>
    </row>
    <row r="2566" spans="1:8">
      <c r="A2566">
        <v>2565</v>
      </c>
      <c r="B2566" t="str">
        <f>IF(Data!$B2570&lt;&gt;INDEX(Unique!$B$2:$B$5, MATCH(Data!$A2570, Unique!$A$2:$A$5, 0)), "Mismatch", "")</f>
        <v/>
      </c>
      <c r="E2566" s="28" t="s">
        <v>20</v>
      </c>
      <c r="F2566" s="38">
        <v>0.5</v>
      </c>
      <c r="G2566" s="43">
        <v>5250</v>
      </c>
      <c r="H2566" s="38">
        <v>2625</v>
      </c>
    </row>
    <row r="2567" spans="1:8">
      <c r="A2567">
        <v>2566</v>
      </c>
      <c r="B2567" t="str">
        <f>IF(Data!$B2571&lt;&gt;INDEX(Unique!$B$2:$B$5, MATCH(Data!$A2571, Unique!$A$2:$A$5, 0)), "Mismatch", "")</f>
        <v/>
      </c>
      <c r="E2567" s="28" t="s">
        <v>21</v>
      </c>
      <c r="F2567" s="38">
        <v>0.4</v>
      </c>
      <c r="G2567" s="43">
        <v>4750</v>
      </c>
      <c r="H2567" s="38">
        <v>1900</v>
      </c>
    </row>
    <row r="2568" spans="1:8">
      <c r="A2568">
        <v>2567</v>
      </c>
      <c r="B2568" t="str">
        <f>IF(Data!$B2572&lt;&gt;INDEX(Unique!$B$2:$B$5, MATCH(Data!$A2572, Unique!$A$2:$A$5, 0)), "Mismatch", "")</f>
        <v/>
      </c>
      <c r="E2568" s="28" t="s">
        <v>22</v>
      </c>
      <c r="F2568" s="38">
        <v>0.5</v>
      </c>
      <c r="G2568" s="43">
        <v>4500</v>
      </c>
      <c r="H2568" s="38">
        <v>2250</v>
      </c>
    </row>
    <row r="2569" spans="1:8">
      <c r="A2569">
        <v>2568</v>
      </c>
      <c r="B2569" t="str">
        <f>IF(Data!$B2573&lt;&gt;INDEX(Unique!$B$2:$B$5, MATCH(Data!$A2573, Unique!$A$2:$A$5, 0)), "Mismatch", "")</f>
        <v/>
      </c>
      <c r="E2569" s="28" t="s">
        <v>23</v>
      </c>
      <c r="F2569" s="38">
        <v>0.55000000000000004</v>
      </c>
      <c r="G2569" s="43">
        <v>6250</v>
      </c>
      <c r="H2569" s="38">
        <v>3437.5000000000005</v>
      </c>
    </row>
    <row r="2570" spans="1:8">
      <c r="A2570">
        <v>2569</v>
      </c>
      <c r="B2570" t="str">
        <f>IF(Data!$B2574&lt;&gt;INDEX(Unique!$B$2:$B$5, MATCH(Data!$A2574, Unique!$A$2:$A$5, 0)), "Mismatch", "")</f>
        <v/>
      </c>
      <c r="E2570" s="28" t="s">
        <v>18</v>
      </c>
      <c r="F2570" s="38">
        <v>0.5</v>
      </c>
      <c r="G2570" s="43">
        <v>7250</v>
      </c>
      <c r="H2570" s="38">
        <v>3625</v>
      </c>
    </row>
    <row r="2571" spans="1:8">
      <c r="A2571">
        <v>2570</v>
      </c>
      <c r="B2571" t="str">
        <f>IF(Data!$B2575&lt;&gt;INDEX(Unique!$B$2:$B$5, MATCH(Data!$A2575, Unique!$A$2:$A$5, 0)), "Mismatch", "")</f>
        <v/>
      </c>
      <c r="E2571" s="28" t="s">
        <v>19</v>
      </c>
      <c r="F2571" s="38">
        <v>0.45000000000000012</v>
      </c>
      <c r="G2571" s="43">
        <v>5250</v>
      </c>
      <c r="H2571" s="38">
        <v>2362.5000000000005</v>
      </c>
    </row>
    <row r="2572" spans="1:8">
      <c r="A2572">
        <v>2571</v>
      </c>
      <c r="B2572" t="str">
        <f>IF(Data!$B2576&lt;&gt;INDEX(Unique!$B$2:$B$5, MATCH(Data!$A2576, Unique!$A$2:$A$5, 0)), "Mismatch", "")</f>
        <v/>
      </c>
      <c r="E2572" s="28" t="s">
        <v>20</v>
      </c>
      <c r="F2572" s="38">
        <v>0.20000000000000007</v>
      </c>
      <c r="G2572" s="43">
        <v>4250</v>
      </c>
      <c r="H2572" s="38">
        <v>850.00000000000023</v>
      </c>
    </row>
    <row r="2573" spans="1:8">
      <c r="A2573">
        <v>2572</v>
      </c>
      <c r="B2573" t="str">
        <f>IF(Data!$B2577&lt;&gt;INDEX(Unique!$B$2:$B$5, MATCH(Data!$A2577, Unique!$A$2:$A$5, 0)), "Mismatch", "")</f>
        <v/>
      </c>
      <c r="E2573" s="28" t="s">
        <v>21</v>
      </c>
      <c r="F2573" s="38">
        <v>0.20000000000000007</v>
      </c>
      <c r="G2573" s="43">
        <v>4000</v>
      </c>
      <c r="H2573" s="38">
        <v>800.00000000000023</v>
      </c>
    </row>
    <row r="2574" spans="1:8">
      <c r="A2574">
        <v>2573</v>
      </c>
      <c r="B2574" t="str">
        <f>IF(Data!$B2578&lt;&gt;INDEX(Unique!$B$2:$B$5, MATCH(Data!$A2578, Unique!$A$2:$A$5, 0)), "Mismatch", "")</f>
        <v/>
      </c>
      <c r="E2574" s="28" t="s">
        <v>22</v>
      </c>
      <c r="F2574" s="38">
        <v>0.30000000000000004</v>
      </c>
      <c r="G2574" s="43">
        <v>4000</v>
      </c>
      <c r="H2574" s="38">
        <v>1200.0000000000002</v>
      </c>
    </row>
    <row r="2575" spans="1:8">
      <c r="A2575">
        <v>2574</v>
      </c>
      <c r="B2575" t="str">
        <f>IF(Data!$B2579&lt;&gt;INDEX(Unique!$B$2:$B$5, MATCH(Data!$A2579, Unique!$A$2:$A$5, 0)), "Mismatch", "")</f>
        <v/>
      </c>
      <c r="E2575" s="28" t="s">
        <v>23</v>
      </c>
      <c r="F2575" s="38">
        <v>0.35000000000000009</v>
      </c>
      <c r="G2575" s="43">
        <v>5000</v>
      </c>
      <c r="H2575" s="38">
        <v>1750.0000000000005</v>
      </c>
    </row>
    <row r="2576" spans="1:8">
      <c r="A2576">
        <v>2575</v>
      </c>
      <c r="B2576" t="str">
        <f>IF(Data!$B2580&lt;&gt;INDEX(Unique!$B$2:$B$5, MATCH(Data!$A2580, Unique!$A$2:$A$5, 0)), "Mismatch", "")</f>
        <v/>
      </c>
      <c r="E2576" s="28" t="s">
        <v>18</v>
      </c>
      <c r="F2576" s="38">
        <v>0.35000000000000009</v>
      </c>
      <c r="G2576" s="43">
        <v>6750</v>
      </c>
      <c r="H2576" s="38">
        <v>2362.5000000000005</v>
      </c>
    </row>
    <row r="2577" spans="1:8">
      <c r="A2577">
        <v>2576</v>
      </c>
      <c r="B2577" t="str">
        <f>IF(Data!$B2581&lt;&gt;INDEX(Unique!$B$2:$B$5, MATCH(Data!$A2581, Unique!$A$2:$A$5, 0)), "Mismatch", "")</f>
        <v/>
      </c>
      <c r="E2577" s="28" t="s">
        <v>19</v>
      </c>
      <c r="F2577" s="38">
        <v>0.25000000000000011</v>
      </c>
      <c r="G2577" s="43">
        <v>5000</v>
      </c>
      <c r="H2577" s="38">
        <v>1250.0000000000005</v>
      </c>
    </row>
    <row r="2578" spans="1:8">
      <c r="A2578">
        <v>2577</v>
      </c>
      <c r="B2578" t="str">
        <f>IF(Data!$B2582&lt;&gt;INDEX(Unique!$B$2:$B$5, MATCH(Data!$A2582, Unique!$A$2:$A$5, 0)), "Mismatch", "")</f>
        <v/>
      </c>
      <c r="E2578" s="28" t="s">
        <v>20</v>
      </c>
      <c r="F2578" s="38">
        <v>0.25000000000000011</v>
      </c>
      <c r="G2578" s="43">
        <v>3750</v>
      </c>
      <c r="H2578" s="38">
        <v>937.50000000000045</v>
      </c>
    </row>
    <row r="2579" spans="1:8">
      <c r="A2579">
        <v>2578</v>
      </c>
      <c r="B2579" t="str">
        <f>IF(Data!$B2583&lt;&gt;INDEX(Unique!$B$2:$B$5, MATCH(Data!$A2583, Unique!$A$2:$A$5, 0)), "Mismatch", "")</f>
        <v/>
      </c>
      <c r="E2579" s="28" t="s">
        <v>21</v>
      </c>
      <c r="F2579" s="38">
        <v>0.25000000000000011</v>
      </c>
      <c r="G2579" s="43">
        <v>3500</v>
      </c>
      <c r="H2579" s="38">
        <v>875.00000000000034</v>
      </c>
    </row>
    <row r="2580" spans="1:8">
      <c r="A2580">
        <v>2579</v>
      </c>
      <c r="B2580" t="str">
        <f>IF(Data!$B2584&lt;&gt;INDEX(Unique!$B$2:$B$5, MATCH(Data!$A2584, Unique!$A$2:$A$5, 0)), "Mismatch", "")</f>
        <v/>
      </c>
      <c r="E2580" s="28" t="s">
        <v>22</v>
      </c>
      <c r="F2580" s="38">
        <v>0.35000000000000009</v>
      </c>
      <c r="G2580" s="43">
        <v>3500</v>
      </c>
      <c r="H2580" s="38">
        <v>1225.0000000000002</v>
      </c>
    </row>
    <row r="2581" spans="1:8">
      <c r="A2581">
        <v>2580</v>
      </c>
      <c r="B2581" t="str">
        <f>IF(Data!$B2585&lt;&gt;INDEX(Unique!$B$2:$B$5, MATCH(Data!$A2585, Unique!$A$2:$A$5, 0)), "Mismatch", "")</f>
        <v/>
      </c>
      <c r="E2581" s="28" t="s">
        <v>23</v>
      </c>
      <c r="F2581" s="38">
        <v>0.35000000000000003</v>
      </c>
      <c r="G2581" s="43">
        <v>4750</v>
      </c>
      <c r="H2581" s="38">
        <v>1662.5000000000002</v>
      </c>
    </row>
    <row r="2582" spans="1:8">
      <c r="A2582">
        <v>2581</v>
      </c>
      <c r="B2582" t="str">
        <f>IF(Data!$B2586&lt;&gt;INDEX(Unique!$B$2:$B$5, MATCH(Data!$A2586, Unique!$A$2:$A$5, 0)), "Mismatch", "")</f>
        <v/>
      </c>
      <c r="E2582" s="28" t="s">
        <v>18</v>
      </c>
      <c r="F2582" s="38">
        <v>0.3000000000000001</v>
      </c>
      <c r="G2582" s="43">
        <v>6250</v>
      </c>
      <c r="H2582" s="38">
        <v>1875.0000000000007</v>
      </c>
    </row>
    <row r="2583" spans="1:8">
      <c r="A2583">
        <v>2582</v>
      </c>
      <c r="B2583" t="str">
        <f>IF(Data!$B2587&lt;&gt;INDEX(Unique!$B$2:$B$5, MATCH(Data!$A2587, Unique!$A$2:$A$5, 0)), "Mismatch", "")</f>
        <v/>
      </c>
      <c r="E2583" s="28" t="s">
        <v>19</v>
      </c>
      <c r="F2583" s="38">
        <v>0.20000000000000012</v>
      </c>
      <c r="G2583" s="43">
        <v>4500</v>
      </c>
      <c r="H2583" s="38">
        <v>900.00000000000057</v>
      </c>
    </row>
    <row r="2584" spans="1:8">
      <c r="A2584">
        <v>2583</v>
      </c>
      <c r="B2584" t="str">
        <f>IF(Data!$B2588&lt;&gt;INDEX(Unique!$B$2:$B$5, MATCH(Data!$A2588, Unique!$A$2:$A$5, 0)), "Mismatch", "")</f>
        <v/>
      </c>
      <c r="E2584" s="28" t="s">
        <v>20</v>
      </c>
      <c r="F2584" s="38">
        <v>0.30000000000000016</v>
      </c>
      <c r="G2584" s="43">
        <v>3950</v>
      </c>
      <c r="H2584" s="38">
        <v>1185.0000000000007</v>
      </c>
    </row>
    <row r="2585" spans="1:8">
      <c r="A2585">
        <v>2584</v>
      </c>
      <c r="B2585" t="str">
        <f>IF(Data!$B2589&lt;&gt;INDEX(Unique!$B$2:$B$5, MATCH(Data!$A2589, Unique!$A$2:$A$5, 0)), "Mismatch", "")</f>
        <v/>
      </c>
      <c r="E2585" s="28" t="s">
        <v>21</v>
      </c>
      <c r="F2585" s="38">
        <v>0.6000000000000002</v>
      </c>
      <c r="G2585" s="43">
        <v>4500</v>
      </c>
      <c r="H2585" s="38">
        <v>2700.0000000000009</v>
      </c>
    </row>
    <row r="2586" spans="1:8">
      <c r="A2586">
        <v>2585</v>
      </c>
      <c r="B2586" t="str">
        <f>IF(Data!$B2590&lt;&gt;INDEX(Unique!$B$2:$B$5, MATCH(Data!$A2590, Unique!$A$2:$A$5, 0)), "Mismatch", "")</f>
        <v/>
      </c>
      <c r="E2586" s="28" t="s">
        <v>22</v>
      </c>
      <c r="F2586" s="38">
        <v>0.75000000000000011</v>
      </c>
      <c r="G2586" s="43">
        <v>4250</v>
      </c>
      <c r="H2586" s="38">
        <v>3187.5000000000005</v>
      </c>
    </row>
    <row r="2587" spans="1:8">
      <c r="A2587">
        <v>2586</v>
      </c>
      <c r="B2587" t="str">
        <f>IF(Data!$B2591&lt;&gt;INDEX(Unique!$B$2:$B$5, MATCH(Data!$A2591, Unique!$A$2:$A$5, 0)), "Mismatch", "")</f>
        <v/>
      </c>
      <c r="E2587" s="28" t="s">
        <v>23</v>
      </c>
      <c r="F2587" s="38">
        <v>0.75</v>
      </c>
      <c r="G2587" s="43">
        <v>5250</v>
      </c>
      <c r="H2587" s="38">
        <v>3937.5</v>
      </c>
    </row>
    <row r="2588" spans="1:8">
      <c r="A2588">
        <v>2587</v>
      </c>
      <c r="B2588" t="str">
        <f>IF(Data!$B2592&lt;&gt;INDEX(Unique!$B$2:$B$5, MATCH(Data!$A2592, Unique!$A$2:$A$5, 0)), "Mismatch", "")</f>
        <v/>
      </c>
      <c r="E2588" s="28" t="s">
        <v>18</v>
      </c>
      <c r="F2588" s="38">
        <v>0.70000000000000007</v>
      </c>
      <c r="G2588" s="43">
        <v>7750</v>
      </c>
      <c r="H2588" s="38">
        <v>5425.0000000000009</v>
      </c>
    </row>
    <row r="2589" spans="1:8">
      <c r="A2589">
        <v>2588</v>
      </c>
      <c r="B2589" t="str">
        <f>IF(Data!$B2593&lt;&gt;INDEX(Unique!$B$2:$B$5, MATCH(Data!$A2593, Unique!$A$2:$A$5, 0)), "Mismatch", "")</f>
        <v/>
      </c>
      <c r="E2589" s="28" t="s">
        <v>19</v>
      </c>
      <c r="F2589" s="38">
        <v>0.60000000000000009</v>
      </c>
      <c r="G2589" s="43">
        <v>5750</v>
      </c>
      <c r="H2589" s="38">
        <v>3450.0000000000005</v>
      </c>
    </row>
    <row r="2590" spans="1:8">
      <c r="A2590">
        <v>2589</v>
      </c>
      <c r="B2590" t="str">
        <f>IF(Data!$B2594&lt;&gt;INDEX(Unique!$B$2:$B$5, MATCH(Data!$A2594, Unique!$A$2:$A$5, 0)), "Mismatch", "")</f>
        <v/>
      </c>
      <c r="E2590" s="28" t="s">
        <v>20</v>
      </c>
      <c r="F2590" s="38">
        <v>0.60000000000000009</v>
      </c>
      <c r="G2590" s="43">
        <v>5250</v>
      </c>
      <c r="H2590" s="38">
        <v>3150.0000000000005</v>
      </c>
    </row>
    <row r="2591" spans="1:8">
      <c r="A2591">
        <v>2590</v>
      </c>
      <c r="B2591" t="str">
        <f>IF(Data!$B2595&lt;&gt;INDEX(Unique!$B$2:$B$5, MATCH(Data!$A2595, Unique!$A$2:$A$5, 0)), "Mismatch", "")</f>
        <v/>
      </c>
      <c r="E2591" s="28" t="s">
        <v>21</v>
      </c>
      <c r="F2591" s="38">
        <v>0.60000000000000009</v>
      </c>
      <c r="G2591" s="43">
        <v>4750</v>
      </c>
      <c r="H2591" s="38">
        <v>2850.0000000000005</v>
      </c>
    </row>
    <row r="2592" spans="1:8">
      <c r="A2592">
        <v>2591</v>
      </c>
      <c r="B2592" t="str">
        <f>IF(Data!$B2596&lt;&gt;INDEX(Unique!$B$2:$B$5, MATCH(Data!$A2596, Unique!$A$2:$A$5, 0)), "Mismatch", "")</f>
        <v/>
      </c>
      <c r="E2592" s="28" t="s">
        <v>22</v>
      </c>
      <c r="F2592" s="38">
        <v>0.70000000000000007</v>
      </c>
      <c r="G2592" s="43">
        <v>4750</v>
      </c>
      <c r="H2592" s="38">
        <v>3325.0000000000005</v>
      </c>
    </row>
    <row r="2593" spans="1:8">
      <c r="A2593">
        <v>2592</v>
      </c>
      <c r="B2593" t="str">
        <f>IF(Data!$B2597&lt;&gt;INDEX(Unique!$B$2:$B$5, MATCH(Data!$A2597, Unique!$A$2:$A$5, 0)), "Mismatch", "")</f>
        <v/>
      </c>
      <c r="E2593" s="28" t="s">
        <v>23</v>
      </c>
      <c r="F2593" s="38">
        <v>0.75</v>
      </c>
      <c r="G2593" s="43">
        <v>5750</v>
      </c>
      <c r="H2593" s="38">
        <v>4312.5</v>
      </c>
    </row>
    <row r="2594" spans="1:8">
      <c r="A2594">
        <v>2593</v>
      </c>
      <c r="B2594" t="str">
        <f>IF(Data!$B2598&lt;&gt;INDEX(Unique!$B$2:$B$5, MATCH(Data!$A2598, Unique!$A$2:$A$5, 0)), "Mismatch", "")</f>
        <v/>
      </c>
      <c r="E2594" s="28" t="s">
        <v>18</v>
      </c>
      <c r="F2594" s="38">
        <v>0.25000000000000006</v>
      </c>
      <c r="G2594" s="43">
        <v>6500</v>
      </c>
      <c r="H2594" s="38">
        <v>1625.0000000000005</v>
      </c>
    </row>
    <row r="2595" spans="1:8">
      <c r="A2595">
        <v>2594</v>
      </c>
      <c r="B2595" t="str">
        <f>IF(Data!$B2599&lt;&gt;INDEX(Unique!$B$2:$B$5, MATCH(Data!$A2599, Unique!$A$2:$A$5, 0)), "Mismatch", "")</f>
        <v/>
      </c>
      <c r="E2595" s="28" t="s">
        <v>19</v>
      </c>
      <c r="F2595" s="38">
        <v>0.25000000000000006</v>
      </c>
      <c r="G2595" s="43">
        <v>4500</v>
      </c>
      <c r="H2595" s="38">
        <v>1125.0000000000002</v>
      </c>
    </row>
    <row r="2596" spans="1:8">
      <c r="A2596">
        <v>2595</v>
      </c>
      <c r="B2596" t="str">
        <f>IF(Data!$B2600&lt;&gt;INDEX(Unique!$B$2:$B$5, MATCH(Data!$A2600, Unique!$A$2:$A$5, 0)), "Mismatch", "")</f>
        <v/>
      </c>
      <c r="E2596" s="28" t="s">
        <v>20</v>
      </c>
      <c r="F2596" s="38">
        <v>0.15000000000000008</v>
      </c>
      <c r="G2596" s="43">
        <v>4500</v>
      </c>
      <c r="H2596" s="38">
        <v>675.00000000000034</v>
      </c>
    </row>
    <row r="2597" spans="1:8">
      <c r="A2597">
        <v>2596</v>
      </c>
      <c r="B2597" t="str">
        <f>IF(Data!$B2601&lt;&gt;INDEX(Unique!$B$2:$B$5, MATCH(Data!$A2601, Unique!$A$2:$A$5, 0)), "Mismatch", "")</f>
        <v/>
      </c>
      <c r="E2597" s="28" t="s">
        <v>21</v>
      </c>
      <c r="F2597" s="38">
        <v>0.2</v>
      </c>
      <c r="G2597" s="43">
        <v>3000</v>
      </c>
      <c r="H2597" s="38">
        <v>600</v>
      </c>
    </row>
    <row r="2598" spans="1:8">
      <c r="A2598">
        <v>2597</v>
      </c>
      <c r="B2598" t="str">
        <f>IF(Data!$B2602&lt;&gt;INDEX(Unique!$B$2:$B$5, MATCH(Data!$A2602, Unique!$A$2:$A$5, 0)), "Mismatch", "")</f>
        <v/>
      </c>
      <c r="E2598" s="28" t="s">
        <v>22</v>
      </c>
      <c r="F2598" s="38">
        <v>0.35000000000000003</v>
      </c>
      <c r="G2598" s="43">
        <v>3500</v>
      </c>
      <c r="H2598" s="38">
        <v>1225.0000000000002</v>
      </c>
    </row>
    <row r="2599" spans="1:8">
      <c r="A2599">
        <v>2598</v>
      </c>
      <c r="B2599" t="str">
        <f>IF(Data!$B2603&lt;&gt;INDEX(Unique!$B$2:$B$5, MATCH(Data!$A2603, Unique!$A$2:$A$5, 0)), "Mismatch", "")</f>
        <v/>
      </c>
      <c r="E2599" s="28" t="s">
        <v>23</v>
      </c>
      <c r="F2599" s="38">
        <v>0.25000000000000006</v>
      </c>
      <c r="G2599" s="43">
        <v>4500</v>
      </c>
      <c r="H2599" s="38">
        <v>1125.0000000000002</v>
      </c>
    </row>
    <row r="2600" spans="1:8">
      <c r="A2600">
        <v>2599</v>
      </c>
      <c r="B2600" t="str">
        <f>IF(Data!$B2604&lt;&gt;INDEX(Unique!$B$2:$B$5, MATCH(Data!$A2604, Unique!$A$2:$A$5, 0)), "Mismatch", "")</f>
        <v/>
      </c>
      <c r="E2600" s="28" t="s">
        <v>18</v>
      </c>
      <c r="F2600" s="38">
        <v>0.25000000000000006</v>
      </c>
      <c r="G2600" s="43">
        <v>7000</v>
      </c>
      <c r="H2600" s="38">
        <v>1750.0000000000005</v>
      </c>
    </row>
    <row r="2601" spans="1:8">
      <c r="A2601">
        <v>2600</v>
      </c>
      <c r="B2601" t="str">
        <f>IF(Data!$B2605&lt;&gt;INDEX(Unique!$B$2:$B$5, MATCH(Data!$A2605, Unique!$A$2:$A$5, 0)), "Mismatch", "")</f>
        <v/>
      </c>
      <c r="E2601" s="28" t="s">
        <v>19</v>
      </c>
      <c r="F2601" s="38">
        <v>0.25000000000000006</v>
      </c>
      <c r="G2601" s="43">
        <v>3500</v>
      </c>
      <c r="H2601" s="38">
        <v>875.00000000000023</v>
      </c>
    </row>
    <row r="2602" spans="1:8">
      <c r="A2602">
        <v>2601</v>
      </c>
      <c r="B2602" t="str">
        <f>IF(Data!$B2606&lt;&gt;INDEX(Unique!$B$2:$B$5, MATCH(Data!$A2606, Unique!$A$2:$A$5, 0)), "Mismatch", "")</f>
        <v/>
      </c>
      <c r="E2602" s="28" t="s">
        <v>20</v>
      </c>
      <c r="F2602" s="38">
        <v>0.15000000000000008</v>
      </c>
      <c r="G2602" s="43">
        <v>4000</v>
      </c>
      <c r="H2602" s="38">
        <v>600.00000000000034</v>
      </c>
    </row>
    <row r="2603" spans="1:8">
      <c r="A2603">
        <v>2602</v>
      </c>
      <c r="B2603" t="str">
        <f>IF(Data!$B2607&lt;&gt;INDEX(Unique!$B$2:$B$5, MATCH(Data!$A2607, Unique!$A$2:$A$5, 0)), "Mismatch", "")</f>
        <v/>
      </c>
      <c r="E2603" s="28" t="s">
        <v>21</v>
      </c>
      <c r="F2603" s="38">
        <v>0.2</v>
      </c>
      <c r="G2603" s="43">
        <v>2500</v>
      </c>
      <c r="H2603" s="38">
        <v>500</v>
      </c>
    </row>
    <row r="2604" spans="1:8">
      <c r="A2604">
        <v>2603</v>
      </c>
      <c r="B2604" t="str">
        <f>IF(Data!$B2608&lt;&gt;INDEX(Unique!$B$2:$B$5, MATCH(Data!$A2608, Unique!$A$2:$A$5, 0)), "Mismatch", "")</f>
        <v/>
      </c>
      <c r="E2604" s="28" t="s">
        <v>22</v>
      </c>
      <c r="F2604" s="38">
        <v>0.35000000000000003</v>
      </c>
      <c r="G2604" s="43">
        <v>3250</v>
      </c>
      <c r="H2604" s="38">
        <v>1137.5</v>
      </c>
    </row>
    <row r="2605" spans="1:8">
      <c r="A2605">
        <v>2604</v>
      </c>
      <c r="B2605" t="str">
        <f>IF(Data!$B2609&lt;&gt;INDEX(Unique!$B$2:$B$5, MATCH(Data!$A2609, Unique!$A$2:$A$5, 0)), "Mismatch", "")</f>
        <v/>
      </c>
      <c r="E2605" s="28" t="s">
        <v>23</v>
      </c>
      <c r="F2605" s="38">
        <v>0.2</v>
      </c>
      <c r="G2605" s="43">
        <v>4250</v>
      </c>
      <c r="H2605" s="38">
        <v>850</v>
      </c>
    </row>
    <row r="2606" spans="1:8">
      <c r="A2606">
        <v>2605</v>
      </c>
      <c r="B2606" t="str">
        <f>IF(Data!$B2610&lt;&gt;INDEX(Unique!$B$2:$B$5, MATCH(Data!$A2610, Unique!$A$2:$A$5, 0)), "Mismatch", "")</f>
        <v/>
      </c>
      <c r="E2606" s="28" t="s">
        <v>18</v>
      </c>
      <c r="F2606" s="38">
        <v>0.2</v>
      </c>
      <c r="G2606" s="43">
        <v>6450</v>
      </c>
      <c r="H2606" s="38">
        <v>1290</v>
      </c>
    </row>
    <row r="2607" spans="1:8">
      <c r="A2607">
        <v>2606</v>
      </c>
      <c r="B2607" t="str">
        <f>IF(Data!$B2611&lt;&gt;INDEX(Unique!$B$2:$B$5, MATCH(Data!$A2611, Unique!$A$2:$A$5, 0)), "Mismatch", "")</f>
        <v/>
      </c>
      <c r="E2607" s="28" t="s">
        <v>19</v>
      </c>
      <c r="F2607" s="38">
        <v>0.2</v>
      </c>
      <c r="G2607" s="43">
        <v>3250</v>
      </c>
      <c r="H2607" s="38">
        <v>650</v>
      </c>
    </row>
    <row r="2608" spans="1:8">
      <c r="A2608">
        <v>2607</v>
      </c>
      <c r="B2608" t="str">
        <f>IF(Data!$B2612&lt;&gt;INDEX(Unique!$B$2:$B$5, MATCH(Data!$A2612, Unique!$A$2:$A$5, 0)), "Mismatch", "")</f>
        <v/>
      </c>
      <c r="E2608" s="28" t="s">
        <v>20</v>
      </c>
      <c r="F2608" s="38">
        <v>0.10000000000000002</v>
      </c>
      <c r="G2608" s="43">
        <v>3500</v>
      </c>
      <c r="H2608" s="38">
        <v>350.00000000000006</v>
      </c>
    </row>
    <row r="2609" spans="1:8">
      <c r="A2609">
        <v>2608</v>
      </c>
      <c r="B2609" t="str">
        <f>IF(Data!$B2613&lt;&gt;INDEX(Unique!$B$2:$B$5, MATCH(Data!$A2613, Unique!$A$2:$A$5, 0)), "Mismatch", "")</f>
        <v/>
      </c>
      <c r="E2609" s="28" t="s">
        <v>21</v>
      </c>
      <c r="F2609" s="38">
        <v>0.19999999999999996</v>
      </c>
      <c r="G2609" s="43">
        <v>2000</v>
      </c>
      <c r="H2609" s="38">
        <v>399.99999999999989</v>
      </c>
    </row>
    <row r="2610" spans="1:8">
      <c r="A2610">
        <v>2609</v>
      </c>
      <c r="B2610" t="str">
        <f>IF(Data!$B2614&lt;&gt;INDEX(Unique!$B$2:$B$5, MATCH(Data!$A2614, Unique!$A$2:$A$5, 0)), "Mismatch", "")</f>
        <v/>
      </c>
      <c r="E2610" s="28" t="s">
        <v>22</v>
      </c>
      <c r="F2610" s="38">
        <v>0.35000000000000009</v>
      </c>
      <c r="G2610" s="43">
        <v>2500</v>
      </c>
      <c r="H2610" s="38">
        <v>875.00000000000023</v>
      </c>
    </row>
    <row r="2611" spans="1:8">
      <c r="A2611">
        <v>2610</v>
      </c>
      <c r="B2611" t="str">
        <f>IF(Data!$B2615&lt;&gt;INDEX(Unique!$B$2:$B$5, MATCH(Data!$A2615, Unique!$A$2:$A$5, 0)), "Mismatch", "")</f>
        <v/>
      </c>
      <c r="E2611" s="28" t="s">
        <v>23</v>
      </c>
      <c r="F2611" s="38">
        <v>0.25</v>
      </c>
      <c r="G2611" s="43">
        <v>3500</v>
      </c>
      <c r="H2611" s="38">
        <v>875</v>
      </c>
    </row>
    <row r="2612" spans="1:8">
      <c r="A2612">
        <v>2611</v>
      </c>
      <c r="B2612" t="str">
        <f>IF(Data!$B2616&lt;&gt;INDEX(Unique!$B$2:$B$5, MATCH(Data!$A2616, Unique!$A$2:$A$5, 0)), "Mismatch", "")</f>
        <v/>
      </c>
      <c r="E2612" s="28" t="s">
        <v>18</v>
      </c>
      <c r="F2612" s="38">
        <v>0.25</v>
      </c>
      <c r="G2612" s="43">
        <v>6000</v>
      </c>
      <c r="H2612" s="38">
        <v>1500</v>
      </c>
    </row>
    <row r="2613" spans="1:8">
      <c r="A2613">
        <v>2612</v>
      </c>
      <c r="B2613" t="str">
        <f>IF(Data!$B2617&lt;&gt;INDEX(Unique!$B$2:$B$5, MATCH(Data!$A2617, Unique!$A$2:$A$5, 0)), "Mismatch", "")</f>
        <v/>
      </c>
      <c r="E2613" s="28" t="s">
        <v>19</v>
      </c>
      <c r="F2613" s="38">
        <v>0.25</v>
      </c>
      <c r="G2613" s="43">
        <v>3000</v>
      </c>
      <c r="H2613" s="38">
        <v>750</v>
      </c>
    </row>
    <row r="2614" spans="1:8">
      <c r="A2614">
        <v>2613</v>
      </c>
      <c r="B2614" t="str">
        <f>IF(Data!$B2618&lt;&gt;INDEX(Unique!$B$2:$B$5, MATCH(Data!$A2618, Unique!$A$2:$A$5, 0)), "Mismatch", "")</f>
        <v/>
      </c>
      <c r="E2614" s="28" t="s">
        <v>20</v>
      </c>
      <c r="F2614" s="38">
        <v>0.15000000000000002</v>
      </c>
      <c r="G2614" s="43">
        <v>3000</v>
      </c>
      <c r="H2614" s="38">
        <v>450.00000000000006</v>
      </c>
    </row>
    <row r="2615" spans="1:8">
      <c r="A2615">
        <v>2614</v>
      </c>
      <c r="B2615" t="str">
        <f>IF(Data!$B2619&lt;&gt;INDEX(Unique!$B$2:$B$5, MATCH(Data!$A2619, Unique!$A$2:$A$5, 0)), "Mismatch", "")</f>
        <v/>
      </c>
      <c r="E2615" s="28" t="s">
        <v>21</v>
      </c>
      <c r="F2615" s="38">
        <v>0.19999999999999996</v>
      </c>
      <c r="G2615" s="43">
        <v>2250</v>
      </c>
      <c r="H2615" s="38">
        <v>449.99999999999989</v>
      </c>
    </row>
    <row r="2616" spans="1:8">
      <c r="A2616">
        <v>2615</v>
      </c>
      <c r="B2616" t="str">
        <f>IF(Data!$B2620&lt;&gt;INDEX(Unique!$B$2:$B$5, MATCH(Data!$A2620, Unique!$A$2:$A$5, 0)), "Mismatch", "")</f>
        <v/>
      </c>
      <c r="E2616" s="28" t="s">
        <v>22</v>
      </c>
      <c r="F2616" s="38">
        <v>0.4</v>
      </c>
      <c r="G2616" s="43">
        <v>2500</v>
      </c>
      <c r="H2616" s="38">
        <v>1000</v>
      </c>
    </row>
    <row r="2617" spans="1:8">
      <c r="A2617">
        <v>2616</v>
      </c>
      <c r="B2617" t="str">
        <f>IF(Data!$B2621&lt;&gt;INDEX(Unique!$B$2:$B$5, MATCH(Data!$A2621, Unique!$A$2:$A$5, 0)), "Mismatch", "")</f>
        <v/>
      </c>
      <c r="E2617" s="28" t="s">
        <v>23</v>
      </c>
      <c r="F2617" s="38">
        <v>0.30000000000000004</v>
      </c>
      <c r="G2617" s="43">
        <v>4000</v>
      </c>
      <c r="H2617" s="38">
        <v>1200.0000000000002</v>
      </c>
    </row>
    <row r="2618" spans="1:8">
      <c r="A2618">
        <v>2617</v>
      </c>
      <c r="B2618" t="str">
        <f>IF(Data!$B2622&lt;&gt;INDEX(Unique!$B$2:$B$5, MATCH(Data!$A2622, Unique!$A$2:$A$5, 0)), "Mismatch", "")</f>
        <v/>
      </c>
      <c r="E2618" s="28" t="s">
        <v>18</v>
      </c>
      <c r="F2618" s="38">
        <v>0.4</v>
      </c>
      <c r="G2618" s="43">
        <v>6700</v>
      </c>
      <c r="H2618" s="38">
        <v>2680</v>
      </c>
    </row>
    <row r="2619" spans="1:8">
      <c r="A2619">
        <v>2618</v>
      </c>
      <c r="B2619" t="str">
        <f>IF(Data!$B2623&lt;&gt;INDEX(Unique!$B$2:$B$5, MATCH(Data!$A2623, Unique!$A$2:$A$5, 0)), "Mismatch", "")</f>
        <v/>
      </c>
      <c r="E2619" s="28" t="s">
        <v>19</v>
      </c>
      <c r="F2619" s="38">
        <v>0.4</v>
      </c>
      <c r="G2619" s="43">
        <v>3750</v>
      </c>
      <c r="H2619" s="38">
        <v>1500</v>
      </c>
    </row>
    <row r="2620" spans="1:8">
      <c r="A2620">
        <v>2619</v>
      </c>
      <c r="B2620" t="str">
        <f>IF(Data!$B2624&lt;&gt;INDEX(Unique!$B$2:$B$5, MATCH(Data!$A2624, Unique!$A$2:$A$5, 0)), "Mismatch", "")</f>
        <v/>
      </c>
      <c r="E2620" s="28" t="s">
        <v>20</v>
      </c>
      <c r="F2620" s="38">
        <v>0.35000000000000003</v>
      </c>
      <c r="G2620" s="43">
        <v>3500</v>
      </c>
      <c r="H2620" s="38">
        <v>1225.0000000000002</v>
      </c>
    </row>
    <row r="2621" spans="1:8">
      <c r="A2621">
        <v>2620</v>
      </c>
      <c r="B2621" t="str">
        <f>IF(Data!$B2625&lt;&gt;INDEX(Unique!$B$2:$B$5, MATCH(Data!$A2625, Unique!$A$2:$A$5, 0)), "Mismatch", "")</f>
        <v/>
      </c>
      <c r="E2621" s="28" t="s">
        <v>21</v>
      </c>
      <c r="F2621" s="38">
        <v>0.35000000000000003</v>
      </c>
      <c r="G2621" s="43">
        <v>3000</v>
      </c>
      <c r="H2621" s="38">
        <v>1050</v>
      </c>
    </row>
    <row r="2622" spans="1:8">
      <c r="A2622">
        <v>2621</v>
      </c>
      <c r="B2622" t="str">
        <f>IF(Data!$B2626&lt;&gt;INDEX(Unique!$B$2:$B$5, MATCH(Data!$A2626, Unique!$A$2:$A$5, 0)), "Mismatch", "")</f>
        <v/>
      </c>
      <c r="E2622" s="28" t="s">
        <v>22</v>
      </c>
      <c r="F2622" s="38">
        <v>0.44999999999999996</v>
      </c>
      <c r="G2622" s="43">
        <v>3250</v>
      </c>
      <c r="H2622" s="38">
        <v>1462.4999999999998</v>
      </c>
    </row>
    <row r="2623" spans="1:8">
      <c r="A2623">
        <v>2622</v>
      </c>
      <c r="B2623" t="str">
        <f>IF(Data!$B2627&lt;&gt;INDEX(Unique!$B$2:$B$5, MATCH(Data!$A2627, Unique!$A$2:$A$5, 0)), "Mismatch", "")</f>
        <v/>
      </c>
      <c r="E2623" s="28" t="s">
        <v>23</v>
      </c>
      <c r="F2623" s="38">
        <v>0.44999999999999996</v>
      </c>
      <c r="G2623" s="43">
        <v>4250</v>
      </c>
      <c r="H2623" s="38">
        <v>1912.4999999999998</v>
      </c>
    </row>
    <row r="2624" spans="1:8">
      <c r="A2624">
        <v>2623</v>
      </c>
      <c r="B2624" t="str">
        <f>IF(Data!$B2628&lt;&gt;INDEX(Unique!$B$2:$B$5, MATCH(Data!$A2628, Unique!$A$2:$A$5, 0)), "Mismatch", "")</f>
        <v/>
      </c>
      <c r="E2624" s="28" t="s">
        <v>18</v>
      </c>
      <c r="F2624" s="38">
        <v>0.39999999999999997</v>
      </c>
      <c r="G2624" s="43">
        <v>6750</v>
      </c>
      <c r="H2624" s="38">
        <v>2700</v>
      </c>
    </row>
    <row r="2625" spans="1:8">
      <c r="A2625">
        <v>2624</v>
      </c>
      <c r="B2625" t="str">
        <f>IF(Data!$B2629&lt;&gt;INDEX(Unique!$B$2:$B$5, MATCH(Data!$A2629, Unique!$A$2:$A$5, 0)), "Mismatch", "")</f>
        <v/>
      </c>
      <c r="E2625" s="28" t="s">
        <v>19</v>
      </c>
      <c r="F2625" s="38">
        <v>0.35000000000000003</v>
      </c>
      <c r="G2625" s="43">
        <v>4250</v>
      </c>
      <c r="H2625" s="38">
        <v>1487.5000000000002</v>
      </c>
    </row>
    <row r="2626" spans="1:8">
      <c r="A2626">
        <v>2625</v>
      </c>
      <c r="B2626" t="str">
        <f>IF(Data!$B2630&lt;&gt;INDEX(Unique!$B$2:$B$5, MATCH(Data!$A2630, Unique!$A$2:$A$5, 0)), "Mismatch", "")</f>
        <v/>
      </c>
      <c r="E2626" s="28" t="s">
        <v>20</v>
      </c>
      <c r="F2626" s="38">
        <v>0.4</v>
      </c>
      <c r="G2626" s="43">
        <v>4000</v>
      </c>
      <c r="H2626" s="38">
        <v>1600</v>
      </c>
    </row>
    <row r="2627" spans="1:8">
      <c r="A2627">
        <v>2626</v>
      </c>
      <c r="B2627" t="str">
        <f>IF(Data!$B2631&lt;&gt;INDEX(Unique!$B$2:$B$5, MATCH(Data!$A2631, Unique!$A$2:$A$5, 0)), "Mismatch", "")</f>
        <v/>
      </c>
      <c r="E2627" s="28" t="s">
        <v>21</v>
      </c>
      <c r="F2627" s="38">
        <v>0.4</v>
      </c>
      <c r="G2627" s="43">
        <v>3750</v>
      </c>
      <c r="H2627" s="38">
        <v>1500</v>
      </c>
    </row>
    <row r="2628" spans="1:8">
      <c r="A2628">
        <v>2627</v>
      </c>
      <c r="B2628" t="str">
        <f>IF(Data!$B2632&lt;&gt;INDEX(Unique!$B$2:$B$5, MATCH(Data!$A2632, Unique!$A$2:$A$5, 0)), "Mismatch", "")</f>
        <v/>
      </c>
      <c r="E2628" s="28" t="s">
        <v>22</v>
      </c>
      <c r="F2628" s="38">
        <v>0.54999999999999993</v>
      </c>
      <c r="G2628" s="43">
        <v>3750</v>
      </c>
      <c r="H2628" s="38">
        <v>2062.4999999999995</v>
      </c>
    </row>
    <row r="2629" spans="1:8">
      <c r="A2629">
        <v>2628</v>
      </c>
      <c r="B2629" t="str">
        <f>IF(Data!$B2633&lt;&gt;INDEX(Unique!$B$2:$B$5, MATCH(Data!$A2633, Unique!$A$2:$A$5, 0)), "Mismatch", "")</f>
        <v/>
      </c>
      <c r="E2629" s="28" t="s">
        <v>23</v>
      </c>
      <c r="F2629" s="38">
        <v>0.6</v>
      </c>
      <c r="G2629" s="43">
        <v>5500</v>
      </c>
      <c r="H2629" s="38">
        <v>3300</v>
      </c>
    </row>
    <row r="2630" spans="1:8">
      <c r="A2630">
        <v>2629</v>
      </c>
      <c r="B2630" t="str">
        <f>IF(Data!$B2634&lt;&gt;INDEX(Unique!$B$2:$B$5, MATCH(Data!$A2634, Unique!$A$2:$A$5, 0)), "Mismatch", "")</f>
        <v/>
      </c>
      <c r="E2630" s="28" t="s">
        <v>18</v>
      </c>
      <c r="F2630" s="38">
        <v>0.54999999999999993</v>
      </c>
      <c r="G2630" s="43">
        <v>7750</v>
      </c>
      <c r="H2630" s="38">
        <v>4262.4999999999991</v>
      </c>
    </row>
    <row r="2631" spans="1:8">
      <c r="A2631">
        <v>2630</v>
      </c>
      <c r="B2631" t="str">
        <f>IF(Data!$B2635&lt;&gt;INDEX(Unique!$B$2:$B$5, MATCH(Data!$A2635, Unique!$A$2:$A$5, 0)), "Mismatch", "")</f>
        <v/>
      </c>
      <c r="E2631" s="28" t="s">
        <v>19</v>
      </c>
      <c r="F2631" s="38">
        <v>0.5</v>
      </c>
      <c r="G2631" s="43">
        <v>5250</v>
      </c>
      <c r="H2631" s="38">
        <v>2625</v>
      </c>
    </row>
    <row r="2632" spans="1:8">
      <c r="A2632">
        <v>2631</v>
      </c>
      <c r="B2632" t="str">
        <f>IF(Data!$B2636&lt;&gt;INDEX(Unique!$B$2:$B$5, MATCH(Data!$A2636, Unique!$A$2:$A$5, 0)), "Mismatch", "")</f>
        <v/>
      </c>
      <c r="E2632" s="28" t="s">
        <v>20</v>
      </c>
      <c r="F2632" s="38">
        <v>0.45</v>
      </c>
      <c r="G2632" s="43">
        <v>4500</v>
      </c>
      <c r="H2632" s="38">
        <v>2025</v>
      </c>
    </row>
    <row r="2633" spans="1:8">
      <c r="A2633">
        <v>2632</v>
      </c>
      <c r="B2633" t="str">
        <f>IF(Data!$B2637&lt;&gt;INDEX(Unique!$B$2:$B$5, MATCH(Data!$A2637, Unique!$A$2:$A$5, 0)), "Mismatch", "")</f>
        <v/>
      </c>
      <c r="E2633" s="28" t="s">
        <v>21</v>
      </c>
      <c r="F2633" s="38">
        <v>0.45</v>
      </c>
      <c r="G2633" s="43">
        <v>4000</v>
      </c>
      <c r="H2633" s="38">
        <v>1800</v>
      </c>
    </row>
    <row r="2634" spans="1:8">
      <c r="A2634">
        <v>2633</v>
      </c>
      <c r="B2634" t="str">
        <f>IF(Data!$B2638&lt;&gt;INDEX(Unique!$B$2:$B$5, MATCH(Data!$A2638, Unique!$A$2:$A$5, 0)), "Mismatch", "")</f>
        <v/>
      </c>
      <c r="E2634" s="28" t="s">
        <v>22</v>
      </c>
      <c r="F2634" s="38">
        <v>0.6</v>
      </c>
      <c r="G2634" s="43">
        <v>4250</v>
      </c>
      <c r="H2634" s="38">
        <v>2550</v>
      </c>
    </row>
    <row r="2635" spans="1:8">
      <c r="A2635">
        <v>2634</v>
      </c>
      <c r="B2635" t="str">
        <f>IF(Data!$B2639&lt;&gt;INDEX(Unique!$B$2:$B$5, MATCH(Data!$A2639, Unique!$A$2:$A$5, 0)), "Mismatch", "")</f>
        <v/>
      </c>
      <c r="E2635" s="28" t="s">
        <v>23</v>
      </c>
      <c r="F2635" s="38">
        <v>0.65</v>
      </c>
      <c r="G2635" s="43">
        <v>6000</v>
      </c>
      <c r="H2635" s="38">
        <v>3900</v>
      </c>
    </row>
    <row r="2636" spans="1:8">
      <c r="A2636">
        <v>2635</v>
      </c>
      <c r="B2636" t="str">
        <f>IF(Data!$B2640&lt;&gt;INDEX(Unique!$B$2:$B$5, MATCH(Data!$A2640, Unique!$A$2:$A$5, 0)), "Mismatch", "")</f>
        <v/>
      </c>
      <c r="E2636" s="28" t="s">
        <v>18</v>
      </c>
      <c r="F2636" s="38">
        <v>0.6</v>
      </c>
      <c r="G2636" s="43">
        <v>7500</v>
      </c>
      <c r="H2636" s="38">
        <v>4500</v>
      </c>
    </row>
    <row r="2637" spans="1:8">
      <c r="A2637">
        <v>2636</v>
      </c>
      <c r="B2637" t="str">
        <f>IF(Data!$B2641&lt;&gt;INDEX(Unique!$B$2:$B$5, MATCH(Data!$A2641, Unique!$A$2:$A$5, 0)), "Mismatch", "")</f>
        <v/>
      </c>
      <c r="E2637" s="28" t="s">
        <v>19</v>
      </c>
      <c r="F2637" s="38">
        <v>0.55000000000000004</v>
      </c>
      <c r="G2637" s="43">
        <v>5250</v>
      </c>
      <c r="H2637" s="38">
        <v>2887.5000000000005</v>
      </c>
    </row>
    <row r="2638" spans="1:8">
      <c r="A2638">
        <v>2637</v>
      </c>
      <c r="B2638" t="str">
        <f>IF(Data!$B2642&lt;&gt;INDEX(Unique!$B$2:$B$5, MATCH(Data!$A2642, Unique!$A$2:$A$5, 0)), "Mismatch", "")</f>
        <v/>
      </c>
      <c r="E2638" s="28" t="s">
        <v>20</v>
      </c>
      <c r="F2638" s="38">
        <v>0.5</v>
      </c>
      <c r="G2638" s="43">
        <v>4500</v>
      </c>
      <c r="H2638" s="38">
        <v>2250</v>
      </c>
    </row>
    <row r="2639" spans="1:8">
      <c r="A2639">
        <v>2638</v>
      </c>
      <c r="B2639" t="str">
        <f>IF(Data!$B2643&lt;&gt;INDEX(Unique!$B$2:$B$5, MATCH(Data!$A2643, Unique!$A$2:$A$5, 0)), "Mismatch", "")</f>
        <v/>
      </c>
      <c r="E2639" s="28" t="s">
        <v>21</v>
      </c>
      <c r="F2639" s="38">
        <v>0.4</v>
      </c>
      <c r="G2639" s="43">
        <v>4000</v>
      </c>
      <c r="H2639" s="38">
        <v>1600</v>
      </c>
    </row>
    <row r="2640" spans="1:8">
      <c r="A2640">
        <v>2639</v>
      </c>
      <c r="B2640" t="str">
        <f>IF(Data!$B2644&lt;&gt;INDEX(Unique!$B$2:$B$5, MATCH(Data!$A2644, Unique!$A$2:$A$5, 0)), "Mismatch", "")</f>
        <v/>
      </c>
      <c r="E2640" s="28" t="s">
        <v>22</v>
      </c>
      <c r="F2640" s="38">
        <v>0.5</v>
      </c>
      <c r="G2640" s="43">
        <v>3750</v>
      </c>
      <c r="H2640" s="38">
        <v>1875</v>
      </c>
    </row>
    <row r="2641" spans="1:8">
      <c r="A2641">
        <v>2640</v>
      </c>
      <c r="B2641" t="str">
        <f>IF(Data!$B2645&lt;&gt;INDEX(Unique!$B$2:$B$5, MATCH(Data!$A2645, Unique!$A$2:$A$5, 0)), "Mismatch", "")</f>
        <v/>
      </c>
      <c r="E2641" s="28" t="s">
        <v>23</v>
      </c>
      <c r="F2641" s="38">
        <v>0.55000000000000004</v>
      </c>
      <c r="G2641" s="43">
        <v>5500</v>
      </c>
      <c r="H2641" s="38">
        <v>3025.0000000000005</v>
      </c>
    </row>
    <row r="2642" spans="1:8">
      <c r="A2642">
        <v>2641</v>
      </c>
      <c r="B2642" t="str">
        <f>IF(Data!$B2646&lt;&gt;INDEX(Unique!$B$2:$B$5, MATCH(Data!$A2646, Unique!$A$2:$A$5, 0)), "Mismatch", "")</f>
        <v/>
      </c>
      <c r="E2642" s="28" t="s">
        <v>18</v>
      </c>
      <c r="F2642" s="38">
        <v>0.5</v>
      </c>
      <c r="G2642" s="43">
        <v>6500</v>
      </c>
      <c r="H2642" s="38">
        <v>3250</v>
      </c>
    </row>
    <row r="2643" spans="1:8">
      <c r="A2643">
        <v>2642</v>
      </c>
      <c r="B2643" t="str">
        <f>IF(Data!$B2647&lt;&gt;INDEX(Unique!$B$2:$B$5, MATCH(Data!$A2647, Unique!$A$2:$A$5, 0)), "Mismatch", "")</f>
        <v/>
      </c>
      <c r="E2643" s="28" t="s">
        <v>19</v>
      </c>
      <c r="F2643" s="38">
        <v>0.40000000000000013</v>
      </c>
      <c r="G2643" s="43">
        <v>4500</v>
      </c>
      <c r="H2643" s="38">
        <v>1800.0000000000007</v>
      </c>
    </row>
    <row r="2644" spans="1:8">
      <c r="A2644">
        <v>2643</v>
      </c>
      <c r="B2644" t="str">
        <f>IF(Data!$B2648&lt;&gt;INDEX(Unique!$B$2:$B$5, MATCH(Data!$A2648, Unique!$A$2:$A$5, 0)), "Mismatch", "")</f>
        <v/>
      </c>
      <c r="E2644" s="28" t="s">
        <v>20</v>
      </c>
      <c r="F2644" s="38">
        <v>0.15000000000000008</v>
      </c>
      <c r="G2644" s="43">
        <v>3500</v>
      </c>
      <c r="H2644" s="38">
        <v>525.00000000000023</v>
      </c>
    </row>
    <row r="2645" spans="1:8">
      <c r="A2645">
        <v>2644</v>
      </c>
      <c r="B2645" t="str">
        <f>IF(Data!$B2649&lt;&gt;INDEX(Unique!$B$2:$B$5, MATCH(Data!$A2649, Unique!$A$2:$A$5, 0)), "Mismatch", "")</f>
        <v/>
      </c>
      <c r="E2645" s="28" t="s">
        <v>21</v>
      </c>
      <c r="F2645" s="38">
        <v>0.15000000000000008</v>
      </c>
      <c r="G2645" s="43">
        <v>3250</v>
      </c>
      <c r="H2645" s="38">
        <v>487.50000000000023</v>
      </c>
    </row>
    <row r="2646" spans="1:8">
      <c r="A2646">
        <v>2645</v>
      </c>
      <c r="B2646" t="str">
        <f>IF(Data!$B2650&lt;&gt;INDEX(Unique!$B$2:$B$5, MATCH(Data!$A2650, Unique!$A$2:$A$5, 0)), "Mismatch", "")</f>
        <v/>
      </c>
      <c r="E2646" s="28" t="s">
        <v>22</v>
      </c>
      <c r="F2646" s="38">
        <v>0.25000000000000006</v>
      </c>
      <c r="G2646" s="43">
        <v>3250</v>
      </c>
      <c r="H2646" s="38">
        <v>812.50000000000023</v>
      </c>
    </row>
    <row r="2647" spans="1:8">
      <c r="A2647">
        <v>2646</v>
      </c>
      <c r="B2647" t="str">
        <f>IF(Data!$B2651&lt;&gt;INDEX(Unique!$B$2:$B$5, MATCH(Data!$A2651, Unique!$A$2:$A$5, 0)), "Mismatch", "")</f>
        <v/>
      </c>
      <c r="E2647" s="28" t="s">
        <v>23</v>
      </c>
      <c r="F2647" s="38">
        <v>0.3000000000000001</v>
      </c>
      <c r="G2647" s="43">
        <v>4250</v>
      </c>
      <c r="H2647" s="38">
        <v>1275.0000000000005</v>
      </c>
    </row>
    <row r="2648" spans="1:8">
      <c r="A2648">
        <v>2647</v>
      </c>
      <c r="B2648" t="str">
        <f>IF(Data!$B2652&lt;&gt;INDEX(Unique!$B$2:$B$5, MATCH(Data!$A2652, Unique!$A$2:$A$5, 0)), "Mismatch", "")</f>
        <v/>
      </c>
      <c r="E2648" s="28" t="s">
        <v>18</v>
      </c>
      <c r="F2648" s="38">
        <v>0.3000000000000001</v>
      </c>
      <c r="G2648" s="43">
        <v>6000</v>
      </c>
      <c r="H2648" s="38">
        <v>1800.0000000000007</v>
      </c>
    </row>
    <row r="2649" spans="1:8">
      <c r="A2649">
        <v>2648</v>
      </c>
      <c r="B2649" t="str">
        <f>IF(Data!$B2653&lt;&gt;INDEX(Unique!$B$2:$B$5, MATCH(Data!$A2653, Unique!$A$2:$A$5, 0)), "Mismatch", "")</f>
        <v/>
      </c>
      <c r="E2649" s="28" t="s">
        <v>19</v>
      </c>
      <c r="F2649" s="38">
        <v>0.20000000000000012</v>
      </c>
      <c r="G2649" s="43">
        <v>4250</v>
      </c>
      <c r="H2649" s="38">
        <v>850.00000000000057</v>
      </c>
    </row>
    <row r="2650" spans="1:8">
      <c r="A2650">
        <v>2649</v>
      </c>
      <c r="B2650" t="str">
        <f>IF(Data!$B2654&lt;&gt;INDEX(Unique!$B$2:$B$5, MATCH(Data!$A2654, Unique!$A$2:$A$5, 0)), "Mismatch", "")</f>
        <v/>
      </c>
      <c r="E2650" s="28" t="s">
        <v>20</v>
      </c>
      <c r="F2650" s="38">
        <v>0.20000000000000012</v>
      </c>
      <c r="G2650" s="43">
        <v>3000</v>
      </c>
      <c r="H2650" s="38">
        <v>600.00000000000034</v>
      </c>
    </row>
    <row r="2651" spans="1:8">
      <c r="A2651">
        <v>2650</v>
      </c>
      <c r="B2651" t="str">
        <f>IF(Data!$B2655&lt;&gt;INDEX(Unique!$B$2:$B$5, MATCH(Data!$A2655, Unique!$A$2:$A$5, 0)), "Mismatch", "")</f>
        <v/>
      </c>
      <c r="E2651" s="28" t="s">
        <v>21</v>
      </c>
      <c r="F2651" s="38">
        <v>0.20000000000000012</v>
      </c>
      <c r="G2651" s="43">
        <v>2750</v>
      </c>
      <c r="H2651" s="38">
        <v>550.00000000000034</v>
      </c>
    </row>
    <row r="2652" spans="1:8">
      <c r="A2652">
        <v>2651</v>
      </c>
      <c r="B2652" t="str">
        <f>IF(Data!$B2656&lt;&gt;INDEX(Unique!$B$2:$B$5, MATCH(Data!$A2656, Unique!$A$2:$A$5, 0)), "Mismatch", "")</f>
        <v/>
      </c>
      <c r="E2652" s="28" t="s">
        <v>22</v>
      </c>
      <c r="F2652" s="38">
        <v>0.3000000000000001</v>
      </c>
      <c r="G2652" s="43">
        <v>2750</v>
      </c>
      <c r="H2652" s="38">
        <v>825.00000000000023</v>
      </c>
    </row>
    <row r="2653" spans="1:8">
      <c r="A2653">
        <v>2652</v>
      </c>
      <c r="B2653" t="str">
        <f>IF(Data!$B2657&lt;&gt;INDEX(Unique!$B$2:$B$5, MATCH(Data!$A2657, Unique!$A$2:$A$5, 0)), "Mismatch", "")</f>
        <v/>
      </c>
      <c r="E2653" s="28" t="s">
        <v>23</v>
      </c>
      <c r="F2653" s="38">
        <v>0.30000000000000004</v>
      </c>
      <c r="G2653" s="43">
        <v>4000</v>
      </c>
      <c r="H2653" s="38">
        <v>1200.0000000000002</v>
      </c>
    </row>
    <row r="2654" spans="1:8">
      <c r="A2654">
        <v>2653</v>
      </c>
      <c r="B2654" t="str">
        <f>IF(Data!$B2658&lt;&gt;INDEX(Unique!$B$2:$B$5, MATCH(Data!$A2658, Unique!$A$2:$A$5, 0)), "Mismatch", "")</f>
        <v/>
      </c>
      <c r="E2654" s="28" t="s">
        <v>18</v>
      </c>
      <c r="F2654" s="38">
        <v>0.25000000000000011</v>
      </c>
      <c r="G2654" s="43">
        <v>5500</v>
      </c>
      <c r="H2654" s="38">
        <v>1375.0000000000007</v>
      </c>
    </row>
    <row r="2655" spans="1:8">
      <c r="A2655">
        <v>2654</v>
      </c>
      <c r="B2655" t="str">
        <f>IF(Data!$B2659&lt;&gt;INDEX(Unique!$B$2:$B$5, MATCH(Data!$A2659, Unique!$A$2:$A$5, 0)), "Mismatch", "")</f>
        <v/>
      </c>
      <c r="E2655" s="28" t="s">
        <v>19</v>
      </c>
      <c r="F2655" s="38">
        <v>0.15000000000000013</v>
      </c>
      <c r="G2655" s="43">
        <v>3750</v>
      </c>
      <c r="H2655" s="38">
        <v>562.50000000000045</v>
      </c>
    </row>
    <row r="2656" spans="1:8">
      <c r="A2656">
        <v>2655</v>
      </c>
      <c r="B2656" t="str">
        <f>IF(Data!$B2660&lt;&gt;INDEX(Unique!$B$2:$B$5, MATCH(Data!$A2660, Unique!$A$2:$A$5, 0)), "Mismatch", "")</f>
        <v/>
      </c>
      <c r="E2656" s="28" t="s">
        <v>20</v>
      </c>
      <c r="F2656" s="38">
        <v>0.25000000000000017</v>
      </c>
      <c r="G2656" s="43">
        <v>3200</v>
      </c>
      <c r="H2656" s="38">
        <v>800.00000000000057</v>
      </c>
    </row>
    <row r="2657" spans="1:8">
      <c r="A2657">
        <v>2656</v>
      </c>
      <c r="B2657" t="str">
        <f>IF(Data!$B2661&lt;&gt;INDEX(Unique!$B$2:$B$5, MATCH(Data!$A2661, Unique!$A$2:$A$5, 0)), "Mismatch", "")</f>
        <v/>
      </c>
      <c r="E2657" s="28" t="s">
        <v>21</v>
      </c>
      <c r="F2657" s="38">
        <v>0.55000000000000016</v>
      </c>
      <c r="G2657" s="43">
        <v>3750</v>
      </c>
      <c r="H2657" s="38">
        <v>2062.5000000000005</v>
      </c>
    </row>
    <row r="2658" spans="1:8">
      <c r="A2658">
        <v>2657</v>
      </c>
      <c r="B2658" t="str">
        <f>IF(Data!$B2662&lt;&gt;INDEX(Unique!$B$2:$B$5, MATCH(Data!$A2662, Unique!$A$2:$A$5, 0)), "Mismatch", "")</f>
        <v/>
      </c>
      <c r="E2658" s="28" t="s">
        <v>22</v>
      </c>
      <c r="F2658" s="38">
        <v>0.75000000000000011</v>
      </c>
      <c r="G2658" s="43">
        <v>3500</v>
      </c>
      <c r="H2658" s="38">
        <v>2625.0000000000005</v>
      </c>
    </row>
    <row r="2659" spans="1:8">
      <c r="A2659">
        <v>2658</v>
      </c>
      <c r="B2659" t="str">
        <f>IF(Data!$B2663&lt;&gt;INDEX(Unique!$B$2:$B$5, MATCH(Data!$A2663, Unique!$A$2:$A$5, 0)), "Mismatch", "")</f>
        <v/>
      </c>
      <c r="E2659" s="28" t="s">
        <v>23</v>
      </c>
      <c r="F2659" s="38">
        <v>0.75</v>
      </c>
      <c r="G2659" s="43">
        <v>4500</v>
      </c>
      <c r="H2659" s="38">
        <v>3375</v>
      </c>
    </row>
    <row r="2660" spans="1:8">
      <c r="A2660">
        <v>2659</v>
      </c>
      <c r="B2660" t="str">
        <f>IF(Data!$B2664&lt;&gt;INDEX(Unique!$B$2:$B$5, MATCH(Data!$A2664, Unique!$A$2:$A$5, 0)), "Mismatch", "")</f>
        <v/>
      </c>
      <c r="E2660" s="28" t="s">
        <v>18</v>
      </c>
      <c r="F2660" s="38">
        <v>0.70000000000000007</v>
      </c>
      <c r="G2660" s="43">
        <v>7000</v>
      </c>
      <c r="H2660" s="38">
        <v>4900.0000000000009</v>
      </c>
    </row>
    <row r="2661" spans="1:8">
      <c r="A2661">
        <v>2660</v>
      </c>
      <c r="B2661" t="str">
        <f>IF(Data!$B2665&lt;&gt;INDEX(Unique!$B$2:$B$5, MATCH(Data!$A2665, Unique!$A$2:$A$5, 0)), "Mismatch", "")</f>
        <v/>
      </c>
      <c r="E2661" s="28" t="s">
        <v>19</v>
      </c>
      <c r="F2661" s="38">
        <v>0.60000000000000009</v>
      </c>
      <c r="G2661" s="43">
        <v>5000</v>
      </c>
      <c r="H2661" s="38">
        <v>3000.0000000000005</v>
      </c>
    </row>
    <row r="2662" spans="1:8">
      <c r="A2662">
        <v>2661</v>
      </c>
      <c r="B2662" t="str">
        <f>IF(Data!$B2666&lt;&gt;INDEX(Unique!$B$2:$B$5, MATCH(Data!$A2666, Unique!$A$2:$A$5, 0)), "Mismatch", "")</f>
        <v/>
      </c>
      <c r="E2662" s="28" t="s">
        <v>20</v>
      </c>
      <c r="F2662" s="38">
        <v>0.60000000000000009</v>
      </c>
      <c r="G2662" s="43">
        <v>4500</v>
      </c>
      <c r="H2662" s="38">
        <v>2700.0000000000005</v>
      </c>
    </row>
    <row r="2663" spans="1:8">
      <c r="A2663">
        <v>2662</v>
      </c>
      <c r="B2663" t="str">
        <f>IF(Data!$B2667&lt;&gt;INDEX(Unique!$B$2:$B$5, MATCH(Data!$A2667, Unique!$A$2:$A$5, 0)), "Mismatch", "")</f>
        <v/>
      </c>
      <c r="E2663" s="28" t="s">
        <v>21</v>
      </c>
      <c r="F2663" s="38">
        <v>0.60000000000000009</v>
      </c>
      <c r="G2663" s="43">
        <v>4000</v>
      </c>
      <c r="H2663" s="38">
        <v>2400.0000000000005</v>
      </c>
    </row>
    <row r="2664" spans="1:8">
      <c r="A2664">
        <v>2663</v>
      </c>
      <c r="B2664" t="str">
        <f>IF(Data!$B2668&lt;&gt;INDEX(Unique!$B$2:$B$5, MATCH(Data!$A2668, Unique!$A$2:$A$5, 0)), "Mismatch", "")</f>
        <v/>
      </c>
      <c r="E2664" s="28" t="s">
        <v>22</v>
      </c>
      <c r="F2664" s="38">
        <v>0.70000000000000007</v>
      </c>
      <c r="G2664" s="43">
        <v>4000</v>
      </c>
      <c r="H2664" s="38">
        <v>2800.0000000000005</v>
      </c>
    </row>
    <row r="2665" spans="1:8">
      <c r="A2665">
        <v>2664</v>
      </c>
      <c r="B2665" t="str">
        <f>IF(Data!$B2669&lt;&gt;INDEX(Unique!$B$2:$B$5, MATCH(Data!$A2669, Unique!$A$2:$A$5, 0)), "Mismatch", "")</f>
        <v/>
      </c>
      <c r="E2665" s="28" t="s">
        <v>23</v>
      </c>
      <c r="F2665" s="38">
        <v>0.75</v>
      </c>
      <c r="G2665" s="43">
        <v>5000</v>
      </c>
      <c r="H2665" s="38">
        <v>3750</v>
      </c>
    </row>
    <row r="2666" spans="1:8">
      <c r="A2666">
        <v>2665</v>
      </c>
      <c r="B2666" t="str">
        <f>IF(Data!$B2670&lt;&gt;INDEX(Unique!$B$2:$B$5, MATCH(Data!$A2670, Unique!$A$2:$A$5, 0)), "Mismatch", "")</f>
        <v/>
      </c>
      <c r="E2666" s="28" t="s">
        <v>18</v>
      </c>
      <c r="F2666" s="38">
        <v>0.25000000000000006</v>
      </c>
      <c r="G2666" s="43">
        <v>5750</v>
      </c>
      <c r="H2666" s="38">
        <v>1437.5000000000002</v>
      </c>
    </row>
    <row r="2667" spans="1:8">
      <c r="A2667">
        <v>2666</v>
      </c>
      <c r="B2667" t="str">
        <f>IF(Data!$B2671&lt;&gt;INDEX(Unique!$B$2:$B$5, MATCH(Data!$A2671, Unique!$A$2:$A$5, 0)), "Mismatch", "")</f>
        <v/>
      </c>
      <c r="E2667" s="28" t="s">
        <v>19</v>
      </c>
      <c r="F2667" s="38">
        <v>0.25000000000000006</v>
      </c>
      <c r="G2667" s="43">
        <v>3750</v>
      </c>
      <c r="H2667" s="38">
        <v>937.50000000000023</v>
      </c>
    </row>
    <row r="2668" spans="1:8">
      <c r="A2668">
        <v>2667</v>
      </c>
      <c r="B2668" t="str">
        <f>IF(Data!$B2672&lt;&gt;INDEX(Unique!$B$2:$B$5, MATCH(Data!$A2672, Unique!$A$2:$A$5, 0)), "Mismatch", "")</f>
        <v/>
      </c>
      <c r="E2668" s="28" t="s">
        <v>20</v>
      </c>
      <c r="F2668" s="38">
        <v>0.15000000000000008</v>
      </c>
      <c r="G2668" s="43">
        <v>3750</v>
      </c>
      <c r="H2668" s="38">
        <v>562.50000000000034</v>
      </c>
    </row>
    <row r="2669" spans="1:8">
      <c r="A2669">
        <v>2668</v>
      </c>
      <c r="B2669" t="str">
        <f>IF(Data!$B2673&lt;&gt;INDEX(Unique!$B$2:$B$5, MATCH(Data!$A2673, Unique!$A$2:$A$5, 0)), "Mismatch", "")</f>
        <v/>
      </c>
      <c r="E2669" s="28" t="s">
        <v>21</v>
      </c>
      <c r="F2669" s="38">
        <v>0.2</v>
      </c>
      <c r="G2669" s="43">
        <v>2250</v>
      </c>
      <c r="H2669" s="38">
        <v>450</v>
      </c>
    </row>
    <row r="2670" spans="1:8">
      <c r="A2670">
        <v>2669</v>
      </c>
      <c r="B2670" t="str">
        <f>IF(Data!$B2674&lt;&gt;INDEX(Unique!$B$2:$B$5, MATCH(Data!$A2674, Unique!$A$2:$A$5, 0)), "Mismatch", "")</f>
        <v/>
      </c>
      <c r="E2670" s="28" t="s">
        <v>22</v>
      </c>
      <c r="F2670" s="38">
        <v>0.35000000000000003</v>
      </c>
      <c r="G2670" s="43">
        <v>2750</v>
      </c>
      <c r="H2670" s="38">
        <v>962.50000000000011</v>
      </c>
    </row>
    <row r="2671" spans="1:8">
      <c r="A2671">
        <v>2670</v>
      </c>
      <c r="B2671" t="str">
        <f>IF(Data!$B2675&lt;&gt;INDEX(Unique!$B$2:$B$5, MATCH(Data!$A2675, Unique!$A$2:$A$5, 0)), "Mismatch", "")</f>
        <v/>
      </c>
      <c r="E2671" s="28" t="s">
        <v>23</v>
      </c>
      <c r="F2671" s="38">
        <v>0.25000000000000006</v>
      </c>
      <c r="G2671" s="43">
        <v>3750</v>
      </c>
      <c r="H2671" s="38">
        <v>937.50000000000023</v>
      </c>
    </row>
    <row r="2672" spans="1:8">
      <c r="A2672">
        <v>2671</v>
      </c>
      <c r="B2672" t="str">
        <f>IF(Data!$B2676&lt;&gt;INDEX(Unique!$B$2:$B$5, MATCH(Data!$A2676, Unique!$A$2:$A$5, 0)), "Mismatch", "")</f>
        <v/>
      </c>
      <c r="E2672" s="28" t="s">
        <v>18</v>
      </c>
      <c r="F2672" s="38">
        <v>0.25000000000000006</v>
      </c>
      <c r="G2672" s="43">
        <v>6250</v>
      </c>
      <c r="H2672" s="38">
        <v>1562.5000000000005</v>
      </c>
    </row>
    <row r="2673" spans="1:8">
      <c r="A2673">
        <v>2672</v>
      </c>
      <c r="B2673" t="str">
        <f>IF(Data!$B2677&lt;&gt;INDEX(Unique!$B$2:$B$5, MATCH(Data!$A2677, Unique!$A$2:$A$5, 0)), "Mismatch", "")</f>
        <v/>
      </c>
      <c r="E2673" s="28" t="s">
        <v>19</v>
      </c>
      <c r="F2673" s="38">
        <v>0.25000000000000006</v>
      </c>
      <c r="G2673" s="43">
        <v>2750</v>
      </c>
      <c r="H2673" s="38">
        <v>687.50000000000011</v>
      </c>
    </row>
    <row r="2674" spans="1:8">
      <c r="A2674">
        <v>2673</v>
      </c>
      <c r="B2674" t="str">
        <f>IF(Data!$B2678&lt;&gt;INDEX(Unique!$B$2:$B$5, MATCH(Data!$A2678, Unique!$A$2:$A$5, 0)), "Mismatch", "")</f>
        <v/>
      </c>
      <c r="E2674" s="28" t="s">
        <v>20</v>
      </c>
      <c r="F2674" s="38">
        <v>0.15000000000000008</v>
      </c>
      <c r="G2674" s="43">
        <v>3250</v>
      </c>
      <c r="H2674" s="38">
        <v>487.50000000000023</v>
      </c>
    </row>
    <row r="2675" spans="1:8">
      <c r="A2675">
        <v>2674</v>
      </c>
      <c r="B2675" t="str">
        <f>IF(Data!$B2679&lt;&gt;INDEX(Unique!$B$2:$B$5, MATCH(Data!$A2679, Unique!$A$2:$A$5, 0)), "Mismatch", "")</f>
        <v/>
      </c>
      <c r="E2675" s="28" t="s">
        <v>21</v>
      </c>
      <c r="F2675" s="38">
        <v>0.2</v>
      </c>
      <c r="G2675" s="43">
        <v>1750</v>
      </c>
      <c r="H2675" s="38">
        <v>350</v>
      </c>
    </row>
    <row r="2676" spans="1:8">
      <c r="A2676">
        <v>2675</v>
      </c>
      <c r="B2676" t="str">
        <f>IF(Data!$B2680&lt;&gt;INDEX(Unique!$B$2:$B$5, MATCH(Data!$A2680, Unique!$A$2:$A$5, 0)), "Mismatch", "")</f>
        <v/>
      </c>
      <c r="E2676" s="28" t="s">
        <v>22</v>
      </c>
      <c r="F2676" s="38">
        <v>0.35000000000000003</v>
      </c>
      <c r="G2676" s="43">
        <v>2500</v>
      </c>
      <c r="H2676" s="38">
        <v>875.00000000000011</v>
      </c>
    </row>
    <row r="2677" spans="1:8">
      <c r="A2677">
        <v>2676</v>
      </c>
      <c r="B2677" t="str">
        <f>IF(Data!$B2681&lt;&gt;INDEX(Unique!$B$2:$B$5, MATCH(Data!$A2681, Unique!$A$2:$A$5, 0)), "Mismatch", "")</f>
        <v/>
      </c>
      <c r="E2677" s="28" t="s">
        <v>23</v>
      </c>
      <c r="F2677" s="38">
        <v>0.2</v>
      </c>
      <c r="G2677" s="43">
        <v>3500</v>
      </c>
      <c r="H2677" s="38">
        <v>700</v>
      </c>
    </row>
    <row r="2678" spans="1:8">
      <c r="A2678">
        <v>2677</v>
      </c>
      <c r="B2678" t="str">
        <f>IF(Data!$B2682&lt;&gt;INDEX(Unique!$B$2:$B$5, MATCH(Data!$A2682, Unique!$A$2:$A$5, 0)), "Mismatch", "")</f>
        <v/>
      </c>
      <c r="E2678" s="28" t="s">
        <v>18</v>
      </c>
      <c r="F2678" s="38">
        <v>0.2</v>
      </c>
      <c r="G2678" s="43">
        <v>5700</v>
      </c>
      <c r="H2678" s="38">
        <v>1140</v>
      </c>
    </row>
    <row r="2679" spans="1:8">
      <c r="A2679">
        <v>2678</v>
      </c>
      <c r="B2679" t="str">
        <f>IF(Data!$B2683&lt;&gt;INDEX(Unique!$B$2:$B$5, MATCH(Data!$A2683, Unique!$A$2:$A$5, 0)), "Mismatch", "")</f>
        <v/>
      </c>
      <c r="E2679" s="28" t="s">
        <v>19</v>
      </c>
      <c r="F2679" s="38">
        <v>0.2</v>
      </c>
      <c r="G2679" s="43">
        <v>2500</v>
      </c>
      <c r="H2679" s="38">
        <v>500</v>
      </c>
    </row>
    <row r="2680" spans="1:8">
      <c r="A2680">
        <v>2679</v>
      </c>
      <c r="B2680" t="str">
        <f>IF(Data!$B2684&lt;&gt;INDEX(Unique!$B$2:$B$5, MATCH(Data!$A2684, Unique!$A$2:$A$5, 0)), "Mismatch", "")</f>
        <v/>
      </c>
      <c r="E2680" s="28" t="s">
        <v>20</v>
      </c>
      <c r="F2680" s="38">
        <v>0.10000000000000002</v>
      </c>
      <c r="G2680" s="43">
        <v>2750</v>
      </c>
      <c r="H2680" s="38">
        <v>275.00000000000006</v>
      </c>
    </row>
    <row r="2681" spans="1:8">
      <c r="A2681">
        <v>2680</v>
      </c>
      <c r="B2681" t="str">
        <f>IF(Data!$B2685&lt;&gt;INDEX(Unique!$B$2:$B$5, MATCH(Data!$A2685, Unique!$A$2:$A$5, 0)), "Mismatch", "")</f>
        <v/>
      </c>
      <c r="E2681" s="28" t="s">
        <v>21</v>
      </c>
      <c r="F2681" s="38">
        <v>0.19999999999999996</v>
      </c>
      <c r="G2681" s="43">
        <v>1250</v>
      </c>
      <c r="H2681" s="38">
        <v>249.99999999999994</v>
      </c>
    </row>
    <row r="2682" spans="1:8">
      <c r="A2682">
        <v>2681</v>
      </c>
      <c r="B2682" t="str">
        <f>IF(Data!$B2686&lt;&gt;INDEX(Unique!$B$2:$B$5, MATCH(Data!$A2686, Unique!$A$2:$A$5, 0)), "Mismatch", "")</f>
        <v/>
      </c>
      <c r="E2682" s="28" t="s">
        <v>22</v>
      </c>
      <c r="F2682" s="38">
        <v>0.35000000000000009</v>
      </c>
      <c r="G2682" s="43">
        <v>1750</v>
      </c>
      <c r="H2682" s="38">
        <v>612.50000000000011</v>
      </c>
    </row>
    <row r="2683" spans="1:8">
      <c r="A2683">
        <v>2682</v>
      </c>
      <c r="B2683" t="str">
        <f>IF(Data!$B2687&lt;&gt;INDEX(Unique!$B$2:$B$5, MATCH(Data!$A2687, Unique!$A$2:$A$5, 0)), "Mismatch", "")</f>
        <v/>
      </c>
      <c r="E2683" s="28" t="s">
        <v>23</v>
      </c>
      <c r="F2683" s="38">
        <v>0.25</v>
      </c>
      <c r="G2683" s="43">
        <v>2750</v>
      </c>
      <c r="H2683" s="38">
        <v>687.5</v>
      </c>
    </row>
    <row r="2684" spans="1:8">
      <c r="A2684">
        <v>2683</v>
      </c>
      <c r="B2684" t="str">
        <f>IF(Data!$B2688&lt;&gt;INDEX(Unique!$B$2:$B$5, MATCH(Data!$A2688, Unique!$A$2:$A$5, 0)), "Mismatch", "")</f>
        <v/>
      </c>
      <c r="E2684" s="28" t="s">
        <v>18</v>
      </c>
      <c r="F2684" s="38">
        <v>0.25</v>
      </c>
      <c r="G2684" s="43">
        <v>5250</v>
      </c>
      <c r="H2684" s="38">
        <v>1312.5</v>
      </c>
    </row>
    <row r="2685" spans="1:8">
      <c r="A2685">
        <v>2684</v>
      </c>
      <c r="B2685" t="str">
        <f>IF(Data!$B2689&lt;&gt;INDEX(Unique!$B$2:$B$5, MATCH(Data!$A2689, Unique!$A$2:$A$5, 0)), "Mismatch", "")</f>
        <v/>
      </c>
      <c r="E2685" s="28" t="s">
        <v>19</v>
      </c>
      <c r="F2685" s="38">
        <v>0.25</v>
      </c>
      <c r="G2685" s="43">
        <v>2250</v>
      </c>
      <c r="H2685" s="38">
        <v>562.5</v>
      </c>
    </row>
    <row r="2686" spans="1:8">
      <c r="A2686">
        <v>2685</v>
      </c>
      <c r="B2686" t="str">
        <f>IF(Data!$B2690&lt;&gt;INDEX(Unique!$B$2:$B$5, MATCH(Data!$A2690, Unique!$A$2:$A$5, 0)), "Mismatch", "")</f>
        <v/>
      </c>
      <c r="E2686" s="28" t="s">
        <v>20</v>
      </c>
      <c r="F2686" s="38">
        <v>0.15000000000000002</v>
      </c>
      <c r="G2686" s="43">
        <v>2250</v>
      </c>
      <c r="H2686" s="38">
        <v>337.50000000000006</v>
      </c>
    </row>
    <row r="2687" spans="1:8">
      <c r="A2687">
        <v>2686</v>
      </c>
      <c r="B2687" t="str">
        <f>IF(Data!$B2691&lt;&gt;INDEX(Unique!$B$2:$B$5, MATCH(Data!$A2691, Unique!$A$2:$A$5, 0)), "Mismatch", "")</f>
        <v/>
      </c>
      <c r="E2687" s="28" t="s">
        <v>21</v>
      </c>
      <c r="F2687" s="38">
        <v>0.19999999999999996</v>
      </c>
      <c r="G2687" s="43">
        <v>1500</v>
      </c>
      <c r="H2687" s="38">
        <v>299.99999999999994</v>
      </c>
    </row>
    <row r="2688" spans="1:8">
      <c r="A2688">
        <v>2687</v>
      </c>
      <c r="B2688" t="str">
        <f>IF(Data!$B2692&lt;&gt;INDEX(Unique!$B$2:$B$5, MATCH(Data!$A2692, Unique!$A$2:$A$5, 0)), "Mismatch", "")</f>
        <v/>
      </c>
      <c r="E2688" s="28" t="s">
        <v>22</v>
      </c>
      <c r="F2688" s="38">
        <v>0.4</v>
      </c>
      <c r="G2688" s="43">
        <v>1750</v>
      </c>
      <c r="H2688" s="38">
        <v>700</v>
      </c>
    </row>
    <row r="2689" spans="1:8">
      <c r="A2689">
        <v>2688</v>
      </c>
      <c r="B2689" t="str">
        <f>IF(Data!$B2693&lt;&gt;INDEX(Unique!$B$2:$B$5, MATCH(Data!$A2693, Unique!$A$2:$A$5, 0)), "Mismatch", "")</f>
        <v/>
      </c>
      <c r="E2689" s="28" t="s">
        <v>23</v>
      </c>
      <c r="F2689" s="38">
        <v>0.30000000000000004</v>
      </c>
      <c r="G2689" s="43">
        <v>3250</v>
      </c>
      <c r="H2689" s="38">
        <v>975.00000000000011</v>
      </c>
    </row>
    <row r="2690" spans="1:8">
      <c r="A2690">
        <v>2689</v>
      </c>
      <c r="B2690" t="str">
        <f>IF(Data!$B2694&lt;&gt;INDEX(Unique!$B$2:$B$5, MATCH(Data!$A2694, Unique!$A$2:$A$5, 0)), "Mismatch", "")</f>
        <v/>
      </c>
      <c r="E2690" s="28" t="s">
        <v>18</v>
      </c>
      <c r="F2690" s="38">
        <v>0.4</v>
      </c>
      <c r="G2690" s="43">
        <v>5950</v>
      </c>
      <c r="H2690" s="38">
        <v>2380</v>
      </c>
    </row>
    <row r="2691" spans="1:8">
      <c r="A2691">
        <v>2690</v>
      </c>
      <c r="B2691" t="str">
        <f>IF(Data!$B2695&lt;&gt;INDEX(Unique!$B$2:$B$5, MATCH(Data!$A2695, Unique!$A$2:$A$5, 0)), "Mismatch", "")</f>
        <v/>
      </c>
      <c r="E2691" s="28" t="s">
        <v>19</v>
      </c>
      <c r="F2691" s="38">
        <v>0.4</v>
      </c>
      <c r="G2691" s="43">
        <v>3000</v>
      </c>
      <c r="H2691" s="38">
        <v>1200</v>
      </c>
    </row>
    <row r="2692" spans="1:8">
      <c r="A2692">
        <v>2691</v>
      </c>
      <c r="B2692" t="str">
        <f>IF(Data!$B2696&lt;&gt;INDEX(Unique!$B$2:$B$5, MATCH(Data!$A2696, Unique!$A$2:$A$5, 0)), "Mismatch", "")</f>
        <v/>
      </c>
      <c r="E2692" s="28" t="s">
        <v>20</v>
      </c>
      <c r="F2692" s="38">
        <v>0.35000000000000003</v>
      </c>
      <c r="G2692" s="43">
        <v>2750</v>
      </c>
      <c r="H2692" s="38">
        <v>962.50000000000011</v>
      </c>
    </row>
    <row r="2693" spans="1:8">
      <c r="A2693">
        <v>2692</v>
      </c>
      <c r="B2693" t="str">
        <f>IF(Data!$B2697&lt;&gt;INDEX(Unique!$B$2:$B$5, MATCH(Data!$A2697, Unique!$A$2:$A$5, 0)), "Mismatch", "")</f>
        <v/>
      </c>
      <c r="E2693" s="28" t="s">
        <v>21</v>
      </c>
      <c r="F2693" s="38">
        <v>0.35000000000000003</v>
      </c>
      <c r="G2693" s="43">
        <v>2250</v>
      </c>
      <c r="H2693" s="38">
        <v>787.50000000000011</v>
      </c>
    </row>
    <row r="2694" spans="1:8">
      <c r="A2694">
        <v>2693</v>
      </c>
      <c r="B2694" t="str">
        <f>IF(Data!$B2698&lt;&gt;INDEX(Unique!$B$2:$B$5, MATCH(Data!$A2698, Unique!$A$2:$A$5, 0)), "Mismatch", "")</f>
        <v/>
      </c>
      <c r="E2694" s="28" t="s">
        <v>22</v>
      </c>
      <c r="F2694" s="38">
        <v>0.44999999999999996</v>
      </c>
      <c r="G2694" s="43">
        <v>2500</v>
      </c>
      <c r="H2694" s="38">
        <v>1125</v>
      </c>
    </row>
    <row r="2695" spans="1:8">
      <c r="A2695">
        <v>2694</v>
      </c>
      <c r="B2695" t="str">
        <f>IF(Data!$B2699&lt;&gt;INDEX(Unique!$B$2:$B$5, MATCH(Data!$A2699, Unique!$A$2:$A$5, 0)), "Mismatch", "")</f>
        <v/>
      </c>
      <c r="E2695" s="28" t="s">
        <v>23</v>
      </c>
      <c r="F2695" s="38">
        <v>0.44999999999999996</v>
      </c>
      <c r="G2695" s="43">
        <v>3500</v>
      </c>
      <c r="H2695" s="38">
        <v>1574.9999999999998</v>
      </c>
    </row>
    <row r="2696" spans="1:8">
      <c r="A2696">
        <v>2695</v>
      </c>
      <c r="B2696" t="str">
        <f>IF(Data!$B2700&lt;&gt;INDEX(Unique!$B$2:$B$5, MATCH(Data!$A2700, Unique!$A$2:$A$5, 0)), "Mismatch", "")</f>
        <v/>
      </c>
      <c r="E2696" s="28" t="s">
        <v>18</v>
      </c>
      <c r="F2696" s="38">
        <v>0.39999999999999997</v>
      </c>
      <c r="G2696" s="43">
        <v>6000</v>
      </c>
      <c r="H2696" s="38">
        <v>2400</v>
      </c>
    </row>
    <row r="2697" spans="1:8">
      <c r="A2697">
        <v>2696</v>
      </c>
      <c r="B2697" t="str">
        <f>IF(Data!$B2701&lt;&gt;INDEX(Unique!$B$2:$B$5, MATCH(Data!$A2701, Unique!$A$2:$A$5, 0)), "Mismatch", "")</f>
        <v/>
      </c>
      <c r="E2697" s="28" t="s">
        <v>19</v>
      </c>
      <c r="F2697" s="38">
        <v>0.35000000000000003</v>
      </c>
      <c r="G2697" s="43">
        <v>3500</v>
      </c>
      <c r="H2697" s="38">
        <v>1225.0000000000002</v>
      </c>
    </row>
    <row r="2698" spans="1:8">
      <c r="A2698">
        <v>2697</v>
      </c>
      <c r="B2698" t="str">
        <f>IF(Data!$B2702&lt;&gt;INDEX(Unique!$B$2:$B$5, MATCH(Data!$A2702, Unique!$A$2:$A$5, 0)), "Mismatch", "")</f>
        <v/>
      </c>
      <c r="E2698" s="28" t="s">
        <v>20</v>
      </c>
      <c r="F2698" s="38">
        <v>0.4</v>
      </c>
      <c r="G2698" s="43">
        <v>3250</v>
      </c>
      <c r="H2698" s="38">
        <v>1300</v>
      </c>
    </row>
    <row r="2699" spans="1:8">
      <c r="A2699">
        <v>2698</v>
      </c>
      <c r="B2699" t="str">
        <f>IF(Data!$B2703&lt;&gt;INDEX(Unique!$B$2:$B$5, MATCH(Data!$A2703, Unique!$A$2:$A$5, 0)), "Mismatch", "")</f>
        <v/>
      </c>
      <c r="E2699" s="28" t="s">
        <v>21</v>
      </c>
      <c r="F2699" s="38">
        <v>0.4</v>
      </c>
      <c r="G2699" s="43">
        <v>3000</v>
      </c>
      <c r="H2699" s="38">
        <v>1200</v>
      </c>
    </row>
    <row r="2700" spans="1:8">
      <c r="A2700">
        <v>2699</v>
      </c>
      <c r="B2700" t="str">
        <f>IF(Data!$B2704&lt;&gt;INDEX(Unique!$B$2:$B$5, MATCH(Data!$A2704, Unique!$A$2:$A$5, 0)), "Mismatch", "")</f>
        <v/>
      </c>
      <c r="E2700" s="28" t="s">
        <v>22</v>
      </c>
      <c r="F2700" s="38">
        <v>0.54999999999999993</v>
      </c>
      <c r="G2700" s="43">
        <v>3000</v>
      </c>
      <c r="H2700" s="38">
        <v>1649.9999999999998</v>
      </c>
    </row>
    <row r="2701" spans="1:8">
      <c r="A2701">
        <v>2700</v>
      </c>
      <c r="B2701" t="str">
        <f>IF(Data!$B2705&lt;&gt;INDEX(Unique!$B$2:$B$5, MATCH(Data!$A2705, Unique!$A$2:$A$5, 0)), "Mismatch", "")</f>
        <v/>
      </c>
      <c r="E2701" s="28" t="s">
        <v>23</v>
      </c>
      <c r="F2701" s="38">
        <v>0.6</v>
      </c>
      <c r="G2701" s="43">
        <v>4750</v>
      </c>
      <c r="H2701" s="38">
        <v>2850</v>
      </c>
    </row>
    <row r="2702" spans="1:8">
      <c r="A2702">
        <v>2701</v>
      </c>
      <c r="B2702" t="str">
        <f>IF(Data!$B2706&lt;&gt;INDEX(Unique!$B$2:$B$5, MATCH(Data!$A2706, Unique!$A$2:$A$5, 0)), "Mismatch", "")</f>
        <v/>
      </c>
      <c r="E2702" s="28" t="s">
        <v>18</v>
      </c>
      <c r="F2702" s="38">
        <v>0.54999999999999993</v>
      </c>
      <c r="G2702" s="43">
        <v>7000</v>
      </c>
      <c r="H2702" s="38">
        <v>3849.9999999999995</v>
      </c>
    </row>
    <row r="2703" spans="1:8">
      <c r="A2703">
        <v>2702</v>
      </c>
      <c r="B2703" t="str">
        <f>IF(Data!$B2707&lt;&gt;INDEX(Unique!$B$2:$B$5, MATCH(Data!$A2707, Unique!$A$2:$A$5, 0)), "Mismatch", "")</f>
        <v/>
      </c>
      <c r="E2703" s="28" t="s">
        <v>19</v>
      </c>
      <c r="F2703" s="38">
        <v>0.5</v>
      </c>
      <c r="G2703" s="43">
        <v>4500</v>
      </c>
      <c r="H2703" s="38">
        <v>2250</v>
      </c>
    </row>
    <row r="2704" spans="1:8">
      <c r="A2704">
        <v>2703</v>
      </c>
      <c r="B2704" t="str">
        <f>IF(Data!$B2708&lt;&gt;INDEX(Unique!$B$2:$B$5, MATCH(Data!$A2708, Unique!$A$2:$A$5, 0)), "Mismatch", "")</f>
        <v/>
      </c>
      <c r="E2704" s="28" t="s">
        <v>20</v>
      </c>
      <c r="F2704" s="38">
        <v>0.45</v>
      </c>
      <c r="G2704" s="43">
        <v>3750</v>
      </c>
      <c r="H2704" s="38">
        <v>1687.5</v>
      </c>
    </row>
    <row r="2705" spans="1:8">
      <c r="A2705">
        <v>2704</v>
      </c>
      <c r="B2705" t="str">
        <f>IF(Data!$B2709&lt;&gt;INDEX(Unique!$B$2:$B$5, MATCH(Data!$A2709, Unique!$A$2:$A$5, 0)), "Mismatch", "")</f>
        <v/>
      </c>
      <c r="E2705" s="28" t="s">
        <v>21</v>
      </c>
      <c r="F2705" s="38">
        <v>0.45</v>
      </c>
      <c r="G2705" s="43">
        <v>3250</v>
      </c>
      <c r="H2705" s="38">
        <v>1462.5</v>
      </c>
    </row>
    <row r="2706" spans="1:8">
      <c r="A2706">
        <v>2705</v>
      </c>
      <c r="B2706" t="str">
        <f>IF(Data!$B2710&lt;&gt;INDEX(Unique!$B$2:$B$5, MATCH(Data!$A2710, Unique!$A$2:$A$5, 0)), "Mismatch", "")</f>
        <v/>
      </c>
      <c r="E2706" s="28" t="s">
        <v>22</v>
      </c>
      <c r="F2706" s="38">
        <v>0.6</v>
      </c>
      <c r="G2706" s="43">
        <v>3500</v>
      </c>
      <c r="H2706" s="38">
        <v>2100</v>
      </c>
    </row>
    <row r="2707" spans="1:8">
      <c r="A2707">
        <v>2706</v>
      </c>
      <c r="B2707" t="str">
        <f>IF(Data!$B2711&lt;&gt;INDEX(Unique!$B$2:$B$5, MATCH(Data!$A2711, Unique!$A$2:$A$5, 0)), "Mismatch", "")</f>
        <v/>
      </c>
      <c r="E2707" s="28" t="s">
        <v>23</v>
      </c>
      <c r="F2707" s="38">
        <v>0.65</v>
      </c>
      <c r="G2707" s="43">
        <v>5250</v>
      </c>
      <c r="H2707" s="38">
        <v>3412.5</v>
      </c>
    </row>
    <row r="2708" spans="1:8">
      <c r="A2708">
        <v>2707</v>
      </c>
      <c r="B2708" t="str">
        <f>IF(Data!$B2712&lt;&gt;INDEX(Unique!$B$2:$B$5, MATCH(Data!$A2712, Unique!$A$2:$A$5, 0)), "Mismatch", "")</f>
        <v/>
      </c>
      <c r="E2708" s="28" t="s">
        <v>18</v>
      </c>
      <c r="F2708" s="38">
        <v>0.6</v>
      </c>
      <c r="G2708" s="43">
        <v>6750</v>
      </c>
      <c r="H2708" s="38">
        <v>4050</v>
      </c>
    </row>
    <row r="2709" spans="1:8">
      <c r="A2709">
        <v>2708</v>
      </c>
      <c r="B2709" t="str">
        <f>IF(Data!$B2713&lt;&gt;INDEX(Unique!$B$2:$B$5, MATCH(Data!$A2713, Unique!$A$2:$A$5, 0)), "Mismatch", "")</f>
        <v/>
      </c>
      <c r="E2709" s="28" t="s">
        <v>19</v>
      </c>
      <c r="F2709" s="38">
        <v>0.55000000000000004</v>
      </c>
      <c r="G2709" s="43">
        <v>4500</v>
      </c>
      <c r="H2709" s="38">
        <v>2475</v>
      </c>
    </row>
    <row r="2710" spans="1:8">
      <c r="A2710">
        <v>2709</v>
      </c>
      <c r="B2710" t="str">
        <f>IF(Data!$B2714&lt;&gt;INDEX(Unique!$B$2:$B$5, MATCH(Data!$A2714, Unique!$A$2:$A$5, 0)), "Mismatch", "")</f>
        <v/>
      </c>
      <c r="E2710" s="28" t="s">
        <v>20</v>
      </c>
      <c r="F2710" s="38">
        <v>0.5</v>
      </c>
      <c r="G2710" s="43">
        <v>3750</v>
      </c>
      <c r="H2710" s="38">
        <v>1875</v>
      </c>
    </row>
    <row r="2711" spans="1:8">
      <c r="A2711">
        <v>2710</v>
      </c>
      <c r="B2711" t="str">
        <f>IF(Data!$B2715&lt;&gt;INDEX(Unique!$B$2:$B$5, MATCH(Data!$A2715, Unique!$A$2:$A$5, 0)), "Mismatch", "")</f>
        <v/>
      </c>
      <c r="E2711" s="28" t="s">
        <v>21</v>
      </c>
      <c r="F2711" s="38">
        <v>0.4</v>
      </c>
      <c r="G2711" s="43">
        <v>3250</v>
      </c>
      <c r="H2711" s="38">
        <v>1300</v>
      </c>
    </row>
    <row r="2712" spans="1:8">
      <c r="A2712">
        <v>2711</v>
      </c>
      <c r="B2712" t="str">
        <f>IF(Data!$B2716&lt;&gt;INDEX(Unique!$B$2:$B$5, MATCH(Data!$A2716, Unique!$A$2:$A$5, 0)), "Mismatch", "")</f>
        <v/>
      </c>
      <c r="E2712" s="28" t="s">
        <v>22</v>
      </c>
      <c r="F2712" s="38">
        <v>0.5</v>
      </c>
      <c r="G2712" s="43">
        <v>3000</v>
      </c>
      <c r="H2712" s="38">
        <v>1500</v>
      </c>
    </row>
    <row r="2713" spans="1:8">
      <c r="A2713">
        <v>2712</v>
      </c>
      <c r="B2713" t="str">
        <f>IF(Data!$B2717&lt;&gt;INDEX(Unique!$B$2:$B$5, MATCH(Data!$A2717, Unique!$A$2:$A$5, 0)), "Mismatch", "")</f>
        <v/>
      </c>
      <c r="E2713" s="28" t="s">
        <v>23</v>
      </c>
      <c r="F2713" s="38">
        <v>0.55000000000000004</v>
      </c>
      <c r="G2713" s="43">
        <v>4750</v>
      </c>
      <c r="H2713" s="38">
        <v>2612.5</v>
      </c>
    </row>
    <row r="2714" spans="1:8">
      <c r="A2714">
        <v>2713</v>
      </c>
      <c r="B2714" t="str">
        <f>IF(Data!$B2718&lt;&gt;INDEX(Unique!$B$2:$B$5, MATCH(Data!$A2718, Unique!$A$2:$A$5, 0)), "Mismatch", "")</f>
        <v/>
      </c>
      <c r="E2714" s="28" t="s">
        <v>18</v>
      </c>
      <c r="F2714" s="38">
        <v>0.5</v>
      </c>
      <c r="G2714" s="43">
        <v>5750</v>
      </c>
      <c r="H2714" s="38">
        <v>2875</v>
      </c>
    </row>
    <row r="2715" spans="1:8">
      <c r="A2715">
        <v>2714</v>
      </c>
      <c r="B2715" t="str">
        <f>IF(Data!$B2719&lt;&gt;INDEX(Unique!$B$2:$B$5, MATCH(Data!$A2719, Unique!$A$2:$A$5, 0)), "Mismatch", "")</f>
        <v/>
      </c>
      <c r="E2715" s="28" t="s">
        <v>19</v>
      </c>
      <c r="F2715" s="38">
        <v>0.40000000000000013</v>
      </c>
      <c r="G2715" s="43">
        <v>3750</v>
      </c>
      <c r="H2715" s="38">
        <v>1500.0000000000005</v>
      </c>
    </row>
    <row r="2716" spans="1:8">
      <c r="A2716">
        <v>2715</v>
      </c>
      <c r="B2716" t="str">
        <f>IF(Data!$B2720&lt;&gt;INDEX(Unique!$B$2:$B$5, MATCH(Data!$A2720, Unique!$A$2:$A$5, 0)), "Mismatch", "")</f>
        <v/>
      </c>
      <c r="E2716" s="28" t="s">
        <v>20</v>
      </c>
      <c r="F2716" s="38">
        <v>0.15000000000000008</v>
      </c>
      <c r="G2716" s="43">
        <v>2750</v>
      </c>
      <c r="H2716" s="38">
        <v>412.50000000000023</v>
      </c>
    </row>
    <row r="2717" spans="1:8">
      <c r="A2717">
        <v>2716</v>
      </c>
      <c r="B2717" t="str">
        <f>IF(Data!$B2721&lt;&gt;INDEX(Unique!$B$2:$B$5, MATCH(Data!$A2721, Unique!$A$2:$A$5, 0)), "Mismatch", "")</f>
        <v/>
      </c>
      <c r="E2717" s="28" t="s">
        <v>21</v>
      </c>
      <c r="F2717" s="38">
        <v>0.15000000000000008</v>
      </c>
      <c r="G2717" s="43">
        <v>2500</v>
      </c>
      <c r="H2717" s="38">
        <v>375.00000000000017</v>
      </c>
    </row>
    <row r="2718" spans="1:8">
      <c r="A2718">
        <v>2717</v>
      </c>
      <c r="B2718" t="str">
        <f>IF(Data!$B2722&lt;&gt;INDEX(Unique!$B$2:$B$5, MATCH(Data!$A2722, Unique!$A$2:$A$5, 0)), "Mismatch", "")</f>
        <v/>
      </c>
      <c r="E2718" s="28" t="s">
        <v>22</v>
      </c>
      <c r="F2718" s="38">
        <v>0.25000000000000006</v>
      </c>
      <c r="G2718" s="43">
        <v>2500</v>
      </c>
      <c r="H2718" s="38">
        <v>625.00000000000011</v>
      </c>
    </row>
    <row r="2719" spans="1:8">
      <c r="A2719">
        <v>2718</v>
      </c>
      <c r="B2719" t="str">
        <f>IF(Data!$B2723&lt;&gt;INDEX(Unique!$B$2:$B$5, MATCH(Data!$A2723, Unique!$A$2:$A$5, 0)), "Mismatch", "")</f>
        <v/>
      </c>
      <c r="E2719" s="28" t="s">
        <v>23</v>
      </c>
      <c r="F2719" s="38">
        <v>0.3000000000000001</v>
      </c>
      <c r="G2719" s="43">
        <v>3500</v>
      </c>
      <c r="H2719" s="38">
        <v>1050.0000000000005</v>
      </c>
    </row>
    <row r="2720" spans="1:8">
      <c r="A2720">
        <v>2719</v>
      </c>
      <c r="B2720" t="str">
        <f>IF(Data!$B2724&lt;&gt;INDEX(Unique!$B$2:$B$5, MATCH(Data!$A2724, Unique!$A$2:$A$5, 0)), "Mismatch", "")</f>
        <v/>
      </c>
      <c r="E2720" s="28" t="s">
        <v>18</v>
      </c>
      <c r="F2720" s="38">
        <v>0.3000000000000001</v>
      </c>
      <c r="G2720" s="43">
        <v>5250</v>
      </c>
      <c r="H2720" s="38">
        <v>1575.0000000000005</v>
      </c>
    </row>
    <row r="2721" spans="1:8">
      <c r="A2721">
        <v>2720</v>
      </c>
      <c r="B2721" t="str">
        <f>IF(Data!$B2725&lt;&gt;INDEX(Unique!$B$2:$B$5, MATCH(Data!$A2725, Unique!$A$2:$A$5, 0)), "Mismatch", "")</f>
        <v/>
      </c>
      <c r="E2721" s="28" t="s">
        <v>19</v>
      </c>
      <c r="F2721" s="38">
        <v>0.20000000000000012</v>
      </c>
      <c r="G2721" s="43">
        <v>3500</v>
      </c>
      <c r="H2721" s="38">
        <v>700.00000000000045</v>
      </c>
    </row>
    <row r="2722" spans="1:8">
      <c r="A2722">
        <v>2721</v>
      </c>
      <c r="B2722" t="str">
        <f>IF(Data!$B2726&lt;&gt;INDEX(Unique!$B$2:$B$5, MATCH(Data!$A2726, Unique!$A$2:$A$5, 0)), "Mismatch", "")</f>
        <v/>
      </c>
      <c r="E2722" s="28" t="s">
        <v>20</v>
      </c>
      <c r="F2722" s="38">
        <v>0.20000000000000012</v>
      </c>
      <c r="G2722" s="43">
        <v>2250</v>
      </c>
      <c r="H2722" s="38">
        <v>450.00000000000028</v>
      </c>
    </row>
    <row r="2723" spans="1:8">
      <c r="A2723">
        <v>2722</v>
      </c>
      <c r="B2723" t="str">
        <f>IF(Data!$B2727&lt;&gt;INDEX(Unique!$B$2:$B$5, MATCH(Data!$A2727, Unique!$A$2:$A$5, 0)), "Mismatch", "")</f>
        <v/>
      </c>
      <c r="E2723" s="28" t="s">
        <v>21</v>
      </c>
      <c r="F2723" s="38">
        <v>0.20000000000000012</v>
      </c>
      <c r="G2723" s="43">
        <v>2000</v>
      </c>
      <c r="H2723" s="38">
        <v>400.00000000000023</v>
      </c>
    </row>
    <row r="2724" spans="1:8">
      <c r="A2724">
        <v>2723</v>
      </c>
      <c r="B2724" t="str">
        <f>IF(Data!$B2728&lt;&gt;INDEX(Unique!$B$2:$B$5, MATCH(Data!$A2728, Unique!$A$2:$A$5, 0)), "Mismatch", "")</f>
        <v/>
      </c>
      <c r="E2724" s="28" t="s">
        <v>22</v>
      </c>
      <c r="F2724" s="38">
        <v>0.3000000000000001</v>
      </c>
      <c r="G2724" s="43">
        <v>2000</v>
      </c>
      <c r="H2724" s="38">
        <v>600.00000000000023</v>
      </c>
    </row>
    <row r="2725" spans="1:8">
      <c r="A2725">
        <v>2724</v>
      </c>
      <c r="B2725" t="str">
        <f>IF(Data!$B2729&lt;&gt;INDEX(Unique!$B$2:$B$5, MATCH(Data!$A2729, Unique!$A$2:$A$5, 0)), "Mismatch", "")</f>
        <v/>
      </c>
      <c r="E2725" s="28" t="s">
        <v>23</v>
      </c>
      <c r="F2725" s="38">
        <v>0.30000000000000004</v>
      </c>
      <c r="G2725" s="43">
        <v>3250</v>
      </c>
      <c r="H2725" s="38">
        <v>975.00000000000011</v>
      </c>
    </row>
    <row r="2726" spans="1:8">
      <c r="A2726">
        <v>2725</v>
      </c>
      <c r="B2726" t="str">
        <f>IF(Data!$B2730&lt;&gt;INDEX(Unique!$B$2:$B$5, MATCH(Data!$A2730, Unique!$A$2:$A$5, 0)), "Mismatch", "")</f>
        <v/>
      </c>
      <c r="E2726" s="28" t="s">
        <v>18</v>
      </c>
      <c r="F2726" s="38">
        <v>0.25000000000000011</v>
      </c>
      <c r="G2726" s="43">
        <v>4750</v>
      </c>
      <c r="H2726" s="38">
        <v>1187.5000000000005</v>
      </c>
    </row>
    <row r="2727" spans="1:8">
      <c r="A2727">
        <v>2726</v>
      </c>
      <c r="B2727" t="str">
        <f>IF(Data!$B2731&lt;&gt;INDEX(Unique!$B$2:$B$5, MATCH(Data!$A2731, Unique!$A$2:$A$5, 0)), "Mismatch", "")</f>
        <v/>
      </c>
      <c r="E2727" s="28" t="s">
        <v>19</v>
      </c>
      <c r="F2727" s="38">
        <v>0.15000000000000013</v>
      </c>
      <c r="G2727" s="43">
        <v>3000</v>
      </c>
      <c r="H2727" s="38">
        <v>450.0000000000004</v>
      </c>
    </row>
    <row r="2728" spans="1:8">
      <c r="A2728">
        <v>2727</v>
      </c>
      <c r="B2728" t="str">
        <f>IF(Data!$B2732&lt;&gt;INDEX(Unique!$B$2:$B$5, MATCH(Data!$A2732, Unique!$A$2:$A$5, 0)), "Mismatch", "")</f>
        <v/>
      </c>
      <c r="E2728" s="28" t="s">
        <v>20</v>
      </c>
      <c r="F2728" s="38">
        <v>0.25000000000000017</v>
      </c>
      <c r="G2728" s="43">
        <v>2450</v>
      </c>
      <c r="H2728" s="38">
        <v>612.50000000000045</v>
      </c>
    </row>
    <row r="2729" spans="1:8">
      <c r="A2729">
        <v>2728</v>
      </c>
      <c r="B2729" t="str">
        <f>IF(Data!$B2733&lt;&gt;INDEX(Unique!$B$2:$B$5, MATCH(Data!$A2733, Unique!$A$2:$A$5, 0)), "Mismatch", "")</f>
        <v/>
      </c>
      <c r="E2729" s="28" t="s">
        <v>21</v>
      </c>
      <c r="F2729" s="38">
        <v>0.55000000000000016</v>
      </c>
      <c r="G2729" s="43">
        <v>3000</v>
      </c>
      <c r="H2729" s="38">
        <v>1650.0000000000005</v>
      </c>
    </row>
    <row r="2730" spans="1:8">
      <c r="A2730">
        <v>2729</v>
      </c>
      <c r="B2730" t="str">
        <f>IF(Data!$B2734&lt;&gt;INDEX(Unique!$B$2:$B$5, MATCH(Data!$A2734, Unique!$A$2:$A$5, 0)), "Mismatch", "")</f>
        <v/>
      </c>
      <c r="E2730" s="28" t="s">
        <v>22</v>
      </c>
      <c r="F2730" s="38">
        <v>0.75000000000000011</v>
      </c>
      <c r="G2730" s="43">
        <v>2750</v>
      </c>
      <c r="H2730" s="38">
        <v>2062.5000000000005</v>
      </c>
    </row>
    <row r="2731" spans="1:8">
      <c r="A2731">
        <v>2730</v>
      </c>
      <c r="B2731" t="str">
        <f>IF(Data!$B2735&lt;&gt;INDEX(Unique!$B$2:$B$5, MATCH(Data!$A2735, Unique!$A$2:$A$5, 0)), "Mismatch", "")</f>
        <v/>
      </c>
      <c r="E2731" s="28" t="s">
        <v>23</v>
      </c>
      <c r="F2731" s="38">
        <v>0.75</v>
      </c>
      <c r="G2731" s="43">
        <v>3750</v>
      </c>
      <c r="H2731" s="38">
        <v>2812.5</v>
      </c>
    </row>
    <row r="2732" spans="1:8">
      <c r="A2732">
        <v>2731</v>
      </c>
      <c r="B2732" t="str">
        <f>IF(Data!$B2736&lt;&gt;INDEX(Unique!$B$2:$B$5, MATCH(Data!$A2736, Unique!$A$2:$A$5, 0)), "Mismatch", "")</f>
        <v/>
      </c>
      <c r="E2732" s="28" t="s">
        <v>18</v>
      </c>
      <c r="F2732" s="38">
        <v>0.70000000000000007</v>
      </c>
      <c r="G2732" s="43">
        <v>6250</v>
      </c>
      <c r="H2732" s="38">
        <v>4375</v>
      </c>
    </row>
    <row r="2733" spans="1:8">
      <c r="A2733">
        <v>2732</v>
      </c>
      <c r="B2733" t="str">
        <f>IF(Data!$B2737&lt;&gt;INDEX(Unique!$B$2:$B$5, MATCH(Data!$A2737, Unique!$A$2:$A$5, 0)), "Mismatch", "")</f>
        <v/>
      </c>
      <c r="E2733" s="28" t="s">
        <v>19</v>
      </c>
      <c r="F2733" s="38">
        <v>0.60000000000000009</v>
      </c>
      <c r="G2733" s="43">
        <v>4250</v>
      </c>
      <c r="H2733" s="38">
        <v>2550.0000000000005</v>
      </c>
    </row>
    <row r="2734" spans="1:8">
      <c r="A2734">
        <v>2733</v>
      </c>
      <c r="B2734" t="str">
        <f>IF(Data!$B2738&lt;&gt;INDEX(Unique!$B$2:$B$5, MATCH(Data!$A2738, Unique!$A$2:$A$5, 0)), "Mismatch", "")</f>
        <v/>
      </c>
      <c r="E2734" s="28" t="s">
        <v>20</v>
      </c>
      <c r="F2734" s="38">
        <v>0.60000000000000009</v>
      </c>
      <c r="G2734" s="43">
        <v>3750</v>
      </c>
      <c r="H2734" s="38">
        <v>2250.0000000000005</v>
      </c>
    </row>
    <row r="2735" spans="1:8">
      <c r="A2735">
        <v>2734</v>
      </c>
      <c r="B2735" t="str">
        <f>IF(Data!$B2739&lt;&gt;INDEX(Unique!$B$2:$B$5, MATCH(Data!$A2739, Unique!$A$2:$A$5, 0)), "Mismatch", "")</f>
        <v/>
      </c>
      <c r="E2735" s="28" t="s">
        <v>21</v>
      </c>
      <c r="F2735" s="38">
        <v>0.60000000000000009</v>
      </c>
      <c r="G2735" s="43">
        <v>3250</v>
      </c>
      <c r="H2735" s="38">
        <v>1950.0000000000002</v>
      </c>
    </row>
    <row r="2736" spans="1:8">
      <c r="A2736">
        <v>2735</v>
      </c>
      <c r="B2736" t="str">
        <f>IF(Data!$B2740&lt;&gt;INDEX(Unique!$B$2:$B$5, MATCH(Data!$A2740, Unique!$A$2:$A$5, 0)), "Mismatch", "")</f>
        <v/>
      </c>
      <c r="E2736" s="28" t="s">
        <v>22</v>
      </c>
      <c r="F2736" s="38">
        <v>0.70000000000000007</v>
      </c>
      <c r="G2736" s="43">
        <v>3250</v>
      </c>
      <c r="H2736" s="38">
        <v>2275</v>
      </c>
    </row>
    <row r="2737" spans="1:8">
      <c r="A2737">
        <v>2736</v>
      </c>
      <c r="B2737" t="str">
        <f>IF(Data!$B2741&lt;&gt;INDEX(Unique!$B$2:$B$5, MATCH(Data!$A2741, Unique!$A$2:$A$5, 0)), "Mismatch", "")</f>
        <v/>
      </c>
      <c r="E2737" s="28" t="s">
        <v>23</v>
      </c>
      <c r="F2737" s="38">
        <v>0.75</v>
      </c>
      <c r="G2737" s="43">
        <v>4250</v>
      </c>
      <c r="H2737" s="38">
        <v>3187.5</v>
      </c>
    </row>
    <row r="2738" spans="1:8">
      <c r="A2738">
        <v>2737</v>
      </c>
      <c r="B2738" t="str">
        <f>IF(Data!$B2742&lt;&gt;INDEX(Unique!$B$2:$B$5, MATCH(Data!$A2742, Unique!$A$2:$A$5, 0)), "Mismatch", "")</f>
        <v/>
      </c>
      <c r="E2738" s="28" t="s">
        <v>18</v>
      </c>
      <c r="F2738" s="38">
        <v>0.25000000000000006</v>
      </c>
      <c r="G2738" s="43">
        <v>5500</v>
      </c>
      <c r="H2738" s="38">
        <v>1375.0000000000002</v>
      </c>
    </row>
    <row r="2739" spans="1:8">
      <c r="A2739">
        <v>2738</v>
      </c>
      <c r="B2739" t="str">
        <f>IF(Data!$B2743&lt;&gt;INDEX(Unique!$B$2:$B$5, MATCH(Data!$A2743, Unique!$A$2:$A$5, 0)), "Mismatch", "")</f>
        <v/>
      </c>
      <c r="E2739" s="28" t="s">
        <v>19</v>
      </c>
      <c r="F2739" s="38">
        <v>0.25000000000000006</v>
      </c>
      <c r="G2739" s="43">
        <v>3500</v>
      </c>
      <c r="H2739" s="38">
        <v>875.00000000000023</v>
      </c>
    </row>
    <row r="2740" spans="1:8">
      <c r="A2740">
        <v>2739</v>
      </c>
      <c r="B2740" t="str">
        <f>IF(Data!$B2744&lt;&gt;INDEX(Unique!$B$2:$B$5, MATCH(Data!$A2744, Unique!$A$2:$A$5, 0)), "Mismatch", "")</f>
        <v/>
      </c>
      <c r="E2740" s="28" t="s">
        <v>20</v>
      </c>
      <c r="F2740" s="38">
        <v>0.15000000000000008</v>
      </c>
      <c r="G2740" s="43">
        <v>3500</v>
      </c>
      <c r="H2740" s="38">
        <v>525.00000000000023</v>
      </c>
    </row>
    <row r="2741" spans="1:8">
      <c r="A2741">
        <v>2740</v>
      </c>
      <c r="B2741" t="str">
        <f>IF(Data!$B2745&lt;&gt;INDEX(Unique!$B$2:$B$5, MATCH(Data!$A2745, Unique!$A$2:$A$5, 0)), "Mismatch", "")</f>
        <v/>
      </c>
      <c r="E2741" s="28" t="s">
        <v>21</v>
      </c>
      <c r="F2741" s="38">
        <v>0.2</v>
      </c>
      <c r="G2741" s="43">
        <v>2000</v>
      </c>
      <c r="H2741" s="38">
        <v>400</v>
      </c>
    </row>
    <row r="2742" spans="1:8">
      <c r="A2742">
        <v>2741</v>
      </c>
      <c r="B2742" t="str">
        <f>IF(Data!$B2746&lt;&gt;INDEX(Unique!$B$2:$B$5, MATCH(Data!$A2746, Unique!$A$2:$A$5, 0)), "Mismatch", "")</f>
        <v/>
      </c>
      <c r="E2742" s="28" t="s">
        <v>22</v>
      </c>
      <c r="F2742" s="38">
        <v>0.35000000000000003</v>
      </c>
      <c r="G2742" s="43">
        <v>2500</v>
      </c>
      <c r="H2742" s="38">
        <v>875.00000000000011</v>
      </c>
    </row>
    <row r="2743" spans="1:8">
      <c r="A2743">
        <v>2742</v>
      </c>
      <c r="B2743" t="str">
        <f>IF(Data!$B2747&lt;&gt;INDEX(Unique!$B$2:$B$5, MATCH(Data!$A2747, Unique!$A$2:$A$5, 0)), "Mismatch", "")</f>
        <v/>
      </c>
      <c r="E2743" s="28" t="s">
        <v>23</v>
      </c>
      <c r="F2743" s="38">
        <v>0.25000000000000006</v>
      </c>
      <c r="G2743" s="43">
        <v>3500</v>
      </c>
      <c r="H2743" s="38">
        <v>875.00000000000023</v>
      </c>
    </row>
    <row r="2744" spans="1:8">
      <c r="A2744">
        <v>2743</v>
      </c>
      <c r="B2744" t="str">
        <f>IF(Data!$B2748&lt;&gt;INDEX(Unique!$B$2:$B$5, MATCH(Data!$A2748, Unique!$A$2:$A$5, 0)), "Mismatch", "")</f>
        <v/>
      </c>
      <c r="E2744" s="28" t="s">
        <v>18</v>
      </c>
      <c r="F2744" s="38">
        <v>0.25000000000000006</v>
      </c>
      <c r="G2744" s="43">
        <v>6000</v>
      </c>
      <c r="H2744" s="38">
        <v>1500.0000000000002</v>
      </c>
    </row>
    <row r="2745" spans="1:8">
      <c r="A2745">
        <v>2744</v>
      </c>
      <c r="B2745" t="str">
        <f>IF(Data!$B2749&lt;&gt;INDEX(Unique!$B$2:$B$5, MATCH(Data!$A2749, Unique!$A$2:$A$5, 0)), "Mismatch", "")</f>
        <v/>
      </c>
      <c r="E2745" s="28" t="s">
        <v>19</v>
      </c>
      <c r="F2745" s="38">
        <v>0.25000000000000006</v>
      </c>
      <c r="G2745" s="43">
        <v>2500</v>
      </c>
      <c r="H2745" s="38">
        <v>625.00000000000011</v>
      </c>
    </row>
    <row r="2746" spans="1:8">
      <c r="A2746">
        <v>2745</v>
      </c>
      <c r="B2746" t="str">
        <f>IF(Data!$B2750&lt;&gt;INDEX(Unique!$B$2:$B$5, MATCH(Data!$A2750, Unique!$A$2:$A$5, 0)), "Mismatch", "")</f>
        <v/>
      </c>
      <c r="E2746" s="28" t="s">
        <v>20</v>
      </c>
      <c r="F2746" s="38">
        <v>0.15000000000000008</v>
      </c>
      <c r="G2746" s="43">
        <v>3000</v>
      </c>
      <c r="H2746" s="38">
        <v>450.00000000000023</v>
      </c>
    </row>
    <row r="2747" spans="1:8">
      <c r="A2747">
        <v>2746</v>
      </c>
      <c r="B2747" t="str">
        <f>IF(Data!$B2751&lt;&gt;INDEX(Unique!$B$2:$B$5, MATCH(Data!$A2751, Unique!$A$2:$A$5, 0)), "Mismatch", "")</f>
        <v/>
      </c>
      <c r="E2747" s="28" t="s">
        <v>21</v>
      </c>
      <c r="F2747" s="38">
        <v>0.2</v>
      </c>
      <c r="G2747" s="43">
        <v>1500</v>
      </c>
      <c r="H2747" s="38">
        <v>300</v>
      </c>
    </row>
    <row r="2748" spans="1:8">
      <c r="A2748">
        <v>2747</v>
      </c>
      <c r="B2748" t="str">
        <f>IF(Data!$B2752&lt;&gt;INDEX(Unique!$B$2:$B$5, MATCH(Data!$A2752, Unique!$A$2:$A$5, 0)), "Mismatch", "")</f>
        <v/>
      </c>
      <c r="E2748" s="28" t="s">
        <v>22</v>
      </c>
      <c r="F2748" s="38">
        <v>0.35000000000000003</v>
      </c>
      <c r="G2748" s="43">
        <v>2250</v>
      </c>
      <c r="H2748" s="38">
        <v>787.50000000000011</v>
      </c>
    </row>
    <row r="2749" spans="1:8">
      <c r="A2749">
        <v>2748</v>
      </c>
      <c r="B2749" t="str">
        <f>IF(Data!$B2753&lt;&gt;INDEX(Unique!$B$2:$B$5, MATCH(Data!$A2753, Unique!$A$2:$A$5, 0)), "Mismatch", "")</f>
        <v/>
      </c>
      <c r="E2749" s="28" t="s">
        <v>23</v>
      </c>
      <c r="F2749" s="38">
        <v>0.2</v>
      </c>
      <c r="G2749" s="43">
        <v>3250</v>
      </c>
      <c r="H2749" s="38">
        <v>650</v>
      </c>
    </row>
    <row r="2750" spans="1:8">
      <c r="A2750">
        <v>2749</v>
      </c>
      <c r="B2750" t="str">
        <f>IF(Data!$B2754&lt;&gt;INDEX(Unique!$B$2:$B$5, MATCH(Data!$A2754, Unique!$A$2:$A$5, 0)), "Mismatch", "")</f>
        <v/>
      </c>
      <c r="E2750" s="28" t="s">
        <v>18</v>
      </c>
      <c r="F2750" s="38">
        <v>0.2</v>
      </c>
      <c r="G2750" s="43">
        <v>5450</v>
      </c>
      <c r="H2750" s="38">
        <v>1090</v>
      </c>
    </row>
    <row r="2751" spans="1:8">
      <c r="A2751">
        <v>2750</v>
      </c>
      <c r="B2751" t="str">
        <f>IF(Data!$B2755&lt;&gt;INDEX(Unique!$B$2:$B$5, MATCH(Data!$A2755, Unique!$A$2:$A$5, 0)), "Mismatch", "")</f>
        <v/>
      </c>
      <c r="E2751" s="28" t="s">
        <v>19</v>
      </c>
      <c r="F2751" s="38">
        <v>0.2</v>
      </c>
      <c r="G2751" s="43">
        <v>2250</v>
      </c>
      <c r="H2751" s="38">
        <v>450</v>
      </c>
    </row>
    <row r="2752" spans="1:8">
      <c r="A2752">
        <v>2751</v>
      </c>
      <c r="B2752" t="str">
        <f>IF(Data!$B2756&lt;&gt;INDEX(Unique!$B$2:$B$5, MATCH(Data!$A2756, Unique!$A$2:$A$5, 0)), "Mismatch", "")</f>
        <v/>
      </c>
      <c r="E2752" s="28" t="s">
        <v>20</v>
      </c>
      <c r="F2752" s="38">
        <v>0.10000000000000002</v>
      </c>
      <c r="G2752" s="43">
        <v>2500</v>
      </c>
      <c r="H2752" s="38">
        <v>250.00000000000006</v>
      </c>
    </row>
    <row r="2753" spans="1:8">
      <c r="A2753">
        <v>2752</v>
      </c>
      <c r="B2753" t="str">
        <f>IF(Data!$B2757&lt;&gt;INDEX(Unique!$B$2:$B$5, MATCH(Data!$A2757, Unique!$A$2:$A$5, 0)), "Mismatch", "")</f>
        <v/>
      </c>
      <c r="E2753" s="28" t="s">
        <v>21</v>
      </c>
      <c r="F2753" s="38">
        <v>0.19999999999999996</v>
      </c>
      <c r="G2753" s="43">
        <v>1000</v>
      </c>
      <c r="H2753" s="38">
        <v>199.99999999999994</v>
      </c>
    </row>
    <row r="2754" spans="1:8">
      <c r="A2754">
        <v>2753</v>
      </c>
      <c r="B2754" t="str">
        <f>IF(Data!$B2758&lt;&gt;INDEX(Unique!$B$2:$B$5, MATCH(Data!$A2758, Unique!$A$2:$A$5, 0)), "Mismatch", "")</f>
        <v/>
      </c>
      <c r="E2754" s="28" t="s">
        <v>22</v>
      </c>
      <c r="F2754" s="38">
        <v>0.35000000000000009</v>
      </c>
      <c r="G2754" s="43">
        <v>1500</v>
      </c>
      <c r="H2754" s="38">
        <v>525.00000000000011</v>
      </c>
    </row>
    <row r="2755" spans="1:8">
      <c r="A2755">
        <v>2754</v>
      </c>
      <c r="B2755" t="str">
        <f>IF(Data!$B2759&lt;&gt;INDEX(Unique!$B$2:$B$5, MATCH(Data!$A2759, Unique!$A$2:$A$5, 0)), "Mismatch", "")</f>
        <v/>
      </c>
      <c r="E2755" s="28" t="s">
        <v>23</v>
      </c>
      <c r="F2755" s="38">
        <v>0.25</v>
      </c>
      <c r="G2755" s="43">
        <v>2500</v>
      </c>
      <c r="H2755" s="38">
        <v>625</v>
      </c>
    </row>
    <row r="2756" spans="1:8">
      <c r="A2756">
        <v>2755</v>
      </c>
      <c r="B2756" t="str">
        <f>IF(Data!$B2760&lt;&gt;INDEX(Unique!$B$2:$B$5, MATCH(Data!$A2760, Unique!$A$2:$A$5, 0)), "Mismatch", "")</f>
        <v/>
      </c>
      <c r="E2756" s="28" t="s">
        <v>18</v>
      </c>
      <c r="F2756" s="38">
        <v>0.25</v>
      </c>
      <c r="G2756" s="43">
        <v>5000</v>
      </c>
      <c r="H2756" s="38">
        <v>1250</v>
      </c>
    </row>
    <row r="2757" spans="1:8">
      <c r="A2757">
        <v>2756</v>
      </c>
      <c r="B2757" t="str">
        <f>IF(Data!$B2761&lt;&gt;INDEX(Unique!$B$2:$B$5, MATCH(Data!$A2761, Unique!$A$2:$A$5, 0)), "Mismatch", "")</f>
        <v/>
      </c>
      <c r="E2757" s="28" t="s">
        <v>19</v>
      </c>
      <c r="F2757" s="38">
        <v>0.25</v>
      </c>
      <c r="G2757" s="43">
        <v>2000</v>
      </c>
      <c r="H2757" s="38">
        <v>500</v>
      </c>
    </row>
    <row r="2758" spans="1:8">
      <c r="A2758">
        <v>2757</v>
      </c>
      <c r="B2758" t="str">
        <f>IF(Data!$B2762&lt;&gt;INDEX(Unique!$B$2:$B$5, MATCH(Data!$A2762, Unique!$A$2:$A$5, 0)), "Mismatch", "")</f>
        <v/>
      </c>
      <c r="E2758" s="28" t="s">
        <v>20</v>
      </c>
      <c r="F2758" s="38">
        <v>0.15000000000000002</v>
      </c>
      <c r="G2758" s="43">
        <v>2000</v>
      </c>
      <c r="H2758" s="38">
        <v>300.00000000000006</v>
      </c>
    </row>
    <row r="2759" spans="1:8">
      <c r="A2759">
        <v>2758</v>
      </c>
      <c r="B2759" t="str">
        <f>IF(Data!$B2763&lt;&gt;INDEX(Unique!$B$2:$B$5, MATCH(Data!$A2763, Unique!$A$2:$A$5, 0)), "Mismatch", "")</f>
        <v/>
      </c>
      <c r="E2759" s="28" t="s">
        <v>21</v>
      </c>
      <c r="F2759" s="38">
        <v>0.19999999999999996</v>
      </c>
      <c r="G2759" s="43">
        <v>1250</v>
      </c>
      <c r="H2759" s="38">
        <v>249.99999999999994</v>
      </c>
    </row>
    <row r="2760" spans="1:8">
      <c r="A2760">
        <v>2759</v>
      </c>
      <c r="B2760" t="str">
        <f>IF(Data!$B2764&lt;&gt;INDEX(Unique!$B$2:$B$5, MATCH(Data!$A2764, Unique!$A$2:$A$5, 0)), "Mismatch", "")</f>
        <v/>
      </c>
      <c r="E2760" s="28" t="s">
        <v>22</v>
      </c>
      <c r="F2760" s="38">
        <v>0.4</v>
      </c>
      <c r="G2760" s="43">
        <v>1500</v>
      </c>
      <c r="H2760" s="38">
        <v>600</v>
      </c>
    </row>
    <row r="2761" spans="1:8">
      <c r="A2761">
        <v>2760</v>
      </c>
      <c r="B2761" t="str">
        <f>IF(Data!$B2765&lt;&gt;INDEX(Unique!$B$2:$B$5, MATCH(Data!$A2765, Unique!$A$2:$A$5, 0)), "Mismatch", "")</f>
        <v/>
      </c>
      <c r="E2761" s="28" t="s">
        <v>23</v>
      </c>
      <c r="F2761" s="38">
        <v>0.30000000000000004</v>
      </c>
      <c r="G2761" s="43">
        <v>3000</v>
      </c>
      <c r="H2761" s="38">
        <v>900.00000000000011</v>
      </c>
    </row>
    <row r="2762" spans="1:8">
      <c r="A2762">
        <v>2761</v>
      </c>
      <c r="B2762" t="str">
        <f>IF(Data!$B2766&lt;&gt;INDEX(Unique!$B$2:$B$5, MATCH(Data!$A2766, Unique!$A$2:$A$5, 0)), "Mismatch", "")</f>
        <v/>
      </c>
      <c r="E2762" s="28" t="s">
        <v>18</v>
      </c>
      <c r="F2762" s="38">
        <v>0.4</v>
      </c>
      <c r="G2762" s="43">
        <v>5700</v>
      </c>
      <c r="H2762" s="38">
        <v>2280</v>
      </c>
    </row>
    <row r="2763" spans="1:8">
      <c r="A2763">
        <v>2762</v>
      </c>
      <c r="B2763" t="str">
        <f>IF(Data!$B2767&lt;&gt;INDEX(Unique!$B$2:$B$5, MATCH(Data!$A2767, Unique!$A$2:$A$5, 0)), "Mismatch", "")</f>
        <v/>
      </c>
      <c r="E2763" s="28" t="s">
        <v>19</v>
      </c>
      <c r="F2763" s="38">
        <v>0.4</v>
      </c>
      <c r="G2763" s="43">
        <v>2750</v>
      </c>
      <c r="H2763" s="38">
        <v>1100</v>
      </c>
    </row>
    <row r="2764" spans="1:8">
      <c r="A2764">
        <v>2763</v>
      </c>
      <c r="B2764" t="str">
        <f>IF(Data!$B2768&lt;&gt;INDEX(Unique!$B$2:$B$5, MATCH(Data!$A2768, Unique!$A$2:$A$5, 0)), "Mismatch", "")</f>
        <v/>
      </c>
      <c r="E2764" s="28" t="s">
        <v>20</v>
      </c>
      <c r="F2764" s="38">
        <v>0.35000000000000003</v>
      </c>
      <c r="G2764" s="43">
        <v>2500</v>
      </c>
      <c r="H2764" s="38">
        <v>875.00000000000011</v>
      </c>
    </row>
    <row r="2765" spans="1:8">
      <c r="A2765">
        <v>2764</v>
      </c>
      <c r="B2765" t="str">
        <f>IF(Data!$B2769&lt;&gt;INDEX(Unique!$B$2:$B$5, MATCH(Data!$A2769, Unique!$A$2:$A$5, 0)), "Mismatch", "")</f>
        <v/>
      </c>
      <c r="E2765" s="28" t="s">
        <v>21</v>
      </c>
      <c r="F2765" s="38">
        <v>0.35000000000000003</v>
      </c>
      <c r="G2765" s="43">
        <v>2000</v>
      </c>
      <c r="H2765" s="38">
        <v>700.00000000000011</v>
      </c>
    </row>
    <row r="2766" spans="1:8">
      <c r="A2766">
        <v>2765</v>
      </c>
      <c r="B2766" t="str">
        <f>IF(Data!$B2770&lt;&gt;INDEX(Unique!$B$2:$B$5, MATCH(Data!$A2770, Unique!$A$2:$A$5, 0)), "Mismatch", "")</f>
        <v/>
      </c>
      <c r="E2766" s="28" t="s">
        <v>22</v>
      </c>
      <c r="F2766" s="38">
        <v>0.44999999999999996</v>
      </c>
      <c r="G2766" s="43">
        <v>2250</v>
      </c>
      <c r="H2766" s="38">
        <v>1012.4999999999999</v>
      </c>
    </row>
    <row r="2767" spans="1:8">
      <c r="A2767">
        <v>2766</v>
      </c>
      <c r="B2767" t="str">
        <f>IF(Data!$B2771&lt;&gt;INDEX(Unique!$B$2:$B$5, MATCH(Data!$A2771, Unique!$A$2:$A$5, 0)), "Mismatch", "")</f>
        <v/>
      </c>
      <c r="E2767" s="28" t="s">
        <v>23</v>
      </c>
      <c r="F2767" s="38">
        <v>0.44999999999999996</v>
      </c>
      <c r="G2767" s="43">
        <v>3250</v>
      </c>
      <c r="H2767" s="38">
        <v>1462.4999999999998</v>
      </c>
    </row>
    <row r="2768" spans="1:8">
      <c r="A2768">
        <v>2767</v>
      </c>
      <c r="B2768" t="str">
        <f>IF(Data!$B2772&lt;&gt;INDEX(Unique!$B$2:$B$5, MATCH(Data!$A2772, Unique!$A$2:$A$5, 0)), "Mismatch", "")</f>
        <v/>
      </c>
      <c r="E2768" s="28" t="s">
        <v>18</v>
      </c>
      <c r="F2768" s="38">
        <v>0.39999999999999997</v>
      </c>
      <c r="G2768" s="43">
        <v>5750</v>
      </c>
      <c r="H2768" s="38">
        <v>2300</v>
      </c>
    </row>
    <row r="2769" spans="1:8">
      <c r="A2769">
        <v>2768</v>
      </c>
      <c r="B2769" t="str">
        <f>IF(Data!$B2773&lt;&gt;INDEX(Unique!$B$2:$B$5, MATCH(Data!$A2773, Unique!$A$2:$A$5, 0)), "Mismatch", "")</f>
        <v/>
      </c>
      <c r="E2769" s="28" t="s">
        <v>19</v>
      </c>
      <c r="F2769" s="38">
        <v>0.35000000000000003</v>
      </c>
      <c r="G2769" s="43">
        <v>3250</v>
      </c>
      <c r="H2769" s="38">
        <v>1137.5</v>
      </c>
    </row>
    <row r="2770" spans="1:8">
      <c r="A2770">
        <v>2769</v>
      </c>
      <c r="B2770" t="str">
        <f>IF(Data!$B2774&lt;&gt;INDEX(Unique!$B$2:$B$5, MATCH(Data!$A2774, Unique!$A$2:$A$5, 0)), "Mismatch", "")</f>
        <v/>
      </c>
      <c r="E2770" s="28" t="s">
        <v>20</v>
      </c>
      <c r="F2770" s="38">
        <v>0.4</v>
      </c>
      <c r="G2770" s="43">
        <v>3000</v>
      </c>
      <c r="H2770" s="38">
        <v>1200</v>
      </c>
    </row>
    <row r="2771" spans="1:8">
      <c r="A2771">
        <v>2770</v>
      </c>
      <c r="B2771" t="str">
        <f>IF(Data!$B2775&lt;&gt;INDEX(Unique!$B$2:$B$5, MATCH(Data!$A2775, Unique!$A$2:$A$5, 0)), "Mismatch", "")</f>
        <v/>
      </c>
      <c r="E2771" s="28" t="s">
        <v>21</v>
      </c>
      <c r="F2771" s="38">
        <v>0.4</v>
      </c>
      <c r="G2771" s="43">
        <v>2750</v>
      </c>
      <c r="H2771" s="38">
        <v>1100</v>
      </c>
    </row>
    <row r="2772" spans="1:8">
      <c r="A2772">
        <v>2771</v>
      </c>
      <c r="B2772" t="str">
        <f>IF(Data!$B2776&lt;&gt;INDEX(Unique!$B$2:$B$5, MATCH(Data!$A2776, Unique!$A$2:$A$5, 0)), "Mismatch", "")</f>
        <v/>
      </c>
      <c r="E2772" s="28" t="s">
        <v>22</v>
      </c>
      <c r="F2772" s="38">
        <v>0.54999999999999993</v>
      </c>
      <c r="G2772" s="43">
        <v>2750</v>
      </c>
      <c r="H2772" s="38">
        <v>1512.4999999999998</v>
      </c>
    </row>
    <row r="2773" spans="1:8">
      <c r="A2773">
        <v>2772</v>
      </c>
      <c r="B2773" t="str">
        <f>IF(Data!$B2777&lt;&gt;INDEX(Unique!$B$2:$B$5, MATCH(Data!$A2777, Unique!$A$2:$A$5, 0)), "Mismatch", "")</f>
        <v/>
      </c>
      <c r="E2773" s="28" t="s">
        <v>23</v>
      </c>
      <c r="F2773" s="38">
        <v>0.6</v>
      </c>
      <c r="G2773" s="43">
        <v>4500</v>
      </c>
      <c r="H2773" s="38">
        <v>2700</v>
      </c>
    </row>
    <row r="2774" spans="1:8">
      <c r="A2774">
        <v>2773</v>
      </c>
      <c r="B2774" t="str">
        <f>IF(Data!$B2778&lt;&gt;INDEX(Unique!$B$2:$B$5, MATCH(Data!$A2778, Unique!$A$2:$A$5, 0)), "Mismatch", "")</f>
        <v/>
      </c>
      <c r="E2774" s="28" t="s">
        <v>18</v>
      </c>
      <c r="F2774" s="38">
        <v>0.54999999999999993</v>
      </c>
      <c r="G2774" s="43">
        <v>6750</v>
      </c>
      <c r="H2774" s="38">
        <v>3712.4999999999995</v>
      </c>
    </row>
    <row r="2775" spans="1:8">
      <c r="A2775">
        <v>2774</v>
      </c>
      <c r="B2775" t="str">
        <f>IF(Data!$B2779&lt;&gt;INDEX(Unique!$B$2:$B$5, MATCH(Data!$A2779, Unique!$A$2:$A$5, 0)), "Mismatch", "")</f>
        <v/>
      </c>
      <c r="E2775" s="28" t="s">
        <v>19</v>
      </c>
      <c r="F2775" s="38">
        <v>0.5</v>
      </c>
      <c r="G2775" s="43">
        <v>4250</v>
      </c>
      <c r="H2775" s="38">
        <v>2125</v>
      </c>
    </row>
    <row r="2776" spans="1:8">
      <c r="A2776">
        <v>2775</v>
      </c>
      <c r="B2776" t="str">
        <f>IF(Data!$B2780&lt;&gt;INDEX(Unique!$B$2:$B$5, MATCH(Data!$A2780, Unique!$A$2:$A$5, 0)), "Mismatch", "")</f>
        <v/>
      </c>
      <c r="E2776" s="28" t="s">
        <v>20</v>
      </c>
      <c r="F2776" s="38">
        <v>0.45</v>
      </c>
      <c r="G2776" s="43">
        <v>3500</v>
      </c>
      <c r="H2776" s="38">
        <v>1575</v>
      </c>
    </row>
    <row r="2777" spans="1:8">
      <c r="A2777">
        <v>2776</v>
      </c>
      <c r="B2777" t="str">
        <f>IF(Data!$B2781&lt;&gt;INDEX(Unique!$B$2:$B$5, MATCH(Data!$A2781, Unique!$A$2:$A$5, 0)), "Mismatch", "")</f>
        <v/>
      </c>
      <c r="E2777" s="28" t="s">
        <v>21</v>
      </c>
      <c r="F2777" s="38">
        <v>0.45</v>
      </c>
      <c r="G2777" s="43">
        <v>3000</v>
      </c>
      <c r="H2777" s="38">
        <v>1350</v>
      </c>
    </row>
    <row r="2778" spans="1:8">
      <c r="A2778">
        <v>2777</v>
      </c>
      <c r="B2778" t="str">
        <f>IF(Data!$B2782&lt;&gt;INDEX(Unique!$B$2:$B$5, MATCH(Data!$A2782, Unique!$A$2:$A$5, 0)), "Mismatch", "")</f>
        <v/>
      </c>
      <c r="E2778" s="28" t="s">
        <v>22</v>
      </c>
      <c r="F2778" s="38">
        <v>0.6</v>
      </c>
      <c r="G2778" s="43">
        <v>3250</v>
      </c>
      <c r="H2778" s="38">
        <v>1950</v>
      </c>
    </row>
    <row r="2779" spans="1:8">
      <c r="A2779">
        <v>2778</v>
      </c>
      <c r="B2779" t="str">
        <f>IF(Data!$B2783&lt;&gt;INDEX(Unique!$B$2:$B$5, MATCH(Data!$A2783, Unique!$A$2:$A$5, 0)), "Mismatch", "")</f>
        <v/>
      </c>
      <c r="E2779" s="28" t="s">
        <v>23</v>
      </c>
      <c r="F2779" s="38">
        <v>0.65</v>
      </c>
      <c r="G2779" s="43">
        <v>5000</v>
      </c>
      <c r="H2779" s="38">
        <v>3250</v>
      </c>
    </row>
    <row r="2780" spans="1:8">
      <c r="A2780">
        <v>2779</v>
      </c>
      <c r="B2780" t="str">
        <f>IF(Data!$B2784&lt;&gt;INDEX(Unique!$B$2:$B$5, MATCH(Data!$A2784, Unique!$A$2:$A$5, 0)), "Mismatch", "")</f>
        <v/>
      </c>
      <c r="E2780" s="28" t="s">
        <v>18</v>
      </c>
      <c r="F2780" s="38">
        <v>0.6</v>
      </c>
      <c r="G2780" s="43">
        <v>6500</v>
      </c>
      <c r="H2780" s="38">
        <v>3900</v>
      </c>
    </row>
    <row r="2781" spans="1:8">
      <c r="A2781">
        <v>2780</v>
      </c>
      <c r="B2781" t="str">
        <f>IF(Data!$B2785&lt;&gt;INDEX(Unique!$B$2:$B$5, MATCH(Data!$A2785, Unique!$A$2:$A$5, 0)), "Mismatch", "")</f>
        <v/>
      </c>
      <c r="E2781" s="28" t="s">
        <v>19</v>
      </c>
      <c r="F2781" s="38">
        <v>0.55000000000000004</v>
      </c>
      <c r="G2781" s="43">
        <v>4250</v>
      </c>
      <c r="H2781" s="38">
        <v>2337.5</v>
      </c>
    </row>
    <row r="2782" spans="1:8">
      <c r="A2782">
        <v>2781</v>
      </c>
      <c r="B2782" t="str">
        <f>IF(Data!$B2786&lt;&gt;INDEX(Unique!$B$2:$B$5, MATCH(Data!$A2786, Unique!$A$2:$A$5, 0)), "Mismatch", "")</f>
        <v/>
      </c>
      <c r="E2782" s="28" t="s">
        <v>20</v>
      </c>
      <c r="F2782" s="38">
        <v>0.5</v>
      </c>
      <c r="G2782" s="43">
        <v>3500</v>
      </c>
      <c r="H2782" s="38">
        <v>1750</v>
      </c>
    </row>
    <row r="2783" spans="1:8">
      <c r="A2783">
        <v>2782</v>
      </c>
      <c r="B2783" t="str">
        <f>IF(Data!$B2787&lt;&gt;INDEX(Unique!$B$2:$B$5, MATCH(Data!$A2787, Unique!$A$2:$A$5, 0)), "Mismatch", "")</f>
        <v/>
      </c>
      <c r="E2783" s="28" t="s">
        <v>21</v>
      </c>
      <c r="F2783" s="38">
        <v>0.4</v>
      </c>
      <c r="G2783" s="43">
        <v>3000</v>
      </c>
      <c r="H2783" s="38">
        <v>1200</v>
      </c>
    </row>
    <row r="2784" spans="1:8">
      <c r="A2784">
        <v>2783</v>
      </c>
      <c r="B2784" t="str">
        <f>IF(Data!$B2788&lt;&gt;INDEX(Unique!$B$2:$B$5, MATCH(Data!$A2788, Unique!$A$2:$A$5, 0)), "Mismatch", "")</f>
        <v/>
      </c>
      <c r="E2784" s="28" t="s">
        <v>22</v>
      </c>
      <c r="F2784" s="38">
        <v>0.5</v>
      </c>
      <c r="G2784" s="43">
        <v>2750</v>
      </c>
      <c r="H2784" s="38">
        <v>1375</v>
      </c>
    </row>
    <row r="2785" spans="1:8">
      <c r="A2785">
        <v>2784</v>
      </c>
      <c r="B2785" t="str">
        <f>IF(Data!$B2789&lt;&gt;INDEX(Unique!$B$2:$B$5, MATCH(Data!$A2789, Unique!$A$2:$A$5, 0)), "Mismatch", "")</f>
        <v/>
      </c>
      <c r="E2785" s="28" t="s">
        <v>23</v>
      </c>
      <c r="F2785" s="38">
        <v>0.55000000000000004</v>
      </c>
      <c r="G2785" s="43">
        <v>4500</v>
      </c>
      <c r="H2785" s="38">
        <v>2475</v>
      </c>
    </row>
    <row r="2786" spans="1:8">
      <c r="A2786">
        <v>2785</v>
      </c>
      <c r="B2786" t="str">
        <f>IF(Data!$B2790&lt;&gt;INDEX(Unique!$B$2:$B$5, MATCH(Data!$A2790, Unique!$A$2:$A$5, 0)), "Mismatch", "")</f>
        <v/>
      </c>
      <c r="E2786" s="28" t="s">
        <v>18</v>
      </c>
      <c r="F2786" s="38">
        <v>0.5</v>
      </c>
      <c r="G2786" s="43">
        <v>5500</v>
      </c>
      <c r="H2786" s="38">
        <v>2750</v>
      </c>
    </row>
    <row r="2787" spans="1:8">
      <c r="A2787">
        <v>2786</v>
      </c>
      <c r="B2787" t="str">
        <f>IF(Data!$B2791&lt;&gt;INDEX(Unique!$B$2:$B$5, MATCH(Data!$A2791, Unique!$A$2:$A$5, 0)), "Mismatch", "")</f>
        <v/>
      </c>
      <c r="E2787" s="28" t="s">
        <v>19</v>
      </c>
      <c r="F2787" s="38">
        <v>0.40000000000000013</v>
      </c>
      <c r="G2787" s="43">
        <v>3500</v>
      </c>
      <c r="H2787" s="38">
        <v>1400.0000000000005</v>
      </c>
    </row>
    <row r="2788" spans="1:8">
      <c r="A2788">
        <v>2787</v>
      </c>
      <c r="B2788" t="str">
        <f>IF(Data!$B2792&lt;&gt;INDEX(Unique!$B$2:$B$5, MATCH(Data!$A2792, Unique!$A$2:$A$5, 0)), "Mismatch", "")</f>
        <v/>
      </c>
      <c r="E2788" s="28" t="s">
        <v>20</v>
      </c>
      <c r="F2788" s="38">
        <v>0.15000000000000008</v>
      </c>
      <c r="G2788" s="43">
        <v>2500</v>
      </c>
      <c r="H2788" s="38">
        <v>375.00000000000017</v>
      </c>
    </row>
    <row r="2789" spans="1:8">
      <c r="A2789">
        <v>2788</v>
      </c>
      <c r="B2789" t="str">
        <f>IF(Data!$B2793&lt;&gt;INDEX(Unique!$B$2:$B$5, MATCH(Data!$A2793, Unique!$A$2:$A$5, 0)), "Mismatch", "")</f>
        <v/>
      </c>
      <c r="E2789" s="28" t="s">
        <v>21</v>
      </c>
      <c r="F2789" s="38">
        <v>0.15000000000000008</v>
      </c>
      <c r="G2789" s="43">
        <v>2250</v>
      </c>
      <c r="H2789" s="38">
        <v>337.50000000000017</v>
      </c>
    </row>
    <row r="2790" spans="1:8">
      <c r="A2790">
        <v>2789</v>
      </c>
      <c r="B2790" t="str">
        <f>IF(Data!$B2794&lt;&gt;INDEX(Unique!$B$2:$B$5, MATCH(Data!$A2794, Unique!$A$2:$A$5, 0)), "Mismatch", "")</f>
        <v/>
      </c>
      <c r="E2790" s="28" t="s">
        <v>22</v>
      </c>
      <c r="F2790" s="38">
        <v>0.25000000000000006</v>
      </c>
      <c r="G2790" s="43">
        <v>2250</v>
      </c>
      <c r="H2790" s="38">
        <v>562.50000000000011</v>
      </c>
    </row>
    <row r="2791" spans="1:8">
      <c r="A2791">
        <v>2790</v>
      </c>
      <c r="B2791" t="str">
        <f>IF(Data!$B2795&lt;&gt;INDEX(Unique!$B$2:$B$5, MATCH(Data!$A2795, Unique!$A$2:$A$5, 0)), "Mismatch", "")</f>
        <v/>
      </c>
      <c r="E2791" s="28" t="s">
        <v>23</v>
      </c>
      <c r="F2791" s="38">
        <v>0.3000000000000001</v>
      </c>
      <c r="G2791" s="43">
        <v>3250</v>
      </c>
      <c r="H2791" s="38">
        <v>975.00000000000034</v>
      </c>
    </row>
    <row r="2792" spans="1:8">
      <c r="A2792">
        <v>2791</v>
      </c>
      <c r="B2792" t="str">
        <f>IF(Data!$B2796&lt;&gt;INDEX(Unique!$B$2:$B$5, MATCH(Data!$A2796, Unique!$A$2:$A$5, 0)), "Mismatch", "")</f>
        <v/>
      </c>
      <c r="E2792" s="28" t="s">
        <v>18</v>
      </c>
      <c r="F2792" s="38">
        <v>0.3000000000000001</v>
      </c>
      <c r="G2792" s="43">
        <v>5000</v>
      </c>
      <c r="H2792" s="38">
        <v>1500.0000000000005</v>
      </c>
    </row>
    <row r="2793" spans="1:8">
      <c r="A2793">
        <v>2792</v>
      </c>
      <c r="B2793" t="str">
        <f>IF(Data!$B2797&lt;&gt;INDEX(Unique!$B$2:$B$5, MATCH(Data!$A2797, Unique!$A$2:$A$5, 0)), "Mismatch", "")</f>
        <v/>
      </c>
      <c r="E2793" s="28" t="s">
        <v>19</v>
      </c>
      <c r="F2793" s="38">
        <v>0.20000000000000012</v>
      </c>
      <c r="G2793" s="43">
        <v>3250</v>
      </c>
      <c r="H2793" s="38">
        <v>650.00000000000034</v>
      </c>
    </row>
    <row r="2794" spans="1:8">
      <c r="A2794">
        <v>2793</v>
      </c>
      <c r="B2794" t="str">
        <f>IF(Data!$B2798&lt;&gt;INDEX(Unique!$B$2:$B$5, MATCH(Data!$A2798, Unique!$A$2:$A$5, 0)), "Mismatch", "")</f>
        <v/>
      </c>
      <c r="E2794" s="28" t="s">
        <v>20</v>
      </c>
      <c r="F2794" s="38">
        <v>0.20000000000000012</v>
      </c>
      <c r="G2794" s="43">
        <v>2000</v>
      </c>
      <c r="H2794" s="38">
        <v>400.00000000000023</v>
      </c>
    </row>
    <row r="2795" spans="1:8">
      <c r="A2795">
        <v>2794</v>
      </c>
      <c r="B2795" t="str">
        <f>IF(Data!$B2799&lt;&gt;INDEX(Unique!$B$2:$B$5, MATCH(Data!$A2799, Unique!$A$2:$A$5, 0)), "Mismatch", "")</f>
        <v/>
      </c>
      <c r="E2795" s="28" t="s">
        <v>21</v>
      </c>
      <c r="F2795" s="38">
        <v>0.20000000000000012</v>
      </c>
      <c r="G2795" s="43">
        <v>1750</v>
      </c>
      <c r="H2795" s="38">
        <v>350.00000000000023</v>
      </c>
    </row>
    <row r="2796" spans="1:8">
      <c r="A2796">
        <v>2795</v>
      </c>
      <c r="B2796" t="str">
        <f>IF(Data!$B2800&lt;&gt;INDEX(Unique!$B$2:$B$5, MATCH(Data!$A2800, Unique!$A$2:$A$5, 0)), "Mismatch", "")</f>
        <v/>
      </c>
      <c r="E2796" s="28" t="s">
        <v>22</v>
      </c>
      <c r="F2796" s="38">
        <v>0.3000000000000001</v>
      </c>
      <c r="G2796" s="43">
        <v>1750</v>
      </c>
      <c r="H2796" s="38">
        <v>525.00000000000023</v>
      </c>
    </row>
    <row r="2797" spans="1:8">
      <c r="A2797">
        <v>2796</v>
      </c>
      <c r="B2797" t="str">
        <f>IF(Data!$B2801&lt;&gt;INDEX(Unique!$B$2:$B$5, MATCH(Data!$A2801, Unique!$A$2:$A$5, 0)), "Mismatch", "")</f>
        <v/>
      </c>
      <c r="E2797" s="28" t="s">
        <v>23</v>
      </c>
      <c r="F2797" s="38">
        <v>0.30000000000000004</v>
      </c>
      <c r="G2797" s="43">
        <v>3000</v>
      </c>
      <c r="H2797" s="38">
        <v>900.00000000000011</v>
      </c>
    </row>
    <row r="2798" spans="1:8">
      <c r="A2798">
        <v>2797</v>
      </c>
      <c r="B2798" t="str">
        <f>IF(Data!$B2802&lt;&gt;INDEX(Unique!$B$2:$B$5, MATCH(Data!$A2802, Unique!$A$2:$A$5, 0)), "Mismatch", "")</f>
        <v/>
      </c>
      <c r="E2798" s="28" t="s">
        <v>18</v>
      </c>
      <c r="F2798" s="38">
        <v>0.25000000000000011</v>
      </c>
      <c r="G2798" s="43">
        <v>4500</v>
      </c>
      <c r="H2798" s="38">
        <v>1125.0000000000005</v>
      </c>
    </row>
    <row r="2799" spans="1:8">
      <c r="A2799">
        <v>2798</v>
      </c>
      <c r="B2799" t="str">
        <f>IF(Data!$B2803&lt;&gt;INDEX(Unique!$B$2:$B$5, MATCH(Data!$A2803, Unique!$A$2:$A$5, 0)), "Mismatch", "")</f>
        <v/>
      </c>
      <c r="E2799" s="28" t="s">
        <v>19</v>
      </c>
      <c r="F2799" s="38">
        <v>0.15000000000000013</v>
      </c>
      <c r="G2799" s="43">
        <v>2750</v>
      </c>
      <c r="H2799" s="38">
        <v>412.50000000000034</v>
      </c>
    </row>
    <row r="2800" spans="1:8">
      <c r="A2800">
        <v>2799</v>
      </c>
      <c r="B2800" t="str">
        <f>IF(Data!$B2804&lt;&gt;INDEX(Unique!$B$2:$B$5, MATCH(Data!$A2804, Unique!$A$2:$A$5, 0)), "Mismatch", "")</f>
        <v/>
      </c>
      <c r="E2800" s="28" t="s">
        <v>20</v>
      </c>
      <c r="F2800" s="38">
        <v>0.25000000000000017</v>
      </c>
      <c r="G2800" s="43">
        <v>2200</v>
      </c>
      <c r="H2800" s="38">
        <v>550.00000000000034</v>
      </c>
    </row>
    <row r="2801" spans="1:8">
      <c r="A2801">
        <v>2800</v>
      </c>
      <c r="B2801" t="str">
        <f>IF(Data!$B2805&lt;&gt;INDEX(Unique!$B$2:$B$5, MATCH(Data!$A2805, Unique!$A$2:$A$5, 0)), "Mismatch", "")</f>
        <v/>
      </c>
      <c r="E2801" s="28" t="s">
        <v>21</v>
      </c>
      <c r="F2801" s="38">
        <v>0.55000000000000016</v>
      </c>
      <c r="G2801" s="43">
        <v>2750</v>
      </c>
      <c r="H2801" s="38">
        <v>1512.5000000000005</v>
      </c>
    </row>
    <row r="2802" spans="1:8">
      <c r="A2802">
        <v>2801</v>
      </c>
      <c r="B2802" t="str">
        <f>IF(Data!$B2806&lt;&gt;INDEX(Unique!$B$2:$B$5, MATCH(Data!$A2806, Unique!$A$2:$A$5, 0)), "Mismatch", "")</f>
        <v/>
      </c>
      <c r="E2802" s="28" t="s">
        <v>22</v>
      </c>
      <c r="F2802" s="38">
        <v>0.75000000000000011</v>
      </c>
      <c r="G2802" s="43">
        <v>2500</v>
      </c>
      <c r="H2802" s="38">
        <v>1875.0000000000002</v>
      </c>
    </row>
    <row r="2803" spans="1:8">
      <c r="A2803">
        <v>2802</v>
      </c>
      <c r="B2803" t="str">
        <f>IF(Data!$B2807&lt;&gt;INDEX(Unique!$B$2:$B$5, MATCH(Data!$A2807, Unique!$A$2:$A$5, 0)), "Mismatch", "")</f>
        <v/>
      </c>
      <c r="E2803" s="28" t="s">
        <v>23</v>
      </c>
      <c r="F2803" s="38">
        <v>0.75</v>
      </c>
      <c r="G2803" s="43">
        <v>3500</v>
      </c>
      <c r="H2803" s="38">
        <v>2625</v>
      </c>
    </row>
    <row r="2804" spans="1:8">
      <c r="A2804">
        <v>2803</v>
      </c>
      <c r="B2804" t="str">
        <f>IF(Data!$B2808&lt;&gt;INDEX(Unique!$B$2:$B$5, MATCH(Data!$A2808, Unique!$A$2:$A$5, 0)), "Mismatch", "")</f>
        <v/>
      </c>
      <c r="E2804" s="28" t="s">
        <v>18</v>
      </c>
      <c r="F2804" s="38">
        <v>0.70000000000000007</v>
      </c>
      <c r="G2804" s="43">
        <v>6000</v>
      </c>
      <c r="H2804" s="38">
        <v>4200</v>
      </c>
    </row>
    <row r="2805" spans="1:8">
      <c r="A2805">
        <v>2804</v>
      </c>
      <c r="B2805" t="str">
        <f>IF(Data!$B2809&lt;&gt;INDEX(Unique!$B$2:$B$5, MATCH(Data!$A2809, Unique!$A$2:$A$5, 0)), "Mismatch", "")</f>
        <v/>
      </c>
      <c r="E2805" s="28" t="s">
        <v>19</v>
      </c>
      <c r="F2805" s="38">
        <v>0.60000000000000009</v>
      </c>
      <c r="G2805" s="43">
        <v>4000</v>
      </c>
      <c r="H2805" s="38">
        <v>2400.0000000000005</v>
      </c>
    </row>
    <row r="2806" spans="1:8">
      <c r="A2806">
        <v>2805</v>
      </c>
      <c r="B2806" t="str">
        <f>IF(Data!$B2810&lt;&gt;INDEX(Unique!$B$2:$B$5, MATCH(Data!$A2810, Unique!$A$2:$A$5, 0)), "Mismatch", "")</f>
        <v/>
      </c>
      <c r="E2806" s="28" t="s">
        <v>20</v>
      </c>
      <c r="F2806" s="38">
        <v>0.60000000000000009</v>
      </c>
      <c r="G2806" s="43">
        <v>3500</v>
      </c>
      <c r="H2806" s="38">
        <v>2100.0000000000005</v>
      </c>
    </row>
    <row r="2807" spans="1:8">
      <c r="A2807">
        <v>2806</v>
      </c>
      <c r="B2807" t="str">
        <f>IF(Data!$B2811&lt;&gt;INDEX(Unique!$B$2:$B$5, MATCH(Data!$A2811, Unique!$A$2:$A$5, 0)), "Mismatch", "")</f>
        <v/>
      </c>
      <c r="E2807" s="28" t="s">
        <v>21</v>
      </c>
      <c r="F2807" s="38">
        <v>0.60000000000000009</v>
      </c>
      <c r="G2807" s="43">
        <v>3000</v>
      </c>
      <c r="H2807" s="38">
        <v>1800.0000000000002</v>
      </c>
    </row>
    <row r="2808" spans="1:8">
      <c r="A2808">
        <v>2807</v>
      </c>
      <c r="B2808" t="str">
        <f>IF(Data!$B2812&lt;&gt;INDEX(Unique!$B$2:$B$5, MATCH(Data!$A2812, Unique!$A$2:$A$5, 0)), "Mismatch", "")</f>
        <v/>
      </c>
      <c r="E2808" s="28" t="s">
        <v>22</v>
      </c>
      <c r="F2808" s="38">
        <v>0.70000000000000007</v>
      </c>
      <c r="G2808" s="43">
        <v>3000</v>
      </c>
      <c r="H2808" s="38">
        <v>2100</v>
      </c>
    </row>
    <row r="2809" spans="1:8">
      <c r="A2809">
        <v>2808</v>
      </c>
      <c r="B2809" t="str">
        <f>IF(Data!$B2813&lt;&gt;INDEX(Unique!$B$2:$B$5, MATCH(Data!$A2813, Unique!$A$2:$A$5, 0)), "Mismatch", "")</f>
        <v/>
      </c>
      <c r="E2809" s="28" t="s">
        <v>23</v>
      </c>
      <c r="F2809" s="38">
        <v>0.75</v>
      </c>
      <c r="G2809" s="43">
        <v>4000</v>
      </c>
      <c r="H2809" s="38">
        <v>3000</v>
      </c>
    </row>
    <row r="2810" spans="1:8">
      <c r="A2810">
        <v>2809</v>
      </c>
      <c r="B2810" t="str">
        <f>IF(Data!$B2814&lt;&gt;INDEX(Unique!$B$2:$B$5, MATCH(Data!$A2814, Unique!$A$2:$A$5, 0)), "Mismatch", "")</f>
        <v/>
      </c>
      <c r="E2810" s="28" t="s">
        <v>18</v>
      </c>
      <c r="F2810" s="38">
        <v>0.4</v>
      </c>
      <c r="G2810" s="43">
        <v>4750</v>
      </c>
      <c r="H2810" s="38">
        <v>1900</v>
      </c>
    </row>
    <row r="2811" spans="1:8">
      <c r="A2811">
        <v>2810</v>
      </c>
      <c r="B2811" t="str">
        <f>IF(Data!$B2815&lt;&gt;INDEX(Unique!$B$2:$B$5, MATCH(Data!$A2815, Unique!$A$2:$A$5, 0)), "Mismatch", "")</f>
        <v/>
      </c>
      <c r="E2811" s="28" t="s">
        <v>19</v>
      </c>
      <c r="F2811" s="38">
        <v>0.4</v>
      </c>
      <c r="G2811" s="43">
        <v>2750</v>
      </c>
      <c r="H2811" s="38">
        <v>1100</v>
      </c>
    </row>
    <row r="2812" spans="1:8">
      <c r="A2812">
        <v>2811</v>
      </c>
      <c r="B2812" t="str">
        <f>IF(Data!$B2816&lt;&gt;INDEX(Unique!$B$2:$B$5, MATCH(Data!$A2816, Unique!$A$2:$A$5, 0)), "Mismatch", "")</f>
        <v/>
      </c>
      <c r="E2812" s="28" t="s">
        <v>20</v>
      </c>
      <c r="F2812" s="38">
        <v>0.30000000000000004</v>
      </c>
      <c r="G2812" s="43">
        <v>2750</v>
      </c>
      <c r="H2812" s="38">
        <v>825.00000000000011</v>
      </c>
    </row>
    <row r="2813" spans="1:8">
      <c r="A2813">
        <v>2812</v>
      </c>
      <c r="B2813" t="str">
        <f>IF(Data!$B2817&lt;&gt;INDEX(Unique!$B$2:$B$5, MATCH(Data!$A2817, Unique!$A$2:$A$5, 0)), "Mismatch", "")</f>
        <v/>
      </c>
      <c r="E2813" s="28" t="s">
        <v>21</v>
      </c>
      <c r="F2813" s="38">
        <v>0.35000000000000003</v>
      </c>
      <c r="G2813" s="43">
        <v>1250</v>
      </c>
      <c r="H2813" s="38">
        <v>437.50000000000006</v>
      </c>
    </row>
    <row r="2814" spans="1:8">
      <c r="A2814">
        <v>2813</v>
      </c>
      <c r="B2814" t="str">
        <f>IF(Data!$B2818&lt;&gt;INDEX(Unique!$B$2:$B$5, MATCH(Data!$A2818, Unique!$A$2:$A$5, 0)), "Mismatch", "")</f>
        <v/>
      </c>
      <c r="E2814" s="28" t="s">
        <v>22</v>
      </c>
      <c r="F2814" s="38">
        <v>0.49999999999999994</v>
      </c>
      <c r="G2814" s="43">
        <v>1750</v>
      </c>
      <c r="H2814" s="38">
        <v>874.99999999999989</v>
      </c>
    </row>
    <row r="2815" spans="1:8">
      <c r="A2815">
        <v>2814</v>
      </c>
      <c r="B2815" t="str">
        <f>IF(Data!$B2819&lt;&gt;INDEX(Unique!$B$2:$B$5, MATCH(Data!$A2819, Unique!$A$2:$A$5, 0)), "Mismatch", "")</f>
        <v/>
      </c>
      <c r="E2815" s="28" t="s">
        <v>23</v>
      </c>
      <c r="F2815" s="38">
        <v>0.4</v>
      </c>
      <c r="G2815" s="43">
        <v>2750</v>
      </c>
      <c r="H2815" s="38">
        <v>1100</v>
      </c>
    </row>
    <row r="2816" spans="1:8">
      <c r="A2816">
        <v>2815</v>
      </c>
      <c r="B2816" t="str">
        <f>IF(Data!$B2820&lt;&gt;INDEX(Unique!$B$2:$B$5, MATCH(Data!$A2820, Unique!$A$2:$A$5, 0)), "Mismatch", "")</f>
        <v/>
      </c>
      <c r="E2816" s="28" t="s">
        <v>18</v>
      </c>
      <c r="F2816" s="38">
        <v>0.4</v>
      </c>
      <c r="G2816" s="43">
        <v>5250</v>
      </c>
      <c r="H2816" s="38">
        <v>2100</v>
      </c>
    </row>
    <row r="2817" spans="1:8">
      <c r="A2817">
        <v>2816</v>
      </c>
      <c r="B2817" t="str">
        <f>IF(Data!$B2821&lt;&gt;INDEX(Unique!$B$2:$B$5, MATCH(Data!$A2821, Unique!$A$2:$A$5, 0)), "Mismatch", "")</f>
        <v/>
      </c>
      <c r="E2817" s="28" t="s">
        <v>19</v>
      </c>
      <c r="F2817" s="38">
        <v>0.4</v>
      </c>
      <c r="G2817" s="43">
        <v>1750</v>
      </c>
      <c r="H2817" s="38">
        <v>700</v>
      </c>
    </row>
    <row r="2818" spans="1:8">
      <c r="A2818">
        <v>2817</v>
      </c>
      <c r="B2818" t="str">
        <f>IF(Data!$B2822&lt;&gt;INDEX(Unique!$B$2:$B$5, MATCH(Data!$A2822, Unique!$A$2:$A$5, 0)), "Mismatch", "")</f>
        <v/>
      </c>
      <c r="E2818" s="28" t="s">
        <v>20</v>
      </c>
      <c r="F2818" s="38">
        <v>0.30000000000000004</v>
      </c>
      <c r="G2818" s="43">
        <v>2250</v>
      </c>
      <c r="H2818" s="38">
        <v>675.00000000000011</v>
      </c>
    </row>
    <row r="2819" spans="1:8">
      <c r="A2819">
        <v>2818</v>
      </c>
      <c r="B2819" t="str">
        <f>IF(Data!$B2823&lt;&gt;INDEX(Unique!$B$2:$B$5, MATCH(Data!$A2823, Unique!$A$2:$A$5, 0)), "Mismatch", "")</f>
        <v/>
      </c>
      <c r="E2819" s="28" t="s">
        <v>21</v>
      </c>
      <c r="F2819" s="38">
        <v>0.35000000000000003</v>
      </c>
      <c r="G2819" s="43">
        <v>1000</v>
      </c>
      <c r="H2819" s="38">
        <v>350.00000000000006</v>
      </c>
    </row>
    <row r="2820" spans="1:8">
      <c r="A2820">
        <v>2819</v>
      </c>
      <c r="B2820" t="str">
        <f>IF(Data!$B2824&lt;&gt;INDEX(Unique!$B$2:$B$5, MATCH(Data!$A2824, Unique!$A$2:$A$5, 0)), "Mismatch", "")</f>
        <v/>
      </c>
      <c r="E2820" s="28" t="s">
        <v>22</v>
      </c>
      <c r="F2820" s="38">
        <v>0.49999999999999994</v>
      </c>
      <c r="G2820" s="43">
        <v>1750</v>
      </c>
      <c r="H2820" s="38">
        <v>874.99999999999989</v>
      </c>
    </row>
    <row r="2821" spans="1:8">
      <c r="A2821">
        <v>2820</v>
      </c>
      <c r="B2821" t="str">
        <f>IF(Data!$B2825&lt;&gt;INDEX(Unique!$B$2:$B$5, MATCH(Data!$A2825, Unique!$A$2:$A$5, 0)), "Mismatch", "")</f>
        <v/>
      </c>
      <c r="E2821" s="28" t="s">
        <v>23</v>
      </c>
      <c r="F2821" s="38">
        <v>0.35</v>
      </c>
      <c r="G2821" s="43">
        <v>2750</v>
      </c>
      <c r="H2821" s="38">
        <v>962.49999999999989</v>
      </c>
    </row>
    <row r="2822" spans="1:8">
      <c r="A2822">
        <v>2821</v>
      </c>
      <c r="B2822" t="str">
        <f>IF(Data!$B2826&lt;&gt;INDEX(Unique!$B$2:$B$5, MATCH(Data!$A2826, Unique!$A$2:$A$5, 0)), "Mismatch", "")</f>
        <v/>
      </c>
      <c r="E2822" s="28" t="s">
        <v>18</v>
      </c>
      <c r="F2822" s="38">
        <v>0.4</v>
      </c>
      <c r="G2822" s="43">
        <v>4950</v>
      </c>
      <c r="H2822" s="38">
        <v>1980</v>
      </c>
    </row>
    <row r="2823" spans="1:8">
      <c r="A2823">
        <v>2822</v>
      </c>
      <c r="B2823" t="str">
        <f>IF(Data!$B2827&lt;&gt;INDEX(Unique!$B$2:$B$5, MATCH(Data!$A2827, Unique!$A$2:$A$5, 0)), "Mismatch", "")</f>
        <v/>
      </c>
      <c r="E2823" s="28" t="s">
        <v>19</v>
      </c>
      <c r="F2823" s="38">
        <v>0.4</v>
      </c>
      <c r="G2823" s="43">
        <v>2000</v>
      </c>
      <c r="H2823" s="38">
        <v>800</v>
      </c>
    </row>
    <row r="2824" spans="1:8">
      <c r="A2824">
        <v>2823</v>
      </c>
      <c r="B2824" t="str">
        <f>IF(Data!$B2828&lt;&gt;INDEX(Unique!$B$2:$B$5, MATCH(Data!$A2828, Unique!$A$2:$A$5, 0)), "Mismatch", "")</f>
        <v/>
      </c>
      <c r="E2824" s="28" t="s">
        <v>20</v>
      </c>
      <c r="F2824" s="38">
        <v>0.30000000000000004</v>
      </c>
      <c r="G2824" s="43">
        <v>2250</v>
      </c>
      <c r="H2824" s="38">
        <v>675.00000000000011</v>
      </c>
    </row>
    <row r="2825" spans="1:8">
      <c r="A2825">
        <v>2824</v>
      </c>
      <c r="B2825" t="str">
        <f>IF(Data!$B2829&lt;&gt;INDEX(Unique!$B$2:$B$5, MATCH(Data!$A2829, Unique!$A$2:$A$5, 0)), "Mismatch", "")</f>
        <v/>
      </c>
      <c r="E2825" s="28" t="s">
        <v>21</v>
      </c>
      <c r="F2825" s="38">
        <v>0.35</v>
      </c>
      <c r="G2825" s="43">
        <v>750</v>
      </c>
      <c r="H2825" s="38">
        <v>262.5</v>
      </c>
    </row>
    <row r="2826" spans="1:8">
      <c r="A2826">
        <v>2825</v>
      </c>
      <c r="B2826" t="str">
        <f>IF(Data!$B2830&lt;&gt;INDEX(Unique!$B$2:$B$5, MATCH(Data!$A2830, Unique!$A$2:$A$5, 0)), "Mismatch", "")</f>
        <v/>
      </c>
      <c r="E2826" s="28" t="s">
        <v>22</v>
      </c>
      <c r="F2826" s="38">
        <v>0.5</v>
      </c>
      <c r="G2826" s="43">
        <v>1250</v>
      </c>
      <c r="H2826" s="38">
        <v>625</v>
      </c>
    </row>
    <row r="2827" spans="1:8">
      <c r="A2827">
        <v>2826</v>
      </c>
      <c r="B2827" t="str">
        <f>IF(Data!$B2831&lt;&gt;INDEX(Unique!$B$2:$B$5, MATCH(Data!$A2831, Unique!$A$2:$A$5, 0)), "Mismatch", "")</f>
        <v/>
      </c>
      <c r="E2827" s="28" t="s">
        <v>23</v>
      </c>
      <c r="F2827" s="38">
        <v>0.4</v>
      </c>
      <c r="G2827" s="43">
        <v>2250</v>
      </c>
      <c r="H2827" s="38">
        <v>900</v>
      </c>
    </row>
    <row r="2828" spans="1:8">
      <c r="A2828">
        <v>2827</v>
      </c>
      <c r="B2828" t="str">
        <f>IF(Data!$B2832&lt;&gt;INDEX(Unique!$B$2:$B$5, MATCH(Data!$A2832, Unique!$A$2:$A$5, 0)), "Mismatch", "")</f>
        <v/>
      </c>
      <c r="E2828" s="28" t="s">
        <v>18</v>
      </c>
      <c r="F2828" s="38">
        <v>0.4</v>
      </c>
      <c r="G2828" s="43">
        <v>4500</v>
      </c>
      <c r="H2828" s="38">
        <v>1800</v>
      </c>
    </row>
    <row r="2829" spans="1:8">
      <c r="A2829">
        <v>2828</v>
      </c>
      <c r="B2829" t="str">
        <f>IF(Data!$B2833&lt;&gt;INDEX(Unique!$B$2:$B$5, MATCH(Data!$A2833, Unique!$A$2:$A$5, 0)), "Mismatch", "")</f>
        <v/>
      </c>
      <c r="E2829" s="28" t="s">
        <v>19</v>
      </c>
      <c r="F2829" s="38">
        <v>0.4</v>
      </c>
      <c r="G2829" s="43">
        <v>1500</v>
      </c>
      <c r="H2829" s="38">
        <v>600</v>
      </c>
    </row>
    <row r="2830" spans="1:8">
      <c r="A2830">
        <v>2829</v>
      </c>
      <c r="B2830" t="str">
        <f>IF(Data!$B2834&lt;&gt;INDEX(Unique!$B$2:$B$5, MATCH(Data!$A2834, Unique!$A$2:$A$5, 0)), "Mismatch", "")</f>
        <v/>
      </c>
      <c r="E2830" s="28" t="s">
        <v>20</v>
      </c>
      <c r="F2830" s="38">
        <v>0.30000000000000004</v>
      </c>
      <c r="G2830" s="43">
        <v>1500</v>
      </c>
      <c r="H2830" s="38">
        <v>450.00000000000006</v>
      </c>
    </row>
    <row r="2831" spans="1:8">
      <c r="A2831">
        <v>2830</v>
      </c>
      <c r="B2831" t="str">
        <f>IF(Data!$B2835&lt;&gt;INDEX(Unique!$B$2:$B$5, MATCH(Data!$A2835, Unique!$A$2:$A$5, 0)), "Mismatch", "")</f>
        <v/>
      </c>
      <c r="E2831" s="28" t="s">
        <v>21</v>
      </c>
      <c r="F2831" s="38">
        <v>0.35</v>
      </c>
      <c r="G2831" s="43">
        <v>750</v>
      </c>
      <c r="H2831" s="38">
        <v>262.5</v>
      </c>
    </row>
    <row r="2832" spans="1:8">
      <c r="A2832">
        <v>2831</v>
      </c>
      <c r="B2832" t="str">
        <f>IF(Data!$B2836&lt;&gt;INDEX(Unique!$B$2:$B$5, MATCH(Data!$A2836, Unique!$A$2:$A$5, 0)), "Mismatch", "")</f>
        <v/>
      </c>
      <c r="E2832" s="28" t="s">
        <v>22</v>
      </c>
      <c r="F2832" s="38">
        <v>0.6</v>
      </c>
      <c r="G2832" s="43">
        <v>1000</v>
      </c>
      <c r="H2832" s="38">
        <v>600</v>
      </c>
    </row>
    <row r="2833" spans="1:8">
      <c r="A2833">
        <v>2832</v>
      </c>
      <c r="B2833" t="str">
        <f>IF(Data!$B2837&lt;&gt;INDEX(Unique!$B$2:$B$5, MATCH(Data!$A2837, Unique!$A$2:$A$5, 0)), "Mismatch", "")</f>
        <v/>
      </c>
      <c r="E2833" s="28" t="s">
        <v>23</v>
      </c>
      <c r="F2833" s="38">
        <v>0.5</v>
      </c>
      <c r="G2833" s="43">
        <v>2250</v>
      </c>
      <c r="H2833" s="38">
        <v>1125</v>
      </c>
    </row>
    <row r="2834" spans="1:8">
      <c r="A2834">
        <v>2833</v>
      </c>
      <c r="B2834" t="str">
        <f>IF(Data!$B2838&lt;&gt;INDEX(Unique!$B$2:$B$5, MATCH(Data!$A2838, Unique!$A$2:$A$5, 0)), "Mismatch", "")</f>
        <v/>
      </c>
      <c r="E2834" s="28" t="s">
        <v>18</v>
      </c>
      <c r="F2834" s="38">
        <v>0.6</v>
      </c>
      <c r="G2834" s="43">
        <v>4950</v>
      </c>
      <c r="H2834" s="38">
        <v>2970</v>
      </c>
    </row>
    <row r="2835" spans="1:8">
      <c r="A2835">
        <v>2834</v>
      </c>
      <c r="B2835" t="str">
        <f>IF(Data!$B2839&lt;&gt;INDEX(Unique!$B$2:$B$5, MATCH(Data!$A2839, Unique!$A$2:$A$5, 0)), "Mismatch", "")</f>
        <v/>
      </c>
      <c r="E2835" s="28" t="s">
        <v>19</v>
      </c>
      <c r="F2835" s="38">
        <v>0.5</v>
      </c>
      <c r="G2835" s="43">
        <v>2000</v>
      </c>
      <c r="H2835" s="38">
        <v>1000</v>
      </c>
    </row>
    <row r="2836" spans="1:8">
      <c r="A2836">
        <v>2835</v>
      </c>
      <c r="B2836" t="str">
        <f>IF(Data!$B2840&lt;&gt;INDEX(Unique!$B$2:$B$5, MATCH(Data!$A2840, Unique!$A$2:$A$5, 0)), "Mismatch", "")</f>
        <v/>
      </c>
      <c r="E2836" s="28" t="s">
        <v>20</v>
      </c>
      <c r="F2836" s="38">
        <v>0.45</v>
      </c>
      <c r="G2836" s="43">
        <v>1750</v>
      </c>
      <c r="H2836" s="38">
        <v>787.5</v>
      </c>
    </row>
    <row r="2837" spans="1:8">
      <c r="A2837">
        <v>2836</v>
      </c>
      <c r="B2837" t="str">
        <f>IF(Data!$B2841&lt;&gt;INDEX(Unique!$B$2:$B$5, MATCH(Data!$A2841, Unique!$A$2:$A$5, 0)), "Mismatch", "")</f>
        <v/>
      </c>
      <c r="E2837" s="28" t="s">
        <v>21</v>
      </c>
      <c r="F2837" s="38">
        <v>0.45</v>
      </c>
      <c r="G2837" s="43">
        <v>1000</v>
      </c>
      <c r="H2837" s="38">
        <v>450</v>
      </c>
    </row>
    <row r="2838" spans="1:8">
      <c r="A2838">
        <v>2837</v>
      </c>
      <c r="B2838" t="str">
        <f>IF(Data!$B2842&lt;&gt;INDEX(Unique!$B$2:$B$5, MATCH(Data!$A2842, Unique!$A$2:$A$5, 0)), "Mismatch", "")</f>
        <v/>
      </c>
      <c r="E2838" s="28" t="s">
        <v>22</v>
      </c>
      <c r="F2838" s="38">
        <v>0.54999999999999993</v>
      </c>
      <c r="G2838" s="43">
        <v>1250</v>
      </c>
      <c r="H2838" s="38">
        <v>687.49999999999989</v>
      </c>
    </row>
    <row r="2839" spans="1:8">
      <c r="A2839">
        <v>2838</v>
      </c>
      <c r="B2839" t="str">
        <f>IF(Data!$B2843&lt;&gt;INDEX(Unique!$B$2:$B$5, MATCH(Data!$A2843, Unique!$A$2:$A$5, 0)), "Mismatch", "")</f>
        <v/>
      </c>
      <c r="E2839" s="28" t="s">
        <v>23</v>
      </c>
      <c r="F2839" s="38">
        <v>0.6</v>
      </c>
      <c r="G2839" s="43">
        <v>2500</v>
      </c>
      <c r="H2839" s="38">
        <v>1500</v>
      </c>
    </row>
    <row r="2840" spans="1:8">
      <c r="A2840">
        <v>2839</v>
      </c>
      <c r="B2840" t="str">
        <f>IF(Data!$B2844&lt;&gt;INDEX(Unique!$B$2:$B$5, MATCH(Data!$A2844, Unique!$A$2:$A$5, 0)), "Mismatch", "")</f>
        <v/>
      </c>
      <c r="E2840" s="28" t="s">
        <v>18</v>
      </c>
      <c r="F2840" s="38">
        <v>0.45</v>
      </c>
      <c r="G2840" s="43">
        <v>5000</v>
      </c>
      <c r="H2840" s="38">
        <v>2250</v>
      </c>
    </row>
    <row r="2841" spans="1:8">
      <c r="A2841">
        <v>2840</v>
      </c>
      <c r="B2841" t="str">
        <f>IF(Data!$B2845&lt;&gt;INDEX(Unique!$B$2:$B$5, MATCH(Data!$A2845, Unique!$A$2:$A$5, 0)), "Mismatch", "")</f>
        <v/>
      </c>
      <c r="E2841" s="28" t="s">
        <v>19</v>
      </c>
      <c r="F2841" s="38">
        <v>0.40000000000000008</v>
      </c>
      <c r="G2841" s="43">
        <v>2500</v>
      </c>
      <c r="H2841" s="38">
        <v>1000.0000000000002</v>
      </c>
    </row>
    <row r="2842" spans="1:8">
      <c r="A2842">
        <v>2841</v>
      </c>
      <c r="B2842" t="str">
        <f>IF(Data!$B2846&lt;&gt;INDEX(Unique!$B$2:$B$5, MATCH(Data!$A2846, Unique!$A$2:$A$5, 0)), "Mismatch", "")</f>
        <v/>
      </c>
      <c r="E2842" s="28" t="s">
        <v>20</v>
      </c>
      <c r="F2842" s="38">
        <v>0.35000000000000003</v>
      </c>
      <c r="G2842" s="43">
        <v>2000</v>
      </c>
      <c r="H2842" s="38">
        <v>700.00000000000011</v>
      </c>
    </row>
    <row r="2843" spans="1:8">
      <c r="A2843">
        <v>2842</v>
      </c>
      <c r="B2843" t="str">
        <f>IF(Data!$B2847&lt;&gt;INDEX(Unique!$B$2:$B$5, MATCH(Data!$A2847, Unique!$A$2:$A$5, 0)), "Mismatch", "")</f>
        <v/>
      </c>
      <c r="E2843" s="28" t="s">
        <v>21</v>
      </c>
      <c r="F2843" s="38">
        <v>0.35000000000000003</v>
      </c>
      <c r="G2843" s="43">
        <v>1750</v>
      </c>
      <c r="H2843" s="38">
        <v>612.50000000000011</v>
      </c>
    </row>
    <row r="2844" spans="1:8">
      <c r="A2844">
        <v>2843</v>
      </c>
      <c r="B2844" t="str">
        <f>IF(Data!$B2848&lt;&gt;INDEX(Unique!$B$2:$B$5, MATCH(Data!$A2848, Unique!$A$2:$A$5, 0)), "Mismatch", "")</f>
        <v/>
      </c>
      <c r="E2844" s="28" t="s">
        <v>22</v>
      </c>
      <c r="F2844" s="38">
        <v>0.45</v>
      </c>
      <c r="G2844" s="43">
        <v>1750</v>
      </c>
      <c r="H2844" s="38">
        <v>787.5</v>
      </c>
    </row>
    <row r="2845" spans="1:8">
      <c r="A2845">
        <v>2844</v>
      </c>
      <c r="B2845" t="str">
        <f>IF(Data!$B2849&lt;&gt;INDEX(Unique!$B$2:$B$5, MATCH(Data!$A2849, Unique!$A$2:$A$5, 0)), "Mismatch", "")</f>
        <v/>
      </c>
      <c r="E2845" s="28" t="s">
        <v>23</v>
      </c>
      <c r="F2845" s="38">
        <v>0.55000000000000004</v>
      </c>
      <c r="G2845" s="43">
        <v>3250</v>
      </c>
      <c r="H2845" s="38">
        <v>1787.5000000000002</v>
      </c>
    </row>
    <row r="2846" spans="1:8">
      <c r="A2846">
        <v>2845</v>
      </c>
      <c r="B2846" t="str">
        <f>IF(Data!$B2850&lt;&gt;INDEX(Unique!$B$2:$B$5, MATCH(Data!$A2850, Unique!$A$2:$A$5, 0)), "Mismatch", "")</f>
        <v/>
      </c>
      <c r="E2846" s="28" t="s">
        <v>18</v>
      </c>
      <c r="F2846" s="38">
        <v>0.5</v>
      </c>
      <c r="G2846" s="43">
        <v>5500</v>
      </c>
      <c r="H2846" s="38">
        <v>2750</v>
      </c>
    </row>
    <row r="2847" spans="1:8">
      <c r="A2847">
        <v>2846</v>
      </c>
      <c r="B2847" t="str">
        <f>IF(Data!$B2851&lt;&gt;INDEX(Unique!$B$2:$B$5, MATCH(Data!$A2851, Unique!$A$2:$A$5, 0)), "Mismatch", "")</f>
        <v/>
      </c>
      <c r="E2847" s="28" t="s">
        <v>19</v>
      </c>
      <c r="F2847" s="38">
        <v>0.45000000000000007</v>
      </c>
      <c r="G2847" s="43">
        <v>3000</v>
      </c>
      <c r="H2847" s="38">
        <v>1350.0000000000002</v>
      </c>
    </row>
    <row r="2848" spans="1:8">
      <c r="A2848">
        <v>2847</v>
      </c>
      <c r="B2848" t="str">
        <f>IF(Data!$B2852&lt;&gt;INDEX(Unique!$B$2:$B$5, MATCH(Data!$A2852, Unique!$A$2:$A$5, 0)), "Mismatch", "")</f>
        <v/>
      </c>
      <c r="E2848" s="28" t="s">
        <v>20</v>
      </c>
      <c r="F2848" s="38">
        <v>0.4</v>
      </c>
      <c r="G2848" s="43">
        <v>2250</v>
      </c>
      <c r="H2848" s="38">
        <v>900</v>
      </c>
    </row>
    <row r="2849" spans="1:8">
      <c r="A2849">
        <v>2848</v>
      </c>
      <c r="B2849" t="str">
        <f>IF(Data!$B2853&lt;&gt;INDEX(Unique!$B$2:$B$5, MATCH(Data!$A2853, Unique!$A$2:$A$5, 0)), "Mismatch", "")</f>
        <v/>
      </c>
      <c r="E2849" s="28" t="s">
        <v>21</v>
      </c>
      <c r="F2849" s="38">
        <v>0.4</v>
      </c>
      <c r="G2849" s="43">
        <v>1750</v>
      </c>
      <c r="H2849" s="38">
        <v>700</v>
      </c>
    </row>
    <row r="2850" spans="1:8">
      <c r="A2850">
        <v>2849</v>
      </c>
      <c r="B2850" t="str">
        <f>IF(Data!$B2854&lt;&gt;INDEX(Unique!$B$2:$B$5, MATCH(Data!$A2854, Unique!$A$2:$A$5, 0)), "Mismatch", "")</f>
        <v/>
      </c>
      <c r="E2850" s="28" t="s">
        <v>22</v>
      </c>
      <c r="F2850" s="38">
        <v>0.5</v>
      </c>
      <c r="G2850" s="43">
        <v>2000</v>
      </c>
      <c r="H2850" s="38">
        <v>1000</v>
      </c>
    </row>
    <row r="2851" spans="1:8">
      <c r="A2851">
        <v>2850</v>
      </c>
      <c r="B2851" t="str">
        <f>IF(Data!$B2855&lt;&gt;INDEX(Unique!$B$2:$B$5, MATCH(Data!$A2855, Unique!$A$2:$A$5, 0)), "Mismatch", "")</f>
        <v/>
      </c>
      <c r="E2851" s="28" t="s">
        <v>23</v>
      </c>
      <c r="F2851" s="38">
        <v>0.55000000000000004</v>
      </c>
      <c r="G2851" s="43">
        <v>3750</v>
      </c>
      <c r="H2851" s="38">
        <v>2062.5</v>
      </c>
    </row>
    <row r="2852" spans="1:8">
      <c r="A2852">
        <v>2851</v>
      </c>
      <c r="B2852" t="str">
        <f>IF(Data!$B2856&lt;&gt;INDEX(Unique!$B$2:$B$5, MATCH(Data!$A2856, Unique!$A$2:$A$5, 0)), "Mismatch", "")</f>
        <v/>
      </c>
      <c r="E2852" s="28" t="s">
        <v>18</v>
      </c>
      <c r="F2852" s="38">
        <v>0.5</v>
      </c>
      <c r="G2852" s="43">
        <v>5250</v>
      </c>
      <c r="H2852" s="38">
        <v>2625</v>
      </c>
    </row>
    <row r="2853" spans="1:8">
      <c r="A2853">
        <v>2852</v>
      </c>
      <c r="B2853" t="str">
        <f>IF(Data!$B2857&lt;&gt;INDEX(Unique!$B$2:$B$5, MATCH(Data!$A2857, Unique!$A$2:$A$5, 0)), "Mismatch", "")</f>
        <v/>
      </c>
      <c r="E2853" s="28" t="s">
        <v>19</v>
      </c>
      <c r="F2853" s="38">
        <v>0.45000000000000007</v>
      </c>
      <c r="G2853" s="43">
        <v>3000</v>
      </c>
      <c r="H2853" s="38">
        <v>1350.0000000000002</v>
      </c>
    </row>
    <row r="2854" spans="1:8">
      <c r="A2854">
        <v>2853</v>
      </c>
      <c r="B2854" t="str">
        <f>IF(Data!$B2858&lt;&gt;INDEX(Unique!$B$2:$B$5, MATCH(Data!$A2858, Unique!$A$2:$A$5, 0)), "Mismatch", "")</f>
        <v/>
      </c>
      <c r="E2854" s="28" t="s">
        <v>20</v>
      </c>
      <c r="F2854" s="38">
        <v>0.4</v>
      </c>
      <c r="G2854" s="43">
        <v>2250</v>
      </c>
      <c r="H2854" s="38">
        <v>900</v>
      </c>
    </row>
    <row r="2855" spans="1:8">
      <c r="A2855">
        <v>2854</v>
      </c>
      <c r="B2855" t="str">
        <f>IF(Data!$B2859&lt;&gt;INDEX(Unique!$B$2:$B$5, MATCH(Data!$A2859, Unique!$A$2:$A$5, 0)), "Mismatch", "")</f>
        <v/>
      </c>
      <c r="E2855" s="28" t="s">
        <v>21</v>
      </c>
      <c r="F2855" s="38">
        <v>0.4</v>
      </c>
      <c r="G2855" s="43">
        <v>2000</v>
      </c>
      <c r="H2855" s="38">
        <v>800</v>
      </c>
    </row>
    <row r="2856" spans="1:8">
      <c r="A2856">
        <v>2855</v>
      </c>
      <c r="B2856" t="str">
        <f>IF(Data!$B2860&lt;&gt;INDEX(Unique!$B$2:$B$5, MATCH(Data!$A2860, Unique!$A$2:$A$5, 0)), "Mismatch", "")</f>
        <v/>
      </c>
      <c r="E2856" s="28" t="s">
        <v>22</v>
      </c>
      <c r="F2856" s="38">
        <v>0.5</v>
      </c>
      <c r="G2856" s="43">
        <v>1750</v>
      </c>
      <c r="H2856" s="38">
        <v>875</v>
      </c>
    </row>
    <row r="2857" spans="1:8">
      <c r="A2857">
        <v>2856</v>
      </c>
      <c r="B2857" t="str">
        <f>IF(Data!$B2861&lt;&gt;INDEX(Unique!$B$2:$B$5, MATCH(Data!$A2861, Unique!$A$2:$A$5, 0)), "Mismatch", "")</f>
        <v/>
      </c>
      <c r="E2857" s="28" t="s">
        <v>23</v>
      </c>
      <c r="F2857" s="38">
        <v>0.55000000000000004</v>
      </c>
      <c r="G2857" s="43">
        <v>3500</v>
      </c>
      <c r="H2857" s="38">
        <v>1925.0000000000002</v>
      </c>
    </row>
    <row r="2858" spans="1:8">
      <c r="A2858">
        <v>2857</v>
      </c>
      <c r="B2858" t="str">
        <f>IF(Data!$B2862&lt;&gt;INDEX(Unique!$B$2:$B$5, MATCH(Data!$A2862, Unique!$A$2:$A$5, 0)), "Mismatch", "")</f>
        <v/>
      </c>
      <c r="E2858" s="28" t="s">
        <v>18</v>
      </c>
      <c r="F2858" s="38">
        <v>0.45</v>
      </c>
      <c r="G2858" s="43">
        <v>4750</v>
      </c>
      <c r="H2858" s="38">
        <v>2137.5</v>
      </c>
    </row>
    <row r="2859" spans="1:8">
      <c r="A2859">
        <v>2858</v>
      </c>
      <c r="B2859" t="str">
        <f>IF(Data!$B2863&lt;&gt;INDEX(Unique!$B$2:$B$5, MATCH(Data!$A2863, Unique!$A$2:$A$5, 0)), "Mismatch", "")</f>
        <v/>
      </c>
      <c r="E2859" s="28" t="s">
        <v>19</v>
      </c>
      <c r="F2859" s="38">
        <v>0.40000000000000008</v>
      </c>
      <c r="G2859" s="43">
        <v>2750</v>
      </c>
      <c r="H2859" s="38">
        <v>1100.0000000000002</v>
      </c>
    </row>
    <row r="2860" spans="1:8">
      <c r="A2860">
        <v>2859</v>
      </c>
      <c r="B2860" t="str">
        <f>IF(Data!$B2864&lt;&gt;INDEX(Unique!$B$2:$B$5, MATCH(Data!$A2864, Unique!$A$2:$A$5, 0)), "Mismatch", "")</f>
        <v/>
      </c>
      <c r="E2860" s="28" t="s">
        <v>20</v>
      </c>
      <c r="F2860" s="38">
        <v>0.35000000000000003</v>
      </c>
      <c r="G2860" s="43">
        <v>1750</v>
      </c>
      <c r="H2860" s="38">
        <v>612.50000000000011</v>
      </c>
    </row>
    <row r="2861" spans="1:8">
      <c r="A2861">
        <v>2860</v>
      </c>
      <c r="B2861" t="str">
        <f>IF(Data!$B2865&lt;&gt;INDEX(Unique!$B$2:$B$5, MATCH(Data!$A2865, Unique!$A$2:$A$5, 0)), "Mismatch", "")</f>
        <v/>
      </c>
      <c r="E2861" s="28" t="s">
        <v>21</v>
      </c>
      <c r="F2861" s="38">
        <v>0.35000000000000003</v>
      </c>
      <c r="G2861" s="43">
        <v>1500</v>
      </c>
      <c r="H2861" s="38">
        <v>525</v>
      </c>
    </row>
    <row r="2862" spans="1:8">
      <c r="A2862">
        <v>2861</v>
      </c>
      <c r="B2862" t="str">
        <f>IF(Data!$B2866&lt;&gt;INDEX(Unique!$B$2:$B$5, MATCH(Data!$A2866, Unique!$A$2:$A$5, 0)), "Mismatch", "")</f>
        <v/>
      </c>
      <c r="E2862" s="28" t="s">
        <v>22</v>
      </c>
      <c r="F2862" s="38">
        <v>0.45</v>
      </c>
      <c r="G2862" s="43">
        <v>1500</v>
      </c>
      <c r="H2862" s="38">
        <v>675</v>
      </c>
    </row>
    <row r="2863" spans="1:8">
      <c r="A2863">
        <v>2862</v>
      </c>
      <c r="B2863" t="str">
        <f>IF(Data!$B2867&lt;&gt;INDEX(Unique!$B$2:$B$5, MATCH(Data!$A2867, Unique!$A$2:$A$5, 0)), "Mismatch", "")</f>
        <v/>
      </c>
      <c r="E2863" s="28" t="s">
        <v>23</v>
      </c>
      <c r="F2863" s="38">
        <v>0.5</v>
      </c>
      <c r="G2863" s="43">
        <v>2250</v>
      </c>
      <c r="H2863" s="38">
        <v>1125</v>
      </c>
    </row>
    <row r="2864" spans="1:8">
      <c r="A2864">
        <v>2863</v>
      </c>
      <c r="B2864" t="str">
        <f>IF(Data!$B2868&lt;&gt;INDEX(Unique!$B$2:$B$5, MATCH(Data!$A2868, Unique!$A$2:$A$5, 0)), "Mismatch", "")</f>
        <v/>
      </c>
      <c r="E2864" s="28" t="s">
        <v>18</v>
      </c>
      <c r="F2864" s="38">
        <v>0.54999999999999993</v>
      </c>
      <c r="G2864" s="43">
        <v>4000</v>
      </c>
      <c r="H2864" s="38">
        <v>2199.9999999999995</v>
      </c>
    </row>
    <row r="2865" spans="1:8">
      <c r="A2865">
        <v>2864</v>
      </c>
      <c r="B2865" t="str">
        <f>IF(Data!$B2869&lt;&gt;INDEX(Unique!$B$2:$B$5, MATCH(Data!$A2869, Unique!$A$2:$A$5, 0)), "Mismatch", "")</f>
        <v/>
      </c>
      <c r="E2865" s="28" t="s">
        <v>19</v>
      </c>
      <c r="F2865" s="38">
        <v>0.45</v>
      </c>
      <c r="G2865" s="43">
        <v>2500</v>
      </c>
      <c r="H2865" s="38">
        <v>1125</v>
      </c>
    </row>
    <row r="2866" spans="1:8">
      <c r="A2866">
        <v>2865</v>
      </c>
      <c r="B2866" t="str">
        <f>IF(Data!$B2870&lt;&gt;INDEX(Unique!$B$2:$B$5, MATCH(Data!$A2870, Unique!$A$2:$A$5, 0)), "Mismatch", "")</f>
        <v/>
      </c>
      <c r="E2866" s="28" t="s">
        <v>20</v>
      </c>
      <c r="F2866" s="38">
        <v>0.45</v>
      </c>
      <c r="G2866" s="43">
        <v>1500</v>
      </c>
      <c r="H2866" s="38">
        <v>675</v>
      </c>
    </row>
    <row r="2867" spans="1:8">
      <c r="A2867">
        <v>2866</v>
      </c>
      <c r="B2867" t="str">
        <f>IF(Data!$B2871&lt;&gt;INDEX(Unique!$B$2:$B$5, MATCH(Data!$A2871, Unique!$A$2:$A$5, 0)), "Mismatch", "")</f>
        <v/>
      </c>
      <c r="E2867" s="28" t="s">
        <v>21</v>
      </c>
      <c r="F2867" s="38">
        <v>0.45</v>
      </c>
      <c r="G2867" s="43">
        <v>1250</v>
      </c>
      <c r="H2867" s="38">
        <v>562.5</v>
      </c>
    </row>
    <row r="2868" spans="1:8">
      <c r="A2868">
        <v>2867</v>
      </c>
      <c r="B2868" t="str">
        <f>IF(Data!$B2872&lt;&gt;INDEX(Unique!$B$2:$B$5, MATCH(Data!$A2872, Unique!$A$2:$A$5, 0)), "Mismatch", "")</f>
        <v/>
      </c>
      <c r="E2868" s="28" t="s">
        <v>22</v>
      </c>
      <c r="F2868" s="38">
        <v>0.54999999999999993</v>
      </c>
      <c r="G2868" s="43">
        <v>1250</v>
      </c>
      <c r="H2868" s="38">
        <v>687.49999999999989</v>
      </c>
    </row>
    <row r="2869" spans="1:8">
      <c r="A2869">
        <v>2868</v>
      </c>
      <c r="B2869" t="str">
        <f>IF(Data!$B2873&lt;&gt;INDEX(Unique!$B$2:$B$5, MATCH(Data!$A2873, Unique!$A$2:$A$5, 0)), "Mismatch", "")</f>
        <v/>
      </c>
      <c r="E2869" s="28" t="s">
        <v>23</v>
      </c>
      <c r="F2869" s="38">
        <v>0.59999999999999987</v>
      </c>
      <c r="G2869" s="43">
        <v>2500</v>
      </c>
      <c r="H2869" s="38">
        <v>1499.9999999999998</v>
      </c>
    </row>
    <row r="2870" spans="1:8">
      <c r="A2870">
        <v>2869</v>
      </c>
      <c r="B2870" t="str">
        <f>IF(Data!$B2874&lt;&gt;INDEX(Unique!$B$2:$B$5, MATCH(Data!$A2874, Unique!$A$2:$A$5, 0)), "Mismatch", "")</f>
        <v/>
      </c>
      <c r="E2870" s="28" t="s">
        <v>18</v>
      </c>
      <c r="F2870" s="38">
        <v>0.54999999999999993</v>
      </c>
      <c r="G2870" s="43">
        <v>4000</v>
      </c>
      <c r="H2870" s="38">
        <v>2199.9999999999995</v>
      </c>
    </row>
    <row r="2871" spans="1:8">
      <c r="A2871">
        <v>2870</v>
      </c>
      <c r="B2871" t="str">
        <f>IF(Data!$B2875&lt;&gt;INDEX(Unique!$B$2:$B$5, MATCH(Data!$A2875, Unique!$A$2:$A$5, 0)), "Mismatch", "")</f>
        <v/>
      </c>
      <c r="E2871" s="28" t="s">
        <v>19</v>
      </c>
      <c r="F2871" s="38">
        <v>0.45</v>
      </c>
      <c r="G2871" s="43">
        <v>2500</v>
      </c>
      <c r="H2871" s="38">
        <v>1125</v>
      </c>
    </row>
    <row r="2872" spans="1:8">
      <c r="A2872">
        <v>2871</v>
      </c>
      <c r="B2872" t="str">
        <f>IF(Data!$B2876&lt;&gt;INDEX(Unique!$B$2:$B$5, MATCH(Data!$A2876, Unique!$A$2:$A$5, 0)), "Mismatch", "")</f>
        <v/>
      </c>
      <c r="E2872" s="28" t="s">
        <v>20</v>
      </c>
      <c r="F2872" s="38">
        <v>0.45</v>
      </c>
      <c r="G2872" s="43">
        <v>1950</v>
      </c>
      <c r="H2872" s="38">
        <v>877.5</v>
      </c>
    </row>
    <row r="2873" spans="1:8">
      <c r="A2873">
        <v>2872</v>
      </c>
      <c r="B2873" t="str">
        <f>IF(Data!$B2877&lt;&gt;INDEX(Unique!$B$2:$B$5, MATCH(Data!$A2877, Unique!$A$2:$A$5, 0)), "Mismatch", "")</f>
        <v/>
      </c>
      <c r="E2873" s="28" t="s">
        <v>21</v>
      </c>
      <c r="F2873" s="38">
        <v>0.45</v>
      </c>
      <c r="G2873" s="43">
        <v>1750</v>
      </c>
      <c r="H2873" s="38">
        <v>787.5</v>
      </c>
    </row>
    <row r="2874" spans="1:8">
      <c r="A2874">
        <v>2873</v>
      </c>
      <c r="B2874" t="str">
        <f>IF(Data!$B2878&lt;&gt;INDEX(Unique!$B$2:$B$5, MATCH(Data!$A2878, Unique!$A$2:$A$5, 0)), "Mismatch", "")</f>
        <v/>
      </c>
      <c r="E2874" s="28" t="s">
        <v>22</v>
      </c>
      <c r="F2874" s="38">
        <v>0.6</v>
      </c>
      <c r="G2874" s="43">
        <v>1500</v>
      </c>
      <c r="H2874" s="38">
        <v>900</v>
      </c>
    </row>
    <row r="2875" spans="1:8">
      <c r="A2875">
        <v>2874</v>
      </c>
      <c r="B2875" t="str">
        <f>IF(Data!$B2879&lt;&gt;INDEX(Unique!$B$2:$B$5, MATCH(Data!$A2879, Unique!$A$2:$A$5, 0)), "Mismatch", "")</f>
        <v/>
      </c>
      <c r="E2875" s="28" t="s">
        <v>23</v>
      </c>
      <c r="F2875" s="38">
        <v>0.64999999999999991</v>
      </c>
      <c r="G2875" s="43">
        <v>2500</v>
      </c>
      <c r="H2875" s="38">
        <v>1624.9999999999998</v>
      </c>
    </row>
    <row r="2876" spans="1:8">
      <c r="A2876">
        <v>2875</v>
      </c>
      <c r="B2876" t="str">
        <f>IF(Data!$B2880&lt;&gt;INDEX(Unique!$B$2:$B$5, MATCH(Data!$A2880, Unique!$A$2:$A$5, 0)), "Mismatch", "")</f>
        <v/>
      </c>
      <c r="E2876" s="28" t="s">
        <v>18</v>
      </c>
      <c r="F2876" s="38">
        <v>0.6</v>
      </c>
      <c r="G2876" s="43">
        <v>5000</v>
      </c>
      <c r="H2876" s="38">
        <v>3000</v>
      </c>
    </row>
    <row r="2877" spans="1:8">
      <c r="A2877">
        <v>2876</v>
      </c>
      <c r="B2877" t="str">
        <f>IF(Data!$B2881&lt;&gt;INDEX(Unique!$B$2:$B$5, MATCH(Data!$A2881, Unique!$A$2:$A$5, 0)), "Mismatch", "")</f>
        <v/>
      </c>
      <c r="E2877" s="28" t="s">
        <v>19</v>
      </c>
      <c r="F2877" s="38">
        <v>0.5</v>
      </c>
      <c r="G2877" s="43">
        <v>3000</v>
      </c>
      <c r="H2877" s="38">
        <v>1500</v>
      </c>
    </row>
    <row r="2878" spans="1:8">
      <c r="A2878">
        <v>2877</v>
      </c>
      <c r="B2878" t="str">
        <f>IF(Data!$B2882&lt;&gt;INDEX(Unique!$B$2:$B$5, MATCH(Data!$A2882, Unique!$A$2:$A$5, 0)), "Mismatch", "")</f>
        <v/>
      </c>
      <c r="E2878" s="28" t="s">
        <v>20</v>
      </c>
      <c r="F2878" s="38">
        <v>0.5</v>
      </c>
      <c r="G2878" s="43">
        <v>2500</v>
      </c>
      <c r="H2878" s="38">
        <v>1250</v>
      </c>
    </row>
    <row r="2879" spans="1:8">
      <c r="A2879">
        <v>2878</v>
      </c>
      <c r="B2879" t="str">
        <f>IF(Data!$B2883&lt;&gt;INDEX(Unique!$B$2:$B$5, MATCH(Data!$A2883, Unique!$A$2:$A$5, 0)), "Mismatch", "")</f>
        <v/>
      </c>
      <c r="E2879" s="28" t="s">
        <v>21</v>
      </c>
      <c r="F2879" s="38">
        <v>0.5</v>
      </c>
      <c r="G2879" s="43">
        <v>2000</v>
      </c>
      <c r="H2879" s="38">
        <v>1000</v>
      </c>
    </row>
    <row r="2880" spans="1:8">
      <c r="A2880">
        <v>2879</v>
      </c>
      <c r="B2880" t="str">
        <f>IF(Data!$B2884&lt;&gt;INDEX(Unique!$B$2:$B$5, MATCH(Data!$A2884, Unique!$A$2:$A$5, 0)), "Mismatch", "")</f>
        <v/>
      </c>
      <c r="E2880" s="28" t="s">
        <v>22</v>
      </c>
      <c r="F2880" s="38">
        <v>0.6</v>
      </c>
      <c r="G2880" s="43">
        <v>2000</v>
      </c>
      <c r="H2880" s="38">
        <v>1200</v>
      </c>
    </row>
    <row r="2881" spans="1:8">
      <c r="A2881">
        <v>2880</v>
      </c>
      <c r="B2881" t="str">
        <f>IF(Data!$B2885&lt;&gt;INDEX(Unique!$B$2:$B$5, MATCH(Data!$A2885, Unique!$A$2:$A$5, 0)), "Mismatch", "")</f>
        <v/>
      </c>
      <c r="E2881" s="28" t="s">
        <v>23</v>
      </c>
      <c r="F2881" s="38">
        <v>0.64999999999999991</v>
      </c>
      <c r="G2881" s="43">
        <v>3000</v>
      </c>
      <c r="H2881" s="38">
        <v>1949.9999999999998</v>
      </c>
    </row>
    <row r="2882" spans="1:8">
      <c r="A2882">
        <v>2881</v>
      </c>
      <c r="B2882" t="str">
        <f>IF(Data!$B2886&lt;&gt;INDEX(Unique!$B$2:$B$5, MATCH(Data!$A2886, Unique!$A$2:$A$5, 0)), "Mismatch", "")</f>
        <v/>
      </c>
      <c r="E2882" s="28" t="s">
        <v>18</v>
      </c>
      <c r="F2882" s="38">
        <v>0.35000000000000003</v>
      </c>
      <c r="G2882" s="43">
        <v>4750</v>
      </c>
      <c r="H2882" s="38">
        <v>1662.5000000000002</v>
      </c>
    </row>
    <row r="2883" spans="1:8">
      <c r="A2883">
        <v>2882</v>
      </c>
      <c r="B2883" t="str">
        <f>IF(Data!$B2887&lt;&gt;INDEX(Unique!$B$2:$B$5, MATCH(Data!$A2887, Unique!$A$2:$A$5, 0)), "Mismatch", "")</f>
        <v/>
      </c>
      <c r="E2883" s="28" t="s">
        <v>19</v>
      </c>
      <c r="F2883" s="38">
        <v>0.35000000000000003</v>
      </c>
      <c r="G2883" s="43">
        <v>2750</v>
      </c>
      <c r="H2883" s="38">
        <v>962.50000000000011</v>
      </c>
    </row>
    <row r="2884" spans="1:8">
      <c r="A2884">
        <v>2883</v>
      </c>
      <c r="B2884" t="str">
        <f>IF(Data!$B2888&lt;&gt;INDEX(Unique!$B$2:$B$5, MATCH(Data!$A2888, Unique!$A$2:$A$5, 0)), "Mismatch", "")</f>
        <v/>
      </c>
      <c r="E2884" s="28" t="s">
        <v>20</v>
      </c>
      <c r="F2884" s="38">
        <v>0.25000000000000006</v>
      </c>
      <c r="G2884" s="43">
        <v>2750</v>
      </c>
      <c r="H2884" s="38">
        <v>687.50000000000011</v>
      </c>
    </row>
    <row r="2885" spans="1:8">
      <c r="A2885">
        <v>2884</v>
      </c>
      <c r="B2885" t="str">
        <f>IF(Data!$B2889&lt;&gt;INDEX(Unique!$B$2:$B$5, MATCH(Data!$A2889, Unique!$A$2:$A$5, 0)), "Mismatch", "")</f>
        <v/>
      </c>
      <c r="E2885" s="28" t="s">
        <v>21</v>
      </c>
      <c r="F2885" s="38">
        <v>0.30000000000000004</v>
      </c>
      <c r="G2885" s="43">
        <v>1250</v>
      </c>
      <c r="H2885" s="38">
        <v>375.00000000000006</v>
      </c>
    </row>
    <row r="2886" spans="1:8">
      <c r="A2886">
        <v>2885</v>
      </c>
      <c r="B2886" t="str">
        <f>IF(Data!$B2890&lt;&gt;INDEX(Unique!$B$2:$B$5, MATCH(Data!$A2890, Unique!$A$2:$A$5, 0)), "Mismatch", "")</f>
        <v/>
      </c>
      <c r="E2886" s="28" t="s">
        <v>22</v>
      </c>
      <c r="F2886" s="38">
        <v>0.44999999999999996</v>
      </c>
      <c r="G2886" s="43">
        <v>1750</v>
      </c>
      <c r="H2886" s="38">
        <v>787.49999999999989</v>
      </c>
    </row>
    <row r="2887" spans="1:8">
      <c r="A2887">
        <v>2886</v>
      </c>
      <c r="B2887" t="str">
        <f>IF(Data!$B2891&lt;&gt;INDEX(Unique!$B$2:$B$5, MATCH(Data!$A2891, Unique!$A$2:$A$5, 0)), "Mismatch", "")</f>
        <v/>
      </c>
      <c r="E2887" s="28" t="s">
        <v>23</v>
      </c>
      <c r="F2887" s="38">
        <v>0.35000000000000003</v>
      </c>
      <c r="G2887" s="43">
        <v>2750</v>
      </c>
      <c r="H2887" s="38">
        <v>962.50000000000011</v>
      </c>
    </row>
    <row r="2888" spans="1:8">
      <c r="A2888">
        <v>2887</v>
      </c>
      <c r="B2888" t="str">
        <f>IF(Data!$B2892&lt;&gt;INDEX(Unique!$B$2:$B$5, MATCH(Data!$A2892, Unique!$A$2:$A$5, 0)), "Mismatch", "")</f>
        <v/>
      </c>
      <c r="E2888" s="28" t="s">
        <v>18</v>
      </c>
      <c r="F2888" s="38">
        <v>0.35000000000000003</v>
      </c>
      <c r="G2888" s="43">
        <v>5250</v>
      </c>
      <c r="H2888" s="38">
        <v>1837.5000000000002</v>
      </c>
    </row>
    <row r="2889" spans="1:8">
      <c r="A2889">
        <v>2888</v>
      </c>
      <c r="B2889" t="str">
        <f>IF(Data!$B2893&lt;&gt;INDEX(Unique!$B$2:$B$5, MATCH(Data!$A2893, Unique!$A$2:$A$5, 0)), "Mismatch", "")</f>
        <v/>
      </c>
      <c r="E2889" s="28" t="s">
        <v>19</v>
      </c>
      <c r="F2889" s="38">
        <v>0.35000000000000003</v>
      </c>
      <c r="G2889" s="43">
        <v>1750</v>
      </c>
      <c r="H2889" s="38">
        <v>612.50000000000011</v>
      </c>
    </row>
    <row r="2890" spans="1:8">
      <c r="A2890">
        <v>2889</v>
      </c>
      <c r="B2890" t="str">
        <f>IF(Data!$B2894&lt;&gt;INDEX(Unique!$B$2:$B$5, MATCH(Data!$A2894, Unique!$A$2:$A$5, 0)), "Mismatch", "")</f>
        <v/>
      </c>
      <c r="E2890" s="28" t="s">
        <v>20</v>
      </c>
      <c r="F2890" s="38">
        <v>0.25000000000000006</v>
      </c>
      <c r="G2890" s="43">
        <v>2250</v>
      </c>
      <c r="H2890" s="38">
        <v>562.50000000000011</v>
      </c>
    </row>
    <row r="2891" spans="1:8">
      <c r="A2891">
        <v>2890</v>
      </c>
      <c r="B2891" t="str">
        <f>IF(Data!$B2895&lt;&gt;INDEX(Unique!$B$2:$B$5, MATCH(Data!$A2895, Unique!$A$2:$A$5, 0)), "Mismatch", "")</f>
        <v/>
      </c>
      <c r="E2891" s="28" t="s">
        <v>21</v>
      </c>
      <c r="F2891" s="38">
        <v>0.30000000000000004</v>
      </c>
      <c r="G2891" s="43">
        <v>1000</v>
      </c>
      <c r="H2891" s="38">
        <v>300.00000000000006</v>
      </c>
    </row>
    <row r="2892" spans="1:8">
      <c r="A2892">
        <v>2891</v>
      </c>
      <c r="B2892" t="str">
        <f>IF(Data!$B2896&lt;&gt;INDEX(Unique!$B$2:$B$5, MATCH(Data!$A2896, Unique!$A$2:$A$5, 0)), "Mismatch", "")</f>
        <v/>
      </c>
      <c r="E2892" s="28" t="s">
        <v>22</v>
      </c>
      <c r="F2892" s="38">
        <v>0.44999999999999996</v>
      </c>
      <c r="G2892" s="43">
        <v>1750</v>
      </c>
      <c r="H2892" s="38">
        <v>787.49999999999989</v>
      </c>
    </row>
    <row r="2893" spans="1:8">
      <c r="A2893">
        <v>2892</v>
      </c>
      <c r="B2893" t="str">
        <f>IF(Data!$B2897&lt;&gt;INDEX(Unique!$B$2:$B$5, MATCH(Data!$A2897, Unique!$A$2:$A$5, 0)), "Mismatch", "")</f>
        <v/>
      </c>
      <c r="E2893" s="28" t="s">
        <v>23</v>
      </c>
      <c r="F2893" s="38">
        <v>0.24999999999999997</v>
      </c>
      <c r="G2893" s="43">
        <v>2750</v>
      </c>
      <c r="H2893" s="38">
        <v>687.49999999999989</v>
      </c>
    </row>
    <row r="2894" spans="1:8">
      <c r="A2894">
        <v>2893</v>
      </c>
      <c r="B2894" t="str">
        <f>IF(Data!$B2898&lt;&gt;INDEX(Unique!$B$2:$B$5, MATCH(Data!$A2898, Unique!$A$2:$A$5, 0)), "Mismatch", "")</f>
        <v/>
      </c>
      <c r="E2894" s="28" t="s">
        <v>18</v>
      </c>
      <c r="F2894" s="38">
        <v>0.30000000000000004</v>
      </c>
      <c r="G2894" s="43">
        <v>4950</v>
      </c>
      <c r="H2894" s="38">
        <v>1485.0000000000002</v>
      </c>
    </row>
    <row r="2895" spans="1:8">
      <c r="A2895">
        <v>2894</v>
      </c>
      <c r="B2895" t="str">
        <f>IF(Data!$B2899&lt;&gt;INDEX(Unique!$B$2:$B$5, MATCH(Data!$A2899, Unique!$A$2:$A$5, 0)), "Mismatch", "")</f>
        <v/>
      </c>
      <c r="E2895" s="28" t="s">
        <v>19</v>
      </c>
      <c r="F2895" s="38">
        <v>0.30000000000000004</v>
      </c>
      <c r="G2895" s="43">
        <v>2000</v>
      </c>
      <c r="H2895" s="38">
        <v>600.00000000000011</v>
      </c>
    </row>
    <row r="2896" spans="1:8">
      <c r="A2896">
        <v>2895</v>
      </c>
      <c r="B2896" t="str">
        <f>IF(Data!$B2900&lt;&gt;INDEX(Unique!$B$2:$B$5, MATCH(Data!$A2900, Unique!$A$2:$A$5, 0)), "Mismatch", "")</f>
        <v/>
      </c>
      <c r="E2896" s="28" t="s">
        <v>20</v>
      </c>
      <c r="F2896" s="38">
        <v>0.20000000000000004</v>
      </c>
      <c r="G2896" s="43">
        <v>2250</v>
      </c>
      <c r="H2896" s="38">
        <v>450.00000000000011</v>
      </c>
    </row>
    <row r="2897" spans="1:8">
      <c r="A2897">
        <v>2896</v>
      </c>
      <c r="B2897" t="str">
        <f>IF(Data!$B2901&lt;&gt;INDEX(Unique!$B$2:$B$5, MATCH(Data!$A2901, Unique!$A$2:$A$5, 0)), "Mismatch", "")</f>
        <v/>
      </c>
      <c r="E2897" s="28" t="s">
        <v>21</v>
      </c>
      <c r="F2897" s="38">
        <v>0.24999999999999997</v>
      </c>
      <c r="G2897" s="43">
        <v>750</v>
      </c>
      <c r="H2897" s="38">
        <v>187.49999999999997</v>
      </c>
    </row>
    <row r="2898" spans="1:8">
      <c r="A2898">
        <v>2897</v>
      </c>
      <c r="B2898" t="str">
        <f>IF(Data!$B2902&lt;&gt;INDEX(Unique!$B$2:$B$5, MATCH(Data!$A2902, Unique!$A$2:$A$5, 0)), "Mismatch", "")</f>
        <v/>
      </c>
      <c r="E2898" s="28" t="s">
        <v>22</v>
      </c>
      <c r="F2898" s="38">
        <v>0.4</v>
      </c>
      <c r="G2898" s="43">
        <v>1250</v>
      </c>
      <c r="H2898" s="38">
        <v>500</v>
      </c>
    </row>
    <row r="2899" spans="1:8">
      <c r="A2899">
        <v>2898</v>
      </c>
      <c r="B2899" t="str">
        <f>IF(Data!$B2903&lt;&gt;INDEX(Unique!$B$2:$B$5, MATCH(Data!$A2903, Unique!$A$2:$A$5, 0)), "Mismatch", "")</f>
        <v/>
      </c>
      <c r="E2899" s="28" t="s">
        <v>23</v>
      </c>
      <c r="F2899" s="38">
        <v>0.30000000000000004</v>
      </c>
      <c r="G2899" s="43">
        <v>2250</v>
      </c>
      <c r="H2899" s="38">
        <v>675.00000000000011</v>
      </c>
    </row>
    <row r="2900" spans="1:8">
      <c r="A2900">
        <v>2899</v>
      </c>
      <c r="B2900" t="str">
        <f>IF(Data!$B2904&lt;&gt;INDEX(Unique!$B$2:$B$5, MATCH(Data!$A2904, Unique!$A$2:$A$5, 0)), "Mismatch", "")</f>
        <v/>
      </c>
      <c r="E2900" s="28" t="s">
        <v>18</v>
      </c>
      <c r="F2900" s="38">
        <v>0.30000000000000004</v>
      </c>
      <c r="G2900" s="43">
        <v>4500</v>
      </c>
      <c r="H2900" s="38">
        <v>1350.0000000000002</v>
      </c>
    </row>
    <row r="2901" spans="1:8">
      <c r="A2901">
        <v>2900</v>
      </c>
      <c r="B2901" t="str">
        <f>IF(Data!$B2905&lt;&gt;INDEX(Unique!$B$2:$B$5, MATCH(Data!$A2905, Unique!$A$2:$A$5, 0)), "Mismatch", "")</f>
        <v/>
      </c>
      <c r="E2901" s="28" t="s">
        <v>19</v>
      </c>
      <c r="F2901" s="38">
        <v>0.30000000000000004</v>
      </c>
      <c r="G2901" s="43">
        <v>1500</v>
      </c>
      <c r="H2901" s="38">
        <v>450.00000000000006</v>
      </c>
    </row>
    <row r="2902" spans="1:8">
      <c r="A2902">
        <v>2901</v>
      </c>
      <c r="B2902" t="str">
        <f>IF(Data!$B2906&lt;&gt;INDEX(Unique!$B$2:$B$5, MATCH(Data!$A2906, Unique!$A$2:$A$5, 0)), "Mismatch", "")</f>
        <v/>
      </c>
      <c r="E2902" s="28" t="s">
        <v>20</v>
      </c>
      <c r="F2902" s="38">
        <v>0.20000000000000004</v>
      </c>
      <c r="G2902" s="43">
        <v>1500</v>
      </c>
      <c r="H2902" s="38">
        <v>300.00000000000006</v>
      </c>
    </row>
    <row r="2903" spans="1:8">
      <c r="A2903">
        <v>2902</v>
      </c>
      <c r="B2903" t="str">
        <f>IF(Data!$B2907&lt;&gt;INDEX(Unique!$B$2:$B$5, MATCH(Data!$A2907, Unique!$A$2:$A$5, 0)), "Mismatch", "")</f>
        <v/>
      </c>
      <c r="E2903" s="28" t="s">
        <v>21</v>
      </c>
      <c r="F2903" s="38">
        <v>0.24999999999999997</v>
      </c>
      <c r="G2903" s="43">
        <v>750</v>
      </c>
      <c r="H2903" s="38">
        <v>187.49999999999997</v>
      </c>
    </row>
    <row r="2904" spans="1:8">
      <c r="A2904">
        <v>2903</v>
      </c>
      <c r="B2904" t="str">
        <f>IF(Data!$B2908&lt;&gt;INDEX(Unique!$B$2:$B$5, MATCH(Data!$A2908, Unique!$A$2:$A$5, 0)), "Mismatch", "")</f>
        <v/>
      </c>
      <c r="E2904" s="28" t="s">
        <v>22</v>
      </c>
      <c r="F2904" s="38">
        <v>0.6</v>
      </c>
      <c r="G2904" s="43">
        <v>1000</v>
      </c>
      <c r="H2904" s="38">
        <v>600</v>
      </c>
    </row>
    <row r="2905" spans="1:8">
      <c r="A2905">
        <v>2904</v>
      </c>
      <c r="B2905" t="str">
        <f>IF(Data!$B2909&lt;&gt;INDEX(Unique!$B$2:$B$5, MATCH(Data!$A2909, Unique!$A$2:$A$5, 0)), "Mismatch", "")</f>
        <v/>
      </c>
      <c r="E2905" s="28" t="s">
        <v>23</v>
      </c>
      <c r="F2905" s="38">
        <v>0.5</v>
      </c>
      <c r="G2905" s="43">
        <v>2250</v>
      </c>
      <c r="H2905" s="38">
        <v>1125</v>
      </c>
    </row>
    <row r="2906" spans="1:8">
      <c r="A2906">
        <v>2905</v>
      </c>
      <c r="B2906" t="str">
        <f>IF(Data!$B2910&lt;&gt;INDEX(Unique!$B$2:$B$5, MATCH(Data!$A2910, Unique!$A$2:$A$5, 0)), "Mismatch", "")</f>
        <v/>
      </c>
      <c r="E2906" s="28" t="s">
        <v>18</v>
      </c>
      <c r="F2906" s="38">
        <v>0.6</v>
      </c>
      <c r="G2906" s="43">
        <v>4950</v>
      </c>
      <c r="H2906" s="38">
        <v>2970</v>
      </c>
    </row>
    <row r="2907" spans="1:8">
      <c r="A2907">
        <v>2906</v>
      </c>
      <c r="B2907" t="str">
        <f>IF(Data!$B2911&lt;&gt;INDEX(Unique!$B$2:$B$5, MATCH(Data!$A2911, Unique!$A$2:$A$5, 0)), "Mismatch", "")</f>
        <v/>
      </c>
      <c r="E2907" s="28" t="s">
        <v>19</v>
      </c>
      <c r="F2907" s="38">
        <v>0.45</v>
      </c>
      <c r="G2907" s="43">
        <v>2000</v>
      </c>
      <c r="H2907" s="38">
        <v>900</v>
      </c>
    </row>
    <row r="2908" spans="1:8">
      <c r="A2908">
        <v>2907</v>
      </c>
      <c r="B2908" t="str">
        <f>IF(Data!$B2912&lt;&gt;INDEX(Unique!$B$2:$B$5, MATCH(Data!$A2912, Unique!$A$2:$A$5, 0)), "Mismatch", "")</f>
        <v/>
      </c>
      <c r="E2908" s="28" t="s">
        <v>20</v>
      </c>
      <c r="F2908" s="38">
        <v>0.4</v>
      </c>
      <c r="G2908" s="43">
        <v>1750</v>
      </c>
      <c r="H2908" s="38">
        <v>700</v>
      </c>
    </row>
    <row r="2909" spans="1:8">
      <c r="A2909">
        <v>2908</v>
      </c>
      <c r="B2909" t="str">
        <f>IF(Data!$B2913&lt;&gt;INDEX(Unique!$B$2:$B$5, MATCH(Data!$A2913, Unique!$A$2:$A$5, 0)), "Mismatch", "")</f>
        <v/>
      </c>
      <c r="E2909" s="28" t="s">
        <v>21</v>
      </c>
      <c r="F2909" s="38">
        <v>0.4</v>
      </c>
      <c r="G2909" s="43">
        <v>1000</v>
      </c>
      <c r="H2909" s="38">
        <v>400</v>
      </c>
    </row>
    <row r="2910" spans="1:8">
      <c r="A2910">
        <v>2909</v>
      </c>
      <c r="B2910" t="str">
        <f>IF(Data!$B2914&lt;&gt;INDEX(Unique!$B$2:$B$5, MATCH(Data!$A2914, Unique!$A$2:$A$5, 0)), "Mismatch", "")</f>
        <v/>
      </c>
      <c r="E2910" s="28" t="s">
        <v>22</v>
      </c>
      <c r="F2910" s="38">
        <v>0.49999999999999994</v>
      </c>
      <c r="G2910" s="43">
        <v>1250</v>
      </c>
      <c r="H2910" s="38">
        <v>624.99999999999989</v>
      </c>
    </row>
    <row r="2911" spans="1:8">
      <c r="A2911">
        <v>2910</v>
      </c>
      <c r="B2911" t="str">
        <f>IF(Data!$B2915&lt;&gt;INDEX(Unique!$B$2:$B$5, MATCH(Data!$A2915, Unique!$A$2:$A$5, 0)), "Mismatch", "")</f>
        <v/>
      </c>
      <c r="E2911" s="28" t="s">
        <v>23</v>
      </c>
      <c r="F2911" s="38">
        <v>0.54999999999999993</v>
      </c>
      <c r="G2911" s="43">
        <v>2500</v>
      </c>
      <c r="H2911" s="38">
        <v>1374.9999999999998</v>
      </c>
    </row>
    <row r="2912" spans="1:8">
      <c r="A2912">
        <v>2911</v>
      </c>
      <c r="B2912" t="str">
        <f>IF(Data!$B2916&lt;&gt;INDEX(Unique!$B$2:$B$5, MATCH(Data!$A2916, Unique!$A$2:$A$5, 0)), "Mismatch", "")</f>
        <v/>
      </c>
      <c r="E2912" s="28" t="s">
        <v>18</v>
      </c>
      <c r="F2912" s="38">
        <v>0.4</v>
      </c>
      <c r="G2912" s="43">
        <v>5000</v>
      </c>
      <c r="H2912" s="38">
        <v>2000</v>
      </c>
    </row>
    <row r="2913" spans="1:8">
      <c r="A2913">
        <v>2912</v>
      </c>
      <c r="B2913" t="str">
        <f>IF(Data!$B2917&lt;&gt;INDEX(Unique!$B$2:$B$5, MATCH(Data!$A2917, Unique!$A$2:$A$5, 0)), "Mismatch", "")</f>
        <v/>
      </c>
      <c r="E2913" s="28" t="s">
        <v>19</v>
      </c>
      <c r="F2913" s="38">
        <v>0.35000000000000009</v>
      </c>
      <c r="G2913" s="43">
        <v>2500</v>
      </c>
      <c r="H2913" s="38">
        <v>875.00000000000023</v>
      </c>
    </row>
    <row r="2914" spans="1:8">
      <c r="A2914">
        <v>2913</v>
      </c>
      <c r="B2914" t="str">
        <f>IF(Data!$B2918&lt;&gt;INDEX(Unique!$B$2:$B$5, MATCH(Data!$A2918, Unique!$A$2:$A$5, 0)), "Mismatch", "")</f>
        <v/>
      </c>
      <c r="E2914" s="28" t="s">
        <v>20</v>
      </c>
      <c r="F2914" s="38">
        <v>0.30000000000000004</v>
      </c>
      <c r="G2914" s="43">
        <v>2000</v>
      </c>
      <c r="H2914" s="38">
        <v>600.00000000000011</v>
      </c>
    </row>
    <row r="2915" spans="1:8">
      <c r="A2915">
        <v>2914</v>
      </c>
      <c r="B2915" t="str">
        <f>IF(Data!$B2919&lt;&gt;INDEX(Unique!$B$2:$B$5, MATCH(Data!$A2919, Unique!$A$2:$A$5, 0)), "Mismatch", "")</f>
        <v/>
      </c>
      <c r="E2915" s="28" t="s">
        <v>21</v>
      </c>
      <c r="F2915" s="38">
        <v>0.30000000000000004</v>
      </c>
      <c r="G2915" s="43">
        <v>1750</v>
      </c>
      <c r="H2915" s="38">
        <v>525.00000000000011</v>
      </c>
    </row>
    <row r="2916" spans="1:8">
      <c r="A2916">
        <v>2915</v>
      </c>
      <c r="B2916" t="str">
        <f>IF(Data!$B2920&lt;&gt;INDEX(Unique!$B$2:$B$5, MATCH(Data!$A2920, Unique!$A$2:$A$5, 0)), "Mismatch", "")</f>
        <v/>
      </c>
      <c r="E2916" s="28" t="s">
        <v>22</v>
      </c>
      <c r="F2916" s="38">
        <v>0.4</v>
      </c>
      <c r="G2916" s="43">
        <v>1750</v>
      </c>
      <c r="H2916" s="38">
        <v>700</v>
      </c>
    </row>
    <row r="2917" spans="1:8">
      <c r="A2917">
        <v>2916</v>
      </c>
      <c r="B2917" t="str">
        <f>IF(Data!$B2921&lt;&gt;INDEX(Unique!$B$2:$B$5, MATCH(Data!$A2921, Unique!$A$2:$A$5, 0)), "Mismatch", "")</f>
        <v/>
      </c>
      <c r="E2917" s="28" t="s">
        <v>23</v>
      </c>
      <c r="F2917" s="38">
        <v>0.55000000000000004</v>
      </c>
      <c r="G2917" s="43">
        <v>3250</v>
      </c>
      <c r="H2917" s="38">
        <v>1787.5000000000002</v>
      </c>
    </row>
    <row r="2918" spans="1:8">
      <c r="A2918">
        <v>2917</v>
      </c>
      <c r="B2918" t="str">
        <f>IF(Data!$B2922&lt;&gt;INDEX(Unique!$B$2:$B$5, MATCH(Data!$A2922, Unique!$A$2:$A$5, 0)), "Mismatch", "")</f>
        <v/>
      </c>
      <c r="E2918" s="28" t="s">
        <v>18</v>
      </c>
      <c r="F2918" s="38">
        <v>0.5</v>
      </c>
      <c r="G2918" s="43">
        <v>5500</v>
      </c>
      <c r="H2918" s="38">
        <v>2750</v>
      </c>
    </row>
    <row r="2919" spans="1:8">
      <c r="A2919">
        <v>2918</v>
      </c>
      <c r="B2919" t="str">
        <f>IF(Data!$B2923&lt;&gt;INDEX(Unique!$B$2:$B$5, MATCH(Data!$A2923, Unique!$A$2:$A$5, 0)), "Mismatch", "")</f>
        <v/>
      </c>
      <c r="E2919" s="28" t="s">
        <v>19</v>
      </c>
      <c r="F2919" s="38">
        <v>0.45000000000000007</v>
      </c>
      <c r="G2919" s="43">
        <v>3000</v>
      </c>
      <c r="H2919" s="38">
        <v>1350.0000000000002</v>
      </c>
    </row>
    <row r="2920" spans="1:8">
      <c r="A2920">
        <v>2919</v>
      </c>
      <c r="B2920" t="str">
        <f>IF(Data!$B2924&lt;&gt;INDEX(Unique!$B$2:$B$5, MATCH(Data!$A2924, Unique!$A$2:$A$5, 0)), "Mismatch", "")</f>
        <v/>
      </c>
      <c r="E2920" s="28" t="s">
        <v>20</v>
      </c>
      <c r="F2920" s="38">
        <v>0.4</v>
      </c>
      <c r="G2920" s="43">
        <v>2250</v>
      </c>
      <c r="H2920" s="38">
        <v>900</v>
      </c>
    </row>
    <row r="2921" spans="1:8">
      <c r="A2921">
        <v>2920</v>
      </c>
      <c r="B2921" t="str">
        <f>IF(Data!$B2925&lt;&gt;INDEX(Unique!$B$2:$B$5, MATCH(Data!$A2925, Unique!$A$2:$A$5, 0)), "Mismatch", "")</f>
        <v/>
      </c>
      <c r="E2921" s="28" t="s">
        <v>21</v>
      </c>
      <c r="F2921" s="38">
        <v>0.4</v>
      </c>
      <c r="G2921" s="43">
        <v>1750</v>
      </c>
      <c r="H2921" s="38">
        <v>700</v>
      </c>
    </row>
    <row r="2922" spans="1:8">
      <c r="A2922">
        <v>2921</v>
      </c>
      <c r="B2922" t="str">
        <f>IF(Data!$B2926&lt;&gt;INDEX(Unique!$B$2:$B$5, MATCH(Data!$A2926, Unique!$A$2:$A$5, 0)), "Mismatch", "")</f>
        <v/>
      </c>
      <c r="E2922" s="28" t="s">
        <v>22</v>
      </c>
      <c r="F2922" s="38">
        <v>0.5</v>
      </c>
      <c r="G2922" s="43">
        <v>2000</v>
      </c>
      <c r="H2922" s="38">
        <v>1000</v>
      </c>
    </row>
    <row r="2923" spans="1:8">
      <c r="A2923">
        <v>2922</v>
      </c>
      <c r="B2923" t="str">
        <f>IF(Data!$B2927&lt;&gt;INDEX(Unique!$B$2:$B$5, MATCH(Data!$A2927, Unique!$A$2:$A$5, 0)), "Mismatch", "")</f>
        <v/>
      </c>
      <c r="E2923" s="28" t="s">
        <v>23</v>
      </c>
      <c r="F2923" s="38">
        <v>0.55000000000000004</v>
      </c>
      <c r="G2923" s="43">
        <v>3750</v>
      </c>
      <c r="H2923" s="38">
        <v>2062.5</v>
      </c>
    </row>
    <row r="2924" spans="1:8">
      <c r="A2924">
        <v>2923</v>
      </c>
      <c r="B2924" t="str">
        <f>IF(Data!$B2928&lt;&gt;INDEX(Unique!$B$2:$B$5, MATCH(Data!$A2928, Unique!$A$2:$A$5, 0)), "Mismatch", "")</f>
        <v/>
      </c>
      <c r="E2924" s="28" t="s">
        <v>18</v>
      </c>
      <c r="F2924" s="38">
        <v>0.5</v>
      </c>
      <c r="G2924" s="43">
        <v>5250</v>
      </c>
      <c r="H2924" s="38">
        <v>2625</v>
      </c>
    </row>
    <row r="2925" spans="1:8">
      <c r="A2925">
        <v>2924</v>
      </c>
      <c r="B2925" t="str">
        <f>IF(Data!$B2929&lt;&gt;INDEX(Unique!$B$2:$B$5, MATCH(Data!$A2929, Unique!$A$2:$A$5, 0)), "Mismatch", "")</f>
        <v/>
      </c>
      <c r="E2925" s="28" t="s">
        <v>19</v>
      </c>
      <c r="F2925" s="38">
        <v>0.45000000000000007</v>
      </c>
      <c r="G2925" s="43">
        <v>3000</v>
      </c>
      <c r="H2925" s="38">
        <v>1350.0000000000002</v>
      </c>
    </row>
    <row r="2926" spans="1:8">
      <c r="A2926">
        <v>2925</v>
      </c>
      <c r="B2926" t="str">
        <f>IF(Data!$B2930&lt;&gt;INDEX(Unique!$B$2:$B$5, MATCH(Data!$A2930, Unique!$A$2:$A$5, 0)), "Mismatch", "")</f>
        <v/>
      </c>
      <c r="E2926" s="28" t="s">
        <v>20</v>
      </c>
      <c r="F2926" s="38">
        <v>0.4</v>
      </c>
      <c r="G2926" s="43">
        <v>2250</v>
      </c>
      <c r="H2926" s="38">
        <v>900</v>
      </c>
    </row>
    <row r="2927" spans="1:8">
      <c r="A2927">
        <v>2926</v>
      </c>
      <c r="B2927" t="str">
        <f>IF(Data!$B2931&lt;&gt;INDEX(Unique!$B$2:$B$5, MATCH(Data!$A2931, Unique!$A$2:$A$5, 0)), "Mismatch", "")</f>
        <v/>
      </c>
      <c r="E2927" s="28" t="s">
        <v>21</v>
      </c>
      <c r="F2927" s="38">
        <v>0.4</v>
      </c>
      <c r="G2927" s="43">
        <v>2000</v>
      </c>
      <c r="H2927" s="38">
        <v>800</v>
      </c>
    </row>
    <row r="2928" spans="1:8">
      <c r="A2928">
        <v>2927</v>
      </c>
      <c r="B2928" t="str">
        <f>IF(Data!$B2932&lt;&gt;INDEX(Unique!$B$2:$B$5, MATCH(Data!$A2932, Unique!$A$2:$A$5, 0)), "Mismatch", "")</f>
        <v/>
      </c>
      <c r="E2928" s="28" t="s">
        <v>22</v>
      </c>
      <c r="F2928" s="38">
        <v>0.5</v>
      </c>
      <c r="G2928" s="43">
        <v>1750</v>
      </c>
      <c r="H2928" s="38">
        <v>875</v>
      </c>
    </row>
    <row r="2929" spans="1:8">
      <c r="A2929">
        <v>2928</v>
      </c>
      <c r="B2929" t="str">
        <f>IF(Data!$B2933&lt;&gt;INDEX(Unique!$B$2:$B$5, MATCH(Data!$A2933, Unique!$A$2:$A$5, 0)), "Mismatch", "")</f>
        <v/>
      </c>
      <c r="E2929" s="28" t="s">
        <v>23</v>
      </c>
      <c r="F2929" s="38">
        <v>0.55000000000000004</v>
      </c>
      <c r="G2929" s="43">
        <v>3500</v>
      </c>
      <c r="H2929" s="38">
        <v>1925.0000000000002</v>
      </c>
    </row>
    <row r="2930" spans="1:8">
      <c r="A2930">
        <v>2929</v>
      </c>
      <c r="B2930" t="str">
        <f>IF(Data!$B2934&lt;&gt;INDEX(Unique!$B$2:$B$5, MATCH(Data!$A2934, Unique!$A$2:$A$5, 0)), "Mismatch", "")</f>
        <v/>
      </c>
      <c r="E2930" s="28" t="s">
        <v>18</v>
      </c>
      <c r="F2930" s="38">
        <v>0.4</v>
      </c>
      <c r="G2930" s="43">
        <v>4750</v>
      </c>
      <c r="H2930" s="38">
        <v>1900</v>
      </c>
    </row>
    <row r="2931" spans="1:8">
      <c r="A2931">
        <v>2930</v>
      </c>
      <c r="B2931" t="str">
        <f>IF(Data!$B2935&lt;&gt;INDEX(Unique!$B$2:$B$5, MATCH(Data!$A2935, Unique!$A$2:$A$5, 0)), "Mismatch", "")</f>
        <v/>
      </c>
      <c r="E2931" s="28" t="s">
        <v>19</v>
      </c>
      <c r="F2931" s="38">
        <v>0.35000000000000009</v>
      </c>
      <c r="G2931" s="43">
        <v>2750</v>
      </c>
      <c r="H2931" s="38">
        <v>962.50000000000023</v>
      </c>
    </row>
    <row r="2932" spans="1:8">
      <c r="A2932">
        <v>2931</v>
      </c>
      <c r="B2932" t="str">
        <f>IF(Data!$B2936&lt;&gt;INDEX(Unique!$B$2:$B$5, MATCH(Data!$A2936, Unique!$A$2:$A$5, 0)), "Mismatch", "")</f>
        <v/>
      </c>
      <c r="E2932" s="28" t="s">
        <v>20</v>
      </c>
      <c r="F2932" s="38">
        <v>0.30000000000000004</v>
      </c>
      <c r="G2932" s="43">
        <v>1750</v>
      </c>
      <c r="H2932" s="38">
        <v>525.00000000000011</v>
      </c>
    </row>
    <row r="2933" spans="1:8">
      <c r="A2933">
        <v>2932</v>
      </c>
      <c r="B2933" t="str">
        <f>IF(Data!$B2937&lt;&gt;INDEX(Unique!$B$2:$B$5, MATCH(Data!$A2937, Unique!$A$2:$A$5, 0)), "Mismatch", "")</f>
        <v/>
      </c>
      <c r="E2933" s="28" t="s">
        <v>21</v>
      </c>
      <c r="F2933" s="38">
        <v>0.30000000000000004</v>
      </c>
      <c r="G2933" s="43">
        <v>1500</v>
      </c>
      <c r="H2933" s="38">
        <v>450.00000000000006</v>
      </c>
    </row>
    <row r="2934" spans="1:8">
      <c r="A2934">
        <v>2933</v>
      </c>
      <c r="B2934" t="str">
        <f>IF(Data!$B2938&lt;&gt;INDEX(Unique!$B$2:$B$5, MATCH(Data!$A2938, Unique!$A$2:$A$5, 0)), "Mismatch", "")</f>
        <v/>
      </c>
      <c r="E2934" s="28" t="s">
        <v>22</v>
      </c>
      <c r="F2934" s="38">
        <v>0.4</v>
      </c>
      <c r="G2934" s="43">
        <v>1500</v>
      </c>
      <c r="H2934" s="38">
        <v>600</v>
      </c>
    </row>
    <row r="2935" spans="1:8">
      <c r="A2935">
        <v>2934</v>
      </c>
      <c r="B2935" t="str">
        <f>IF(Data!$B2939&lt;&gt;INDEX(Unique!$B$2:$B$5, MATCH(Data!$A2939, Unique!$A$2:$A$5, 0)), "Mismatch", "")</f>
        <v/>
      </c>
      <c r="E2935" s="28" t="s">
        <v>23</v>
      </c>
      <c r="F2935" s="38">
        <v>0.45</v>
      </c>
      <c r="G2935" s="43">
        <v>2250</v>
      </c>
      <c r="H2935" s="38">
        <v>1012.5</v>
      </c>
    </row>
    <row r="2936" spans="1:8">
      <c r="A2936">
        <v>2935</v>
      </c>
      <c r="B2936" t="str">
        <f>IF(Data!$B2940&lt;&gt;INDEX(Unique!$B$2:$B$5, MATCH(Data!$A2940, Unique!$A$2:$A$5, 0)), "Mismatch", "")</f>
        <v/>
      </c>
      <c r="E2936" s="28" t="s">
        <v>18</v>
      </c>
      <c r="F2936" s="38">
        <v>0.49999999999999994</v>
      </c>
      <c r="G2936" s="43">
        <v>4000</v>
      </c>
      <c r="H2936" s="38">
        <v>1999.9999999999998</v>
      </c>
    </row>
    <row r="2937" spans="1:8">
      <c r="A2937">
        <v>2936</v>
      </c>
      <c r="B2937" t="str">
        <f>IF(Data!$B2941&lt;&gt;INDEX(Unique!$B$2:$B$5, MATCH(Data!$A2941, Unique!$A$2:$A$5, 0)), "Mismatch", "")</f>
        <v/>
      </c>
      <c r="E2937" s="28" t="s">
        <v>19</v>
      </c>
      <c r="F2937" s="38">
        <v>0.4</v>
      </c>
      <c r="G2937" s="43">
        <v>2500</v>
      </c>
      <c r="H2937" s="38">
        <v>1000</v>
      </c>
    </row>
    <row r="2938" spans="1:8">
      <c r="A2938">
        <v>2937</v>
      </c>
      <c r="B2938" t="str">
        <f>IF(Data!$B2942&lt;&gt;INDEX(Unique!$B$2:$B$5, MATCH(Data!$A2942, Unique!$A$2:$A$5, 0)), "Mismatch", "")</f>
        <v/>
      </c>
      <c r="E2938" s="28" t="s">
        <v>20</v>
      </c>
      <c r="F2938" s="38">
        <v>0.4</v>
      </c>
      <c r="G2938" s="43">
        <v>1500</v>
      </c>
      <c r="H2938" s="38">
        <v>600</v>
      </c>
    </row>
    <row r="2939" spans="1:8">
      <c r="A2939">
        <v>2938</v>
      </c>
      <c r="B2939" t="str">
        <f>IF(Data!$B2943&lt;&gt;INDEX(Unique!$B$2:$B$5, MATCH(Data!$A2943, Unique!$A$2:$A$5, 0)), "Mismatch", "")</f>
        <v/>
      </c>
      <c r="E2939" s="28" t="s">
        <v>21</v>
      </c>
      <c r="F2939" s="38">
        <v>0.4</v>
      </c>
      <c r="G2939" s="43">
        <v>1250</v>
      </c>
      <c r="H2939" s="38">
        <v>500</v>
      </c>
    </row>
    <row r="2940" spans="1:8">
      <c r="A2940">
        <v>2939</v>
      </c>
      <c r="B2940" t="str">
        <f>IF(Data!$B2944&lt;&gt;INDEX(Unique!$B$2:$B$5, MATCH(Data!$A2944, Unique!$A$2:$A$5, 0)), "Mismatch", "")</f>
        <v/>
      </c>
      <c r="E2940" s="28" t="s">
        <v>22</v>
      </c>
      <c r="F2940" s="38">
        <v>0.49999999999999994</v>
      </c>
      <c r="G2940" s="43">
        <v>1250</v>
      </c>
      <c r="H2940" s="38">
        <v>624.99999999999989</v>
      </c>
    </row>
    <row r="2941" spans="1:8">
      <c r="A2941">
        <v>2940</v>
      </c>
      <c r="B2941" t="str">
        <f>IF(Data!$B2945&lt;&gt;INDEX(Unique!$B$2:$B$5, MATCH(Data!$A2945, Unique!$A$2:$A$5, 0)), "Mismatch", "")</f>
        <v/>
      </c>
      <c r="E2941" s="28" t="s">
        <v>23</v>
      </c>
      <c r="F2941" s="38">
        <v>0.54999999999999982</v>
      </c>
      <c r="G2941" s="43">
        <v>2500</v>
      </c>
      <c r="H2941" s="38">
        <v>1374.9999999999995</v>
      </c>
    </row>
    <row r="2942" spans="1:8">
      <c r="A2942">
        <v>2941</v>
      </c>
      <c r="B2942" t="str">
        <f>IF(Data!$B2946&lt;&gt;INDEX(Unique!$B$2:$B$5, MATCH(Data!$A2946, Unique!$A$2:$A$5, 0)), "Mismatch", "")</f>
        <v/>
      </c>
      <c r="E2942" s="28" t="s">
        <v>18</v>
      </c>
      <c r="F2942" s="38">
        <v>0.49999999999999994</v>
      </c>
      <c r="G2942" s="43">
        <v>4000</v>
      </c>
      <c r="H2942" s="38">
        <v>1999.9999999999998</v>
      </c>
    </row>
    <row r="2943" spans="1:8">
      <c r="A2943">
        <v>2942</v>
      </c>
      <c r="B2943" t="str">
        <f>IF(Data!$B2947&lt;&gt;INDEX(Unique!$B$2:$B$5, MATCH(Data!$A2947, Unique!$A$2:$A$5, 0)), "Mismatch", "")</f>
        <v/>
      </c>
      <c r="E2943" s="28" t="s">
        <v>19</v>
      </c>
      <c r="F2943" s="38">
        <v>0.4</v>
      </c>
      <c r="G2943" s="43">
        <v>2500</v>
      </c>
      <c r="H2943" s="38">
        <v>1000</v>
      </c>
    </row>
    <row r="2944" spans="1:8">
      <c r="A2944">
        <v>2943</v>
      </c>
      <c r="B2944" t="str">
        <f>IF(Data!$B2948&lt;&gt;INDEX(Unique!$B$2:$B$5, MATCH(Data!$A2948, Unique!$A$2:$A$5, 0)), "Mismatch", "")</f>
        <v/>
      </c>
      <c r="E2944" s="28" t="s">
        <v>20</v>
      </c>
      <c r="F2944" s="38">
        <v>0.4</v>
      </c>
      <c r="G2944" s="43">
        <v>1950</v>
      </c>
      <c r="H2944" s="38">
        <v>780</v>
      </c>
    </row>
    <row r="2945" spans="1:8">
      <c r="A2945">
        <v>2944</v>
      </c>
      <c r="B2945" t="str">
        <f>IF(Data!$B2949&lt;&gt;INDEX(Unique!$B$2:$B$5, MATCH(Data!$A2949, Unique!$A$2:$A$5, 0)), "Mismatch", "")</f>
        <v/>
      </c>
      <c r="E2945" s="28" t="s">
        <v>21</v>
      </c>
      <c r="F2945" s="38">
        <v>0.4</v>
      </c>
      <c r="G2945" s="43">
        <v>1750</v>
      </c>
      <c r="H2945" s="38">
        <v>700</v>
      </c>
    </row>
    <row r="2946" spans="1:8">
      <c r="A2946">
        <v>2945</v>
      </c>
      <c r="B2946" t="str">
        <f>IF(Data!$B2950&lt;&gt;INDEX(Unique!$B$2:$B$5, MATCH(Data!$A2950, Unique!$A$2:$A$5, 0)), "Mismatch", "")</f>
        <v/>
      </c>
      <c r="E2946" s="28" t="s">
        <v>22</v>
      </c>
      <c r="F2946" s="38">
        <v>0.6</v>
      </c>
      <c r="G2946" s="43">
        <v>1500</v>
      </c>
      <c r="H2946" s="38">
        <v>900</v>
      </c>
    </row>
    <row r="2947" spans="1:8">
      <c r="A2947">
        <v>2946</v>
      </c>
      <c r="B2947" t="str">
        <f>IF(Data!$B2951&lt;&gt;INDEX(Unique!$B$2:$B$5, MATCH(Data!$A2951, Unique!$A$2:$A$5, 0)), "Mismatch", "")</f>
        <v/>
      </c>
      <c r="E2947" s="28" t="s">
        <v>23</v>
      </c>
      <c r="F2947" s="38">
        <v>0.64999999999999991</v>
      </c>
      <c r="G2947" s="43">
        <v>2500</v>
      </c>
      <c r="H2947" s="38">
        <v>1624.9999999999998</v>
      </c>
    </row>
    <row r="2948" spans="1:8">
      <c r="A2948">
        <v>2947</v>
      </c>
      <c r="B2948" t="str">
        <f>IF(Data!$B2952&lt;&gt;INDEX(Unique!$B$2:$B$5, MATCH(Data!$A2952, Unique!$A$2:$A$5, 0)), "Mismatch", "")</f>
        <v/>
      </c>
      <c r="E2948" s="28" t="s">
        <v>18</v>
      </c>
      <c r="F2948" s="38">
        <v>0.6</v>
      </c>
      <c r="G2948" s="43">
        <v>5000</v>
      </c>
      <c r="H2948" s="38">
        <v>3000</v>
      </c>
    </row>
    <row r="2949" spans="1:8">
      <c r="A2949">
        <v>2948</v>
      </c>
      <c r="B2949" t="str">
        <f>IF(Data!$B2953&lt;&gt;INDEX(Unique!$B$2:$B$5, MATCH(Data!$A2953, Unique!$A$2:$A$5, 0)), "Mismatch", "")</f>
        <v/>
      </c>
      <c r="E2949" s="28" t="s">
        <v>19</v>
      </c>
      <c r="F2949" s="38">
        <v>0.5</v>
      </c>
      <c r="G2949" s="43">
        <v>3000</v>
      </c>
      <c r="H2949" s="38">
        <v>1500</v>
      </c>
    </row>
    <row r="2950" spans="1:8">
      <c r="A2950">
        <v>2949</v>
      </c>
      <c r="B2950" t="str">
        <f>IF(Data!$B2954&lt;&gt;INDEX(Unique!$B$2:$B$5, MATCH(Data!$A2954, Unique!$A$2:$A$5, 0)), "Mismatch", "")</f>
        <v/>
      </c>
      <c r="E2950" s="28" t="s">
        <v>20</v>
      </c>
      <c r="F2950" s="38">
        <v>0.5</v>
      </c>
      <c r="G2950" s="43">
        <v>2500</v>
      </c>
      <c r="H2950" s="38">
        <v>1250</v>
      </c>
    </row>
    <row r="2951" spans="1:8">
      <c r="A2951">
        <v>2950</v>
      </c>
      <c r="B2951" t="str">
        <f>IF(Data!$B2955&lt;&gt;INDEX(Unique!$B$2:$B$5, MATCH(Data!$A2955, Unique!$A$2:$A$5, 0)), "Mismatch", "")</f>
        <v/>
      </c>
      <c r="E2951" s="28" t="s">
        <v>21</v>
      </c>
      <c r="F2951" s="38">
        <v>0.5</v>
      </c>
      <c r="G2951" s="43">
        <v>2000</v>
      </c>
      <c r="H2951" s="38">
        <v>1000</v>
      </c>
    </row>
    <row r="2952" spans="1:8">
      <c r="A2952">
        <v>2951</v>
      </c>
      <c r="B2952" t="str">
        <f>IF(Data!$B2956&lt;&gt;INDEX(Unique!$B$2:$B$5, MATCH(Data!$A2956, Unique!$A$2:$A$5, 0)), "Mismatch", "")</f>
        <v/>
      </c>
      <c r="E2952" s="28" t="s">
        <v>22</v>
      </c>
      <c r="F2952" s="38">
        <v>0.6</v>
      </c>
      <c r="G2952" s="43">
        <v>2000</v>
      </c>
      <c r="H2952" s="38">
        <v>1200</v>
      </c>
    </row>
    <row r="2953" spans="1:8">
      <c r="A2953">
        <v>2952</v>
      </c>
      <c r="B2953" t="str">
        <f>IF(Data!$B2957&lt;&gt;INDEX(Unique!$B$2:$B$5, MATCH(Data!$A2957, Unique!$A$2:$A$5, 0)), "Mismatch", "")</f>
        <v/>
      </c>
      <c r="E2953" s="28" t="s">
        <v>23</v>
      </c>
      <c r="F2953" s="38">
        <v>0.64999999999999991</v>
      </c>
      <c r="G2953" s="43">
        <v>3000</v>
      </c>
      <c r="H2953" s="38">
        <v>1949.9999999999998</v>
      </c>
    </row>
    <row r="2954" spans="1:8">
      <c r="A2954">
        <v>2953</v>
      </c>
      <c r="B2954" t="str">
        <f>IF(Data!$B2958&lt;&gt;INDEX(Unique!$B$2:$B$5, MATCH(Data!$A2958, Unique!$A$2:$A$5, 0)), "Mismatch", "")</f>
        <v/>
      </c>
      <c r="E2954" s="28" t="s">
        <v>18</v>
      </c>
      <c r="F2954" s="38">
        <v>0.30000000000000004</v>
      </c>
      <c r="G2954" s="43">
        <v>4500</v>
      </c>
      <c r="H2954" s="38">
        <v>1350.0000000000002</v>
      </c>
    </row>
    <row r="2955" spans="1:8">
      <c r="A2955">
        <v>2954</v>
      </c>
      <c r="B2955" t="str">
        <f>IF(Data!$B2959&lt;&gt;INDEX(Unique!$B$2:$B$5, MATCH(Data!$A2959, Unique!$A$2:$A$5, 0)), "Mismatch", "")</f>
        <v/>
      </c>
      <c r="E2955" s="28" t="s">
        <v>19</v>
      </c>
      <c r="F2955" s="38">
        <v>0.30000000000000004</v>
      </c>
      <c r="G2955" s="43">
        <v>2500</v>
      </c>
      <c r="H2955" s="38">
        <v>750.00000000000011</v>
      </c>
    </row>
    <row r="2956" spans="1:8">
      <c r="A2956">
        <v>2955</v>
      </c>
      <c r="B2956" t="str">
        <f>IF(Data!$B2960&lt;&gt;INDEX(Unique!$B$2:$B$5, MATCH(Data!$A2960, Unique!$A$2:$A$5, 0)), "Mismatch", "")</f>
        <v/>
      </c>
      <c r="E2956" s="28" t="s">
        <v>20</v>
      </c>
      <c r="F2956" s="38">
        <v>0.20000000000000007</v>
      </c>
      <c r="G2956" s="43">
        <v>2500</v>
      </c>
      <c r="H2956" s="38">
        <v>500.00000000000017</v>
      </c>
    </row>
    <row r="2957" spans="1:8">
      <c r="A2957">
        <v>2956</v>
      </c>
      <c r="B2957" t="str">
        <f>IF(Data!$B2961&lt;&gt;INDEX(Unique!$B$2:$B$5, MATCH(Data!$A2961, Unique!$A$2:$A$5, 0)), "Mismatch", "")</f>
        <v/>
      </c>
      <c r="E2957" s="28" t="s">
        <v>21</v>
      </c>
      <c r="F2957" s="38">
        <v>0.25000000000000006</v>
      </c>
      <c r="G2957" s="43">
        <v>1000</v>
      </c>
      <c r="H2957" s="38">
        <v>250.00000000000006</v>
      </c>
    </row>
    <row r="2958" spans="1:8">
      <c r="A2958">
        <v>2957</v>
      </c>
      <c r="B2958" t="str">
        <f>IF(Data!$B2962&lt;&gt;INDEX(Unique!$B$2:$B$5, MATCH(Data!$A2962, Unique!$A$2:$A$5, 0)), "Mismatch", "")</f>
        <v/>
      </c>
      <c r="E2958" s="28" t="s">
        <v>22</v>
      </c>
      <c r="F2958" s="38">
        <v>0.39999999999999997</v>
      </c>
      <c r="G2958" s="43">
        <v>1500</v>
      </c>
      <c r="H2958" s="38">
        <v>600</v>
      </c>
    </row>
    <row r="2959" spans="1:8">
      <c r="A2959">
        <v>2958</v>
      </c>
      <c r="B2959" t="str">
        <f>IF(Data!$B2963&lt;&gt;INDEX(Unique!$B$2:$B$5, MATCH(Data!$A2963, Unique!$A$2:$A$5, 0)), "Mismatch", "")</f>
        <v/>
      </c>
      <c r="E2959" s="28" t="s">
        <v>23</v>
      </c>
      <c r="F2959" s="38">
        <v>0.30000000000000004</v>
      </c>
      <c r="G2959" s="43">
        <v>2500</v>
      </c>
      <c r="H2959" s="38">
        <v>750.00000000000011</v>
      </c>
    </row>
    <row r="2960" spans="1:8">
      <c r="A2960">
        <v>2959</v>
      </c>
      <c r="B2960" t="str">
        <f>IF(Data!$B2964&lt;&gt;INDEX(Unique!$B$2:$B$5, MATCH(Data!$A2964, Unique!$A$2:$A$5, 0)), "Mismatch", "")</f>
        <v/>
      </c>
      <c r="E2960" s="28" t="s">
        <v>18</v>
      </c>
      <c r="F2960" s="38">
        <v>0.30000000000000004</v>
      </c>
      <c r="G2960" s="43">
        <v>5000</v>
      </c>
      <c r="H2960" s="38">
        <v>1500.0000000000002</v>
      </c>
    </row>
    <row r="2961" spans="1:8">
      <c r="A2961">
        <v>2960</v>
      </c>
      <c r="B2961" t="str">
        <f>IF(Data!$B2965&lt;&gt;INDEX(Unique!$B$2:$B$5, MATCH(Data!$A2965, Unique!$A$2:$A$5, 0)), "Mismatch", "")</f>
        <v/>
      </c>
      <c r="E2961" s="28" t="s">
        <v>19</v>
      </c>
      <c r="F2961" s="38">
        <v>0.30000000000000004</v>
      </c>
      <c r="G2961" s="43">
        <v>1500</v>
      </c>
      <c r="H2961" s="38">
        <v>450.00000000000006</v>
      </c>
    </row>
    <row r="2962" spans="1:8">
      <c r="A2962">
        <v>2961</v>
      </c>
      <c r="B2962" t="str">
        <f>IF(Data!$B2966&lt;&gt;INDEX(Unique!$B$2:$B$5, MATCH(Data!$A2966, Unique!$A$2:$A$5, 0)), "Mismatch", "")</f>
        <v/>
      </c>
      <c r="E2962" s="28" t="s">
        <v>20</v>
      </c>
      <c r="F2962" s="38">
        <v>0.20000000000000007</v>
      </c>
      <c r="G2962" s="43">
        <v>2000</v>
      </c>
      <c r="H2962" s="38">
        <v>400.00000000000011</v>
      </c>
    </row>
    <row r="2963" spans="1:8">
      <c r="A2963">
        <v>2962</v>
      </c>
      <c r="B2963" t="str">
        <f>IF(Data!$B2967&lt;&gt;INDEX(Unique!$B$2:$B$5, MATCH(Data!$A2967, Unique!$A$2:$A$5, 0)), "Mismatch", "")</f>
        <v/>
      </c>
      <c r="E2963" s="28" t="s">
        <v>21</v>
      </c>
      <c r="F2963" s="38">
        <v>0.25000000000000006</v>
      </c>
      <c r="G2963" s="43">
        <v>750</v>
      </c>
      <c r="H2963" s="38">
        <v>187.50000000000003</v>
      </c>
    </row>
    <row r="2964" spans="1:8">
      <c r="A2964">
        <v>2963</v>
      </c>
      <c r="B2964" t="str">
        <f>IF(Data!$B2968&lt;&gt;INDEX(Unique!$B$2:$B$5, MATCH(Data!$A2968, Unique!$A$2:$A$5, 0)), "Mismatch", "")</f>
        <v/>
      </c>
      <c r="E2964" s="28" t="s">
        <v>22</v>
      </c>
      <c r="F2964" s="38">
        <v>0.39999999999999997</v>
      </c>
      <c r="G2964" s="43">
        <v>1500</v>
      </c>
      <c r="H2964" s="38">
        <v>600</v>
      </c>
    </row>
    <row r="2965" spans="1:8">
      <c r="A2965">
        <v>2964</v>
      </c>
      <c r="B2965" t="str">
        <f>IF(Data!$B2969&lt;&gt;INDEX(Unique!$B$2:$B$5, MATCH(Data!$A2969, Unique!$A$2:$A$5, 0)), "Mismatch", "")</f>
        <v/>
      </c>
      <c r="E2965" s="28" t="s">
        <v>23</v>
      </c>
      <c r="F2965" s="38">
        <v>0.14999999999999997</v>
      </c>
      <c r="G2965" s="43">
        <v>2500</v>
      </c>
      <c r="H2965" s="38">
        <v>374.99999999999994</v>
      </c>
    </row>
    <row r="2966" spans="1:8">
      <c r="A2966">
        <v>2965</v>
      </c>
      <c r="B2966" t="str">
        <f>IF(Data!$B2970&lt;&gt;INDEX(Unique!$B$2:$B$5, MATCH(Data!$A2970, Unique!$A$2:$A$5, 0)), "Mismatch", "")</f>
        <v/>
      </c>
      <c r="E2966" s="28" t="s">
        <v>18</v>
      </c>
      <c r="F2966" s="38">
        <v>0.20000000000000004</v>
      </c>
      <c r="G2966" s="43">
        <v>4700</v>
      </c>
      <c r="H2966" s="38">
        <v>940.00000000000023</v>
      </c>
    </row>
    <row r="2967" spans="1:8">
      <c r="A2967">
        <v>2966</v>
      </c>
      <c r="B2967" t="str">
        <f>IF(Data!$B2971&lt;&gt;INDEX(Unique!$B$2:$B$5, MATCH(Data!$A2971, Unique!$A$2:$A$5, 0)), "Mismatch", "")</f>
        <v/>
      </c>
      <c r="E2967" s="28" t="s">
        <v>19</v>
      </c>
      <c r="F2967" s="38">
        <v>0.20000000000000004</v>
      </c>
      <c r="G2967" s="43">
        <v>1750</v>
      </c>
      <c r="H2967" s="38">
        <v>350.00000000000006</v>
      </c>
    </row>
    <row r="2968" spans="1:8">
      <c r="A2968">
        <v>2967</v>
      </c>
      <c r="B2968" t="str">
        <f>IF(Data!$B2972&lt;&gt;INDEX(Unique!$B$2:$B$5, MATCH(Data!$A2972, Unique!$A$2:$A$5, 0)), "Mismatch", "")</f>
        <v/>
      </c>
      <c r="E2968" s="28" t="s">
        <v>20</v>
      </c>
      <c r="F2968" s="38">
        <v>0.10000000000000003</v>
      </c>
      <c r="G2968" s="43">
        <v>2250</v>
      </c>
      <c r="H2968" s="38">
        <v>225.00000000000009</v>
      </c>
    </row>
    <row r="2969" spans="1:8">
      <c r="A2969">
        <v>2968</v>
      </c>
      <c r="B2969" t="str">
        <f>IF(Data!$B2973&lt;&gt;INDEX(Unique!$B$2:$B$5, MATCH(Data!$A2973, Unique!$A$2:$A$5, 0)), "Mismatch", "")</f>
        <v/>
      </c>
      <c r="E2969" s="28" t="s">
        <v>21</v>
      </c>
      <c r="F2969" s="38">
        <v>0.14999999999999997</v>
      </c>
      <c r="G2969" s="43">
        <v>1000</v>
      </c>
      <c r="H2969" s="38">
        <v>149.99999999999997</v>
      </c>
    </row>
    <row r="2970" spans="1:8">
      <c r="A2970">
        <v>2969</v>
      </c>
      <c r="B2970" t="str">
        <f>IF(Data!$B2974&lt;&gt;INDEX(Unique!$B$2:$B$5, MATCH(Data!$A2974, Unique!$A$2:$A$5, 0)), "Mismatch", "")</f>
        <v/>
      </c>
      <c r="E2970" s="28" t="s">
        <v>22</v>
      </c>
      <c r="F2970" s="38">
        <v>0.30000000000000004</v>
      </c>
      <c r="G2970" s="43">
        <v>1500</v>
      </c>
      <c r="H2970" s="38">
        <v>450.00000000000006</v>
      </c>
    </row>
    <row r="2971" spans="1:8">
      <c r="A2971">
        <v>2970</v>
      </c>
      <c r="B2971" t="str">
        <f>IF(Data!$B2975&lt;&gt;INDEX(Unique!$B$2:$B$5, MATCH(Data!$A2975, Unique!$A$2:$A$5, 0)), "Mismatch", "")</f>
        <v/>
      </c>
      <c r="E2971" s="28" t="s">
        <v>23</v>
      </c>
      <c r="F2971" s="38">
        <v>0.20000000000000004</v>
      </c>
      <c r="G2971" s="43">
        <v>2500</v>
      </c>
      <c r="H2971" s="38">
        <v>500.00000000000011</v>
      </c>
    </row>
    <row r="2972" spans="1:8">
      <c r="A2972">
        <v>2971</v>
      </c>
      <c r="B2972" t="str">
        <f>IF(Data!$B2976&lt;&gt;INDEX(Unique!$B$2:$B$5, MATCH(Data!$A2976, Unique!$A$2:$A$5, 0)), "Mismatch", "")</f>
        <v/>
      </c>
      <c r="E2972" s="28" t="s">
        <v>18</v>
      </c>
      <c r="F2972" s="38">
        <v>0.20000000000000004</v>
      </c>
      <c r="G2972" s="43">
        <v>4750</v>
      </c>
      <c r="H2972" s="38">
        <v>950.00000000000023</v>
      </c>
    </row>
    <row r="2973" spans="1:8">
      <c r="A2973">
        <v>2972</v>
      </c>
      <c r="B2973" t="str">
        <f>IF(Data!$B2977&lt;&gt;INDEX(Unique!$B$2:$B$5, MATCH(Data!$A2977, Unique!$A$2:$A$5, 0)), "Mismatch", "")</f>
        <v/>
      </c>
      <c r="E2973" s="28" t="s">
        <v>19</v>
      </c>
      <c r="F2973" s="38">
        <v>0.20000000000000004</v>
      </c>
      <c r="G2973" s="43">
        <v>1750</v>
      </c>
      <c r="H2973" s="38">
        <v>350.00000000000006</v>
      </c>
    </row>
    <row r="2974" spans="1:8">
      <c r="A2974">
        <v>2973</v>
      </c>
      <c r="B2974" t="str">
        <f>IF(Data!$B2978&lt;&gt;INDEX(Unique!$B$2:$B$5, MATCH(Data!$A2978, Unique!$A$2:$A$5, 0)), "Mismatch", "")</f>
        <v/>
      </c>
      <c r="E2974" s="28" t="s">
        <v>20</v>
      </c>
      <c r="F2974" s="38">
        <v>0.10000000000000003</v>
      </c>
      <c r="G2974" s="43">
        <v>1750</v>
      </c>
      <c r="H2974" s="38">
        <v>175.00000000000006</v>
      </c>
    </row>
    <row r="2975" spans="1:8">
      <c r="A2975">
        <v>2974</v>
      </c>
      <c r="B2975" t="str">
        <f>IF(Data!$B2979&lt;&gt;INDEX(Unique!$B$2:$B$5, MATCH(Data!$A2979, Unique!$A$2:$A$5, 0)), "Mismatch", "")</f>
        <v/>
      </c>
      <c r="E2975" s="28" t="s">
        <v>21</v>
      </c>
      <c r="F2975" s="38">
        <v>0.14999999999999997</v>
      </c>
      <c r="G2975" s="43">
        <v>1000</v>
      </c>
      <c r="H2975" s="38">
        <v>149.99999999999997</v>
      </c>
    </row>
    <row r="2976" spans="1:8">
      <c r="A2976">
        <v>2975</v>
      </c>
      <c r="B2976" t="str">
        <f>IF(Data!$B2980&lt;&gt;INDEX(Unique!$B$2:$B$5, MATCH(Data!$A2980, Unique!$A$2:$A$5, 0)), "Mismatch", "")</f>
        <v/>
      </c>
      <c r="E2976" s="28" t="s">
        <v>22</v>
      </c>
      <c r="F2976" s="38">
        <v>0.6</v>
      </c>
      <c r="G2976" s="43">
        <v>1250</v>
      </c>
      <c r="H2976" s="38">
        <v>750</v>
      </c>
    </row>
    <row r="2977" spans="1:8">
      <c r="A2977">
        <v>2976</v>
      </c>
      <c r="B2977" t="str">
        <f>IF(Data!$B2981&lt;&gt;INDEX(Unique!$B$2:$B$5, MATCH(Data!$A2981, Unique!$A$2:$A$5, 0)), "Mismatch", "")</f>
        <v/>
      </c>
      <c r="E2977" s="28" t="s">
        <v>23</v>
      </c>
      <c r="F2977" s="38">
        <v>0.5</v>
      </c>
      <c r="G2977" s="43">
        <v>2500</v>
      </c>
      <c r="H2977" s="38">
        <v>1250</v>
      </c>
    </row>
    <row r="2978" spans="1:8">
      <c r="A2978">
        <v>2977</v>
      </c>
      <c r="B2978" t="str">
        <f>IF(Data!$B2982&lt;&gt;INDEX(Unique!$B$2:$B$5, MATCH(Data!$A2982, Unique!$A$2:$A$5, 0)), "Mismatch", "")</f>
        <v/>
      </c>
      <c r="E2978" s="28" t="s">
        <v>18</v>
      </c>
      <c r="F2978" s="38">
        <v>0.6</v>
      </c>
      <c r="G2978" s="43">
        <v>5200</v>
      </c>
      <c r="H2978" s="38">
        <v>3120</v>
      </c>
    </row>
    <row r="2979" spans="1:8">
      <c r="A2979">
        <v>2978</v>
      </c>
      <c r="B2979" t="str">
        <f>IF(Data!$B2983&lt;&gt;INDEX(Unique!$B$2:$B$5, MATCH(Data!$A2983, Unique!$A$2:$A$5, 0)), "Mismatch", "")</f>
        <v/>
      </c>
      <c r="E2979" s="28" t="s">
        <v>19</v>
      </c>
      <c r="F2979" s="38">
        <v>0.4</v>
      </c>
      <c r="G2979" s="43">
        <v>2250</v>
      </c>
      <c r="H2979" s="38">
        <v>900</v>
      </c>
    </row>
    <row r="2980" spans="1:8">
      <c r="A2980">
        <v>2979</v>
      </c>
      <c r="B2980" t="str">
        <f>IF(Data!$B2984&lt;&gt;INDEX(Unique!$B$2:$B$5, MATCH(Data!$A2984, Unique!$A$2:$A$5, 0)), "Mismatch", "")</f>
        <v/>
      </c>
      <c r="E2980" s="28" t="s">
        <v>20</v>
      </c>
      <c r="F2980" s="38">
        <v>0.35000000000000003</v>
      </c>
      <c r="G2980" s="43">
        <v>2000</v>
      </c>
      <c r="H2980" s="38">
        <v>700.00000000000011</v>
      </c>
    </row>
    <row r="2981" spans="1:8">
      <c r="A2981">
        <v>2980</v>
      </c>
      <c r="B2981" t="str">
        <f>IF(Data!$B2985&lt;&gt;INDEX(Unique!$B$2:$B$5, MATCH(Data!$A2985, Unique!$A$2:$A$5, 0)), "Mismatch", "")</f>
        <v/>
      </c>
      <c r="E2981" s="28" t="s">
        <v>21</v>
      </c>
      <c r="F2981" s="38">
        <v>0.35000000000000003</v>
      </c>
      <c r="G2981" s="43">
        <v>1250</v>
      </c>
      <c r="H2981" s="38">
        <v>437.50000000000006</v>
      </c>
    </row>
    <row r="2982" spans="1:8">
      <c r="A2982">
        <v>2981</v>
      </c>
      <c r="B2982" t="str">
        <f>IF(Data!$B2986&lt;&gt;INDEX(Unique!$B$2:$B$5, MATCH(Data!$A2986, Unique!$A$2:$A$5, 0)), "Mismatch", "")</f>
        <v/>
      </c>
      <c r="E2982" s="28" t="s">
        <v>22</v>
      </c>
      <c r="F2982" s="38">
        <v>0.44999999999999996</v>
      </c>
      <c r="G2982" s="43">
        <v>1500</v>
      </c>
      <c r="H2982" s="38">
        <v>674.99999999999989</v>
      </c>
    </row>
    <row r="2983" spans="1:8">
      <c r="A2983">
        <v>2982</v>
      </c>
      <c r="B2983" t="str">
        <f>IF(Data!$B2987&lt;&gt;INDEX(Unique!$B$2:$B$5, MATCH(Data!$A2987, Unique!$A$2:$A$5, 0)), "Mismatch", "")</f>
        <v/>
      </c>
      <c r="E2983" s="28" t="s">
        <v>23</v>
      </c>
      <c r="F2983" s="38">
        <v>0.49999999999999994</v>
      </c>
      <c r="G2983" s="43">
        <v>2750</v>
      </c>
      <c r="H2983" s="38">
        <v>1374.9999999999998</v>
      </c>
    </row>
    <row r="2984" spans="1:8">
      <c r="A2984">
        <v>2983</v>
      </c>
      <c r="B2984" t="str">
        <f>IF(Data!$B2988&lt;&gt;INDEX(Unique!$B$2:$B$5, MATCH(Data!$A2988, Unique!$A$2:$A$5, 0)), "Mismatch", "")</f>
        <v/>
      </c>
      <c r="E2984" s="28" t="s">
        <v>18</v>
      </c>
      <c r="F2984" s="38">
        <v>0.35000000000000003</v>
      </c>
      <c r="G2984" s="43">
        <v>5250</v>
      </c>
      <c r="H2984" s="38">
        <v>1837.5000000000002</v>
      </c>
    </row>
    <row r="2985" spans="1:8">
      <c r="A2985">
        <v>2984</v>
      </c>
      <c r="B2985" t="str">
        <f>IF(Data!$B2989&lt;&gt;INDEX(Unique!$B$2:$B$5, MATCH(Data!$A2989, Unique!$A$2:$A$5, 0)), "Mismatch", "")</f>
        <v/>
      </c>
      <c r="E2985" s="28" t="s">
        <v>19</v>
      </c>
      <c r="F2985" s="38">
        <v>0.3000000000000001</v>
      </c>
      <c r="G2985" s="43">
        <v>2750</v>
      </c>
      <c r="H2985" s="38">
        <v>825.00000000000023</v>
      </c>
    </row>
    <row r="2986" spans="1:8">
      <c r="A2986">
        <v>2985</v>
      </c>
      <c r="B2986" t="str">
        <f>IF(Data!$B2990&lt;&gt;INDEX(Unique!$B$2:$B$5, MATCH(Data!$A2990, Unique!$A$2:$A$5, 0)), "Mismatch", "")</f>
        <v/>
      </c>
      <c r="E2986" s="28" t="s">
        <v>20</v>
      </c>
      <c r="F2986" s="38">
        <v>0.25000000000000006</v>
      </c>
      <c r="G2986" s="43">
        <v>2000</v>
      </c>
      <c r="H2986" s="38">
        <v>500.00000000000011</v>
      </c>
    </row>
    <row r="2987" spans="1:8">
      <c r="A2987">
        <v>2986</v>
      </c>
      <c r="B2987" t="str">
        <f>IF(Data!$B2991&lt;&gt;INDEX(Unique!$B$2:$B$5, MATCH(Data!$A2991, Unique!$A$2:$A$5, 0)), "Mismatch", "")</f>
        <v/>
      </c>
      <c r="E2987" s="28" t="s">
        <v>21</v>
      </c>
      <c r="F2987" s="38">
        <v>0.25000000000000006</v>
      </c>
      <c r="G2987" s="43">
        <v>1750</v>
      </c>
      <c r="H2987" s="38">
        <v>437.50000000000011</v>
      </c>
    </row>
    <row r="2988" spans="1:8">
      <c r="A2988">
        <v>2987</v>
      </c>
      <c r="B2988" t="str">
        <f>IF(Data!$B2992&lt;&gt;INDEX(Unique!$B$2:$B$5, MATCH(Data!$A2992, Unique!$A$2:$A$5, 0)), "Mismatch", "")</f>
        <v/>
      </c>
      <c r="E2988" s="28" t="s">
        <v>22</v>
      </c>
      <c r="F2988" s="38">
        <v>0.35000000000000003</v>
      </c>
      <c r="G2988" s="43">
        <v>1750</v>
      </c>
      <c r="H2988" s="38">
        <v>612.50000000000011</v>
      </c>
    </row>
    <row r="2989" spans="1:8">
      <c r="A2989">
        <v>2988</v>
      </c>
      <c r="B2989" t="str">
        <f>IF(Data!$B2993&lt;&gt;INDEX(Unique!$B$2:$B$5, MATCH(Data!$A2993, Unique!$A$2:$A$5, 0)), "Mismatch", "")</f>
        <v/>
      </c>
      <c r="E2989" s="28" t="s">
        <v>23</v>
      </c>
      <c r="F2989" s="38">
        <v>0.55000000000000004</v>
      </c>
      <c r="G2989" s="43">
        <v>3250</v>
      </c>
      <c r="H2989" s="38">
        <v>1787.5000000000002</v>
      </c>
    </row>
    <row r="2990" spans="1:8">
      <c r="A2990">
        <v>2989</v>
      </c>
      <c r="B2990" t="str">
        <f>IF(Data!$B2994&lt;&gt;INDEX(Unique!$B$2:$B$5, MATCH(Data!$A2994, Unique!$A$2:$A$5, 0)), "Mismatch", "")</f>
        <v/>
      </c>
      <c r="E2990" s="28" t="s">
        <v>18</v>
      </c>
      <c r="F2990" s="38">
        <v>0.5</v>
      </c>
      <c r="G2990" s="43">
        <v>5500</v>
      </c>
      <c r="H2990" s="38">
        <v>2750</v>
      </c>
    </row>
    <row r="2991" spans="1:8">
      <c r="A2991">
        <v>2990</v>
      </c>
      <c r="B2991" t="str">
        <f>IF(Data!$B2995&lt;&gt;INDEX(Unique!$B$2:$B$5, MATCH(Data!$A2995, Unique!$A$2:$A$5, 0)), "Mismatch", "")</f>
        <v/>
      </c>
      <c r="E2991" s="28" t="s">
        <v>19</v>
      </c>
      <c r="F2991" s="38">
        <v>0.45000000000000007</v>
      </c>
      <c r="G2991" s="43">
        <v>3000</v>
      </c>
      <c r="H2991" s="38">
        <v>1350.0000000000002</v>
      </c>
    </row>
    <row r="2992" spans="1:8">
      <c r="A2992">
        <v>2991</v>
      </c>
      <c r="B2992" t="str">
        <f>IF(Data!$B2996&lt;&gt;INDEX(Unique!$B$2:$B$5, MATCH(Data!$A2996, Unique!$A$2:$A$5, 0)), "Mismatch", "")</f>
        <v/>
      </c>
      <c r="E2992" s="28" t="s">
        <v>20</v>
      </c>
      <c r="F2992" s="38">
        <v>0.4</v>
      </c>
      <c r="G2992" s="43">
        <v>2250</v>
      </c>
      <c r="H2992" s="38">
        <v>900</v>
      </c>
    </row>
    <row r="2993" spans="1:8">
      <c r="A2993">
        <v>2992</v>
      </c>
      <c r="B2993" t="str">
        <f>IF(Data!$B2997&lt;&gt;INDEX(Unique!$B$2:$B$5, MATCH(Data!$A2997, Unique!$A$2:$A$5, 0)), "Mismatch", "")</f>
        <v/>
      </c>
      <c r="E2993" s="28" t="s">
        <v>21</v>
      </c>
      <c r="F2993" s="38">
        <v>0.4</v>
      </c>
      <c r="G2993" s="43">
        <v>1750</v>
      </c>
      <c r="H2993" s="38">
        <v>700</v>
      </c>
    </row>
    <row r="2994" spans="1:8">
      <c r="A2994">
        <v>2993</v>
      </c>
      <c r="B2994" t="str">
        <f>IF(Data!$B2998&lt;&gt;INDEX(Unique!$B$2:$B$5, MATCH(Data!$A2998, Unique!$A$2:$A$5, 0)), "Mismatch", "")</f>
        <v/>
      </c>
      <c r="E2994" s="28" t="s">
        <v>22</v>
      </c>
      <c r="F2994" s="38">
        <v>0.5</v>
      </c>
      <c r="G2994" s="43">
        <v>2000</v>
      </c>
      <c r="H2994" s="38">
        <v>1000</v>
      </c>
    </row>
    <row r="2995" spans="1:8">
      <c r="A2995">
        <v>2994</v>
      </c>
      <c r="B2995" t="str">
        <f>IF(Data!$B2999&lt;&gt;INDEX(Unique!$B$2:$B$5, MATCH(Data!$A2999, Unique!$A$2:$A$5, 0)), "Mismatch", "")</f>
        <v/>
      </c>
      <c r="E2995" s="28" t="s">
        <v>23</v>
      </c>
      <c r="F2995" s="38">
        <v>0.55000000000000004</v>
      </c>
      <c r="G2995" s="43">
        <v>3750</v>
      </c>
      <c r="H2995" s="38">
        <v>2062.5</v>
      </c>
    </row>
    <row r="2996" spans="1:8">
      <c r="A2996">
        <v>2995</v>
      </c>
      <c r="B2996" t="str">
        <f>IF(Data!$B3000&lt;&gt;INDEX(Unique!$B$2:$B$5, MATCH(Data!$A3000, Unique!$A$2:$A$5, 0)), "Mismatch", "")</f>
        <v/>
      </c>
      <c r="E2996" s="28" t="s">
        <v>18</v>
      </c>
      <c r="F2996" s="38">
        <v>0.5</v>
      </c>
      <c r="G2996" s="43">
        <v>5250</v>
      </c>
      <c r="H2996" s="38">
        <v>2625</v>
      </c>
    </row>
    <row r="2997" spans="1:8">
      <c r="A2997">
        <v>2996</v>
      </c>
      <c r="B2997" t="str">
        <f>IF(Data!$B3001&lt;&gt;INDEX(Unique!$B$2:$B$5, MATCH(Data!$A3001, Unique!$A$2:$A$5, 0)), "Mismatch", "")</f>
        <v/>
      </c>
      <c r="E2997" s="28" t="s">
        <v>19</v>
      </c>
      <c r="F2997" s="38">
        <v>0.45000000000000007</v>
      </c>
      <c r="G2997" s="43">
        <v>3000</v>
      </c>
      <c r="H2997" s="38">
        <v>1350.0000000000002</v>
      </c>
    </row>
    <row r="2998" spans="1:8">
      <c r="A2998">
        <v>2997</v>
      </c>
      <c r="B2998" t="str">
        <f>IF(Data!$B3002&lt;&gt;INDEX(Unique!$B$2:$B$5, MATCH(Data!$A3002, Unique!$A$2:$A$5, 0)), "Mismatch", "")</f>
        <v/>
      </c>
      <c r="E2998" s="28" t="s">
        <v>20</v>
      </c>
      <c r="F2998" s="38">
        <v>0.4</v>
      </c>
      <c r="G2998" s="43">
        <v>2250</v>
      </c>
      <c r="H2998" s="38">
        <v>900</v>
      </c>
    </row>
    <row r="2999" spans="1:8">
      <c r="A2999">
        <v>2998</v>
      </c>
      <c r="B2999" t="str">
        <f>IF(Data!$B3003&lt;&gt;INDEX(Unique!$B$2:$B$5, MATCH(Data!$A3003, Unique!$A$2:$A$5, 0)), "Mismatch", "")</f>
        <v/>
      </c>
      <c r="E2999" s="28" t="s">
        <v>21</v>
      </c>
      <c r="F2999" s="38">
        <v>0.4</v>
      </c>
      <c r="G2999" s="43">
        <v>2000</v>
      </c>
      <c r="H2999" s="38">
        <v>800</v>
      </c>
    </row>
    <row r="3000" spans="1:8">
      <c r="A3000">
        <v>2999</v>
      </c>
      <c r="B3000" t="str">
        <f>IF(Data!$B3004&lt;&gt;INDEX(Unique!$B$2:$B$5, MATCH(Data!$A3004, Unique!$A$2:$A$5, 0)), "Mismatch", "")</f>
        <v/>
      </c>
      <c r="E3000" s="28" t="s">
        <v>22</v>
      </c>
      <c r="F3000" s="38">
        <v>0.5</v>
      </c>
      <c r="G3000" s="43">
        <v>1750</v>
      </c>
      <c r="H3000" s="38">
        <v>875</v>
      </c>
    </row>
    <row r="3001" spans="1:8">
      <c r="A3001">
        <v>3000</v>
      </c>
      <c r="B3001" t="str">
        <f>IF(Data!$B3005&lt;&gt;INDEX(Unique!$B$2:$B$5, MATCH(Data!$A3005, Unique!$A$2:$A$5, 0)), "Mismatch", "")</f>
        <v/>
      </c>
      <c r="E3001" s="28" t="s">
        <v>23</v>
      </c>
      <c r="F3001" s="38">
        <v>0.55000000000000004</v>
      </c>
      <c r="G3001" s="43">
        <v>3500</v>
      </c>
      <c r="H3001" s="38">
        <v>1925.0000000000002</v>
      </c>
    </row>
    <row r="3002" spans="1:8">
      <c r="A3002">
        <v>3001</v>
      </c>
      <c r="B3002" t="str">
        <f>IF(Data!$B3006&lt;&gt;INDEX(Unique!$B$2:$B$5, MATCH(Data!$A3006, Unique!$A$2:$A$5, 0)), "Mismatch", "")</f>
        <v/>
      </c>
      <c r="E3002" s="28" t="s">
        <v>18</v>
      </c>
      <c r="F3002" s="38">
        <v>0.35000000000000003</v>
      </c>
      <c r="G3002" s="43">
        <v>4750</v>
      </c>
      <c r="H3002" s="38">
        <v>1662.5000000000002</v>
      </c>
    </row>
    <row r="3003" spans="1:8">
      <c r="A3003">
        <v>3002</v>
      </c>
      <c r="B3003" t="str">
        <f>IF(Data!$B3007&lt;&gt;INDEX(Unique!$B$2:$B$5, MATCH(Data!$A3007, Unique!$A$2:$A$5, 0)), "Mismatch", "")</f>
        <v/>
      </c>
      <c r="E3003" s="28" t="s">
        <v>19</v>
      </c>
      <c r="F3003" s="38">
        <v>0.3000000000000001</v>
      </c>
      <c r="G3003" s="43">
        <v>2750</v>
      </c>
      <c r="H3003" s="38">
        <v>825.00000000000023</v>
      </c>
    </row>
    <row r="3004" spans="1:8">
      <c r="A3004">
        <v>3003</v>
      </c>
      <c r="B3004" t="str">
        <f>IF(Data!$B3008&lt;&gt;INDEX(Unique!$B$2:$B$5, MATCH(Data!$A3008, Unique!$A$2:$A$5, 0)), "Mismatch", "")</f>
        <v/>
      </c>
      <c r="E3004" s="28" t="s">
        <v>20</v>
      </c>
      <c r="F3004" s="38">
        <v>0.25000000000000006</v>
      </c>
      <c r="G3004" s="43">
        <v>1750</v>
      </c>
      <c r="H3004" s="38">
        <v>437.50000000000011</v>
      </c>
    </row>
    <row r="3005" spans="1:8">
      <c r="A3005">
        <v>3004</v>
      </c>
      <c r="B3005" t="str">
        <f>IF(Data!$B3009&lt;&gt;INDEX(Unique!$B$2:$B$5, MATCH(Data!$A3009, Unique!$A$2:$A$5, 0)), "Mismatch", "")</f>
        <v/>
      </c>
      <c r="E3005" s="28" t="s">
        <v>21</v>
      </c>
      <c r="F3005" s="38">
        <v>0.25000000000000006</v>
      </c>
      <c r="G3005" s="43">
        <v>1500</v>
      </c>
      <c r="H3005" s="38">
        <v>375.00000000000006</v>
      </c>
    </row>
    <row r="3006" spans="1:8">
      <c r="A3006">
        <v>3005</v>
      </c>
      <c r="B3006" t="str">
        <f>IF(Data!$B3010&lt;&gt;INDEX(Unique!$B$2:$B$5, MATCH(Data!$A3010, Unique!$A$2:$A$5, 0)), "Mismatch", "")</f>
        <v/>
      </c>
      <c r="E3006" s="28" t="s">
        <v>22</v>
      </c>
      <c r="F3006" s="38">
        <v>0.35000000000000003</v>
      </c>
      <c r="G3006" s="43">
        <v>1500</v>
      </c>
      <c r="H3006" s="38">
        <v>525</v>
      </c>
    </row>
    <row r="3007" spans="1:8">
      <c r="A3007">
        <v>3006</v>
      </c>
      <c r="B3007" t="str">
        <f>IF(Data!$B3011&lt;&gt;INDEX(Unique!$B$2:$B$5, MATCH(Data!$A3011, Unique!$A$2:$A$5, 0)), "Mismatch", "")</f>
        <v/>
      </c>
      <c r="E3007" s="28" t="s">
        <v>23</v>
      </c>
      <c r="F3007" s="38">
        <v>0.4</v>
      </c>
      <c r="G3007" s="43">
        <v>2250</v>
      </c>
      <c r="H3007" s="38">
        <v>900</v>
      </c>
    </row>
    <row r="3008" spans="1:8">
      <c r="A3008">
        <v>3007</v>
      </c>
      <c r="B3008" t="str">
        <f>IF(Data!$B3012&lt;&gt;INDEX(Unique!$B$2:$B$5, MATCH(Data!$A3012, Unique!$A$2:$A$5, 0)), "Mismatch", "")</f>
        <v/>
      </c>
      <c r="E3008" s="28" t="s">
        <v>18</v>
      </c>
      <c r="F3008" s="38">
        <v>0.44999999999999996</v>
      </c>
      <c r="G3008" s="43">
        <v>4000</v>
      </c>
      <c r="H3008" s="38">
        <v>1799.9999999999998</v>
      </c>
    </row>
    <row r="3009" spans="1:8">
      <c r="A3009">
        <v>3008</v>
      </c>
      <c r="B3009" t="str">
        <f>IF(Data!$B3013&lt;&gt;INDEX(Unique!$B$2:$B$5, MATCH(Data!$A3013, Unique!$A$2:$A$5, 0)), "Mismatch", "")</f>
        <v/>
      </c>
      <c r="E3009" s="28" t="s">
        <v>19</v>
      </c>
      <c r="F3009" s="38">
        <v>0.35000000000000003</v>
      </c>
      <c r="G3009" s="43">
        <v>2500</v>
      </c>
      <c r="H3009" s="38">
        <v>875.00000000000011</v>
      </c>
    </row>
    <row r="3010" spans="1:8">
      <c r="A3010">
        <v>3009</v>
      </c>
      <c r="B3010" t="str">
        <f>IF(Data!$B3014&lt;&gt;INDEX(Unique!$B$2:$B$5, MATCH(Data!$A3014, Unique!$A$2:$A$5, 0)), "Mismatch", "")</f>
        <v/>
      </c>
      <c r="E3010" s="28" t="s">
        <v>20</v>
      </c>
      <c r="F3010" s="38">
        <v>0.35000000000000003</v>
      </c>
      <c r="G3010" s="43">
        <v>1500</v>
      </c>
      <c r="H3010" s="38">
        <v>525</v>
      </c>
    </row>
    <row r="3011" spans="1:8">
      <c r="A3011">
        <v>3010</v>
      </c>
      <c r="B3011" t="str">
        <f>IF(Data!$B3015&lt;&gt;INDEX(Unique!$B$2:$B$5, MATCH(Data!$A3015, Unique!$A$2:$A$5, 0)), "Mismatch", "")</f>
        <v/>
      </c>
      <c r="E3011" s="28" t="s">
        <v>21</v>
      </c>
      <c r="F3011" s="38">
        <v>0.35000000000000003</v>
      </c>
      <c r="G3011" s="43">
        <v>1250</v>
      </c>
      <c r="H3011" s="38">
        <v>437.50000000000006</v>
      </c>
    </row>
    <row r="3012" spans="1:8">
      <c r="A3012">
        <v>3011</v>
      </c>
      <c r="B3012" t="str">
        <f>IF(Data!$B3016&lt;&gt;INDEX(Unique!$B$2:$B$5, MATCH(Data!$A3016, Unique!$A$2:$A$5, 0)), "Mismatch", "")</f>
        <v/>
      </c>
      <c r="E3012" s="28" t="s">
        <v>22</v>
      </c>
      <c r="F3012" s="38">
        <v>0.44999999999999996</v>
      </c>
      <c r="G3012" s="43">
        <v>1250</v>
      </c>
      <c r="H3012" s="38">
        <v>562.5</v>
      </c>
    </row>
    <row r="3013" spans="1:8">
      <c r="A3013">
        <v>3012</v>
      </c>
      <c r="B3013" t="str">
        <f>IF(Data!$B3017&lt;&gt;INDEX(Unique!$B$2:$B$5, MATCH(Data!$A3017, Unique!$A$2:$A$5, 0)), "Mismatch", "")</f>
        <v/>
      </c>
      <c r="E3013" s="28" t="s">
        <v>23</v>
      </c>
      <c r="F3013" s="38">
        <v>0.49999999999999983</v>
      </c>
      <c r="G3013" s="43">
        <v>2500</v>
      </c>
      <c r="H3013" s="38">
        <v>1249.9999999999995</v>
      </c>
    </row>
    <row r="3014" spans="1:8">
      <c r="A3014">
        <v>3013</v>
      </c>
      <c r="B3014" t="str">
        <f>IF(Data!$B3018&lt;&gt;INDEX(Unique!$B$2:$B$5, MATCH(Data!$A3018, Unique!$A$2:$A$5, 0)), "Mismatch", "")</f>
        <v/>
      </c>
      <c r="E3014" s="28" t="s">
        <v>18</v>
      </c>
      <c r="F3014" s="38">
        <v>0.44999999999999996</v>
      </c>
      <c r="G3014" s="43">
        <v>4000</v>
      </c>
      <c r="H3014" s="38">
        <v>1799.9999999999998</v>
      </c>
    </row>
    <row r="3015" spans="1:8">
      <c r="A3015">
        <v>3014</v>
      </c>
      <c r="B3015" t="str">
        <f>IF(Data!$B3019&lt;&gt;INDEX(Unique!$B$2:$B$5, MATCH(Data!$A3019, Unique!$A$2:$A$5, 0)), "Mismatch", "")</f>
        <v/>
      </c>
      <c r="E3015" s="28" t="s">
        <v>19</v>
      </c>
      <c r="F3015" s="38">
        <v>0.35000000000000003</v>
      </c>
      <c r="G3015" s="43">
        <v>2750</v>
      </c>
      <c r="H3015" s="38">
        <v>962.50000000000011</v>
      </c>
    </row>
    <row r="3016" spans="1:8">
      <c r="A3016">
        <v>3015</v>
      </c>
      <c r="B3016" t="str">
        <f>IF(Data!$B3020&lt;&gt;INDEX(Unique!$B$2:$B$5, MATCH(Data!$A3020, Unique!$A$2:$A$5, 0)), "Mismatch", "")</f>
        <v/>
      </c>
      <c r="E3016" s="28" t="s">
        <v>20</v>
      </c>
      <c r="F3016" s="38">
        <v>0.35000000000000003</v>
      </c>
      <c r="G3016" s="43">
        <v>2200</v>
      </c>
      <c r="H3016" s="38">
        <v>770.00000000000011</v>
      </c>
    </row>
    <row r="3017" spans="1:8">
      <c r="A3017">
        <v>3016</v>
      </c>
      <c r="B3017" t="str">
        <f>IF(Data!$B3021&lt;&gt;INDEX(Unique!$B$2:$B$5, MATCH(Data!$A3021, Unique!$A$2:$A$5, 0)), "Mismatch", "")</f>
        <v/>
      </c>
      <c r="E3017" s="28" t="s">
        <v>21</v>
      </c>
      <c r="F3017" s="38">
        <v>0.35000000000000003</v>
      </c>
      <c r="G3017" s="43">
        <v>2000</v>
      </c>
      <c r="H3017" s="38">
        <v>700.00000000000011</v>
      </c>
    </row>
    <row r="3018" spans="1:8">
      <c r="A3018">
        <v>3017</v>
      </c>
      <c r="B3018" t="str">
        <f>IF(Data!$B3022&lt;&gt;INDEX(Unique!$B$2:$B$5, MATCH(Data!$A3022, Unique!$A$2:$A$5, 0)), "Mismatch", "")</f>
        <v/>
      </c>
      <c r="E3018" s="28" t="s">
        <v>22</v>
      </c>
      <c r="F3018" s="38">
        <v>0.6</v>
      </c>
      <c r="G3018" s="43">
        <v>1750</v>
      </c>
      <c r="H3018" s="38">
        <v>1050</v>
      </c>
    </row>
    <row r="3019" spans="1:8">
      <c r="A3019">
        <v>3018</v>
      </c>
      <c r="B3019" t="str">
        <f>IF(Data!$B3023&lt;&gt;INDEX(Unique!$B$2:$B$5, MATCH(Data!$A3023, Unique!$A$2:$A$5, 0)), "Mismatch", "")</f>
        <v/>
      </c>
      <c r="E3019" s="28" t="s">
        <v>23</v>
      </c>
      <c r="F3019" s="38">
        <v>0.64999999999999991</v>
      </c>
      <c r="G3019" s="43">
        <v>2750</v>
      </c>
      <c r="H3019" s="38">
        <v>1787.4999999999998</v>
      </c>
    </row>
    <row r="3020" spans="1:8">
      <c r="A3020">
        <v>3019</v>
      </c>
      <c r="B3020" t="str">
        <f>IF(Data!$B3024&lt;&gt;INDEX(Unique!$B$2:$B$5, MATCH(Data!$A3024, Unique!$A$2:$A$5, 0)), "Mismatch", "")</f>
        <v/>
      </c>
      <c r="E3020" s="28" t="s">
        <v>18</v>
      </c>
      <c r="F3020" s="38">
        <v>0.6</v>
      </c>
      <c r="G3020" s="43">
        <v>5250</v>
      </c>
      <c r="H3020" s="38">
        <v>3150</v>
      </c>
    </row>
    <row r="3021" spans="1:8">
      <c r="A3021">
        <v>3020</v>
      </c>
      <c r="B3021" t="str">
        <f>IF(Data!$B3025&lt;&gt;INDEX(Unique!$B$2:$B$5, MATCH(Data!$A3025, Unique!$A$2:$A$5, 0)), "Mismatch", "")</f>
        <v/>
      </c>
      <c r="E3021" s="28" t="s">
        <v>19</v>
      </c>
      <c r="F3021" s="38">
        <v>0.5</v>
      </c>
      <c r="G3021" s="43">
        <v>3250</v>
      </c>
      <c r="H3021" s="38">
        <v>1625</v>
      </c>
    </row>
    <row r="3022" spans="1:8">
      <c r="A3022">
        <v>3021</v>
      </c>
      <c r="B3022" t="str">
        <f>IF(Data!$B3026&lt;&gt;INDEX(Unique!$B$2:$B$5, MATCH(Data!$A3026, Unique!$A$2:$A$5, 0)), "Mismatch", "")</f>
        <v/>
      </c>
      <c r="E3022" s="28" t="s">
        <v>20</v>
      </c>
      <c r="F3022" s="38">
        <v>0.5</v>
      </c>
      <c r="G3022" s="43">
        <v>2750</v>
      </c>
      <c r="H3022" s="38">
        <v>1375</v>
      </c>
    </row>
    <row r="3023" spans="1:8">
      <c r="A3023">
        <v>3022</v>
      </c>
      <c r="B3023" t="str">
        <f>IF(Data!$B3027&lt;&gt;INDEX(Unique!$B$2:$B$5, MATCH(Data!$A3027, Unique!$A$2:$A$5, 0)), "Mismatch", "")</f>
        <v/>
      </c>
      <c r="E3023" s="28" t="s">
        <v>21</v>
      </c>
      <c r="F3023" s="38">
        <v>0.5</v>
      </c>
      <c r="G3023" s="43">
        <v>2250</v>
      </c>
      <c r="H3023" s="38">
        <v>1125</v>
      </c>
    </row>
    <row r="3024" spans="1:8">
      <c r="A3024">
        <v>3023</v>
      </c>
      <c r="B3024" t="str">
        <f>IF(Data!$B3028&lt;&gt;INDEX(Unique!$B$2:$B$5, MATCH(Data!$A3028, Unique!$A$2:$A$5, 0)), "Mismatch", "")</f>
        <v/>
      </c>
      <c r="E3024" s="28" t="s">
        <v>22</v>
      </c>
      <c r="F3024" s="38">
        <v>0.6</v>
      </c>
      <c r="G3024" s="43">
        <v>2250</v>
      </c>
      <c r="H3024" s="38">
        <v>1350</v>
      </c>
    </row>
    <row r="3025" spans="1:8">
      <c r="A3025">
        <v>3024</v>
      </c>
      <c r="B3025" t="str">
        <f>IF(Data!$B3029&lt;&gt;INDEX(Unique!$B$2:$B$5, MATCH(Data!$A3029, Unique!$A$2:$A$5, 0)), "Mismatch", "")</f>
        <v/>
      </c>
      <c r="E3025" s="28" t="s">
        <v>23</v>
      </c>
      <c r="F3025" s="38">
        <v>0.64999999999999991</v>
      </c>
      <c r="G3025" s="43">
        <v>3250</v>
      </c>
      <c r="H3025" s="38">
        <v>2112.4999999999995</v>
      </c>
    </row>
    <row r="3026" spans="1:8">
      <c r="A3026">
        <v>3025</v>
      </c>
      <c r="B3026" t="str">
        <f>IF(Data!$B3030&lt;&gt;INDEX(Unique!$B$2:$B$5, MATCH(Data!$A3030, Unique!$A$2:$A$5, 0)), "Mismatch", "")</f>
        <v/>
      </c>
      <c r="E3026" s="28" t="s">
        <v>18</v>
      </c>
      <c r="F3026" s="38">
        <v>0.30000000000000004</v>
      </c>
      <c r="G3026" s="43">
        <v>4500</v>
      </c>
      <c r="H3026" s="38">
        <v>1350.0000000000002</v>
      </c>
    </row>
    <row r="3027" spans="1:8">
      <c r="A3027">
        <v>3026</v>
      </c>
      <c r="B3027" t="str">
        <f>IF(Data!$B3031&lt;&gt;INDEX(Unique!$B$2:$B$5, MATCH(Data!$A3031, Unique!$A$2:$A$5, 0)), "Mismatch", "")</f>
        <v/>
      </c>
      <c r="E3027" s="28" t="s">
        <v>19</v>
      </c>
      <c r="F3027" s="38">
        <v>0.30000000000000004</v>
      </c>
      <c r="G3027" s="43">
        <v>2500</v>
      </c>
      <c r="H3027" s="38">
        <v>750.00000000000011</v>
      </c>
    </row>
    <row r="3028" spans="1:8">
      <c r="A3028">
        <v>3027</v>
      </c>
      <c r="B3028" t="str">
        <f>IF(Data!$B3032&lt;&gt;INDEX(Unique!$B$2:$B$5, MATCH(Data!$A3032, Unique!$A$2:$A$5, 0)), "Mismatch", "")</f>
        <v/>
      </c>
      <c r="E3028" s="28" t="s">
        <v>20</v>
      </c>
      <c r="F3028" s="38">
        <v>0.20000000000000007</v>
      </c>
      <c r="G3028" s="43">
        <v>2500</v>
      </c>
      <c r="H3028" s="38">
        <v>500.00000000000017</v>
      </c>
    </row>
    <row r="3029" spans="1:8">
      <c r="A3029">
        <v>3028</v>
      </c>
      <c r="B3029" t="str">
        <f>IF(Data!$B3033&lt;&gt;INDEX(Unique!$B$2:$B$5, MATCH(Data!$A3033, Unique!$A$2:$A$5, 0)), "Mismatch", "")</f>
        <v/>
      </c>
      <c r="E3029" s="28" t="s">
        <v>21</v>
      </c>
      <c r="F3029" s="38">
        <v>0.25000000000000006</v>
      </c>
      <c r="G3029" s="43">
        <v>1000</v>
      </c>
      <c r="H3029" s="38">
        <v>250.00000000000006</v>
      </c>
    </row>
    <row r="3030" spans="1:8">
      <c r="A3030">
        <v>3029</v>
      </c>
      <c r="B3030" t="str">
        <f>IF(Data!$B3034&lt;&gt;INDEX(Unique!$B$2:$B$5, MATCH(Data!$A3034, Unique!$A$2:$A$5, 0)), "Mismatch", "")</f>
        <v/>
      </c>
      <c r="E3030" s="28" t="s">
        <v>22</v>
      </c>
      <c r="F3030" s="38">
        <v>0.39999999999999997</v>
      </c>
      <c r="G3030" s="43">
        <v>1500</v>
      </c>
      <c r="H3030" s="38">
        <v>600</v>
      </c>
    </row>
    <row r="3031" spans="1:8">
      <c r="A3031">
        <v>3030</v>
      </c>
      <c r="B3031" t="str">
        <f>IF(Data!$B3035&lt;&gt;INDEX(Unique!$B$2:$B$5, MATCH(Data!$A3035, Unique!$A$2:$A$5, 0)), "Mismatch", "")</f>
        <v/>
      </c>
      <c r="E3031" s="28" t="s">
        <v>23</v>
      </c>
      <c r="F3031" s="38">
        <v>0.30000000000000004</v>
      </c>
      <c r="G3031" s="43">
        <v>2500</v>
      </c>
      <c r="H3031" s="38">
        <v>750.00000000000011</v>
      </c>
    </row>
    <row r="3032" spans="1:8">
      <c r="A3032">
        <v>3031</v>
      </c>
      <c r="B3032" t="str">
        <f>IF(Data!$B3036&lt;&gt;INDEX(Unique!$B$2:$B$5, MATCH(Data!$A3036, Unique!$A$2:$A$5, 0)), "Mismatch", "")</f>
        <v/>
      </c>
      <c r="E3032" s="28" t="s">
        <v>18</v>
      </c>
      <c r="F3032" s="38">
        <v>0.30000000000000004</v>
      </c>
      <c r="G3032" s="43">
        <v>5000</v>
      </c>
      <c r="H3032" s="38">
        <v>1500.0000000000002</v>
      </c>
    </row>
    <row r="3033" spans="1:8">
      <c r="A3033">
        <v>3032</v>
      </c>
      <c r="B3033" t="str">
        <f>IF(Data!$B3037&lt;&gt;INDEX(Unique!$B$2:$B$5, MATCH(Data!$A3037, Unique!$A$2:$A$5, 0)), "Mismatch", "")</f>
        <v/>
      </c>
      <c r="E3033" s="28" t="s">
        <v>19</v>
      </c>
      <c r="F3033" s="38">
        <v>0.30000000000000004</v>
      </c>
      <c r="G3033" s="43">
        <v>1500</v>
      </c>
      <c r="H3033" s="38">
        <v>450.00000000000006</v>
      </c>
    </row>
    <row r="3034" spans="1:8">
      <c r="A3034">
        <v>3033</v>
      </c>
      <c r="B3034" t="str">
        <f>IF(Data!$B3038&lt;&gt;INDEX(Unique!$B$2:$B$5, MATCH(Data!$A3038, Unique!$A$2:$A$5, 0)), "Mismatch", "")</f>
        <v/>
      </c>
      <c r="E3034" s="28" t="s">
        <v>20</v>
      </c>
      <c r="F3034" s="38">
        <v>0.20000000000000007</v>
      </c>
      <c r="G3034" s="43">
        <v>2000</v>
      </c>
      <c r="H3034" s="38">
        <v>400.00000000000011</v>
      </c>
    </row>
    <row r="3035" spans="1:8">
      <c r="A3035">
        <v>3034</v>
      </c>
      <c r="B3035" t="str">
        <f>IF(Data!$B3039&lt;&gt;INDEX(Unique!$B$2:$B$5, MATCH(Data!$A3039, Unique!$A$2:$A$5, 0)), "Mismatch", "")</f>
        <v/>
      </c>
      <c r="E3035" s="28" t="s">
        <v>21</v>
      </c>
      <c r="F3035" s="38">
        <v>0.25000000000000006</v>
      </c>
      <c r="G3035" s="43">
        <v>750</v>
      </c>
      <c r="H3035" s="38">
        <v>187.50000000000003</v>
      </c>
    </row>
    <row r="3036" spans="1:8">
      <c r="A3036">
        <v>3035</v>
      </c>
      <c r="B3036" t="str">
        <f>IF(Data!$B3040&lt;&gt;INDEX(Unique!$B$2:$B$5, MATCH(Data!$A3040, Unique!$A$2:$A$5, 0)), "Mismatch", "")</f>
        <v/>
      </c>
      <c r="E3036" s="28" t="s">
        <v>22</v>
      </c>
      <c r="F3036" s="38">
        <v>0.39999999999999997</v>
      </c>
      <c r="G3036" s="43">
        <v>1500</v>
      </c>
      <c r="H3036" s="38">
        <v>600</v>
      </c>
    </row>
    <row r="3037" spans="1:8">
      <c r="A3037">
        <v>3036</v>
      </c>
      <c r="B3037" t="str">
        <f>IF(Data!$B3041&lt;&gt;INDEX(Unique!$B$2:$B$5, MATCH(Data!$A3041, Unique!$A$2:$A$5, 0)), "Mismatch", "")</f>
        <v/>
      </c>
      <c r="E3037" s="28" t="s">
        <v>23</v>
      </c>
      <c r="F3037" s="38">
        <v>0.14999999999999997</v>
      </c>
      <c r="G3037" s="43">
        <v>2500</v>
      </c>
      <c r="H3037" s="38">
        <v>374.99999999999994</v>
      </c>
    </row>
    <row r="3038" spans="1:8">
      <c r="A3038">
        <v>3037</v>
      </c>
      <c r="B3038" t="str">
        <f>IF(Data!$B3042&lt;&gt;INDEX(Unique!$B$2:$B$5, MATCH(Data!$A3042, Unique!$A$2:$A$5, 0)), "Mismatch", "")</f>
        <v/>
      </c>
      <c r="E3038" s="28" t="s">
        <v>18</v>
      </c>
      <c r="F3038" s="38">
        <v>0.20000000000000004</v>
      </c>
      <c r="G3038" s="43">
        <v>4700</v>
      </c>
      <c r="H3038" s="38">
        <v>940.00000000000023</v>
      </c>
    </row>
    <row r="3039" spans="1:8">
      <c r="A3039">
        <v>3038</v>
      </c>
      <c r="B3039" t="str">
        <f>IF(Data!$B3043&lt;&gt;INDEX(Unique!$B$2:$B$5, MATCH(Data!$A3043, Unique!$A$2:$A$5, 0)), "Mismatch", "")</f>
        <v/>
      </c>
      <c r="E3039" s="28" t="s">
        <v>19</v>
      </c>
      <c r="F3039" s="38">
        <v>0.20000000000000004</v>
      </c>
      <c r="G3039" s="43">
        <v>1750</v>
      </c>
      <c r="H3039" s="38">
        <v>350.00000000000006</v>
      </c>
    </row>
    <row r="3040" spans="1:8">
      <c r="A3040">
        <v>3039</v>
      </c>
      <c r="B3040" t="str">
        <f>IF(Data!$B3044&lt;&gt;INDEX(Unique!$B$2:$B$5, MATCH(Data!$A3044, Unique!$A$2:$A$5, 0)), "Mismatch", "")</f>
        <v/>
      </c>
      <c r="E3040" s="28" t="s">
        <v>20</v>
      </c>
      <c r="F3040" s="38">
        <v>0.10000000000000003</v>
      </c>
      <c r="G3040" s="43">
        <v>2250</v>
      </c>
      <c r="H3040" s="38">
        <v>225.00000000000009</v>
      </c>
    </row>
    <row r="3041" spans="1:8">
      <c r="A3041">
        <v>3040</v>
      </c>
      <c r="B3041" t="str">
        <f>IF(Data!$B3045&lt;&gt;INDEX(Unique!$B$2:$B$5, MATCH(Data!$A3045, Unique!$A$2:$A$5, 0)), "Mismatch", "")</f>
        <v/>
      </c>
      <c r="E3041" s="28" t="s">
        <v>21</v>
      </c>
      <c r="F3041" s="38">
        <v>0.14999999999999997</v>
      </c>
      <c r="G3041" s="43">
        <v>750</v>
      </c>
      <c r="H3041" s="38">
        <v>112.49999999999997</v>
      </c>
    </row>
    <row r="3042" spans="1:8">
      <c r="A3042">
        <v>3041</v>
      </c>
      <c r="B3042" t="str">
        <f>IF(Data!$B3046&lt;&gt;INDEX(Unique!$B$2:$B$5, MATCH(Data!$A3046, Unique!$A$2:$A$5, 0)), "Mismatch", "")</f>
        <v/>
      </c>
      <c r="E3042" s="28" t="s">
        <v>22</v>
      </c>
      <c r="F3042" s="38">
        <v>0.30000000000000004</v>
      </c>
      <c r="G3042" s="43">
        <v>1250</v>
      </c>
      <c r="H3042" s="38">
        <v>375.00000000000006</v>
      </c>
    </row>
    <row r="3043" spans="1:8">
      <c r="A3043">
        <v>3042</v>
      </c>
      <c r="B3043" t="str">
        <f>IF(Data!$B3047&lt;&gt;INDEX(Unique!$B$2:$B$5, MATCH(Data!$A3047, Unique!$A$2:$A$5, 0)), "Mismatch", "")</f>
        <v/>
      </c>
      <c r="E3043" s="28" t="s">
        <v>23</v>
      </c>
      <c r="F3043" s="38">
        <v>0.20000000000000004</v>
      </c>
      <c r="G3043" s="43">
        <v>2250</v>
      </c>
      <c r="H3043" s="38">
        <v>450.00000000000011</v>
      </c>
    </row>
    <row r="3044" spans="1:8">
      <c r="A3044">
        <v>3043</v>
      </c>
      <c r="B3044" t="str">
        <f>IF(Data!$B3048&lt;&gt;INDEX(Unique!$B$2:$B$5, MATCH(Data!$A3048, Unique!$A$2:$A$5, 0)), "Mismatch", "")</f>
        <v/>
      </c>
      <c r="E3044" s="28" t="s">
        <v>18</v>
      </c>
      <c r="F3044" s="38">
        <v>0.20000000000000004</v>
      </c>
      <c r="G3044" s="43">
        <v>4500</v>
      </c>
      <c r="H3044" s="38">
        <v>900.00000000000023</v>
      </c>
    </row>
    <row r="3045" spans="1:8">
      <c r="A3045">
        <v>3044</v>
      </c>
      <c r="B3045" t="str">
        <f>IF(Data!$B3049&lt;&gt;INDEX(Unique!$B$2:$B$5, MATCH(Data!$A3049, Unique!$A$2:$A$5, 0)), "Mismatch", "")</f>
        <v/>
      </c>
      <c r="E3045" s="28" t="s">
        <v>19</v>
      </c>
      <c r="F3045" s="38">
        <v>0.20000000000000004</v>
      </c>
      <c r="G3045" s="43">
        <v>1500</v>
      </c>
      <c r="H3045" s="38">
        <v>300.00000000000006</v>
      </c>
    </row>
    <row r="3046" spans="1:8">
      <c r="A3046">
        <v>3045</v>
      </c>
      <c r="B3046" t="str">
        <f>IF(Data!$B3050&lt;&gt;INDEX(Unique!$B$2:$B$5, MATCH(Data!$A3050, Unique!$A$2:$A$5, 0)), "Mismatch", "")</f>
        <v/>
      </c>
      <c r="E3046" s="28" t="s">
        <v>20</v>
      </c>
      <c r="F3046" s="38">
        <v>0.10000000000000003</v>
      </c>
      <c r="G3046" s="43">
        <v>1500</v>
      </c>
      <c r="H3046" s="38">
        <v>150.00000000000006</v>
      </c>
    </row>
    <row r="3047" spans="1:8">
      <c r="A3047">
        <v>3046</v>
      </c>
      <c r="B3047" t="str">
        <f>IF(Data!$B3051&lt;&gt;INDEX(Unique!$B$2:$B$5, MATCH(Data!$A3051, Unique!$A$2:$A$5, 0)), "Mismatch", "")</f>
        <v/>
      </c>
      <c r="E3047" s="28" t="s">
        <v>21</v>
      </c>
      <c r="F3047" s="38">
        <v>0.14999999999999997</v>
      </c>
      <c r="G3047" s="43">
        <v>750</v>
      </c>
      <c r="H3047" s="38">
        <v>112.49999999999997</v>
      </c>
    </row>
    <row r="3048" spans="1:8">
      <c r="A3048">
        <v>3047</v>
      </c>
      <c r="B3048" t="str">
        <f>IF(Data!$B3052&lt;&gt;INDEX(Unique!$B$2:$B$5, MATCH(Data!$A3052, Unique!$A$2:$A$5, 0)), "Mismatch", "")</f>
        <v/>
      </c>
      <c r="E3048" s="28" t="s">
        <v>22</v>
      </c>
      <c r="F3048" s="38">
        <v>0.6</v>
      </c>
      <c r="G3048" s="43">
        <v>1000</v>
      </c>
      <c r="H3048" s="38">
        <v>600</v>
      </c>
    </row>
    <row r="3049" spans="1:8">
      <c r="A3049">
        <v>3048</v>
      </c>
      <c r="B3049" t="str">
        <f>IF(Data!$B3053&lt;&gt;INDEX(Unique!$B$2:$B$5, MATCH(Data!$A3053, Unique!$A$2:$A$5, 0)), "Mismatch", "")</f>
        <v/>
      </c>
      <c r="E3049" s="28" t="s">
        <v>23</v>
      </c>
      <c r="F3049" s="38">
        <v>0.5</v>
      </c>
      <c r="G3049" s="43">
        <v>2250</v>
      </c>
      <c r="H3049" s="38">
        <v>1125</v>
      </c>
    </row>
    <row r="3050" spans="1:8">
      <c r="A3050">
        <v>3049</v>
      </c>
      <c r="B3050" t="str">
        <f>IF(Data!$B3054&lt;&gt;INDEX(Unique!$B$2:$B$5, MATCH(Data!$A3054, Unique!$A$2:$A$5, 0)), "Mismatch", "")</f>
        <v/>
      </c>
      <c r="E3050" s="28" t="s">
        <v>18</v>
      </c>
      <c r="F3050" s="38">
        <v>0.6</v>
      </c>
      <c r="G3050" s="43">
        <v>4950</v>
      </c>
      <c r="H3050" s="38">
        <v>2970</v>
      </c>
    </row>
    <row r="3051" spans="1:8">
      <c r="A3051">
        <v>3050</v>
      </c>
      <c r="B3051" t="str">
        <f>IF(Data!$B3055&lt;&gt;INDEX(Unique!$B$2:$B$5, MATCH(Data!$A3055, Unique!$A$2:$A$5, 0)), "Mismatch", "")</f>
        <v/>
      </c>
      <c r="E3051" s="28" t="s">
        <v>19</v>
      </c>
      <c r="F3051" s="38">
        <v>0.4</v>
      </c>
      <c r="G3051" s="43">
        <v>2000</v>
      </c>
      <c r="H3051" s="38">
        <v>800</v>
      </c>
    </row>
    <row r="3052" spans="1:8">
      <c r="A3052">
        <v>3051</v>
      </c>
      <c r="B3052" t="str">
        <f>IF(Data!$B3056&lt;&gt;INDEX(Unique!$B$2:$B$5, MATCH(Data!$A3056, Unique!$A$2:$A$5, 0)), "Mismatch", "")</f>
        <v/>
      </c>
      <c r="E3052" s="28" t="s">
        <v>20</v>
      </c>
      <c r="F3052" s="38">
        <v>0.35000000000000003</v>
      </c>
      <c r="G3052" s="43">
        <v>1750</v>
      </c>
      <c r="H3052" s="38">
        <v>612.50000000000011</v>
      </c>
    </row>
    <row r="3053" spans="1:8">
      <c r="A3053">
        <v>3052</v>
      </c>
      <c r="B3053" t="str">
        <f>IF(Data!$B3057&lt;&gt;INDEX(Unique!$B$2:$B$5, MATCH(Data!$A3057, Unique!$A$2:$A$5, 0)), "Mismatch", "")</f>
        <v/>
      </c>
      <c r="E3053" s="28" t="s">
        <v>21</v>
      </c>
      <c r="F3053" s="38">
        <v>0.35000000000000003</v>
      </c>
      <c r="G3053" s="43">
        <v>1500</v>
      </c>
      <c r="H3053" s="38">
        <v>525</v>
      </c>
    </row>
    <row r="3054" spans="1:8">
      <c r="A3054">
        <v>3053</v>
      </c>
      <c r="B3054" t="str">
        <f>IF(Data!$B3058&lt;&gt;INDEX(Unique!$B$2:$B$5, MATCH(Data!$A3058, Unique!$A$2:$A$5, 0)), "Mismatch", "")</f>
        <v/>
      </c>
      <c r="E3054" s="28" t="s">
        <v>22</v>
      </c>
      <c r="F3054" s="38">
        <v>0.44999999999999996</v>
      </c>
      <c r="G3054" s="43">
        <v>1750</v>
      </c>
      <c r="H3054" s="38">
        <v>787.49999999999989</v>
      </c>
    </row>
    <row r="3055" spans="1:8">
      <c r="A3055">
        <v>3054</v>
      </c>
      <c r="B3055" t="str">
        <f>IF(Data!$B3059&lt;&gt;INDEX(Unique!$B$2:$B$5, MATCH(Data!$A3059, Unique!$A$2:$A$5, 0)), "Mismatch", "")</f>
        <v/>
      </c>
      <c r="E3055" s="28" t="s">
        <v>23</v>
      </c>
      <c r="F3055" s="38">
        <v>0.49999999999999994</v>
      </c>
      <c r="G3055" s="43">
        <v>3000</v>
      </c>
      <c r="H3055" s="38">
        <v>1499.9999999999998</v>
      </c>
    </row>
    <row r="3056" spans="1:8">
      <c r="A3056">
        <v>3055</v>
      </c>
      <c r="B3056" t="str">
        <f>IF(Data!$B3060&lt;&gt;INDEX(Unique!$B$2:$B$5, MATCH(Data!$A3060, Unique!$A$2:$A$5, 0)), "Mismatch", "")</f>
        <v/>
      </c>
      <c r="E3056" s="28" t="s">
        <v>18</v>
      </c>
      <c r="F3056" s="38">
        <v>0.35000000000000003</v>
      </c>
      <c r="G3056" s="43">
        <v>5500</v>
      </c>
      <c r="H3056" s="38">
        <v>1925.0000000000002</v>
      </c>
    </row>
    <row r="3057" spans="1:8">
      <c r="A3057">
        <v>3056</v>
      </c>
      <c r="B3057" t="str">
        <f>IF(Data!$B3061&lt;&gt;INDEX(Unique!$B$2:$B$5, MATCH(Data!$A3061, Unique!$A$2:$A$5, 0)), "Mismatch", "")</f>
        <v/>
      </c>
      <c r="E3057" s="28" t="s">
        <v>19</v>
      </c>
      <c r="F3057" s="38">
        <v>0.3000000000000001</v>
      </c>
      <c r="G3057" s="43">
        <v>3000</v>
      </c>
      <c r="H3057" s="38">
        <v>900.00000000000034</v>
      </c>
    </row>
    <row r="3058" spans="1:8">
      <c r="A3058">
        <v>3057</v>
      </c>
      <c r="B3058" t="str">
        <f>IF(Data!$B3062&lt;&gt;INDEX(Unique!$B$2:$B$5, MATCH(Data!$A3062, Unique!$A$2:$A$5, 0)), "Mismatch", "")</f>
        <v/>
      </c>
      <c r="E3058" s="28" t="s">
        <v>20</v>
      </c>
      <c r="F3058" s="38">
        <v>0.25000000000000006</v>
      </c>
      <c r="G3058" s="43">
        <v>2000</v>
      </c>
      <c r="H3058" s="38">
        <v>500.00000000000011</v>
      </c>
    </row>
    <row r="3059" spans="1:8">
      <c r="A3059">
        <v>3058</v>
      </c>
      <c r="B3059" t="str">
        <f>IF(Data!$B3063&lt;&gt;INDEX(Unique!$B$2:$B$5, MATCH(Data!$A3063, Unique!$A$2:$A$5, 0)), "Mismatch", "")</f>
        <v/>
      </c>
      <c r="E3059" s="28" t="s">
        <v>21</v>
      </c>
      <c r="F3059" s="38">
        <v>0.25000000000000006</v>
      </c>
      <c r="G3059" s="43">
        <v>1750</v>
      </c>
      <c r="H3059" s="38">
        <v>437.50000000000011</v>
      </c>
    </row>
    <row r="3060" spans="1:8">
      <c r="A3060">
        <v>3059</v>
      </c>
      <c r="B3060" t="str">
        <f>IF(Data!$B3064&lt;&gt;INDEX(Unique!$B$2:$B$5, MATCH(Data!$A3064, Unique!$A$2:$A$5, 0)), "Mismatch", "")</f>
        <v/>
      </c>
      <c r="E3060" s="28" t="s">
        <v>22</v>
      </c>
      <c r="F3060" s="38">
        <v>0.35000000000000003</v>
      </c>
      <c r="G3060" s="43">
        <v>1750</v>
      </c>
      <c r="H3060" s="38">
        <v>612.50000000000011</v>
      </c>
    </row>
    <row r="3061" spans="1:8">
      <c r="A3061">
        <v>3060</v>
      </c>
      <c r="B3061" t="str">
        <f>IF(Data!$B3065&lt;&gt;INDEX(Unique!$B$2:$B$5, MATCH(Data!$A3065, Unique!$A$2:$A$5, 0)), "Mismatch", "")</f>
        <v/>
      </c>
      <c r="E3061" s="28" t="s">
        <v>23</v>
      </c>
      <c r="F3061" s="38">
        <v>0.55000000000000004</v>
      </c>
      <c r="G3061" s="43">
        <v>3250</v>
      </c>
      <c r="H3061" s="38">
        <v>1787.5000000000002</v>
      </c>
    </row>
    <row r="3062" spans="1:8">
      <c r="A3062">
        <v>3061</v>
      </c>
      <c r="B3062" t="str">
        <f>IF(Data!$B3066&lt;&gt;INDEX(Unique!$B$2:$B$5, MATCH(Data!$A3066, Unique!$A$2:$A$5, 0)), "Mismatch", "")</f>
        <v/>
      </c>
      <c r="E3062" s="28" t="s">
        <v>18</v>
      </c>
      <c r="F3062" s="38">
        <v>0.5</v>
      </c>
      <c r="G3062" s="43">
        <v>5500</v>
      </c>
      <c r="H3062" s="38">
        <v>2750</v>
      </c>
    </row>
    <row r="3063" spans="1:8">
      <c r="A3063">
        <v>3062</v>
      </c>
      <c r="B3063" t="str">
        <f>IF(Data!$B3067&lt;&gt;INDEX(Unique!$B$2:$B$5, MATCH(Data!$A3067, Unique!$A$2:$A$5, 0)), "Mismatch", "")</f>
        <v/>
      </c>
      <c r="E3063" s="28" t="s">
        <v>19</v>
      </c>
      <c r="F3063" s="38">
        <v>0.45000000000000007</v>
      </c>
      <c r="G3063" s="43">
        <v>3000</v>
      </c>
      <c r="H3063" s="38">
        <v>1350.0000000000002</v>
      </c>
    </row>
    <row r="3064" spans="1:8">
      <c r="A3064">
        <v>3063</v>
      </c>
      <c r="B3064" t="str">
        <f>IF(Data!$B3068&lt;&gt;INDEX(Unique!$B$2:$B$5, MATCH(Data!$A3068, Unique!$A$2:$A$5, 0)), "Mismatch", "")</f>
        <v/>
      </c>
      <c r="E3064" s="28" t="s">
        <v>20</v>
      </c>
      <c r="F3064" s="38">
        <v>0.4</v>
      </c>
      <c r="G3064" s="43">
        <v>2250</v>
      </c>
      <c r="H3064" s="38">
        <v>900</v>
      </c>
    </row>
    <row r="3065" spans="1:8">
      <c r="A3065">
        <v>3064</v>
      </c>
      <c r="B3065" t="str">
        <f>IF(Data!$B3069&lt;&gt;INDEX(Unique!$B$2:$B$5, MATCH(Data!$A3069, Unique!$A$2:$A$5, 0)), "Mismatch", "")</f>
        <v/>
      </c>
      <c r="E3065" s="28" t="s">
        <v>21</v>
      </c>
      <c r="F3065" s="38">
        <v>0.4</v>
      </c>
      <c r="G3065" s="43">
        <v>1750</v>
      </c>
      <c r="H3065" s="38">
        <v>700</v>
      </c>
    </row>
    <row r="3066" spans="1:8">
      <c r="A3066">
        <v>3065</v>
      </c>
      <c r="B3066" t="str">
        <f>IF(Data!$B3070&lt;&gt;INDEX(Unique!$B$2:$B$5, MATCH(Data!$A3070, Unique!$A$2:$A$5, 0)), "Mismatch", "")</f>
        <v/>
      </c>
      <c r="E3066" s="28" t="s">
        <v>22</v>
      </c>
      <c r="F3066" s="38">
        <v>0.5</v>
      </c>
      <c r="G3066" s="43">
        <v>2000</v>
      </c>
      <c r="H3066" s="38">
        <v>1000</v>
      </c>
    </row>
    <row r="3067" spans="1:8">
      <c r="A3067">
        <v>3066</v>
      </c>
      <c r="B3067" t="str">
        <f>IF(Data!$B3071&lt;&gt;INDEX(Unique!$B$2:$B$5, MATCH(Data!$A3071, Unique!$A$2:$A$5, 0)), "Mismatch", "")</f>
        <v/>
      </c>
      <c r="E3067" s="28" t="s">
        <v>23</v>
      </c>
      <c r="F3067" s="38">
        <v>0.55000000000000004</v>
      </c>
      <c r="G3067" s="43">
        <v>3750</v>
      </c>
      <c r="H3067" s="38">
        <v>2062.5</v>
      </c>
    </row>
    <row r="3068" spans="1:8">
      <c r="A3068">
        <v>3067</v>
      </c>
      <c r="B3068" t="str">
        <f>IF(Data!$B3072&lt;&gt;INDEX(Unique!$B$2:$B$5, MATCH(Data!$A3072, Unique!$A$2:$A$5, 0)), "Mismatch", "")</f>
        <v/>
      </c>
      <c r="E3068" s="28" t="s">
        <v>18</v>
      </c>
      <c r="F3068" s="38">
        <v>0.5</v>
      </c>
      <c r="G3068" s="43">
        <v>5250</v>
      </c>
      <c r="H3068" s="38">
        <v>2625</v>
      </c>
    </row>
    <row r="3069" spans="1:8">
      <c r="A3069">
        <v>3068</v>
      </c>
      <c r="B3069" t="str">
        <f>IF(Data!$B3073&lt;&gt;INDEX(Unique!$B$2:$B$5, MATCH(Data!$A3073, Unique!$A$2:$A$5, 0)), "Mismatch", "")</f>
        <v/>
      </c>
      <c r="E3069" s="28" t="s">
        <v>19</v>
      </c>
      <c r="F3069" s="38">
        <v>0.45000000000000007</v>
      </c>
      <c r="G3069" s="43">
        <v>3000</v>
      </c>
      <c r="H3069" s="38">
        <v>1350.0000000000002</v>
      </c>
    </row>
    <row r="3070" spans="1:8">
      <c r="A3070">
        <v>3069</v>
      </c>
      <c r="B3070" t="str">
        <f>IF(Data!$B3074&lt;&gt;INDEX(Unique!$B$2:$B$5, MATCH(Data!$A3074, Unique!$A$2:$A$5, 0)), "Mismatch", "")</f>
        <v/>
      </c>
      <c r="E3070" s="28" t="s">
        <v>20</v>
      </c>
      <c r="F3070" s="38">
        <v>0.4</v>
      </c>
      <c r="G3070" s="43">
        <v>2250</v>
      </c>
      <c r="H3070" s="38">
        <v>900</v>
      </c>
    </row>
    <row r="3071" spans="1:8">
      <c r="A3071">
        <v>3070</v>
      </c>
      <c r="B3071" t="str">
        <f>IF(Data!$B3075&lt;&gt;INDEX(Unique!$B$2:$B$5, MATCH(Data!$A3075, Unique!$A$2:$A$5, 0)), "Mismatch", "")</f>
        <v/>
      </c>
      <c r="E3071" s="28" t="s">
        <v>21</v>
      </c>
      <c r="F3071" s="38">
        <v>0.4</v>
      </c>
      <c r="G3071" s="43">
        <v>2000</v>
      </c>
      <c r="H3071" s="38">
        <v>800</v>
      </c>
    </row>
    <row r="3072" spans="1:8">
      <c r="A3072">
        <v>3071</v>
      </c>
      <c r="B3072" t="str">
        <f>IF(Data!$B3076&lt;&gt;INDEX(Unique!$B$2:$B$5, MATCH(Data!$A3076, Unique!$A$2:$A$5, 0)), "Mismatch", "")</f>
        <v/>
      </c>
      <c r="E3072" s="28" t="s">
        <v>22</v>
      </c>
      <c r="F3072" s="38">
        <v>0.5</v>
      </c>
      <c r="G3072" s="43">
        <v>1750</v>
      </c>
      <c r="H3072" s="38">
        <v>875</v>
      </c>
    </row>
    <row r="3073" spans="1:8">
      <c r="A3073">
        <v>3072</v>
      </c>
      <c r="B3073" t="str">
        <f>IF(Data!$B3077&lt;&gt;INDEX(Unique!$B$2:$B$5, MATCH(Data!$A3077, Unique!$A$2:$A$5, 0)), "Mismatch", "")</f>
        <v/>
      </c>
      <c r="E3073" s="28" t="s">
        <v>23</v>
      </c>
      <c r="F3073" s="38">
        <v>0.55000000000000004</v>
      </c>
      <c r="G3073" s="43">
        <v>3500</v>
      </c>
      <c r="H3073" s="38">
        <v>1925.0000000000002</v>
      </c>
    </row>
    <row r="3074" spans="1:8">
      <c r="A3074">
        <v>3073</v>
      </c>
      <c r="B3074" t="str">
        <f>IF(Data!$B3078&lt;&gt;INDEX(Unique!$B$2:$B$5, MATCH(Data!$A3078, Unique!$A$2:$A$5, 0)), "Mismatch", "")</f>
        <v/>
      </c>
      <c r="E3074" s="28" t="s">
        <v>18</v>
      </c>
      <c r="F3074" s="38">
        <v>0.35000000000000003</v>
      </c>
      <c r="G3074" s="43">
        <v>4750</v>
      </c>
      <c r="H3074" s="38">
        <v>1662.5000000000002</v>
      </c>
    </row>
    <row r="3075" spans="1:8">
      <c r="A3075">
        <v>3074</v>
      </c>
      <c r="B3075" t="str">
        <f>IF(Data!$B3079&lt;&gt;INDEX(Unique!$B$2:$B$5, MATCH(Data!$A3079, Unique!$A$2:$A$5, 0)), "Mismatch", "")</f>
        <v/>
      </c>
      <c r="E3075" s="28" t="s">
        <v>19</v>
      </c>
      <c r="F3075" s="38">
        <v>0.3000000000000001</v>
      </c>
      <c r="G3075" s="43">
        <v>2500</v>
      </c>
      <c r="H3075" s="38">
        <v>750.00000000000023</v>
      </c>
    </row>
    <row r="3076" spans="1:8">
      <c r="A3076">
        <v>3075</v>
      </c>
      <c r="B3076" t="str">
        <f>IF(Data!$B3080&lt;&gt;INDEX(Unique!$B$2:$B$5, MATCH(Data!$A3080, Unique!$A$2:$A$5, 0)), "Mismatch", "")</f>
        <v/>
      </c>
      <c r="E3076" s="28" t="s">
        <v>20</v>
      </c>
      <c r="F3076" s="38">
        <v>0.25000000000000006</v>
      </c>
      <c r="G3076" s="43">
        <v>1500</v>
      </c>
      <c r="H3076" s="38">
        <v>375.00000000000006</v>
      </c>
    </row>
    <row r="3077" spans="1:8">
      <c r="A3077">
        <v>3076</v>
      </c>
      <c r="B3077" t="str">
        <f>IF(Data!$B3081&lt;&gt;INDEX(Unique!$B$2:$B$5, MATCH(Data!$A3081, Unique!$A$2:$A$5, 0)), "Mismatch", "")</f>
        <v/>
      </c>
      <c r="E3077" s="28" t="s">
        <v>21</v>
      </c>
      <c r="F3077" s="38">
        <v>0.25000000000000006</v>
      </c>
      <c r="G3077" s="43">
        <v>1250</v>
      </c>
      <c r="H3077" s="38">
        <v>312.50000000000006</v>
      </c>
    </row>
    <row r="3078" spans="1:8">
      <c r="A3078">
        <v>3077</v>
      </c>
      <c r="B3078" t="str">
        <f>IF(Data!$B3082&lt;&gt;INDEX(Unique!$B$2:$B$5, MATCH(Data!$A3082, Unique!$A$2:$A$5, 0)), "Mismatch", "")</f>
        <v/>
      </c>
      <c r="E3078" s="28" t="s">
        <v>22</v>
      </c>
      <c r="F3078" s="38">
        <v>0.35000000000000003</v>
      </c>
      <c r="G3078" s="43">
        <v>1250</v>
      </c>
      <c r="H3078" s="38">
        <v>437.50000000000006</v>
      </c>
    </row>
    <row r="3079" spans="1:8">
      <c r="A3079">
        <v>3078</v>
      </c>
      <c r="B3079" t="str">
        <f>IF(Data!$B3083&lt;&gt;INDEX(Unique!$B$2:$B$5, MATCH(Data!$A3083, Unique!$A$2:$A$5, 0)), "Mismatch", "")</f>
        <v/>
      </c>
      <c r="E3079" s="28" t="s">
        <v>23</v>
      </c>
      <c r="F3079" s="38">
        <v>0.4</v>
      </c>
      <c r="G3079" s="43">
        <v>2000</v>
      </c>
      <c r="H3079" s="38">
        <v>800</v>
      </c>
    </row>
    <row r="3080" spans="1:8">
      <c r="A3080">
        <v>3079</v>
      </c>
      <c r="B3080" t="str">
        <f>IF(Data!$B3084&lt;&gt;INDEX(Unique!$B$2:$B$5, MATCH(Data!$A3084, Unique!$A$2:$A$5, 0)), "Mismatch", "")</f>
        <v/>
      </c>
      <c r="E3080" s="28" t="s">
        <v>18</v>
      </c>
      <c r="F3080" s="38">
        <v>0.44999999999999996</v>
      </c>
      <c r="G3080" s="43">
        <v>3750</v>
      </c>
      <c r="H3080" s="38">
        <v>1687.4999999999998</v>
      </c>
    </row>
    <row r="3081" spans="1:8">
      <c r="A3081">
        <v>3080</v>
      </c>
      <c r="B3081" t="str">
        <f>IF(Data!$B3085&lt;&gt;INDEX(Unique!$B$2:$B$5, MATCH(Data!$A3085, Unique!$A$2:$A$5, 0)), "Mismatch", "")</f>
        <v/>
      </c>
      <c r="E3081" s="28" t="s">
        <v>19</v>
      </c>
      <c r="F3081" s="38">
        <v>0.35000000000000003</v>
      </c>
      <c r="G3081" s="43">
        <v>2250</v>
      </c>
      <c r="H3081" s="38">
        <v>787.50000000000011</v>
      </c>
    </row>
    <row r="3082" spans="1:8">
      <c r="A3082">
        <v>3081</v>
      </c>
      <c r="B3082" t="str">
        <f>IF(Data!$B3086&lt;&gt;INDEX(Unique!$B$2:$B$5, MATCH(Data!$A3086, Unique!$A$2:$A$5, 0)), "Mismatch", "")</f>
        <v/>
      </c>
      <c r="E3082" s="28" t="s">
        <v>20</v>
      </c>
      <c r="F3082" s="38">
        <v>0.35000000000000003</v>
      </c>
      <c r="G3082" s="43">
        <v>1250</v>
      </c>
      <c r="H3082" s="38">
        <v>437.50000000000006</v>
      </c>
    </row>
    <row r="3083" spans="1:8">
      <c r="A3083">
        <v>3082</v>
      </c>
      <c r="B3083" t="str">
        <f>IF(Data!$B3087&lt;&gt;INDEX(Unique!$B$2:$B$5, MATCH(Data!$A3087, Unique!$A$2:$A$5, 0)), "Mismatch", "")</f>
        <v/>
      </c>
      <c r="E3083" s="28" t="s">
        <v>21</v>
      </c>
      <c r="F3083" s="38">
        <v>0.35000000000000003</v>
      </c>
      <c r="G3083" s="43">
        <v>1250</v>
      </c>
      <c r="H3083" s="38">
        <v>437.50000000000006</v>
      </c>
    </row>
    <row r="3084" spans="1:8">
      <c r="A3084">
        <v>3083</v>
      </c>
      <c r="B3084" t="str">
        <f>IF(Data!$B3088&lt;&gt;INDEX(Unique!$B$2:$B$5, MATCH(Data!$A3088, Unique!$A$2:$A$5, 0)), "Mismatch", "")</f>
        <v/>
      </c>
      <c r="E3084" s="28" t="s">
        <v>22</v>
      </c>
      <c r="F3084" s="38">
        <v>0.44999999999999996</v>
      </c>
      <c r="G3084" s="43">
        <v>1250</v>
      </c>
      <c r="H3084" s="38">
        <v>562.5</v>
      </c>
    </row>
    <row r="3085" spans="1:8">
      <c r="A3085">
        <v>3084</v>
      </c>
      <c r="B3085" t="str">
        <f>IF(Data!$B3089&lt;&gt;INDEX(Unique!$B$2:$B$5, MATCH(Data!$A3089, Unique!$A$2:$A$5, 0)), "Mismatch", "")</f>
        <v/>
      </c>
      <c r="E3085" s="28" t="s">
        <v>23</v>
      </c>
      <c r="F3085" s="38">
        <v>0.49999999999999983</v>
      </c>
      <c r="G3085" s="43">
        <v>2500</v>
      </c>
      <c r="H3085" s="38">
        <v>1249.9999999999995</v>
      </c>
    </row>
    <row r="3086" spans="1:8">
      <c r="A3086">
        <v>3085</v>
      </c>
      <c r="B3086" t="str">
        <f>IF(Data!$B3090&lt;&gt;INDEX(Unique!$B$2:$B$5, MATCH(Data!$A3090, Unique!$A$2:$A$5, 0)), "Mismatch", "")</f>
        <v/>
      </c>
      <c r="E3086" s="28" t="s">
        <v>18</v>
      </c>
      <c r="F3086" s="38">
        <v>0.44999999999999996</v>
      </c>
      <c r="G3086" s="43">
        <v>4000</v>
      </c>
      <c r="H3086" s="38">
        <v>1799.9999999999998</v>
      </c>
    </row>
    <row r="3087" spans="1:8">
      <c r="A3087">
        <v>3086</v>
      </c>
      <c r="B3087" t="str">
        <f>IF(Data!$B3091&lt;&gt;INDEX(Unique!$B$2:$B$5, MATCH(Data!$A3091, Unique!$A$2:$A$5, 0)), "Mismatch", "")</f>
        <v/>
      </c>
      <c r="E3087" s="28" t="s">
        <v>19</v>
      </c>
      <c r="F3087" s="38">
        <v>0.35000000000000003</v>
      </c>
      <c r="G3087" s="43">
        <v>3000</v>
      </c>
      <c r="H3087" s="38">
        <v>1050</v>
      </c>
    </row>
    <row r="3088" spans="1:8">
      <c r="A3088">
        <v>3087</v>
      </c>
      <c r="B3088" t="str">
        <f>IF(Data!$B3092&lt;&gt;INDEX(Unique!$B$2:$B$5, MATCH(Data!$A3092, Unique!$A$2:$A$5, 0)), "Mismatch", "")</f>
        <v/>
      </c>
      <c r="E3088" s="28" t="s">
        <v>20</v>
      </c>
      <c r="F3088" s="38">
        <v>0.35000000000000003</v>
      </c>
      <c r="G3088" s="43">
        <v>2450</v>
      </c>
      <c r="H3088" s="38">
        <v>857.50000000000011</v>
      </c>
    </row>
    <row r="3089" spans="1:8">
      <c r="A3089">
        <v>3088</v>
      </c>
      <c r="B3089" t="str">
        <f>IF(Data!$B3093&lt;&gt;INDEX(Unique!$B$2:$B$5, MATCH(Data!$A3093, Unique!$A$2:$A$5, 0)), "Mismatch", "")</f>
        <v/>
      </c>
      <c r="E3089" s="28" t="s">
        <v>21</v>
      </c>
      <c r="F3089" s="38">
        <v>0.35000000000000003</v>
      </c>
      <c r="G3089" s="43">
        <v>2250</v>
      </c>
      <c r="H3089" s="38">
        <v>787.50000000000011</v>
      </c>
    </row>
    <row r="3090" spans="1:8">
      <c r="A3090">
        <v>3089</v>
      </c>
      <c r="B3090" t="str">
        <f>IF(Data!$B3094&lt;&gt;INDEX(Unique!$B$2:$B$5, MATCH(Data!$A3094, Unique!$A$2:$A$5, 0)), "Mismatch", "")</f>
        <v/>
      </c>
      <c r="E3090" s="28" t="s">
        <v>22</v>
      </c>
      <c r="F3090" s="38">
        <v>0.6</v>
      </c>
      <c r="G3090" s="43">
        <v>2000</v>
      </c>
      <c r="H3090" s="38">
        <v>1200</v>
      </c>
    </row>
    <row r="3091" spans="1:8">
      <c r="A3091">
        <v>3090</v>
      </c>
      <c r="B3091" t="str">
        <f>IF(Data!$B3095&lt;&gt;INDEX(Unique!$B$2:$B$5, MATCH(Data!$A3095, Unique!$A$2:$A$5, 0)), "Mismatch", "")</f>
        <v/>
      </c>
      <c r="E3091" s="28" t="s">
        <v>23</v>
      </c>
      <c r="F3091" s="38">
        <v>0.64999999999999991</v>
      </c>
      <c r="G3091" s="43">
        <v>3000</v>
      </c>
      <c r="H3091" s="38">
        <v>1949.9999999999998</v>
      </c>
    </row>
    <row r="3092" spans="1:8">
      <c r="A3092">
        <v>3091</v>
      </c>
      <c r="B3092" t="str">
        <f>IF(Data!$B3096&lt;&gt;INDEX(Unique!$B$2:$B$5, MATCH(Data!$A3096, Unique!$A$2:$A$5, 0)), "Mismatch", "")</f>
        <v/>
      </c>
      <c r="E3092" s="28" t="s">
        <v>18</v>
      </c>
      <c r="F3092" s="38">
        <v>0.6</v>
      </c>
      <c r="G3092" s="43">
        <v>5500</v>
      </c>
      <c r="H3092" s="38">
        <v>3300</v>
      </c>
    </row>
    <row r="3093" spans="1:8">
      <c r="A3093">
        <v>3092</v>
      </c>
      <c r="B3093" t="str">
        <f>IF(Data!$B3097&lt;&gt;INDEX(Unique!$B$2:$B$5, MATCH(Data!$A3097, Unique!$A$2:$A$5, 0)), "Mismatch", "")</f>
        <v/>
      </c>
      <c r="E3093" s="28" t="s">
        <v>19</v>
      </c>
      <c r="F3093" s="38">
        <v>0.5</v>
      </c>
      <c r="G3093" s="43">
        <v>3500</v>
      </c>
      <c r="H3093" s="38">
        <v>1750</v>
      </c>
    </row>
    <row r="3094" spans="1:8">
      <c r="A3094">
        <v>3093</v>
      </c>
      <c r="B3094" t="str">
        <f>IF(Data!$B3098&lt;&gt;INDEX(Unique!$B$2:$B$5, MATCH(Data!$A3098, Unique!$A$2:$A$5, 0)), "Mismatch", "")</f>
        <v/>
      </c>
      <c r="E3094" s="28" t="s">
        <v>20</v>
      </c>
      <c r="F3094" s="38">
        <v>0.5</v>
      </c>
      <c r="G3094" s="43">
        <v>3000</v>
      </c>
      <c r="H3094" s="38">
        <v>1500</v>
      </c>
    </row>
    <row r="3095" spans="1:8">
      <c r="A3095">
        <v>3094</v>
      </c>
      <c r="B3095" t="str">
        <f>IF(Data!$B3099&lt;&gt;INDEX(Unique!$B$2:$B$5, MATCH(Data!$A3099, Unique!$A$2:$A$5, 0)), "Mismatch", "")</f>
        <v/>
      </c>
      <c r="E3095" s="28" t="s">
        <v>21</v>
      </c>
      <c r="F3095" s="38">
        <v>0.5</v>
      </c>
      <c r="G3095" s="43">
        <v>2500</v>
      </c>
      <c r="H3095" s="38">
        <v>1250</v>
      </c>
    </row>
    <row r="3096" spans="1:8">
      <c r="A3096">
        <v>3095</v>
      </c>
      <c r="B3096" t="str">
        <f>IF(Data!$B3100&lt;&gt;INDEX(Unique!$B$2:$B$5, MATCH(Data!$A3100, Unique!$A$2:$A$5, 0)), "Mismatch", "")</f>
        <v/>
      </c>
      <c r="E3096" s="28" t="s">
        <v>22</v>
      </c>
      <c r="F3096" s="38">
        <v>0.6</v>
      </c>
      <c r="G3096" s="43">
        <v>2500</v>
      </c>
      <c r="H3096" s="38">
        <v>1500</v>
      </c>
    </row>
    <row r="3097" spans="1:8">
      <c r="A3097">
        <v>3096</v>
      </c>
      <c r="B3097" t="str">
        <f>IF(Data!$B3101&lt;&gt;INDEX(Unique!$B$2:$B$5, MATCH(Data!$A3101, Unique!$A$2:$A$5, 0)), "Mismatch", "")</f>
        <v/>
      </c>
      <c r="E3097" s="28" t="s">
        <v>23</v>
      </c>
      <c r="F3097" s="38">
        <v>0.64999999999999991</v>
      </c>
      <c r="G3097" s="43">
        <v>3500</v>
      </c>
      <c r="H3097" s="38">
        <v>2274.9999999999995</v>
      </c>
    </row>
    <row r="3098" spans="1:8">
      <c r="A3098">
        <v>3097</v>
      </c>
      <c r="B3098" t="str">
        <f>IF(Data!$B3102&lt;&gt;INDEX(Unique!$B$2:$B$5, MATCH(Data!$A3102, Unique!$A$2:$A$5, 0)), "Mismatch", "")</f>
        <v/>
      </c>
      <c r="E3098" s="28" t="s">
        <v>18</v>
      </c>
      <c r="F3098" s="38">
        <v>0.35000000000000003</v>
      </c>
      <c r="G3098" s="43">
        <v>5000</v>
      </c>
      <c r="H3098" s="38">
        <v>1750.0000000000002</v>
      </c>
    </row>
    <row r="3099" spans="1:8">
      <c r="A3099">
        <v>3098</v>
      </c>
      <c r="B3099" t="str">
        <f>IF(Data!$B3103&lt;&gt;INDEX(Unique!$B$2:$B$5, MATCH(Data!$A3103, Unique!$A$2:$A$5, 0)), "Mismatch", "")</f>
        <v/>
      </c>
      <c r="E3099" s="28" t="s">
        <v>19</v>
      </c>
      <c r="F3099" s="38">
        <v>0.35000000000000003</v>
      </c>
      <c r="G3099" s="43">
        <v>3000</v>
      </c>
      <c r="H3099" s="38">
        <v>1050</v>
      </c>
    </row>
    <row r="3100" spans="1:8">
      <c r="A3100">
        <v>3099</v>
      </c>
      <c r="B3100" t="str">
        <f>IF(Data!$B3104&lt;&gt;INDEX(Unique!$B$2:$B$5, MATCH(Data!$A3104, Unique!$A$2:$A$5, 0)), "Mismatch", "")</f>
        <v/>
      </c>
      <c r="E3100" s="28" t="s">
        <v>20</v>
      </c>
      <c r="F3100" s="38">
        <v>0.25000000000000006</v>
      </c>
      <c r="G3100" s="43">
        <v>3000</v>
      </c>
      <c r="H3100" s="38">
        <v>750.00000000000011</v>
      </c>
    </row>
    <row r="3101" spans="1:8">
      <c r="A3101">
        <v>3100</v>
      </c>
      <c r="B3101" t="str">
        <f>IF(Data!$B3105&lt;&gt;INDEX(Unique!$B$2:$B$5, MATCH(Data!$A3105, Unique!$A$2:$A$5, 0)), "Mismatch", "")</f>
        <v/>
      </c>
      <c r="E3101" s="28" t="s">
        <v>21</v>
      </c>
      <c r="F3101" s="38">
        <v>0.30000000000000004</v>
      </c>
      <c r="G3101" s="43">
        <v>1500</v>
      </c>
      <c r="H3101" s="38">
        <v>450.00000000000006</v>
      </c>
    </row>
    <row r="3102" spans="1:8">
      <c r="A3102">
        <v>3101</v>
      </c>
      <c r="B3102" t="str">
        <f>IF(Data!$B3106&lt;&gt;INDEX(Unique!$B$2:$B$5, MATCH(Data!$A3106, Unique!$A$2:$A$5, 0)), "Mismatch", "")</f>
        <v/>
      </c>
      <c r="E3102" s="28" t="s">
        <v>22</v>
      </c>
      <c r="F3102" s="38">
        <v>0.44999999999999996</v>
      </c>
      <c r="G3102" s="43">
        <v>2000</v>
      </c>
      <c r="H3102" s="38">
        <v>899.99999999999989</v>
      </c>
    </row>
    <row r="3103" spans="1:8">
      <c r="A3103">
        <v>3102</v>
      </c>
      <c r="B3103" t="str">
        <f>IF(Data!$B3107&lt;&gt;INDEX(Unique!$B$2:$B$5, MATCH(Data!$A3107, Unique!$A$2:$A$5, 0)), "Mismatch", "")</f>
        <v/>
      </c>
      <c r="E3103" s="28" t="s">
        <v>23</v>
      </c>
      <c r="F3103" s="38">
        <v>0.35000000000000003</v>
      </c>
      <c r="G3103" s="43">
        <v>3000</v>
      </c>
      <c r="H3103" s="38">
        <v>1050</v>
      </c>
    </row>
    <row r="3104" spans="1:8">
      <c r="A3104">
        <v>3103</v>
      </c>
      <c r="B3104" t="str">
        <f>IF(Data!$B3108&lt;&gt;INDEX(Unique!$B$2:$B$5, MATCH(Data!$A3108, Unique!$A$2:$A$5, 0)), "Mismatch", "")</f>
        <v/>
      </c>
      <c r="E3104" s="28" t="s">
        <v>18</v>
      </c>
      <c r="F3104" s="38">
        <v>0.35000000000000003</v>
      </c>
      <c r="G3104" s="43">
        <v>5500</v>
      </c>
      <c r="H3104" s="38">
        <v>1925.0000000000002</v>
      </c>
    </row>
    <row r="3105" spans="1:8">
      <c r="A3105">
        <v>3104</v>
      </c>
      <c r="B3105" t="str">
        <f>IF(Data!$B3109&lt;&gt;INDEX(Unique!$B$2:$B$5, MATCH(Data!$A3109, Unique!$A$2:$A$5, 0)), "Mismatch", "")</f>
        <v/>
      </c>
      <c r="E3105" s="28" t="s">
        <v>19</v>
      </c>
      <c r="F3105" s="38">
        <v>0.35000000000000003</v>
      </c>
      <c r="G3105" s="43">
        <v>2000</v>
      </c>
      <c r="H3105" s="38">
        <v>700.00000000000011</v>
      </c>
    </row>
    <row r="3106" spans="1:8">
      <c r="A3106">
        <v>3105</v>
      </c>
      <c r="B3106" t="str">
        <f>IF(Data!$B3110&lt;&gt;INDEX(Unique!$B$2:$B$5, MATCH(Data!$A3110, Unique!$A$2:$A$5, 0)), "Mismatch", "")</f>
        <v/>
      </c>
      <c r="E3106" s="28" t="s">
        <v>20</v>
      </c>
      <c r="F3106" s="38">
        <v>0.25000000000000006</v>
      </c>
      <c r="G3106" s="43">
        <v>2500</v>
      </c>
      <c r="H3106" s="38">
        <v>625.00000000000011</v>
      </c>
    </row>
    <row r="3107" spans="1:8">
      <c r="A3107">
        <v>3106</v>
      </c>
      <c r="B3107" t="str">
        <f>IF(Data!$B3111&lt;&gt;INDEX(Unique!$B$2:$B$5, MATCH(Data!$A3111, Unique!$A$2:$A$5, 0)), "Mismatch", "")</f>
        <v/>
      </c>
      <c r="E3107" s="28" t="s">
        <v>21</v>
      </c>
      <c r="F3107" s="38">
        <v>0.30000000000000004</v>
      </c>
      <c r="G3107" s="43">
        <v>1250</v>
      </c>
      <c r="H3107" s="38">
        <v>375.00000000000006</v>
      </c>
    </row>
    <row r="3108" spans="1:8">
      <c r="A3108">
        <v>3107</v>
      </c>
      <c r="B3108" t="str">
        <f>IF(Data!$B3112&lt;&gt;INDEX(Unique!$B$2:$B$5, MATCH(Data!$A3112, Unique!$A$2:$A$5, 0)), "Mismatch", "")</f>
        <v/>
      </c>
      <c r="E3108" s="28" t="s">
        <v>22</v>
      </c>
      <c r="F3108" s="38">
        <v>0.44999999999999996</v>
      </c>
      <c r="G3108" s="43">
        <v>2000</v>
      </c>
      <c r="H3108" s="38">
        <v>899.99999999999989</v>
      </c>
    </row>
    <row r="3109" spans="1:8">
      <c r="A3109">
        <v>3108</v>
      </c>
      <c r="B3109" t="str">
        <f>IF(Data!$B3113&lt;&gt;INDEX(Unique!$B$2:$B$5, MATCH(Data!$A3113, Unique!$A$2:$A$5, 0)), "Mismatch", "")</f>
        <v/>
      </c>
      <c r="E3109" s="28" t="s">
        <v>23</v>
      </c>
      <c r="F3109" s="38">
        <v>0.19999999999999996</v>
      </c>
      <c r="G3109" s="43">
        <v>3000</v>
      </c>
      <c r="H3109" s="38">
        <v>599.99999999999989</v>
      </c>
    </row>
    <row r="3110" spans="1:8">
      <c r="A3110">
        <v>3109</v>
      </c>
      <c r="B3110" t="str">
        <f>IF(Data!$B3114&lt;&gt;INDEX(Unique!$B$2:$B$5, MATCH(Data!$A3114, Unique!$A$2:$A$5, 0)), "Mismatch", "")</f>
        <v/>
      </c>
      <c r="E3110" s="28" t="s">
        <v>18</v>
      </c>
      <c r="F3110" s="38">
        <v>0.25000000000000006</v>
      </c>
      <c r="G3110" s="43">
        <v>5200</v>
      </c>
      <c r="H3110" s="38">
        <v>1300.0000000000002</v>
      </c>
    </row>
    <row r="3111" spans="1:8">
      <c r="A3111">
        <v>3110</v>
      </c>
      <c r="B3111" t="str">
        <f>IF(Data!$B3115&lt;&gt;INDEX(Unique!$B$2:$B$5, MATCH(Data!$A3115, Unique!$A$2:$A$5, 0)), "Mismatch", "")</f>
        <v/>
      </c>
      <c r="E3111" s="28" t="s">
        <v>19</v>
      </c>
      <c r="F3111" s="38">
        <v>0.25000000000000006</v>
      </c>
      <c r="G3111" s="43">
        <v>2250</v>
      </c>
      <c r="H3111" s="38">
        <v>562.50000000000011</v>
      </c>
    </row>
    <row r="3112" spans="1:8">
      <c r="A3112">
        <v>3111</v>
      </c>
      <c r="B3112" t="str">
        <f>IF(Data!$B3116&lt;&gt;INDEX(Unique!$B$2:$B$5, MATCH(Data!$A3116, Unique!$A$2:$A$5, 0)), "Mismatch", "")</f>
        <v/>
      </c>
      <c r="E3112" s="28" t="s">
        <v>20</v>
      </c>
      <c r="F3112" s="38">
        <v>0.15000000000000002</v>
      </c>
      <c r="G3112" s="43">
        <v>2750</v>
      </c>
      <c r="H3112" s="38">
        <v>412.50000000000006</v>
      </c>
    </row>
    <row r="3113" spans="1:8">
      <c r="A3113">
        <v>3112</v>
      </c>
      <c r="B3113" t="str">
        <f>IF(Data!$B3117&lt;&gt;INDEX(Unique!$B$2:$B$5, MATCH(Data!$A3117, Unique!$A$2:$A$5, 0)), "Mismatch", "")</f>
        <v/>
      </c>
      <c r="E3113" s="28" t="s">
        <v>21</v>
      </c>
      <c r="F3113" s="38">
        <v>0.19999999999999996</v>
      </c>
      <c r="G3113" s="43">
        <v>1250</v>
      </c>
      <c r="H3113" s="38">
        <v>249.99999999999994</v>
      </c>
    </row>
    <row r="3114" spans="1:8">
      <c r="A3114">
        <v>3113</v>
      </c>
      <c r="B3114" t="str">
        <f>IF(Data!$B3118&lt;&gt;INDEX(Unique!$B$2:$B$5, MATCH(Data!$A3118, Unique!$A$2:$A$5, 0)), "Mismatch", "")</f>
        <v/>
      </c>
      <c r="E3114" s="28" t="s">
        <v>22</v>
      </c>
      <c r="F3114" s="38">
        <v>0.35000000000000003</v>
      </c>
      <c r="G3114" s="43">
        <v>1750</v>
      </c>
      <c r="H3114" s="38">
        <v>612.50000000000011</v>
      </c>
    </row>
    <row r="3115" spans="1:8">
      <c r="A3115">
        <v>3114</v>
      </c>
      <c r="B3115" t="str">
        <f>IF(Data!$B3119&lt;&gt;INDEX(Unique!$B$2:$B$5, MATCH(Data!$A3119, Unique!$A$2:$A$5, 0)), "Mismatch", "")</f>
        <v/>
      </c>
      <c r="E3115" s="28" t="s">
        <v>23</v>
      </c>
      <c r="F3115" s="38">
        <v>0.25000000000000006</v>
      </c>
      <c r="G3115" s="43">
        <v>2750</v>
      </c>
      <c r="H3115" s="38">
        <v>687.50000000000011</v>
      </c>
    </row>
    <row r="3116" spans="1:8">
      <c r="A3116">
        <v>3115</v>
      </c>
      <c r="B3116" t="str">
        <f>IF(Data!$B3120&lt;&gt;INDEX(Unique!$B$2:$B$5, MATCH(Data!$A3120, Unique!$A$2:$A$5, 0)), "Mismatch", "")</f>
        <v/>
      </c>
      <c r="E3116" s="28" t="s">
        <v>18</v>
      </c>
      <c r="F3116" s="38">
        <v>0.25000000000000006</v>
      </c>
      <c r="G3116" s="43">
        <v>5000</v>
      </c>
      <c r="H3116" s="38">
        <v>1250.0000000000002</v>
      </c>
    </row>
    <row r="3117" spans="1:8">
      <c r="A3117">
        <v>3116</v>
      </c>
      <c r="B3117" t="str">
        <f>IF(Data!$B3121&lt;&gt;INDEX(Unique!$B$2:$B$5, MATCH(Data!$A3121, Unique!$A$2:$A$5, 0)), "Mismatch", "")</f>
        <v/>
      </c>
      <c r="E3117" s="28" t="s">
        <v>19</v>
      </c>
      <c r="F3117" s="38">
        <v>0.25000000000000006</v>
      </c>
      <c r="G3117" s="43">
        <v>2000</v>
      </c>
      <c r="H3117" s="38">
        <v>500.00000000000011</v>
      </c>
    </row>
    <row r="3118" spans="1:8">
      <c r="A3118">
        <v>3117</v>
      </c>
      <c r="B3118" t="str">
        <f>IF(Data!$B3122&lt;&gt;INDEX(Unique!$B$2:$B$5, MATCH(Data!$A3122, Unique!$A$2:$A$5, 0)), "Mismatch", "")</f>
        <v/>
      </c>
      <c r="E3118" s="28" t="s">
        <v>20</v>
      </c>
      <c r="F3118" s="38">
        <v>0.15000000000000002</v>
      </c>
      <c r="G3118" s="43">
        <v>2000</v>
      </c>
      <c r="H3118" s="38">
        <v>300.00000000000006</v>
      </c>
    </row>
    <row r="3119" spans="1:8">
      <c r="A3119">
        <v>3118</v>
      </c>
      <c r="B3119" t="str">
        <f>IF(Data!$B3123&lt;&gt;INDEX(Unique!$B$2:$B$5, MATCH(Data!$A3123, Unique!$A$2:$A$5, 0)), "Mismatch", "")</f>
        <v/>
      </c>
      <c r="E3119" s="28" t="s">
        <v>21</v>
      </c>
      <c r="F3119" s="38">
        <v>0.19999999999999996</v>
      </c>
      <c r="G3119" s="43">
        <v>1250</v>
      </c>
      <c r="H3119" s="38">
        <v>249.99999999999994</v>
      </c>
    </row>
    <row r="3120" spans="1:8">
      <c r="A3120">
        <v>3119</v>
      </c>
      <c r="B3120" t="str">
        <f>IF(Data!$B3124&lt;&gt;INDEX(Unique!$B$2:$B$5, MATCH(Data!$A3124, Unique!$A$2:$A$5, 0)), "Mismatch", "")</f>
        <v/>
      </c>
      <c r="E3120" s="28" t="s">
        <v>22</v>
      </c>
      <c r="F3120" s="38">
        <v>0.65</v>
      </c>
      <c r="G3120" s="43">
        <v>1500</v>
      </c>
      <c r="H3120" s="38">
        <v>975</v>
      </c>
    </row>
    <row r="3121" spans="1:8">
      <c r="A3121">
        <v>3120</v>
      </c>
      <c r="B3121" t="str">
        <f>IF(Data!$B3125&lt;&gt;INDEX(Unique!$B$2:$B$5, MATCH(Data!$A3125, Unique!$A$2:$A$5, 0)), "Mismatch", "")</f>
        <v/>
      </c>
      <c r="E3121" s="28" t="s">
        <v>23</v>
      </c>
      <c r="F3121" s="38">
        <v>0.5</v>
      </c>
      <c r="G3121" s="43">
        <v>2750</v>
      </c>
      <c r="H3121" s="38">
        <v>1375</v>
      </c>
    </row>
    <row r="3122" spans="1:8">
      <c r="A3122">
        <v>3121</v>
      </c>
      <c r="B3122" t="str">
        <f>IF(Data!$B3126&lt;&gt;INDEX(Unique!$B$2:$B$5, MATCH(Data!$A3126, Unique!$A$2:$A$5, 0)), "Mismatch", "")</f>
        <v/>
      </c>
      <c r="E3122" s="28" t="s">
        <v>18</v>
      </c>
      <c r="F3122" s="38">
        <v>0.6</v>
      </c>
      <c r="G3122" s="43">
        <v>5450</v>
      </c>
      <c r="H3122" s="38">
        <v>3270</v>
      </c>
    </row>
    <row r="3123" spans="1:8">
      <c r="A3123">
        <v>3122</v>
      </c>
      <c r="B3123" t="str">
        <f>IF(Data!$B3127&lt;&gt;INDEX(Unique!$B$2:$B$5, MATCH(Data!$A3127, Unique!$A$2:$A$5, 0)), "Mismatch", "")</f>
        <v/>
      </c>
      <c r="E3123" s="28" t="s">
        <v>19</v>
      </c>
      <c r="F3123" s="38">
        <v>0.4</v>
      </c>
      <c r="G3123" s="43">
        <v>2500</v>
      </c>
      <c r="H3123" s="38">
        <v>1000</v>
      </c>
    </row>
    <row r="3124" spans="1:8">
      <c r="A3124">
        <v>3123</v>
      </c>
      <c r="B3124" t="str">
        <f>IF(Data!$B3128&lt;&gt;INDEX(Unique!$B$2:$B$5, MATCH(Data!$A3128, Unique!$A$2:$A$5, 0)), "Mismatch", "")</f>
        <v/>
      </c>
      <c r="E3124" s="28" t="s">
        <v>20</v>
      </c>
      <c r="F3124" s="38">
        <v>0.35000000000000003</v>
      </c>
      <c r="G3124" s="43">
        <v>2250</v>
      </c>
      <c r="H3124" s="38">
        <v>787.50000000000011</v>
      </c>
    </row>
    <row r="3125" spans="1:8">
      <c r="A3125">
        <v>3124</v>
      </c>
      <c r="B3125" t="str">
        <f>IF(Data!$B3129&lt;&gt;INDEX(Unique!$B$2:$B$5, MATCH(Data!$A3129, Unique!$A$2:$A$5, 0)), "Mismatch", "")</f>
        <v/>
      </c>
      <c r="E3125" s="28" t="s">
        <v>21</v>
      </c>
      <c r="F3125" s="38">
        <v>0.35000000000000003</v>
      </c>
      <c r="G3125" s="43">
        <v>1750</v>
      </c>
      <c r="H3125" s="38">
        <v>612.50000000000011</v>
      </c>
    </row>
    <row r="3126" spans="1:8">
      <c r="A3126">
        <v>3125</v>
      </c>
      <c r="B3126" t="str">
        <f>IF(Data!$B3130&lt;&gt;INDEX(Unique!$B$2:$B$5, MATCH(Data!$A3130, Unique!$A$2:$A$5, 0)), "Mismatch", "")</f>
        <v/>
      </c>
      <c r="E3126" s="28" t="s">
        <v>22</v>
      </c>
      <c r="F3126" s="38">
        <v>0.44999999999999996</v>
      </c>
      <c r="G3126" s="43">
        <v>2000</v>
      </c>
      <c r="H3126" s="38">
        <v>899.99999999999989</v>
      </c>
    </row>
    <row r="3127" spans="1:8">
      <c r="A3127">
        <v>3126</v>
      </c>
      <c r="B3127" t="str">
        <f>IF(Data!$B3131&lt;&gt;INDEX(Unique!$B$2:$B$5, MATCH(Data!$A3131, Unique!$A$2:$A$5, 0)), "Mismatch", "")</f>
        <v/>
      </c>
      <c r="E3127" s="28" t="s">
        <v>23</v>
      </c>
      <c r="F3127" s="38">
        <v>0.54999999999999993</v>
      </c>
      <c r="G3127" s="43">
        <v>3250</v>
      </c>
      <c r="H3127" s="38">
        <v>1787.4999999999998</v>
      </c>
    </row>
    <row r="3128" spans="1:8">
      <c r="A3128">
        <v>3127</v>
      </c>
      <c r="B3128" t="str">
        <f>IF(Data!$B3132&lt;&gt;INDEX(Unique!$B$2:$B$5, MATCH(Data!$A3132, Unique!$A$2:$A$5, 0)), "Mismatch", "")</f>
        <v/>
      </c>
      <c r="E3128" s="28" t="s">
        <v>18</v>
      </c>
      <c r="F3128" s="38">
        <v>0.4</v>
      </c>
      <c r="G3128" s="43">
        <v>5750</v>
      </c>
      <c r="H3128" s="38">
        <v>2300</v>
      </c>
    </row>
    <row r="3129" spans="1:8">
      <c r="A3129">
        <v>3128</v>
      </c>
      <c r="B3129" t="str">
        <f>IF(Data!$B3133&lt;&gt;INDEX(Unique!$B$2:$B$5, MATCH(Data!$A3133, Unique!$A$2:$A$5, 0)), "Mismatch", "")</f>
        <v/>
      </c>
      <c r="E3129" s="28" t="s">
        <v>19</v>
      </c>
      <c r="F3129" s="38">
        <v>0.35000000000000009</v>
      </c>
      <c r="G3129" s="43">
        <v>3250</v>
      </c>
      <c r="H3129" s="38">
        <v>1137.5000000000002</v>
      </c>
    </row>
    <row r="3130" spans="1:8">
      <c r="A3130">
        <v>3129</v>
      </c>
      <c r="B3130" t="str">
        <f>IF(Data!$B3134&lt;&gt;INDEX(Unique!$B$2:$B$5, MATCH(Data!$A3134, Unique!$A$2:$A$5, 0)), "Mismatch", "")</f>
        <v/>
      </c>
      <c r="E3130" s="28" t="s">
        <v>20</v>
      </c>
      <c r="F3130" s="38">
        <v>0.30000000000000004</v>
      </c>
      <c r="G3130" s="43">
        <v>2000</v>
      </c>
      <c r="H3130" s="38">
        <v>600.00000000000011</v>
      </c>
    </row>
    <row r="3131" spans="1:8">
      <c r="A3131">
        <v>3130</v>
      </c>
      <c r="B3131" t="str">
        <f>IF(Data!$B3135&lt;&gt;INDEX(Unique!$B$2:$B$5, MATCH(Data!$A3135, Unique!$A$2:$A$5, 0)), "Mismatch", "")</f>
        <v/>
      </c>
      <c r="E3131" s="28" t="s">
        <v>21</v>
      </c>
      <c r="F3131" s="38">
        <v>0.30000000000000004</v>
      </c>
      <c r="G3131" s="43">
        <v>1750</v>
      </c>
      <c r="H3131" s="38">
        <v>525.00000000000011</v>
      </c>
    </row>
    <row r="3132" spans="1:8">
      <c r="A3132">
        <v>3131</v>
      </c>
      <c r="B3132" t="str">
        <f>IF(Data!$B3136&lt;&gt;INDEX(Unique!$B$2:$B$5, MATCH(Data!$A3136, Unique!$A$2:$A$5, 0)), "Mismatch", "")</f>
        <v/>
      </c>
      <c r="E3132" s="28" t="s">
        <v>22</v>
      </c>
      <c r="F3132" s="38">
        <v>0.4</v>
      </c>
      <c r="G3132" s="43">
        <v>1750</v>
      </c>
      <c r="H3132" s="38">
        <v>700</v>
      </c>
    </row>
    <row r="3133" spans="1:8">
      <c r="A3133">
        <v>3132</v>
      </c>
      <c r="B3133" t="str">
        <f>IF(Data!$B3137&lt;&gt;INDEX(Unique!$B$2:$B$5, MATCH(Data!$A3137, Unique!$A$2:$A$5, 0)), "Mismatch", "")</f>
        <v/>
      </c>
      <c r="E3133" s="28" t="s">
        <v>23</v>
      </c>
      <c r="F3133" s="38">
        <v>0.60000000000000009</v>
      </c>
      <c r="G3133" s="43">
        <v>3250</v>
      </c>
      <c r="H3133" s="38">
        <v>1950.0000000000002</v>
      </c>
    </row>
    <row r="3134" spans="1:8">
      <c r="A3134">
        <v>3133</v>
      </c>
      <c r="B3134" t="str">
        <f>IF(Data!$B3138&lt;&gt;INDEX(Unique!$B$2:$B$5, MATCH(Data!$A3138, Unique!$A$2:$A$5, 0)), "Mismatch", "")</f>
        <v/>
      </c>
      <c r="E3134" s="28" t="s">
        <v>18</v>
      </c>
      <c r="F3134" s="38">
        <v>0.55000000000000004</v>
      </c>
      <c r="G3134" s="43">
        <v>5500</v>
      </c>
      <c r="H3134" s="38">
        <v>3025.0000000000005</v>
      </c>
    </row>
    <row r="3135" spans="1:8">
      <c r="A3135">
        <v>3134</v>
      </c>
      <c r="B3135" t="str">
        <f>IF(Data!$B3139&lt;&gt;INDEX(Unique!$B$2:$B$5, MATCH(Data!$A3139, Unique!$A$2:$A$5, 0)), "Mismatch", "")</f>
        <v/>
      </c>
      <c r="E3135" s="28" t="s">
        <v>19</v>
      </c>
      <c r="F3135" s="38">
        <v>0.50000000000000011</v>
      </c>
      <c r="G3135" s="43">
        <v>3000</v>
      </c>
      <c r="H3135" s="38">
        <v>1500.0000000000002</v>
      </c>
    </row>
    <row r="3136" spans="1:8">
      <c r="A3136">
        <v>3135</v>
      </c>
      <c r="B3136" t="str">
        <f>IF(Data!$B3140&lt;&gt;INDEX(Unique!$B$2:$B$5, MATCH(Data!$A3140, Unique!$A$2:$A$5, 0)), "Mismatch", "")</f>
        <v/>
      </c>
      <c r="E3136" s="28" t="s">
        <v>20</v>
      </c>
      <c r="F3136" s="38">
        <v>0.45</v>
      </c>
      <c r="G3136" s="43">
        <v>2250</v>
      </c>
      <c r="H3136" s="38">
        <v>1012.5</v>
      </c>
    </row>
    <row r="3137" spans="1:8">
      <c r="A3137">
        <v>3136</v>
      </c>
      <c r="B3137" t="str">
        <f>IF(Data!$B3141&lt;&gt;INDEX(Unique!$B$2:$B$5, MATCH(Data!$A3141, Unique!$A$2:$A$5, 0)), "Mismatch", "")</f>
        <v/>
      </c>
      <c r="E3137" s="28" t="s">
        <v>21</v>
      </c>
      <c r="F3137" s="38">
        <v>0.45</v>
      </c>
      <c r="G3137" s="43">
        <v>1750</v>
      </c>
      <c r="H3137" s="38">
        <v>787.5</v>
      </c>
    </row>
    <row r="3138" spans="1:8">
      <c r="A3138">
        <v>3137</v>
      </c>
      <c r="B3138" t="str">
        <f>IF(Data!$B3142&lt;&gt;INDEX(Unique!$B$2:$B$5, MATCH(Data!$A3142, Unique!$A$2:$A$5, 0)), "Mismatch", "")</f>
        <v/>
      </c>
      <c r="E3138" s="28" t="s">
        <v>22</v>
      </c>
      <c r="F3138" s="38">
        <v>0.55000000000000004</v>
      </c>
      <c r="G3138" s="43">
        <v>2000</v>
      </c>
      <c r="H3138" s="38">
        <v>1100</v>
      </c>
    </row>
    <row r="3139" spans="1:8">
      <c r="A3139">
        <v>3138</v>
      </c>
      <c r="B3139" t="str">
        <f>IF(Data!$B3143&lt;&gt;INDEX(Unique!$B$2:$B$5, MATCH(Data!$A3143, Unique!$A$2:$A$5, 0)), "Mismatch", "")</f>
        <v/>
      </c>
      <c r="E3139" s="28" t="s">
        <v>23</v>
      </c>
      <c r="F3139" s="38">
        <v>0.60000000000000009</v>
      </c>
      <c r="G3139" s="43">
        <v>3750</v>
      </c>
      <c r="H3139" s="38">
        <v>2250.0000000000005</v>
      </c>
    </row>
    <row r="3140" spans="1:8">
      <c r="A3140">
        <v>3139</v>
      </c>
      <c r="B3140" t="str">
        <f>IF(Data!$B3144&lt;&gt;INDEX(Unique!$B$2:$B$5, MATCH(Data!$A3144, Unique!$A$2:$A$5, 0)), "Mismatch", "")</f>
        <v/>
      </c>
      <c r="E3140" s="28" t="s">
        <v>18</v>
      </c>
      <c r="F3140" s="38">
        <v>0.5</v>
      </c>
      <c r="G3140" s="43">
        <v>5250</v>
      </c>
      <c r="H3140" s="38">
        <v>2625</v>
      </c>
    </row>
    <row r="3141" spans="1:8">
      <c r="A3141">
        <v>3140</v>
      </c>
      <c r="B3141" t="str">
        <f>IF(Data!$B3145&lt;&gt;INDEX(Unique!$B$2:$B$5, MATCH(Data!$A3145, Unique!$A$2:$A$5, 0)), "Mismatch", "")</f>
        <v/>
      </c>
      <c r="E3141" s="28" t="s">
        <v>19</v>
      </c>
      <c r="F3141" s="38">
        <v>0.45000000000000007</v>
      </c>
      <c r="G3141" s="43">
        <v>3000</v>
      </c>
      <c r="H3141" s="38">
        <v>1350.0000000000002</v>
      </c>
    </row>
    <row r="3142" spans="1:8">
      <c r="A3142">
        <v>3141</v>
      </c>
      <c r="B3142" t="str">
        <f>IF(Data!$B3146&lt;&gt;INDEX(Unique!$B$2:$B$5, MATCH(Data!$A3146, Unique!$A$2:$A$5, 0)), "Mismatch", "")</f>
        <v/>
      </c>
      <c r="E3142" s="28" t="s">
        <v>20</v>
      </c>
      <c r="F3142" s="38">
        <v>0.4</v>
      </c>
      <c r="G3142" s="43">
        <v>2250</v>
      </c>
      <c r="H3142" s="38">
        <v>900</v>
      </c>
    </row>
    <row r="3143" spans="1:8">
      <c r="A3143">
        <v>3142</v>
      </c>
      <c r="B3143" t="str">
        <f>IF(Data!$B3147&lt;&gt;INDEX(Unique!$B$2:$B$5, MATCH(Data!$A3147, Unique!$A$2:$A$5, 0)), "Mismatch", "")</f>
        <v/>
      </c>
      <c r="E3143" s="28" t="s">
        <v>21</v>
      </c>
      <c r="F3143" s="38">
        <v>0.4</v>
      </c>
      <c r="G3143" s="43">
        <v>2000</v>
      </c>
      <c r="H3143" s="38">
        <v>800</v>
      </c>
    </row>
    <row r="3144" spans="1:8">
      <c r="A3144">
        <v>3143</v>
      </c>
      <c r="B3144" t="str">
        <f>IF(Data!$B3148&lt;&gt;INDEX(Unique!$B$2:$B$5, MATCH(Data!$A3148, Unique!$A$2:$A$5, 0)), "Mismatch", "")</f>
        <v/>
      </c>
      <c r="E3144" s="28" t="s">
        <v>22</v>
      </c>
      <c r="F3144" s="38">
        <v>0.5</v>
      </c>
      <c r="G3144" s="43">
        <v>1750</v>
      </c>
      <c r="H3144" s="38">
        <v>875</v>
      </c>
    </row>
    <row r="3145" spans="1:8">
      <c r="A3145">
        <v>3144</v>
      </c>
      <c r="B3145" t="str">
        <f>IF(Data!$B3149&lt;&gt;INDEX(Unique!$B$2:$B$5, MATCH(Data!$A3149, Unique!$A$2:$A$5, 0)), "Mismatch", "")</f>
        <v/>
      </c>
      <c r="E3145" s="28" t="s">
        <v>23</v>
      </c>
      <c r="F3145" s="38">
        <v>0.55000000000000004</v>
      </c>
      <c r="G3145" s="43">
        <v>3500</v>
      </c>
      <c r="H3145" s="38">
        <v>1925.0000000000002</v>
      </c>
    </row>
    <row r="3146" spans="1:8">
      <c r="A3146">
        <v>3145</v>
      </c>
      <c r="B3146" t="str">
        <f>IF(Data!$B3150&lt;&gt;INDEX(Unique!$B$2:$B$5, MATCH(Data!$A3150, Unique!$A$2:$A$5, 0)), "Mismatch", "")</f>
        <v/>
      </c>
      <c r="E3146" s="28" t="s">
        <v>18</v>
      </c>
      <c r="F3146" s="38">
        <v>0.35000000000000003</v>
      </c>
      <c r="G3146" s="43">
        <v>4750</v>
      </c>
      <c r="H3146" s="38">
        <v>1662.5000000000002</v>
      </c>
    </row>
    <row r="3147" spans="1:8">
      <c r="A3147">
        <v>3146</v>
      </c>
      <c r="B3147" t="str">
        <f>IF(Data!$B3151&lt;&gt;INDEX(Unique!$B$2:$B$5, MATCH(Data!$A3151, Unique!$A$2:$A$5, 0)), "Mismatch", "")</f>
        <v/>
      </c>
      <c r="E3147" s="28" t="s">
        <v>19</v>
      </c>
      <c r="F3147" s="38">
        <v>0.3000000000000001</v>
      </c>
      <c r="G3147" s="43">
        <v>2750</v>
      </c>
      <c r="H3147" s="38">
        <v>825.00000000000023</v>
      </c>
    </row>
    <row r="3148" spans="1:8">
      <c r="A3148">
        <v>3147</v>
      </c>
      <c r="B3148" t="str">
        <f>IF(Data!$B3152&lt;&gt;INDEX(Unique!$B$2:$B$5, MATCH(Data!$A3152, Unique!$A$2:$A$5, 0)), "Mismatch", "")</f>
        <v/>
      </c>
      <c r="E3148" s="28" t="s">
        <v>20</v>
      </c>
      <c r="F3148" s="38">
        <v>0.25000000000000006</v>
      </c>
      <c r="G3148" s="43">
        <v>1750</v>
      </c>
      <c r="H3148" s="38">
        <v>437.50000000000011</v>
      </c>
    </row>
    <row r="3149" spans="1:8">
      <c r="A3149">
        <v>3148</v>
      </c>
      <c r="B3149" t="str">
        <f>IF(Data!$B3153&lt;&gt;INDEX(Unique!$B$2:$B$5, MATCH(Data!$A3153, Unique!$A$2:$A$5, 0)), "Mismatch", "")</f>
        <v/>
      </c>
      <c r="E3149" s="28" t="s">
        <v>21</v>
      </c>
      <c r="F3149" s="38">
        <v>0.25000000000000006</v>
      </c>
      <c r="G3149" s="43">
        <v>1500</v>
      </c>
      <c r="H3149" s="38">
        <v>375.00000000000006</v>
      </c>
    </row>
    <row r="3150" spans="1:8">
      <c r="A3150">
        <v>3149</v>
      </c>
      <c r="B3150" t="str">
        <f>IF(Data!$B3154&lt;&gt;INDEX(Unique!$B$2:$B$5, MATCH(Data!$A3154, Unique!$A$2:$A$5, 0)), "Mismatch", "")</f>
        <v/>
      </c>
      <c r="E3150" s="28" t="s">
        <v>22</v>
      </c>
      <c r="F3150" s="38">
        <v>0.35000000000000003</v>
      </c>
      <c r="G3150" s="43">
        <v>1500</v>
      </c>
      <c r="H3150" s="38">
        <v>525</v>
      </c>
    </row>
    <row r="3151" spans="1:8">
      <c r="A3151">
        <v>3150</v>
      </c>
      <c r="B3151" t="str">
        <f>IF(Data!$B3155&lt;&gt;INDEX(Unique!$B$2:$B$5, MATCH(Data!$A3155, Unique!$A$2:$A$5, 0)), "Mismatch", "")</f>
        <v/>
      </c>
      <c r="E3151" s="28" t="s">
        <v>23</v>
      </c>
      <c r="F3151" s="38">
        <v>0.4</v>
      </c>
      <c r="G3151" s="43">
        <v>2250</v>
      </c>
      <c r="H3151" s="38">
        <v>900</v>
      </c>
    </row>
    <row r="3152" spans="1:8">
      <c r="A3152">
        <v>3151</v>
      </c>
      <c r="B3152" t="str">
        <f>IF(Data!$B3156&lt;&gt;INDEX(Unique!$B$2:$B$5, MATCH(Data!$A3156, Unique!$A$2:$A$5, 0)), "Mismatch", "")</f>
        <v/>
      </c>
      <c r="E3152" s="28" t="s">
        <v>18</v>
      </c>
      <c r="F3152" s="38">
        <v>0.44999999999999996</v>
      </c>
      <c r="G3152" s="43">
        <v>4000</v>
      </c>
      <c r="H3152" s="38">
        <v>1799.9999999999998</v>
      </c>
    </row>
    <row r="3153" spans="1:8">
      <c r="A3153">
        <v>3152</v>
      </c>
      <c r="B3153" t="str">
        <f>IF(Data!$B3157&lt;&gt;INDEX(Unique!$B$2:$B$5, MATCH(Data!$A3157, Unique!$A$2:$A$5, 0)), "Mismatch", "")</f>
        <v/>
      </c>
      <c r="E3153" s="28" t="s">
        <v>19</v>
      </c>
      <c r="F3153" s="38">
        <v>0.35000000000000003</v>
      </c>
      <c r="G3153" s="43">
        <v>2500</v>
      </c>
      <c r="H3153" s="38">
        <v>875.00000000000011</v>
      </c>
    </row>
    <row r="3154" spans="1:8">
      <c r="A3154">
        <v>3153</v>
      </c>
      <c r="B3154" t="str">
        <f>IF(Data!$B3158&lt;&gt;INDEX(Unique!$B$2:$B$5, MATCH(Data!$A3158, Unique!$A$2:$A$5, 0)), "Mismatch", "")</f>
        <v/>
      </c>
      <c r="E3154" s="28" t="s">
        <v>20</v>
      </c>
      <c r="F3154" s="38">
        <v>0.35000000000000003</v>
      </c>
      <c r="G3154" s="43">
        <v>1500</v>
      </c>
      <c r="H3154" s="38">
        <v>525</v>
      </c>
    </row>
    <row r="3155" spans="1:8">
      <c r="A3155">
        <v>3154</v>
      </c>
      <c r="B3155" t="str">
        <f>IF(Data!$B3159&lt;&gt;INDEX(Unique!$B$2:$B$5, MATCH(Data!$A3159, Unique!$A$2:$A$5, 0)), "Mismatch", "")</f>
        <v/>
      </c>
      <c r="E3155" s="28" t="s">
        <v>21</v>
      </c>
      <c r="F3155" s="38">
        <v>0.35000000000000003</v>
      </c>
      <c r="G3155" s="43">
        <v>1500</v>
      </c>
      <c r="H3155" s="38">
        <v>525</v>
      </c>
    </row>
    <row r="3156" spans="1:8">
      <c r="A3156">
        <v>3155</v>
      </c>
      <c r="B3156" t="str">
        <f>IF(Data!$B3160&lt;&gt;INDEX(Unique!$B$2:$B$5, MATCH(Data!$A3160, Unique!$A$2:$A$5, 0)), "Mismatch", "")</f>
        <v/>
      </c>
      <c r="E3156" s="28" t="s">
        <v>22</v>
      </c>
      <c r="F3156" s="38">
        <v>0.44999999999999996</v>
      </c>
      <c r="G3156" s="43">
        <v>1500</v>
      </c>
      <c r="H3156" s="38">
        <v>674.99999999999989</v>
      </c>
    </row>
    <row r="3157" spans="1:8">
      <c r="A3157">
        <v>3156</v>
      </c>
      <c r="B3157" t="str">
        <f>IF(Data!$B3161&lt;&gt;INDEX(Unique!$B$2:$B$5, MATCH(Data!$A3161, Unique!$A$2:$A$5, 0)), "Mismatch", "")</f>
        <v/>
      </c>
      <c r="E3157" s="28" t="s">
        <v>23</v>
      </c>
      <c r="F3157" s="38">
        <v>0.49999999999999983</v>
      </c>
      <c r="G3157" s="43">
        <v>2750</v>
      </c>
      <c r="H3157" s="38">
        <v>1374.9999999999995</v>
      </c>
    </row>
    <row r="3158" spans="1:8">
      <c r="A3158">
        <v>3157</v>
      </c>
      <c r="B3158" t="str">
        <f>IF(Data!$B3162&lt;&gt;INDEX(Unique!$B$2:$B$5, MATCH(Data!$A3162, Unique!$A$2:$A$5, 0)), "Mismatch", "")</f>
        <v/>
      </c>
      <c r="E3158" s="28" t="s">
        <v>18</v>
      </c>
      <c r="F3158" s="38">
        <v>0.44999999999999996</v>
      </c>
      <c r="G3158" s="43">
        <v>4250</v>
      </c>
      <c r="H3158" s="38">
        <v>1912.4999999999998</v>
      </c>
    </row>
    <row r="3159" spans="1:8">
      <c r="A3159">
        <v>3158</v>
      </c>
      <c r="B3159" t="str">
        <f>IF(Data!$B3163&lt;&gt;INDEX(Unique!$B$2:$B$5, MATCH(Data!$A3163, Unique!$A$2:$A$5, 0)), "Mismatch", "")</f>
        <v/>
      </c>
      <c r="E3159" s="28" t="s">
        <v>19</v>
      </c>
      <c r="F3159" s="38">
        <v>0.35000000000000003</v>
      </c>
      <c r="G3159" s="43">
        <v>3250</v>
      </c>
      <c r="H3159" s="38">
        <v>1137.5</v>
      </c>
    </row>
    <row r="3160" spans="1:8">
      <c r="A3160">
        <v>3159</v>
      </c>
      <c r="B3160" t="str">
        <f>IF(Data!$B3164&lt;&gt;INDEX(Unique!$B$2:$B$5, MATCH(Data!$A3164, Unique!$A$2:$A$5, 0)), "Mismatch", "")</f>
        <v/>
      </c>
      <c r="E3160" s="28" t="s">
        <v>20</v>
      </c>
      <c r="F3160" s="38">
        <v>0.35000000000000003</v>
      </c>
      <c r="G3160" s="43">
        <v>2700</v>
      </c>
      <c r="H3160" s="38">
        <v>945.00000000000011</v>
      </c>
    </row>
    <row r="3161" spans="1:8">
      <c r="A3161">
        <v>3160</v>
      </c>
      <c r="B3161" t="str">
        <f>IF(Data!$B3165&lt;&gt;INDEX(Unique!$B$2:$B$5, MATCH(Data!$A3165, Unique!$A$2:$A$5, 0)), "Mismatch", "")</f>
        <v/>
      </c>
      <c r="E3161" s="28" t="s">
        <v>21</v>
      </c>
      <c r="F3161" s="38">
        <v>0.35000000000000003</v>
      </c>
      <c r="G3161" s="43">
        <v>2750</v>
      </c>
      <c r="H3161" s="38">
        <v>962.50000000000011</v>
      </c>
    </row>
    <row r="3162" spans="1:8">
      <c r="A3162">
        <v>3161</v>
      </c>
      <c r="B3162" t="str">
        <f>IF(Data!$B3166&lt;&gt;INDEX(Unique!$B$2:$B$5, MATCH(Data!$A3166, Unique!$A$2:$A$5, 0)), "Mismatch", "")</f>
        <v/>
      </c>
      <c r="E3162" s="28" t="s">
        <v>22</v>
      </c>
      <c r="F3162" s="38">
        <v>0.6</v>
      </c>
      <c r="G3162" s="43">
        <v>2500</v>
      </c>
      <c r="H3162" s="38">
        <v>1500</v>
      </c>
    </row>
    <row r="3163" spans="1:8">
      <c r="A3163">
        <v>3162</v>
      </c>
      <c r="B3163" t="str">
        <f>IF(Data!$B3167&lt;&gt;INDEX(Unique!$B$2:$B$5, MATCH(Data!$A3167, Unique!$A$2:$A$5, 0)), "Mismatch", "")</f>
        <v/>
      </c>
      <c r="E3163" s="28" t="s">
        <v>23</v>
      </c>
      <c r="F3163" s="38">
        <v>0.64999999999999991</v>
      </c>
      <c r="G3163" s="43">
        <v>3500</v>
      </c>
      <c r="H3163" s="38">
        <v>2274.9999999999995</v>
      </c>
    </row>
    <row r="3164" spans="1:8">
      <c r="A3164">
        <v>3163</v>
      </c>
      <c r="B3164" t="str">
        <f>IF(Data!$B3168&lt;&gt;INDEX(Unique!$B$2:$B$5, MATCH(Data!$A3168, Unique!$A$2:$A$5, 0)), "Mismatch", "")</f>
        <v/>
      </c>
      <c r="E3164" s="28" t="s">
        <v>18</v>
      </c>
      <c r="F3164" s="38">
        <v>0.6</v>
      </c>
      <c r="G3164" s="43">
        <v>6000</v>
      </c>
      <c r="H3164" s="38">
        <v>3600</v>
      </c>
    </row>
    <row r="3165" spans="1:8">
      <c r="A3165">
        <v>3164</v>
      </c>
      <c r="B3165" t="str">
        <f>IF(Data!$B3169&lt;&gt;INDEX(Unique!$B$2:$B$5, MATCH(Data!$A3169, Unique!$A$2:$A$5, 0)), "Mismatch", "")</f>
        <v/>
      </c>
      <c r="E3165" s="28" t="s">
        <v>19</v>
      </c>
      <c r="F3165" s="38">
        <v>0.5</v>
      </c>
      <c r="G3165" s="43">
        <v>4000</v>
      </c>
      <c r="H3165" s="38">
        <v>2000</v>
      </c>
    </row>
    <row r="3166" spans="1:8">
      <c r="A3166">
        <v>3165</v>
      </c>
      <c r="B3166" t="str">
        <f>IF(Data!$B3170&lt;&gt;INDEX(Unique!$B$2:$B$5, MATCH(Data!$A3170, Unique!$A$2:$A$5, 0)), "Mismatch", "")</f>
        <v/>
      </c>
      <c r="E3166" s="28" t="s">
        <v>20</v>
      </c>
      <c r="F3166" s="38">
        <v>0.5</v>
      </c>
      <c r="G3166" s="43">
        <v>3500</v>
      </c>
      <c r="H3166" s="38">
        <v>1750</v>
      </c>
    </row>
    <row r="3167" spans="1:8">
      <c r="A3167">
        <v>3166</v>
      </c>
      <c r="B3167" t="str">
        <f>IF(Data!$B3171&lt;&gt;INDEX(Unique!$B$2:$B$5, MATCH(Data!$A3171, Unique!$A$2:$A$5, 0)), "Mismatch", "")</f>
        <v/>
      </c>
      <c r="E3167" s="28" t="s">
        <v>21</v>
      </c>
      <c r="F3167" s="38">
        <v>0.5</v>
      </c>
      <c r="G3167" s="43">
        <v>3000</v>
      </c>
      <c r="H3167" s="38">
        <v>1500</v>
      </c>
    </row>
    <row r="3168" spans="1:8">
      <c r="A3168">
        <v>3167</v>
      </c>
      <c r="B3168" t="str">
        <f>IF(Data!$B3172&lt;&gt;INDEX(Unique!$B$2:$B$5, MATCH(Data!$A3172, Unique!$A$2:$A$5, 0)), "Mismatch", "")</f>
        <v/>
      </c>
      <c r="E3168" s="28" t="s">
        <v>22</v>
      </c>
      <c r="F3168" s="38">
        <v>0.6</v>
      </c>
      <c r="G3168" s="43">
        <v>3000</v>
      </c>
      <c r="H3168" s="38">
        <v>1800</v>
      </c>
    </row>
    <row r="3169" spans="1:8">
      <c r="A3169">
        <v>3168</v>
      </c>
      <c r="B3169" t="str">
        <f>IF(Data!$B3173&lt;&gt;INDEX(Unique!$B$2:$B$5, MATCH(Data!$A3173, Unique!$A$2:$A$5, 0)), "Mismatch", "")</f>
        <v/>
      </c>
      <c r="E3169" s="28" t="s">
        <v>23</v>
      </c>
      <c r="F3169" s="38">
        <v>0.64999999999999991</v>
      </c>
      <c r="G3169" s="43">
        <v>4000</v>
      </c>
      <c r="H3169" s="38">
        <v>2599.9999999999995</v>
      </c>
    </row>
    <row r="3170" spans="1:8">
      <c r="A3170">
        <v>3169</v>
      </c>
      <c r="B3170" t="str">
        <f>IF(Data!$B3174&lt;&gt;INDEX(Unique!$B$2:$B$5, MATCH(Data!$A3174, Unique!$A$2:$A$5, 0)), "Mismatch", "")</f>
        <v/>
      </c>
      <c r="E3170" s="28" t="s">
        <v>18</v>
      </c>
      <c r="F3170" s="38">
        <v>0.35000000000000003</v>
      </c>
      <c r="G3170" s="43">
        <v>5000</v>
      </c>
      <c r="H3170" s="38">
        <v>1750.0000000000002</v>
      </c>
    </row>
    <row r="3171" spans="1:8">
      <c r="A3171">
        <v>3170</v>
      </c>
      <c r="B3171" t="str">
        <f>IF(Data!$B3175&lt;&gt;INDEX(Unique!$B$2:$B$5, MATCH(Data!$A3175, Unique!$A$2:$A$5, 0)), "Mismatch", "")</f>
        <v/>
      </c>
      <c r="E3171" s="28" t="s">
        <v>19</v>
      </c>
      <c r="F3171" s="38">
        <v>0.35000000000000003</v>
      </c>
      <c r="G3171" s="43">
        <v>3000</v>
      </c>
      <c r="H3171" s="38">
        <v>1050</v>
      </c>
    </row>
    <row r="3172" spans="1:8">
      <c r="A3172">
        <v>3171</v>
      </c>
      <c r="B3172" t="str">
        <f>IF(Data!$B3176&lt;&gt;INDEX(Unique!$B$2:$B$5, MATCH(Data!$A3176, Unique!$A$2:$A$5, 0)), "Mismatch", "")</f>
        <v/>
      </c>
      <c r="E3172" s="28" t="s">
        <v>20</v>
      </c>
      <c r="F3172" s="38">
        <v>0.25000000000000006</v>
      </c>
      <c r="G3172" s="43">
        <v>3000</v>
      </c>
      <c r="H3172" s="38">
        <v>750.00000000000011</v>
      </c>
    </row>
    <row r="3173" spans="1:8">
      <c r="A3173">
        <v>3172</v>
      </c>
      <c r="B3173" t="str">
        <f>IF(Data!$B3177&lt;&gt;INDEX(Unique!$B$2:$B$5, MATCH(Data!$A3177, Unique!$A$2:$A$5, 0)), "Mismatch", "")</f>
        <v/>
      </c>
      <c r="E3173" s="28" t="s">
        <v>21</v>
      </c>
      <c r="F3173" s="38">
        <v>0.30000000000000004</v>
      </c>
      <c r="G3173" s="43">
        <v>1500</v>
      </c>
      <c r="H3173" s="38">
        <v>450.00000000000006</v>
      </c>
    </row>
    <row r="3174" spans="1:8">
      <c r="A3174">
        <v>3173</v>
      </c>
      <c r="B3174" t="str">
        <f>IF(Data!$B3178&lt;&gt;INDEX(Unique!$B$2:$B$5, MATCH(Data!$A3178, Unique!$A$2:$A$5, 0)), "Mismatch", "")</f>
        <v/>
      </c>
      <c r="E3174" s="28" t="s">
        <v>22</v>
      </c>
      <c r="F3174" s="38">
        <v>0.44999999999999996</v>
      </c>
      <c r="G3174" s="43">
        <v>2000</v>
      </c>
      <c r="H3174" s="38">
        <v>899.99999999999989</v>
      </c>
    </row>
    <row r="3175" spans="1:8">
      <c r="A3175">
        <v>3174</v>
      </c>
      <c r="B3175" t="str">
        <f>IF(Data!$B3179&lt;&gt;INDEX(Unique!$B$2:$B$5, MATCH(Data!$A3179, Unique!$A$2:$A$5, 0)), "Mismatch", "")</f>
        <v/>
      </c>
      <c r="E3175" s="28" t="s">
        <v>23</v>
      </c>
      <c r="F3175" s="38">
        <v>0.35000000000000003</v>
      </c>
      <c r="G3175" s="43">
        <v>3000</v>
      </c>
      <c r="H3175" s="38">
        <v>1050</v>
      </c>
    </row>
    <row r="3176" spans="1:8">
      <c r="A3176">
        <v>3175</v>
      </c>
      <c r="B3176" t="str">
        <f>IF(Data!$B3180&lt;&gt;INDEX(Unique!$B$2:$B$5, MATCH(Data!$A3180, Unique!$A$2:$A$5, 0)), "Mismatch", "")</f>
        <v/>
      </c>
      <c r="E3176" s="28" t="s">
        <v>18</v>
      </c>
      <c r="F3176" s="38">
        <v>0.35000000000000003</v>
      </c>
      <c r="G3176" s="43">
        <v>5500</v>
      </c>
      <c r="H3176" s="38">
        <v>1925.0000000000002</v>
      </c>
    </row>
    <row r="3177" spans="1:8">
      <c r="A3177">
        <v>3176</v>
      </c>
      <c r="B3177" t="str">
        <f>IF(Data!$B3181&lt;&gt;INDEX(Unique!$B$2:$B$5, MATCH(Data!$A3181, Unique!$A$2:$A$5, 0)), "Mismatch", "")</f>
        <v/>
      </c>
      <c r="E3177" s="28" t="s">
        <v>19</v>
      </c>
      <c r="F3177" s="38">
        <v>0.4</v>
      </c>
      <c r="G3177" s="43">
        <v>2000</v>
      </c>
      <c r="H3177" s="38">
        <v>800</v>
      </c>
    </row>
    <row r="3178" spans="1:8">
      <c r="A3178">
        <v>3177</v>
      </c>
      <c r="B3178" t="str">
        <f>IF(Data!$B3182&lt;&gt;INDEX(Unique!$B$2:$B$5, MATCH(Data!$A3182, Unique!$A$2:$A$5, 0)), "Mismatch", "")</f>
        <v/>
      </c>
      <c r="E3178" s="28" t="s">
        <v>20</v>
      </c>
      <c r="F3178" s="38">
        <v>0.30000000000000004</v>
      </c>
      <c r="G3178" s="43">
        <v>3000</v>
      </c>
      <c r="H3178" s="38">
        <v>900.00000000000011</v>
      </c>
    </row>
    <row r="3179" spans="1:8">
      <c r="A3179">
        <v>3178</v>
      </c>
      <c r="B3179" t="str">
        <f>IF(Data!$B3183&lt;&gt;INDEX(Unique!$B$2:$B$5, MATCH(Data!$A3183, Unique!$A$2:$A$5, 0)), "Mismatch", "")</f>
        <v/>
      </c>
      <c r="E3179" s="28" t="s">
        <v>21</v>
      </c>
      <c r="F3179" s="38">
        <v>0.35000000000000003</v>
      </c>
      <c r="G3179" s="43">
        <v>1750</v>
      </c>
      <c r="H3179" s="38">
        <v>612.50000000000011</v>
      </c>
    </row>
    <row r="3180" spans="1:8">
      <c r="A3180">
        <v>3179</v>
      </c>
      <c r="B3180" t="str">
        <f>IF(Data!$B3184&lt;&gt;INDEX(Unique!$B$2:$B$5, MATCH(Data!$A3184, Unique!$A$2:$A$5, 0)), "Mismatch", "")</f>
        <v/>
      </c>
      <c r="E3180" s="28" t="s">
        <v>22</v>
      </c>
      <c r="F3180" s="38">
        <v>0.49999999999999994</v>
      </c>
      <c r="G3180" s="43">
        <v>2500</v>
      </c>
      <c r="H3180" s="38">
        <v>1249.9999999999998</v>
      </c>
    </row>
    <row r="3181" spans="1:8">
      <c r="A3181">
        <v>3180</v>
      </c>
      <c r="B3181" t="str">
        <f>IF(Data!$B3185&lt;&gt;INDEX(Unique!$B$2:$B$5, MATCH(Data!$A3185, Unique!$A$2:$A$5, 0)), "Mismatch", "")</f>
        <v/>
      </c>
      <c r="E3181" s="28" t="s">
        <v>23</v>
      </c>
      <c r="F3181" s="38">
        <v>0.24999999999999994</v>
      </c>
      <c r="G3181" s="43">
        <v>3500</v>
      </c>
      <c r="H3181" s="38">
        <v>874.99999999999977</v>
      </c>
    </row>
    <row r="3182" spans="1:8">
      <c r="A3182">
        <v>3181</v>
      </c>
      <c r="B3182" t="str">
        <f>IF(Data!$B3186&lt;&gt;INDEX(Unique!$B$2:$B$5, MATCH(Data!$A3186, Unique!$A$2:$A$5, 0)), "Mismatch", "")</f>
        <v/>
      </c>
      <c r="E3182" s="28" t="s">
        <v>18</v>
      </c>
      <c r="F3182" s="38">
        <v>0.30000000000000004</v>
      </c>
      <c r="G3182" s="43">
        <v>5700</v>
      </c>
      <c r="H3182" s="38">
        <v>1710.0000000000002</v>
      </c>
    </row>
    <row r="3183" spans="1:8">
      <c r="A3183">
        <v>3182</v>
      </c>
      <c r="B3183" t="str">
        <f>IF(Data!$B3187&lt;&gt;INDEX(Unique!$B$2:$B$5, MATCH(Data!$A3187, Unique!$A$2:$A$5, 0)), "Mismatch", "")</f>
        <v/>
      </c>
      <c r="E3183" s="28" t="s">
        <v>19</v>
      </c>
      <c r="F3183" s="38">
        <v>0.30000000000000004</v>
      </c>
      <c r="G3183" s="43">
        <v>2750</v>
      </c>
      <c r="H3183" s="38">
        <v>825.00000000000011</v>
      </c>
    </row>
    <row r="3184" spans="1:8">
      <c r="A3184">
        <v>3183</v>
      </c>
      <c r="B3184" t="str">
        <f>IF(Data!$B3188&lt;&gt;INDEX(Unique!$B$2:$B$5, MATCH(Data!$A3188, Unique!$A$2:$A$5, 0)), "Mismatch", "")</f>
        <v/>
      </c>
      <c r="E3184" s="28" t="s">
        <v>20</v>
      </c>
      <c r="F3184" s="38">
        <v>0.2</v>
      </c>
      <c r="G3184" s="43">
        <v>3250</v>
      </c>
      <c r="H3184" s="38">
        <v>650</v>
      </c>
    </row>
    <row r="3185" spans="1:8">
      <c r="A3185">
        <v>3184</v>
      </c>
      <c r="B3185" t="str">
        <f>IF(Data!$B3189&lt;&gt;INDEX(Unique!$B$2:$B$5, MATCH(Data!$A3189, Unique!$A$2:$A$5, 0)), "Mismatch", "")</f>
        <v/>
      </c>
      <c r="E3185" s="28" t="s">
        <v>21</v>
      </c>
      <c r="F3185" s="38">
        <v>0.24999999999999994</v>
      </c>
      <c r="G3185" s="43">
        <v>1750</v>
      </c>
      <c r="H3185" s="38">
        <v>437.49999999999989</v>
      </c>
    </row>
    <row r="3186" spans="1:8">
      <c r="A3186">
        <v>3185</v>
      </c>
      <c r="B3186" t="str">
        <f>IF(Data!$B3190&lt;&gt;INDEX(Unique!$B$2:$B$5, MATCH(Data!$A3190, Unique!$A$2:$A$5, 0)), "Mismatch", "")</f>
        <v/>
      </c>
      <c r="E3186" s="28" t="s">
        <v>22</v>
      </c>
      <c r="F3186" s="38">
        <v>0.4</v>
      </c>
      <c r="G3186" s="43">
        <v>2250</v>
      </c>
      <c r="H3186" s="38">
        <v>900</v>
      </c>
    </row>
    <row r="3187" spans="1:8">
      <c r="A3187">
        <v>3186</v>
      </c>
      <c r="B3187" t="str">
        <f>IF(Data!$B3191&lt;&gt;INDEX(Unique!$B$2:$B$5, MATCH(Data!$A3191, Unique!$A$2:$A$5, 0)), "Mismatch", "")</f>
        <v/>
      </c>
      <c r="E3187" s="28" t="s">
        <v>23</v>
      </c>
      <c r="F3187" s="38">
        <v>0.30000000000000004</v>
      </c>
      <c r="G3187" s="43">
        <v>3250</v>
      </c>
      <c r="H3187" s="38">
        <v>975.00000000000011</v>
      </c>
    </row>
    <row r="3188" spans="1:8">
      <c r="A3188">
        <v>3187</v>
      </c>
      <c r="B3188" t="str">
        <f>IF(Data!$B3192&lt;&gt;INDEX(Unique!$B$2:$B$5, MATCH(Data!$A3192, Unique!$A$2:$A$5, 0)), "Mismatch", "")</f>
        <v/>
      </c>
      <c r="E3188" s="28" t="s">
        <v>18</v>
      </c>
      <c r="F3188" s="38">
        <v>0.30000000000000004</v>
      </c>
      <c r="G3188" s="43">
        <v>5500</v>
      </c>
      <c r="H3188" s="38">
        <v>1650.0000000000002</v>
      </c>
    </row>
    <row r="3189" spans="1:8">
      <c r="A3189">
        <v>3188</v>
      </c>
      <c r="B3189" t="str">
        <f>IF(Data!$B3193&lt;&gt;INDEX(Unique!$B$2:$B$5, MATCH(Data!$A3193, Unique!$A$2:$A$5, 0)), "Mismatch", "")</f>
        <v/>
      </c>
      <c r="E3189" s="28" t="s">
        <v>19</v>
      </c>
      <c r="F3189" s="38">
        <v>0.30000000000000004</v>
      </c>
      <c r="G3189" s="43">
        <v>2500</v>
      </c>
      <c r="H3189" s="38">
        <v>750.00000000000011</v>
      </c>
    </row>
    <row r="3190" spans="1:8">
      <c r="A3190">
        <v>3189</v>
      </c>
      <c r="B3190" t="str">
        <f>IF(Data!$B3194&lt;&gt;INDEX(Unique!$B$2:$B$5, MATCH(Data!$A3194, Unique!$A$2:$A$5, 0)), "Mismatch", "")</f>
        <v/>
      </c>
      <c r="E3190" s="28" t="s">
        <v>20</v>
      </c>
      <c r="F3190" s="38">
        <v>0.2</v>
      </c>
      <c r="G3190" s="43">
        <v>2500</v>
      </c>
      <c r="H3190" s="38">
        <v>500</v>
      </c>
    </row>
    <row r="3191" spans="1:8">
      <c r="A3191">
        <v>3190</v>
      </c>
      <c r="B3191" t="str">
        <f>IF(Data!$B3195&lt;&gt;INDEX(Unique!$B$2:$B$5, MATCH(Data!$A3195, Unique!$A$2:$A$5, 0)), "Mismatch", "")</f>
        <v/>
      </c>
      <c r="E3191" s="28" t="s">
        <v>21</v>
      </c>
      <c r="F3191" s="38">
        <v>0.24999999999999994</v>
      </c>
      <c r="G3191" s="43">
        <v>1750</v>
      </c>
      <c r="H3191" s="38">
        <v>437.49999999999989</v>
      </c>
    </row>
    <row r="3192" spans="1:8">
      <c r="A3192">
        <v>3191</v>
      </c>
      <c r="B3192" t="str">
        <f>IF(Data!$B3196&lt;&gt;INDEX(Unique!$B$2:$B$5, MATCH(Data!$A3196, Unique!$A$2:$A$5, 0)), "Mismatch", "")</f>
        <v/>
      </c>
      <c r="E3192" s="28" t="s">
        <v>22</v>
      </c>
      <c r="F3192" s="38">
        <v>0.65</v>
      </c>
      <c r="G3192" s="43">
        <v>2000</v>
      </c>
      <c r="H3192" s="38">
        <v>1300</v>
      </c>
    </row>
    <row r="3193" spans="1:8">
      <c r="A3193">
        <v>3192</v>
      </c>
      <c r="B3193" t="str">
        <f>IF(Data!$B3197&lt;&gt;INDEX(Unique!$B$2:$B$5, MATCH(Data!$A3197, Unique!$A$2:$A$5, 0)), "Mismatch", "")</f>
        <v/>
      </c>
      <c r="E3193" s="28" t="s">
        <v>23</v>
      </c>
      <c r="F3193" s="38">
        <v>0.5</v>
      </c>
      <c r="G3193" s="43">
        <v>3250</v>
      </c>
      <c r="H3193" s="38">
        <v>1625</v>
      </c>
    </row>
    <row r="3194" spans="1:8">
      <c r="A3194">
        <v>3193</v>
      </c>
      <c r="B3194" t="str">
        <f>IF(Data!$B3198&lt;&gt;INDEX(Unique!$B$2:$B$5, MATCH(Data!$A3198, Unique!$A$2:$A$5, 0)), "Mismatch", "")</f>
        <v/>
      </c>
      <c r="E3194" s="28" t="s">
        <v>18</v>
      </c>
      <c r="F3194" s="38">
        <v>0.6</v>
      </c>
      <c r="G3194" s="43">
        <v>5950</v>
      </c>
      <c r="H3194" s="38">
        <v>3570</v>
      </c>
    </row>
    <row r="3195" spans="1:8">
      <c r="A3195">
        <v>3194</v>
      </c>
      <c r="B3195" t="str">
        <f>IF(Data!$B3199&lt;&gt;INDEX(Unique!$B$2:$B$5, MATCH(Data!$A3199, Unique!$A$2:$A$5, 0)), "Mismatch", "")</f>
        <v/>
      </c>
      <c r="E3195" s="28" t="s">
        <v>19</v>
      </c>
      <c r="F3195" s="38">
        <v>0.4</v>
      </c>
      <c r="G3195" s="43">
        <v>3000</v>
      </c>
      <c r="H3195" s="38">
        <v>1200</v>
      </c>
    </row>
    <row r="3196" spans="1:8">
      <c r="A3196">
        <v>3195</v>
      </c>
      <c r="B3196" t="str">
        <f>IF(Data!$B3200&lt;&gt;INDEX(Unique!$B$2:$B$5, MATCH(Data!$A3200, Unique!$A$2:$A$5, 0)), "Mismatch", "")</f>
        <v/>
      </c>
      <c r="E3196" s="28" t="s">
        <v>20</v>
      </c>
      <c r="F3196" s="38">
        <v>0.35000000000000003</v>
      </c>
      <c r="G3196" s="43">
        <v>2750</v>
      </c>
      <c r="H3196" s="38">
        <v>962.50000000000011</v>
      </c>
    </row>
    <row r="3197" spans="1:8">
      <c r="A3197">
        <v>3196</v>
      </c>
      <c r="B3197" t="str">
        <f>IF(Data!$B3201&lt;&gt;INDEX(Unique!$B$2:$B$5, MATCH(Data!$A3201, Unique!$A$2:$A$5, 0)), "Mismatch", "")</f>
        <v/>
      </c>
      <c r="E3197" s="28" t="s">
        <v>21</v>
      </c>
      <c r="F3197" s="38">
        <v>0.35000000000000003</v>
      </c>
      <c r="G3197" s="43">
        <v>2000</v>
      </c>
      <c r="H3197" s="38">
        <v>700.00000000000011</v>
      </c>
    </row>
    <row r="3198" spans="1:8">
      <c r="A3198">
        <v>3197</v>
      </c>
      <c r="B3198" t="str">
        <f>IF(Data!$B3202&lt;&gt;INDEX(Unique!$B$2:$B$5, MATCH(Data!$A3202, Unique!$A$2:$A$5, 0)), "Mismatch", "")</f>
        <v/>
      </c>
      <c r="E3198" s="28" t="s">
        <v>22</v>
      </c>
      <c r="F3198" s="38">
        <v>0.44999999999999996</v>
      </c>
      <c r="G3198" s="43">
        <v>2250</v>
      </c>
      <c r="H3198" s="38">
        <v>1012.4999999999999</v>
      </c>
    </row>
    <row r="3199" spans="1:8">
      <c r="A3199">
        <v>3198</v>
      </c>
      <c r="B3199" t="str">
        <f>IF(Data!$B3203&lt;&gt;INDEX(Unique!$B$2:$B$5, MATCH(Data!$A3203, Unique!$A$2:$A$5, 0)), "Mismatch", "")</f>
        <v/>
      </c>
      <c r="E3199" s="28" t="s">
        <v>23</v>
      </c>
      <c r="F3199" s="38">
        <v>0.54999999999999993</v>
      </c>
      <c r="G3199" s="43">
        <v>3500</v>
      </c>
      <c r="H3199" s="38">
        <v>1924.9999999999998</v>
      </c>
    </row>
    <row r="3200" spans="1:8">
      <c r="A3200">
        <v>3199</v>
      </c>
      <c r="B3200" t="str">
        <f>IF(Data!$B3204&lt;&gt;INDEX(Unique!$B$2:$B$5, MATCH(Data!$A3204, Unique!$A$2:$A$5, 0)), "Mismatch", "")</f>
        <v/>
      </c>
      <c r="E3200" s="28" t="s">
        <v>18</v>
      </c>
      <c r="F3200" s="38">
        <v>0.45</v>
      </c>
      <c r="G3200" s="43">
        <v>6000</v>
      </c>
      <c r="H3200" s="38">
        <v>2700</v>
      </c>
    </row>
    <row r="3201" spans="1:8">
      <c r="A3201">
        <v>3200</v>
      </c>
      <c r="B3201" t="str">
        <f>IF(Data!$B3205&lt;&gt;INDEX(Unique!$B$2:$B$5, MATCH(Data!$A3205, Unique!$A$2:$A$5, 0)), "Mismatch", "")</f>
        <v/>
      </c>
      <c r="E3201" s="28" t="s">
        <v>19</v>
      </c>
      <c r="F3201" s="38">
        <v>0.40000000000000008</v>
      </c>
      <c r="G3201" s="43">
        <v>4250</v>
      </c>
      <c r="H3201" s="38">
        <v>1700.0000000000002</v>
      </c>
    </row>
    <row r="3202" spans="1:8">
      <c r="A3202">
        <v>3201</v>
      </c>
      <c r="B3202" t="str">
        <f>IF(Data!$B3206&lt;&gt;INDEX(Unique!$B$2:$B$5, MATCH(Data!$A3206, Unique!$A$2:$A$5, 0)), "Mismatch", "")</f>
        <v/>
      </c>
      <c r="E3202" s="28" t="s">
        <v>20</v>
      </c>
      <c r="F3202" s="38">
        <v>0.35000000000000003</v>
      </c>
      <c r="G3202" s="43">
        <v>3000</v>
      </c>
      <c r="H3202" s="38">
        <v>1050</v>
      </c>
    </row>
    <row r="3203" spans="1:8">
      <c r="A3203">
        <v>3202</v>
      </c>
      <c r="B3203" t="str">
        <f>IF(Data!$B3207&lt;&gt;INDEX(Unique!$B$2:$B$5, MATCH(Data!$A3207, Unique!$A$2:$A$5, 0)), "Mismatch", "")</f>
        <v/>
      </c>
      <c r="E3203" s="28" t="s">
        <v>21</v>
      </c>
      <c r="F3203" s="38">
        <v>0.35000000000000003</v>
      </c>
      <c r="G3203" s="43">
        <v>2750</v>
      </c>
      <c r="H3203" s="38">
        <v>962.50000000000011</v>
      </c>
    </row>
    <row r="3204" spans="1:8">
      <c r="A3204">
        <v>3203</v>
      </c>
      <c r="B3204" t="str">
        <f>IF(Data!$B3208&lt;&gt;INDEX(Unique!$B$2:$B$5, MATCH(Data!$A3208, Unique!$A$2:$A$5, 0)), "Mismatch", "")</f>
        <v/>
      </c>
      <c r="E3204" s="28" t="s">
        <v>22</v>
      </c>
      <c r="F3204" s="38">
        <v>0.45</v>
      </c>
      <c r="G3204" s="43">
        <v>2750</v>
      </c>
      <c r="H3204" s="38">
        <v>1237.5</v>
      </c>
    </row>
    <row r="3205" spans="1:8">
      <c r="A3205">
        <v>3204</v>
      </c>
      <c r="B3205" t="str">
        <f>IF(Data!$B3209&lt;&gt;INDEX(Unique!$B$2:$B$5, MATCH(Data!$A3209, Unique!$A$2:$A$5, 0)), "Mismatch", "")</f>
        <v/>
      </c>
      <c r="E3205" s="28" t="s">
        <v>23</v>
      </c>
      <c r="F3205" s="38">
        <v>0.65000000000000013</v>
      </c>
      <c r="G3205" s="43">
        <v>4250</v>
      </c>
      <c r="H3205" s="38">
        <v>2762.5000000000005</v>
      </c>
    </row>
    <row r="3206" spans="1:8">
      <c r="A3206">
        <v>3205</v>
      </c>
      <c r="B3206" t="str">
        <f>IF(Data!$B3210&lt;&gt;INDEX(Unique!$B$2:$B$5, MATCH(Data!$A3210, Unique!$A$2:$A$5, 0)), "Mismatch", "")</f>
        <v/>
      </c>
      <c r="E3206" s="28" t="s">
        <v>18</v>
      </c>
      <c r="F3206" s="38">
        <v>0.60000000000000009</v>
      </c>
      <c r="G3206" s="43">
        <v>6500</v>
      </c>
      <c r="H3206" s="38">
        <v>3900.0000000000005</v>
      </c>
    </row>
    <row r="3207" spans="1:8">
      <c r="A3207">
        <v>3206</v>
      </c>
      <c r="B3207" t="str">
        <f>IF(Data!$B3211&lt;&gt;INDEX(Unique!$B$2:$B$5, MATCH(Data!$A3211, Unique!$A$2:$A$5, 0)), "Mismatch", "")</f>
        <v/>
      </c>
      <c r="E3207" s="28" t="s">
        <v>19</v>
      </c>
      <c r="F3207" s="38">
        <v>0.55000000000000016</v>
      </c>
      <c r="G3207" s="43">
        <v>4000</v>
      </c>
      <c r="H3207" s="38">
        <v>2200.0000000000005</v>
      </c>
    </row>
    <row r="3208" spans="1:8">
      <c r="A3208">
        <v>3207</v>
      </c>
      <c r="B3208" t="str">
        <f>IF(Data!$B3212&lt;&gt;INDEX(Unique!$B$2:$B$5, MATCH(Data!$A3212, Unique!$A$2:$A$5, 0)), "Mismatch", "")</f>
        <v/>
      </c>
      <c r="E3208" s="28" t="s">
        <v>20</v>
      </c>
      <c r="F3208" s="38">
        <v>0.5</v>
      </c>
      <c r="G3208" s="43">
        <v>3250</v>
      </c>
      <c r="H3208" s="38">
        <v>1625</v>
      </c>
    </row>
    <row r="3209" spans="1:8">
      <c r="A3209">
        <v>3208</v>
      </c>
      <c r="B3209" t="str">
        <f>IF(Data!$B3213&lt;&gt;INDEX(Unique!$B$2:$B$5, MATCH(Data!$A3213, Unique!$A$2:$A$5, 0)), "Mismatch", "")</f>
        <v/>
      </c>
      <c r="E3209" s="28" t="s">
        <v>21</v>
      </c>
      <c r="F3209" s="38">
        <v>0.5</v>
      </c>
      <c r="G3209" s="43">
        <v>2750</v>
      </c>
      <c r="H3209" s="38">
        <v>1375</v>
      </c>
    </row>
    <row r="3210" spans="1:8">
      <c r="A3210">
        <v>3209</v>
      </c>
      <c r="B3210" t="str">
        <f>IF(Data!$B3214&lt;&gt;INDEX(Unique!$B$2:$B$5, MATCH(Data!$A3214, Unique!$A$2:$A$5, 0)), "Mismatch", "")</f>
        <v/>
      </c>
      <c r="E3210" s="28" t="s">
        <v>22</v>
      </c>
      <c r="F3210" s="38">
        <v>0.60000000000000009</v>
      </c>
      <c r="G3210" s="43">
        <v>3000</v>
      </c>
      <c r="H3210" s="38">
        <v>1800.0000000000002</v>
      </c>
    </row>
    <row r="3211" spans="1:8">
      <c r="A3211">
        <v>3210</v>
      </c>
      <c r="B3211" t="str">
        <f>IF(Data!$B3215&lt;&gt;INDEX(Unique!$B$2:$B$5, MATCH(Data!$A3215, Unique!$A$2:$A$5, 0)), "Mismatch", "")</f>
        <v/>
      </c>
      <c r="E3211" s="28" t="s">
        <v>23</v>
      </c>
      <c r="F3211" s="38">
        <v>0.65000000000000013</v>
      </c>
      <c r="G3211" s="43">
        <v>4750</v>
      </c>
      <c r="H3211" s="38">
        <v>3087.5000000000005</v>
      </c>
    </row>
    <row r="3212" spans="1:8">
      <c r="A3212">
        <v>3211</v>
      </c>
      <c r="B3212" t="str">
        <f>IF(Data!$B3216&lt;&gt;INDEX(Unique!$B$2:$B$5, MATCH(Data!$A3216, Unique!$A$2:$A$5, 0)), "Mismatch", "")</f>
        <v/>
      </c>
      <c r="E3212" s="28" t="s">
        <v>18</v>
      </c>
      <c r="F3212" s="38">
        <v>0.5</v>
      </c>
      <c r="G3212" s="43">
        <v>5250</v>
      </c>
      <c r="H3212" s="38">
        <v>2625</v>
      </c>
    </row>
    <row r="3213" spans="1:8">
      <c r="A3213">
        <v>3212</v>
      </c>
      <c r="B3213" t="str">
        <f>IF(Data!$B3217&lt;&gt;INDEX(Unique!$B$2:$B$5, MATCH(Data!$A3217, Unique!$A$2:$A$5, 0)), "Mismatch", "")</f>
        <v/>
      </c>
      <c r="E3213" s="28" t="s">
        <v>19</v>
      </c>
      <c r="F3213" s="38">
        <v>0.45000000000000007</v>
      </c>
      <c r="G3213" s="43">
        <v>3000</v>
      </c>
      <c r="H3213" s="38">
        <v>1350.0000000000002</v>
      </c>
    </row>
    <row r="3214" spans="1:8">
      <c r="A3214">
        <v>3213</v>
      </c>
      <c r="B3214" t="str">
        <f>IF(Data!$B3218&lt;&gt;INDEX(Unique!$B$2:$B$5, MATCH(Data!$A3218, Unique!$A$2:$A$5, 0)), "Mismatch", "")</f>
        <v/>
      </c>
      <c r="E3214" s="28" t="s">
        <v>20</v>
      </c>
      <c r="F3214" s="38">
        <v>0.4</v>
      </c>
      <c r="G3214" s="43">
        <v>3000</v>
      </c>
      <c r="H3214" s="38">
        <v>1200</v>
      </c>
    </row>
    <row r="3215" spans="1:8">
      <c r="A3215">
        <v>3214</v>
      </c>
      <c r="B3215" t="str">
        <f>IF(Data!$B3219&lt;&gt;INDEX(Unique!$B$2:$B$5, MATCH(Data!$A3219, Unique!$A$2:$A$5, 0)), "Mismatch", "")</f>
        <v/>
      </c>
      <c r="E3215" s="28" t="s">
        <v>21</v>
      </c>
      <c r="F3215" s="38">
        <v>0.4</v>
      </c>
      <c r="G3215" s="43">
        <v>2750</v>
      </c>
      <c r="H3215" s="38">
        <v>1100</v>
      </c>
    </row>
    <row r="3216" spans="1:8">
      <c r="A3216">
        <v>3215</v>
      </c>
      <c r="B3216" t="str">
        <f>IF(Data!$B3220&lt;&gt;INDEX(Unique!$B$2:$B$5, MATCH(Data!$A3220, Unique!$A$2:$A$5, 0)), "Mismatch", "")</f>
        <v/>
      </c>
      <c r="E3216" s="28" t="s">
        <v>22</v>
      </c>
      <c r="F3216" s="38">
        <v>0.5</v>
      </c>
      <c r="G3216" s="43">
        <v>2500</v>
      </c>
      <c r="H3216" s="38">
        <v>1250</v>
      </c>
    </row>
    <row r="3217" spans="1:8">
      <c r="A3217">
        <v>3216</v>
      </c>
      <c r="B3217" t="str">
        <f>IF(Data!$B3221&lt;&gt;INDEX(Unique!$B$2:$B$5, MATCH(Data!$A3221, Unique!$A$2:$A$5, 0)), "Mismatch", "")</f>
        <v/>
      </c>
      <c r="E3217" s="28" t="s">
        <v>23</v>
      </c>
      <c r="F3217" s="38">
        <v>0.55000000000000004</v>
      </c>
      <c r="G3217" s="43">
        <v>4250</v>
      </c>
      <c r="H3217" s="38">
        <v>2337.5</v>
      </c>
    </row>
    <row r="3218" spans="1:8">
      <c r="A3218">
        <v>3217</v>
      </c>
      <c r="B3218" t="str">
        <f>IF(Data!$B3222&lt;&gt;INDEX(Unique!$B$2:$B$5, MATCH(Data!$A3222, Unique!$A$2:$A$5, 0)), "Mismatch", "")</f>
        <v/>
      </c>
      <c r="E3218" s="28" t="s">
        <v>18</v>
      </c>
      <c r="F3218" s="38">
        <v>0.35000000000000003</v>
      </c>
      <c r="G3218" s="43">
        <v>5500</v>
      </c>
      <c r="H3218" s="38">
        <v>1925.0000000000002</v>
      </c>
    </row>
    <row r="3219" spans="1:8">
      <c r="A3219">
        <v>3218</v>
      </c>
      <c r="B3219" t="str">
        <f>IF(Data!$B3223&lt;&gt;INDEX(Unique!$B$2:$B$5, MATCH(Data!$A3223, Unique!$A$2:$A$5, 0)), "Mismatch", "")</f>
        <v/>
      </c>
      <c r="E3219" s="28" t="s">
        <v>19</v>
      </c>
      <c r="F3219" s="38">
        <v>0.3000000000000001</v>
      </c>
      <c r="G3219" s="43">
        <v>3500</v>
      </c>
      <c r="H3219" s="38">
        <v>1050.0000000000005</v>
      </c>
    </row>
    <row r="3220" spans="1:8">
      <c r="A3220">
        <v>3219</v>
      </c>
      <c r="B3220" t="str">
        <f>IF(Data!$B3224&lt;&gt;INDEX(Unique!$B$2:$B$5, MATCH(Data!$A3224, Unique!$A$2:$A$5, 0)), "Mismatch", "")</f>
        <v/>
      </c>
      <c r="E3220" s="28" t="s">
        <v>20</v>
      </c>
      <c r="F3220" s="38">
        <v>0.25000000000000006</v>
      </c>
      <c r="G3220" s="43">
        <v>2500</v>
      </c>
      <c r="H3220" s="38">
        <v>625.00000000000011</v>
      </c>
    </row>
    <row r="3221" spans="1:8">
      <c r="A3221">
        <v>3220</v>
      </c>
      <c r="B3221" t="str">
        <f>IF(Data!$B3225&lt;&gt;INDEX(Unique!$B$2:$B$5, MATCH(Data!$A3225, Unique!$A$2:$A$5, 0)), "Mismatch", "")</f>
        <v/>
      </c>
      <c r="E3221" s="28" t="s">
        <v>21</v>
      </c>
      <c r="F3221" s="38">
        <v>0.25000000000000006</v>
      </c>
      <c r="G3221" s="43">
        <v>2250</v>
      </c>
      <c r="H3221" s="38">
        <v>562.50000000000011</v>
      </c>
    </row>
    <row r="3222" spans="1:8">
      <c r="A3222">
        <v>3221</v>
      </c>
      <c r="B3222" t="str">
        <f>IF(Data!$B3226&lt;&gt;INDEX(Unique!$B$2:$B$5, MATCH(Data!$A3226, Unique!$A$2:$A$5, 0)), "Mismatch", "")</f>
        <v/>
      </c>
      <c r="E3222" s="28" t="s">
        <v>22</v>
      </c>
      <c r="F3222" s="38">
        <v>0.35000000000000003</v>
      </c>
      <c r="G3222" s="43">
        <v>2250</v>
      </c>
      <c r="H3222" s="38">
        <v>787.50000000000011</v>
      </c>
    </row>
    <row r="3223" spans="1:8">
      <c r="A3223">
        <v>3222</v>
      </c>
      <c r="B3223" t="str">
        <f>IF(Data!$B3227&lt;&gt;INDEX(Unique!$B$2:$B$5, MATCH(Data!$A3227, Unique!$A$2:$A$5, 0)), "Mismatch", "")</f>
        <v/>
      </c>
      <c r="E3223" s="28" t="s">
        <v>23</v>
      </c>
      <c r="F3223" s="38">
        <v>0.4</v>
      </c>
      <c r="G3223" s="43">
        <v>3000</v>
      </c>
      <c r="H3223" s="38">
        <v>1200</v>
      </c>
    </row>
    <row r="3224" spans="1:8">
      <c r="A3224">
        <v>3223</v>
      </c>
      <c r="B3224" t="str">
        <f>IF(Data!$B3228&lt;&gt;INDEX(Unique!$B$2:$B$5, MATCH(Data!$A3228, Unique!$A$2:$A$5, 0)), "Mismatch", "")</f>
        <v/>
      </c>
      <c r="E3224" s="28" t="s">
        <v>18</v>
      </c>
      <c r="F3224" s="38">
        <v>0.44999999999999996</v>
      </c>
      <c r="G3224" s="43">
        <v>4250</v>
      </c>
      <c r="H3224" s="38">
        <v>1912.4999999999998</v>
      </c>
    </row>
    <row r="3225" spans="1:8">
      <c r="A3225">
        <v>3224</v>
      </c>
      <c r="B3225" t="str">
        <f>IF(Data!$B3229&lt;&gt;INDEX(Unique!$B$2:$B$5, MATCH(Data!$A3229, Unique!$A$2:$A$5, 0)), "Mismatch", "")</f>
        <v/>
      </c>
      <c r="E3225" s="28" t="s">
        <v>19</v>
      </c>
      <c r="F3225" s="38">
        <v>0.35000000000000003</v>
      </c>
      <c r="G3225" s="43">
        <v>2750</v>
      </c>
      <c r="H3225" s="38">
        <v>962.50000000000011</v>
      </c>
    </row>
    <row r="3226" spans="1:8">
      <c r="A3226">
        <v>3225</v>
      </c>
      <c r="B3226" t="str">
        <f>IF(Data!$B3230&lt;&gt;INDEX(Unique!$B$2:$B$5, MATCH(Data!$A3230, Unique!$A$2:$A$5, 0)), "Mismatch", "")</f>
        <v/>
      </c>
      <c r="E3226" s="28" t="s">
        <v>20</v>
      </c>
      <c r="F3226" s="38">
        <v>0.35000000000000003</v>
      </c>
      <c r="G3226" s="43">
        <v>1750</v>
      </c>
      <c r="H3226" s="38">
        <v>612.50000000000011</v>
      </c>
    </row>
    <row r="3227" spans="1:8">
      <c r="A3227">
        <v>3226</v>
      </c>
      <c r="B3227" t="str">
        <f>IF(Data!$B3231&lt;&gt;INDEX(Unique!$B$2:$B$5, MATCH(Data!$A3231, Unique!$A$2:$A$5, 0)), "Mismatch", "")</f>
        <v/>
      </c>
      <c r="E3227" s="28" t="s">
        <v>21</v>
      </c>
      <c r="F3227" s="38">
        <v>0.35000000000000003</v>
      </c>
      <c r="G3227" s="43">
        <v>1750</v>
      </c>
      <c r="H3227" s="38">
        <v>612.50000000000011</v>
      </c>
    </row>
    <row r="3228" spans="1:8">
      <c r="A3228">
        <v>3227</v>
      </c>
      <c r="B3228" t="str">
        <f>IF(Data!$B3232&lt;&gt;INDEX(Unique!$B$2:$B$5, MATCH(Data!$A3232, Unique!$A$2:$A$5, 0)), "Mismatch", "")</f>
        <v/>
      </c>
      <c r="E3228" s="28" t="s">
        <v>22</v>
      </c>
      <c r="F3228" s="38">
        <v>0.44999999999999996</v>
      </c>
      <c r="G3228" s="43">
        <v>1750</v>
      </c>
      <c r="H3228" s="38">
        <v>787.49999999999989</v>
      </c>
    </row>
    <row r="3229" spans="1:8">
      <c r="A3229">
        <v>3228</v>
      </c>
      <c r="B3229" t="str">
        <f>IF(Data!$B3233&lt;&gt;INDEX(Unique!$B$2:$B$5, MATCH(Data!$A3233, Unique!$A$2:$A$5, 0)), "Mismatch", "")</f>
        <v/>
      </c>
      <c r="E3229" s="28" t="s">
        <v>23</v>
      </c>
      <c r="F3229" s="38">
        <v>0.49999999999999983</v>
      </c>
      <c r="G3229" s="43">
        <v>3000</v>
      </c>
      <c r="H3229" s="38">
        <v>1499.9999999999995</v>
      </c>
    </row>
    <row r="3230" spans="1:8">
      <c r="A3230">
        <v>3229</v>
      </c>
      <c r="B3230" t="str">
        <f>IF(Data!$B3234&lt;&gt;INDEX(Unique!$B$2:$B$5, MATCH(Data!$A3234, Unique!$A$2:$A$5, 0)), "Mismatch", "")</f>
        <v/>
      </c>
      <c r="E3230" s="28" t="s">
        <v>18</v>
      </c>
      <c r="F3230" s="38">
        <v>0.44999999999999996</v>
      </c>
      <c r="G3230" s="43">
        <v>4500</v>
      </c>
      <c r="H3230" s="38">
        <v>2024.9999999999998</v>
      </c>
    </row>
    <row r="3231" spans="1:8">
      <c r="A3231">
        <v>3230</v>
      </c>
      <c r="B3231" t="str">
        <f>IF(Data!$B3235&lt;&gt;INDEX(Unique!$B$2:$B$5, MATCH(Data!$A3235, Unique!$A$2:$A$5, 0)), "Mismatch", "")</f>
        <v/>
      </c>
      <c r="E3231" s="28" t="s">
        <v>19</v>
      </c>
      <c r="F3231" s="38">
        <v>0.35000000000000003</v>
      </c>
      <c r="G3231" s="43">
        <v>3500</v>
      </c>
      <c r="H3231" s="38">
        <v>1225.0000000000002</v>
      </c>
    </row>
    <row r="3232" spans="1:8">
      <c r="A3232">
        <v>3231</v>
      </c>
      <c r="B3232" t="str">
        <f>IF(Data!$B3236&lt;&gt;INDEX(Unique!$B$2:$B$5, MATCH(Data!$A3236, Unique!$A$2:$A$5, 0)), "Mismatch", "")</f>
        <v/>
      </c>
      <c r="E3232" s="28" t="s">
        <v>20</v>
      </c>
      <c r="F3232" s="38">
        <v>0.35000000000000003</v>
      </c>
      <c r="G3232" s="43">
        <v>2950</v>
      </c>
      <c r="H3232" s="38">
        <v>1032.5</v>
      </c>
    </row>
    <row r="3233" spans="1:8">
      <c r="A3233">
        <v>3232</v>
      </c>
      <c r="B3233" t="str">
        <f>IF(Data!$B3237&lt;&gt;INDEX(Unique!$B$2:$B$5, MATCH(Data!$A3237, Unique!$A$2:$A$5, 0)), "Mismatch", "")</f>
        <v/>
      </c>
      <c r="E3233" s="28" t="s">
        <v>21</v>
      </c>
      <c r="F3233" s="38">
        <v>0.4</v>
      </c>
      <c r="G3233" s="43">
        <v>3250</v>
      </c>
      <c r="H3233" s="38">
        <v>1300</v>
      </c>
    </row>
    <row r="3234" spans="1:8">
      <c r="A3234">
        <v>3233</v>
      </c>
      <c r="B3234" t="str">
        <f>IF(Data!$B3238&lt;&gt;INDEX(Unique!$B$2:$B$5, MATCH(Data!$A3238, Unique!$A$2:$A$5, 0)), "Mismatch", "")</f>
        <v/>
      </c>
      <c r="E3234" s="28" t="s">
        <v>22</v>
      </c>
      <c r="F3234" s="38">
        <v>0.65</v>
      </c>
      <c r="G3234" s="43">
        <v>3000</v>
      </c>
      <c r="H3234" s="38">
        <v>1950</v>
      </c>
    </row>
    <row r="3235" spans="1:8">
      <c r="A3235">
        <v>3234</v>
      </c>
      <c r="B3235" t="str">
        <f>IF(Data!$B3239&lt;&gt;INDEX(Unique!$B$2:$B$5, MATCH(Data!$A3239, Unique!$A$2:$A$5, 0)), "Mismatch", "")</f>
        <v/>
      </c>
      <c r="E3235" s="28" t="s">
        <v>23</v>
      </c>
      <c r="F3235" s="38">
        <v>0.7</v>
      </c>
      <c r="G3235" s="43">
        <v>4000</v>
      </c>
      <c r="H3235" s="38">
        <v>2800</v>
      </c>
    </row>
    <row r="3236" spans="1:8">
      <c r="A3236">
        <v>3235</v>
      </c>
      <c r="B3236" t="str">
        <f>IF(Data!$B3240&lt;&gt;INDEX(Unique!$B$2:$B$5, MATCH(Data!$A3240, Unique!$A$2:$A$5, 0)), "Mismatch", "")</f>
        <v/>
      </c>
      <c r="E3236" s="28" t="s">
        <v>18</v>
      </c>
      <c r="F3236" s="38">
        <v>0.65</v>
      </c>
      <c r="G3236" s="43">
        <v>6500</v>
      </c>
      <c r="H3236" s="38">
        <v>4225</v>
      </c>
    </row>
    <row r="3237" spans="1:8">
      <c r="A3237">
        <v>3236</v>
      </c>
      <c r="B3237" t="str">
        <f>IF(Data!$B3241&lt;&gt;INDEX(Unique!$B$2:$B$5, MATCH(Data!$A3241, Unique!$A$2:$A$5, 0)), "Mismatch", "")</f>
        <v/>
      </c>
      <c r="E3237" s="28" t="s">
        <v>19</v>
      </c>
      <c r="F3237" s="38">
        <v>0.55000000000000004</v>
      </c>
      <c r="G3237" s="43">
        <v>4500</v>
      </c>
      <c r="H3237" s="38">
        <v>2475</v>
      </c>
    </row>
    <row r="3238" spans="1:8">
      <c r="A3238">
        <v>3237</v>
      </c>
      <c r="B3238" t="str">
        <f>IF(Data!$B3242&lt;&gt;INDEX(Unique!$B$2:$B$5, MATCH(Data!$A3242, Unique!$A$2:$A$5, 0)), "Mismatch", "")</f>
        <v/>
      </c>
      <c r="E3238" s="28" t="s">
        <v>20</v>
      </c>
      <c r="F3238" s="38">
        <v>0.55000000000000004</v>
      </c>
      <c r="G3238" s="43">
        <v>4000</v>
      </c>
      <c r="H3238" s="38">
        <v>2200</v>
      </c>
    </row>
    <row r="3239" spans="1:8">
      <c r="A3239">
        <v>3238</v>
      </c>
      <c r="B3239" t="str">
        <f>IF(Data!$B3243&lt;&gt;INDEX(Unique!$B$2:$B$5, MATCH(Data!$A3243, Unique!$A$2:$A$5, 0)), "Mismatch", "")</f>
        <v/>
      </c>
      <c r="E3239" s="28" t="s">
        <v>21</v>
      </c>
      <c r="F3239" s="38">
        <v>0.55000000000000004</v>
      </c>
      <c r="G3239" s="43">
        <v>3500</v>
      </c>
      <c r="H3239" s="38">
        <v>1925.0000000000002</v>
      </c>
    </row>
    <row r="3240" spans="1:8">
      <c r="A3240">
        <v>3239</v>
      </c>
      <c r="B3240" t="str">
        <f>IF(Data!$B3244&lt;&gt;INDEX(Unique!$B$2:$B$5, MATCH(Data!$A3244, Unique!$A$2:$A$5, 0)), "Mismatch", "")</f>
        <v/>
      </c>
      <c r="E3240" s="28" t="s">
        <v>22</v>
      </c>
      <c r="F3240" s="38">
        <v>0.65</v>
      </c>
      <c r="G3240" s="43">
        <v>3500</v>
      </c>
      <c r="H3240" s="38">
        <v>2275</v>
      </c>
    </row>
    <row r="3241" spans="1:8">
      <c r="A3241">
        <v>3240</v>
      </c>
      <c r="B3241" t="str">
        <f>IF(Data!$B3245&lt;&gt;INDEX(Unique!$B$2:$B$5, MATCH(Data!$A3245, Unique!$A$2:$A$5, 0)), "Mismatch", "")</f>
        <v/>
      </c>
      <c r="E3241" s="28" t="s">
        <v>23</v>
      </c>
      <c r="F3241" s="38">
        <v>0.7</v>
      </c>
      <c r="G3241" s="43">
        <v>4500</v>
      </c>
      <c r="H3241" s="38">
        <v>3150</v>
      </c>
    </row>
    <row r="3242" spans="1:8">
      <c r="A3242">
        <v>3241</v>
      </c>
      <c r="B3242" t="str">
        <f>IF(Data!$B3246&lt;&gt;INDEX(Unique!$B$2:$B$5, MATCH(Data!$A3246, Unique!$A$2:$A$5, 0)), "Mismatch", "")</f>
        <v/>
      </c>
      <c r="E3242" s="28" t="s">
        <v>18</v>
      </c>
      <c r="F3242" s="38">
        <v>0.35000000000000003</v>
      </c>
      <c r="G3242" s="43">
        <v>4250</v>
      </c>
      <c r="H3242" s="38">
        <v>1487.5000000000002</v>
      </c>
    </row>
    <row r="3243" spans="1:8">
      <c r="A3243">
        <v>3242</v>
      </c>
      <c r="B3243" t="str">
        <f>IF(Data!$B3247&lt;&gt;INDEX(Unique!$B$2:$B$5, MATCH(Data!$A3247, Unique!$A$2:$A$5, 0)), "Mismatch", "")</f>
        <v/>
      </c>
      <c r="E3243" s="28" t="s">
        <v>19</v>
      </c>
      <c r="F3243" s="38">
        <v>0.35000000000000003</v>
      </c>
      <c r="G3243" s="43">
        <v>2250</v>
      </c>
      <c r="H3243" s="38">
        <v>787.50000000000011</v>
      </c>
    </row>
    <row r="3244" spans="1:8">
      <c r="A3244">
        <v>3243</v>
      </c>
      <c r="B3244" t="str">
        <f>IF(Data!$B3248&lt;&gt;INDEX(Unique!$B$2:$B$5, MATCH(Data!$A3248, Unique!$A$2:$A$5, 0)), "Mismatch", "")</f>
        <v/>
      </c>
      <c r="E3244" s="28" t="s">
        <v>20</v>
      </c>
      <c r="F3244" s="38">
        <v>0.25000000000000006</v>
      </c>
      <c r="G3244" s="43">
        <v>2250</v>
      </c>
      <c r="H3244" s="38">
        <v>562.50000000000011</v>
      </c>
    </row>
    <row r="3245" spans="1:8">
      <c r="A3245">
        <v>3244</v>
      </c>
      <c r="B3245" t="str">
        <f>IF(Data!$B3249&lt;&gt;INDEX(Unique!$B$2:$B$5, MATCH(Data!$A3249, Unique!$A$2:$A$5, 0)), "Mismatch", "")</f>
        <v/>
      </c>
      <c r="E3245" s="28" t="s">
        <v>21</v>
      </c>
      <c r="F3245" s="38">
        <v>0.3</v>
      </c>
      <c r="G3245" s="43">
        <v>750</v>
      </c>
      <c r="H3245" s="38">
        <v>225</v>
      </c>
    </row>
    <row r="3246" spans="1:8">
      <c r="A3246">
        <v>3245</v>
      </c>
      <c r="B3246" t="str">
        <f>IF(Data!$B3250&lt;&gt;INDEX(Unique!$B$2:$B$5, MATCH(Data!$A3250, Unique!$A$2:$A$5, 0)), "Mismatch", "")</f>
        <v/>
      </c>
      <c r="E3246" s="28" t="s">
        <v>22</v>
      </c>
      <c r="F3246" s="38">
        <v>0.45</v>
      </c>
      <c r="G3246" s="43">
        <v>1250</v>
      </c>
      <c r="H3246" s="38">
        <v>562.5</v>
      </c>
    </row>
    <row r="3247" spans="1:8">
      <c r="A3247">
        <v>3246</v>
      </c>
      <c r="B3247" t="str">
        <f>IF(Data!$B3251&lt;&gt;INDEX(Unique!$B$2:$B$5, MATCH(Data!$A3251, Unique!$A$2:$A$5, 0)), "Mismatch", "")</f>
        <v/>
      </c>
      <c r="E3247" s="28" t="s">
        <v>23</v>
      </c>
      <c r="F3247" s="38">
        <v>0.35000000000000003</v>
      </c>
      <c r="G3247" s="43">
        <v>2250</v>
      </c>
      <c r="H3247" s="38">
        <v>787.50000000000011</v>
      </c>
    </row>
    <row r="3248" spans="1:8">
      <c r="A3248">
        <v>3247</v>
      </c>
      <c r="B3248" t="str">
        <f>IF(Data!$B3252&lt;&gt;INDEX(Unique!$B$2:$B$5, MATCH(Data!$A3252, Unique!$A$2:$A$5, 0)), "Mismatch", "")</f>
        <v/>
      </c>
      <c r="E3248" s="28" t="s">
        <v>18</v>
      </c>
      <c r="F3248" s="38">
        <v>0.35000000000000003</v>
      </c>
      <c r="G3248" s="43">
        <v>4750</v>
      </c>
      <c r="H3248" s="38">
        <v>1662.5000000000002</v>
      </c>
    </row>
    <row r="3249" spans="1:8">
      <c r="A3249">
        <v>3248</v>
      </c>
      <c r="B3249" t="str">
        <f>IF(Data!$B3253&lt;&gt;INDEX(Unique!$B$2:$B$5, MATCH(Data!$A3253, Unique!$A$2:$A$5, 0)), "Mismatch", "")</f>
        <v/>
      </c>
      <c r="E3249" s="28" t="s">
        <v>19</v>
      </c>
      <c r="F3249" s="38">
        <v>0.35000000000000003</v>
      </c>
      <c r="G3249" s="43">
        <v>1250</v>
      </c>
      <c r="H3249" s="38">
        <v>437.50000000000006</v>
      </c>
    </row>
    <row r="3250" spans="1:8">
      <c r="A3250">
        <v>3249</v>
      </c>
      <c r="B3250" t="str">
        <f>IF(Data!$B3254&lt;&gt;INDEX(Unique!$B$2:$B$5, MATCH(Data!$A3254, Unique!$A$2:$A$5, 0)), "Mismatch", "")</f>
        <v/>
      </c>
      <c r="E3250" s="28" t="s">
        <v>20</v>
      </c>
      <c r="F3250" s="38">
        <v>0.25000000000000006</v>
      </c>
      <c r="G3250" s="43">
        <v>1750</v>
      </c>
      <c r="H3250" s="38">
        <v>437.50000000000011</v>
      </c>
    </row>
    <row r="3251" spans="1:8">
      <c r="A3251">
        <v>3250</v>
      </c>
      <c r="B3251" t="str">
        <f>IF(Data!$B3255&lt;&gt;INDEX(Unique!$B$2:$B$5, MATCH(Data!$A3255, Unique!$A$2:$A$5, 0)), "Mismatch", "")</f>
        <v/>
      </c>
      <c r="E3251" s="28" t="s">
        <v>21</v>
      </c>
      <c r="F3251" s="38">
        <v>0.3</v>
      </c>
      <c r="G3251" s="43">
        <v>500</v>
      </c>
      <c r="H3251" s="38">
        <v>150</v>
      </c>
    </row>
    <row r="3252" spans="1:8">
      <c r="A3252">
        <v>3251</v>
      </c>
      <c r="B3252" t="str">
        <f>IF(Data!$B3256&lt;&gt;INDEX(Unique!$B$2:$B$5, MATCH(Data!$A3256, Unique!$A$2:$A$5, 0)), "Mismatch", "")</f>
        <v/>
      </c>
      <c r="E3252" s="28" t="s">
        <v>22</v>
      </c>
      <c r="F3252" s="38">
        <v>0.45</v>
      </c>
      <c r="G3252" s="43">
        <v>1250</v>
      </c>
      <c r="H3252" s="38">
        <v>562.5</v>
      </c>
    </row>
    <row r="3253" spans="1:8">
      <c r="A3253">
        <v>3252</v>
      </c>
      <c r="B3253" t="str">
        <f>IF(Data!$B3257&lt;&gt;INDEX(Unique!$B$2:$B$5, MATCH(Data!$A3257, Unique!$A$2:$A$5, 0)), "Mismatch", "")</f>
        <v/>
      </c>
      <c r="E3253" s="28" t="s">
        <v>23</v>
      </c>
      <c r="F3253" s="38">
        <v>0.35000000000000003</v>
      </c>
      <c r="G3253" s="43">
        <v>2250</v>
      </c>
      <c r="H3253" s="38">
        <v>787.50000000000011</v>
      </c>
    </row>
    <row r="3254" spans="1:8">
      <c r="A3254">
        <v>3253</v>
      </c>
      <c r="B3254" t="str">
        <f>IF(Data!$B3258&lt;&gt;INDEX(Unique!$B$2:$B$5, MATCH(Data!$A3258, Unique!$A$2:$A$5, 0)), "Mismatch", "")</f>
        <v/>
      </c>
      <c r="E3254" s="28" t="s">
        <v>18</v>
      </c>
      <c r="F3254" s="38">
        <v>0.35000000000000003</v>
      </c>
      <c r="G3254" s="43">
        <v>4450</v>
      </c>
      <c r="H3254" s="38">
        <v>1557.5000000000002</v>
      </c>
    </row>
    <row r="3255" spans="1:8">
      <c r="A3255">
        <v>3254</v>
      </c>
      <c r="B3255" t="str">
        <f>IF(Data!$B3259&lt;&gt;INDEX(Unique!$B$2:$B$5, MATCH(Data!$A3259, Unique!$A$2:$A$5, 0)), "Mismatch", "")</f>
        <v/>
      </c>
      <c r="E3255" s="28" t="s">
        <v>19</v>
      </c>
      <c r="F3255" s="38">
        <v>0.35000000000000003</v>
      </c>
      <c r="G3255" s="43">
        <v>1500</v>
      </c>
      <c r="H3255" s="38">
        <v>525</v>
      </c>
    </row>
    <row r="3256" spans="1:8">
      <c r="A3256">
        <v>3255</v>
      </c>
      <c r="B3256" t="str">
        <f>IF(Data!$B3260&lt;&gt;INDEX(Unique!$B$2:$B$5, MATCH(Data!$A3260, Unique!$A$2:$A$5, 0)), "Mismatch", "")</f>
        <v/>
      </c>
      <c r="E3256" s="28" t="s">
        <v>20</v>
      </c>
      <c r="F3256" s="38">
        <v>0.25000000000000006</v>
      </c>
      <c r="G3256" s="43">
        <v>1750</v>
      </c>
      <c r="H3256" s="38">
        <v>437.50000000000011</v>
      </c>
    </row>
    <row r="3257" spans="1:8">
      <c r="A3257">
        <v>3256</v>
      </c>
      <c r="B3257" t="str">
        <f>IF(Data!$B3261&lt;&gt;INDEX(Unique!$B$2:$B$5, MATCH(Data!$A3261, Unique!$A$2:$A$5, 0)), "Mismatch", "")</f>
        <v/>
      </c>
      <c r="E3257" s="28" t="s">
        <v>21</v>
      </c>
      <c r="F3257" s="38">
        <v>0.3</v>
      </c>
      <c r="G3257" s="43">
        <v>250</v>
      </c>
      <c r="H3257" s="38">
        <v>75</v>
      </c>
    </row>
    <row r="3258" spans="1:8">
      <c r="A3258">
        <v>3257</v>
      </c>
      <c r="B3258" t="str">
        <f>IF(Data!$B3262&lt;&gt;INDEX(Unique!$B$2:$B$5, MATCH(Data!$A3262, Unique!$A$2:$A$5, 0)), "Mismatch", "")</f>
        <v/>
      </c>
      <c r="E3258" s="28" t="s">
        <v>22</v>
      </c>
      <c r="F3258" s="38">
        <v>0.45</v>
      </c>
      <c r="G3258" s="43">
        <v>750</v>
      </c>
      <c r="H3258" s="38">
        <v>337.5</v>
      </c>
    </row>
    <row r="3259" spans="1:8">
      <c r="A3259">
        <v>3258</v>
      </c>
      <c r="B3259" t="str">
        <f>IF(Data!$B3263&lt;&gt;INDEX(Unique!$B$2:$B$5, MATCH(Data!$A3263, Unique!$A$2:$A$5, 0)), "Mismatch", "")</f>
        <v/>
      </c>
      <c r="E3259" s="28" t="s">
        <v>23</v>
      </c>
      <c r="F3259" s="38">
        <v>0.35000000000000003</v>
      </c>
      <c r="G3259" s="43">
        <v>1750</v>
      </c>
      <c r="H3259" s="38">
        <v>612.50000000000011</v>
      </c>
    </row>
    <row r="3260" spans="1:8">
      <c r="A3260">
        <v>3259</v>
      </c>
      <c r="B3260" t="str">
        <f>IF(Data!$B3264&lt;&gt;INDEX(Unique!$B$2:$B$5, MATCH(Data!$A3264, Unique!$A$2:$A$5, 0)), "Mismatch", "")</f>
        <v/>
      </c>
      <c r="E3260" s="28" t="s">
        <v>18</v>
      </c>
      <c r="F3260" s="38">
        <v>0.35000000000000003</v>
      </c>
      <c r="G3260" s="43">
        <v>4250</v>
      </c>
      <c r="H3260" s="38">
        <v>1487.5000000000002</v>
      </c>
    </row>
    <row r="3261" spans="1:8">
      <c r="A3261">
        <v>3260</v>
      </c>
      <c r="B3261" t="str">
        <f>IF(Data!$B3265&lt;&gt;INDEX(Unique!$B$2:$B$5, MATCH(Data!$A3265, Unique!$A$2:$A$5, 0)), "Mismatch", "")</f>
        <v/>
      </c>
      <c r="E3261" s="28" t="s">
        <v>19</v>
      </c>
      <c r="F3261" s="38">
        <v>0.35000000000000003</v>
      </c>
      <c r="G3261" s="43">
        <v>1250</v>
      </c>
      <c r="H3261" s="38">
        <v>437.50000000000006</v>
      </c>
    </row>
    <row r="3262" spans="1:8">
      <c r="A3262">
        <v>3261</v>
      </c>
      <c r="B3262" t="str">
        <f>IF(Data!$B3266&lt;&gt;INDEX(Unique!$B$2:$B$5, MATCH(Data!$A3266, Unique!$A$2:$A$5, 0)), "Mismatch", "")</f>
        <v/>
      </c>
      <c r="E3262" s="28" t="s">
        <v>20</v>
      </c>
      <c r="F3262" s="38">
        <v>0.25000000000000006</v>
      </c>
      <c r="G3262" s="43">
        <v>1250</v>
      </c>
      <c r="H3262" s="38">
        <v>312.50000000000006</v>
      </c>
    </row>
    <row r="3263" spans="1:8">
      <c r="A3263">
        <v>3262</v>
      </c>
      <c r="B3263" t="str">
        <f>IF(Data!$B3267&lt;&gt;INDEX(Unique!$B$2:$B$5, MATCH(Data!$A3267, Unique!$A$2:$A$5, 0)), "Mismatch", "")</f>
        <v/>
      </c>
      <c r="E3263" s="28" t="s">
        <v>21</v>
      </c>
      <c r="F3263" s="38">
        <v>0.3</v>
      </c>
      <c r="G3263" s="43">
        <v>500</v>
      </c>
      <c r="H3263" s="38">
        <v>150</v>
      </c>
    </row>
    <row r="3264" spans="1:8">
      <c r="A3264">
        <v>3263</v>
      </c>
      <c r="B3264" t="str">
        <f>IF(Data!$B3268&lt;&gt;INDEX(Unique!$B$2:$B$5, MATCH(Data!$A3268, Unique!$A$2:$A$5, 0)), "Mismatch", "")</f>
        <v/>
      </c>
      <c r="E3264" s="28" t="s">
        <v>22</v>
      </c>
      <c r="F3264" s="38">
        <v>0.45</v>
      </c>
      <c r="G3264" s="43">
        <v>500</v>
      </c>
      <c r="H3264" s="38">
        <v>225</v>
      </c>
    </row>
    <row r="3265" spans="1:8">
      <c r="A3265">
        <v>3264</v>
      </c>
      <c r="B3265" t="str">
        <f>IF(Data!$B3269&lt;&gt;INDEX(Unique!$B$2:$B$5, MATCH(Data!$A3269, Unique!$A$2:$A$5, 0)), "Mismatch", "")</f>
        <v/>
      </c>
      <c r="E3265" s="28" t="s">
        <v>23</v>
      </c>
      <c r="F3265" s="38">
        <v>0.35000000000000003</v>
      </c>
      <c r="G3265" s="43">
        <v>2000</v>
      </c>
      <c r="H3265" s="38">
        <v>700.00000000000011</v>
      </c>
    </row>
    <row r="3266" spans="1:8">
      <c r="A3266">
        <v>3265</v>
      </c>
      <c r="B3266" t="str">
        <f>IF(Data!$B3270&lt;&gt;INDEX(Unique!$B$2:$B$5, MATCH(Data!$A3270, Unique!$A$2:$A$5, 0)), "Mismatch", "")</f>
        <v/>
      </c>
      <c r="E3266" s="28" t="s">
        <v>18</v>
      </c>
      <c r="F3266" s="38">
        <v>0.49999999999999994</v>
      </c>
      <c r="G3266" s="43">
        <v>4700</v>
      </c>
      <c r="H3266" s="38">
        <v>2349.9999999999995</v>
      </c>
    </row>
    <row r="3267" spans="1:8">
      <c r="A3267">
        <v>3266</v>
      </c>
      <c r="B3267" t="str">
        <f>IF(Data!$B3271&lt;&gt;INDEX(Unique!$B$2:$B$5, MATCH(Data!$A3271, Unique!$A$2:$A$5, 0)), "Mismatch", "")</f>
        <v/>
      </c>
      <c r="E3267" s="28" t="s">
        <v>19</v>
      </c>
      <c r="F3267" s="38">
        <v>0.45</v>
      </c>
      <c r="G3267" s="43">
        <v>1750</v>
      </c>
      <c r="H3267" s="38">
        <v>787.5</v>
      </c>
    </row>
    <row r="3268" spans="1:8">
      <c r="A3268">
        <v>3267</v>
      </c>
      <c r="B3268" t="str">
        <f>IF(Data!$B3272&lt;&gt;INDEX(Unique!$B$2:$B$5, MATCH(Data!$A3272, Unique!$A$2:$A$5, 0)), "Mismatch", "")</f>
        <v/>
      </c>
      <c r="E3268" s="28" t="s">
        <v>20</v>
      </c>
      <c r="F3268" s="38">
        <v>0.4</v>
      </c>
      <c r="G3268" s="43">
        <v>1500</v>
      </c>
      <c r="H3268" s="38">
        <v>600</v>
      </c>
    </row>
    <row r="3269" spans="1:8">
      <c r="A3269">
        <v>3268</v>
      </c>
      <c r="B3269" t="str">
        <f>IF(Data!$B3273&lt;&gt;INDEX(Unique!$B$2:$B$5, MATCH(Data!$A3273, Unique!$A$2:$A$5, 0)), "Mismatch", "")</f>
        <v/>
      </c>
      <c r="E3269" s="28" t="s">
        <v>21</v>
      </c>
      <c r="F3269" s="38">
        <v>0.4</v>
      </c>
      <c r="G3269" s="43">
        <v>1000</v>
      </c>
      <c r="H3269" s="38">
        <v>400</v>
      </c>
    </row>
    <row r="3270" spans="1:8">
      <c r="A3270">
        <v>3269</v>
      </c>
      <c r="B3270" t="str">
        <f>IF(Data!$B3274&lt;&gt;INDEX(Unique!$B$2:$B$5, MATCH(Data!$A3274, Unique!$A$2:$A$5, 0)), "Mismatch", "")</f>
        <v/>
      </c>
      <c r="E3270" s="28" t="s">
        <v>22</v>
      </c>
      <c r="F3270" s="38">
        <v>0.49999999999999994</v>
      </c>
      <c r="G3270" s="43">
        <v>1250</v>
      </c>
      <c r="H3270" s="38">
        <v>624.99999999999989</v>
      </c>
    </row>
    <row r="3271" spans="1:8">
      <c r="A3271">
        <v>3270</v>
      </c>
      <c r="B3271" t="str">
        <f>IF(Data!$B3275&lt;&gt;INDEX(Unique!$B$2:$B$5, MATCH(Data!$A3275, Unique!$A$2:$A$5, 0)), "Mismatch", "")</f>
        <v/>
      </c>
      <c r="E3271" s="28" t="s">
        <v>23</v>
      </c>
      <c r="F3271" s="38">
        <v>0.54999999999999993</v>
      </c>
      <c r="G3271" s="43">
        <v>2500</v>
      </c>
      <c r="H3271" s="38">
        <v>1374.9999999999998</v>
      </c>
    </row>
    <row r="3272" spans="1:8">
      <c r="A3272">
        <v>3271</v>
      </c>
      <c r="B3272" t="str">
        <f>IF(Data!$B3276&lt;&gt;INDEX(Unique!$B$2:$B$5, MATCH(Data!$A3276, Unique!$A$2:$A$5, 0)), "Mismatch", "")</f>
        <v/>
      </c>
      <c r="E3272" s="28" t="s">
        <v>18</v>
      </c>
      <c r="F3272" s="38">
        <v>0.49999999999999994</v>
      </c>
      <c r="G3272" s="43">
        <v>5000</v>
      </c>
      <c r="H3272" s="38">
        <v>2499.9999999999995</v>
      </c>
    </row>
    <row r="3273" spans="1:8">
      <c r="A3273">
        <v>3272</v>
      </c>
      <c r="B3273" t="str">
        <f>IF(Data!$B3277&lt;&gt;INDEX(Unique!$B$2:$B$5, MATCH(Data!$A3277, Unique!$A$2:$A$5, 0)), "Mismatch", "")</f>
        <v/>
      </c>
      <c r="E3273" s="28" t="s">
        <v>19</v>
      </c>
      <c r="F3273" s="38">
        <v>0.45</v>
      </c>
      <c r="G3273" s="43">
        <v>2500</v>
      </c>
      <c r="H3273" s="38">
        <v>1125</v>
      </c>
    </row>
    <row r="3274" spans="1:8">
      <c r="A3274">
        <v>3273</v>
      </c>
      <c r="B3274" t="str">
        <f>IF(Data!$B3278&lt;&gt;INDEX(Unique!$B$2:$B$5, MATCH(Data!$A3278, Unique!$A$2:$A$5, 0)), "Mismatch", "")</f>
        <v/>
      </c>
      <c r="E3274" s="28" t="s">
        <v>20</v>
      </c>
      <c r="F3274" s="38">
        <v>0.4</v>
      </c>
      <c r="G3274" s="43">
        <v>1750</v>
      </c>
      <c r="H3274" s="38">
        <v>700</v>
      </c>
    </row>
    <row r="3275" spans="1:8">
      <c r="A3275">
        <v>3274</v>
      </c>
      <c r="B3275" t="str">
        <f>IF(Data!$B3279&lt;&gt;INDEX(Unique!$B$2:$B$5, MATCH(Data!$A3279, Unique!$A$2:$A$5, 0)), "Mismatch", "")</f>
        <v/>
      </c>
      <c r="E3275" s="28" t="s">
        <v>21</v>
      </c>
      <c r="F3275" s="38">
        <v>0.4</v>
      </c>
      <c r="G3275" s="43">
        <v>1500</v>
      </c>
      <c r="H3275" s="38">
        <v>600</v>
      </c>
    </row>
    <row r="3276" spans="1:8">
      <c r="A3276">
        <v>3275</v>
      </c>
      <c r="B3276" t="str">
        <f>IF(Data!$B3280&lt;&gt;INDEX(Unique!$B$2:$B$5, MATCH(Data!$A3280, Unique!$A$2:$A$5, 0)), "Mismatch", "")</f>
        <v/>
      </c>
      <c r="E3276" s="28" t="s">
        <v>22</v>
      </c>
      <c r="F3276" s="38">
        <v>0.49999999999999994</v>
      </c>
      <c r="G3276" s="43">
        <v>1500</v>
      </c>
      <c r="H3276" s="38">
        <v>749.99999999999989</v>
      </c>
    </row>
    <row r="3277" spans="1:8">
      <c r="A3277">
        <v>3276</v>
      </c>
      <c r="B3277" t="str">
        <f>IF(Data!$B3281&lt;&gt;INDEX(Unique!$B$2:$B$5, MATCH(Data!$A3281, Unique!$A$2:$A$5, 0)), "Mismatch", "")</f>
        <v/>
      </c>
      <c r="E3277" s="28" t="s">
        <v>23</v>
      </c>
      <c r="F3277" s="38">
        <v>0.54999999999999993</v>
      </c>
      <c r="G3277" s="43">
        <v>3000</v>
      </c>
      <c r="H3277" s="38">
        <v>1649.9999999999998</v>
      </c>
    </row>
    <row r="3278" spans="1:8">
      <c r="A3278">
        <v>3277</v>
      </c>
      <c r="B3278" t="str">
        <f>IF(Data!$B3282&lt;&gt;INDEX(Unique!$B$2:$B$5, MATCH(Data!$A3282, Unique!$A$2:$A$5, 0)), "Mismatch", "")</f>
        <v/>
      </c>
      <c r="E3278" s="28" t="s">
        <v>18</v>
      </c>
      <c r="F3278" s="38">
        <v>0.49999999999999994</v>
      </c>
      <c r="G3278" s="43">
        <v>5250</v>
      </c>
      <c r="H3278" s="38">
        <v>2624.9999999999995</v>
      </c>
    </row>
    <row r="3279" spans="1:8">
      <c r="A3279">
        <v>3278</v>
      </c>
      <c r="B3279" t="str">
        <f>IF(Data!$B3283&lt;&gt;INDEX(Unique!$B$2:$B$5, MATCH(Data!$A3283, Unique!$A$2:$A$5, 0)), "Mismatch", "")</f>
        <v/>
      </c>
      <c r="E3279" s="28" t="s">
        <v>19</v>
      </c>
      <c r="F3279" s="38">
        <v>0.45</v>
      </c>
      <c r="G3279" s="43">
        <v>2750</v>
      </c>
      <c r="H3279" s="38">
        <v>1237.5</v>
      </c>
    </row>
    <row r="3280" spans="1:8">
      <c r="A3280">
        <v>3279</v>
      </c>
      <c r="B3280" t="str">
        <f>IF(Data!$B3284&lt;&gt;INDEX(Unique!$B$2:$B$5, MATCH(Data!$A3284, Unique!$A$2:$A$5, 0)), "Mismatch", "")</f>
        <v/>
      </c>
      <c r="E3280" s="28" t="s">
        <v>20</v>
      </c>
      <c r="F3280" s="38">
        <v>0.4</v>
      </c>
      <c r="G3280" s="43">
        <v>2000</v>
      </c>
      <c r="H3280" s="38">
        <v>800</v>
      </c>
    </row>
    <row r="3281" spans="1:8">
      <c r="A3281">
        <v>3280</v>
      </c>
      <c r="B3281" t="str">
        <f>IF(Data!$B3285&lt;&gt;INDEX(Unique!$B$2:$B$5, MATCH(Data!$A3285, Unique!$A$2:$A$5, 0)), "Mismatch", "")</f>
        <v/>
      </c>
      <c r="E3281" s="28" t="s">
        <v>21</v>
      </c>
      <c r="F3281" s="38">
        <v>0.4</v>
      </c>
      <c r="G3281" s="43">
        <v>1500</v>
      </c>
      <c r="H3281" s="38">
        <v>600</v>
      </c>
    </row>
    <row r="3282" spans="1:8">
      <c r="A3282">
        <v>3281</v>
      </c>
      <c r="B3282" t="str">
        <f>IF(Data!$B3286&lt;&gt;INDEX(Unique!$B$2:$B$5, MATCH(Data!$A3286, Unique!$A$2:$A$5, 0)), "Mismatch", "")</f>
        <v/>
      </c>
      <c r="E3282" s="28" t="s">
        <v>22</v>
      </c>
      <c r="F3282" s="38">
        <v>0.49999999999999994</v>
      </c>
      <c r="G3282" s="43">
        <v>1750</v>
      </c>
      <c r="H3282" s="38">
        <v>874.99999999999989</v>
      </c>
    </row>
    <row r="3283" spans="1:8">
      <c r="A3283">
        <v>3282</v>
      </c>
      <c r="B3283" t="str">
        <f>IF(Data!$B3287&lt;&gt;INDEX(Unique!$B$2:$B$5, MATCH(Data!$A3287, Unique!$A$2:$A$5, 0)), "Mismatch", "")</f>
        <v/>
      </c>
      <c r="E3283" s="28" t="s">
        <v>23</v>
      </c>
      <c r="F3283" s="38">
        <v>0.54999999999999993</v>
      </c>
      <c r="G3283" s="43">
        <v>3500</v>
      </c>
      <c r="H3283" s="38">
        <v>1924.9999999999998</v>
      </c>
    </row>
    <row r="3284" spans="1:8">
      <c r="A3284">
        <v>3283</v>
      </c>
      <c r="B3284" t="str">
        <f>IF(Data!$B3288&lt;&gt;INDEX(Unique!$B$2:$B$5, MATCH(Data!$A3288, Unique!$A$2:$A$5, 0)), "Mismatch", "")</f>
        <v/>
      </c>
      <c r="E3284" s="28" t="s">
        <v>18</v>
      </c>
      <c r="F3284" s="38">
        <v>0.49999999999999994</v>
      </c>
      <c r="G3284" s="43">
        <v>5000</v>
      </c>
      <c r="H3284" s="38">
        <v>2499.9999999999995</v>
      </c>
    </row>
    <row r="3285" spans="1:8">
      <c r="A3285">
        <v>3284</v>
      </c>
      <c r="B3285" t="str">
        <f>IF(Data!$B3289&lt;&gt;INDEX(Unique!$B$2:$B$5, MATCH(Data!$A3289, Unique!$A$2:$A$5, 0)), "Mismatch", "")</f>
        <v/>
      </c>
      <c r="E3285" s="28" t="s">
        <v>19</v>
      </c>
      <c r="F3285" s="38">
        <v>0.45</v>
      </c>
      <c r="G3285" s="43">
        <v>2750</v>
      </c>
      <c r="H3285" s="38">
        <v>1237.5</v>
      </c>
    </row>
    <row r="3286" spans="1:8">
      <c r="A3286">
        <v>3285</v>
      </c>
      <c r="B3286" t="str">
        <f>IF(Data!$B3290&lt;&gt;INDEX(Unique!$B$2:$B$5, MATCH(Data!$A3290, Unique!$A$2:$A$5, 0)), "Mismatch", "")</f>
        <v/>
      </c>
      <c r="E3286" s="28" t="s">
        <v>20</v>
      </c>
      <c r="F3286" s="38">
        <v>0.4</v>
      </c>
      <c r="G3286" s="43">
        <v>2000</v>
      </c>
      <c r="H3286" s="38">
        <v>800</v>
      </c>
    </row>
    <row r="3287" spans="1:8">
      <c r="A3287">
        <v>3286</v>
      </c>
      <c r="B3287" t="str">
        <f>IF(Data!$B3291&lt;&gt;INDEX(Unique!$B$2:$B$5, MATCH(Data!$A3291, Unique!$A$2:$A$5, 0)), "Mismatch", "")</f>
        <v/>
      </c>
      <c r="E3287" s="28" t="s">
        <v>21</v>
      </c>
      <c r="F3287" s="38">
        <v>0.4</v>
      </c>
      <c r="G3287" s="43">
        <v>1500</v>
      </c>
      <c r="H3287" s="38">
        <v>600</v>
      </c>
    </row>
    <row r="3288" spans="1:8">
      <c r="A3288">
        <v>3287</v>
      </c>
      <c r="B3288" t="str">
        <f>IF(Data!$B3292&lt;&gt;INDEX(Unique!$B$2:$B$5, MATCH(Data!$A3292, Unique!$A$2:$A$5, 0)), "Mismatch", "")</f>
        <v/>
      </c>
      <c r="E3288" s="28" t="s">
        <v>22</v>
      </c>
      <c r="F3288" s="38">
        <v>0.49999999999999994</v>
      </c>
      <c r="G3288" s="43">
        <v>1250</v>
      </c>
      <c r="H3288" s="38">
        <v>624.99999999999989</v>
      </c>
    </row>
    <row r="3289" spans="1:8">
      <c r="A3289">
        <v>3288</v>
      </c>
      <c r="B3289" t="str">
        <f>IF(Data!$B3293&lt;&gt;INDEX(Unique!$B$2:$B$5, MATCH(Data!$A3293, Unique!$A$2:$A$5, 0)), "Mismatch", "")</f>
        <v/>
      </c>
      <c r="E3289" s="28" t="s">
        <v>23</v>
      </c>
      <c r="F3289" s="38">
        <v>0.54999999999999993</v>
      </c>
      <c r="G3289" s="43">
        <v>3000</v>
      </c>
      <c r="H3289" s="38">
        <v>1649.9999999999998</v>
      </c>
    </row>
    <row r="3290" spans="1:8">
      <c r="A3290">
        <v>3289</v>
      </c>
      <c r="B3290" t="str">
        <f>IF(Data!$B3294&lt;&gt;INDEX(Unique!$B$2:$B$5, MATCH(Data!$A3294, Unique!$A$2:$A$5, 0)), "Mismatch", "")</f>
        <v/>
      </c>
      <c r="E3290" s="28" t="s">
        <v>18</v>
      </c>
      <c r="F3290" s="38">
        <v>0.49999999999999994</v>
      </c>
      <c r="G3290" s="43">
        <v>4250</v>
      </c>
      <c r="H3290" s="38">
        <v>2124.9999999999995</v>
      </c>
    </row>
    <row r="3291" spans="1:8">
      <c r="A3291">
        <v>3290</v>
      </c>
      <c r="B3291" t="str">
        <f>IF(Data!$B3295&lt;&gt;INDEX(Unique!$B$2:$B$5, MATCH(Data!$A3295, Unique!$A$2:$A$5, 0)), "Mismatch", "")</f>
        <v/>
      </c>
      <c r="E3291" s="28" t="s">
        <v>19</v>
      </c>
      <c r="F3291" s="38">
        <v>0.45</v>
      </c>
      <c r="G3291" s="43">
        <v>2250</v>
      </c>
      <c r="H3291" s="38">
        <v>1012.5</v>
      </c>
    </row>
    <row r="3292" spans="1:8">
      <c r="A3292">
        <v>3291</v>
      </c>
      <c r="B3292" t="str">
        <f>IF(Data!$B3296&lt;&gt;INDEX(Unique!$B$2:$B$5, MATCH(Data!$A3296, Unique!$A$2:$A$5, 0)), "Mismatch", "")</f>
        <v/>
      </c>
      <c r="E3292" s="28" t="s">
        <v>20</v>
      </c>
      <c r="F3292" s="38">
        <v>0.4</v>
      </c>
      <c r="G3292" s="43">
        <v>1250</v>
      </c>
      <c r="H3292" s="38">
        <v>500</v>
      </c>
    </row>
    <row r="3293" spans="1:8">
      <c r="A3293">
        <v>3292</v>
      </c>
      <c r="B3293" t="str">
        <f>IF(Data!$B3297&lt;&gt;INDEX(Unique!$B$2:$B$5, MATCH(Data!$A3297, Unique!$A$2:$A$5, 0)), "Mismatch", "")</f>
        <v/>
      </c>
      <c r="E3293" s="28" t="s">
        <v>21</v>
      </c>
      <c r="F3293" s="38">
        <v>0.4</v>
      </c>
      <c r="G3293" s="43">
        <v>1000</v>
      </c>
      <c r="H3293" s="38">
        <v>400</v>
      </c>
    </row>
    <row r="3294" spans="1:8">
      <c r="A3294">
        <v>3293</v>
      </c>
      <c r="B3294" t="str">
        <f>IF(Data!$B3298&lt;&gt;INDEX(Unique!$B$2:$B$5, MATCH(Data!$A3298, Unique!$A$2:$A$5, 0)), "Mismatch", "")</f>
        <v/>
      </c>
      <c r="E3294" s="28" t="s">
        <v>22</v>
      </c>
      <c r="F3294" s="38">
        <v>0.49999999999999994</v>
      </c>
      <c r="G3294" s="43">
        <v>1000</v>
      </c>
      <c r="H3294" s="38">
        <v>499.99999999999994</v>
      </c>
    </row>
    <row r="3295" spans="1:8">
      <c r="A3295">
        <v>3294</v>
      </c>
      <c r="B3295" t="str">
        <f>IF(Data!$B3299&lt;&gt;INDEX(Unique!$B$2:$B$5, MATCH(Data!$A3299, Unique!$A$2:$A$5, 0)), "Mismatch", "")</f>
        <v/>
      </c>
      <c r="E3295" s="28" t="s">
        <v>23</v>
      </c>
      <c r="F3295" s="38">
        <v>0.54999999999999993</v>
      </c>
      <c r="G3295" s="43">
        <v>2000</v>
      </c>
      <c r="H3295" s="38">
        <v>1099.9999999999998</v>
      </c>
    </row>
    <row r="3296" spans="1:8">
      <c r="A3296">
        <v>3295</v>
      </c>
      <c r="B3296" t="str">
        <f>IF(Data!$B3300&lt;&gt;INDEX(Unique!$B$2:$B$5, MATCH(Data!$A3300, Unique!$A$2:$A$5, 0)), "Mismatch", "")</f>
        <v/>
      </c>
      <c r="E3296" s="28" t="s">
        <v>18</v>
      </c>
      <c r="F3296" s="38">
        <v>0.54999999999999993</v>
      </c>
      <c r="G3296" s="43">
        <v>3750</v>
      </c>
      <c r="H3296" s="38">
        <v>2062.4999999999995</v>
      </c>
    </row>
    <row r="3297" spans="1:8">
      <c r="A3297">
        <v>3296</v>
      </c>
      <c r="B3297" t="str">
        <f>IF(Data!$B3301&lt;&gt;INDEX(Unique!$B$2:$B$5, MATCH(Data!$A3301, Unique!$A$2:$A$5, 0)), "Mismatch", "")</f>
        <v/>
      </c>
      <c r="E3297" s="28" t="s">
        <v>19</v>
      </c>
      <c r="F3297" s="38">
        <v>0.5</v>
      </c>
      <c r="G3297" s="43">
        <v>2000</v>
      </c>
      <c r="H3297" s="38">
        <v>1000</v>
      </c>
    </row>
    <row r="3298" spans="1:8">
      <c r="A3298">
        <v>3297</v>
      </c>
      <c r="B3298" t="str">
        <f>IF(Data!$B3302&lt;&gt;INDEX(Unique!$B$2:$B$5, MATCH(Data!$A3302, Unique!$A$2:$A$5, 0)), "Mismatch", "")</f>
        <v/>
      </c>
      <c r="E3298" s="28" t="s">
        <v>20</v>
      </c>
      <c r="F3298" s="38">
        <v>0.5</v>
      </c>
      <c r="G3298" s="43">
        <v>1000</v>
      </c>
      <c r="H3298" s="38">
        <v>500</v>
      </c>
    </row>
    <row r="3299" spans="1:8">
      <c r="A3299">
        <v>3298</v>
      </c>
      <c r="B3299" t="str">
        <f>IF(Data!$B3303&lt;&gt;INDEX(Unique!$B$2:$B$5, MATCH(Data!$A3303, Unique!$A$2:$A$5, 0)), "Mismatch", "")</f>
        <v/>
      </c>
      <c r="E3299" s="28" t="s">
        <v>21</v>
      </c>
      <c r="F3299" s="38">
        <v>0.5</v>
      </c>
      <c r="G3299" s="43">
        <v>750</v>
      </c>
      <c r="H3299" s="38">
        <v>375</v>
      </c>
    </row>
    <row r="3300" spans="1:8">
      <c r="A3300">
        <v>3299</v>
      </c>
      <c r="B3300" t="str">
        <f>IF(Data!$B3304&lt;&gt;INDEX(Unique!$B$2:$B$5, MATCH(Data!$A3304, Unique!$A$2:$A$5, 0)), "Mismatch", "")</f>
        <v/>
      </c>
      <c r="E3300" s="28" t="s">
        <v>22</v>
      </c>
      <c r="F3300" s="38">
        <v>0.6</v>
      </c>
      <c r="G3300" s="43">
        <v>750</v>
      </c>
      <c r="H3300" s="38">
        <v>450</v>
      </c>
    </row>
    <row r="3301" spans="1:8">
      <c r="A3301">
        <v>3300</v>
      </c>
      <c r="B3301" t="str">
        <f>IF(Data!$B3305&lt;&gt;INDEX(Unique!$B$2:$B$5, MATCH(Data!$A3305, Unique!$A$2:$A$5, 0)), "Mismatch", "")</f>
        <v/>
      </c>
      <c r="E3301" s="28" t="s">
        <v>23</v>
      </c>
      <c r="F3301" s="38">
        <v>0.64999999999999991</v>
      </c>
      <c r="G3301" s="43">
        <v>2000</v>
      </c>
      <c r="H3301" s="38">
        <v>1299.9999999999998</v>
      </c>
    </row>
    <row r="3302" spans="1:8">
      <c r="A3302">
        <v>3301</v>
      </c>
      <c r="B3302" t="str">
        <f>IF(Data!$B3306&lt;&gt;INDEX(Unique!$B$2:$B$5, MATCH(Data!$A3306, Unique!$A$2:$A$5, 0)), "Mismatch", "")</f>
        <v/>
      </c>
      <c r="E3302" s="28" t="s">
        <v>18</v>
      </c>
      <c r="F3302" s="38">
        <v>0.6</v>
      </c>
      <c r="G3302" s="43">
        <v>3500</v>
      </c>
      <c r="H3302" s="38">
        <v>2100</v>
      </c>
    </row>
    <row r="3303" spans="1:8">
      <c r="A3303">
        <v>3302</v>
      </c>
      <c r="B3303" t="str">
        <f>IF(Data!$B3307&lt;&gt;INDEX(Unique!$B$2:$B$5, MATCH(Data!$A3307, Unique!$A$2:$A$5, 0)), "Mismatch", "")</f>
        <v/>
      </c>
      <c r="E3303" s="28" t="s">
        <v>19</v>
      </c>
      <c r="F3303" s="38">
        <v>0.5</v>
      </c>
      <c r="G3303" s="43">
        <v>1750</v>
      </c>
      <c r="H3303" s="38">
        <v>875</v>
      </c>
    </row>
    <row r="3304" spans="1:8">
      <c r="A3304">
        <v>3303</v>
      </c>
      <c r="B3304" t="str">
        <f>IF(Data!$B3308&lt;&gt;INDEX(Unique!$B$2:$B$5, MATCH(Data!$A3308, Unique!$A$2:$A$5, 0)), "Mismatch", "")</f>
        <v/>
      </c>
      <c r="E3304" s="28" t="s">
        <v>20</v>
      </c>
      <c r="F3304" s="38">
        <v>0.5</v>
      </c>
      <c r="G3304" s="43">
        <v>1700</v>
      </c>
      <c r="H3304" s="38">
        <v>850</v>
      </c>
    </row>
    <row r="3305" spans="1:8">
      <c r="A3305">
        <v>3304</v>
      </c>
      <c r="B3305" t="str">
        <f>IF(Data!$B3309&lt;&gt;INDEX(Unique!$B$2:$B$5, MATCH(Data!$A3309, Unique!$A$2:$A$5, 0)), "Mismatch", "")</f>
        <v/>
      </c>
      <c r="E3305" s="28" t="s">
        <v>21</v>
      </c>
      <c r="F3305" s="38">
        <v>0.5</v>
      </c>
      <c r="G3305" s="43">
        <v>1500</v>
      </c>
      <c r="H3305" s="38">
        <v>750</v>
      </c>
    </row>
    <row r="3306" spans="1:8">
      <c r="A3306">
        <v>3305</v>
      </c>
      <c r="B3306" t="str">
        <f>IF(Data!$B3310&lt;&gt;INDEX(Unique!$B$2:$B$5, MATCH(Data!$A3310, Unique!$A$2:$A$5, 0)), "Mismatch", "")</f>
        <v/>
      </c>
      <c r="E3306" s="28" t="s">
        <v>22</v>
      </c>
      <c r="F3306" s="38">
        <v>0.6</v>
      </c>
      <c r="G3306" s="43">
        <v>1250</v>
      </c>
      <c r="H3306" s="38">
        <v>750</v>
      </c>
    </row>
    <row r="3307" spans="1:8">
      <c r="A3307">
        <v>3306</v>
      </c>
      <c r="B3307" t="str">
        <f>IF(Data!$B3311&lt;&gt;INDEX(Unique!$B$2:$B$5, MATCH(Data!$A3311, Unique!$A$2:$A$5, 0)), "Mismatch", "")</f>
        <v/>
      </c>
      <c r="E3307" s="28" t="s">
        <v>23</v>
      </c>
      <c r="F3307" s="38">
        <v>0.64999999999999991</v>
      </c>
      <c r="G3307" s="43">
        <v>2250</v>
      </c>
      <c r="H3307" s="38">
        <v>1462.4999999999998</v>
      </c>
    </row>
    <row r="3308" spans="1:8">
      <c r="A3308">
        <v>3307</v>
      </c>
      <c r="B3308" t="str">
        <f>IF(Data!$B3312&lt;&gt;INDEX(Unique!$B$2:$B$5, MATCH(Data!$A3312, Unique!$A$2:$A$5, 0)), "Mismatch", "")</f>
        <v/>
      </c>
      <c r="E3308" s="28" t="s">
        <v>18</v>
      </c>
      <c r="F3308" s="38">
        <v>0.6</v>
      </c>
      <c r="G3308" s="43">
        <v>4500</v>
      </c>
      <c r="H3308" s="38">
        <v>2700</v>
      </c>
    </row>
    <row r="3309" spans="1:8">
      <c r="A3309">
        <v>3308</v>
      </c>
      <c r="B3309" t="str">
        <f>IF(Data!$B3313&lt;&gt;INDEX(Unique!$B$2:$B$5, MATCH(Data!$A3313, Unique!$A$2:$A$5, 0)), "Mismatch", "")</f>
        <v/>
      </c>
      <c r="E3309" s="28" t="s">
        <v>19</v>
      </c>
      <c r="F3309" s="38">
        <v>0.5</v>
      </c>
      <c r="G3309" s="43">
        <v>2500</v>
      </c>
      <c r="H3309" s="38">
        <v>1250</v>
      </c>
    </row>
    <row r="3310" spans="1:8">
      <c r="A3310">
        <v>3309</v>
      </c>
      <c r="B3310" t="str">
        <f>IF(Data!$B3314&lt;&gt;INDEX(Unique!$B$2:$B$5, MATCH(Data!$A3314, Unique!$A$2:$A$5, 0)), "Mismatch", "")</f>
        <v/>
      </c>
      <c r="E3310" s="28" t="s">
        <v>20</v>
      </c>
      <c r="F3310" s="38">
        <v>0.5</v>
      </c>
      <c r="G3310" s="43">
        <v>2250</v>
      </c>
      <c r="H3310" s="38">
        <v>1125</v>
      </c>
    </row>
    <row r="3311" spans="1:8">
      <c r="A3311">
        <v>3310</v>
      </c>
      <c r="B3311" t="str">
        <f>IF(Data!$B3315&lt;&gt;INDEX(Unique!$B$2:$B$5, MATCH(Data!$A3315, Unique!$A$2:$A$5, 0)), "Mismatch", "")</f>
        <v/>
      </c>
      <c r="E3311" s="28" t="s">
        <v>21</v>
      </c>
      <c r="F3311" s="38">
        <v>0.5</v>
      </c>
      <c r="G3311" s="43">
        <v>1750</v>
      </c>
      <c r="H3311" s="38">
        <v>875</v>
      </c>
    </row>
    <row r="3312" spans="1:8">
      <c r="A3312">
        <v>3311</v>
      </c>
      <c r="B3312" t="str">
        <f>IF(Data!$B3316&lt;&gt;INDEX(Unique!$B$2:$B$5, MATCH(Data!$A3316, Unique!$A$2:$A$5, 0)), "Mismatch", "")</f>
        <v/>
      </c>
      <c r="E3312" s="28" t="s">
        <v>22</v>
      </c>
      <c r="F3312" s="38">
        <v>0.6</v>
      </c>
      <c r="G3312" s="43">
        <v>1750</v>
      </c>
      <c r="H3312" s="38">
        <v>1050</v>
      </c>
    </row>
    <row r="3313" spans="1:8">
      <c r="A3313">
        <v>3312</v>
      </c>
      <c r="B3313" t="str">
        <f>IF(Data!$B3317&lt;&gt;INDEX(Unique!$B$2:$B$5, MATCH(Data!$A3317, Unique!$A$2:$A$5, 0)), "Mismatch", "")</f>
        <v/>
      </c>
      <c r="E3313" s="28" t="s">
        <v>23</v>
      </c>
      <c r="F3313" s="38">
        <v>0.64999999999999991</v>
      </c>
      <c r="G3313" s="43">
        <v>2750</v>
      </c>
      <c r="H3313" s="38">
        <v>1787.4999999999998</v>
      </c>
    </row>
    <row r="3314" spans="1:8">
      <c r="A3314">
        <v>3313</v>
      </c>
      <c r="B3314" t="str">
        <f>IF(Data!$B3318&lt;&gt;INDEX(Unique!$B$2:$B$5, MATCH(Data!$A3318, Unique!$A$2:$A$5, 0)), "Mismatch", "")</f>
        <v/>
      </c>
      <c r="E3314" s="28" t="s">
        <v>18</v>
      </c>
      <c r="F3314" s="38">
        <v>0.4</v>
      </c>
      <c r="G3314" s="43">
        <v>5250</v>
      </c>
      <c r="H3314" s="38">
        <v>2100</v>
      </c>
    </row>
    <row r="3315" spans="1:8">
      <c r="A3315">
        <v>3314</v>
      </c>
      <c r="B3315" t="str">
        <f>IF(Data!$B3319&lt;&gt;INDEX(Unique!$B$2:$B$5, MATCH(Data!$A3319, Unique!$A$2:$A$5, 0)), "Mismatch", "")</f>
        <v/>
      </c>
      <c r="E3315" s="28" t="s">
        <v>19</v>
      </c>
      <c r="F3315" s="38">
        <v>0.4</v>
      </c>
      <c r="G3315" s="43">
        <v>3250</v>
      </c>
      <c r="H3315" s="38">
        <v>1300</v>
      </c>
    </row>
    <row r="3316" spans="1:8">
      <c r="A3316">
        <v>3315</v>
      </c>
      <c r="B3316" t="str">
        <f>IF(Data!$B3320&lt;&gt;INDEX(Unique!$B$2:$B$5, MATCH(Data!$A3320, Unique!$A$2:$A$5, 0)), "Mismatch", "")</f>
        <v/>
      </c>
      <c r="E3316" s="28" t="s">
        <v>20</v>
      </c>
      <c r="F3316" s="38">
        <v>0.30000000000000004</v>
      </c>
      <c r="G3316" s="43">
        <v>3250</v>
      </c>
      <c r="H3316" s="38">
        <v>975.00000000000011</v>
      </c>
    </row>
    <row r="3317" spans="1:8">
      <c r="A3317">
        <v>3316</v>
      </c>
      <c r="B3317" t="str">
        <f>IF(Data!$B3321&lt;&gt;INDEX(Unique!$B$2:$B$5, MATCH(Data!$A3321, Unique!$A$2:$A$5, 0)), "Mismatch", "")</f>
        <v/>
      </c>
      <c r="E3317" s="28" t="s">
        <v>21</v>
      </c>
      <c r="F3317" s="38">
        <v>0.35</v>
      </c>
      <c r="G3317" s="43">
        <v>1750</v>
      </c>
      <c r="H3317" s="38">
        <v>612.5</v>
      </c>
    </row>
    <row r="3318" spans="1:8">
      <c r="A3318">
        <v>3317</v>
      </c>
      <c r="B3318" t="str">
        <f>IF(Data!$B3322&lt;&gt;INDEX(Unique!$B$2:$B$5, MATCH(Data!$A3322, Unique!$A$2:$A$5, 0)), "Mismatch", "")</f>
        <v/>
      </c>
      <c r="E3318" s="28" t="s">
        <v>22</v>
      </c>
      <c r="F3318" s="38">
        <v>0.5</v>
      </c>
      <c r="G3318" s="43">
        <v>2250</v>
      </c>
      <c r="H3318" s="38">
        <v>1125</v>
      </c>
    </row>
    <row r="3319" spans="1:8">
      <c r="A3319">
        <v>3318</v>
      </c>
      <c r="B3319" t="str">
        <f>IF(Data!$B3323&lt;&gt;INDEX(Unique!$B$2:$B$5, MATCH(Data!$A3323, Unique!$A$2:$A$5, 0)), "Mismatch", "")</f>
        <v/>
      </c>
      <c r="E3319" s="28" t="s">
        <v>23</v>
      </c>
      <c r="F3319" s="38">
        <v>0.4</v>
      </c>
      <c r="G3319" s="43">
        <v>3250</v>
      </c>
      <c r="H3319" s="38">
        <v>1300</v>
      </c>
    </row>
    <row r="3320" spans="1:8">
      <c r="A3320">
        <v>3319</v>
      </c>
      <c r="B3320" t="str">
        <f>IF(Data!$B3324&lt;&gt;INDEX(Unique!$B$2:$B$5, MATCH(Data!$A3324, Unique!$A$2:$A$5, 0)), "Mismatch", "")</f>
        <v/>
      </c>
      <c r="E3320" s="28" t="s">
        <v>18</v>
      </c>
      <c r="F3320" s="38">
        <v>0.4</v>
      </c>
      <c r="G3320" s="43">
        <v>5750</v>
      </c>
      <c r="H3320" s="38">
        <v>2300</v>
      </c>
    </row>
    <row r="3321" spans="1:8">
      <c r="A3321">
        <v>3320</v>
      </c>
      <c r="B3321" t="str">
        <f>IF(Data!$B3325&lt;&gt;INDEX(Unique!$B$2:$B$5, MATCH(Data!$A3325, Unique!$A$2:$A$5, 0)), "Mismatch", "")</f>
        <v/>
      </c>
      <c r="E3321" s="28" t="s">
        <v>19</v>
      </c>
      <c r="F3321" s="38">
        <v>0.4</v>
      </c>
      <c r="G3321" s="43">
        <v>2250</v>
      </c>
      <c r="H3321" s="38">
        <v>900</v>
      </c>
    </row>
    <row r="3322" spans="1:8">
      <c r="A3322">
        <v>3321</v>
      </c>
      <c r="B3322" t="str">
        <f>IF(Data!$B3326&lt;&gt;INDEX(Unique!$B$2:$B$5, MATCH(Data!$A3326, Unique!$A$2:$A$5, 0)), "Mismatch", "")</f>
        <v/>
      </c>
      <c r="E3322" s="28" t="s">
        <v>20</v>
      </c>
      <c r="F3322" s="38">
        <v>0.30000000000000004</v>
      </c>
      <c r="G3322" s="43">
        <v>2750</v>
      </c>
      <c r="H3322" s="38">
        <v>825.00000000000011</v>
      </c>
    </row>
    <row r="3323" spans="1:8">
      <c r="A3323">
        <v>3322</v>
      </c>
      <c r="B3323" t="str">
        <f>IF(Data!$B3327&lt;&gt;INDEX(Unique!$B$2:$B$5, MATCH(Data!$A3327, Unique!$A$2:$A$5, 0)), "Mismatch", "")</f>
        <v/>
      </c>
      <c r="E3323" s="28" t="s">
        <v>21</v>
      </c>
      <c r="F3323" s="38">
        <v>0.35</v>
      </c>
      <c r="G3323" s="43">
        <v>1500</v>
      </c>
      <c r="H3323" s="38">
        <v>525</v>
      </c>
    </row>
    <row r="3324" spans="1:8">
      <c r="A3324">
        <v>3323</v>
      </c>
      <c r="B3324" t="str">
        <f>IF(Data!$B3328&lt;&gt;INDEX(Unique!$B$2:$B$5, MATCH(Data!$A3328, Unique!$A$2:$A$5, 0)), "Mismatch", "")</f>
        <v/>
      </c>
      <c r="E3324" s="28" t="s">
        <v>22</v>
      </c>
      <c r="F3324" s="38">
        <v>0.5</v>
      </c>
      <c r="G3324" s="43">
        <v>2250</v>
      </c>
      <c r="H3324" s="38">
        <v>1125</v>
      </c>
    </row>
    <row r="3325" spans="1:8">
      <c r="A3325">
        <v>3324</v>
      </c>
      <c r="B3325" t="str">
        <f>IF(Data!$B3329&lt;&gt;INDEX(Unique!$B$2:$B$5, MATCH(Data!$A3329, Unique!$A$2:$A$5, 0)), "Mismatch", "")</f>
        <v/>
      </c>
      <c r="E3325" s="28" t="s">
        <v>23</v>
      </c>
      <c r="F3325" s="38">
        <v>0.4</v>
      </c>
      <c r="G3325" s="43">
        <v>3250</v>
      </c>
      <c r="H3325" s="38">
        <v>1300</v>
      </c>
    </row>
    <row r="3326" spans="1:8">
      <c r="A3326">
        <v>3325</v>
      </c>
      <c r="B3326" t="str">
        <f>IF(Data!$B3330&lt;&gt;INDEX(Unique!$B$2:$B$5, MATCH(Data!$A3330, Unique!$A$2:$A$5, 0)), "Mismatch", "")</f>
        <v/>
      </c>
      <c r="E3326" s="28" t="s">
        <v>18</v>
      </c>
      <c r="F3326" s="38">
        <v>0.4</v>
      </c>
      <c r="G3326" s="43">
        <v>5450</v>
      </c>
      <c r="H3326" s="38">
        <v>2180</v>
      </c>
    </row>
    <row r="3327" spans="1:8">
      <c r="A3327">
        <v>3326</v>
      </c>
      <c r="B3327" t="str">
        <f>IF(Data!$B3331&lt;&gt;INDEX(Unique!$B$2:$B$5, MATCH(Data!$A3331, Unique!$A$2:$A$5, 0)), "Mismatch", "")</f>
        <v/>
      </c>
      <c r="E3327" s="28" t="s">
        <v>19</v>
      </c>
      <c r="F3327" s="38">
        <v>0.4</v>
      </c>
      <c r="G3327" s="43">
        <v>2500</v>
      </c>
      <c r="H3327" s="38">
        <v>1000</v>
      </c>
    </row>
    <row r="3328" spans="1:8">
      <c r="A3328">
        <v>3327</v>
      </c>
      <c r="B3328" t="str">
        <f>IF(Data!$B3332&lt;&gt;INDEX(Unique!$B$2:$B$5, MATCH(Data!$A3332, Unique!$A$2:$A$5, 0)), "Mismatch", "")</f>
        <v/>
      </c>
      <c r="E3328" s="28" t="s">
        <v>20</v>
      </c>
      <c r="F3328" s="38">
        <v>0.30000000000000004</v>
      </c>
      <c r="G3328" s="43">
        <v>2750</v>
      </c>
      <c r="H3328" s="38">
        <v>825.00000000000011</v>
      </c>
    </row>
    <row r="3329" spans="1:8">
      <c r="A3329">
        <v>3328</v>
      </c>
      <c r="B3329" t="str">
        <f>IF(Data!$B3333&lt;&gt;INDEX(Unique!$B$2:$B$5, MATCH(Data!$A3333, Unique!$A$2:$A$5, 0)), "Mismatch", "")</f>
        <v/>
      </c>
      <c r="E3329" s="28" t="s">
        <v>21</v>
      </c>
      <c r="F3329" s="38">
        <v>0.35</v>
      </c>
      <c r="G3329" s="43">
        <v>1250</v>
      </c>
      <c r="H3329" s="38">
        <v>437.5</v>
      </c>
    </row>
    <row r="3330" spans="1:8">
      <c r="A3330">
        <v>3329</v>
      </c>
      <c r="B3330" t="str">
        <f>IF(Data!$B3334&lt;&gt;INDEX(Unique!$B$2:$B$5, MATCH(Data!$A3334, Unique!$A$2:$A$5, 0)), "Mismatch", "")</f>
        <v/>
      </c>
      <c r="E3330" s="28" t="s">
        <v>22</v>
      </c>
      <c r="F3330" s="38">
        <v>0.5</v>
      </c>
      <c r="G3330" s="43">
        <v>1750</v>
      </c>
      <c r="H3330" s="38">
        <v>875</v>
      </c>
    </row>
    <row r="3331" spans="1:8">
      <c r="A3331">
        <v>3330</v>
      </c>
      <c r="B3331" t="str">
        <f>IF(Data!$B3335&lt;&gt;INDEX(Unique!$B$2:$B$5, MATCH(Data!$A3335, Unique!$A$2:$A$5, 0)), "Mismatch", "")</f>
        <v/>
      </c>
      <c r="E3331" s="28" t="s">
        <v>23</v>
      </c>
      <c r="F3331" s="38">
        <v>0.4</v>
      </c>
      <c r="G3331" s="43">
        <v>2750</v>
      </c>
      <c r="H3331" s="38">
        <v>1100</v>
      </c>
    </row>
    <row r="3332" spans="1:8">
      <c r="A3332">
        <v>3331</v>
      </c>
      <c r="B3332" t="str">
        <f>IF(Data!$B3336&lt;&gt;INDEX(Unique!$B$2:$B$5, MATCH(Data!$A3336, Unique!$A$2:$A$5, 0)), "Mismatch", "")</f>
        <v/>
      </c>
      <c r="E3332" s="28" t="s">
        <v>18</v>
      </c>
      <c r="F3332" s="38">
        <v>0.4</v>
      </c>
      <c r="G3332" s="43">
        <v>5250</v>
      </c>
      <c r="H3332" s="38">
        <v>2100</v>
      </c>
    </row>
    <row r="3333" spans="1:8">
      <c r="A3333">
        <v>3332</v>
      </c>
      <c r="B3333" t="str">
        <f>IF(Data!$B3337&lt;&gt;INDEX(Unique!$B$2:$B$5, MATCH(Data!$A3337, Unique!$A$2:$A$5, 0)), "Mismatch", "")</f>
        <v/>
      </c>
      <c r="E3333" s="28" t="s">
        <v>19</v>
      </c>
      <c r="F3333" s="38">
        <v>0.4</v>
      </c>
      <c r="G3333" s="43">
        <v>2250</v>
      </c>
      <c r="H3333" s="38">
        <v>900</v>
      </c>
    </row>
    <row r="3334" spans="1:8">
      <c r="A3334">
        <v>3333</v>
      </c>
      <c r="B3334" t="str">
        <f>IF(Data!$B3338&lt;&gt;INDEX(Unique!$B$2:$B$5, MATCH(Data!$A3338, Unique!$A$2:$A$5, 0)), "Mismatch", "")</f>
        <v/>
      </c>
      <c r="E3334" s="28" t="s">
        <v>20</v>
      </c>
      <c r="F3334" s="38">
        <v>0.30000000000000004</v>
      </c>
      <c r="G3334" s="43">
        <v>2250</v>
      </c>
      <c r="H3334" s="38">
        <v>675.00000000000011</v>
      </c>
    </row>
    <row r="3335" spans="1:8">
      <c r="A3335">
        <v>3334</v>
      </c>
      <c r="B3335" t="str">
        <f>IF(Data!$B3339&lt;&gt;INDEX(Unique!$B$2:$B$5, MATCH(Data!$A3339, Unique!$A$2:$A$5, 0)), "Mismatch", "")</f>
        <v/>
      </c>
      <c r="E3335" s="28" t="s">
        <v>21</v>
      </c>
      <c r="F3335" s="38">
        <v>0.35</v>
      </c>
      <c r="G3335" s="43">
        <v>1500</v>
      </c>
      <c r="H3335" s="38">
        <v>525</v>
      </c>
    </row>
    <row r="3336" spans="1:8">
      <c r="A3336">
        <v>3335</v>
      </c>
      <c r="B3336" t="str">
        <f>IF(Data!$B3340&lt;&gt;INDEX(Unique!$B$2:$B$5, MATCH(Data!$A3340, Unique!$A$2:$A$5, 0)), "Mismatch", "")</f>
        <v/>
      </c>
      <c r="E3336" s="28" t="s">
        <v>22</v>
      </c>
      <c r="F3336" s="38">
        <v>0.5</v>
      </c>
      <c r="G3336" s="43">
        <v>1500</v>
      </c>
      <c r="H3336" s="38">
        <v>750</v>
      </c>
    </row>
    <row r="3337" spans="1:8">
      <c r="A3337">
        <v>3336</v>
      </c>
      <c r="B3337" t="str">
        <f>IF(Data!$B3341&lt;&gt;INDEX(Unique!$B$2:$B$5, MATCH(Data!$A3341, Unique!$A$2:$A$5, 0)), "Mismatch", "")</f>
        <v/>
      </c>
      <c r="E3337" s="28" t="s">
        <v>23</v>
      </c>
      <c r="F3337" s="38">
        <v>0.4</v>
      </c>
      <c r="G3337" s="43">
        <v>3000</v>
      </c>
      <c r="H3337" s="38">
        <v>1200</v>
      </c>
    </row>
    <row r="3338" spans="1:8">
      <c r="A3338">
        <v>3337</v>
      </c>
      <c r="B3338" t="str">
        <f>IF(Data!$B3342&lt;&gt;INDEX(Unique!$B$2:$B$5, MATCH(Data!$A3342, Unique!$A$2:$A$5, 0)), "Mismatch", "")</f>
        <v/>
      </c>
      <c r="E3338" s="28" t="s">
        <v>18</v>
      </c>
      <c r="F3338" s="38">
        <v>0.54999999999999993</v>
      </c>
      <c r="G3338" s="43">
        <v>5700</v>
      </c>
      <c r="H3338" s="38">
        <v>3134.9999999999995</v>
      </c>
    </row>
    <row r="3339" spans="1:8">
      <c r="A3339">
        <v>3338</v>
      </c>
      <c r="B3339" t="str">
        <f>IF(Data!$B3343&lt;&gt;INDEX(Unique!$B$2:$B$5, MATCH(Data!$A3343, Unique!$A$2:$A$5, 0)), "Mismatch", "")</f>
        <v/>
      </c>
      <c r="E3339" s="28" t="s">
        <v>19</v>
      </c>
      <c r="F3339" s="38">
        <v>0.5</v>
      </c>
      <c r="G3339" s="43">
        <v>2750</v>
      </c>
      <c r="H3339" s="38">
        <v>1375</v>
      </c>
    </row>
    <row r="3340" spans="1:8">
      <c r="A3340">
        <v>3339</v>
      </c>
      <c r="B3340" t="str">
        <f>IF(Data!$B3344&lt;&gt;INDEX(Unique!$B$2:$B$5, MATCH(Data!$A3344, Unique!$A$2:$A$5, 0)), "Mismatch", "")</f>
        <v/>
      </c>
      <c r="E3340" s="28" t="s">
        <v>20</v>
      </c>
      <c r="F3340" s="38">
        <v>0.45</v>
      </c>
      <c r="G3340" s="43">
        <v>3000</v>
      </c>
      <c r="H3340" s="38">
        <v>1350</v>
      </c>
    </row>
    <row r="3341" spans="1:8">
      <c r="A3341">
        <v>3340</v>
      </c>
      <c r="B3341" t="str">
        <f>IF(Data!$B3345&lt;&gt;INDEX(Unique!$B$2:$B$5, MATCH(Data!$A3345, Unique!$A$2:$A$5, 0)), "Mismatch", "")</f>
        <v/>
      </c>
      <c r="E3341" s="28" t="s">
        <v>21</v>
      </c>
      <c r="F3341" s="38">
        <v>0.45</v>
      </c>
      <c r="G3341" s="43">
        <v>2500</v>
      </c>
      <c r="H3341" s="38">
        <v>1125</v>
      </c>
    </row>
    <row r="3342" spans="1:8">
      <c r="A3342">
        <v>3341</v>
      </c>
      <c r="B3342" t="str">
        <f>IF(Data!$B3346&lt;&gt;INDEX(Unique!$B$2:$B$5, MATCH(Data!$A3346, Unique!$A$2:$A$5, 0)), "Mismatch", "")</f>
        <v/>
      </c>
      <c r="E3342" s="28" t="s">
        <v>22</v>
      </c>
      <c r="F3342" s="38">
        <v>0.54999999999999993</v>
      </c>
      <c r="G3342" s="43">
        <v>2750</v>
      </c>
      <c r="H3342" s="38">
        <v>1512.4999999999998</v>
      </c>
    </row>
    <row r="3343" spans="1:8">
      <c r="A3343">
        <v>3342</v>
      </c>
      <c r="B3343" t="str">
        <f>IF(Data!$B3347&lt;&gt;INDEX(Unique!$B$2:$B$5, MATCH(Data!$A3347, Unique!$A$2:$A$5, 0)), "Mismatch", "")</f>
        <v/>
      </c>
      <c r="E3343" s="28" t="s">
        <v>23</v>
      </c>
      <c r="F3343" s="38">
        <v>0.6</v>
      </c>
      <c r="G3343" s="43">
        <v>4000</v>
      </c>
      <c r="H3343" s="38">
        <v>2400</v>
      </c>
    </row>
    <row r="3344" spans="1:8">
      <c r="A3344">
        <v>3343</v>
      </c>
      <c r="B3344" t="str">
        <f>IF(Data!$B3348&lt;&gt;INDEX(Unique!$B$2:$B$5, MATCH(Data!$A3348, Unique!$A$2:$A$5, 0)), "Mismatch", "")</f>
        <v/>
      </c>
      <c r="E3344" s="28" t="s">
        <v>18</v>
      </c>
      <c r="F3344" s="38">
        <v>0.54999999999999993</v>
      </c>
      <c r="G3344" s="43">
        <v>6500</v>
      </c>
      <c r="H3344" s="38">
        <v>3574.9999999999995</v>
      </c>
    </row>
    <row r="3345" spans="1:8">
      <c r="A3345">
        <v>3344</v>
      </c>
      <c r="B3345" t="str">
        <f>IF(Data!$B3349&lt;&gt;INDEX(Unique!$B$2:$B$5, MATCH(Data!$A3349, Unique!$A$2:$A$5, 0)), "Mismatch", "")</f>
        <v/>
      </c>
      <c r="E3345" s="28" t="s">
        <v>19</v>
      </c>
      <c r="F3345" s="38">
        <v>0.5</v>
      </c>
      <c r="G3345" s="43">
        <v>4000</v>
      </c>
      <c r="H3345" s="38">
        <v>2000</v>
      </c>
    </row>
    <row r="3346" spans="1:8">
      <c r="A3346">
        <v>3345</v>
      </c>
      <c r="B3346" t="str">
        <f>IF(Data!$B3350&lt;&gt;INDEX(Unique!$B$2:$B$5, MATCH(Data!$A3350, Unique!$A$2:$A$5, 0)), "Mismatch", "")</f>
        <v/>
      </c>
      <c r="E3346" s="28" t="s">
        <v>20</v>
      </c>
      <c r="F3346" s="38">
        <v>0.45</v>
      </c>
      <c r="G3346" s="43">
        <v>3250</v>
      </c>
      <c r="H3346" s="38">
        <v>1462.5</v>
      </c>
    </row>
    <row r="3347" spans="1:8">
      <c r="A3347">
        <v>3346</v>
      </c>
      <c r="B3347" t="str">
        <f>IF(Data!$B3351&lt;&gt;INDEX(Unique!$B$2:$B$5, MATCH(Data!$A3351, Unique!$A$2:$A$5, 0)), "Mismatch", "")</f>
        <v/>
      </c>
      <c r="E3347" s="28" t="s">
        <v>21</v>
      </c>
      <c r="F3347" s="38">
        <v>0.45</v>
      </c>
      <c r="G3347" s="43">
        <v>3000</v>
      </c>
      <c r="H3347" s="38">
        <v>1350</v>
      </c>
    </row>
    <row r="3348" spans="1:8">
      <c r="A3348">
        <v>3347</v>
      </c>
      <c r="B3348" t="str">
        <f>IF(Data!$B3352&lt;&gt;INDEX(Unique!$B$2:$B$5, MATCH(Data!$A3352, Unique!$A$2:$A$5, 0)), "Mismatch", "")</f>
        <v/>
      </c>
      <c r="E3348" s="28" t="s">
        <v>22</v>
      </c>
      <c r="F3348" s="38">
        <v>0.54999999999999993</v>
      </c>
      <c r="G3348" s="43">
        <v>3000</v>
      </c>
      <c r="H3348" s="38">
        <v>1649.9999999999998</v>
      </c>
    </row>
    <row r="3349" spans="1:8">
      <c r="A3349">
        <v>3348</v>
      </c>
      <c r="B3349" t="str">
        <f>IF(Data!$B3353&lt;&gt;INDEX(Unique!$B$2:$B$5, MATCH(Data!$A3353, Unique!$A$2:$A$5, 0)), "Mismatch", "")</f>
        <v/>
      </c>
      <c r="E3349" s="28" t="s">
        <v>23</v>
      </c>
      <c r="F3349" s="38">
        <v>0.6</v>
      </c>
      <c r="G3349" s="43">
        <v>4500</v>
      </c>
      <c r="H3349" s="38">
        <v>2700</v>
      </c>
    </row>
    <row r="3350" spans="1:8">
      <c r="A3350">
        <v>3349</v>
      </c>
      <c r="B3350" t="str">
        <f>IF(Data!$B3354&lt;&gt;INDEX(Unique!$B$2:$B$5, MATCH(Data!$A3354, Unique!$A$2:$A$5, 0)), "Mismatch", "")</f>
        <v/>
      </c>
      <c r="E3350" s="28" t="s">
        <v>18</v>
      </c>
      <c r="F3350" s="38">
        <v>0.54999999999999993</v>
      </c>
      <c r="G3350" s="43">
        <v>6750</v>
      </c>
      <c r="H3350" s="38">
        <v>3712.4999999999995</v>
      </c>
    </row>
    <row r="3351" spans="1:8">
      <c r="A3351">
        <v>3350</v>
      </c>
      <c r="B3351" t="str">
        <f>IF(Data!$B3355&lt;&gt;INDEX(Unique!$B$2:$B$5, MATCH(Data!$A3355, Unique!$A$2:$A$5, 0)), "Mismatch", "")</f>
        <v/>
      </c>
      <c r="E3351" s="28" t="s">
        <v>19</v>
      </c>
      <c r="F3351" s="38">
        <v>0.5</v>
      </c>
      <c r="G3351" s="43">
        <v>4250</v>
      </c>
      <c r="H3351" s="38">
        <v>2125</v>
      </c>
    </row>
    <row r="3352" spans="1:8">
      <c r="A3352">
        <v>3351</v>
      </c>
      <c r="B3352" t="str">
        <f>IF(Data!$B3356&lt;&gt;INDEX(Unique!$B$2:$B$5, MATCH(Data!$A3356, Unique!$A$2:$A$5, 0)), "Mismatch", "")</f>
        <v/>
      </c>
      <c r="E3352" s="28" t="s">
        <v>20</v>
      </c>
      <c r="F3352" s="38">
        <v>0.45</v>
      </c>
      <c r="G3352" s="43">
        <v>3500</v>
      </c>
      <c r="H3352" s="38">
        <v>1575</v>
      </c>
    </row>
    <row r="3353" spans="1:8">
      <c r="A3353">
        <v>3352</v>
      </c>
      <c r="B3353" t="str">
        <f>IF(Data!$B3357&lt;&gt;INDEX(Unique!$B$2:$B$5, MATCH(Data!$A3357, Unique!$A$2:$A$5, 0)), "Mismatch", "")</f>
        <v/>
      </c>
      <c r="E3353" s="28" t="s">
        <v>21</v>
      </c>
      <c r="F3353" s="38">
        <v>0.45</v>
      </c>
      <c r="G3353" s="43">
        <v>3000</v>
      </c>
      <c r="H3353" s="38">
        <v>1350</v>
      </c>
    </row>
    <row r="3354" spans="1:8">
      <c r="A3354">
        <v>3353</v>
      </c>
      <c r="B3354" t="str">
        <f>IF(Data!$B3358&lt;&gt;INDEX(Unique!$B$2:$B$5, MATCH(Data!$A3358, Unique!$A$2:$A$5, 0)), "Mismatch", "")</f>
        <v/>
      </c>
      <c r="E3354" s="28" t="s">
        <v>22</v>
      </c>
      <c r="F3354" s="38">
        <v>0.54999999999999993</v>
      </c>
      <c r="G3354" s="43">
        <v>3250</v>
      </c>
      <c r="H3354" s="38">
        <v>1787.4999999999998</v>
      </c>
    </row>
    <row r="3355" spans="1:8">
      <c r="A3355">
        <v>3354</v>
      </c>
      <c r="B3355" t="str">
        <f>IF(Data!$B3359&lt;&gt;INDEX(Unique!$B$2:$B$5, MATCH(Data!$A3359, Unique!$A$2:$A$5, 0)), "Mismatch", "")</f>
        <v/>
      </c>
      <c r="E3355" s="28" t="s">
        <v>23</v>
      </c>
      <c r="F3355" s="38">
        <v>0.6</v>
      </c>
      <c r="G3355" s="43">
        <v>5000</v>
      </c>
      <c r="H3355" s="38">
        <v>3000</v>
      </c>
    </row>
    <row r="3356" spans="1:8">
      <c r="A3356">
        <v>3355</v>
      </c>
      <c r="B3356" t="str">
        <f>IF(Data!$B3360&lt;&gt;INDEX(Unique!$B$2:$B$5, MATCH(Data!$A3360, Unique!$A$2:$A$5, 0)), "Mismatch", "")</f>
        <v/>
      </c>
      <c r="E3356" s="28" t="s">
        <v>18</v>
      </c>
      <c r="F3356" s="38">
        <v>0.54999999999999993</v>
      </c>
      <c r="G3356" s="43">
        <v>6500</v>
      </c>
      <c r="H3356" s="38">
        <v>3574.9999999999995</v>
      </c>
    </row>
    <row r="3357" spans="1:8">
      <c r="A3357">
        <v>3356</v>
      </c>
      <c r="B3357" t="str">
        <f>IF(Data!$B3361&lt;&gt;INDEX(Unique!$B$2:$B$5, MATCH(Data!$A3361, Unique!$A$2:$A$5, 0)), "Mismatch", "")</f>
        <v/>
      </c>
      <c r="E3357" s="28" t="s">
        <v>19</v>
      </c>
      <c r="F3357" s="38">
        <v>0.5</v>
      </c>
      <c r="G3357" s="43">
        <v>4250</v>
      </c>
      <c r="H3357" s="38">
        <v>2125</v>
      </c>
    </row>
    <row r="3358" spans="1:8">
      <c r="A3358">
        <v>3357</v>
      </c>
      <c r="B3358" t="str">
        <f>IF(Data!$B3362&lt;&gt;INDEX(Unique!$B$2:$B$5, MATCH(Data!$A3362, Unique!$A$2:$A$5, 0)), "Mismatch", "")</f>
        <v/>
      </c>
      <c r="E3358" s="28" t="s">
        <v>20</v>
      </c>
      <c r="F3358" s="38">
        <v>0.45</v>
      </c>
      <c r="G3358" s="43">
        <v>3500</v>
      </c>
      <c r="H3358" s="38">
        <v>1575</v>
      </c>
    </row>
    <row r="3359" spans="1:8">
      <c r="A3359">
        <v>3358</v>
      </c>
      <c r="B3359" t="str">
        <f>IF(Data!$B3363&lt;&gt;INDEX(Unique!$B$2:$B$5, MATCH(Data!$A3363, Unique!$A$2:$A$5, 0)), "Mismatch", "")</f>
        <v/>
      </c>
      <c r="E3359" s="28" t="s">
        <v>21</v>
      </c>
      <c r="F3359" s="38">
        <v>0.45</v>
      </c>
      <c r="G3359" s="43">
        <v>2500</v>
      </c>
      <c r="H3359" s="38">
        <v>1125</v>
      </c>
    </row>
    <row r="3360" spans="1:8">
      <c r="A3360">
        <v>3359</v>
      </c>
      <c r="B3360" t="str">
        <f>IF(Data!$B3364&lt;&gt;INDEX(Unique!$B$2:$B$5, MATCH(Data!$A3364, Unique!$A$2:$A$5, 0)), "Mismatch", "")</f>
        <v/>
      </c>
      <c r="E3360" s="28" t="s">
        <v>22</v>
      </c>
      <c r="F3360" s="38">
        <v>0.54999999999999993</v>
      </c>
      <c r="G3360" s="43">
        <v>2250</v>
      </c>
      <c r="H3360" s="38">
        <v>1237.4999999999998</v>
      </c>
    </row>
    <row r="3361" spans="1:8">
      <c r="A3361">
        <v>3360</v>
      </c>
      <c r="B3361" t="str">
        <f>IF(Data!$B3365&lt;&gt;INDEX(Unique!$B$2:$B$5, MATCH(Data!$A3365, Unique!$A$2:$A$5, 0)), "Mismatch", "")</f>
        <v/>
      </c>
      <c r="E3361" s="28" t="s">
        <v>23</v>
      </c>
      <c r="F3361" s="38">
        <v>0.6</v>
      </c>
      <c r="G3361" s="43">
        <v>4000</v>
      </c>
      <c r="H3361" s="38">
        <v>2400</v>
      </c>
    </row>
    <row r="3362" spans="1:8">
      <c r="A3362">
        <v>3361</v>
      </c>
      <c r="B3362" t="str">
        <f>IF(Data!$B3366&lt;&gt;INDEX(Unique!$B$2:$B$5, MATCH(Data!$A3366, Unique!$A$2:$A$5, 0)), "Mismatch", "")</f>
        <v/>
      </c>
      <c r="E3362" s="28" t="s">
        <v>18</v>
      </c>
      <c r="F3362" s="38">
        <v>0.54999999999999993</v>
      </c>
      <c r="G3362" s="43">
        <v>5250</v>
      </c>
      <c r="H3362" s="38">
        <v>2887.4999999999995</v>
      </c>
    </row>
    <row r="3363" spans="1:8">
      <c r="A3363">
        <v>3362</v>
      </c>
      <c r="B3363" t="str">
        <f>IF(Data!$B3367&lt;&gt;INDEX(Unique!$B$2:$B$5, MATCH(Data!$A3367, Unique!$A$2:$A$5, 0)), "Mismatch", "")</f>
        <v/>
      </c>
      <c r="E3363" s="28" t="s">
        <v>19</v>
      </c>
      <c r="F3363" s="38">
        <v>0.5</v>
      </c>
      <c r="G3363" s="43">
        <v>3250</v>
      </c>
      <c r="H3363" s="38">
        <v>1625</v>
      </c>
    </row>
    <row r="3364" spans="1:8">
      <c r="A3364">
        <v>3363</v>
      </c>
      <c r="B3364" t="str">
        <f>IF(Data!$B3368&lt;&gt;INDEX(Unique!$B$2:$B$5, MATCH(Data!$A3368, Unique!$A$2:$A$5, 0)), "Mismatch", "")</f>
        <v/>
      </c>
      <c r="E3364" s="28" t="s">
        <v>20</v>
      </c>
      <c r="F3364" s="38">
        <v>0.45</v>
      </c>
      <c r="G3364" s="43">
        <v>2250</v>
      </c>
      <c r="H3364" s="38">
        <v>1012.5</v>
      </c>
    </row>
    <row r="3365" spans="1:8">
      <c r="A3365">
        <v>3364</v>
      </c>
      <c r="B3365" t="str">
        <f>IF(Data!$B3369&lt;&gt;INDEX(Unique!$B$2:$B$5, MATCH(Data!$A3369, Unique!$A$2:$A$5, 0)), "Mismatch", "")</f>
        <v/>
      </c>
      <c r="E3365" s="28" t="s">
        <v>21</v>
      </c>
      <c r="F3365" s="38">
        <v>0.45</v>
      </c>
      <c r="G3365" s="43">
        <v>2000</v>
      </c>
      <c r="H3365" s="38">
        <v>900</v>
      </c>
    </row>
    <row r="3366" spans="1:8">
      <c r="A3366">
        <v>3365</v>
      </c>
      <c r="B3366" t="str">
        <f>IF(Data!$B3370&lt;&gt;INDEX(Unique!$B$2:$B$5, MATCH(Data!$A3370, Unique!$A$2:$A$5, 0)), "Mismatch", "")</f>
        <v/>
      </c>
      <c r="E3366" s="28" t="s">
        <v>22</v>
      </c>
      <c r="F3366" s="38">
        <v>0.54999999999999993</v>
      </c>
      <c r="G3366" s="43">
        <v>2000</v>
      </c>
      <c r="H3366" s="38">
        <v>1099.9999999999998</v>
      </c>
    </row>
    <row r="3367" spans="1:8">
      <c r="A3367">
        <v>3366</v>
      </c>
      <c r="B3367" t="str">
        <f>IF(Data!$B3371&lt;&gt;INDEX(Unique!$B$2:$B$5, MATCH(Data!$A3371, Unique!$A$2:$A$5, 0)), "Mismatch", "")</f>
        <v/>
      </c>
      <c r="E3367" s="28" t="s">
        <v>23</v>
      </c>
      <c r="F3367" s="38">
        <v>0.6</v>
      </c>
      <c r="G3367" s="43">
        <v>3000</v>
      </c>
      <c r="H3367" s="38">
        <v>1800</v>
      </c>
    </row>
    <row r="3368" spans="1:8">
      <c r="A3368">
        <v>3367</v>
      </c>
      <c r="B3368" t="str">
        <f>IF(Data!$B3372&lt;&gt;INDEX(Unique!$B$2:$B$5, MATCH(Data!$A3372, Unique!$A$2:$A$5, 0)), "Mismatch", "")</f>
        <v/>
      </c>
      <c r="E3368" s="28" t="s">
        <v>18</v>
      </c>
      <c r="F3368" s="38">
        <v>0.6</v>
      </c>
      <c r="G3368" s="43">
        <v>4750</v>
      </c>
      <c r="H3368" s="38">
        <v>2850</v>
      </c>
    </row>
    <row r="3369" spans="1:8">
      <c r="A3369">
        <v>3368</v>
      </c>
      <c r="B3369" t="str">
        <f>IF(Data!$B3373&lt;&gt;INDEX(Unique!$B$2:$B$5, MATCH(Data!$A3373, Unique!$A$2:$A$5, 0)), "Mismatch", "")</f>
        <v/>
      </c>
      <c r="E3369" s="28" t="s">
        <v>19</v>
      </c>
      <c r="F3369" s="38">
        <v>0.55000000000000004</v>
      </c>
      <c r="G3369" s="43">
        <v>3000</v>
      </c>
      <c r="H3369" s="38">
        <v>1650.0000000000002</v>
      </c>
    </row>
    <row r="3370" spans="1:8">
      <c r="A3370">
        <v>3369</v>
      </c>
      <c r="B3370" t="str">
        <f>IF(Data!$B3374&lt;&gt;INDEX(Unique!$B$2:$B$5, MATCH(Data!$A3374, Unique!$A$2:$A$5, 0)), "Mismatch", "")</f>
        <v/>
      </c>
      <c r="E3370" s="28" t="s">
        <v>20</v>
      </c>
      <c r="F3370" s="38">
        <v>0.55000000000000004</v>
      </c>
      <c r="G3370" s="43">
        <v>2000</v>
      </c>
      <c r="H3370" s="38">
        <v>1100</v>
      </c>
    </row>
    <row r="3371" spans="1:8">
      <c r="A3371">
        <v>3370</v>
      </c>
      <c r="B3371" t="str">
        <f>IF(Data!$B3375&lt;&gt;INDEX(Unique!$B$2:$B$5, MATCH(Data!$A3375, Unique!$A$2:$A$5, 0)), "Mismatch", "")</f>
        <v/>
      </c>
      <c r="E3371" s="28" t="s">
        <v>21</v>
      </c>
      <c r="F3371" s="38">
        <v>0.55000000000000004</v>
      </c>
      <c r="G3371" s="43">
        <v>1750</v>
      </c>
      <c r="H3371" s="38">
        <v>962.50000000000011</v>
      </c>
    </row>
    <row r="3372" spans="1:8">
      <c r="A3372">
        <v>3371</v>
      </c>
      <c r="B3372" t="str">
        <f>IF(Data!$B3376&lt;&gt;INDEX(Unique!$B$2:$B$5, MATCH(Data!$A3376, Unique!$A$2:$A$5, 0)), "Mismatch", "")</f>
        <v/>
      </c>
      <c r="E3372" s="28" t="s">
        <v>22</v>
      </c>
      <c r="F3372" s="38">
        <v>0.65</v>
      </c>
      <c r="G3372" s="43">
        <v>1750</v>
      </c>
      <c r="H3372" s="38">
        <v>1137.5</v>
      </c>
    </row>
    <row r="3373" spans="1:8">
      <c r="A3373">
        <v>3372</v>
      </c>
      <c r="B3373" t="str">
        <f>IF(Data!$B3377&lt;&gt;INDEX(Unique!$B$2:$B$5, MATCH(Data!$A3377, Unique!$A$2:$A$5, 0)), "Mismatch", "")</f>
        <v/>
      </c>
      <c r="E3373" s="28" t="s">
        <v>23</v>
      </c>
      <c r="F3373" s="38">
        <v>0.7</v>
      </c>
      <c r="G3373" s="43">
        <v>3000</v>
      </c>
      <c r="H3373" s="38">
        <v>2100</v>
      </c>
    </row>
    <row r="3374" spans="1:8">
      <c r="A3374">
        <v>3373</v>
      </c>
      <c r="B3374" t="str">
        <f>IF(Data!$B3378&lt;&gt;INDEX(Unique!$B$2:$B$5, MATCH(Data!$A3378, Unique!$A$2:$A$5, 0)), "Mismatch", "")</f>
        <v/>
      </c>
      <c r="E3374" s="28" t="s">
        <v>18</v>
      </c>
      <c r="F3374" s="38">
        <v>0.65</v>
      </c>
      <c r="G3374" s="43">
        <v>4500</v>
      </c>
      <c r="H3374" s="38">
        <v>2925</v>
      </c>
    </row>
    <row r="3375" spans="1:8">
      <c r="A3375">
        <v>3374</v>
      </c>
      <c r="B3375" t="str">
        <f>IF(Data!$B3379&lt;&gt;INDEX(Unique!$B$2:$B$5, MATCH(Data!$A3379, Unique!$A$2:$A$5, 0)), "Mismatch", "")</f>
        <v/>
      </c>
      <c r="E3375" s="28" t="s">
        <v>19</v>
      </c>
      <c r="F3375" s="38">
        <v>0.55000000000000004</v>
      </c>
      <c r="G3375" s="43">
        <v>3250</v>
      </c>
      <c r="H3375" s="38">
        <v>1787.5000000000002</v>
      </c>
    </row>
    <row r="3376" spans="1:8">
      <c r="A3376">
        <v>3375</v>
      </c>
      <c r="B3376" t="str">
        <f>IF(Data!$B3380&lt;&gt;INDEX(Unique!$B$2:$B$5, MATCH(Data!$A3380, Unique!$A$2:$A$5, 0)), "Mismatch", "")</f>
        <v/>
      </c>
      <c r="E3376" s="28" t="s">
        <v>20</v>
      </c>
      <c r="F3376" s="38">
        <v>0.55000000000000004</v>
      </c>
      <c r="G3376" s="43">
        <v>3200</v>
      </c>
      <c r="H3376" s="38">
        <v>1760.0000000000002</v>
      </c>
    </row>
    <row r="3377" spans="1:8">
      <c r="A3377">
        <v>3376</v>
      </c>
      <c r="B3377" t="str">
        <f>IF(Data!$B3381&lt;&gt;INDEX(Unique!$B$2:$B$5, MATCH(Data!$A3381, Unique!$A$2:$A$5, 0)), "Mismatch", "")</f>
        <v/>
      </c>
      <c r="E3377" s="28" t="s">
        <v>21</v>
      </c>
      <c r="F3377" s="38">
        <v>0.55000000000000004</v>
      </c>
      <c r="G3377" s="43">
        <v>3000</v>
      </c>
      <c r="H3377" s="38">
        <v>1650.0000000000002</v>
      </c>
    </row>
    <row r="3378" spans="1:8">
      <c r="A3378">
        <v>3377</v>
      </c>
      <c r="B3378" t="str">
        <f>IF(Data!$B3382&lt;&gt;INDEX(Unique!$B$2:$B$5, MATCH(Data!$A3382, Unique!$A$2:$A$5, 0)), "Mismatch", "")</f>
        <v/>
      </c>
      <c r="E3378" s="28" t="s">
        <v>22</v>
      </c>
      <c r="F3378" s="38">
        <v>0.65</v>
      </c>
      <c r="G3378" s="43">
        <v>2750</v>
      </c>
      <c r="H3378" s="38">
        <v>1787.5</v>
      </c>
    </row>
    <row r="3379" spans="1:8">
      <c r="A3379">
        <v>3378</v>
      </c>
      <c r="B3379" t="str">
        <f>IF(Data!$B3383&lt;&gt;INDEX(Unique!$B$2:$B$5, MATCH(Data!$A3383, Unique!$A$2:$A$5, 0)), "Mismatch", "")</f>
        <v/>
      </c>
      <c r="E3379" s="28" t="s">
        <v>23</v>
      </c>
      <c r="F3379" s="38">
        <v>0.7</v>
      </c>
      <c r="G3379" s="43">
        <v>3750</v>
      </c>
      <c r="H3379" s="38">
        <v>2625</v>
      </c>
    </row>
    <row r="3380" spans="1:8">
      <c r="A3380">
        <v>3379</v>
      </c>
      <c r="B3380" t="str">
        <f>IF(Data!$B3384&lt;&gt;INDEX(Unique!$B$2:$B$5, MATCH(Data!$A3384, Unique!$A$2:$A$5, 0)), "Mismatch", "")</f>
        <v/>
      </c>
      <c r="E3380" s="28" t="s">
        <v>18</v>
      </c>
      <c r="F3380" s="38">
        <v>0.65</v>
      </c>
      <c r="G3380" s="43">
        <v>6000</v>
      </c>
      <c r="H3380" s="38">
        <v>3900</v>
      </c>
    </row>
    <row r="3381" spans="1:8">
      <c r="A3381">
        <v>3380</v>
      </c>
      <c r="B3381" t="str">
        <f>IF(Data!$B3385&lt;&gt;INDEX(Unique!$B$2:$B$5, MATCH(Data!$A3385, Unique!$A$2:$A$5, 0)), "Mismatch", "")</f>
        <v/>
      </c>
      <c r="E3381" s="28" t="s">
        <v>19</v>
      </c>
      <c r="F3381" s="38">
        <v>0.55000000000000004</v>
      </c>
      <c r="G3381" s="43">
        <v>4000</v>
      </c>
      <c r="H3381" s="38">
        <v>2200</v>
      </c>
    </row>
    <row r="3382" spans="1:8">
      <c r="A3382">
        <v>3381</v>
      </c>
      <c r="B3382" t="str">
        <f>IF(Data!$B3386&lt;&gt;INDEX(Unique!$B$2:$B$5, MATCH(Data!$A3386, Unique!$A$2:$A$5, 0)), "Mismatch", "")</f>
        <v/>
      </c>
      <c r="E3382" s="28" t="s">
        <v>20</v>
      </c>
      <c r="F3382" s="38">
        <v>0.55000000000000004</v>
      </c>
      <c r="G3382" s="43">
        <v>3750</v>
      </c>
      <c r="H3382" s="38">
        <v>2062.5</v>
      </c>
    </row>
    <row r="3383" spans="1:8">
      <c r="A3383">
        <v>3382</v>
      </c>
      <c r="B3383" t="str">
        <f>IF(Data!$B3387&lt;&gt;INDEX(Unique!$B$2:$B$5, MATCH(Data!$A3387, Unique!$A$2:$A$5, 0)), "Mismatch", "")</f>
        <v/>
      </c>
      <c r="E3383" s="28" t="s">
        <v>21</v>
      </c>
      <c r="F3383" s="38">
        <v>0.55000000000000004</v>
      </c>
      <c r="G3383" s="43">
        <v>3250</v>
      </c>
      <c r="H3383" s="38">
        <v>1787.5000000000002</v>
      </c>
    </row>
    <row r="3384" spans="1:8">
      <c r="A3384">
        <v>3383</v>
      </c>
      <c r="B3384" t="str">
        <f>IF(Data!$B3388&lt;&gt;INDEX(Unique!$B$2:$B$5, MATCH(Data!$A3388, Unique!$A$2:$A$5, 0)), "Mismatch", "")</f>
        <v/>
      </c>
      <c r="E3384" s="28" t="s">
        <v>22</v>
      </c>
      <c r="F3384" s="38">
        <v>0.65</v>
      </c>
      <c r="G3384" s="43">
        <v>3250</v>
      </c>
      <c r="H3384" s="38">
        <v>2112.5</v>
      </c>
    </row>
    <row r="3385" spans="1:8">
      <c r="A3385">
        <v>3384</v>
      </c>
      <c r="B3385" t="str">
        <f>IF(Data!$B3389&lt;&gt;INDEX(Unique!$B$2:$B$5, MATCH(Data!$A3389, Unique!$A$2:$A$5, 0)), "Mismatch", "")</f>
        <v/>
      </c>
      <c r="E3385" s="28" t="s">
        <v>23</v>
      </c>
      <c r="F3385" s="38">
        <v>0.7</v>
      </c>
      <c r="G3385" s="43">
        <v>4250</v>
      </c>
      <c r="H3385" s="38">
        <v>2975</v>
      </c>
    </row>
    <row r="3386" spans="1:8">
      <c r="A3386">
        <v>3385</v>
      </c>
      <c r="B3386" t="str">
        <f>IF(Data!$B3390&lt;&gt;INDEX(Unique!$B$2:$B$5, MATCH(Data!$A3390, Unique!$A$2:$A$5, 0)), "Mismatch", "")</f>
        <v/>
      </c>
      <c r="E3386" s="28" t="s">
        <v>18</v>
      </c>
      <c r="F3386" s="38">
        <v>0.35000000000000003</v>
      </c>
      <c r="G3386" s="43">
        <v>4750</v>
      </c>
      <c r="H3386" s="38">
        <v>1662.5000000000002</v>
      </c>
    </row>
    <row r="3387" spans="1:8">
      <c r="A3387">
        <v>3386</v>
      </c>
      <c r="B3387" t="str">
        <f>IF(Data!$B3391&lt;&gt;INDEX(Unique!$B$2:$B$5, MATCH(Data!$A3391, Unique!$A$2:$A$5, 0)), "Mismatch", "")</f>
        <v/>
      </c>
      <c r="E3387" s="28" t="s">
        <v>19</v>
      </c>
      <c r="F3387" s="38">
        <v>0.35000000000000003</v>
      </c>
      <c r="G3387" s="43">
        <v>2750</v>
      </c>
      <c r="H3387" s="38">
        <v>962.50000000000011</v>
      </c>
    </row>
    <row r="3388" spans="1:8">
      <c r="A3388">
        <v>3387</v>
      </c>
      <c r="B3388" t="str">
        <f>IF(Data!$B3392&lt;&gt;INDEX(Unique!$B$2:$B$5, MATCH(Data!$A3392, Unique!$A$2:$A$5, 0)), "Mismatch", "")</f>
        <v/>
      </c>
      <c r="E3388" s="28" t="s">
        <v>20</v>
      </c>
      <c r="F3388" s="38">
        <v>0.25000000000000006</v>
      </c>
      <c r="G3388" s="43">
        <v>2750</v>
      </c>
      <c r="H3388" s="38">
        <v>687.50000000000011</v>
      </c>
    </row>
    <row r="3389" spans="1:8">
      <c r="A3389">
        <v>3388</v>
      </c>
      <c r="B3389" t="str">
        <f>IF(Data!$B3393&lt;&gt;INDEX(Unique!$B$2:$B$5, MATCH(Data!$A3393, Unique!$A$2:$A$5, 0)), "Mismatch", "")</f>
        <v/>
      </c>
      <c r="E3389" s="28" t="s">
        <v>21</v>
      </c>
      <c r="F3389" s="38">
        <v>0.3</v>
      </c>
      <c r="G3389" s="43">
        <v>1250</v>
      </c>
      <c r="H3389" s="38">
        <v>375</v>
      </c>
    </row>
    <row r="3390" spans="1:8">
      <c r="A3390">
        <v>3389</v>
      </c>
      <c r="B3390" t="str">
        <f>IF(Data!$B3394&lt;&gt;INDEX(Unique!$B$2:$B$5, MATCH(Data!$A3394, Unique!$A$2:$A$5, 0)), "Mismatch", "")</f>
        <v/>
      </c>
      <c r="E3390" s="28" t="s">
        <v>22</v>
      </c>
      <c r="F3390" s="38">
        <v>0.45</v>
      </c>
      <c r="G3390" s="43">
        <v>1750</v>
      </c>
      <c r="H3390" s="38">
        <v>787.5</v>
      </c>
    </row>
    <row r="3391" spans="1:8">
      <c r="A3391">
        <v>3390</v>
      </c>
      <c r="B3391" t="str">
        <f>IF(Data!$B3395&lt;&gt;INDEX(Unique!$B$2:$B$5, MATCH(Data!$A3395, Unique!$A$2:$A$5, 0)), "Mismatch", "")</f>
        <v/>
      </c>
      <c r="E3391" s="28" t="s">
        <v>23</v>
      </c>
      <c r="F3391" s="38">
        <v>0.35000000000000003</v>
      </c>
      <c r="G3391" s="43">
        <v>2750</v>
      </c>
      <c r="H3391" s="38">
        <v>962.50000000000011</v>
      </c>
    </row>
    <row r="3392" spans="1:8">
      <c r="A3392">
        <v>3391</v>
      </c>
      <c r="B3392" t="str">
        <f>IF(Data!$B3396&lt;&gt;INDEX(Unique!$B$2:$B$5, MATCH(Data!$A3396, Unique!$A$2:$A$5, 0)), "Mismatch", "")</f>
        <v/>
      </c>
      <c r="E3392" s="28" t="s">
        <v>18</v>
      </c>
      <c r="F3392" s="38">
        <v>0.35000000000000003</v>
      </c>
      <c r="G3392" s="43">
        <v>5250</v>
      </c>
      <c r="H3392" s="38">
        <v>1837.5000000000002</v>
      </c>
    </row>
    <row r="3393" spans="1:8">
      <c r="A3393">
        <v>3392</v>
      </c>
      <c r="B3393" t="str">
        <f>IF(Data!$B3397&lt;&gt;INDEX(Unique!$B$2:$B$5, MATCH(Data!$A3397, Unique!$A$2:$A$5, 0)), "Mismatch", "")</f>
        <v/>
      </c>
      <c r="E3393" s="28" t="s">
        <v>19</v>
      </c>
      <c r="F3393" s="38">
        <v>0.35000000000000003</v>
      </c>
      <c r="G3393" s="43">
        <v>1750</v>
      </c>
      <c r="H3393" s="38">
        <v>612.50000000000011</v>
      </c>
    </row>
    <row r="3394" spans="1:8">
      <c r="A3394">
        <v>3393</v>
      </c>
      <c r="B3394" t="str">
        <f>IF(Data!$B3398&lt;&gt;INDEX(Unique!$B$2:$B$5, MATCH(Data!$A3398, Unique!$A$2:$A$5, 0)), "Mismatch", "")</f>
        <v/>
      </c>
      <c r="E3394" s="28" t="s">
        <v>20</v>
      </c>
      <c r="F3394" s="38">
        <v>0.25000000000000006</v>
      </c>
      <c r="G3394" s="43">
        <v>2250</v>
      </c>
      <c r="H3394" s="38">
        <v>562.50000000000011</v>
      </c>
    </row>
    <row r="3395" spans="1:8">
      <c r="A3395">
        <v>3394</v>
      </c>
      <c r="B3395" t="str">
        <f>IF(Data!$B3399&lt;&gt;INDEX(Unique!$B$2:$B$5, MATCH(Data!$A3399, Unique!$A$2:$A$5, 0)), "Mismatch", "")</f>
        <v/>
      </c>
      <c r="E3395" s="28" t="s">
        <v>21</v>
      </c>
      <c r="F3395" s="38">
        <v>0.3</v>
      </c>
      <c r="G3395" s="43">
        <v>1000</v>
      </c>
      <c r="H3395" s="38">
        <v>300</v>
      </c>
    </row>
    <row r="3396" spans="1:8">
      <c r="A3396">
        <v>3395</v>
      </c>
      <c r="B3396" t="str">
        <f>IF(Data!$B3400&lt;&gt;INDEX(Unique!$B$2:$B$5, MATCH(Data!$A3400, Unique!$A$2:$A$5, 0)), "Mismatch", "")</f>
        <v/>
      </c>
      <c r="E3396" s="28" t="s">
        <v>22</v>
      </c>
      <c r="F3396" s="38">
        <v>0.45</v>
      </c>
      <c r="G3396" s="43">
        <v>1750</v>
      </c>
      <c r="H3396" s="38">
        <v>787.5</v>
      </c>
    </row>
    <row r="3397" spans="1:8">
      <c r="A3397">
        <v>3396</v>
      </c>
      <c r="B3397" t="str">
        <f>IF(Data!$B3401&lt;&gt;INDEX(Unique!$B$2:$B$5, MATCH(Data!$A3401, Unique!$A$2:$A$5, 0)), "Mismatch", "")</f>
        <v/>
      </c>
      <c r="E3397" s="28" t="s">
        <v>23</v>
      </c>
      <c r="F3397" s="38">
        <v>0.35000000000000003</v>
      </c>
      <c r="G3397" s="43">
        <v>2750</v>
      </c>
      <c r="H3397" s="38">
        <v>962.50000000000011</v>
      </c>
    </row>
    <row r="3398" spans="1:8">
      <c r="A3398">
        <v>3397</v>
      </c>
      <c r="B3398" t="str">
        <f>IF(Data!$B3402&lt;&gt;INDEX(Unique!$B$2:$B$5, MATCH(Data!$A3402, Unique!$A$2:$A$5, 0)), "Mismatch", "")</f>
        <v/>
      </c>
      <c r="E3398" s="28" t="s">
        <v>18</v>
      </c>
      <c r="F3398" s="38">
        <v>0.35000000000000003</v>
      </c>
      <c r="G3398" s="43">
        <v>4950</v>
      </c>
      <c r="H3398" s="38">
        <v>1732.5000000000002</v>
      </c>
    </row>
    <row r="3399" spans="1:8">
      <c r="A3399">
        <v>3398</v>
      </c>
      <c r="B3399" t="str">
        <f>IF(Data!$B3403&lt;&gt;INDEX(Unique!$B$2:$B$5, MATCH(Data!$A3403, Unique!$A$2:$A$5, 0)), "Mismatch", "")</f>
        <v/>
      </c>
      <c r="E3399" s="28" t="s">
        <v>19</v>
      </c>
      <c r="F3399" s="38">
        <v>0.35000000000000003</v>
      </c>
      <c r="G3399" s="43">
        <v>2000</v>
      </c>
      <c r="H3399" s="38">
        <v>700.00000000000011</v>
      </c>
    </row>
    <row r="3400" spans="1:8">
      <c r="A3400">
        <v>3399</v>
      </c>
      <c r="B3400" t="str">
        <f>IF(Data!$B3404&lt;&gt;INDEX(Unique!$B$2:$B$5, MATCH(Data!$A3404, Unique!$A$2:$A$5, 0)), "Mismatch", "")</f>
        <v/>
      </c>
      <c r="E3400" s="28" t="s">
        <v>20</v>
      </c>
      <c r="F3400" s="38">
        <v>0.25000000000000006</v>
      </c>
      <c r="G3400" s="43">
        <v>2250</v>
      </c>
      <c r="H3400" s="38">
        <v>562.50000000000011</v>
      </c>
    </row>
    <row r="3401" spans="1:8">
      <c r="A3401">
        <v>3400</v>
      </c>
      <c r="B3401" t="str">
        <f>IF(Data!$B3405&lt;&gt;INDEX(Unique!$B$2:$B$5, MATCH(Data!$A3405, Unique!$A$2:$A$5, 0)), "Mismatch", "")</f>
        <v/>
      </c>
      <c r="E3401" s="28" t="s">
        <v>21</v>
      </c>
      <c r="F3401" s="38">
        <v>0.3</v>
      </c>
      <c r="G3401" s="43">
        <v>750</v>
      </c>
      <c r="H3401" s="38">
        <v>225</v>
      </c>
    </row>
    <row r="3402" spans="1:8">
      <c r="A3402">
        <v>3401</v>
      </c>
      <c r="B3402" t="str">
        <f>IF(Data!$B3406&lt;&gt;INDEX(Unique!$B$2:$B$5, MATCH(Data!$A3406, Unique!$A$2:$A$5, 0)), "Mismatch", "")</f>
        <v/>
      </c>
      <c r="E3402" s="28" t="s">
        <v>22</v>
      </c>
      <c r="F3402" s="38">
        <v>0.45</v>
      </c>
      <c r="G3402" s="43">
        <v>1250</v>
      </c>
      <c r="H3402" s="38">
        <v>562.5</v>
      </c>
    </row>
    <row r="3403" spans="1:8">
      <c r="A3403">
        <v>3402</v>
      </c>
      <c r="B3403" t="str">
        <f>IF(Data!$B3407&lt;&gt;INDEX(Unique!$B$2:$B$5, MATCH(Data!$A3407, Unique!$A$2:$A$5, 0)), "Mismatch", "")</f>
        <v/>
      </c>
      <c r="E3403" s="28" t="s">
        <v>23</v>
      </c>
      <c r="F3403" s="38">
        <v>0.35000000000000003</v>
      </c>
      <c r="G3403" s="43">
        <v>2250</v>
      </c>
      <c r="H3403" s="38">
        <v>787.50000000000011</v>
      </c>
    </row>
    <row r="3404" spans="1:8">
      <c r="A3404">
        <v>3403</v>
      </c>
      <c r="B3404" t="str">
        <f>IF(Data!$B3408&lt;&gt;INDEX(Unique!$B$2:$B$5, MATCH(Data!$A3408, Unique!$A$2:$A$5, 0)), "Mismatch", "")</f>
        <v/>
      </c>
      <c r="E3404" s="28" t="s">
        <v>18</v>
      </c>
      <c r="F3404" s="38">
        <v>0.35000000000000003</v>
      </c>
      <c r="G3404" s="43">
        <v>4750</v>
      </c>
      <c r="H3404" s="38">
        <v>1662.5000000000002</v>
      </c>
    </row>
    <row r="3405" spans="1:8">
      <c r="A3405">
        <v>3404</v>
      </c>
      <c r="B3405" t="str">
        <f>IF(Data!$B3409&lt;&gt;INDEX(Unique!$B$2:$B$5, MATCH(Data!$A3409, Unique!$A$2:$A$5, 0)), "Mismatch", "")</f>
        <v/>
      </c>
      <c r="E3405" s="28" t="s">
        <v>19</v>
      </c>
      <c r="F3405" s="38">
        <v>0.35000000000000003</v>
      </c>
      <c r="G3405" s="43">
        <v>1750</v>
      </c>
      <c r="H3405" s="38">
        <v>612.50000000000011</v>
      </c>
    </row>
    <row r="3406" spans="1:8">
      <c r="A3406">
        <v>3405</v>
      </c>
      <c r="B3406" t="str">
        <f>IF(Data!$B3410&lt;&gt;INDEX(Unique!$B$2:$B$5, MATCH(Data!$A3410, Unique!$A$2:$A$5, 0)), "Mismatch", "")</f>
        <v/>
      </c>
      <c r="E3406" s="28" t="s">
        <v>20</v>
      </c>
      <c r="F3406" s="38">
        <v>0.25000000000000006</v>
      </c>
      <c r="G3406" s="43">
        <v>1750</v>
      </c>
      <c r="H3406" s="38">
        <v>437.50000000000011</v>
      </c>
    </row>
    <row r="3407" spans="1:8">
      <c r="A3407">
        <v>3406</v>
      </c>
      <c r="B3407" t="str">
        <f>IF(Data!$B3411&lt;&gt;INDEX(Unique!$B$2:$B$5, MATCH(Data!$A3411, Unique!$A$2:$A$5, 0)), "Mismatch", "")</f>
        <v/>
      </c>
      <c r="E3407" s="28" t="s">
        <v>21</v>
      </c>
      <c r="F3407" s="38">
        <v>0.3</v>
      </c>
      <c r="G3407" s="43">
        <v>1000</v>
      </c>
      <c r="H3407" s="38">
        <v>300</v>
      </c>
    </row>
    <row r="3408" spans="1:8">
      <c r="A3408">
        <v>3407</v>
      </c>
      <c r="B3408" t="str">
        <f>IF(Data!$B3412&lt;&gt;INDEX(Unique!$B$2:$B$5, MATCH(Data!$A3412, Unique!$A$2:$A$5, 0)), "Mismatch", "")</f>
        <v/>
      </c>
      <c r="E3408" s="28" t="s">
        <v>22</v>
      </c>
      <c r="F3408" s="38">
        <v>0.45</v>
      </c>
      <c r="G3408" s="43">
        <v>1000</v>
      </c>
      <c r="H3408" s="38">
        <v>450</v>
      </c>
    </row>
    <row r="3409" spans="1:8">
      <c r="A3409">
        <v>3408</v>
      </c>
      <c r="B3409" t="str">
        <f>IF(Data!$B3413&lt;&gt;INDEX(Unique!$B$2:$B$5, MATCH(Data!$A3413, Unique!$A$2:$A$5, 0)), "Mismatch", "")</f>
        <v/>
      </c>
      <c r="E3409" s="28" t="s">
        <v>23</v>
      </c>
      <c r="F3409" s="38">
        <v>0.35000000000000003</v>
      </c>
      <c r="G3409" s="43">
        <v>2500</v>
      </c>
      <c r="H3409" s="38">
        <v>875.00000000000011</v>
      </c>
    </row>
    <row r="3410" spans="1:8">
      <c r="A3410">
        <v>3409</v>
      </c>
      <c r="B3410" t="str">
        <f>IF(Data!$B3414&lt;&gt;INDEX(Unique!$B$2:$B$5, MATCH(Data!$A3414, Unique!$A$2:$A$5, 0)), "Mismatch", "")</f>
        <v/>
      </c>
      <c r="E3410" s="28" t="s">
        <v>18</v>
      </c>
      <c r="F3410" s="38">
        <v>0.49999999999999994</v>
      </c>
      <c r="G3410" s="43">
        <v>5200</v>
      </c>
      <c r="H3410" s="38">
        <v>2599.9999999999995</v>
      </c>
    </row>
    <row r="3411" spans="1:8">
      <c r="A3411">
        <v>3410</v>
      </c>
      <c r="B3411" t="str">
        <f>IF(Data!$B3415&lt;&gt;INDEX(Unique!$B$2:$B$5, MATCH(Data!$A3415, Unique!$A$2:$A$5, 0)), "Mismatch", "")</f>
        <v/>
      </c>
      <c r="E3411" s="28" t="s">
        <v>19</v>
      </c>
      <c r="F3411" s="38">
        <v>0.45</v>
      </c>
      <c r="G3411" s="43">
        <v>2250</v>
      </c>
      <c r="H3411" s="38">
        <v>1012.5</v>
      </c>
    </row>
    <row r="3412" spans="1:8">
      <c r="A3412">
        <v>3411</v>
      </c>
      <c r="B3412" t="str">
        <f>IF(Data!$B3416&lt;&gt;INDEX(Unique!$B$2:$B$5, MATCH(Data!$A3416, Unique!$A$2:$A$5, 0)), "Mismatch", "")</f>
        <v/>
      </c>
      <c r="E3412" s="28" t="s">
        <v>20</v>
      </c>
      <c r="F3412" s="38">
        <v>0.4</v>
      </c>
      <c r="G3412" s="43">
        <v>2500</v>
      </c>
      <c r="H3412" s="38">
        <v>1000</v>
      </c>
    </row>
    <row r="3413" spans="1:8">
      <c r="A3413">
        <v>3412</v>
      </c>
      <c r="B3413" t="str">
        <f>IF(Data!$B3417&lt;&gt;INDEX(Unique!$B$2:$B$5, MATCH(Data!$A3417, Unique!$A$2:$A$5, 0)), "Mismatch", "")</f>
        <v/>
      </c>
      <c r="E3413" s="28" t="s">
        <v>21</v>
      </c>
      <c r="F3413" s="38">
        <v>0.4</v>
      </c>
      <c r="G3413" s="43">
        <v>2000</v>
      </c>
      <c r="H3413" s="38">
        <v>800</v>
      </c>
    </row>
    <row r="3414" spans="1:8">
      <c r="A3414">
        <v>3413</v>
      </c>
      <c r="B3414" t="str">
        <f>IF(Data!$B3418&lt;&gt;INDEX(Unique!$B$2:$B$5, MATCH(Data!$A3418, Unique!$A$2:$A$5, 0)), "Mismatch", "")</f>
        <v/>
      </c>
      <c r="E3414" s="28" t="s">
        <v>22</v>
      </c>
      <c r="F3414" s="38">
        <v>0.49999999999999994</v>
      </c>
      <c r="G3414" s="43">
        <v>2250</v>
      </c>
      <c r="H3414" s="38">
        <v>1124.9999999999998</v>
      </c>
    </row>
    <row r="3415" spans="1:8">
      <c r="A3415">
        <v>3414</v>
      </c>
      <c r="B3415" t="str">
        <f>IF(Data!$B3419&lt;&gt;INDEX(Unique!$B$2:$B$5, MATCH(Data!$A3419, Unique!$A$2:$A$5, 0)), "Mismatch", "")</f>
        <v/>
      </c>
      <c r="E3415" s="28" t="s">
        <v>23</v>
      </c>
      <c r="F3415" s="38">
        <v>0.54999999999999993</v>
      </c>
      <c r="G3415" s="43">
        <v>3500</v>
      </c>
      <c r="H3415" s="38">
        <v>1924.9999999999998</v>
      </c>
    </row>
    <row r="3416" spans="1:8">
      <c r="A3416">
        <v>3415</v>
      </c>
      <c r="B3416" t="str">
        <f>IF(Data!$B3420&lt;&gt;INDEX(Unique!$B$2:$B$5, MATCH(Data!$A3420, Unique!$A$2:$A$5, 0)), "Mismatch", "")</f>
        <v/>
      </c>
      <c r="E3416" s="28" t="s">
        <v>18</v>
      </c>
      <c r="F3416" s="38">
        <v>0.49999999999999994</v>
      </c>
      <c r="G3416" s="43">
        <v>6000</v>
      </c>
      <c r="H3416" s="38">
        <v>2999.9999999999995</v>
      </c>
    </row>
    <row r="3417" spans="1:8">
      <c r="A3417">
        <v>3416</v>
      </c>
      <c r="B3417" t="str">
        <f>IF(Data!$B3421&lt;&gt;INDEX(Unique!$B$2:$B$5, MATCH(Data!$A3421, Unique!$A$2:$A$5, 0)), "Mismatch", "")</f>
        <v/>
      </c>
      <c r="E3417" s="28" t="s">
        <v>19</v>
      </c>
      <c r="F3417" s="38">
        <v>0.45</v>
      </c>
      <c r="G3417" s="43">
        <v>3500</v>
      </c>
      <c r="H3417" s="38">
        <v>1575</v>
      </c>
    </row>
    <row r="3418" spans="1:8">
      <c r="A3418">
        <v>3417</v>
      </c>
      <c r="B3418" t="str">
        <f>IF(Data!$B3422&lt;&gt;INDEX(Unique!$B$2:$B$5, MATCH(Data!$A3422, Unique!$A$2:$A$5, 0)), "Mismatch", "")</f>
        <v/>
      </c>
      <c r="E3418" s="28" t="s">
        <v>20</v>
      </c>
      <c r="F3418" s="38">
        <v>0.4</v>
      </c>
      <c r="G3418" s="43">
        <v>2750</v>
      </c>
      <c r="H3418" s="38">
        <v>1100</v>
      </c>
    </row>
    <row r="3419" spans="1:8">
      <c r="A3419">
        <v>3418</v>
      </c>
      <c r="B3419" t="str">
        <f>IF(Data!$B3423&lt;&gt;INDEX(Unique!$B$2:$B$5, MATCH(Data!$A3423, Unique!$A$2:$A$5, 0)), "Mismatch", "")</f>
        <v/>
      </c>
      <c r="E3419" s="28" t="s">
        <v>21</v>
      </c>
      <c r="F3419" s="38">
        <v>0.4</v>
      </c>
      <c r="G3419" s="43">
        <v>2500</v>
      </c>
      <c r="H3419" s="38">
        <v>1000</v>
      </c>
    </row>
    <row r="3420" spans="1:8">
      <c r="A3420">
        <v>3419</v>
      </c>
      <c r="B3420" t="str">
        <f>IF(Data!$B3424&lt;&gt;INDEX(Unique!$B$2:$B$5, MATCH(Data!$A3424, Unique!$A$2:$A$5, 0)), "Mismatch", "")</f>
        <v/>
      </c>
      <c r="E3420" s="28" t="s">
        <v>22</v>
      </c>
      <c r="F3420" s="38">
        <v>0.49999999999999994</v>
      </c>
      <c r="G3420" s="43">
        <v>2500</v>
      </c>
      <c r="H3420" s="38">
        <v>1249.9999999999998</v>
      </c>
    </row>
    <row r="3421" spans="1:8">
      <c r="A3421">
        <v>3420</v>
      </c>
      <c r="B3421" t="str">
        <f>IF(Data!$B3425&lt;&gt;INDEX(Unique!$B$2:$B$5, MATCH(Data!$A3425, Unique!$A$2:$A$5, 0)), "Mismatch", "")</f>
        <v/>
      </c>
      <c r="E3421" s="28" t="s">
        <v>23</v>
      </c>
      <c r="F3421" s="38">
        <v>0.54999999999999993</v>
      </c>
      <c r="G3421" s="43">
        <v>4000</v>
      </c>
      <c r="H3421" s="38">
        <v>2199.9999999999995</v>
      </c>
    </row>
    <row r="3422" spans="1:8">
      <c r="A3422">
        <v>3421</v>
      </c>
      <c r="B3422" t="str">
        <f>IF(Data!$B3426&lt;&gt;INDEX(Unique!$B$2:$B$5, MATCH(Data!$A3426, Unique!$A$2:$A$5, 0)), "Mismatch", "")</f>
        <v/>
      </c>
      <c r="E3422" s="28" t="s">
        <v>18</v>
      </c>
      <c r="F3422" s="38">
        <v>0.49999999999999994</v>
      </c>
      <c r="G3422" s="43">
        <v>6250</v>
      </c>
      <c r="H3422" s="38">
        <v>3124.9999999999995</v>
      </c>
    </row>
    <row r="3423" spans="1:8">
      <c r="A3423">
        <v>3422</v>
      </c>
      <c r="B3423" t="str">
        <f>IF(Data!$B3427&lt;&gt;INDEX(Unique!$B$2:$B$5, MATCH(Data!$A3427, Unique!$A$2:$A$5, 0)), "Mismatch", "")</f>
        <v/>
      </c>
      <c r="E3423" s="28" t="s">
        <v>19</v>
      </c>
      <c r="F3423" s="38">
        <v>0.45</v>
      </c>
      <c r="G3423" s="43">
        <v>3750</v>
      </c>
      <c r="H3423" s="38">
        <v>1687.5</v>
      </c>
    </row>
    <row r="3424" spans="1:8">
      <c r="A3424">
        <v>3423</v>
      </c>
      <c r="B3424" t="str">
        <f>IF(Data!$B3428&lt;&gt;INDEX(Unique!$B$2:$B$5, MATCH(Data!$A3428, Unique!$A$2:$A$5, 0)), "Mismatch", "")</f>
        <v/>
      </c>
      <c r="E3424" s="28" t="s">
        <v>20</v>
      </c>
      <c r="F3424" s="38">
        <v>0.4</v>
      </c>
      <c r="G3424" s="43">
        <v>3000</v>
      </c>
      <c r="H3424" s="38">
        <v>1200</v>
      </c>
    </row>
    <row r="3425" spans="1:8">
      <c r="A3425">
        <v>3424</v>
      </c>
      <c r="B3425" t="str">
        <f>IF(Data!$B3429&lt;&gt;INDEX(Unique!$B$2:$B$5, MATCH(Data!$A3429, Unique!$A$2:$A$5, 0)), "Mismatch", "")</f>
        <v/>
      </c>
      <c r="E3425" s="28" t="s">
        <v>21</v>
      </c>
      <c r="F3425" s="38">
        <v>0.4</v>
      </c>
      <c r="G3425" s="43">
        <v>2500</v>
      </c>
      <c r="H3425" s="38">
        <v>1000</v>
      </c>
    </row>
    <row r="3426" spans="1:8">
      <c r="A3426">
        <v>3425</v>
      </c>
      <c r="B3426" t="str">
        <f>IF(Data!$B3430&lt;&gt;INDEX(Unique!$B$2:$B$5, MATCH(Data!$A3430, Unique!$A$2:$A$5, 0)), "Mismatch", "")</f>
        <v/>
      </c>
      <c r="E3426" s="28" t="s">
        <v>22</v>
      </c>
      <c r="F3426" s="38">
        <v>0.49999999999999994</v>
      </c>
      <c r="G3426" s="43">
        <v>2750</v>
      </c>
      <c r="H3426" s="38">
        <v>1374.9999999999998</v>
      </c>
    </row>
    <row r="3427" spans="1:8">
      <c r="A3427">
        <v>3426</v>
      </c>
      <c r="B3427" t="str">
        <f>IF(Data!$B3431&lt;&gt;INDEX(Unique!$B$2:$B$5, MATCH(Data!$A3431, Unique!$A$2:$A$5, 0)), "Mismatch", "")</f>
        <v/>
      </c>
      <c r="E3427" s="28" t="s">
        <v>23</v>
      </c>
      <c r="F3427" s="38">
        <v>0.54999999999999993</v>
      </c>
      <c r="G3427" s="43">
        <v>4500</v>
      </c>
      <c r="H3427" s="38">
        <v>2474.9999999999995</v>
      </c>
    </row>
    <row r="3428" spans="1:8">
      <c r="A3428">
        <v>3427</v>
      </c>
      <c r="B3428" t="str">
        <f>IF(Data!$B3432&lt;&gt;INDEX(Unique!$B$2:$B$5, MATCH(Data!$A3432, Unique!$A$2:$A$5, 0)), "Mismatch", "")</f>
        <v/>
      </c>
      <c r="E3428" s="28" t="s">
        <v>18</v>
      </c>
      <c r="F3428" s="38">
        <v>0.49999999999999994</v>
      </c>
      <c r="G3428" s="43">
        <v>6000</v>
      </c>
      <c r="H3428" s="38">
        <v>2999.9999999999995</v>
      </c>
    </row>
    <row r="3429" spans="1:8">
      <c r="A3429">
        <v>3428</v>
      </c>
      <c r="B3429" t="str">
        <f>IF(Data!$B3433&lt;&gt;INDEX(Unique!$B$2:$B$5, MATCH(Data!$A3433, Unique!$A$2:$A$5, 0)), "Mismatch", "")</f>
        <v/>
      </c>
      <c r="E3429" s="28" t="s">
        <v>19</v>
      </c>
      <c r="F3429" s="38">
        <v>0.45</v>
      </c>
      <c r="G3429" s="43">
        <v>3750</v>
      </c>
      <c r="H3429" s="38">
        <v>1687.5</v>
      </c>
    </row>
    <row r="3430" spans="1:8">
      <c r="A3430">
        <v>3429</v>
      </c>
      <c r="B3430" t="str">
        <f>IF(Data!$B3434&lt;&gt;INDEX(Unique!$B$2:$B$5, MATCH(Data!$A3434, Unique!$A$2:$A$5, 0)), "Mismatch", "")</f>
        <v/>
      </c>
      <c r="E3430" s="28" t="s">
        <v>20</v>
      </c>
      <c r="F3430" s="38">
        <v>0.4</v>
      </c>
      <c r="G3430" s="43">
        <v>3000</v>
      </c>
      <c r="H3430" s="38">
        <v>1200</v>
      </c>
    </row>
    <row r="3431" spans="1:8">
      <c r="A3431">
        <v>3430</v>
      </c>
      <c r="B3431" t="str">
        <f>IF(Data!$B3435&lt;&gt;INDEX(Unique!$B$2:$B$5, MATCH(Data!$A3435, Unique!$A$2:$A$5, 0)), "Mismatch", "")</f>
        <v/>
      </c>
      <c r="E3431" s="28" t="s">
        <v>21</v>
      </c>
      <c r="F3431" s="38">
        <v>0.4</v>
      </c>
      <c r="G3431" s="43">
        <v>2000</v>
      </c>
      <c r="H3431" s="38">
        <v>800</v>
      </c>
    </row>
    <row r="3432" spans="1:8">
      <c r="A3432">
        <v>3431</v>
      </c>
      <c r="B3432" t="str">
        <f>IF(Data!$B3436&lt;&gt;INDEX(Unique!$B$2:$B$5, MATCH(Data!$A3436, Unique!$A$2:$A$5, 0)), "Mismatch", "")</f>
        <v/>
      </c>
      <c r="E3432" s="28" t="s">
        <v>22</v>
      </c>
      <c r="F3432" s="38">
        <v>0.49999999999999994</v>
      </c>
      <c r="G3432" s="43">
        <v>1750</v>
      </c>
      <c r="H3432" s="38">
        <v>874.99999999999989</v>
      </c>
    </row>
    <row r="3433" spans="1:8">
      <c r="A3433">
        <v>3432</v>
      </c>
      <c r="B3433" t="str">
        <f>IF(Data!$B3437&lt;&gt;INDEX(Unique!$B$2:$B$5, MATCH(Data!$A3437, Unique!$A$2:$A$5, 0)), "Mismatch", "")</f>
        <v/>
      </c>
      <c r="E3433" s="28" t="s">
        <v>23</v>
      </c>
      <c r="F3433" s="38">
        <v>0.54999999999999993</v>
      </c>
      <c r="G3433" s="43">
        <v>3500</v>
      </c>
      <c r="H3433" s="38">
        <v>1924.9999999999998</v>
      </c>
    </row>
    <row r="3434" spans="1:8">
      <c r="A3434">
        <v>3433</v>
      </c>
      <c r="B3434" t="str">
        <f>IF(Data!$B3438&lt;&gt;INDEX(Unique!$B$2:$B$5, MATCH(Data!$A3438, Unique!$A$2:$A$5, 0)), "Mismatch", "")</f>
        <v/>
      </c>
      <c r="E3434" s="28" t="s">
        <v>18</v>
      </c>
      <c r="F3434" s="38">
        <v>0.49999999999999994</v>
      </c>
      <c r="G3434" s="43">
        <v>4750</v>
      </c>
      <c r="H3434" s="38">
        <v>2374.9999999999995</v>
      </c>
    </row>
    <row r="3435" spans="1:8">
      <c r="A3435">
        <v>3434</v>
      </c>
      <c r="B3435" t="str">
        <f>IF(Data!$B3439&lt;&gt;INDEX(Unique!$B$2:$B$5, MATCH(Data!$A3439, Unique!$A$2:$A$5, 0)), "Mismatch", "")</f>
        <v/>
      </c>
      <c r="E3435" s="28" t="s">
        <v>19</v>
      </c>
      <c r="F3435" s="38">
        <v>0.45</v>
      </c>
      <c r="G3435" s="43">
        <v>2750</v>
      </c>
      <c r="H3435" s="38">
        <v>1237.5</v>
      </c>
    </row>
    <row r="3436" spans="1:8">
      <c r="A3436">
        <v>3435</v>
      </c>
      <c r="B3436" t="str">
        <f>IF(Data!$B3440&lt;&gt;INDEX(Unique!$B$2:$B$5, MATCH(Data!$A3440, Unique!$A$2:$A$5, 0)), "Mismatch", "")</f>
        <v/>
      </c>
      <c r="E3436" s="28" t="s">
        <v>20</v>
      </c>
      <c r="F3436" s="38">
        <v>0.4</v>
      </c>
      <c r="G3436" s="43">
        <v>1750</v>
      </c>
      <c r="H3436" s="38">
        <v>700</v>
      </c>
    </row>
    <row r="3437" spans="1:8">
      <c r="A3437">
        <v>3436</v>
      </c>
      <c r="B3437" t="str">
        <f>IF(Data!$B3441&lt;&gt;INDEX(Unique!$B$2:$B$5, MATCH(Data!$A3441, Unique!$A$2:$A$5, 0)), "Mismatch", "")</f>
        <v/>
      </c>
      <c r="E3437" s="28" t="s">
        <v>21</v>
      </c>
      <c r="F3437" s="38">
        <v>0.4</v>
      </c>
      <c r="G3437" s="43">
        <v>1500</v>
      </c>
      <c r="H3437" s="38">
        <v>600</v>
      </c>
    </row>
    <row r="3438" spans="1:8">
      <c r="A3438">
        <v>3437</v>
      </c>
      <c r="B3438" t="str">
        <f>IF(Data!$B3442&lt;&gt;INDEX(Unique!$B$2:$B$5, MATCH(Data!$A3442, Unique!$A$2:$A$5, 0)), "Mismatch", "")</f>
        <v/>
      </c>
      <c r="E3438" s="28" t="s">
        <v>22</v>
      </c>
      <c r="F3438" s="38">
        <v>0.49999999999999994</v>
      </c>
      <c r="G3438" s="43">
        <v>1500</v>
      </c>
      <c r="H3438" s="38">
        <v>749.99999999999989</v>
      </c>
    </row>
    <row r="3439" spans="1:8">
      <c r="A3439">
        <v>3438</v>
      </c>
      <c r="B3439" t="str">
        <f>IF(Data!$B3443&lt;&gt;INDEX(Unique!$B$2:$B$5, MATCH(Data!$A3443, Unique!$A$2:$A$5, 0)), "Mismatch", "")</f>
        <v/>
      </c>
      <c r="E3439" s="28" t="s">
        <v>23</v>
      </c>
      <c r="F3439" s="38">
        <v>0.54999999999999993</v>
      </c>
      <c r="G3439" s="43">
        <v>2500</v>
      </c>
      <c r="H3439" s="38">
        <v>1374.9999999999998</v>
      </c>
    </row>
    <row r="3440" spans="1:8">
      <c r="A3440">
        <v>3439</v>
      </c>
      <c r="B3440" t="str">
        <f>IF(Data!$B3444&lt;&gt;INDEX(Unique!$B$2:$B$5, MATCH(Data!$A3444, Unique!$A$2:$A$5, 0)), "Mismatch", "")</f>
        <v/>
      </c>
      <c r="E3440" s="28" t="s">
        <v>18</v>
      </c>
      <c r="F3440" s="38">
        <v>0.54999999999999993</v>
      </c>
      <c r="G3440" s="43">
        <v>4250</v>
      </c>
      <c r="H3440" s="38">
        <v>2337.4999999999995</v>
      </c>
    </row>
    <row r="3441" spans="1:8">
      <c r="A3441">
        <v>3440</v>
      </c>
      <c r="B3441" t="str">
        <f>IF(Data!$B3445&lt;&gt;INDEX(Unique!$B$2:$B$5, MATCH(Data!$A3445, Unique!$A$2:$A$5, 0)), "Mismatch", "")</f>
        <v/>
      </c>
      <c r="E3441" s="28" t="s">
        <v>19</v>
      </c>
      <c r="F3441" s="38">
        <v>0.5</v>
      </c>
      <c r="G3441" s="43">
        <v>2500</v>
      </c>
      <c r="H3441" s="38">
        <v>1250</v>
      </c>
    </row>
    <row r="3442" spans="1:8">
      <c r="A3442">
        <v>3441</v>
      </c>
      <c r="B3442" t="str">
        <f>IF(Data!$B3446&lt;&gt;INDEX(Unique!$B$2:$B$5, MATCH(Data!$A3446, Unique!$A$2:$A$5, 0)), "Mismatch", "")</f>
        <v/>
      </c>
      <c r="E3442" s="28" t="s">
        <v>20</v>
      </c>
      <c r="F3442" s="38">
        <v>0.5</v>
      </c>
      <c r="G3442" s="43">
        <v>1500</v>
      </c>
      <c r="H3442" s="38">
        <v>750</v>
      </c>
    </row>
    <row r="3443" spans="1:8">
      <c r="A3443">
        <v>3442</v>
      </c>
      <c r="B3443" t="str">
        <f>IF(Data!$B3447&lt;&gt;INDEX(Unique!$B$2:$B$5, MATCH(Data!$A3447, Unique!$A$2:$A$5, 0)), "Mismatch", "")</f>
        <v/>
      </c>
      <c r="E3443" s="28" t="s">
        <v>21</v>
      </c>
      <c r="F3443" s="38">
        <v>0.5</v>
      </c>
      <c r="G3443" s="43">
        <v>1250</v>
      </c>
      <c r="H3443" s="38">
        <v>625</v>
      </c>
    </row>
    <row r="3444" spans="1:8">
      <c r="A3444">
        <v>3443</v>
      </c>
      <c r="B3444" t="str">
        <f>IF(Data!$B3448&lt;&gt;INDEX(Unique!$B$2:$B$5, MATCH(Data!$A3448, Unique!$A$2:$A$5, 0)), "Mismatch", "")</f>
        <v/>
      </c>
      <c r="E3444" s="28" t="s">
        <v>22</v>
      </c>
      <c r="F3444" s="38">
        <v>0.6</v>
      </c>
      <c r="G3444" s="43">
        <v>1250</v>
      </c>
      <c r="H3444" s="38">
        <v>750</v>
      </c>
    </row>
    <row r="3445" spans="1:8">
      <c r="A3445">
        <v>3444</v>
      </c>
      <c r="B3445" t="str">
        <f>IF(Data!$B3449&lt;&gt;INDEX(Unique!$B$2:$B$5, MATCH(Data!$A3449, Unique!$A$2:$A$5, 0)), "Mismatch", "")</f>
        <v/>
      </c>
      <c r="E3445" s="28" t="s">
        <v>23</v>
      </c>
      <c r="F3445" s="38">
        <v>0.64999999999999991</v>
      </c>
      <c r="G3445" s="43">
        <v>2500</v>
      </c>
      <c r="H3445" s="38">
        <v>1624.9999999999998</v>
      </c>
    </row>
    <row r="3446" spans="1:8">
      <c r="A3446">
        <v>3445</v>
      </c>
      <c r="B3446" t="str">
        <f>IF(Data!$B3450&lt;&gt;INDEX(Unique!$B$2:$B$5, MATCH(Data!$A3450, Unique!$A$2:$A$5, 0)), "Mismatch", "")</f>
        <v/>
      </c>
      <c r="E3446" s="28" t="s">
        <v>18</v>
      </c>
      <c r="F3446" s="38">
        <v>0.6</v>
      </c>
      <c r="G3446" s="43">
        <v>4000</v>
      </c>
      <c r="H3446" s="38">
        <v>2400</v>
      </c>
    </row>
    <row r="3447" spans="1:8">
      <c r="A3447">
        <v>3446</v>
      </c>
      <c r="B3447" t="str">
        <f>IF(Data!$B3451&lt;&gt;INDEX(Unique!$B$2:$B$5, MATCH(Data!$A3451, Unique!$A$2:$A$5, 0)), "Mismatch", "")</f>
        <v/>
      </c>
      <c r="E3447" s="28" t="s">
        <v>19</v>
      </c>
      <c r="F3447" s="38">
        <v>0.5</v>
      </c>
      <c r="G3447" s="43">
        <v>2750</v>
      </c>
      <c r="H3447" s="38">
        <v>1375</v>
      </c>
    </row>
    <row r="3448" spans="1:8">
      <c r="A3448">
        <v>3447</v>
      </c>
      <c r="B3448" t="str">
        <f>IF(Data!$B3452&lt;&gt;INDEX(Unique!$B$2:$B$5, MATCH(Data!$A3452, Unique!$A$2:$A$5, 0)), "Mismatch", "")</f>
        <v/>
      </c>
      <c r="E3448" s="28" t="s">
        <v>20</v>
      </c>
      <c r="F3448" s="38">
        <v>0.5</v>
      </c>
      <c r="G3448" s="43">
        <v>2700</v>
      </c>
      <c r="H3448" s="38">
        <v>1350</v>
      </c>
    </row>
    <row r="3449" spans="1:8">
      <c r="A3449">
        <v>3448</v>
      </c>
      <c r="B3449" t="str">
        <f>IF(Data!$B3453&lt;&gt;INDEX(Unique!$B$2:$B$5, MATCH(Data!$A3453, Unique!$A$2:$A$5, 0)), "Mismatch", "")</f>
        <v/>
      </c>
      <c r="E3449" s="28" t="s">
        <v>21</v>
      </c>
      <c r="F3449" s="38">
        <v>0.5</v>
      </c>
      <c r="G3449" s="43">
        <v>2500</v>
      </c>
      <c r="H3449" s="38">
        <v>1250</v>
      </c>
    </row>
    <row r="3450" spans="1:8">
      <c r="A3450">
        <v>3449</v>
      </c>
      <c r="B3450" t="str">
        <f>IF(Data!$B3454&lt;&gt;INDEX(Unique!$B$2:$B$5, MATCH(Data!$A3454, Unique!$A$2:$A$5, 0)), "Mismatch", "")</f>
        <v/>
      </c>
      <c r="E3450" s="28" t="s">
        <v>22</v>
      </c>
      <c r="F3450" s="38">
        <v>0.6</v>
      </c>
      <c r="G3450" s="43">
        <v>2250</v>
      </c>
      <c r="H3450" s="38">
        <v>1350</v>
      </c>
    </row>
    <row r="3451" spans="1:8">
      <c r="A3451">
        <v>3450</v>
      </c>
      <c r="B3451" t="str">
        <f>IF(Data!$B3455&lt;&gt;INDEX(Unique!$B$2:$B$5, MATCH(Data!$A3455, Unique!$A$2:$A$5, 0)), "Mismatch", "")</f>
        <v/>
      </c>
      <c r="E3451" s="28" t="s">
        <v>23</v>
      </c>
      <c r="F3451" s="38">
        <v>0.64999999999999991</v>
      </c>
      <c r="G3451" s="43">
        <v>3250</v>
      </c>
      <c r="H3451" s="38">
        <v>2112.4999999999995</v>
      </c>
    </row>
    <row r="3452" spans="1:8">
      <c r="A3452">
        <v>3451</v>
      </c>
      <c r="B3452" t="str">
        <f>IF(Data!$B3456&lt;&gt;INDEX(Unique!$B$2:$B$5, MATCH(Data!$A3456, Unique!$A$2:$A$5, 0)), "Mismatch", "")</f>
        <v/>
      </c>
      <c r="E3452" s="28" t="s">
        <v>18</v>
      </c>
      <c r="F3452" s="38">
        <v>0.6</v>
      </c>
      <c r="G3452" s="43">
        <v>5500</v>
      </c>
      <c r="H3452" s="38">
        <v>3300</v>
      </c>
    </row>
    <row r="3453" spans="1:8">
      <c r="A3453">
        <v>3452</v>
      </c>
      <c r="B3453" t="str">
        <f>IF(Data!$B3457&lt;&gt;INDEX(Unique!$B$2:$B$5, MATCH(Data!$A3457, Unique!$A$2:$A$5, 0)), "Mismatch", "")</f>
        <v/>
      </c>
      <c r="E3453" s="28" t="s">
        <v>19</v>
      </c>
      <c r="F3453" s="38">
        <v>0.5</v>
      </c>
      <c r="G3453" s="43">
        <v>3500</v>
      </c>
      <c r="H3453" s="38">
        <v>1750</v>
      </c>
    </row>
    <row r="3454" spans="1:8">
      <c r="A3454">
        <v>3453</v>
      </c>
      <c r="B3454" t="str">
        <f>IF(Data!$B3458&lt;&gt;INDEX(Unique!$B$2:$B$5, MATCH(Data!$A3458, Unique!$A$2:$A$5, 0)), "Mismatch", "")</f>
        <v/>
      </c>
      <c r="E3454" s="28" t="s">
        <v>20</v>
      </c>
      <c r="F3454" s="38">
        <v>0.5</v>
      </c>
      <c r="G3454" s="43">
        <v>3250</v>
      </c>
      <c r="H3454" s="38">
        <v>1625</v>
      </c>
    </row>
    <row r="3455" spans="1:8">
      <c r="A3455">
        <v>3454</v>
      </c>
      <c r="B3455" t="str">
        <f>IF(Data!$B3459&lt;&gt;INDEX(Unique!$B$2:$B$5, MATCH(Data!$A3459, Unique!$A$2:$A$5, 0)), "Mismatch", "")</f>
        <v/>
      </c>
      <c r="E3455" s="28" t="s">
        <v>21</v>
      </c>
      <c r="F3455" s="38">
        <v>0.5</v>
      </c>
      <c r="G3455" s="43">
        <v>2750</v>
      </c>
      <c r="H3455" s="38">
        <v>1375</v>
      </c>
    </row>
    <row r="3456" spans="1:8">
      <c r="A3456">
        <v>3455</v>
      </c>
      <c r="B3456" t="str">
        <f>IF(Data!$B3460&lt;&gt;INDEX(Unique!$B$2:$B$5, MATCH(Data!$A3460, Unique!$A$2:$A$5, 0)), "Mismatch", "")</f>
        <v/>
      </c>
      <c r="E3456" s="28" t="s">
        <v>22</v>
      </c>
      <c r="F3456" s="38">
        <v>0.6</v>
      </c>
      <c r="G3456" s="43">
        <v>2750</v>
      </c>
      <c r="H3456" s="38">
        <v>1650</v>
      </c>
    </row>
    <row r="3457" spans="1:8">
      <c r="A3457">
        <v>3456</v>
      </c>
      <c r="B3457" t="str">
        <f>IF(Data!$B3461&lt;&gt;INDEX(Unique!$B$2:$B$5, MATCH(Data!$A3461, Unique!$A$2:$A$5, 0)), "Mismatch", "")</f>
        <v/>
      </c>
      <c r="E3457" s="28" t="s">
        <v>23</v>
      </c>
      <c r="F3457" s="38">
        <v>0.64999999999999991</v>
      </c>
      <c r="G3457" s="43">
        <v>3750</v>
      </c>
      <c r="H3457" s="38">
        <v>2437.4999999999995</v>
      </c>
    </row>
    <row r="3458" spans="1:8">
      <c r="A3458">
        <v>3457</v>
      </c>
      <c r="B3458" t="str">
        <f>IF(Data!$B3462&lt;&gt;INDEX(Unique!$B$2:$B$5, MATCH(Data!$A3462, Unique!$A$2:$A$5, 0)), "Mismatch", "")</f>
        <v/>
      </c>
      <c r="E3458" s="28" t="s">
        <v>18</v>
      </c>
      <c r="F3458" s="38">
        <v>0.4</v>
      </c>
      <c r="G3458" s="43">
        <v>5000</v>
      </c>
      <c r="H3458" s="38">
        <v>2000</v>
      </c>
    </row>
    <row r="3459" spans="1:8">
      <c r="A3459">
        <v>3458</v>
      </c>
      <c r="B3459" t="str">
        <f>IF(Data!$B3463&lt;&gt;INDEX(Unique!$B$2:$B$5, MATCH(Data!$A3463, Unique!$A$2:$A$5, 0)), "Mismatch", "")</f>
        <v/>
      </c>
      <c r="E3459" s="28" t="s">
        <v>19</v>
      </c>
      <c r="F3459" s="38">
        <v>0.4</v>
      </c>
      <c r="G3459" s="43">
        <v>3000</v>
      </c>
      <c r="H3459" s="38">
        <v>1200</v>
      </c>
    </row>
    <row r="3460" spans="1:8">
      <c r="A3460">
        <v>3459</v>
      </c>
      <c r="B3460" t="str">
        <f>IF(Data!$B3464&lt;&gt;INDEX(Unique!$B$2:$B$5, MATCH(Data!$A3464, Unique!$A$2:$A$5, 0)), "Mismatch", "")</f>
        <v/>
      </c>
      <c r="E3460" s="28" t="s">
        <v>20</v>
      </c>
      <c r="F3460" s="38">
        <v>0.30000000000000004</v>
      </c>
      <c r="G3460" s="43">
        <v>3000</v>
      </c>
      <c r="H3460" s="38">
        <v>900.00000000000011</v>
      </c>
    </row>
    <row r="3461" spans="1:8">
      <c r="A3461">
        <v>3460</v>
      </c>
      <c r="B3461" t="str">
        <f>IF(Data!$B3465&lt;&gt;INDEX(Unique!$B$2:$B$5, MATCH(Data!$A3465, Unique!$A$2:$A$5, 0)), "Mismatch", "")</f>
        <v/>
      </c>
      <c r="E3461" s="28" t="s">
        <v>21</v>
      </c>
      <c r="F3461" s="38">
        <v>0.35</v>
      </c>
      <c r="G3461" s="43">
        <v>1500</v>
      </c>
      <c r="H3461" s="38">
        <v>525</v>
      </c>
    </row>
    <row r="3462" spans="1:8">
      <c r="A3462">
        <v>3461</v>
      </c>
      <c r="B3462" t="str">
        <f>IF(Data!$B3466&lt;&gt;INDEX(Unique!$B$2:$B$5, MATCH(Data!$A3466, Unique!$A$2:$A$5, 0)), "Mismatch", "")</f>
        <v/>
      </c>
      <c r="E3462" s="28" t="s">
        <v>22</v>
      </c>
      <c r="F3462" s="38">
        <v>0.5</v>
      </c>
      <c r="G3462" s="43">
        <v>2000</v>
      </c>
      <c r="H3462" s="38">
        <v>1000</v>
      </c>
    </row>
    <row r="3463" spans="1:8">
      <c r="A3463">
        <v>3462</v>
      </c>
      <c r="B3463" t="str">
        <f>IF(Data!$B3467&lt;&gt;INDEX(Unique!$B$2:$B$5, MATCH(Data!$A3467, Unique!$A$2:$A$5, 0)), "Mismatch", "")</f>
        <v/>
      </c>
      <c r="E3463" s="28" t="s">
        <v>23</v>
      </c>
      <c r="F3463" s="38">
        <v>0.4</v>
      </c>
      <c r="G3463" s="43">
        <v>3000</v>
      </c>
      <c r="H3463" s="38">
        <v>1200</v>
      </c>
    </row>
    <row r="3464" spans="1:8">
      <c r="A3464">
        <v>3463</v>
      </c>
      <c r="B3464" t="str">
        <f>IF(Data!$B3468&lt;&gt;INDEX(Unique!$B$2:$B$5, MATCH(Data!$A3468, Unique!$A$2:$A$5, 0)), "Mismatch", "")</f>
        <v/>
      </c>
      <c r="E3464" s="28" t="s">
        <v>18</v>
      </c>
      <c r="F3464" s="38">
        <v>0.4</v>
      </c>
      <c r="G3464" s="43">
        <v>5500</v>
      </c>
      <c r="H3464" s="38">
        <v>2200</v>
      </c>
    </row>
    <row r="3465" spans="1:8">
      <c r="A3465">
        <v>3464</v>
      </c>
      <c r="B3465" t="str">
        <f>IF(Data!$B3469&lt;&gt;INDEX(Unique!$B$2:$B$5, MATCH(Data!$A3469, Unique!$A$2:$A$5, 0)), "Mismatch", "")</f>
        <v/>
      </c>
      <c r="E3465" s="28" t="s">
        <v>19</v>
      </c>
      <c r="F3465" s="38">
        <v>0.4</v>
      </c>
      <c r="G3465" s="43">
        <v>2000</v>
      </c>
      <c r="H3465" s="38">
        <v>800</v>
      </c>
    </row>
    <row r="3466" spans="1:8">
      <c r="A3466">
        <v>3465</v>
      </c>
      <c r="B3466" t="str">
        <f>IF(Data!$B3470&lt;&gt;INDEX(Unique!$B$2:$B$5, MATCH(Data!$A3470, Unique!$A$2:$A$5, 0)), "Mismatch", "")</f>
        <v/>
      </c>
      <c r="E3466" s="28" t="s">
        <v>20</v>
      </c>
      <c r="F3466" s="38">
        <v>0.30000000000000004</v>
      </c>
      <c r="G3466" s="43">
        <v>2500</v>
      </c>
      <c r="H3466" s="38">
        <v>750.00000000000011</v>
      </c>
    </row>
    <row r="3467" spans="1:8">
      <c r="A3467">
        <v>3466</v>
      </c>
      <c r="B3467" t="str">
        <f>IF(Data!$B3471&lt;&gt;INDEX(Unique!$B$2:$B$5, MATCH(Data!$A3471, Unique!$A$2:$A$5, 0)), "Mismatch", "")</f>
        <v/>
      </c>
      <c r="E3467" s="28" t="s">
        <v>21</v>
      </c>
      <c r="F3467" s="38">
        <v>0.35</v>
      </c>
      <c r="G3467" s="43">
        <v>1250</v>
      </c>
      <c r="H3467" s="38">
        <v>437.5</v>
      </c>
    </row>
    <row r="3468" spans="1:8">
      <c r="A3468">
        <v>3467</v>
      </c>
      <c r="B3468" t="str">
        <f>IF(Data!$B3472&lt;&gt;INDEX(Unique!$B$2:$B$5, MATCH(Data!$A3472, Unique!$A$2:$A$5, 0)), "Mismatch", "")</f>
        <v/>
      </c>
      <c r="E3468" s="28" t="s">
        <v>22</v>
      </c>
      <c r="F3468" s="38">
        <v>0.5</v>
      </c>
      <c r="G3468" s="43">
        <v>2000</v>
      </c>
      <c r="H3468" s="38">
        <v>1000</v>
      </c>
    </row>
    <row r="3469" spans="1:8">
      <c r="A3469">
        <v>3468</v>
      </c>
      <c r="B3469" t="str">
        <f>IF(Data!$B3473&lt;&gt;INDEX(Unique!$B$2:$B$5, MATCH(Data!$A3473, Unique!$A$2:$A$5, 0)), "Mismatch", "")</f>
        <v/>
      </c>
      <c r="E3469" s="28" t="s">
        <v>23</v>
      </c>
      <c r="F3469" s="38">
        <v>0.4</v>
      </c>
      <c r="G3469" s="43">
        <v>3000</v>
      </c>
      <c r="H3469" s="38">
        <v>1200</v>
      </c>
    </row>
    <row r="3470" spans="1:8">
      <c r="A3470">
        <v>3469</v>
      </c>
      <c r="B3470" t="str">
        <f>IF(Data!$B3474&lt;&gt;INDEX(Unique!$B$2:$B$5, MATCH(Data!$A3474, Unique!$A$2:$A$5, 0)), "Mismatch", "")</f>
        <v/>
      </c>
      <c r="E3470" s="28" t="s">
        <v>18</v>
      </c>
      <c r="F3470" s="38">
        <v>0.4</v>
      </c>
      <c r="G3470" s="43">
        <v>5200</v>
      </c>
      <c r="H3470" s="38">
        <v>2080</v>
      </c>
    </row>
    <row r="3471" spans="1:8">
      <c r="A3471">
        <v>3470</v>
      </c>
      <c r="B3471" t="str">
        <f>IF(Data!$B3475&lt;&gt;INDEX(Unique!$B$2:$B$5, MATCH(Data!$A3475, Unique!$A$2:$A$5, 0)), "Mismatch", "")</f>
        <v/>
      </c>
      <c r="E3471" s="28" t="s">
        <v>19</v>
      </c>
      <c r="F3471" s="38">
        <v>0.4</v>
      </c>
      <c r="G3471" s="43">
        <v>2250</v>
      </c>
      <c r="H3471" s="38">
        <v>900</v>
      </c>
    </row>
    <row r="3472" spans="1:8">
      <c r="A3472">
        <v>3471</v>
      </c>
      <c r="B3472" t="str">
        <f>IF(Data!$B3476&lt;&gt;INDEX(Unique!$B$2:$B$5, MATCH(Data!$A3476, Unique!$A$2:$A$5, 0)), "Mismatch", "")</f>
        <v/>
      </c>
      <c r="E3472" s="28" t="s">
        <v>20</v>
      </c>
      <c r="F3472" s="38">
        <v>0.30000000000000004</v>
      </c>
      <c r="G3472" s="43">
        <v>2500</v>
      </c>
      <c r="H3472" s="38">
        <v>750.00000000000011</v>
      </c>
    </row>
    <row r="3473" spans="1:8">
      <c r="A3473">
        <v>3472</v>
      </c>
      <c r="B3473" t="str">
        <f>IF(Data!$B3477&lt;&gt;INDEX(Unique!$B$2:$B$5, MATCH(Data!$A3477, Unique!$A$2:$A$5, 0)), "Mismatch", "")</f>
        <v/>
      </c>
      <c r="E3473" s="28" t="s">
        <v>21</v>
      </c>
      <c r="F3473" s="38">
        <v>0.35</v>
      </c>
      <c r="G3473" s="43">
        <v>1000</v>
      </c>
      <c r="H3473" s="38">
        <v>350</v>
      </c>
    </row>
    <row r="3474" spans="1:8">
      <c r="A3474">
        <v>3473</v>
      </c>
      <c r="B3474" t="str">
        <f>IF(Data!$B3478&lt;&gt;INDEX(Unique!$B$2:$B$5, MATCH(Data!$A3478, Unique!$A$2:$A$5, 0)), "Mismatch", "")</f>
        <v/>
      </c>
      <c r="E3474" s="28" t="s">
        <v>22</v>
      </c>
      <c r="F3474" s="38">
        <v>0.5</v>
      </c>
      <c r="G3474" s="43">
        <v>1500</v>
      </c>
      <c r="H3474" s="38">
        <v>750</v>
      </c>
    </row>
    <row r="3475" spans="1:8">
      <c r="A3475">
        <v>3474</v>
      </c>
      <c r="B3475" t="str">
        <f>IF(Data!$B3479&lt;&gt;INDEX(Unique!$B$2:$B$5, MATCH(Data!$A3479, Unique!$A$2:$A$5, 0)), "Mismatch", "")</f>
        <v/>
      </c>
      <c r="E3475" s="28" t="s">
        <v>23</v>
      </c>
      <c r="F3475" s="38">
        <v>0.4</v>
      </c>
      <c r="G3475" s="43">
        <v>2500</v>
      </c>
      <c r="H3475" s="38">
        <v>1000</v>
      </c>
    </row>
    <row r="3476" spans="1:8">
      <c r="A3476">
        <v>3475</v>
      </c>
      <c r="B3476" t="str">
        <f>IF(Data!$B3480&lt;&gt;INDEX(Unique!$B$2:$B$5, MATCH(Data!$A3480, Unique!$A$2:$A$5, 0)), "Mismatch", "")</f>
        <v/>
      </c>
      <c r="E3476" s="28" t="s">
        <v>18</v>
      </c>
      <c r="F3476" s="38">
        <v>0.4</v>
      </c>
      <c r="G3476" s="43">
        <v>5000</v>
      </c>
      <c r="H3476" s="38">
        <v>2000</v>
      </c>
    </row>
    <row r="3477" spans="1:8">
      <c r="A3477">
        <v>3476</v>
      </c>
      <c r="B3477" t="str">
        <f>IF(Data!$B3481&lt;&gt;INDEX(Unique!$B$2:$B$5, MATCH(Data!$A3481, Unique!$A$2:$A$5, 0)), "Mismatch", "")</f>
        <v/>
      </c>
      <c r="E3477" s="28" t="s">
        <v>19</v>
      </c>
      <c r="F3477" s="38">
        <v>0.4</v>
      </c>
      <c r="G3477" s="43">
        <v>2000</v>
      </c>
      <c r="H3477" s="38">
        <v>800</v>
      </c>
    </row>
    <row r="3478" spans="1:8">
      <c r="A3478">
        <v>3477</v>
      </c>
      <c r="B3478" t="str">
        <f>IF(Data!$B3482&lt;&gt;INDEX(Unique!$B$2:$B$5, MATCH(Data!$A3482, Unique!$A$2:$A$5, 0)), "Mismatch", "")</f>
        <v/>
      </c>
      <c r="E3478" s="28" t="s">
        <v>20</v>
      </c>
      <c r="F3478" s="38">
        <v>0.30000000000000004</v>
      </c>
      <c r="G3478" s="43">
        <v>2000</v>
      </c>
      <c r="H3478" s="38">
        <v>600.00000000000011</v>
      </c>
    </row>
    <row r="3479" spans="1:8">
      <c r="A3479">
        <v>3478</v>
      </c>
      <c r="B3479" t="str">
        <f>IF(Data!$B3483&lt;&gt;INDEX(Unique!$B$2:$B$5, MATCH(Data!$A3483, Unique!$A$2:$A$5, 0)), "Mismatch", "")</f>
        <v/>
      </c>
      <c r="E3479" s="28" t="s">
        <v>21</v>
      </c>
      <c r="F3479" s="38">
        <v>0.35</v>
      </c>
      <c r="G3479" s="43">
        <v>1250</v>
      </c>
      <c r="H3479" s="38">
        <v>437.5</v>
      </c>
    </row>
    <row r="3480" spans="1:8">
      <c r="A3480">
        <v>3479</v>
      </c>
      <c r="B3480" t="str">
        <f>IF(Data!$B3484&lt;&gt;INDEX(Unique!$B$2:$B$5, MATCH(Data!$A3484, Unique!$A$2:$A$5, 0)), "Mismatch", "")</f>
        <v/>
      </c>
      <c r="E3480" s="28" t="s">
        <v>22</v>
      </c>
      <c r="F3480" s="38">
        <v>0.5</v>
      </c>
      <c r="G3480" s="43">
        <v>1250</v>
      </c>
      <c r="H3480" s="38">
        <v>625</v>
      </c>
    </row>
    <row r="3481" spans="1:8">
      <c r="A3481">
        <v>3480</v>
      </c>
      <c r="B3481" t="str">
        <f>IF(Data!$B3485&lt;&gt;INDEX(Unique!$B$2:$B$5, MATCH(Data!$A3485, Unique!$A$2:$A$5, 0)), "Mismatch", "")</f>
        <v/>
      </c>
      <c r="E3481" s="28" t="s">
        <v>23</v>
      </c>
      <c r="F3481" s="38">
        <v>0.4</v>
      </c>
      <c r="G3481" s="43">
        <v>2750</v>
      </c>
      <c r="H3481" s="38">
        <v>1100</v>
      </c>
    </row>
    <row r="3482" spans="1:8">
      <c r="A3482">
        <v>3481</v>
      </c>
      <c r="B3482" t="str">
        <f>IF(Data!$B3486&lt;&gt;INDEX(Unique!$B$2:$B$5, MATCH(Data!$A3486, Unique!$A$2:$A$5, 0)), "Mismatch", "")</f>
        <v/>
      </c>
      <c r="E3482" s="28" t="s">
        <v>18</v>
      </c>
      <c r="F3482" s="38">
        <v>0.54999999999999993</v>
      </c>
      <c r="G3482" s="43">
        <v>5450</v>
      </c>
      <c r="H3482" s="38">
        <v>2997.4999999999995</v>
      </c>
    </row>
    <row r="3483" spans="1:8">
      <c r="A3483">
        <v>3482</v>
      </c>
      <c r="B3483" t="str">
        <f>IF(Data!$B3487&lt;&gt;INDEX(Unique!$B$2:$B$5, MATCH(Data!$A3487, Unique!$A$2:$A$5, 0)), "Mismatch", "")</f>
        <v/>
      </c>
      <c r="E3483" s="28" t="s">
        <v>19</v>
      </c>
      <c r="F3483" s="38">
        <v>0.5</v>
      </c>
      <c r="G3483" s="43">
        <v>2500</v>
      </c>
      <c r="H3483" s="38">
        <v>1250</v>
      </c>
    </row>
    <row r="3484" spans="1:8">
      <c r="A3484">
        <v>3483</v>
      </c>
      <c r="B3484" t="str">
        <f>IF(Data!$B3488&lt;&gt;INDEX(Unique!$B$2:$B$5, MATCH(Data!$A3488, Unique!$A$2:$A$5, 0)), "Mismatch", "")</f>
        <v/>
      </c>
      <c r="E3484" s="28" t="s">
        <v>20</v>
      </c>
      <c r="F3484" s="38">
        <v>0.45</v>
      </c>
      <c r="G3484" s="43">
        <v>2750</v>
      </c>
      <c r="H3484" s="38">
        <v>1237.5</v>
      </c>
    </row>
    <row r="3485" spans="1:8">
      <c r="A3485">
        <v>3484</v>
      </c>
      <c r="B3485" t="str">
        <f>IF(Data!$B3489&lt;&gt;INDEX(Unique!$B$2:$B$5, MATCH(Data!$A3489, Unique!$A$2:$A$5, 0)), "Mismatch", "")</f>
        <v/>
      </c>
      <c r="E3485" s="28" t="s">
        <v>21</v>
      </c>
      <c r="F3485" s="38">
        <v>0.45</v>
      </c>
      <c r="G3485" s="43">
        <v>2250</v>
      </c>
      <c r="H3485" s="38">
        <v>1012.5</v>
      </c>
    </row>
    <row r="3486" spans="1:8">
      <c r="A3486">
        <v>3485</v>
      </c>
      <c r="B3486" t="str">
        <f>IF(Data!$B3490&lt;&gt;INDEX(Unique!$B$2:$B$5, MATCH(Data!$A3490, Unique!$A$2:$A$5, 0)), "Mismatch", "")</f>
        <v/>
      </c>
      <c r="E3486" s="28" t="s">
        <v>22</v>
      </c>
      <c r="F3486" s="38">
        <v>0.54999999999999993</v>
      </c>
      <c r="G3486" s="43">
        <v>2500</v>
      </c>
      <c r="H3486" s="38">
        <v>1374.9999999999998</v>
      </c>
    </row>
    <row r="3487" spans="1:8">
      <c r="A3487">
        <v>3486</v>
      </c>
      <c r="B3487" t="str">
        <f>IF(Data!$B3491&lt;&gt;INDEX(Unique!$B$2:$B$5, MATCH(Data!$A3491, Unique!$A$2:$A$5, 0)), "Mismatch", "")</f>
        <v/>
      </c>
      <c r="E3487" s="28" t="s">
        <v>23</v>
      </c>
      <c r="F3487" s="38">
        <v>0.6</v>
      </c>
      <c r="G3487" s="43">
        <v>3750</v>
      </c>
      <c r="H3487" s="38">
        <v>2250</v>
      </c>
    </row>
    <row r="3488" spans="1:8">
      <c r="A3488">
        <v>3487</v>
      </c>
      <c r="B3488" t="str">
        <f>IF(Data!$B3492&lt;&gt;INDEX(Unique!$B$2:$B$5, MATCH(Data!$A3492, Unique!$A$2:$A$5, 0)), "Mismatch", "")</f>
        <v/>
      </c>
      <c r="E3488" s="28" t="s">
        <v>18</v>
      </c>
      <c r="F3488" s="38">
        <v>0.54999999999999993</v>
      </c>
      <c r="G3488" s="43">
        <v>6250</v>
      </c>
      <c r="H3488" s="38">
        <v>3437.4999999999995</v>
      </c>
    </row>
    <row r="3489" spans="1:8">
      <c r="A3489">
        <v>3488</v>
      </c>
      <c r="B3489" t="str">
        <f>IF(Data!$B3493&lt;&gt;INDEX(Unique!$B$2:$B$5, MATCH(Data!$A3493, Unique!$A$2:$A$5, 0)), "Mismatch", "")</f>
        <v/>
      </c>
      <c r="E3489" s="28" t="s">
        <v>19</v>
      </c>
      <c r="F3489" s="38">
        <v>0.5</v>
      </c>
      <c r="G3489" s="43">
        <v>3750</v>
      </c>
      <c r="H3489" s="38">
        <v>1875</v>
      </c>
    </row>
    <row r="3490" spans="1:8">
      <c r="A3490">
        <v>3489</v>
      </c>
      <c r="B3490" t="str">
        <f>IF(Data!$B3494&lt;&gt;INDEX(Unique!$B$2:$B$5, MATCH(Data!$A3494, Unique!$A$2:$A$5, 0)), "Mismatch", "")</f>
        <v/>
      </c>
      <c r="E3490" s="28" t="s">
        <v>20</v>
      </c>
      <c r="F3490" s="38">
        <v>0.45</v>
      </c>
      <c r="G3490" s="43">
        <v>3000</v>
      </c>
      <c r="H3490" s="38">
        <v>1350</v>
      </c>
    </row>
    <row r="3491" spans="1:8">
      <c r="A3491">
        <v>3490</v>
      </c>
      <c r="B3491" t="str">
        <f>IF(Data!$B3495&lt;&gt;INDEX(Unique!$B$2:$B$5, MATCH(Data!$A3495, Unique!$A$2:$A$5, 0)), "Mismatch", "")</f>
        <v/>
      </c>
      <c r="E3491" s="28" t="s">
        <v>21</v>
      </c>
      <c r="F3491" s="38">
        <v>0.45</v>
      </c>
      <c r="G3491" s="43">
        <v>2750</v>
      </c>
      <c r="H3491" s="38">
        <v>1237.5</v>
      </c>
    </row>
    <row r="3492" spans="1:8">
      <c r="A3492">
        <v>3491</v>
      </c>
      <c r="B3492" t="str">
        <f>IF(Data!$B3496&lt;&gt;INDEX(Unique!$B$2:$B$5, MATCH(Data!$A3496, Unique!$A$2:$A$5, 0)), "Mismatch", "")</f>
        <v/>
      </c>
      <c r="E3492" s="28" t="s">
        <v>22</v>
      </c>
      <c r="F3492" s="38">
        <v>0.54999999999999993</v>
      </c>
      <c r="G3492" s="43">
        <v>2750</v>
      </c>
      <c r="H3492" s="38">
        <v>1512.4999999999998</v>
      </c>
    </row>
    <row r="3493" spans="1:8">
      <c r="A3493">
        <v>3492</v>
      </c>
      <c r="B3493" t="str">
        <f>IF(Data!$B3497&lt;&gt;INDEX(Unique!$B$2:$B$5, MATCH(Data!$A3497, Unique!$A$2:$A$5, 0)), "Mismatch", "")</f>
        <v/>
      </c>
      <c r="E3493" s="28" t="s">
        <v>23</v>
      </c>
      <c r="F3493" s="38">
        <v>0.6</v>
      </c>
      <c r="G3493" s="43">
        <v>4250</v>
      </c>
      <c r="H3493" s="38">
        <v>2550</v>
      </c>
    </row>
    <row r="3494" spans="1:8">
      <c r="A3494">
        <v>3493</v>
      </c>
      <c r="B3494" t="str">
        <f>IF(Data!$B3498&lt;&gt;INDEX(Unique!$B$2:$B$5, MATCH(Data!$A3498, Unique!$A$2:$A$5, 0)), "Mismatch", "")</f>
        <v/>
      </c>
      <c r="E3494" s="28" t="s">
        <v>18</v>
      </c>
      <c r="F3494" s="38">
        <v>0.54999999999999993</v>
      </c>
      <c r="G3494" s="43">
        <v>6500</v>
      </c>
      <c r="H3494" s="38">
        <v>3574.9999999999995</v>
      </c>
    </row>
    <row r="3495" spans="1:8">
      <c r="A3495">
        <v>3494</v>
      </c>
      <c r="B3495" t="str">
        <f>IF(Data!$B3499&lt;&gt;INDEX(Unique!$B$2:$B$5, MATCH(Data!$A3499, Unique!$A$2:$A$5, 0)), "Mismatch", "")</f>
        <v/>
      </c>
      <c r="E3495" s="28" t="s">
        <v>19</v>
      </c>
      <c r="F3495" s="38">
        <v>0.5</v>
      </c>
      <c r="G3495" s="43">
        <v>4000</v>
      </c>
      <c r="H3495" s="38">
        <v>2000</v>
      </c>
    </row>
    <row r="3496" spans="1:8">
      <c r="A3496">
        <v>3495</v>
      </c>
      <c r="B3496" t="str">
        <f>IF(Data!$B3500&lt;&gt;INDEX(Unique!$B$2:$B$5, MATCH(Data!$A3500, Unique!$A$2:$A$5, 0)), "Mismatch", "")</f>
        <v/>
      </c>
      <c r="E3496" s="28" t="s">
        <v>20</v>
      </c>
      <c r="F3496" s="38">
        <v>0.45</v>
      </c>
      <c r="G3496" s="43">
        <v>3250</v>
      </c>
      <c r="H3496" s="38">
        <v>1462.5</v>
      </c>
    </row>
    <row r="3497" spans="1:8">
      <c r="A3497">
        <v>3496</v>
      </c>
      <c r="B3497" t="str">
        <f>IF(Data!$B3501&lt;&gt;INDEX(Unique!$B$2:$B$5, MATCH(Data!$A3501, Unique!$A$2:$A$5, 0)), "Mismatch", "")</f>
        <v/>
      </c>
      <c r="E3497" s="28" t="s">
        <v>21</v>
      </c>
      <c r="F3497" s="38">
        <v>0.45</v>
      </c>
      <c r="G3497" s="43">
        <v>2750</v>
      </c>
      <c r="H3497" s="38">
        <v>1237.5</v>
      </c>
    </row>
    <row r="3498" spans="1:8">
      <c r="A3498">
        <v>3497</v>
      </c>
      <c r="B3498" t="str">
        <f>IF(Data!$B3502&lt;&gt;INDEX(Unique!$B$2:$B$5, MATCH(Data!$A3502, Unique!$A$2:$A$5, 0)), "Mismatch", "")</f>
        <v/>
      </c>
      <c r="E3498" s="28" t="s">
        <v>22</v>
      </c>
      <c r="F3498" s="38">
        <v>0.54999999999999993</v>
      </c>
      <c r="G3498" s="43">
        <v>3000</v>
      </c>
      <c r="H3498" s="38">
        <v>1649.9999999999998</v>
      </c>
    </row>
    <row r="3499" spans="1:8">
      <c r="A3499">
        <v>3498</v>
      </c>
      <c r="B3499" t="str">
        <f>IF(Data!$B3503&lt;&gt;INDEX(Unique!$B$2:$B$5, MATCH(Data!$A3503, Unique!$A$2:$A$5, 0)), "Mismatch", "")</f>
        <v/>
      </c>
      <c r="E3499" s="28" t="s">
        <v>23</v>
      </c>
      <c r="F3499" s="38">
        <v>0.6</v>
      </c>
      <c r="G3499" s="43">
        <v>4750</v>
      </c>
      <c r="H3499" s="38">
        <v>2850</v>
      </c>
    </row>
    <row r="3500" spans="1:8">
      <c r="A3500">
        <v>3499</v>
      </c>
      <c r="B3500" t="str">
        <f>IF(Data!$B3504&lt;&gt;INDEX(Unique!$B$2:$B$5, MATCH(Data!$A3504, Unique!$A$2:$A$5, 0)), "Mismatch", "")</f>
        <v/>
      </c>
      <c r="E3500" s="28" t="s">
        <v>18</v>
      </c>
      <c r="F3500" s="38">
        <v>0.54999999999999993</v>
      </c>
      <c r="G3500" s="43">
        <v>6250</v>
      </c>
      <c r="H3500" s="38">
        <v>3437.4999999999995</v>
      </c>
    </row>
    <row r="3501" spans="1:8">
      <c r="A3501">
        <v>3500</v>
      </c>
      <c r="B3501" t="str">
        <f>IF(Data!$B3505&lt;&gt;INDEX(Unique!$B$2:$B$5, MATCH(Data!$A3505, Unique!$A$2:$A$5, 0)), "Mismatch", "")</f>
        <v/>
      </c>
      <c r="E3501" s="28" t="s">
        <v>19</v>
      </c>
      <c r="F3501" s="38">
        <v>0.5</v>
      </c>
      <c r="G3501" s="43">
        <v>4000</v>
      </c>
      <c r="H3501" s="38">
        <v>2000</v>
      </c>
    </row>
    <row r="3502" spans="1:8">
      <c r="A3502">
        <v>3501</v>
      </c>
      <c r="B3502" t="str">
        <f>IF(Data!$B3506&lt;&gt;INDEX(Unique!$B$2:$B$5, MATCH(Data!$A3506, Unique!$A$2:$A$5, 0)), "Mismatch", "")</f>
        <v/>
      </c>
      <c r="E3502" s="28" t="s">
        <v>20</v>
      </c>
      <c r="F3502" s="38">
        <v>0.45</v>
      </c>
      <c r="G3502" s="43">
        <v>3250</v>
      </c>
      <c r="H3502" s="38">
        <v>1462.5</v>
      </c>
    </row>
    <row r="3503" spans="1:8">
      <c r="A3503">
        <v>3502</v>
      </c>
      <c r="B3503" t="str">
        <f>IF(Data!$B3507&lt;&gt;INDEX(Unique!$B$2:$B$5, MATCH(Data!$A3507, Unique!$A$2:$A$5, 0)), "Mismatch", "")</f>
        <v/>
      </c>
      <c r="E3503" s="28" t="s">
        <v>21</v>
      </c>
      <c r="F3503" s="38">
        <v>0.45</v>
      </c>
      <c r="G3503" s="43">
        <v>2250</v>
      </c>
      <c r="H3503" s="38">
        <v>1012.5</v>
      </c>
    </row>
    <row r="3504" spans="1:8">
      <c r="A3504">
        <v>3503</v>
      </c>
      <c r="B3504" t="str">
        <f>IF(Data!$B3508&lt;&gt;INDEX(Unique!$B$2:$B$5, MATCH(Data!$A3508, Unique!$A$2:$A$5, 0)), "Mismatch", "")</f>
        <v/>
      </c>
      <c r="E3504" s="28" t="s">
        <v>22</v>
      </c>
      <c r="F3504" s="38">
        <v>0.54999999999999993</v>
      </c>
      <c r="G3504" s="43">
        <v>2000</v>
      </c>
      <c r="H3504" s="38">
        <v>1099.9999999999998</v>
      </c>
    </row>
    <row r="3505" spans="1:8">
      <c r="A3505">
        <v>3504</v>
      </c>
      <c r="B3505" t="str">
        <f>IF(Data!$B3509&lt;&gt;INDEX(Unique!$B$2:$B$5, MATCH(Data!$A3509, Unique!$A$2:$A$5, 0)), "Mismatch", "")</f>
        <v/>
      </c>
      <c r="E3505" s="28" t="s">
        <v>23</v>
      </c>
      <c r="F3505" s="38">
        <v>0.6</v>
      </c>
      <c r="G3505" s="43">
        <v>3750</v>
      </c>
      <c r="H3505" s="38">
        <v>2250</v>
      </c>
    </row>
    <row r="3506" spans="1:8">
      <c r="A3506">
        <v>3505</v>
      </c>
      <c r="B3506" t="str">
        <f>IF(Data!$B3510&lt;&gt;INDEX(Unique!$B$2:$B$5, MATCH(Data!$A3510, Unique!$A$2:$A$5, 0)), "Mismatch", "")</f>
        <v/>
      </c>
      <c r="E3506" s="28" t="s">
        <v>18</v>
      </c>
      <c r="F3506" s="38">
        <v>0.54999999999999993</v>
      </c>
      <c r="G3506" s="43">
        <v>5000</v>
      </c>
      <c r="H3506" s="38">
        <v>2749.9999999999995</v>
      </c>
    </row>
    <row r="3507" spans="1:8">
      <c r="A3507">
        <v>3506</v>
      </c>
      <c r="B3507" t="str">
        <f>IF(Data!$B3511&lt;&gt;INDEX(Unique!$B$2:$B$5, MATCH(Data!$A3511, Unique!$A$2:$A$5, 0)), "Mismatch", "")</f>
        <v/>
      </c>
      <c r="E3507" s="28" t="s">
        <v>19</v>
      </c>
      <c r="F3507" s="38">
        <v>0.5</v>
      </c>
      <c r="G3507" s="43">
        <v>3000</v>
      </c>
      <c r="H3507" s="38">
        <v>1500</v>
      </c>
    </row>
    <row r="3508" spans="1:8">
      <c r="A3508">
        <v>3507</v>
      </c>
      <c r="B3508" t="str">
        <f>IF(Data!$B3512&lt;&gt;INDEX(Unique!$B$2:$B$5, MATCH(Data!$A3512, Unique!$A$2:$A$5, 0)), "Mismatch", "")</f>
        <v/>
      </c>
      <c r="E3508" s="28" t="s">
        <v>20</v>
      </c>
      <c r="F3508" s="38">
        <v>0.45</v>
      </c>
      <c r="G3508" s="43">
        <v>2000</v>
      </c>
      <c r="H3508" s="38">
        <v>900</v>
      </c>
    </row>
    <row r="3509" spans="1:8">
      <c r="A3509">
        <v>3508</v>
      </c>
      <c r="B3509" t="str">
        <f>IF(Data!$B3513&lt;&gt;INDEX(Unique!$B$2:$B$5, MATCH(Data!$A3513, Unique!$A$2:$A$5, 0)), "Mismatch", "")</f>
        <v/>
      </c>
      <c r="E3509" s="28" t="s">
        <v>21</v>
      </c>
      <c r="F3509" s="38">
        <v>0.45</v>
      </c>
      <c r="G3509" s="43">
        <v>1750</v>
      </c>
      <c r="H3509" s="38">
        <v>787.5</v>
      </c>
    </row>
    <row r="3510" spans="1:8">
      <c r="A3510">
        <v>3509</v>
      </c>
      <c r="B3510" t="str">
        <f>IF(Data!$B3514&lt;&gt;INDEX(Unique!$B$2:$B$5, MATCH(Data!$A3514, Unique!$A$2:$A$5, 0)), "Mismatch", "")</f>
        <v/>
      </c>
      <c r="E3510" s="28" t="s">
        <v>22</v>
      </c>
      <c r="F3510" s="38">
        <v>0.54999999999999993</v>
      </c>
      <c r="G3510" s="43">
        <v>1750</v>
      </c>
      <c r="H3510" s="38">
        <v>962.49999999999989</v>
      </c>
    </row>
    <row r="3511" spans="1:8">
      <c r="A3511">
        <v>3510</v>
      </c>
      <c r="B3511" t="str">
        <f>IF(Data!$B3515&lt;&gt;INDEX(Unique!$B$2:$B$5, MATCH(Data!$A3515, Unique!$A$2:$A$5, 0)), "Mismatch", "")</f>
        <v/>
      </c>
      <c r="E3511" s="28" t="s">
        <v>23</v>
      </c>
      <c r="F3511" s="38">
        <v>0.6</v>
      </c>
      <c r="G3511" s="43">
        <v>2750</v>
      </c>
      <c r="H3511" s="38">
        <v>1650</v>
      </c>
    </row>
    <row r="3512" spans="1:8">
      <c r="A3512">
        <v>3511</v>
      </c>
      <c r="B3512" t="str">
        <f>IF(Data!$B3516&lt;&gt;INDEX(Unique!$B$2:$B$5, MATCH(Data!$A3516, Unique!$A$2:$A$5, 0)), "Mismatch", "")</f>
        <v/>
      </c>
      <c r="E3512" s="28" t="s">
        <v>18</v>
      </c>
      <c r="F3512" s="38">
        <v>0.6</v>
      </c>
      <c r="G3512" s="43">
        <v>4500</v>
      </c>
      <c r="H3512" s="38">
        <v>2700</v>
      </c>
    </row>
    <row r="3513" spans="1:8">
      <c r="A3513">
        <v>3512</v>
      </c>
      <c r="B3513" t="str">
        <f>IF(Data!$B3517&lt;&gt;INDEX(Unique!$B$2:$B$5, MATCH(Data!$A3517, Unique!$A$2:$A$5, 0)), "Mismatch", "")</f>
        <v/>
      </c>
      <c r="E3513" s="28" t="s">
        <v>19</v>
      </c>
      <c r="F3513" s="38">
        <v>0.55000000000000004</v>
      </c>
      <c r="G3513" s="43">
        <v>2750</v>
      </c>
      <c r="H3513" s="38">
        <v>1512.5000000000002</v>
      </c>
    </row>
    <row r="3514" spans="1:8">
      <c r="A3514">
        <v>3513</v>
      </c>
      <c r="B3514" t="str">
        <f>IF(Data!$B3518&lt;&gt;INDEX(Unique!$B$2:$B$5, MATCH(Data!$A3518, Unique!$A$2:$A$5, 0)), "Mismatch", "")</f>
        <v/>
      </c>
      <c r="E3514" s="28" t="s">
        <v>20</v>
      </c>
      <c r="F3514" s="38">
        <v>0.55000000000000004</v>
      </c>
      <c r="G3514" s="43">
        <v>1750</v>
      </c>
      <c r="H3514" s="38">
        <v>962.50000000000011</v>
      </c>
    </row>
    <row r="3515" spans="1:8">
      <c r="A3515">
        <v>3514</v>
      </c>
      <c r="B3515" t="str">
        <f>IF(Data!$B3519&lt;&gt;INDEX(Unique!$B$2:$B$5, MATCH(Data!$A3519, Unique!$A$2:$A$5, 0)), "Mismatch", "")</f>
        <v/>
      </c>
      <c r="E3515" s="28" t="s">
        <v>21</v>
      </c>
      <c r="F3515" s="38">
        <v>0.55000000000000004</v>
      </c>
      <c r="G3515" s="43">
        <v>1500</v>
      </c>
      <c r="H3515" s="38">
        <v>825.00000000000011</v>
      </c>
    </row>
    <row r="3516" spans="1:8">
      <c r="A3516">
        <v>3515</v>
      </c>
      <c r="B3516" t="str">
        <f>IF(Data!$B3520&lt;&gt;INDEX(Unique!$B$2:$B$5, MATCH(Data!$A3520, Unique!$A$2:$A$5, 0)), "Mismatch", "")</f>
        <v/>
      </c>
      <c r="E3516" s="28" t="s">
        <v>22</v>
      </c>
      <c r="F3516" s="38">
        <v>0.65</v>
      </c>
      <c r="G3516" s="43">
        <v>1500</v>
      </c>
      <c r="H3516" s="38">
        <v>975</v>
      </c>
    </row>
    <row r="3517" spans="1:8">
      <c r="A3517">
        <v>3516</v>
      </c>
      <c r="B3517" t="str">
        <f>IF(Data!$B3521&lt;&gt;INDEX(Unique!$B$2:$B$5, MATCH(Data!$A3521, Unique!$A$2:$A$5, 0)), "Mismatch", "")</f>
        <v/>
      </c>
      <c r="E3517" s="28" t="s">
        <v>23</v>
      </c>
      <c r="F3517" s="38">
        <v>0.7</v>
      </c>
      <c r="G3517" s="43">
        <v>2750</v>
      </c>
      <c r="H3517" s="38">
        <v>1924.9999999999998</v>
      </c>
    </row>
    <row r="3518" spans="1:8">
      <c r="A3518">
        <v>3517</v>
      </c>
      <c r="B3518" t="str">
        <f>IF(Data!$B3522&lt;&gt;INDEX(Unique!$B$2:$B$5, MATCH(Data!$A3522, Unique!$A$2:$A$5, 0)), "Mismatch", "")</f>
        <v/>
      </c>
      <c r="E3518" s="28" t="s">
        <v>18</v>
      </c>
      <c r="F3518" s="38">
        <v>0.65</v>
      </c>
      <c r="G3518" s="43">
        <v>4250</v>
      </c>
      <c r="H3518" s="38">
        <v>2762.5</v>
      </c>
    </row>
    <row r="3519" spans="1:8">
      <c r="A3519">
        <v>3518</v>
      </c>
      <c r="B3519" t="str">
        <f>IF(Data!$B3523&lt;&gt;INDEX(Unique!$B$2:$B$5, MATCH(Data!$A3523, Unique!$A$2:$A$5, 0)), "Mismatch", "")</f>
        <v/>
      </c>
      <c r="E3519" s="28" t="s">
        <v>19</v>
      </c>
      <c r="F3519" s="38">
        <v>0.55000000000000004</v>
      </c>
      <c r="G3519" s="43">
        <v>3000</v>
      </c>
      <c r="H3519" s="38">
        <v>1650.0000000000002</v>
      </c>
    </row>
    <row r="3520" spans="1:8">
      <c r="A3520">
        <v>3519</v>
      </c>
      <c r="B3520" t="str">
        <f>IF(Data!$B3524&lt;&gt;INDEX(Unique!$B$2:$B$5, MATCH(Data!$A3524, Unique!$A$2:$A$5, 0)), "Mismatch", "")</f>
        <v/>
      </c>
      <c r="E3520" s="28" t="s">
        <v>20</v>
      </c>
      <c r="F3520" s="38">
        <v>0.55000000000000004</v>
      </c>
      <c r="G3520" s="43">
        <v>2950</v>
      </c>
      <c r="H3520" s="38">
        <v>1622.5000000000002</v>
      </c>
    </row>
    <row r="3521" spans="1:8">
      <c r="A3521">
        <v>3520</v>
      </c>
      <c r="B3521" t="str">
        <f>IF(Data!$B3525&lt;&gt;INDEX(Unique!$B$2:$B$5, MATCH(Data!$A3525, Unique!$A$2:$A$5, 0)), "Mismatch", "")</f>
        <v/>
      </c>
      <c r="E3521" s="28" t="s">
        <v>21</v>
      </c>
      <c r="F3521" s="38">
        <v>0.55000000000000004</v>
      </c>
      <c r="G3521" s="43">
        <v>2750</v>
      </c>
      <c r="H3521" s="38">
        <v>1512.5000000000002</v>
      </c>
    </row>
    <row r="3522" spans="1:8">
      <c r="A3522">
        <v>3521</v>
      </c>
      <c r="B3522" t="str">
        <f>IF(Data!$B3526&lt;&gt;INDEX(Unique!$B$2:$B$5, MATCH(Data!$A3526, Unique!$A$2:$A$5, 0)), "Mismatch", "")</f>
        <v/>
      </c>
      <c r="E3522" s="28" t="s">
        <v>22</v>
      </c>
      <c r="F3522" s="38">
        <v>0.65</v>
      </c>
      <c r="G3522" s="43">
        <v>2500</v>
      </c>
      <c r="H3522" s="38">
        <v>1625</v>
      </c>
    </row>
    <row r="3523" spans="1:8">
      <c r="A3523">
        <v>3522</v>
      </c>
      <c r="B3523" t="str">
        <f>IF(Data!$B3527&lt;&gt;INDEX(Unique!$B$2:$B$5, MATCH(Data!$A3527, Unique!$A$2:$A$5, 0)), "Mismatch", "")</f>
        <v/>
      </c>
      <c r="E3523" s="28" t="s">
        <v>23</v>
      </c>
      <c r="F3523" s="38">
        <v>0.7</v>
      </c>
      <c r="G3523" s="43">
        <v>3500</v>
      </c>
      <c r="H3523" s="38">
        <v>2450</v>
      </c>
    </row>
    <row r="3524" spans="1:8">
      <c r="A3524">
        <v>3523</v>
      </c>
      <c r="B3524" t="str">
        <f>IF(Data!$B3528&lt;&gt;INDEX(Unique!$B$2:$B$5, MATCH(Data!$A3528, Unique!$A$2:$A$5, 0)), "Mismatch", "")</f>
        <v/>
      </c>
      <c r="E3524" s="28" t="s">
        <v>18</v>
      </c>
      <c r="F3524" s="38">
        <v>0.65</v>
      </c>
      <c r="G3524" s="43">
        <v>5750</v>
      </c>
      <c r="H3524" s="38">
        <v>3737.5</v>
      </c>
    </row>
    <row r="3525" spans="1:8">
      <c r="A3525">
        <v>3524</v>
      </c>
      <c r="B3525" t="str">
        <f>IF(Data!$B3529&lt;&gt;INDEX(Unique!$B$2:$B$5, MATCH(Data!$A3529, Unique!$A$2:$A$5, 0)), "Mismatch", "")</f>
        <v/>
      </c>
      <c r="E3525" s="28" t="s">
        <v>19</v>
      </c>
      <c r="F3525" s="38">
        <v>0.55000000000000004</v>
      </c>
      <c r="G3525" s="43">
        <v>3750</v>
      </c>
      <c r="H3525" s="38">
        <v>2062.5</v>
      </c>
    </row>
    <row r="3526" spans="1:8">
      <c r="A3526">
        <v>3525</v>
      </c>
      <c r="B3526" t="str">
        <f>IF(Data!$B3530&lt;&gt;INDEX(Unique!$B$2:$B$5, MATCH(Data!$A3530, Unique!$A$2:$A$5, 0)), "Mismatch", "")</f>
        <v/>
      </c>
      <c r="E3526" s="28" t="s">
        <v>20</v>
      </c>
      <c r="F3526" s="38">
        <v>0.55000000000000004</v>
      </c>
      <c r="G3526" s="43">
        <v>3500</v>
      </c>
      <c r="H3526" s="38">
        <v>1925.0000000000002</v>
      </c>
    </row>
    <row r="3527" spans="1:8">
      <c r="A3527">
        <v>3526</v>
      </c>
      <c r="B3527" t="str">
        <f>IF(Data!$B3531&lt;&gt;INDEX(Unique!$B$2:$B$5, MATCH(Data!$A3531, Unique!$A$2:$A$5, 0)), "Mismatch", "")</f>
        <v/>
      </c>
      <c r="E3527" s="28" t="s">
        <v>21</v>
      </c>
      <c r="F3527" s="38">
        <v>0.55000000000000004</v>
      </c>
      <c r="G3527" s="43">
        <v>3000</v>
      </c>
      <c r="H3527" s="38">
        <v>1650.0000000000002</v>
      </c>
    </row>
    <row r="3528" spans="1:8">
      <c r="A3528">
        <v>3527</v>
      </c>
      <c r="B3528" t="str">
        <f>IF(Data!$B3532&lt;&gt;INDEX(Unique!$B$2:$B$5, MATCH(Data!$A3532, Unique!$A$2:$A$5, 0)), "Mismatch", "")</f>
        <v/>
      </c>
      <c r="E3528" s="28" t="s">
        <v>22</v>
      </c>
      <c r="F3528" s="38">
        <v>0.65</v>
      </c>
      <c r="G3528" s="43">
        <v>3000</v>
      </c>
      <c r="H3528" s="38">
        <v>1950</v>
      </c>
    </row>
    <row r="3529" spans="1:8">
      <c r="A3529">
        <v>3528</v>
      </c>
      <c r="B3529" t="str">
        <f>IF(Data!$B3533&lt;&gt;INDEX(Unique!$B$2:$B$5, MATCH(Data!$A3533, Unique!$A$2:$A$5, 0)), "Mismatch", "")</f>
        <v/>
      </c>
      <c r="E3529" s="28" t="s">
        <v>23</v>
      </c>
      <c r="F3529" s="38">
        <v>0.7</v>
      </c>
      <c r="G3529" s="43">
        <v>4000</v>
      </c>
      <c r="H3529" s="38">
        <v>2800</v>
      </c>
    </row>
    <row r="3530" spans="1:8">
      <c r="A3530">
        <v>3529</v>
      </c>
      <c r="B3530" t="str">
        <f>IF(Data!$B3534&lt;&gt;INDEX(Unique!$B$2:$B$5, MATCH(Data!$A3534, Unique!$A$2:$A$5, 0)), "Mismatch", "")</f>
        <v/>
      </c>
      <c r="E3530" s="28" t="s">
        <v>18</v>
      </c>
      <c r="F3530" s="38">
        <v>0.35000000000000003</v>
      </c>
      <c r="G3530" s="43">
        <v>4250</v>
      </c>
      <c r="H3530" s="38">
        <v>1487.5000000000002</v>
      </c>
    </row>
    <row r="3531" spans="1:8">
      <c r="A3531">
        <v>3530</v>
      </c>
      <c r="B3531" t="str">
        <f>IF(Data!$B3535&lt;&gt;INDEX(Unique!$B$2:$B$5, MATCH(Data!$A3535, Unique!$A$2:$A$5, 0)), "Mismatch", "")</f>
        <v/>
      </c>
      <c r="E3531" s="28" t="s">
        <v>19</v>
      </c>
      <c r="F3531" s="38">
        <v>0.35000000000000003</v>
      </c>
      <c r="G3531" s="43">
        <v>2250</v>
      </c>
      <c r="H3531" s="38">
        <v>787.50000000000011</v>
      </c>
    </row>
    <row r="3532" spans="1:8">
      <c r="A3532">
        <v>3531</v>
      </c>
      <c r="B3532" t="str">
        <f>IF(Data!$B3536&lt;&gt;INDEX(Unique!$B$2:$B$5, MATCH(Data!$A3536, Unique!$A$2:$A$5, 0)), "Mismatch", "")</f>
        <v/>
      </c>
      <c r="E3532" s="28" t="s">
        <v>20</v>
      </c>
      <c r="F3532" s="38">
        <v>0.25000000000000006</v>
      </c>
      <c r="G3532" s="43">
        <v>2250</v>
      </c>
      <c r="H3532" s="38">
        <v>562.50000000000011</v>
      </c>
    </row>
    <row r="3533" spans="1:8">
      <c r="A3533">
        <v>3532</v>
      </c>
      <c r="B3533" t="str">
        <f>IF(Data!$B3537&lt;&gt;INDEX(Unique!$B$2:$B$5, MATCH(Data!$A3537, Unique!$A$2:$A$5, 0)), "Mismatch", "")</f>
        <v/>
      </c>
      <c r="E3533" s="28" t="s">
        <v>21</v>
      </c>
      <c r="F3533" s="38">
        <v>0.3</v>
      </c>
      <c r="G3533" s="43">
        <v>750</v>
      </c>
      <c r="H3533" s="38">
        <v>225</v>
      </c>
    </row>
    <row r="3534" spans="1:8">
      <c r="A3534">
        <v>3533</v>
      </c>
      <c r="B3534" t="str">
        <f>IF(Data!$B3538&lt;&gt;INDEX(Unique!$B$2:$B$5, MATCH(Data!$A3538, Unique!$A$2:$A$5, 0)), "Mismatch", "")</f>
        <v/>
      </c>
      <c r="E3534" s="28" t="s">
        <v>22</v>
      </c>
      <c r="F3534" s="38">
        <v>0.45</v>
      </c>
      <c r="G3534" s="43">
        <v>1250</v>
      </c>
      <c r="H3534" s="38">
        <v>562.5</v>
      </c>
    </row>
    <row r="3535" spans="1:8">
      <c r="A3535">
        <v>3534</v>
      </c>
      <c r="B3535" t="str">
        <f>IF(Data!$B3539&lt;&gt;INDEX(Unique!$B$2:$B$5, MATCH(Data!$A3539, Unique!$A$2:$A$5, 0)), "Mismatch", "")</f>
        <v/>
      </c>
      <c r="E3535" s="28" t="s">
        <v>23</v>
      </c>
      <c r="F3535" s="38">
        <v>0.35000000000000003</v>
      </c>
      <c r="G3535" s="43">
        <v>2250</v>
      </c>
      <c r="H3535" s="38">
        <v>787.50000000000011</v>
      </c>
    </row>
    <row r="3536" spans="1:8">
      <c r="A3536">
        <v>3535</v>
      </c>
      <c r="B3536" t="str">
        <f>IF(Data!$B3540&lt;&gt;INDEX(Unique!$B$2:$B$5, MATCH(Data!$A3540, Unique!$A$2:$A$5, 0)), "Mismatch", "")</f>
        <v/>
      </c>
      <c r="E3536" s="28" t="s">
        <v>18</v>
      </c>
      <c r="F3536" s="38">
        <v>0.35000000000000003</v>
      </c>
      <c r="G3536" s="43">
        <v>4750</v>
      </c>
      <c r="H3536" s="38">
        <v>1662.5000000000002</v>
      </c>
    </row>
    <row r="3537" spans="1:8">
      <c r="A3537">
        <v>3536</v>
      </c>
      <c r="B3537" t="str">
        <f>IF(Data!$B3541&lt;&gt;INDEX(Unique!$B$2:$B$5, MATCH(Data!$A3541, Unique!$A$2:$A$5, 0)), "Mismatch", "")</f>
        <v/>
      </c>
      <c r="E3537" s="28" t="s">
        <v>19</v>
      </c>
      <c r="F3537" s="38">
        <v>0.35000000000000003</v>
      </c>
      <c r="G3537" s="43">
        <v>1250</v>
      </c>
      <c r="H3537" s="38">
        <v>437.50000000000006</v>
      </c>
    </row>
    <row r="3538" spans="1:8">
      <c r="A3538">
        <v>3537</v>
      </c>
      <c r="B3538" t="str">
        <f>IF(Data!$B3542&lt;&gt;INDEX(Unique!$B$2:$B$5, MATCH(Data!$A3542, Unique!$A$2:$A$5, 0)), "Mismatch", "")</f>
        <v/>
      </c>
      <c r="E3538" s="28" t="s">
        <v>20</v>
      </c>
      <c r="F3538" s="38">
        <v>0.25000000000000006</v>
      </c>
      <c r="G3538" s="43">
        <v>1750</v>
      </c>
      <c r="H3538" s="38">
        <v>437.50000000000011</v>
      </c>
    </row>
    <row r="3539" spans="1:8">
      <c r="A3539">
        <v>3538</v>
      </c>
      <c r="B3539" t="str">
        <f>IF(Data!$B3543&lt;&gt;INDEX(Unique!$B$2:$B$5, MATCH(Data!$A3543, Unique!$A$2:$A$5, 0)), "Mismatch", "")</f>
        <v/>
      </c>
      <c r="E3539" s="28" t="s">
        <v>21</v>
      </c>
      <c r="F3539" s="38">
        <v>0.3</v>
      </c>
      <c r="G3539" s="43">
        <v>500</v>
      </c>
      <c r="H3539" s="38">
        <v>150</v>
      </c>
    </row>
    <row r="3540" spans="1:8">
      <c r="A3540">
        <v>3539</v>
      </c>
      <c r="B3540" t="str">
        <f>IF(Data!$B3544&lt;&gt;INDEX(Unique!$B$2:$B$5, MATCH(Data!$A3544, Unique!$A$2:$A$5, 0)), "Mismatch", "")</f>
        <v/>
      </c>
      <c r="E3540" s="28" t="s">
        <v>22</v>
      </c>
      <c r="F3540" s="38">
        <v>0.45</v>
      </c>
      <c r="G3540" s="43">
        <v>1250</v>
      </c>
      <c r="H3540" s="38">
        <v>562.5</v>
      </c>
    </row>
    <row r="3541" spans="1:8">
      <c r="A3541">
        <v>3540</v>
      </c>
      <c r="B3541" t="str">
        <f>IF(Data!$B3545&lt;&gt;INDEX(Unique!$B$2:$B$5, MATCH(Data!$A3545, Unique!$A$2:$A$5, 0)), "Mismatch", "")</f>
        <v/>
      </c>
      <c r="E3541" s="28" t="s">
        <v>23</v>
      </c>
      <c r="F3541" s="38">
        <v>0.35000000000000003</v>
      </c>
      <c r="G3541" s="43">
        <v>2250</v>
      </c>
      <c r="H3541" s="38">
        <v>787.50000000000011</v>
      </c>
    </row>
    <row r="3542" spans="1:8">
      <c r="A3542">
        <v>3541</v>
      </c>
      <c r="B3542" t="str">
        <f>IF(Data!$B3546&lt;&gt;INDEX(Unique!$B$2:$B$5, MATCH(Data!$A3546, Unique!$A$2:$A$5, 0)), "Mismatch", "")</f>
        <v/>
      </c>
      <c r="E3542" s="28" t="s">
        <v>18</v>
      </c>
      <c r="F3542" s="38">
        <v>0.35000000000000003</v>
      </c>
      <c r="G3542" s="43">
        <v>4450</v>
      </c>
      <c r="H3542" s="38">
        <v>1557.5000000000002</v>
      </c>
    </row>
    <row r="3543" spans="1:8">
      <c r="A3543">
        <v>3542</v>
      </c>
      <c r="B3543" t="str">
        <f>IF(Data!$B3547&lt;&gt;INDEX(Unique!$B$2:$B$5, MATCH(Data!$A3547, Unique!$A$2:$A$5, 0)), "Mismatch", "")</f>
        <v/>
      </c>
      <c r="E3543" s="28" t="s">
        <v>19</v>
      </c>
      <c r="F3543" s="38">
        <v>0.35000000000000003</v>
      </c>
      <c r="G3543" s="43">
        <v>1500</v>
      </c>
      <c r="H3543" s="38">
        <v>525</v>
      </c>
    </row>
    <row r="3544" spans="1:8">
      <c r="A3544">
        <v>3543</v>
      </c>
      <c r="B3544" t="str">
        <f>IF(Data!$B3548&lt;&gt;INDEX(Unique!$B$2:$B$5, MATCH(Data!$A3548, Unique!$A$2:$A$5, 0)), "Mismatch", "")</f>
        <v/>
      </c>
      <c r="E3544" s="28" t="s">
        <v>20</v>
      </c>
      <c r="F3544" s="38">
        <v>0.25000000000000006</v>
      </c>
      <c r="G3544" s="43">
        <v>1750</v>
      </c>
      <c r="H3544" s="38">
        <v>437.50000000000011</v>
      </c>
    </row>
    <row r="3545" spans="1:8">
      <c r="A3545">
        <v>3544</v>
      </c>
      <c r="B3545" t="str">
        <f>IF(Data!$B3549&lt;&gt;INDEX(Unique!$B$2:$B$5, MATCH(Data!$A3549, Unique!$A$2:$A$5, 0)), "Mismatch", "")</f>
        <v/>
      </c>
      <c r="E3545" s="28" t="s">
        <v>21</v>
      </c>
      <c r="F3545" s="38">
        <v>0.3</v>
      </c>
      <c r="G3545" s="43">
        <v>250</v>
      </c>
      <c r="H3545" s="38">
        <v>75</v>
      </c>
    </row>
    <row r="3546" spans="1:8">
      <c r="A3546">
        <v>3545</v>
      </c>
      <c r="B3546" t="str">
        <f>IF(Data!$B3550&lt;&gt;INDEX(Unique!$B$2:$B$5, MATCH(Data!$A3550, Unique!$A$2:$A$5, 0)), "Mismatch", "")</f>
        <v/>
      </c>
      <c r="E3546" s="28" t="s">
        <v>22</v>
      </c>
      <c r="F3546" s="38">
        <v>0.45</v>
      </c>
      <c r="G3546" s="43">
        <v>750</v>
      </c>
      <c r="H3546" s="38">
        <v>337.5</v>
      </c>
    </row>
    <row r="3547" spans="1:8">
      <c r="A3547">
        <v>3546</v>
      </c>
      <c r="B3547" t="str">
        <f>IF(Data!$B3551&lt;&gt;INDEX(Unique!$B$2:$B$5, MATCH(Data!$A3551, Unique!$A$2:$A$5, 0)), "Mismatch", "")</f>
        <v/>
      </c>
      <c r="E3547" s="28" t="s">
        <v>23</v>
      </c>
      <c r="F3547" s="38">
        <v>0.35000000000000003</v>
      </c>
      <c r="G3547" s="43">
        <v>1750</v>
      </c>
      <c r="H3547" s="38">
        <v>612.50000000000011</v>
      </c>
    </row>
    <row r="3548" spans="1:8">
      <c r="A3548">
        <v>3547</v>
      </c>
      <c r="B3548" t="str">
        <f>IF(Data!$B3552&lt;&gt;INDEX(Unique!$B$2:$B$5, MATCH(Data!$A3552, Unique!$A$2:$A$5, 0)), "Mismatch", "")</f>
        <v/>
      </c>
      <c r="E3548" s="28" t="s">
        <v>18</v>
      </c>
      <c r="F3548" s="38">
        <v>0.35000000000000003</v>
      </c>
      <c r="G3548" s="43">
        <v>4250</v>
      </c>
      <c r="H3548" s="38">
        <v>1487.5000000000002</v>
      </c>
    </row>
    <row r="3549" spans="1:8">
      <c r="A3549">
        <v>3548</v>
      </c>
      <c r="B3549" t="str">
        <f>IF(Data!$B3553&lt;&gt;INDEX(Unique!$B$2:$B$5, MATCH(Data!$A3553, Unique!$A$2:$A$5, 0)), "Mismatch", "")</f>
        <v/>
      </c>
      <c r="E3549" s="28" t="s">
        <v>19</v>
      </c>
      <c r="F3549" s="38">
        <v>0.35000000000000003</v>
      </c>
      <c r="G3549" s="43">
        <v>1250</v>
      </c>
      <c r="H3549" s="38">
        <v>437.50000000000006</v>
      </c>
    </row>
    <row r="3550" spans="1:8">
      <c r="A3550">
        <v>3549</v>
      </c>
      <c r="B3550" t="str">
        <f>IF(Data!$B3554&lt;&gt;INDEX(Unique!$B$2:$B$5, MATCH(Data!$A3554, Unique!$A$2:$A$5, 0)), "Mismatch", "")</f>
        <v/>
      </c>
      <c r="E3550" s="28" t="s">
        <v>20</v>
      </c>
      <c r="F3550" s="38">
        <v>0.25000000000000006</v>
      </c>
      <c r="G3550" s="43">
        <v>1250</v>
      </c>
      <c r="H3550" s="38">
        <v>312.50000000000006</v>
      </c>
    </row>
    <row r="3551" spans="1:8">
      <c r="A3551">
        <v>3550</v>
      </c>
      <c r="B3551" t="str">
        <f>IF(Data!$B3555&lt;&gt;INDEX(Unique!$B$2:$B$5, MATCH(Data!$A3555, Unique!$A$2:$A$5, 0)), "Mismatch", "")</f>
        <v/>
      </c>
      <c r="E3551" s="28" t="s">
        <v>21</v>
      </c>
      <c r="F3551" s="38">
        <v>0.3</v>
      </c>
      <c r="G3551" s="43">
        <v>500</v>
      </c>
      <c r="H3551" s="38">
        <v>150</v>
      </c>
    </row>
    <row r="3552" spans="1:8">
      <c r="A3552">
        <v>3551</v>
      </c>
      <c r="B3552" t="str">
        <f>IF(Data!$B3556&lt;&gt;INDEX(Unique!$B$2:$B$5, MATCH(Data!$A3556, Unique!$A$2:$A$5, 0)), "Mismatch", "")</f>
        <v/>
      </c>
      <c r="E3552" s="28" t="s">
        <v>22</v>
      </c>
      <c r="F3552" s="38">
        <v>0.45</v>
      </c>
      <c r="G3552" s="43">
        <v>500</v>
      </c>
      <c r="H3552" s="38">
        <v>225</v>
      </c>
    </row>
    <row r="3553" spans="1:8">
      <c r="A3553">
        <v>3552</v>
      </c>
      <c r="B3553" t="str">
        <f>IF(Data!$B3557&lt;&gt;INDEX(Unique!$B$2:$B$5, MATCH(Data!$A3557, Unique!$A$2:$A$5, 0)), "Mismatch", "")</f>
        <v/>
      </c>
      <c r="E3553" s="28" t="s">
        <v>23</v>
      </c>
      <c r="F3553" s="38">
        <v>0.35000000000000003</v>
      </c>
      <c r="G3553" s="43">
        <v>2000</v>
      </c>
      <c r="H3553" s="38">
        <v>700.00000000000011</v>
      </c>
    </row>
    <row r="3554" spans="1:8">
      <c r="A3554">
        <v>3553</v>
      </c>
      <c r="B3554" t="str">
        <f>IF(Data!$B3558&lt;&gt;INDEX(Unique!$B$2:$B$5, MATCH(Data!$A3558, Unique!$A$2:$A$5, 0)), "Mismatch", "")</f>
        <v/>
      </c>
      <c r="E3554" s="28" t="s">
        <v>18</v>
      </c>
      <c r="F3554" s="38">
        <v>0.49999999999999994</v>
      </c>
      <c r="G3554" s="43">
        <v>4700</v>
      </c>
      <c r="H3554" s="38">
        <v>2349.9999999999995</v>
      </c>
    </row>
    <row r="3555" spans="1:8">
      <c r="A3555">
        <v>3554</v>
      </c>
      <c r="B3555" t="str">
        <f>IF(Data!$B3559&lt;&gt;INDEX(Unique!$B$2:$B$5, MATCH(Data!$A3559, Unique!$A$2:$A$5, 0)), "Mismatch", "")</f>
        <v/>
      </c>
      <c r="E3555" s="28" t="s">
        <v>19</v>
      </c>
      <c r="F3555" s="38">
        <v>0.45</v>
      </c>
      <c r="G3555" s="43">
        <v>1750</v>
      </c>
      <c r="H3555" s="38">
        <v>787.5</v>
      </c>
    </row>
    <row r="3556" spans="1:8">
      <c r="A3556">
        <v>3555</v>
      </c>
      <c r="B3556" t="str">
        <f>IF(Data!$B3560&lt;&gt;INDEX(Unique!$B$2:$B$5, MATCH(Data!$A3560, Unique!$A$2:$A$5, 0)), "Mismatch", "")</f>
        <v/>
      </c>
      <c r="E3556" s="28" t="s">
        <v>20</v>
      </c>
      <c r="F3556" s="38">
        <v>0.4</v>
      </c>
      <c r="G3556" s="43">
        <v>2000</v>
      </c>
      <c r="H3556" s="38">
        <v>800</v>
      </c>
    </row>
    <row r="3557" spans="1:8">
      <c r="A3557">
        <v>3556</v>
      </c>
      <c r="B3557" t="str">
        <f>IF(Data!$B3561&lt;&gt;INDEX(Unique!$B$2:$B$5, MATCH(Data!$A3561, Unique!$A$2:$A$5, 0)), "Mismatch", "")</f>
        <v/>
      </c>
      <c r="E3557" s="28" t="s">
        <v>21</v>
      </c>
      <c r="F3557" s="38">
        <v>0.4</v>
      </c>
      <c r="G3557" s="43">
        <v>1500</v>
      </c>
      <c r="H3557" s="38">
        <v>600</v>
      </c>
    </row>
    <row r="3558" spans="1:8">
      <c r="A3558">
        <v>3557</v>
      </c>
      <c r="B3558" t="str">
        <f>IF(Data!$B3562&lt;&gt;INDEX(Unique!$B$2:$B$5, MATCH(Data!$A3562, Unique!$A$2:$A$5, 0)), "Mismatch", "")</f>
        <v/>
      </c>
      <c r="E3558" s="28" t="s">
        <v>22</v>
      </c>
      <c r="F3558" s="38">
        <v>0.49999999999999994</v>
      </c>
      <c r="G3558" s="43">
        <v>1750</v>
      </c>
      <c r="H3558" s="38">
        <v>874.99999999999989</v>
      </c>
    </row>
    <row r="3559" spans="1:8">
      <c r="A3559">
        <v>3558</v>
      </c>
      <c r="B3559" t="str">
        <f>IF(Data!$B3563&lt;&gt;INDEX(Unique!$B$2:$B$5, MATCH(Data!$A3563, Unique!$A$2:$A$5, 0)), "Mismatch", "")</f>
        <v/>
      </c>
      <c r="E3559" s="28" t="s">
        <v>23</v>
      </c>
      <c r="F3559" s="38">
        <v>0.54999999999999993</v>
      </c>
      <c r="G3559" s="43">
        <v>3000</v>
      </c>
      <c r="H3559" s="38">
        <v>1649.9999999999998</v>
      </c>
    </row>
    <row r="3560" spans="1:8">
      <c r="A3560">
        <v>3559</v>
      </c>
      <c r="B3560" t="str">
        <f>IF(Data!$B3564&lt;&gt;INDEX(Unique!$B$2:$B$5, MATCH(Data!$A3564, Unique!$A$2:$A$5, 0)), "Mismatch", "")</f>
        <v/>
      </c>
      <c r="E3560" s="28" t="s">
        <v>18</v>
      </c>
      <c r="F3560" s="38">
        <v>0.49999999999999994</v>
      </c>
      <c r="G3560" s="43">
        <v>5500</v>
      </c>
      <c r="H3560" s="38">
        <v>2749.9999999999995</v>
      </c>
    </row>
    <row r="3561" spans="1:8">
      <c r="A3561">
        <v>3560</v>
      </c>
      <c r="B3561" t="str">
        <f>IF(Data!$B3565&lt;&gt;INDEX(Unique!$B$2:$B$5, MATCH(Data!$A3565, Unique!$A$2:$A$5, 0)), "Mismatch", "")</f>
        <v/>
      </c>
      <c r="E3561" s="28" t="s">
        <v>19</v>
      </c>
      <c r="F3561" s="38">
        <v>0.45</v>
      </c>
      <c r="G3561" s="43">
        <v>3000</v>
      </c>
      <c r="H3561" s="38">
        <v>1350</v>
      </c>
    </row>
    <row r="3562" spans="1:8">
      <c r="A3562">
        <v>3561</v>
      </c>
      <c r="B3562" t="str">
        <f>IF(Data!$B3566&lt;&gt;INDEX(Unique!$B$2:$B$5, MATCH(Data!$A3566, Unique!$A$2:$A$5, 0)), "Mismatch", "")</f>
        <v/>
      </c>
      <c r="E3562" s="28" t="s">
        <v>20</v>
      </c>
      <c r="F3562" s="38">
        <v>0.4</v>
      </c>
      <c r="G3562" s="43">
        <v>2250</v>
      </c>
      <c r="H3562" s="38">
        <v>900</v>
      </c>
    </row>
    <row r="3563" spans="1:8">
      <c r="A3563">
        <v>3562</v>
      </c>
      <c r="B3563" t="str">
        <f>IF(Data!$B3567&lt;&gt;INDEX(Unique!$B$2:$B$5, MATCH(Data!$A3567, Unique!$A$2:$A$5, 0)), "Mismatch", "")</f>
        <v/>
      </c>
      <c r="E3563" s="28" t="s">
        <v>21</v>
      </c>
      <c r="F3563" s="38">
        <v>0.4</v>
      </c>
      <c r="G3563" s="43">
        <v>2000</v>
      </c>
      <c r="H3563" s="38">
        <v>800</v>
      </c>
    </row>
    <row r="3564" spans="1:8">
      <c r="A3564">
        <v>3563</v>
      </c>
      <c r="B3564" t="str">
        <f>IF(Data!$B3568&lt;&gt;INDEX(Unique!$B$2:$B$5, MATCH(Data!$A3568, Unique!$A$2:$A$5, 0)), "Mismatch", "")</f>
        <v/>
      </c>
      <c r="E3564" s="28" t="s">
        <v>22</v>
      </c>
      <c r="F3564" s="38">
        <v>0.49999999999999994</v>
      </c>
      <c r="G3564" s="43">
        <v>2000</v>
      </c>
      <c r="H3564" s="38">
        <v>999.99999999999989</v>
      </c>
    </row>
    <row r="3565" spans="1:8">
      <c r="A3565">
        <v>3564</v>
      </c>
      <c r="B3565" t="str">
        <f>IF(Data!$B3569&lt;&gt;INDEX(Unique!$B$2:$B$5, MATCH(Data!$A3569, Unique!$A$2:$A$5, 0)), "Mismatch", "")</f>
        <v/>
      </c>
      <c r="E3565" s="28" t="s">
        <v>23</v>
      </c>
      <c r="F3565" s="38">
        <v>0.54999999999999993</v>
      </c>
      <c r="G3565" s="43">
        <v>3500</v>
      </c>
      <c r="H3565" s="38">
        <v>1924.9999999999998</v>
      </c>
    </row>
    <row r="3566" spans="1:8">
      <c r="A3566">
        <v>3565</v>
      </c>
      <c r="B3566" t="str">
        <f>IF(Data!$B3570&lt;&gt;INDEX(Unique!$B$2:$B$5, MATCH(Data!$A3570, Unique!$A$2:$A$5, 0)), "Mismatch", "")</f>
        <v/>
      </c>
      <c r="E3566" s="28" t="s">
        <v>18</v>
      </c>
      <c r="F3566" s="38">
        <v>0.49999999999999994</v>
      </c>
      <c r="G3566" s="43">
        <v>5750</v>
      </c>
      <c r="H3566" s="38">
        <v>2874.9999999999995</v>
      </c>
    </row>
    <row r="3567" spans="1:8">
      <c r="A3567">
        <v>3566</v>
      </c>
      <c r="B3567" t="str">
        <f>IF(Data!$B3571&lt;&gt;INDEX(Unique!$B$2:$B$5, MATCH(Data!$A3571, Unique!$A$2:$A$5, 0)), "Mismatch", "")</f>
        <v/>
      </c>
      <c r="E3567" s="28" t="s">
        <v>19</v>
      </c>
      <c r="F3567" s="38">
        <v>0.45</v>
      </c>
      <c r="G3567" s="43">
        <v>3250</v>
      </c>
      <c r="H3567" s="38">
        <v>1462.5</v>
      </c>
    </row>
    <row r="3568" spans="1:8">
      <c r="A3568">
        <v>3567</v>
      </c>
      <c r="B3568" t="str">
        <f>IF(Data!$B3572&lt;&gt;INDEX(Unique!$B$2:$B$5, MATCH(Data!$A3572, Unique!$A$2:$A$5, 0)), "Mismatch", "")</f>
        <v/>
      </c>
      <c r="E3568" s="28" t="s">
        <v>20</v>
      </c>
      <c r="F3568" s="38">
        <v>0.4</v>
      </c>
      <c r="G3568" s="43">
        <v>2500</v>
      </c>
      <c r="H3568" s="38">
        <v>1000</v>
      </c>
    </row>
    <row r="3569" spans="1:8">
      <c r="A3569">
        <v>3568</v>
      </c>
      <c r="B3569" t="str">
        <f>IF(Data!$B3573&lt;&gt;INDEX(Unique!$B$2:$B$5, MATCH(Data!$A3573, Unique!$A$2:$A$5, 0)), "Mismatch", "")</f>
        <v/>
      </c>
      <c r="E3569" s="28" t="s">
        <v>21</v>
      </c>
      <c r="F3569" s="38">
        <v>0.4</v>
      </c>
      <c r="G3569" s="43">
        <v>2000</v>
      </c>
      <c r="H3569" s="38">
        <v>800</v>
      </c>
    </row>
    <row r="3570" spans="1:8">
      <c r="A3570">
        <v>3569</v>
      </c>
      <c r="B3570" t="str">
        <f>IF(Data!$B3574&lt;&gt;INDEX(Unique!$B$2:$B$5, MATCH(Data!$A3574, Unique!$A$2:$A$5, 0)), "Mismatch", "")</f>
        <v/>
      </c>
      <c r="E3570" s="28" t="s">
        <v>22</v>
      </c>
      <c r="F3570" s="38">
        <v>0.49999999999999994</v>
      </c>
      <c r="G3570" s="43">
        <v>2250</v>
      </c>
      <c r="H3570" s="38">
        <v>1124.9999999999998</v>
      </c>
    </row>
    <row r="3571" spans="1:8">
      <c r="A3571">
        <v>3570</v>
      </c>
      <c r="B3571" t="str">
        <f>IF(Data!$B3575&lt;&gt;INDEX(Unique!$B$2:$B$5, MATCH(Data!$A3575, Unique!$A$2:$A$5, 0)), "Mismatch", "")</f>
        <v/>
      </c>
      <c r="E3571" s="28" t="s">
        <v>23</v>
      </c>
      <c r="F3571" s="38">
        <v>0.54999999999999993</v>
      </c>
      <c r="G3571" s="43">
        <v>4000</v>
      </c>
      <c r="H3571" s="38">
        <v>2199.9999999999995</v>
      </c>
    </row>
    <row r="3572" spans="1:8">
      <c r="A3572">
        <v>3571</v>
      </c>
      <c r="B3572" t="str">
        <f>IF(Data!$B3576&lt;&gt;INDEX(Unique!$B$2:$B$5, MATCH(Data!$A3576, Unique!$A$2:$A$5, 0)), "Mismatch", "")</f>
        <v/>
      </c>
      <c r="E3572" s="28" t="s">
        <v>18</v>
      </c>
      <c r="F3572" s="38">
        <v>0.49999999999999994</v>
      </c>
      <c r="G3572" s="43">
        <v>5500</v>
      </c>
      <c r="H3572" s="38">
        <v>2749.9999999999995</v>
      </c>
    </row>
    <row r="3573" spans="1:8">
      <c r="A3573">
        <v>3572</v>
      </c>
      <c r="B3573" t="str">
        <f>IF(Data!$B3577&lt;&gt;INDEX(Unique!$B$2:$B$5, MATCH(Data!$A3577, Unique!$A$2:$A$5, 0)), "Mismatch", "")</f>
        <v/>
      </c>
      <c r="E3573" s="28" t="s">
        <v>19</v>
      </c>
      <c r="F3573" s="38">
        <v>0.45</v>
      </c>
      <c r="G3573" s="43">
        <v>3250</v>
      </c>
      <c r="H3573" s="38">
        <v>1462.5</v>
      </c>
    </row>
    <row r="3574" spans="1:8">
      <c r="A3574">
        <v>3573</v>
      </c>
      <c r="B3574" t="str">
        <f>IF(Data!$B3578&lt;&gt;INDEX(Unique!$B$2:$B$5, MATCH(Data!$A3578, Unique!$A$2:$A$5, 0)), "Mismatch", "")</f>
        <v/>
      </c>
      <c r="E3574" s="28" t="s">
        <v>20</v>
      </c>
      <c r="F3574" s="38">
        <v>0.4</v>
      </c>
      <c r="G3574" s="43">
        <v>2500</v>
      </c>
      <c r="H3574" s="38">
        <v>1000</v>
      </c>
    </row>
    <row r="3575" spans="1:8">
      <c r="A3575">
        <v>3574</v>
      </c>
      <c r="B3575" t="str">
        <f>IF(Data!$B3579&lt;&gt;INDEX(Unique!$B$2:$B$5, MATCH(Data!$A3579, Unique!$A$2:$A$5, 0)), "Mismatch", "")</f>
        <v/>
      </c>
      <c r="E3575" s="28" t="s">
        <v>21</v>
      </c>
      <c r="F3575" s="38">
        <v>0.4</v>
      </c>
      <c r="G3575" s="43">
        <v>1500</v>
      </c>
      <c r="H3575" s="38">
        <v>600</v>
      </c>
    </row>
    <row r="3576" spans="1:8">
      <c r="A3576">
        <v>3575</v>
      </c>
      <c r="B3576" t="str">
        <f>IF(Data!$B3580&lt;&gt;INDEX(Unique!$B$2:$B$5, MATCH(Data!$A3580, Unique!$A$2:$A$5, 0)), "Mismatch", "")</f>
        <v/>
      </c>
      <c r="E3576" s="28" t="s">
        <v>22</v>
      </c>
      <c r="F3576" s="38">
        <v>0.49999999999999994</v>
      </c>
      <c r="G3576" s="43">
        <v>1250</v>
      </c>
      <c r="H3576" s="38">
        <v>624.99999999999989</v>
      </c>
    </row>
    <row r="3577" spans="1:8">
      <c r="A3577">
        <v>3576</v>
      </c>
      <c r="B3577" t="str">
        <f>IF(Data!$B3581&lt;&gt;INDEX(Unique!$B$2:$B$5, MATCH(Data!$A3581, Unique!$A$2:$A$5, 0)), "Mismatch", "")</f>
        <v/>
      </c>
      <c r="E3577" s="28" t="s">
        <v>23</v>
      </c>
      <c r="F3577" s="38">
        <v>0.54999999999999993</v>
      </c>
      <c r="G3577" s="43">
        <v>3000</v>
      </c>
      <c r="H3577" s="38">
        <v>1649.9999999999998</v>
      </c>
    </row>
    <row r="3578" spans="1:8">
      <c r="A3578">
        <v>3577</v>
      </c>
      <c r="B3578" t="str">
        <f>IF(Data!$B3582&lt;&gt;INDEX(Unique!$B$2:$B$5, MATCH(Data!$A3582, Unique!$A$2:$A$5, 0)), "Mismatch", "")</f>
        <v/>
      </c>
      <c r="E3578" s="28" t="s">
        <v>18</v>
      </c>
      <c r="F3578" s="38">
        <v>0.49999999999999994</v>
      </c>
      <c r="G3578" s="43">
        <v>4250</v>
      </c>
      <c r="H3578" s="38">
        <v>2124.9999999999995</v>
      </c>
    </row>
    <row r="3579" spans="1:8">
      <c r="A3579">
        <v>3578</v>
      </c>
      <c r="B3579" t="str">
        <f>IF(Data!$B3583&lt;&gt;INDEX(Unique!$B$2:$B$5, MATCH(Data!$A3583, Unique!$A$2:$A$5, 0)), "Mismatch", "")</f>
        <v/>
      </c>
      <c r="E3579" s="28" t="s">
        <v>19</v>
      </c>
      <c r="F3579" s="38">
        <v>0.45</v>
      </c>
      <c r="G3579" s="43">
        <v>2250</v>
      </c>
      <c r="H3579" s="38">
        <v>1012.5</v>
      </c>
    </row>
    <row r="3580" spans="1:8">
      <c r="A3580">
        <v>3579</v>
      </c>
      <c r="B3580" t="str">
        <f>IF(Data!$B3584&lt;&gt;INDEX(Unique!$B$2:$B$5, MATCH(Data!$A3584, Unique!$A$2:$A$5, 0)), "Mismatch", "")</f>
        <v/>
      </c>
      <c r="E3580" s="28" t="s">
        <v>20</v>
      </c>
      <c r="F3580" s="38">
        <v>0.4</v>
      </c>
      <c r="G3580" s="43">
        <v>1250</v>
      </c>
      <c r="H3580" s="38">
        <v>500</v>
      </c>
    </row>
    <row r="3581" spans="1:8">
      <c r="A3581">
        <v>3580</v>
      </c>
      <c r="B3581" t="str">
        <f>IF(Data!$B3585&lt;&gt;INDEX(Unique!$B$2:$B$5, MATCH(Data!$A3585, Unique!$A$2:$A$5, 0)), "Mismatch", "")</f>
        <v/>
      </c>
      <c r="E3581" s="28" t="s">
        <v>21</v>
      </c>
      <c r="F3581" s="38">
        <v>0.4</v>
      </c>
      <c r="G3581" s="43">
        <v>1000</v>
      </c>
      <c r="H3581" s="38">
        <v>400</v>
      </c>
    </row>
    <row r="3582" spans="1:8">
      <c r="A3582">
        <v>3581</v>
      </c>
      <c r="B3582" t="str">
        <f>IF(Data!$B3586&lt;&gt;INDEX(Unique!$B$2:$B$5, MATCH(Data!$A3586, Unique!$A$2:$A$5, 0)), "Mismatch", "")</f>
        <v/>
      </c>
      <c r="E3582" s="28" t="s">
        <v>22</v>
      </c>
      <c r="F3582" s="38">
        <v>0.49999999999999994</v>
      </c>
      <c r="G3582" s="43">
        <v>1000</v>
      </c>
      <c r="H3582" s="38">
        <v>499.99999999999994</v>
      </c>
    </row>
    <row r="3583" spans="1:8">
      <c r="A3583">
        <v>3582</v>
      </c>
      <c r="B3583" t="str">
        <f>IF(Data!$B3587&lt;&gt;INDEX(Unique!$B$2:$B$5, MATCH(Data!$A3587, Unique!$A$2:$A$5, 0)), "Mismatch", "")</f>
        <v/>
      </c>
      <c r="E3583" s="28" t="s">
        <v>23</v>
      </c>
      <c r="F3583" s="38">
        <v>0.54999999999999993</v>
      </c>
      <c r="G3583" s="43">
        <v>2000</v>
      </c>
      <c r="H3583" s="38">
        <v>1099.9999999999998</v>
      </c>
    </row>
    <row r="3584" spans="1:8">
      <c r="A3584">
        <v>3583</v>
      </c>
      <c r="B3584" t="str">
        <f>IF(Data!$B3588&lt;&gt;INDEX(Unique!$B$2:$B$5, MATCH(Data!$A3588, Unique!$A$2:$A$5, 0)), "Mismatch", "")</f>
        <v/>
      </c>
      <c r="E3584" s="28" t="s">
        <v>18</v>
      </c>
      <c r="F3584" s="38">
        <v>0.54999999999999993</v>
      </c>
      <c r="G3584" s="43">
        <v>3750</v>
      </c>
      <c r="H3584" s="38">
        <v>2062.4999999999995</v>
      </c>
    </row>
    <row r="3585" spans="1:8">
      <c r="A3585">
        <v>3584</v>
      </c>
      <c r="B3585" t="str">
        <f>IF(Data!$B3589&lt;&gt;INDEX(Unique!$B$2:$B$5, MATCH(Data!$A3589, Unique!$A$2:$A$5, 0)), "Mismatch", "")</f>
        <v/>
      </c>
      <c r="E3585" s="28" t="s">
        <v>19</v>
      </c>
      <c r="F3585" s="38">
        <v>0.5</v>
      </c>
      <c r="G3585" s="43">
        <v>2000</v>
      </c>
      <c r="H3585" s="38">
        <v>1000</v>
      </c>
    </row>
    <row r="3586" spans="1:8">
      <c r="A3586">
        <v>3585</v>
      </c>
      <c r="B3586" t="str">
        <f>IF(Data!$B3590&lt;&gt;INDEX(Unique!$B$2:$B$5, MATCH(Data!$A3590, Unique!$A$2:$A$5, 0)), "Mismatch", "")</f>
        <v/>
      </c>
      <c r="E3586" s="28" t="s">
        <v>20</v>
      </c>
      <c r="F3586" s="38">
        <v>0.5</v>
      </c>
      <c r="G3586" s="43">
        <v>1000</v>
      </c>
      <c r="H3586" s="38">
        <v>500</v>
      </c>
    </row>
    <row r="3587" spans="1:8">
      <c r="A3587">
        <v>3586</v>
      </c>
      <c r="B3587" t="str">
        <f>IF(Data!$B3591&lt;&gt;INDEX(Unique!$B$2:$B$5, MATCH(Data!$A3591, Unique!$A$2:$A$5, 0)), "Mismatch", "")</f>
        <v/>
      </c>
      <c r="E3587" s="28" t="s">
        <v>21</v>
      </c>
      <c r="F3587" s="38">
        <v>0.5</v>
      </c>
      <c r="G3587" s="43">
        <v>750</v>
      </c>
      <c r="H3587" s="38">
        <v>375</v>
      </c>
    </row>
    <row r="3588" spans="1:8">
      <c r="A3588">
        <v>3587</v>
      </c>
      <c r="B3588" t="str">
        <f>IF(Data!$B3592&lt;&gt;INDEX(Unique!$B$2:$B$5, MATCH(Data!$A3592, Unique!$A$2:$A$5, 0)), "Mismatch", "")</f>
        <v/>
      </c>
      <c r="E3588" s="28" t="s">
        <v>22</v>
      </c>
      <c r="F3588" s="38">
        <v>0.6</v>
      </c>
      <c r="G3588" s="43">
        <v>750</v>
      </c>
      <c r="H3588" s="38">
        <v>450</v>
      </c>
    </row>
    <row r="3589" spans="1:8">
      <c r="A3589">
        <v>3588</v>
      </c>
      <c r="B3589" t="str">
        <f>IF(Data!$B3593&lt;&gt;INDEX(Unique!$B$2:$B$5, MATCH(Data!$A3593, Unique!$A$2:$A$5, 0)), "Mismatch", "")</f>
        <v/>
      </c>
      <c r="E3589" s="28" t="s">
        <v>23</v>
      </c>
      <c r="F3589" s="38">
        <v>0.64999999999999991</v>
      </c>
      <c r="G3589" s="43">
        <v>2000</v>
      </c>
      <c r="H3589" s="38">
        <v>1299.9999999999998</v>
      </c>
    </row>
    <row r="3590" spans="1:8">
      <c r="A3590">
        <v>3589</v>
      </c>
      <c r="B3590" t="str">
        <f>IF(Data!$B3594&lt;&gt;INDEX(Unique!$B$2:$B$5, MATCH(Data!$A3594, Unique!$A$2:$A$5, 0)), "Mismatch", "")</f>
        <v/>
      </c>
      <c r="E3590" s="28" t="s">
        <v>18</v>
      </c>
      <c r="F3590" s="38">
        <v>0.6</v>
      </c>
      <c r="G3590" s="43">
        <v>3500</v>
      </c>
      <c r="H3590" s="38">
        <v>2100</v>
      </c>
    </row>
    <row r="3591" spans="1:8">
      <c r="A3591">
        <v>3590</v>
      </c>
      <c r="B3591" t="str">
        <f>IF(Data!$B3595&lt;&gt;INDEX(Unique!$B$2:$B$5, MATCH(Data!$A3595, Unique!$A$2:$A$5, 0)), "Mismatch", "")</f>
        <v/>
      </c>
      <c r="E3591" s="28" t="s">
        <v>19</v>
      </c>
      <c r="F3591" s="38">
        <v>0.5</v>
      </c>
      <c r="G3591" s="43">
        <v>2250</v>
      </c>
      <c r="H3591" s="38">
        <v>1125</v>
      </c>
    </row>
    <row r="3592" spans="1:8">
      <c r="A3592">
        <v>3591</v>
      </c>
      <c r="B3592" t="str">
        <f>IF(Data!$B3596&lt;&gt;INDEX(Unique!$B$2:$B$5, MATCH(Data!$A3596, Unique!$A$2:$A$5, 0)), "Mismatch", "")</f>
        <v/>
      </c>
      <c r="E3592" s="28" t="s">
        <v>20</v>
      </c>
      <c r="F3592" s="38">
        <v>0.5</v>
      </c>
      <c r="G3592" s="43">
        <v>2200</v>
      </c>
      <c r="H3592" s="38">
        <v>1100</v>
      </c>
    </row>
    <row r="3593" spans="1:8">
      <c r="A3593">
        <v>3592</v>
      </c>
      <c r="B3593" t="str">
        <f>IF(Data!$B3597&lt;&gt;INDEX(Unique!$B$2:$B$5, MATCH(Data!$A3597, Unique!$A$2:$A$5, 0)), "Mismatch", "")</f>
        <v/>
      </c>
      <c r="E3593" s="28" t="s">
        <v>21</v>
      </c>
      <c r="F3593" s="38">
        <v>0.5</v>
      </c>
      <c r="G3593" s="43">
        <v>2000</v>
      </c>
      <c r="H3593" s="38">
        <v>1000</v>
      </c>
    </row>
    <row r="3594" spans="1:8">
      <c r="A3594">
        <v>3593</v>
      </c>
      <c r="B3594" t="str">
        <f>IF(Data!$B3598&lt;&gt;INDEX(Unique!$B$2:$B$5, MATCH(Data!$A3598, Unique!$A$2:$A$5, 0)), "Mismatch", "")</f>
        <v/>
      </c>
      <c r="E3594" s="28" t="s">
        <v>22</v>
      </c>
      <c r="F3594" s="38">
        <v>0.6</v>
      </c>
      <c r="G3594" s="43">
        <v>1750</v>
      </c>
      <c r="H3594" s="38">
        <v>1050</v>
      </c>
    </row>
    <row r="3595" spans="1:8">
      <c r="A3595">
        <v>3594</v>
      </c>
      <c r="B3595" t="str">
        <f>IF(Data!$B3599&lt;&gt;INDEX(Unique!$B$2:$B$5, MATCH(Data!$A3599, Unique!$A$2:$A$5, 0)), "Mismatch", "")</f>
        <v/>
      </c>
      <c r="E3595" s="28" t="s">
        <v>23</v>
      </c>
      <c r="F3595" s="38">
        <v>0.64999999999999991</v>
      </c>
      <c r="G3595" s="43">
        <v>2750</v>
      </c>
      <c r="H3595" s="38">
        <v>1787.4999999999998</v>
      </c>
    </row>
    <row r="3596" spans="1:8">
      <c r="A3596">
        <v>3595</v>
      </c>
      <c r="B3596" t="str">
        <f>IF(Data!$B3600&lt;&gt;INDEX(Unique!$B$2:$B$5, MATCH(Data!$A3600, Unique!$A$2:$A$5, 0)), "Mismatch", "")</f>
        <v/>
      </c>
      <c r="E3596" s="28" t="s">
        <v>18</v>
      </c>
      <c r="F3596" s="38">
        <v>0.6</v>
      </c>
      <c r="G3596" s="43">
        <v>5000</v>
      </c>
      <c r="H3596" s="38">
        <v>3000</v>
      </c>
    </row>
    <row r="3597" spans="1:8">
      <c r="A3597">
        <v>3596</v>
      </c>
      <c r="B3597" t="str">
        <f>IF(Data!$B3601&lt;&gt;INDEX(Unique!$B$2:$B$5, MATCH(Data!$A3601, Unique!$A$2:$A$5, 0)), "Mismatch", "")</f>
        <v/>
      </c>
      <c r="E3597" s="28" t="s">
        <v>19</v>
      </c>
      <c r="F3597" s="38">
        <v>0.5</v>
      </c>
      <c r="G3597" s="43">
        <v>3000</v>
      </c>
      <c r="H3597" s="38">
        <v>1500</v>
      </c>
    </row>
    <row r="3598" spans="1:8">
      <c r="A3598">
        <v>3597</v>
      </c>
      <c r="B3598" t="str">
        <f>IF(Data!$B3602&lt;&gt;INDEX(Unique!$B$2:$B$5, MATCH(Data!$A3602, Unique!$A$2:$A$5, 0)), "Mismatch", "")</f>
        <v/>
      </c>
      <c r="E3598" s="28" t="s">
        <v>20</v>
      </c>
      <c r="F3598" s="38">
        <v>0.5</v>
      </c>
      <c r="G3598" s="43">
        <v>2750</v>
      </c>
      <c r="H3598" s="38">
        <v>1375</v>
      </c>
    </row>
    <row r="3599" spans="1:8">
      <c r="A3599">
        <v>3598</v>
      </c>
      <c r="B3599" t="str">
        <f>IF(Data!$B3603&lt;&gt;INDEX(Unique!$B$2:$B$5, MATCH(Data!$A3603, Unique!$A$2:$A$5, 0)), "Mismatch", "")</f>
        <v/>
      </c>
      <c r="E3599" s="28" t="s">
        <v>21</v>
      </c>
      <c r="F3599" s="38">
        <v>0.5</v>
      </c>
      <c r="G3599" s="43">
        <v>2250</v>
      </c>
      <c r="H3599" s="38">
        <v>1125</v>
      </c>
    </row>
    <row r="3600" spans="1:8">
      <c r="A3600">
        <v>3599</v>
      </c>
      <c r="B3600" t="str">
        <f>IF(Data!$B3604&lt;&gt;INDEX(Unique!$B$2:$B$5, MATCH(Data!$A3604, Unique!$A$2:$A$5, 0)), "Mismatch", "")</f>
        <v/>
      </c>
      <c r="E3600" s="28" t="s">
        <v>22</v>
      </c>
      <c r="F3600" s="38">
        <v>0.6</v>
      </c>
      <c r="G3600" s="43">
        <v>2250</v>
      </c>
      <c r="H3600" s="38">
        <v>1350</v>
      </c>
    </row>
    <row r="3601" spans="1:8">
      <c r="A3601">
        <v>3600</v>
      </c>
      <c r="B3601" t="str">
        <f>IF(Data!$B3605&lt;&gt;INDEX(Unique!$B$2:$B$5, MATCH(Data!$A3605, Unique!$A$2:$A$5, 0)), "Mismatch", "")</f>
        <v/>
      </c>
      <c r="E3601" s="28" t="s">
        <v>23</v>
      </c>
      <c r="F3601" s="38">
        <v>0.64999999999999991</v>
      </c>
      <c r="G3601" s="43">
        <v>3250</v>
      </c>
      <c r="H3601" s="38">
        <v>2112.4999999999995</v>
      </c>
    </row>
    <row r="3602" spans="1:8">
      <c r="A3602">
        <v>3601</v>
      </c>
      <c r="B3602" t="str">
        <f>IF(Data!$B3606&lt;&gt;INDEX(Unique!$B$2:$B$5, MATCH(Data!$A3606, Unique!$A$2:$A$5, 0)), "Mismatch", "")</f>
        <v/>
      </c>
      <c r="E3602" s="28" t="s">
        <v>18</v>
      </c>
      <c r="F3602" s="38">
        <v>0.4</v>
      </c>
      <c r="G3602" s="43">
        <v>4500</v>
      </c>
      <c r="H3602" s="38">
        <v>1800</v>
      </c>
    </row>
    <row r="3603" spans="1:8">
      <c r="A3603">
        <v>3602</v>
      </c>
      <c r="B3603" t="str">
        <f>IF(Data!$B3607&lt;&gt;INDEX(Unique!$B$2:$B$5, MATCH(Data!$A3607, Unique!$A$2:$A$5, 0)), "Mismatch", "")</f>
        <v/>
      </c>
      <c r="E3603" s="28" t="s">
        <v>19</v>
      </c>
      <c r="F3603" s="38">
        <v>0.4</v>
      </c>
      <c r="G3603" s="43">
        <v>2500</v>
      </c>
      <c r="H3603" s="38">
        <v>1000</v>
      </c>
    </row>
    <row r="3604" spans="1:8">
      <c r="A3604">
        <v>3603</v>
      </c>
      <c r="B3604" t="str">
        <f>IF(Data!$B3608&lt;&gt;INDEX(Unique!$B$2:$B$5, MATCH(Data!$A3608, Unique!$A$2:$A$5, 0)), "Mismatch", "")</f>
        <v/>
      </c>
      <c r="E3604" s="28" t="s">
        <v>20</v>
      </c>
      <c r="F3604" s="38">
        <v>0.30000000000000004</v>
      </c>
      <c r="G3604" s="43">
        <v>2500</v>
      </c>
      <c r="H3604" s="38">
        <v>750.00000000000011</v>
      </c>
    </row>
    <row r="3605" spans="1:8">
      <c r="A3605">
        <v>3604</v>
      </c>
      <c r="B3605" t="str">
        <f>IF(Data!$B3609&lt;&gt;INDEX(Unique!$B$2:$B$5, MATCH(Data!$A3609, Unique!$A$2:$A$5, 0)), "Mismatch", "")</f>
        <v/>
      </c>
      <c r="E3605" s="28" t="s">
        <v>21</v>
      </c>
      <c r="F3605" s="38">
        <v>0.35</v>
      </c>
      <c r="G3605" s="43">
        <v>1000</v>
      </c>
      <c r="H3605" s="38">
        <v>350</v>
      </c>
    </row>
    <row r="3606" spans="1:8">
      <c r="A3606">
        <v>3605</v>
      </c>
      <c r="B3606" t="str">
        <f>IF(Data!$B3610&lt;&gt;INDEX(Unique!$B$2:$B$5, MATCH(Data!$A3610, Unique!$A$2:$A$5, 0)), "Mismatch", "")</f>
        <v/>
      </c>
      <c r="E3606" s="28" t="s">
        <v>22</v>
      </c>
      <c r="F3606" s="38">
        <v>0.5</v>
      </c>
      <c r="G3606" s="43">
        <v>1500</v>
      </c>
      <c r="H3606" s="38">
        <v>750</v>
      </c>
    </row>
    <row r="3607" spans="1:8">
      <c r="A3607">
        <v>3606</v>
      </c>
      <c r="B3607" t="str">
        <f>IF(Data!$B3611&lt;&gt;INDEX(Unique!$B$2:$B$5, MATCH(Data!$A3611, Unique!$A$2:$A$5, 0)), "Mismatch", "")</f>
        <v/>
      </c>
      <c r="E3607" s="28" t="s">
        <v>23</v>
      </c>
      <c r="F3607" s="38">
        <v>0.4</v>
      </c>
      <c r="G3607" s="43">
        <v>2500</v>
      </c>
      <c r="H3607" s="38">
        <v>1000</v>
      </c>
    </row>
    <row r="3608" spans="1:8">
      <c r="A3608">
        <v>3607</v>
      </c>
      <c r="B3608" t="str">
        <f>IF(Data!$B3612&lt;&gt;INDEX(Unique!$B$2:$B$5, MATCH(Data!$A3612, Unique!$A$2:$A$5, 0)), "Mismatch", "")</f>
        <v/>
      </c>
      <c r="E3608" s="28" t="s">
        <v>18</v>
      </c>
      <c r="F3608" s="38">
        <v>0.4</v>
      </c>
      <c r="G3608" s="43">
        <v>5000</v>
      </c>
      <c r="H3608" s="38">
        <v>2000</v>
      </c>
    </row>
    <row r="3609" spans="1:8">
      <c r="A3609">
        <v>3608</v>
      </c>
      <c r="B3609" t="str">
        <f>IF(Data!$B3613&lt;&gt;INDEX(Unique!$B$2:$B$5, MATCH(Data!$A3613, Unique!$A$2:$A$5, 0)), "Mismatch", "")</f>
        <v/>
      </c>
      <c r="E3609" s="28" t="s">
        <v>19</v>
      </c>
      <c r="F3609" s="38">
        <v>0.4</v>
      </c>
      <c r="G3609" s="43">
        <v>1500</v>
      </c>
      <c r="H3609" s="38">
        <v>600</v>
      </c>
    </row>
    <row r="3610" spans="1:8">
      <c r="A3610">
        <v>3609</v>
      </c>
      <c r="B3610" t="str">
        <f>IF(Data!$B3614&lt;&gt;INDEX(Unique!$B$2:$B$5, MATCH(Data!$A3614, Unique!$A$2:$A$5, 0)), "Mismatch", "")</f>
        <v/>
      </c>
      <c r="E3610" s="28" t="s">
        <v>20</v>
      </c>
      <c r="F3610" s="38">
        <v>0.30000000000000004</v>
      </c>
      <c r="G3610" s="43">
        <v>2000</v>
      </c>
      <c r="H3610" s="38">
        <v>600.00000000000011</v>
      </c>
    </row>
    <row r="3611" spans="1:8">
      <c r="A3611">
        <v>3610</v>
      </c>
      <c r="B3611" t="str">
        <f>IF(Data!$B3615&lt;&gt;INDEX(Unique!$B$2:$B$5, MATCH(Data!$A3615, Unique!$A$2:$A$5, 0)), "Mismatch", "")</f>
        <v/>
      </c>
      <c r="E3611" s="28" t="s">
        <v>21</v>
      </c>
      <c r="F3611" s="38">
        <v>0.35</v>
      </c>
      <c r="G3611" s="43">
        <v>2500</v>
      </c>
      <c r="H3611" s="38">
        <v>875</v>
      </c>
    </row>
    <row r="3612" spans="1:8">
      <c r="A3612">
        <v>3611</v>
      </c>
      <c r="B3612" t="str">
        <f>IF(Data!$B3616&lt;&gt;INDEX(Unique!$B$2:$B$5, MATCH(Data!$A3616, Unique!$A$2:$A$5, 0)), "Mismatch", "")</f>
        <v/>
      </c>
      <c r="E3612" s="28" t="s">
        <v>22</v>
      </c>
      <c r="F3612" s="38">
        <v>0.5</v>
      </c>
      <c r="G3612" s="43">
        <v>1500</v>
      </c>
      <c r="H3612" s="38">
        <v>750</v>
      </c>
    </row>
    <row r="3613" spans="1:8">
      <c r="A3613">
        <v>3612</v>
      </c>
      <c r="B3613" t="str">
        <f>IF(Data!$B3617&lt;&gt;INDEX(Unique!$B$2:$B$5, MATCH(Data!$A3617, Unique!$A$2:$A$5, 0)), "Mismatch", "")</f>
        <v/>
      </c>
      <c r="E3613" s="28" t="s">
        <v>23</v>
      </c>
      <c r="F3613" s="38">
        <v>0.4</v>
      </c>
      <c r="G3613" s="43">
        <v>2500</v>
      </c>
      <c r="H3613" s="38">
        <v>1000</v>
      </c>
    </row>
    <row r="3614" spans="1:8">
      <c r="A3614">
        <v>3613</v>
      </c>
      <c r="B3614" t="str">
        <f>IF(Data!$B3618&lt;&gt;INDEX(Unique!$B$2:$B$5, MATCH(Data!$A3618, Unique!$A$2:$A$5, 0)), "Mismatch", "")</f>
        <v/>
      </c>
      <c r="E3614" s="28" t="s">
        <v>18</v>
      </c>
      <c r="F3614" s="38">
        <v>0.4</v>
      </c>
      <c r="G3614" s="43">
        <v>4700</v>
      </c>
      <c r="H3614" s="38">
        <v>1880</v>
      </c>
    </row>
    <row r="3615" spans="1:8">
      <c r="A3615">
        <v>3614</v>
      </c>
      <c r="B3615" t="str">
        <f>IF(Data!$B3619&lt;&gt;INDEX(Unique!$B$2:$B$5, MATCH(Data!$A3619, Unique!$A$2:$A$5, 0)), "Mismatch", "")</f>
        <v/>
      </c>
      <c r="E3615" s="28" t="s">
        <v>19</v>
      </c>
      <c r="F3615" s="38">
        <v>0.4</v>
      </c>
      <c r="G3615" s="43">
        <v>1750</v>
      </c>
      <c r="H3615" s="38">
        <v>700</v>
      </c>
    </row>
    <row r="3616" spans="1:8">
      <c r="A3616">
        <v>3615</v>
      </c>
      <c r="B3616" t="str">
        <f>IF(Data!$B3620&lt;&gt;INDEX(Unique!$B$2:$B$5, MATCH(Data!$A3620, Unique!$A$2:$A$5, 0)), "Mismatch", "")</f>
        <v/>
      </c>
      <c r="E3616" s="28" t="s">
        <v>20</v>
      </c>
      <c r="F3616" s="38">
        <v>0.30000000000000004</v>
      </c>
      <c r="G3616" s="43">
        <v>2000</v>
      </c>
      <c r="H3616" s="38">
        <v>600.00000000000011</v>
      </c>
    </row>
    <row r="3617" spans="1:8">
      <c r="A3617">
        <v>3616</v>
      </c>
      <c r="B3617" t="str">
        <f>IF(Data!$B3621&lt;&gt;INDEX(Unique!$B$2:$B$5, MATCH(Data!$A3621, Unique!$A$2:$A$5, 0)), "Mismatch", "")</f>
        <v/>
      </c>
      <c r="E3617" s="28" t="s">
        <v>21</v>
      </c>
      <c r="F3617" s="38">
        <v>0.35</v>
      </c>
      <c r="G3617" s="43">
        <v>3000</v>
      </c>
      <c r="H3617" s="38">
        <v>1050</v>
      </c>
    </row>
    <row r="3618" spans="1:8">
      <c r="A3618">
        <v>3617</v>
      </c>
      <c r="B3618" t="str">
        <f>IF(Data!$B3622&lt;&gt;INDEX(Unique!$B$2:$B$5, MATCH(Data!$A3622, Unique!$A$2:$A$5, 0)), "Mismatch", "")</f>
        <v/>
      </c>
      <c r="E3618" s="28" t="s">
        <v>22</v>
      </c>
      <c r="F3618" s="38">
        <v>0.5</v>
      </c>
      <c r="G3618" s="43">
        <v>1000</v>
      </c>
      <c r="H3618" s="38">
        <v>500</v>
      </c>
    </row>
    <row r="3619" spans="1:8">
      <c r="A3619">
        <v>3618</v>
      </c>
      <c r="B3619" t="str">
        <f>IF(Data!$B3623&lt;&gt;INDEX(Unique!$B$2:$B$5, MATCH(Data!$A3623, Unique!$A$2:$A$5, 0)), "Mismatch", "")</f>
        <v/>
      </c>
      <c r="E3619" s="28" t="s">
        <v>23</v>
      </c>
      <c r="F3619" s="38">
        <v>0.4</v>
      </c>
      <c r="G3619" s="43">
        <v>2000</v>
      </c>
      <c r="H3619" s="38">
        <v>800</v>
      </c>
    </row>
    <row r="3620" spans="1:8">
      <c r="A3620">
        <v>3619</v>
      </c>
      <c r="B3620" t="str">
        <f>IF(Data!$B3624&lt;&gt;INDEX(Unique!$B$2:$B$5, MATCH(Data!$A3624, Unique!$A$2:$A$5, 0)), "Mismatch", "")</f>
        <v/>
      </c>
      <c r="E3620" s="28" t="s">
        <v>18</v>
      </c>
      <c r="F3620" s="38">
        <v>0.4</v>
      </c>
      <c r="G3620" s="43">
        <v>4500</v>
      </c>
      <c r="H3620" s="38">
        <v>1800</v>
      </c>
    </row>
    <row r="3621" spans="1:8">
      <c r="A3621">
        <v>3620</v>
      </c>
      <c r="B3621" t="str">
        <f>IF(Data!$B3625&lt;&gt;INDEX(Unique!$B$2:$B$5, MATCH(Data!$A3625, Unique!$A$2:$A$5, 0)), "Mismatch", "")</f>
        <v/>
      </c>
      <c r="E3621" s="28" t="s">
        <v>19</v>
      </c>
      <c r="F3621" s="38">
        <v>0.4</v>
      </c>
      <c r="G3621" s="43">
        <v>1500</v>
      </c>
      <c r="H3621" s="38">
        <v>600</v>
      </c>
    </row>
    <row r="3622" spans="1:8">
      <c r="A3622">
        <v>3621</v>
      </c>
      <c r="B3622" t="str">
        <f>IF(Data!$B3626&lt;&gt;INDEX(Unique!$B$2:$B$5, MATCH(Data!$A3626, Unique!$A$2:$A$5, 0)), "Mismatch", "")</f>
        <v/>
      </c>
      <c r="E3622" s="28" t="s">
        <v>20</v>
      </c>
      <c r="F3622" s="38">
        <v>0.30000000000000004</v>
      </c>
      <c r="G3622" s="43">
        <v>1500</v>
      </c>
      <c r="H3622" s="38">
        <v>450.00000000000006</v>
      </c>
    </row>
    <row r="3623" spans="1:8">
      <c r="A3623">
        <v>3622</v>
      </c>
      <c r="B3623" t="str">
        <f>IF(Data!$B3627&lt;&gt;INDEX(Unique!$B$2:$B$5, MATCH(Data!$A3627, Unique!$A$2:$A$5, 0)), "Mismatch", "")</f>
        <v/>
      </c>
      <c r="E3623" s="28" t="s">
        <v>21</v>
      </c>
      <c r="F3623" s="38">
        <v>0.35</v>
      </c>
      <c r="G3623" s="43">
        <v>1250</v>
      </c>
      <c r="H3623" s="38">
        <v>437.5</v>
      </c>
    </row>
    <row r="3624" spans="1:8">
      <c r="A3624">
        <v>3623</v>
      </c>
      <c r="B3624" t="str">
        <f>IF(Data!$B3628&lt;&gt;INDEX(Unique!$B$2:$B$5, MATCH(Data!$A3628, Unique!$A$2:$A$5, 0)), "Mismatch", "")</f>
        <v/>
      </c>
      <c r="E3624" s="28" t="s">
        <v>22</v>
      </c>
      <c r="F3624" s="38">
        <v>0.5</v>
      </c>
      <c r="G3624" s="43">
        <v>1250</v>
      </c>
      <c r="H3624" s="38">
        <v>625</v>
      </c>
    </row>
    <row r="3625" spans="1:8">
      <c r="A3625">
        <v>3624</v>
      </c>
      <c r="B3625" t="str">
        <f>IF(Data!$B3629&lt;&gt;INDEX(Unique!$B$2:$B$5, MATCH(Data!$A3629, Unique!$A$2:$A$5, 0)), "Mismatch", "")</f>
        <v/>
      </c>
      <c r="E3625" s="28" t="s">
        <v>23</v>
      </c>
      <c r="F3625" s="38">
        <v>0.4</v>
      </c>
      <c r="G3625" s="43">
        <v>2750</v>
      </c>
      <c r="H3625" s="38">
        <v>1100</v>
      </c>
    </row>
    <row r="3626" spans="1:8">
      <c r="A3626">
        <v>3625</v>
      </c>
      <c r="B3626" t="str">
        <f>IF(Data!$B3630&lt;&gt;INDEX(Unique!$B$2:$B$5, MATCH(Data!$A3630, Unique!$A$2:$A$5, 0)), "Mismatch", "")</f>
        <v/>
      </c>
      <c r="E3626" s="28" t="s">
        <v>18</v>
      </c>
      <c r="F3626" s="38">
        <v>0.54999999999999993</v>
      </c>
      <c r="G3626" s="43">
        <v>4950</v>
      </c>
      <c r="H3626" s="38">
        <v>2722.4999999999995</v>
      </c>
    </row>
    <row r="3627" spans="1:8">
      <c r="A3627">
        <v>3626</v>
      </c>
      <c r="B3627" t="str">
        <f>IF(Data!$B3631&lt;&gt;INDEX(Unique!$B$2:$B$5, MATCH(Data!$A3631, Unique!$A$2:$A$5, 0)), "Mismatch", "")</f>
        <v/>
      </c>
      <c r="E3627" s="28" t="s">
        <v>19</v>
      </c>
      <c r="F3627" s="38">
        <v>0.5</v>
      </c>
      <c r="G3627" s="43">
        <v>2000</v>
      </c>
      <c r="H3627" s="38">
        <v>1000</v>
      </c>
    </row>
    <row r="3628" spans="1:8">
      <c r="A3628">
        <v>3627</v>
      </c>
      <c r="B3628" t="str">
        <f>IF(Data!$B3632&lt;&gt;INDEX(Unique!$B$2:$B$5, MATCH(Data!$A3632, Unique!$A$2:$A$5, 0)), "Mismatch", "")</f>
        <v/>
      </c>
      <c r="E3628" s="28" t="s">
        <v>20</v>
      </c>
      <c r="F3628" s="38">
        <v>0.45</v>
      </c>
      <c r="G3628" s="43">
        <v>2250</v>
      </c>
      <c r="H3628" s="38">
        <v>1012.5</v>
      </c>
    </row>
    <row r="3629" spans="1:8">
      <c r="A3629">
        <v>3628</v>
      </c>
      <c r="B3629" t="str">
        <f>IF(Data!$B3633&lt;&gt;INDEX(Unique!$B$2:$B$5, MATCH(Data!$A3633, Unique!$A$2:$A$5, 0)), "Mismatch", "")</f>
        <v/>
      </c>
      <c r="E3629" s="28" t="s">
        <v>21</v>
      </c>
      <c r="F3629" s="38">
        <v>0.45</v>
      </c>
      <c r="G3629" s="43">
        <v>1750</v>
      </c>
      <c r="H3629" s="38">
        <v>787.5</v>
      </c>
    </row>
    <row r="3630" spans="1:8">
      <c r="A3630">
        <v>3629</v>
      </c>
      <c r="B3630" t="str">
        <f>IF(Data!$B3634&lt;&gt;INDEX(Unique!$B$2:$B$5, MATCH(Data!$A3634, Unique!$A$2:$A$5, 0)), "Mismatch", "")</f>
        <v/>
      </c>
      <c r="E3630" s="28" t="s">
        <v>22</v>
      </c>
      <c r="F3630" s="38">
        <v>0.54999999999999993</v>
      </c>
      <c r="G3630" s="43">
        <v>2000</v>
      </c>
      <c r="H3630" s="38">
        <v>1099.9999999999998</v>
      </c>
    </row>
    <row r="3631" spans="1:8">
      <c r="A3631">
        <v>3630</v>
      </c>
      <c r="B3631" t="str">
        <f>IF(Data!$B3635&lt;&gt;INDEX(Unique!$B$2:$B$5, MATCH(Data!$A3635, Unique!$A$2:$A$5, 0)), "Mismatch", "")</f>
        <v/>
      </c>
      <c r="E3631" s="28" t="s">
        <v>23</v>
      </c>
      <c r="F3631" s="38">
        <v>0.6</v>
      </c>
      <c r="G3631" s="43">
        <v>3250</v>
      </c>
      <c r="H3631" s="38">
        <v>1950</v>
      </c>
    </row>
    <row r="3632" spans="1:8">
      <c r="A3632">
        <v>3631</v>
      </c>
      <c r="B3632" t="str">
        <f>IF(Data!$B3636&lt;&gt;INDEX(Unique!$B$2:$B$5, MATCH(Data!$A3636, Unique!$A$2:$A$5, 0)), "Mismatch", "")</f>
        <v/>
      </c>
      <c r="E3632" s="28" t="s">
        <v>18</v>
      </c>
      <c r="F3632" s="38">
        <v>0.54999999999999993</v>
      </c>
      <c r="G3632" s="43">
        <v>5750</v>
      </c>
      <c r="H3632" s="38">
        <v>3162.4999999999995</v>
      </c>
    </row>
    <row r="3633" spans="1:8">
      <c r="A3633">
        <v>3632</v>
      </c>
      <c r="B3633" t="str">
        <f>IF(Data!$B3637&lt;&gt;INDEX(Unique!$B$2:$B$5, MATCH(Data!$A3637, Unique!$A$2:$A$5, 0)), "Mismatch", "")</f>
        <v/>
      </c>
      <c r="E3633" s="28" t="s">
        <v>19</v>
      </c>
      <c r="F3633" s="38">
        <v>0.5</v>
      </c>
      <c r="G3633" s="43">
        <v>3250</v>
      </c>
      <c r="H3633" s="38">
        <v>1625</v>
      </c>
    </row>
    <row r="3634" spans="1:8">
      <c r="A3634">
        <v>3633</v>
      </c>
      <c r="B3634" t="str">
        <f>IF(Data!$B3638&lt;&gt;INDEX(Unique!$B$2:$B$5, MATCH(Data!$A3638, Unique!$A$2:$A$5, 0)), "Mismatch", "")</f>
        <v/>
      </c>
      <c r="E3634" s="28" t="s">
        <v>20</v>
      </c>
      <c r="F3634" s="38">
        <v>0.45</v>
      </c>
      <c r="G3634" s="43">
        <v>2500</v>
      </c>
      <c r="H3634" s="38">
        <v>1125</v>
      </c>
    </row>
    <row r="3635" spans="1:8">
      <c r="A3635">
        <v>3634</v>
      </c>
      <c r="B3635" t="str">
        <f>IF(Data!$B3639&lt;&gt;INDEX(Unique!$B$2:$B$5, MATCH(Data!$A3639, Unique!$A$2:$A$5, 0)), "Mismatch", "")</f>
        <v/>
      </c>
      <c r="E3635" s="28" t="s">
        <v>21</v>
      </c>
      <c r="F3635" s="38">
        <v>0.45</v>
      </c>
      <c r="G3635" s="43">
        <v>2250</v>
      </c>
      <c r="H3635" s="38">
        <v>1012.5</v>
      </c>
    </row>
    <row r="3636" spans="1:8">
      <c r="A3636">
        <v>3635</v>
      </c>
      <c r="B3636" t="str">
        <f>IF(Data!$B3640&lt;&gt;INDEX(Unique!$B$2:$B$5, MATCH(Data!$A3640, Unique!$A$2:$A$5, 0)), "Mismatch", "")</f>
        <v/>
      </c>
      <c r="E3636" s="28" t="s">
        <v>22</v>
      </c>
      <c r="F3636" s="38">
        <v>0.54999999999999993</v>
      </c>
      <c r="G3636" s="43">
        <v>2250</v>
      </c>
      <c r="H3636" s="38">
        <v>1237.4999999999998</v>
      </c>
    </row>
    <row r="3637" spans="1:8">
      <c r="A3637">
        <v>3636</v>
      </c>
      <c r="B3637" t="str">
        <f>IF(Data!$B3641&lt;&gt;INDEX(Unique!$B$2:$B$5, MATCH(Data!$A3641, Unique!$A$2:$A$5, 0)), "Mismatch", "")</f>
        <v/>
      </c>
      <c r="E3637" s="28" t="s">
        <v>23</v>
      </c>
      <c r="F3637" s="38">
        <v>0.6</v>
      </c>
      <c r="G3637" s="43">
        <v>3750</v>
      </c>
      <c r="H3637" s="38">
        <v>2250</v>
      </c>
    </row>
    <row r="3638" spans="1:8">
      <c r="A3638">
        <v>3637</v>
      </c>
      <c r="B3638" t="str">
        <f>IF(Data!$B3642&lt;&gt;INDEX(Unique!$B$2:$B$5, MATCH(Data!$A3642, Unique!$A$2:$A$5, 0)), "Mismatch", "")</f>
        <v/>
      </c>
      <c r="E3638" s="28" t="s">
        <v>18</v>
      </c>
      <c r="F3638" s="38">
        <v>0.54999999999999993</v>
      </c>
      <c r="G3638" s="43">
        <v>6000</v>
      </c>
      <c r="H3638" s="38">
        <v>3299.9999999999995</v>
      </c>
    </row>
    <row r="3639" spans="1:8">
      <c r="A3639">
        <v>3638</v>
      </c>
      <c r="B3639" t="str">
        <f>IF(Data!$B3643&lt;&gt;INDEX(Unique!$B$2:$B$5, MATCH(Data!$A3643, Unique!$A$2:$A$5, 0)), "Mismatch", "")</f>
        <v/>
      </c>
      <c r="E3639" s="28" t="s">
        <v>19</v>
      </c>
      <c r="F3639" s="38">
        <v>0.5</v>
      </c>
      <c r="G3639" s="43">
        <v>3500</v>
      </c>
      <c r="H3639" s="38">
        <v>1750</v>
      </c>
    </row>
    <row r="3640" spans="1:8">
      <c r="A3640">
        <v>3639</v>
      </c>
      <c r="B3640" t="str">
        <f>IF(Data!$B3644&lt;&gt;INDEX(Unique!$B$2:$B$5, MATCH(Data!$A3644, Unique!$A$2:$A$5, 0)), "Mismatch", "")</f>
        <v/>
      </c>
      <c r="E3640" s="28" t="s">
        <v>20</v>
      </c>
      <c r="F3640" s="38">
        <v>0.45</v>
      </c>
      <c r="G3640" s="43">
        <v>2750</v>
      </c>
      <c r="H3640" s="38">
        <v>1237.5</v>
      </c>
    </row>
    <row r="3641" spans="1:8">
      <c r="A3641">
        <v>3640</v>
      </c>
      <c r="B3641" t="str">
        <f>IF(Data!$B3645&lt;&gt;INDEX(Unique!$B$2:$B$5, MATCH(Data!$A3645, Unique!$A$2:$A$5, 0)), "Mismatch", "")</f>
        <v/>
      </c>
      <c r="E3641" s="28" t="s">
        <v>21</v>
      </c>
      <c r="F3641" s="38">
        <v>0.45</v>
      </c>
      <c r="G3641" s="43">
        <v>2250</v>
      </c>
      <c r="H3641" s="38">
        <v>1012.5</v>
      </c>
    </row>
    <row r="3642" spans="1:8">
      <c r="A3642">
        <v>3641</v>
      </c>
      <c r="B3642" t="str">
        <f>IF(Data!$B3646&lt;&gt;INDEX(Unique!$B$2:$B$5, MATCH(Data!$A3646, Unique!$A$2:$A$5, 0)), "Mismatch", "")</f>
        <v/>
      </c>
      <c r="E3642" s="28" t="s">
        <v>22</v>
      </c>
      <c r="F3642" s="38">
        <v>0.54999999999999993</v>
      </c>
      <c r="G3642" s="43">
        <v>2500</v>
      </c>
      <c r="H3642" s="38">
        <v>1374.9999999999998</v>
      </c>
    </row>
    <row r="3643" spans="1:8">
      <c r="A3643">
        <v>3642</v>
      </c>
      <c r="B3643" t="str">
        <f>IF(Data!$B3647&lt;&gt;INDEX(Unique!$B$2:$B$5, MATCH(Data!$A3647, Unique!$A$2:$A$5, 0)), "Mismatch", "")</f>
        <v/>
      </c>
      <c r="E3643" s="28" t="s">
        <v>23</v>
      </c>
      <c r="F3643" s="38">
        <v>0.6</v>
      </c>
      <c r="G3643" s="43">
        <v>4250</v>
      </c>
      <c r="H3643" s="38">
        <v>2550</v>
      </c>
    </row>
    <row r="3644" spans="1:8">
      <c r="A3644">
        <v>3643</v>
      </c>
      <c r="B3644" t="str">
        <f>IF(Data!$B3648&lt;&gt;INDEX(Unique!$B$2:$B$5, MATCH(Data!$A3648, Unique!$A$2:$A$5, 0)), "Mismatch", "")</f>
        <v/>
      </c>
      <c r="E3644" s="28" t="s">
        <v>18</v>
      </c>
      <c r="F3644" s="38">
        <v>0.54999999999999993</v>
      </c>
      <c r="G3644" s="43">
        <v>5750</v>
      </c>
      <c r="H3644" s="38">
        <v>3162.4999999999995</v>
      </c>
    </row>
    <row r="3645" spans="1:8">
      <c r="A3645">
        <v>3644</v>
      </c>
      <c r="B3645" t="str">
        <f>IF(Data!$B3649&lt;&gt;INDEX(Unique!$B$2:$B$5, MATCH(Data!$A3649, Unique!$A$2:$A$5, 0)), "Mismatch", "")</f>
        <v/>
      </c>
      <c r="E3645" s="28" t="s">
        <v>19</v>
      </c>
      <c r="F3645" s="38">
        <v>0.5</v>
      </c>
      <c r="G3645" s="43">
        <v>3500</v>
      </c>
      <c r="H3645" s="38">
        <v>1750</v>
      </c>
    </row>
    <row r="3646" spans="1:8">
      <c r="A3646">
        <v>3645</v>
      </c>
      <c r="B3646" t="str">
        <f>IF(Data!$B3650&lt;&gt;INDEX(Unique!$B$2:$B$5, MATCH(Data!$A3650, Unique!$A$2:$A$5, 0)), "Mismatch", "")</f>
        <v/>
      </c>
      <c r="E3646" s="28" t="s">
        <v>20</v>
      </c>
      <c r="F3646" s="38">
        <v>0.45</v>
      </c>
      <c r="G3646" s="43">
        <v>2750</v>
      </c>
      <c r="H3646" s="38">
        <v>1237.5</v>
      </c>
    </row>
    <row r="3647" spans="1:8">
      <c r="A3647">
        <v>3646</v>
      </c>
      <c r="B3647" t="str">
        <f>IF(Data!$B3651&lt;&gt;INDEX(Unique!$B$2:$B$5, MATCH(Data!$A3651, Unique!$A$2:$A$5, 0)), "Mismatch", "")</f>
        <v/>
      </c>
      <c r="E3647" s="28" t="s">
        <v>21</v>
      </c>
      <c r="F3647" s="38">
        <v>0.45</v>
      </c>
      <c r="G3647" s="43">
        <v>1750</v>
      </c>
      <c r="H3647" s="38">
        <v>787.5</v>
      </c>
    </row>
    <row r="3648" spans="1:8">
      <c r="A3648">
        <v>3647</v>
      </c>
      <c r="B3648" t="str">
        <f>IF(Data!$B3652&lt;&gt;INDEX(Unique!$B$2:$B$5, MATCH(Data!$A3652, Unique!$A$2:$A$5, 0)), "Mismatch", "")</f>
        <v/>
      </c>
      <c r="E3648" s="28" t="s">
        <v>22</v>
      </c>
      <c r="F3648" s="38">
        <v>0.54999999999999993</v>
      </c>
      <c r="G3648" s="43">
        <v>1500</v>
      </c>
      <c r="H3648" s="38">
        <v>824.99999999999989</v>
      </c>
    </row>
    <row r="3649" spans="1:8">
      <c r="A3649">
        <v>3648</v>
      </c>
      <c r="B3649" t="str">
        <f>IF(Data!$B3653&lt;&gt;INDEX(Unique!$B$2:$B$5, MATCH(Data!$A3653, Unique!$A$2:$A$5, 0)), "Mismatch", "")</f>
        <v/>
      </c>
      <c r="E3649" s="28" t="s">
        <v>23</v>
      </c>
      <c r="F3649" s="38">
        <v>0.6</v>
      </c>
      <c r="G3649" s="43">
        <v>3250</v>
      </c>
      <c r="H3649" s="38">
        <v>1950</v>
      </c>
    </row>
    <row r="3650" spans="1:8">
      <c r="A3650">
        <v>3649</v>
      </c>
      <c r="B3650" t="str">
        <f>IF(Data!$B3654&lt;&gt;INDEX(Unique!$B$2:$B$5, MATCH(Data!$A3654, Unique!$A$2:$A$5, 0)), "Mismatch", "")</f>
        <v/>
      </c>
      <c r="E3650" s="28" t="s">
        <v>18</v>
      </c>
      <c r="F3650" s="38">
        <v>0.54999999999999993</v>
      </c>
      <c r="G3650" s="43">
        <v>4500</v>
      </c>
      <c r="H3650" s="38">
        <v>2474.9999999999995</v>
      </c>
    </row>
    <row r="3651" spans="1:8">
      <c r="A3651">
        <v>3650</v>
      </c>
      <c r="B3651" t="str">
        <f>IF(Data!$B3655&lt;&gt;INDEX(Unique!$B$2:$B$5, MATCH(Data!$A3655, Unique!$A$2:$A$5, 0)), "Mismatch", "")</f>
        <v/>
      </c>
      <c r="E3651" s="28" t="s">
        <v>19</v>
      </c>
      <c r="F3651" s="38">
        <v>0.5</v>
      </c>
      <c r="G3651" s="43">
        <v>2500</v>
      </c>
      <c r="H3651" s="38">
        <v>1250</v>
      </c>
    </row>
    <row r="3652" spans="1:8">
      <c r="A3652">
        <v>3651</v>
      </c>
      <c r="B3652" t="str">
        <f>IF(Data!$B3656&lt;&gt;INDEX(Unique!$B$2:$B$5, MATCH(Data!$A3656, Unique!$A$2:$A$5, 0)), "Mismatch", "")</f>
        <v/>
      </c>
      <c r="E3652" s="28" t="s">
        <v>20</v>
      </c>
      <c r="F3652" s="38">
        <v>0.45</v>
      </c>
      <c r="G3652" s="43">
        <v>1500</v>
      </c>
      <c r="H3652" s="38">
        <v>675</v>
      </c>
    </row>
    <row r="3653" spans="1:8">
      <c r="A3653">
        <v>3652</v>
      </c>
      <c r="B3653" t="str">
        <f>IF(Data!$B3657&lt;&gt;INDEX(Unique!$B$2:$B$5, MATCH(Data!$A3657, Unique!$A$2:$A$5, 0)), "Mismatch", "")</f>
        <v/>
      </c>
      <c r="E3653" s="28" t="s">
        <v>21</v>
      </c>
      <c r="F3653" s="38">
        <v>0.45</v>
      </c>
      <c r="G3653" s="43">
        <v>1250</v>
      </c>
      <c r="H3653" s="38">
        <v>562.5</v>
      </c>
    </row>
    <row r="3654" spans="1:8">
      <c r="A3654">
        <v>3653</v>
      </c>
      <c r="B3654" t="str">
        <f>IF(Data!$B3658&lt;&gt;INDEX(Unique!$B$2:$B$5, MATCH(Data!$A3658, Unique!$A$2:$A$5, 0)), "Mismatch", "")</f>
        <v/>
      </c>
      <c r="E3654" s="28" t="s">
        <v>22</v>
      </c>
      <c r="F3654" s="38">
        <v>0.54999999999999993</v>
      </c>
      <c r="G3654" s="43">
        <v>1250</v>
      </c>
      <c r="H3654" s="38">
        <v>687.49999999999989</v>
      </c>
    </row>
    <row r="3655" spans="1:8">
      <c r="A3655">
        <v>3654</v>
      </c>
      <c r="B3655" t="str">
        <f>IF(Data!$B3659&lt;&gt;INDEX(Unique!$B$2:$B$5, MATCH(Data!$A3659, Unique!$A$2:$A$5, 0)), "Mismatch", "")</f>
        <v/>
      </c>
      <c r="E3655" s="28" t="s">
        <v>23</v>
      </c>
      <c r="F3655" s="38">
        <v>0.6</v>
      </c>
      <c r="G3655" s="43">
        <v>2250</v>
      </c>
      <c r="H3655" s="38">
        <v>1350</v>
      </c>
    </row>
    <row r="3656" spans="1:8">
      <c r="A3656">
        <v>3655</v>
      </c>
      <c r="B3656" t="str">
        <f>IF(Data!$B3660&lt;&gt;INDEX(Unique!$B$2:$B$5, MATCH(Data!$A3660, Unique!$A$2:$A$5, 0)), "Mismatch", "")</f>
        <v/>
      </c>
      <c r="E3656" s="28" t="s">
        <v>18</v>
      </c>
      <c r="F3656" s="38">
        <v>0.6</v>
      </c>
      <c r="G3656" s="43">
        <v>4000</v>
      </c>
      <c r="H3656" s="38">
        <v>2400</v>
      </c>
    </row>
    <row r="3657" spans="1:8">
      <c r="A3657">
        <v>3656</v>
      </c>
      <c r="B3657" t="str">
        <f>IF(Data!$B3661&lt;&gt;INDEX(Unique!$B$2:$B$5, MATCH(Data!$A3661, Unique!$A$2:$A$5, 0)), "Mismatch", "")</f>
        <v/>
      </c>
      <c r="E3657" s="28" t="s">
        <v>19</v>
      </c>
      <c r="F3657" s="38">
        <v>0.55000000000000004</v>
      </c>
      <c r="G3657" s="43">
        <v>2250</v>
      </c>
      <c r="H3657" s="38">
        <v>1237.5</v>
      </c>
    </row>
    <row r="3658" spans="1:8">
      <c r="A3658">
        <v>3657</v>
      </c>
      <c r="B3658" t="str">
        <f>IF(Data!$B3662&lt;&gt;INDEX(Unique!$B$2:$B$5, MATCH(Data!$A3662, Unique!$A$2:$A$5, 0)), "Mismatch", "")</f>
        <v/>
      </c>
      <c r="E3658" s="28" t="s">
        <v>20</v>
      </c>
      <c r="F3658" s="38">
        <v>0.55000000000000004</v>
      </c>
      <c r="G3658" s="43">
        <v>1250</v>
      </c>
      <c r="H3658" s="38">
        <v>687.5</v>
      </c>
    </row>
    <row r="3659" spans="1:8">
      <c r="A3659">
        <v>3658</v>
      </c>
      <c r="B3659" t="str">
        <f>IF(Data!$B3663&lt;&gt;INDEX(Unique!$B$2:$B$5, MATCH(Data!$A3663, Unique!$A$2:$A$5, 0)), "Mismatch", "")</f>
        <v/>
      </c>
      <c r="E3659" s="28" t="s">
        <v>21</v>
      </c>
      <c r="F3659" s="38">
        <v>0.55000000000000004</v>
      </c>
      <c r="G3659" s="43">
        <v>1000</v>
      </c>
      <c r="H3659" s="38">
        <v>550</v>
      </c>
    </row>
    <row r="3660" spans="1:8">
      <c r="A3660">
        <v>3659</v>
      </c>
      <c r="B3660" t="str">
        <f>IF(Data!$B3664&lt;&gt;INDEX(Unique!$B$2:$B$5, MATCH(Data!$A3664, Unique!$A$2:$A$5, 0)), "Mismatch", "")</f>
        <v/>
      </c>
      <c r="E3660" s="28" t="s">
        <v>22</v>
      </c>
      <c r="F3660" s="38">
        <v>0.65</v>
      </c>
      <c r="G3660" s="43">
        <v>1000</v>
      </c>
      <c r="H3660" s="38">
        <v>650</v>
      </c>
    </row>
    <row r="3661" spans="1:8">
      <c r="A3661">
        <v>3660</v>
      </c>
      <c r="B3661" t="str">
        <f>IF(Data!$B3665&lt;&gt;INDEX(Unique!$B$2:$B$5, MATCH(Data!$A3665, Unique!$A$2:$A$5, 0)), "Mismatch", "")</f>
        <v/>
      </c>
      <c r="E3661" s="28" t="s">
        <v>23</v>
      </c>
      <c r="F3661" s="38">
        <v>0.7</v>
      </c>
      <c r="G3661" s="43">
        <v>2250</v>
      </c>
      <c r="H3661" s="38">
        <v>1575</v>
      </c>
    </row>
    <row r="3662" spans="1:8">
      <c r="A3662">
        <v>3661</v>
      </c>
      <c r="B3662" t="str">
        <f>IF(Data!$B3666&lt;&gt;INDEX(Unique!$B$2:$B$5, MATCH(Data!$A3666, Unique!$A$2:$A$5, 0)), "Mismatch", "")</f>
        <v/>
      </c>
      <c r="E3662" s="28" t="s">
        <v>18</v>
      </c>
      <c r="F3662" s="38">
        <v>0.65</v>
      </c>
      <c r="G3662" s="43">
        <v>3750</v>
      </c>
      <c r="H3662" s="38">
        <v>2437.5</v>
      </c>
    </row>
    <row r="3663" spans="1:8">
      <c r="A3663">
        <v>3662</v>
      </c>
      <c r="B3663" t="str">
        <f>IF(Data!$B3667&lt;&gt;INDEX(Unique!$B$2:$B$5, MATCH(Data!$A3667, Unique!$A$2:$A$5, 0)), "Mismatch", "")</f>
        <v/>
      </c>
      <c r="E3663" s="28" t="s">
        <v>19</v>
      </c>
      <c r="F3663" s="38">
        <v>0.55000000000000004</v>
      </c>
      <c r="G3663" s="43">
        <v>3000</v>
      </c>
      <c r="H3663" s="38">
        <v>1650.0000000000002</v>
      </c>
    </row>
    <row r="3664" spans="1:8">
      <c r="A3664">
        <v>3663</v>
      </c>
      <c r="B3664" t="str">
        <f>IF(Data!$B3668&lt;&gt;INDEX(Unique!$B$2:$B$5, MATCH(Data!$A3668, Unique!$A$2:$A$5, 0)), "Mismatch", "")</f>
        <v/>
      </c>
      <c r="E3664" s="28" t="s">
        <v>20</v>
      </c>
      <c r="F3664" s="38">
        <v>0.55000000000000004</v>
      </c>
      <c r="G3664" s="43">
        <v>2950</v>
      </c>
      <c r="H3664" s="38">
        <v>1622.5000000000002</v>
      </c>
    </row>
    <row r="3665" spans="1:8">
      <c r="A3665">
        <v>3664</v>
      </c>
      <c r="B3665" t="str">
        <f>IF(Data!$B3669&lt;&gt;INDEX(Unique!$B$2:$B$5, MATCH(Data!$A3669, Unique!$A$2:$A$5, 0)), "Mismatch", "")</f>
        <v/>
      </c>
      <c r="E3665" s="28" t="s">
        <v>21</v>
      </c>
      <c r="F3665" s="38">
        <v>0.55000000000000004</v>
      </c>
      <c r="G3665" s="43">
        <v>2750</v>
      </c>
      <c r="H3665" s="38">
        <v>1512.5000000000002</v>
      </c>
    </row>
    <row r="3666" spans="1:8">
      <c r="A3666">
        <v>3665</v>
      </c>
      <c r="B3666" t="str">
        <f>IF(Data!$B3670&lt;&gt;INDEX(Unique!$B$2:$B$5, MATCH(Data!$A3670, Unique!$A$2:$A$5, 0)), "Mismatch", "")</f>
        <v/>
      </c>
      <c r="E3666" s="28" t="s">
        <v>22</v>
      </c>
      <c r="F3666" s="38">
        <v>0.65</v>
      </c>
      <c r="G3666" s="43">
        <v>2500</v>
      </c>
      <c r="H3666" s="38">
        <v>1625</v>
      </c>
    </row>
    <row r="3667" spans="1:8">
      <c r="A3667">
        <v>3666</v>
      </c>
      <c r="B3667" t="str">
        <f>IF(Data!$B3671&lt;&gt;INDEX(Unique!$B$2:$B$5, MATCH(Data!$A3671, Unique!$A$2:$A$5, 0)), "Mismatch", "")</f>
        <v/>
      </c>
      <c r="E3667" s="28" t="s">
        <v>23</v>
      </c>
      <c r="F3667" s="38">
        <v>0.7</v>
      </c>
      <c r="G3667" s="43">
        <v>3500</v>
      </c>
      <c r="H3667" s="38">
        <v>2450</v>
      </c>
    </row>
    <row r="3668" spans="1:8">
      <c r="A3668">
        <v>3667</v>
      </c>
      <c r="B3668" t="str">
        <f>IF(Data!$B3672&lt;&gt;INDEX(Unique!$B$2:$B$5, MATCH(Data!$A3672, Unique!$A$2:$A$5, 0)), "Mismatch", "")</f>
        <v/>
      </c>
      <c r="E3668" s="28" t="s">
        <v>18</v>
      </c>
      <c r="F3668" s="38">
        <v>0.65</v>
      </c>
      <c r="G3668" s="43">
        <v>5750</v>
      </c>
      <c r="H3668" s="38">
        <v>3737.5</v>
      </c>
    </row>
    <row r="3669" spans="1:8">
      <c r="A3669">
        <v>3668</v>
      </c>
      <c r="B3669" t="str">
        <f>IF(Data!$B3673&lt;&gt;INDEX(Unique!$B$2:$B$5, MATCH(Data!$A3673, Unique!$A$2:$A$5, 0)), "Mismatch", "")</f>
        <v/>
      </c>
      <c r="E3669" s="28" t="s">
        <v>19</v>
      </c>
      <c r="F3669" s="38">
        <v>0.55000000000000004</v>
      </c>
      <c r="G3669" s="43">
        <v>3750</v>
      </c>
      <c r="H3669" s="38">
        <v>2062.5</v>
      </c>
    </row>
    <row r="3670" spans="1:8">
      <c r="A3670">
        <v>3669</v>
      </c>
      <c r="B3670" t="str">
        <f>IF(Data!$B3674&lt;&gt;INDEX(Unique!$B$2:$B$5, MATCH(Data!$A3674, Unique!$A$2:$A$5, 0)), "Mismatch", "")</f>
        <v/>
      </c>
      <c r="E3670" s="28" t="s">
        <v>20</v>
      </c>
      <c r="F3670" s="38">
        <v>0.55000000000000004</v>
      </c>
      <c r="G3670" s="43">
        <v>3500</v>
      </c>
      <c r="H3670" s="38">
        <v>1925.0000000000002</v>
      </c>
    </row>
    <row r="3671" spans="1:8">
      <c r="A3671">
        <v>3670</v>
      </c>
      <c r="B3671" t="str">
        <f>IF(Data!$B3675&lt;&gt;INDEX(Unique!$B$2:$B$5, MATCH(Data!$A3675, Unique!$A$2:$A$5, 0)), "Mismatch", "")</f>
        <v/>
      </c>
      <c r="E3671" s="28" t="s">
        <v>21</v>
      </c>
      <c r="F3671" s="38">
        <v>0.55000000000000004</v>
      </c>
      <c r="G3671" s="43">
        <v>3000</v>
      </c>
      <c r="H3671" s="38">
        <v>1650.0000000000002</v>
      </c>
    </row>
    <row r="3672" spans="1:8">
      <c r="A3672">
        <v>3671</v>
      </c>
      <c r="B3672" t="str">
        <f>IF(Data!$B3676&lt;&gt;INDEX(Unique!$B$2:$B$5, MATCH(Data!$A3676, Unique!$A$2:$A$5, 0)), "Mismatch", "")</f>
        <v/>
      </c>
      <c r="E3672" s="28" t="s">
        <v>22</v>
      </c>
      <c r="F3672" s="38">
        <v>0.65</v>
      </c>
      <c r="G3672" s="43">
        <v>3000</v>
      </c>
      <c r="H3672" s="38">
        <v>1950</v>
      </c>
    </row>
    <row r="3673" spans="1:8">
      <c r="A3673">
        <v>3672</v>
      </c>
      <c r="B3673" t="str">
        <f>IF(Data!$B3677&lt;&gt;INDEX(Unique!$B$2:$B$5, MATCH(Data!$A3677, Unique!$A$2:$A$5, 0)), "Mismatch", "")</f>
        <v/>
      </c>
      <c r="E3673" s="28" t="s">
        <v>23</v>
      </c>
      <c r="F3673" s="38">
        <v>0.7</v>
      </c>
      <c r="G3673" s="43">
        <v>4000</v>
      </c>
      <c r="H3673" s="38">
        <v>2800</v>
      </c>
    </row>
    <row r="3674" spans="1:8">
      <c r="A3674">
        <v>3673</v>
      </c>
      <c r="B3674" t="str">
        <f>IF(Data!$B3678&lt;&gt;INDEX(Unique!$B$2:$B$5, MATCH(Data!$A3678, Unique!$A$2:$A$5, 0)), "Mismatch", "")</f>
        <v/>
      </c>
      <c r="E3674" s="28" t="s">
        <v>18</v>
      </c>
      <c r="F3674" s="38">
        <v>0.45</v>
      </c>
      <c r="G3674" s="43">
        <v>5250</v>
      </c>
      <c r="H3674" s="38">
        <v>2362.5</v>
      </c>
    </row>
    <row r="3675" spans="1:8">
      <c r="A3675">
        <v>3674</v>
      </c>
      <c r="B3675" t="str">
        <f>IF(Data!$B3679&lt;&gt;INDEX(Unique!$B$2:$B$5, MATCH(Data!$A3679, Unique!$A$2:$A$5, 0)), "Mismatch", "")</f>
        <v/>
      </c>
      <c r="E3675" s="28" t="s">
        <v>19</v>
      </c>
      <c r="F3675" s="38">
        <v>0.45</v>
      </c>
      <c r="G3675" s="43">
        <v>3250</v>
      </c>
      <c r="H3675" s="38">
        <v>1462.5</v>
      </c>
    </row>
    <row r="3676" spans="1:8">
      <c r="A3676">
        <v>3675</v>
      </c>
      <c r="B3676" t="str">
        <f>IF(Data!$B3680&lt;&gt;INDEX(Unique!$B$2:$B$5, MATCH(Data!$A3680, Unique!$A$2:$A$5, 0)), "Mismatch", "")</f>
        <v/>
      </c>
      <c r="E3676" s="28" t="s">
        <v>20</v>
      </c>
      <c r="F3676" s="38">
        <v>0.35000000000000003</v>
      </c>
      <c r="G3676" s="43">
        <v>3250</v>
      </c>
      <c r="H3676" s="38">
        <v>1137.5</v>
      </c>
    </row>
    <row r="3677" spans="1:8">
      <c r="A3677">
        <v>3676</v>
      </c>
      <c r="B3677" t="str">
        <f>IF(Data!$B3681&lt;&gt;INDEX(Unique!$B$2:$B$5, MATCH(Data!$A3681, Unique!$A$2:$A$5, 0)), "Mismatch", "")</f>
        <v/>
      </c>
      <c r="E3677" s="28" t="s">
        <v>21</v>
      </c>
      <c r="F3677" s="38">
        <v>0.39999999999999997</v>
      </c>
      <c r="G3677" s="43">
        <v>1750</v>
      </c>
      <c r="H3677" s="38">
        <v>699.99999999999989</v>
      </c>
    </row>
    <row r="3678" spans="1:8">
      <c r="A3678">
        <v>3677</v>
      </c>
      <c r="B3678" t="str">
        <f>IF(Data!$B3682&lt;&gt;INDEX(Unique!$B$2:$B$5, MATCH(Data!$A3682, Unique!$A$2:$A$5, 0)), "Mismatch", "")</f>
        <v/>
      </c>
      <c r="E3678" s="28" t="s">
        <v>22</v>
      </c>
      <c r="F3678" s="38">
        <v>0.55000000000000004</v>
      </c>
      <c r="G3678" s="43">
        <v>2250</v>
      </c>
      <c r="H3678" s="38">
        <v>1237.5</v>
      </c>
    </row>
    <row r="3679" spans="1:8">
      <c r="A3679">
        <v>3678</v>
      </c>
      <c r="B3679" t="str">
        <f>IF(Data!$B3683&lt;&gt;INDEX(Unique!$B$2:$B$5, MATCH(Data!$A3683, Unique!$A$2:$A$5, 0)), "Mismatch", "")</f>
        <v/>
      </c>
      <c r="E3679" s="28" t="s">
        <v>23</v>
      </c>
      <c r="F3679" s="38">
        <v>0.45</v>
      </c>
      <c r="G3679" s="43">
        <v>3250</v>
      </c>
      <c r="H3679" s="38">
        <v>1462.5</v>
      </c>
    </row>
    <row r="3680" spans="1:8">
      <c r="A3680">
        <v>3679</v>
      </c>
      <c r="B3680" t="str">
        <f>IF(Data!$B3684&lt;&gt;INDEX(Unique!$B$2:$B$5, MATCH(Data!$A3684, Unique!$A$2:$A$5, 0)), "Mismatch", "")</f>
        <v/>
      </c>
      <c r="E3680" s="28" t="s">
        <v>18</v>
      </c>
      <c r="F3680" s="38">
        <v>0.45</v>
      </c>
      <c r="G3680" s="43">
        <v>5750</v>
      </c>
      <c r="H3680" s="38">
        <v>2587.5</v>
      </c>
    </row>
    <row r="3681" spans="1:8">
      <c r="A3681">
        <v>3680</v>
      </c>
      <c r="B3681" t="str">
        <f>IF(Data!$B3685&lt;&gt;INDEX(Unique!$B$2:$B$5, MATCH(Data!$A3685, Unique!$A$2:$A$5, 0)), "Mismatch", "")</f>
        <v/>
      </c>
      <c r="E3681" s="28" t="s">
        <v>19</v>
      </c>
      <c r="F3681" s="38">
        <v>0.45</v>
      </c>
      <c r="G3681" s="43">
        <v>2250</v>
      </c>
      <c r="H3681" s="38">
        <v>1012.5</v>
      </c>
    </row>
    <row r="3682" spans="1:8">
      <c r="A3682">
        <v>3681</v>
      </c>
      <c r="B3682" t="str">
        <f>IF(Data!$B3686&lt;&gt;INDEX(Unique!$B$2:$B$5, MATCH(Data!$A3686, Unique!$A$2:$A$5, 0)), "Mismatch", "")</f>
        <v/>
      </c>
      <c r="E3682" s="28" t="s">
        <v>20</v>
      </c>
      <c r="F3682" s="38">
        <v>0.35000000000000003</v>
      </c>
      <c r="G3682" s="43">
        <v>2750</v>
      </c>
      <c r="H3682" s="38">
        <v>962.50000000000011</v>
      </c>
    </row>
    <row r="3683" spans="1:8">
      <c r="A3683">
        <v>3682</v>
      </c>
      <c r="B3683" t="str">
        <f>IF(Data!$B3687&lt;&gt;INDEX(Unique!$B$2:$B$5, MATCH(Data!$A3687, Unique!$A$2:$A$5, 0)), "Mismatch", "")</f>
        <v/>
      </c>
      <c r="E3683" s="28" t="s">
        <v>21</v>
      </c>
      <c r="F3683" s="38">
        <v>0.39999999999999997</v>
      </c>
      <c r="G3683" s="43">
        <v>1500</v>
      </c>
      <c r="H3683" s="38">
        <v>600</v>
      </c>
    </row>
    <row r="3684" spans="1:8">
      <c r="A3684">
        <v>3683</v>
      </c>
      <c r="B3684" t="str">
        <f>IF(Data!$B3688&lt;&gt;INDEX(Unique!$B$2:$B$5, MATCH(Data!$A3688, Unique!$A$2:$A$5, 0)), "Mismatch", "")</f>
        <v/>
      </c>
      <c r="E3684" s="28" t="s">
        <v>22</v>
      </c>
      <c r="F3684" s="38">
        <v>0.55000000000000004</v>
      </c>
      <c r="G3684" s="43">
        <v>2250</v>
      </c>
      <c r="H3684" s="38">
        <v>1237.5</v>
      </c>
    </row>
    <row r="3685" spans="1:8">
      <c r="A3685">
        <v>3684</v>
      </c>
      <c r="B3685" t="str">
        <f>IF(Data!$B3689&lt;&gt;INDEX(Unique!$B$2:$B$5, MATCH(Data!$A3689, Unique!$A$2:$A$5, 0)), "Mismatch", "")</f>
        <v/>
      </c>
      <c r="E3685" s="28" t="s">
        <v>23</v>
      </c>
      <c r="F3685" s="38">
        <v>0.45</v>
      </c>
      <c r="G3685" s="43">
        <v>3250</v>
      </c>
      <c r="H3685" s="38">
        <v>1462.5</v>
      </c>
    </row>
    <row r="3686" spans="1:8">
      <c r="A3686">
        <v>3685</v>
      </c>
      <c r="B3686" t="str">
        <f>IF(Data!$B3690&lt;&gt;INDEX(Unique!$B$2:$B$5, MATCH(Data!$A3690, Unique!$A$2:$A$5, 0)), "Mismatch", "")</f>
        <v/>
      </c>
      <c r="E3686" s="28" t="s">
        <v>18</v>
      </c>
      <c r="F3686" s="38">
        <v>0.45</v>
      </c>
      <c r="G3686" s="43">
        <v>5450</v>
      </c>
      <c r="H3686" s="38">
        <v>2452.5</v>
      </c>
    </row>
    <row r="3687" spans="1:8">
      <c r="A3687">
        <v>3686</v>
      </c>
      <c r="B3687" t="str">
        <f>IF(Data!$B3691&lt;&gt;INDEX(Unique!$B$2:$B$5, MATCH(Data!$A3691, Unique!$A$2:$A$5, 0)), "Mismatch", "")</f>
        <v/>
      </c>
      <c r="E3687" s="28" t="s">
        <v>19</v>
      </c>
      <c r="F3687" s="38">
        <v>0.45</v>
      </c>
      <c r="G3687" s="43">
        <v>2500</v>
      </c>
      <c r="H3687" s="38">
        <v>1125</v>
      </c>
    </row>
    <row r="3688" spans="1:8">
      <c r="A3688">
        <v>3687</v>
      </c>
      <c r="B3688" t="str">
        <f>IF(Data!$B3692&lt;&gt;INDEX(Unique!$B$2:$B$5, MATCH(Data!$A3692, Unique!$A$2:$A$5, 0)), "Mismatch", "")</f>
        <v/>
      </c>
      <c r="E3688" s="28" t="s">
        <v>20</v>
      </c>
      <c r="F3688" s="38">
        <v>0.35000000000000003</v>
      </c>
      <c r="G3688" s="43">
        <v>2750</v>
      </c>
      <c r="H3688" s="38">
        <v>962.50000000000011</v>
      </c>
    </row>
    <row r="3689" spans="1:8">
      <c r="A3689">
        <v>3688</v>
      </c>
      <c r="B3689" t="str">
        <f>IF(Data!$B3693&lt;&gt;INDEX(Unique!$B$2:$B$5, MATCH(Data!$A3693, Unique!$A$2:$A$5, 0)), "Mismatch", "")</f>
        <v/>
      </c>
      <c r="E3689" s="28" t="s">
        <v>21</v>
      </c>
      <c r="F3689" s="38">
        <v>0.39999999999999997</v>
      </c>
      <c r="G3689" s="43">
        <v>1250</v>
      </c>
      <c r="H3689" s="38">
        <v>499.99999999999994</v>
      </c>
    </row>
    <row r="3690" spans="1:8">
      <c r="A3690">
        <v>3689</v>
      </c>
      <c r="B3690" t="str">
        <f>IF(Data!$B3694&lt;&gt;INDEX(Unique!$B$2:$B$5, MATCH(Data!$A3694, Unique!$A$2:$A$5, 0)), "Mismatch", "")</f>
        <v/>
      </c>
      <c r="E3690" s="28" t="s">
        <v>22</v>
      </c>
      <c r="F3690" s="38">
        <v>0.55000000000000004</v>
      </c>
      <c r="G3690" s="43">
        <v>1750</v>
      </c>
      <c r="H3690" s="38">
        <v>962.50000000000011</v>
      </c>
    </row>
    <row r="3691" spans="1:8">
      <c r="A3691">
        <v>3690</v>
      </c>
      <c r="B3691" t="str">
        <f>IF(Data!$B3695&lt;&gt;INDEX(Unique!$B$2:$B$5, MATCH(Data!$A3695, Unique!$A$2:$A$5, 0)), "Mismatch", "")</f>
        <v/>
      </c>
      <c r="E3691" s="28" t="s">
        <v>23</v>
      </c>
      <c r="F3691" s="38">
        <v>0.45</v>
      </c>
      <c r="G3691" s="43">
        <v>2750</v>
      </c>
      <c r="H3691" s="38">
        <v>1237.5</v>
      </c>
    </row>
    <row r="3692" spans="1:8">
      <c r="A3692">
        <v>3691</v>
      </c>
      <c r="B3692" t="str">
        <f>IF(Data!$B3696&lt;&gt;INDEX(Unique!$B$2:$B$5, MATCH(Data!$A3696, Unique!$A$2:$A$5, 0)), "Mismatch", "")</f>
        <v/>
      </c>
      <c r="E3692" s="28" t="s">
        <v>18</v>
      </c>
      <c r="F3692" s="38">
        <v>0.45</v>
      </c>
      <c r="G3692" s="43">
        <v>5250</v>
      </c>
      <c r="H3692" s="38">
        <v>2362.5</v>
      </c>
    </row>
    <row r="3693" spans="1:8">
      <c r="A3693">
        <v>3692</v>
      </c>
      <c r="B3693" t="str">
        <f>IF(Data!$B3697&lt;&gt;INDEX(Unique!$B$2:$B$5, MATCH(Data!$A3697, Unique!$A$2:$A$5, 0)), "Mismatch", "")</f>
        <v/>
      </c>
      <c r="E3693" s="28" t="s">
        <v>19</v>
      </c>
      <c r="F3693" s="38">
        <v>0.45</v>
      </c>
      <c r="G3693" s="43">
        <v>2250</v>
      </c>
      <c r="H3693" s="38">
        <v>1012.5</v>
      </c>
    </row>
    <row r="3694" spans="1:8">
      <c r="A3694">
        <v>3693</v>
      </c>
      <c r="B3694" t="str">
        <f>IF(Data!$B3698&lt;&gt;INDEX(Unique!$B$2:$B$5, MATCH(Data!$A3698, Unique!$A$2:$A$5, 0)), "Mismatch", "")</f>
        <v/>
      </c>
      <c r="E3694" s="28" t="s">
        <v>20</v>
      </c>
      <c r="F3694" s="38">
        <v>0.35000000000000003</v>
      </c>
      <c r="G3694" s="43">
        <v>2250</v>
      </c>
      <c r="H3694" s="38">
        <v>787.50000000000011</v>
      </c>
    </row>
    <row r="3695" spans="1:8">
      <c r="A3695">
        <v>3694</v>
      </c>
      <c r="B3695" t="str">
        <f>IF(Data!$B3699&lt;&gt;INDEX(Unique!$B$2:$B$5, MATCH(Data!$A3699, Unique!$A$2:$A$5, 0)), "Mismatch", "")</f>
        <v/>
      </c>
      <c r="E3695" s="28" t="s">
        <v>21</v>
      </c>
      <c r="F3695" s="38">
        <v>0.39999999999999997</v>
      </c>
      <c r="G3695" s="43">
        <v>1500</v>
      </c>
      <c r="H3695" s="38">
        <v>600</v>
      </c>
    </row>
    <row r="3696" spans="1:8">
      <c r="A3696">
        <v>3695</v>
      </c>
      <c r="B3696" t="str">
        <f>IF(Data!$B3700&lt;&gt;INDEX(Unique!$B$2:$B$5, MATCH(Data!$A3700, Unique!$A$2:$A$5, 0)), "Mismatch", "")</f>
        <v/>
      </c>
      <c r="E3696" s="28" t="s">
        <v>22</v>
      </c>
      <c r="F3696" s="38">
        <v>0.55000000000000004</v>
      </c>
      <c r="G3696" s="43">
        <v>1500</v>
      </c>
      <c r="H3696" s="38">
        <v>825.00000000000011</v>
      </c>
    </row>
    <row r="3697" spans="1:8">
      <c r="A3697">
        <v>3696</v>
      </c>
      <c r="B3697" t="str">
        <f>IF(Data!$B3701&lt;&gt;INDEX(Unique!$B$2:$B$5, MATCH(Data!$A3701, Unique!$A$2:$A$5, 0)), "Mismatch", "")</f>
        <v/>
      </c>
      <c r="E3697" s="28" t="s">
        <v>23</v>
      </c>
      <c r="F3697" s="38">
        <v>0.45</v>
      </c>
      <c r="G3697" s="43">
        <v>3000</v>
      </c>
      <c r="H3697" s="38">
        <v>1350</v>
      </c>
    </row>
    <row r="3698" spans="1:8">
      <c r="A3698">
        <v>3697</v>
      </c>
      <c r="B3698" t="str">
        <f>IF(Data!$B3702&lt;&gt;INDEX(Unique!$B$2:$B$5, MATCH(Data!$A3702, Unique!$A$2:$A$5, 0)), "Mismatch", "")</f>
        <v/>
      </c>
      <c r="E3698" s="28" t="s">
        <v>18</v>
      </c>
      <c r="F3698" s="38">
        <v>0.6</v>
      </c>
      <c r="G3698" s="43">
        <v>5700</v>
      </c>
      <c r="H3698" s="38">
        <v>3420</v>
      </c>
    </row>
    <row r="3699" spans="1:8">
      <c r="A3699">
        <v>3698</v>
      </c>
      <c r="B3699" t="str">
        <f>IF(Data!$B3703&lt;&gt;INDEX(Unique!$B$2:$B$5, MATCH(Data!$A3703, Unique!$A$2:$A$5, 0)), "Mismatch", "")</f>
        <v/>
      </c>
      <c r="E3699" s="28" t="s">
        <v>19</v>
      </c>
      <c r="F3699" s="38">
        <v>0.55000000000000004</v>
      </c>
      <c r="G3699" s="43">
        <v>2750</v>
      </c>
      <c r="H3699" s="38">
        <v>1512.5000000000002</v>
      </c>
    </row>
    <row r="3700" spans="1:8">
      <c r="A3700">
        <v>3699</v>
      </c>
      <c r="B3700" t="str">
        <f>IF(Data!$B3704&lt;&gt;INDEX(Unique!$B$2:$B$5, MATCH(Data!$A3704, Unique!$A$2:$A$5, 0)), "Mismatch", "")</f>
        <v/>
      </c>
      <c r="E3700" s="28" t="s">
        <v>20</v>
      </c>
      <c r="F3700" s="38">
        <v>0.5</v>
      </c>
      <c r="G3700" s="43">
        <v>3000</v>
      </c>
      <c r="H3700" s="38">
        <v>1500</v>
      </c>
    </row>
    <row r="3701" spans="1:8">
      <c r="A3701">
        <v>3700</v>
      </c>
      <c r="B3701" t="str">
        <f>IF(Data!$B3705&lt;&gt;INDEX(Unique!$B$2:$B$5, MATCH(Data!$A3705, Unique!$A$2:$A$5, 0)), "Mismatch", "")</f>
        <v/>
      </c>
      <c r="E3701" s="28" t="s">
        <v>21</v>
      </c>
      <c r="F3701" s="38">
        <v>0.5</v>
      </c>
      <c r="G3701" s="43">
        <v>2500</v>
      </c>
      <c r="H3701" s="38">
        <v>1250</v>
      </c>
    </row>
    <row r="3702" spans="1:8">
      <c r="A3702">
        <v>3701</v>
      </c>
      <c r="B3702" t="str">
        <f>IF(Data!$B3706&lt;&gt;INDEX(Unique!$B$2:$B$5, MATCH(Data!$A3706, Unique!$A$2:$A$5, 0)), "Mismatch", "")</f>
        <v/>
      </c>
      <c r="E3702" s="28" t="s">
        <v>22</v>
      </c>
      <c r="F3702" s="38">
        <v>0.6</v>
      </c>
      <c r="G3702" s="43">
        <v>2750</v>
      </c>
      <c r="H3702" s="38">
        <v>1650</v>
      </c>
    </row>
    <row r="3703" spans="1:8">
      <c r="A3703">
        <v>3702</v>
      </c>
      <c r="B3703" t="str">
        <f>IF(Data!$B3707&lt;&gt;INDEX(Unique!$B$2:$B$5, MATCH(Data!$A3707, Unique!$A$2:$A$5, 0)), "Mismatch", "")</f>
        <v/>
      </c>
      <c r="E3703" s="28" t="s">
        <v>23</v>
      </c>
      <c r="F3703" s="38">
        <v>0.65</v>
      </c>
      <c r="G3703" s="43">
        <v>4000</v>
      </c>
      <c r="H3703" s="38">
        <v>2600</v>
      </c>
    </row>
    <row r="3704" spans="1:8">
      <c r="A3704">
        <v>3703</v>
      </c>
      <c r="B3704" t="str">
        <f>IF(Data!$B3708&lt;&gt;INDEX(Unique!$B$2:$B$5, MATCH(Data!$A3708, Unique!$A$2:$A$5, 0)), "Mismatch", "")</f>
        <v/>
      </c>
      <c r="E3704" s="28" t="s">
        <v>18</v>
      </c>
      <c r="F3704" s="38">
        <v>0.6</v>
      </c>
      <c r="G3704" s="43">
        <v>6500</v>
      </c>
      <c r="H3704" s="38">
        <v>3900</v>
      </c>
    </row>
    <row r="3705" spans="1:8">
      <c r="A3705">
        <v>3704</v>
      </c>
      <c r="B3705" t="str">
        <f>IF(Data!$B3709&lt;&gt;INDEX(Unique!$B$2:$B$5, MATCH(Data!$A3709, Unique!$A$2:$A$5, 0)), "Mismatch", "")</f>
        <v/>
      </c>
      <c r="E3705" s="28" t="s">
        <v>19</v>
      </c>
      <c r="F3705" s="38">
        <v>0.55000000000000004</v>
      </c>
      <c r="G3705" s="43">
        <v>4000</v>
      </c>
      <c r="H3705" s="38">
        <v>2200</v>
      </c>
    </row>
    <row r="3706" spans="1:8">
      <c r="A3706">
        <v>3705</v>
      </c>
      <c r="B3706" t="str">
        <f>IF(Data!$B3710&lt;&gt;INDEX(Unique!$B$2:$B$5, MATCH(Data!$A3710, Unique!$A$2:$A$5, 0)), "Mismatch", "")</f>
        <v/>
      </c>
      <c r="E3706" s="28" t="s">
        <v>20</v>
      </c>
      <c r="F3706" s="38">
        <v>0.5</v>
      </c>
      <c r="G3706" s="43">
        <v>3250</v>
      </c>
      <c r="H3706" s="38">
        <v>1625</v>
      </c>
    </row>
    <row r="3707" spans="1:8">
      <c r="A3707">
        <v>3706</v>
      </c>
      <c r="B3707" t="str">
        <f>IF(Data!$B3711&lt;&gt;INDEX(Unique!$B$2:$B$5, MATCH(Data!$A3711, Unique!$A$2:$A$5, 0)), "Mismatch", "")</f>
        <v/>
      </c>
      <c r="E3707" s="28" t="s">
        <v>21</v>
      </c>
      <c r="F3707" s="38">
        <v>0.5</v>
      </c>
      <c r="G3707" s="43">
        <v>3000</v>
      </c>
      <c r="H3707" s="38">
        <v>1500</v>
      </c>
    </row>
    <row r="3708" spans="1:8">
      <c r="A3708">
        <v>3707</v>
      </c>
      <c r="B3708" t="str">
        <f>IF(Data!$B3712&lt;&gt;INDEX(Unique!$B$2:$B$5, MATCH(Data!$A3712, Unique!$A$2:$A$5, 0)), "Mismatch", "")</f>
        <v/>
      </c>
      <c r="E3708" s="28" t="s">
        <v>22</v>
      </c>
      <c r="F3708" s="38">
        <v>0.6</v>
      </c>
      <c r="G3708" s="43">
        <v>3000</v>
      </c>
      <c r="H3708" s="38">
        <v>1800</v>
      </c>
    </row>
    <row r="3709" spans="1:8">
      <c r="A3709">
        <v>3708</v>
      </c>
      <c r="B3709" t="str">
        <f>IF(Data!$B3713&lt;&gt;INDEX(Unique!$B$2:$B$5, MATCH(Data!$A3713, Unique!$A$2:$A$5, 0)), "Mismatch", "")</f>
        <v/>
      </c>
      <c r="E3709" s="28" t="s">
        <v>23</v>
      </c>
      <c r="F3709" s="38">
        <v>0.65</v>
      </c>
      <c r="G3709" s="43">
        <v>4500</v>
      </c>
      <c r="H3709" s="38">
        <v>2925</v>
      </c>
    </row>
    <row r="3710" spans="1:8">
      <c r="A3710">
        <v>3709</v>
      </c>
      <c r="B3710" t="str">
        <f>IF(Data!$B3714&lt;&gt;INDEX(Unique!$B$2:$B$5, MATCH(Data!$A3714, Unique!$A$2:$A$5, 0)), "Mismatch", "")</f>
        <v/>
      </c>
      <c r="E3710" s="28" t="s">
        <v>18</v>
      </c>
      <c r="F3710" s="38">
        <v>0.6</v>
      </c>
      <c r="G3710" s="43">
        <v>6750</v>
      </c>
      <c r="H3710" s="38">
        <v>4050</v>
      </c>
    </row>
    <row r="3711" spans="1:8">
      <c r="A3711">
        <v>3710</v>
      </c>
      <c r="B3711" t="str">
        <f>IF(Data!$B3715&lt;&gt;INDEX(Unique!$B$2:$B$5, MATCH(Data!$A3715, Unique!$A$2:$A$5, 0)), "Mismatch", "")</f>
        <v/>
      </c>
      <c r="E3711" s="28" t="s">
        <v>19</v>
      </c>
      <c r="F3711" s="38">
        <v>0.55000000000000004</v>
      </c>
      <c r="G3711" s="43">
        <v>4250</v>
      </c>
      <c r="H3711" s="38">
        <v>2337.5</v>
      </c>
    </row>
    <row r="3712" spans="1:8">
      <c r="A3712">
        <v>3711</v>
      </c>
      <c r="B3712" t="str">
        <f>IF(Data!$B3716&lt;&gt;INDEX(Unique!$B$2:$B$5, MATCH(Data!$A3716, Unique!$A$2:$A$5, 0)), "Mismatch", "")</f>
        <v/>
      </c>
      <c r="E3712" s="28" t="s">
        <v>20</v>
      </c>
      <c r="F3712" s="38">
        <v>0.5</v>
      </c>
      <c r="G3712" s="43">
        <v>3500</v>
      </c>
      <c r="H3712" s="38">
        <v>1750</v>
      </c>
    </row>
    <row r="3713" spans="1:8">
      <c r="A3713">
        <v>3712</v>
      </c>
      <c r="B3713" t="str">
        <f>IF(Data!$B3717&lt;&gt;INDEX(Unique!$B$2:$B$5, MATCH(Data!$A3717, Unique!$A$2:$A$5, 0)), "Mismatch", "")</f>
        <v/>
      </c>
      <c r="E3713" s="28" t="s">
        <v>21</v>
      </c>
      <c r="F3713" s="38">
        <v>0.5</v>
      </c>
      <c r="G3713" s="43">
        <v>3000</v>
      </c>
      <c r="H3713" s="38">
        <v>1500</v>
      </c>
    </row>
    <row r="3714" spans="1:8">
      <c r="A3714">
        <v>3713</v>
      </c>
      <c r="B3714" t="str">
        <f>IF(Data!$B3718&lt;&gt;INDEX(Unique!$B$2:$B$5, MATCH(Data!$A3718, Unique!$A$2:$A$5, 0)), "Mismatch", "")</f>
        <v/>
      </c>
      <c r="E3714" s="28" t="s">
        <v>22</v>
      </c>
      <c r="F3714" s="38">
        <v>0.6</v>
      </c>
      <c r="G3714" s="43">
        <v>3250</v>
      </c>
      <c r="H3714" s="38">
        <v>1950</v>
      </c>
    </row>
    <row r="3715" spans="1:8">
      <c r="A3715">
        <v>3714</v>
      </c>
      <c r="B3715" t="str">
        <f>IF(Data!$B3719&lt;&gt;INDEX(Unique!$B$2:$B$5, MATCH(Data!$A3719, Unique!$A$2:$A$5, 0)), "Mismatch", "")</f>
        <v/>
      </c>
      <c r="E3715" s="28" t="s">
        <v>23</v>
      </c>
      <c r="F3715" s="38">
        <v>0.65</v>
      </c>
      <c r="G3715" s="43">
        <v>5000</v>
      </c>
      <c r="H3715" s="38">
        <v>3250</v>
      </c>
    </row>
    <row r="3716" spans="1:8">
      <c r="A3716">
        <v>3715</v>
      </c>
      <c r="B3716" t="str">
        <f>IF(Data!$B3720&lt;&gt;INDEX(Unique!$B$2:$B$5, MATCH(Data!$A3720, Unique!$A$2:$A$5, 0)), "Mismatch", "")</f>
        <v/>
      </c>
      <c r="E3716" s="28" t="s">
        <v>18</v>
      </c>
      <c r="F3716" s="38">
        <v>0.6</v>
      </c>
      <c r="G3716" s="43">
        <v>6500</v>
      </c>
      <c r="H3716" s="38">
        <v>3900</v>
      </c>
    </row>
    <row r="3717" spans="1:8">
      <c r="A3717">
        <v>3716</v>
      </c>
      <c r="B3717" t="str">
        <f>IF(Data!$B3721&lt;&gt;INDEX(Unique!$B$2:$B$5, MATCH(Data!$A3721, Unique!$A$2:$A$5, 0)), "Mismatch", "")</f>
        <v/>
      </c>
      <c r="E3717" s="28" t="s">
        <v>19</v>
      </c>
      <c r="F3717" s="38">
        <v>0.55000000000000004</v>
      </c>
      <c r="G3717" s="43">
        <v>4250</v>
      </c>
      <c r="H3717" s="38">
        <v>2337.5</v>
      </c>
    </row>
    <row r="3718" spans="1:8">
      <c r="A3718">
        <v>3717</v>
      </c>
      <c r="B3718" t="str">
        <f>IF(Data!$B3722&lt;&gt;INDEX(Unique!$B$2:$B$5, MATCH(Data!$A3722, Unique!$A$2:$A$5, 0)), "Mismatch", "")</f>
        <v/>
      </c>
      <c r="E3718" s="28" t="s">
        <v>20</v>
      </c>
      <c r="F3718" s="38">
        <v>0.5</v>
      </c>
      <c r="G3718" s="43">
        <v>3500</v>
      </c>
      <c r="H3718" s="38">
        <v>1750</v>
      </c>
    </row>
    <row r="3719" spans="1:8">
      <c r="A3719">
        <v>3718</v>
      </c>
      <c r="B3719" t="str">
        <f>IF(Data!$B3723&lt;&gt;INDEX(Unique!$B$2:$B$5, MATCH(Data!$A3723, Unique!$A$2:$A$5, 0)), "Mismatch", "")</f>
        <v/>
      </c>
      <c r="E3719" s="28" t="s">
        <v>21</v>
      </c>
      <c r="F3719" s="38">
        <v>0.5</v>
      </c>
      <c r="G3719" s="43">
        <v>2500</v>
      </c>
      <c r="H3719" s="38">
        <v>1250</v>
      </c>
    </row>
    <row r="3720" spans="1:8">
      <c r="A3720">
        <v>3719</v>
      </c>
      <c r="B3720" t="str">
        <f>IF(Data!$B3724&lt;&gt;INDEX(Unique!$B$2:$B$5, MATCH(Data!$A3724, Unique!$A$2:$A$5, 0)), "Mismatch", "")</f>
        <v/>
      </c>
      <c r="E3720" s="28" t="s">
        <v>22</v>
      </c>
      <c r="F3720" s="38">
        <v>0.6</v>
      </c>
      <c r="G3720" s="43">
        <v>2250</v>
      </c>
      <c r="H3720" s="38">
        <v>1350</v>
      </c>
    </row>
    <row r="3721" spans="1:8">
      <c r="A3721">
        <v>3720</v>
      </c>
      <c r="B3721" t="str">
        <f>IF(Data!$B3725&lt;&gt;INDEX(Unique!$B$2:$B$5, MATCH(Data!$A3725, Unique!$A$2:$A$5, 0)), "Mismatch", "")</f>
        <v/>
      </c>
      <c r="E3721" s="28" t="s">
        <v>23</v>
      </c>
      <c r="F3721" s="38">
        <v>0.65</v>
      </c>
      <c r="G3721" s="43">
        <v>4000</v>
      </c>
      <c r="H3721" s="38">
        <v>2600</v>
      </c>
    </row>
    <row r="3722" spans="1:8">
      <c r="A3722">
        <v>3721</v>
      </c>
      <c r="B3722" t="str">
        <f>IF(Data!$B3726&lt;&gt;INDEX(Unique!$B$2:$B$5, MATCH(Data!$A3726, Unique!$A$2:$A$5, 0)), "Mismatch", "")</f>
        <v/>
      </c>
      <c r="E3722" s="28" t="s">
        <v>18</v>
      </c>
      <c r="F3722" s="38">
        <v>0.6</v>
      </c>
      <c r="G3722" s="43">
        <v>5250</v>
      </c>
      <c r="H3722" s="38">
        <v>3150</v>
      </c>
    </row>
    <row r="3723" spans="1:8">
      <c r="A3723">
        <v>3722</v>
      </c>
      <c r="B3723" t="str">
        <f>IF(Data!$B3727&lt;&gt;INDEX(Unique!$B$2:$B$5, MATCH(Data!$A3727, Unique!$A$2:$A$5, 0)), "Mismatch", "")</f>
        <v/>
      </c>
      <c r="E3723" s="28" t="s">
        <v>19</v>
      </c>
      <c r="F3723" s="38">
        <v>0.55000000000000004</v>
      </c>
      <c r="G3723" s="43">
        <v>3250</v>
      </c>
      <c r="H3723" s="38">
        <v>1787.5000000000002</v>
      </c>
    </row>
    <row r="3724" spans="1:8">
      <c r="A3724">
        <v>3723</v>
      </c>
      <c r="B3724" t="str">
        <f>IF(Data!$B3728&lt;&gt;INDEX(Unique!$B$2:$B$5, MATCH(Data!$A3728, Unique!$A$2:$A$5, 0)), "Mismatch", "")</f>
        <v/>
      </c>
      <c r="E3724" s="28" t="s">
        <v>20</v>
      </c>
      <c r="F3724" s="38">
        <v>0.5</v>
      </c>
      <c r="G3724" s="43">
        <v>2250</v>
      </c>
      <c r="H3724" s="38">
        <v>1125</v>
      </c>
    </row>
    <row r="3725" spans="1:8">
      <c r="A3725">
        <v>3724</v>
      </c>
      <c r="B3725" t="str">
        <f>IF(Data!$B3729&lt;&gt;INDEX(Unique!$B$2:$B$5, MATCH(Data!$A3729, Unique!$A$2:$A$5, 0)), "Mismatch", "")</f>
        <v/>
      </c>
      <c r="E3725" s="28" t="s">
        <v>21</v>
      </c>
      <c r="F3725" s="38">
        <v>0.5</v>
      </c>
      <c r="G3725" s="43">
        <v>2000</v>
      </c>
      <c r="H3725" s="38">
        <v>1000</v>
      </c>
    </row>
    <row r="3726" spans="1:8">
      <c r="A3726">
        <v>3725</v>
      </c>
      <c r="B3726" t="str">
        <f>IF(Data!$B3730&lt;&gt;INDEX(Unique!$B$2:$B$5, MATCH(Data!$A3730, Unique!$A$2:$A$5, 0)), "Mismatch", "")</f>
        <v/>
      </c>
      <c r="E3726" s="28" t="s">
        <v>22</v>
      </c>
      <c r="F3726" s="38">
        <v>0.6</v>
      </c>
      <c r="G3726" s="43">
        <v>2000</v>
      </c>
      <c r="H3726" s="38">
        <v>1200</v>
      </c>
    </row>
    <row r="3727" spans="1:8">
      <c r="A3727">
        <v>3726</v>
      </c>
      <c r="B3727" t="str">
        <f>IF(Data!$B3731&lt;&gt;INDEX(Unique!$B$2:$B$5, MATCH(Data!$A3731, Unique!$A$2:$A$5, 0)), "Mismatch", "")</f>
        <v/>
      </c>
      <c r="E3727" s="28" t="s">
        <v>23</v>
      </c>
      <c r="F3727" s="38">
        <v>0.65</v>
      </c>
      <c r="G3727" s="43">
        <v>3000</v>
      </c>
      <c r="H3727" s="38">
        <v>1950</v>
      </c>
    </row>
    <row r="3728" spans="1:8">
      <c r="A3728">
        <v>3727</v>
      </c>
      <c r="B3728" t="str">
        <f>IF(Data!$B3732&lt;&gt;INDEX(Unique!$B$2:$B$5, MATCH(Data!$A3732, Unique!$A$2:$A$5, 0)), "Mismatch", "")</f>
        <v/>
      </c>
      <c r="E3728" s="28" t="s">
        <v>18</v>
      </c>
      <c r="F3728" s="38">
        <v>0.65</v>
      </c>
      <c r="G3728" s="43">
        <v>4750</v>
      </c>
      <c r="H3728" s="38">
        <v>3087.5</v>
      </c>
    </row>
    <row r="3729" spans="1:8">
      <c r="A3729">
        <v>3728</v>
      </c>
      <c r="B3729" t="str">
        <f>IF(Data!$B3733&lt;&gt;INDEX(Unique!$B$2:$B$5, MATCH(Data!$A3733, Unique!$A$2:$A$5, 0)), "Mismatch", "")</f>
        <v/>
      </c>
      <c r="E3729" s="28" t="s">
        <v>19</v>
      </c>
      <c r="F3729" s="38">
        <v>0.60000000000000009</v>
      </c>
      <c r="G3729" s="43">
        <v>3000</v>
      </c>
      <c r="H3729" s="38">
        <v>1800.0000000000002</v>
      </c>
    </row>
    <row r="3730" spans="1:8">
      <c r="A3730">
        <v>3729</v>
      </c>
      <c r="B3730" t="str">
        <f>IF(Data!$B3734&lt;&gt;INDEX(Unique!$B$2:$B$5, MATCH(Data!$A3734, Unique!$A$2:$A$5, 0)), "Mismatch", "")</f>
        <v/>
      </c>
      <c r="E3730" s="28" t="s">
        <v>20</v>
      </c>
      <c r="F3730" s="38">
        <v>0.60000000000000009</v>
      </c>
      <c r="G3730" s="43">
        <v>2000</v>
      </c>
      <c r="H3730" s="38">
        <v>1200.0000000000002</v>
      </c>
    </row>
    <row r="3731" spans="1:8">
      <c r="A3731">
        <v>3730</v>
      </c>
      <c r="B3731" t="str">
        <f>IF(Data!$B3735&lt;&gt;INDEX(Unique!$B$2:$B$5, MATCH(Data!$A3735, Unique!$A$2:$A$5, 0)), "Mismatch", "")</f>
        <v/>
      </c>
      <c r="E3731" s="28" t="s">
        <v>21</v>
      </c>
      <c r="F3731" s="38">
        <v>0.60000000000000009</v>
      </c>
      <c r="G3731" s="43">
        <v>1750</v>
      </c>
      <c r="H3731" s="38">
        <v>1050.0000000000002</v>
      </c>
    </row>
    <row r="3732" spans="1:8">
      <c r="A3732">
        <v>3731</v>
      </c>
      <c r="B3732" t="str">
        <f>IF(Data!$B3736&lt;&gt;INDEX(Unique!$B$2:$B$5, MATCH(Data!$A3736, Unique!$A$2:$A$5, 0)), "Mismatch", "")</f>
        <v/>
      </c>
      <c r="E3732" s="28" t="s">
        <v>22</v>
      </c>
      <c r="F3732" s="38">
        <v>0.70000000000000007</v>
      </c>
      <c r="G3732" s="43">
        <v>1750</v>
      </c>
      <c r="H3732" s="38">
        <v>1225.0000000000002</v>
      </c>
    </row>
    <row r="3733" spans="1:8">
      <c r="A3733">
        <v>3732</v>
      </c>
      <c r="B3733" t="str">
        <f>IF(Data!$B3737&lt;&gt;INDEX(Unique!$B$2:$B$5, MATCH(Data!$A3737, Unique!$A$2:$A$5, 0)), "Mismatch", "")</f>
        <v/>
      </c>
      <c r="E3733" s="28" t="s">
        <v>23</v>
      </c>
      <c r="F3733" s="38">
        <v>0.75</v>
      </c>
      <c r="G3733" s="43">
        <v>3000</v>
      </c>
      <c r="H3733" s="38">
        <v>2250</v>
      </c>
    </row>
    <row r="3734" spans="1:8">
      <c r="A3734">
        <v>3733</v>
      </c>
      <c r="B3734" t="str">
        <f>IF(Data!$B3738&lt;&gt;INDEX(Unique!$B$2:$B$5, MATCH(Data!$A3738, Unique!$A$2:$A$5, 0)), "Mismatch", "")</f>
        <v/>
      </c>
      <c r="E3734" s="28" t="s">
        <v>18</v>
      </c>
      <c r="F3734" s="38">
        <v>0.70000000000000007</v>
      </c>
      <c r="G3734" s="43">
        <v>4500</v>
      </c>
      <c r="H3734" s="38">
        <v>3150.0000000000005</v>
      </c>
    </row>
    <row r="3735" spans="1:8">
      <c r="A3735">
        <v>3734</v>
      </c>
      <c r="B3735" t="str">
        <f>IF(Data!$B3739&lt;&gt;INDEX(Unique!$B$2:$B$5, MATCH(Data!$A3739, Unique!$A$2:$A$5, 0)), "Mismatch", "")</f>
        <v/>
      </c>
      <c r="E3735" s="28" t="s">
        <v>19</v>
      </c>
      <c r="F3735" s="38">
        <v>0.60000000000000009</v>
      </c>
      <c r="G3735" s="43">
        <v>3250</v>
      </c>
      <c r="H3735" s="38">
        <v>1950.0000000000002</v>
      </c>
    </row>
    <row r="3736" spans="1:8">
      <c r="A3736">
        <v>3735</v>
      </c>
      <c r="B3736" t="str">
        <f>IF(Data!$B3740&lt;&gt;INDEX(Unique!$B$2:$B$5, MATCH(Data!$A3740, Unique!$A$2:$A$5, 0)), "Mismatch", "")</f>
        <v/>
      </c>
      <c r="E3736" s="28" t="s">
        <v>20</v>
      </c>
      <c r="F3736" s="38">
        <v>0.60000000000000009</v>
      </c>
      <c r="G3736" s="43">
        <v>3200</v>
      </c>
      <c r="H3736" s="38">
        <v>1920.0000000000002</v>
      </c>
    </row>
    <row r="3737" spans="1:8">
      <c r="A3737">
        <v>3736</v>
      </c>
      <c r="B3737" t="str">
        <f>IF(Data!$B3741&lt;&gt;INDEX(Unique!$B$2:$B$5, MATCH(Data!$A3741, Unique!$A$2:$A$5, 0)), "Mismatch", "")</f>
        <v/>
      </c>
      <c r="E3737" s="28" t="s">
        <v>21</v>
      </c>
      <c r="F3737" s="38">
        <v>0.60000000000000009</v>
      </c>
      <c r="G3737" s="43">
        <v>3000</v>
      </c>
      <c r="H3737" s="38">
        <v>1800.0000000000002</v>
      </c>
    </row>
    <row r="3738" spans="1:8">
      <c r="A3738">
        <v>3737</v>
      </c>
      <c r="B3738" t="str">
        <f>IF(Data!$B3742&lt;&gt;INDEX(Unique!$B$2:$B$5, MATCH(Data!$A3742, Unique!$A$2:$A$5, 0)), "Mismatch", "")</f>
        <v/>
      </c>
      <c r="E3738" s="28" t="s">
        <v>22</v>
      </c>
      <c r="F3738" s="38">
        <v>0.70000000000000007</v>
      </c>
      <c r="G3738" s="43">
        <v>2750</v>
      </c>
      <c r="H3738" s="38">
        <v>1925.0000000000002</v>
      </c>
    </row>
    <row r="3739" spans="1:8">
      <c r="A3739">
        <v>3738</v>
      </c>
      <c r="B3739" t="str">
        <f>IF(Data!$B3743&lt;&gt;INDEX(Unique!$B$2:$B$5, MATCH(Data!$A3743, Unique!$A$2:$A$5, 0)), "Mismatch", "")</f>
        <v/>
      </c>
      <c r="E3739" s="28" t="s">
        <v>23</v>
      </c>
      <c r="F3739" s="38">
        <v>0.75</v>
      </c>
      <c r="G3739" s="43">
        <v>3750</v>
      </c>
      <c r="H3739" s="38">
        <v>2812.5</v>
      </c>
    </row>
    <row r="3740" spans="1:8">
      <c r="A3740">
        <v>3739</v>
      </c>
      <c r="B3740" t="str">
        <f>IF(Data!$B3744&lt;&gt;INDEX(Unique!$B$2:$B$5, MATCH(Data!$A3744, Unique!$A$2:$A$5, 0)), "Mismatch", "")</f>
        <v/>
      </c>
      <c r="E3740" s="28" t="s">
        <v>18</v>
      </c>
      <c r="F3740" s="38">
        <v>0.70000000000000007</v>
      </c>
      <c r="G3740" s="43">
        <v>6000</v>
      </c>
      <c r="H3740" s="38">
        <v>4200</v>
      </c>
    </row>
    <row r="3741" spans="1:8">
      <c r="A3741">
        <v>3740</v>
      </c>
      <c r="B3741" t="str">
        <f>IF(Data!$B3745&lt;&gt;INDEX(Unique!$B$2:$B$5, MATCH(Data!$A3745, Unique!$A$2:$A$5, 0)), "Mismatch", "")</f>
        <v/>
      </c>
      <c r="E3741" s="28" t="s">
        <v>19</v>
      </c>
      <c r="F3741" s="38">
        <v>0.60000000000000009</v>
      </c>
      <c r="G3741" s="43">
        <v>4000</v>
      </c>
      <c r="H3741" s="38">
        <v>2400.0000000000005</v>
      </c>
    </row>
    <row r="3742" spans="1:8">
      <c r="A3742">
        <v>3741</v>
      </c>
      <c r="B3742" t="str">
        <f>IF(Data!$B3746&lt;&gt;INDEX(Unique!$B$2:$B$5, MATCH(Data!$A3746, Unique!$A$2:$A$5, 0)), "Mismatch", "")</f>
        <v/>
      </c>
      <c r="E3742" s="28" t="s">
        <v>20</v>
      </c>
      <c r="F3742" s="38">
        <v>0.60000000000000009</v>
      </c>
      <c r="G3742" s="43">
        <v>3750</v>
      </c>
      <c r="H3742" s="38">
        <v>2250.0000000000005</v>
      </c>
    </row>
    <row r="3743" spans="1:8">
      <c r="A3743">
        <v>3742</v>
      </c>
      <c r="B3743" t="str">
        <f>IF(Data!$B3747&lt;&gt;INDEX(Unique!$B$2:$B$5, MATCH(Data!$A3747, Unique!$A$2:$A$5, 0)), "Mismatch", "")</f>
        <v/>
      </c>
      <c r="E3743" s="28" t="s">
        <v>21</v>
      </c>
      <c r="F3743" s="38">
        <v>0.60000000000000009</v>
      </c>
      <c r="G3743" s="43">
        <v>3250</v>
      </c>
      <c r="H3743" s="38">
        <v>1950.0000000000002</v>
      </c>
    </row>
    <row r="3744" spans="1:8">
      <c r="A3744">
        <v>3743</v>
      </c>
      <c r="B3744" t="str">
        <f>IF(Data!$B3748&lt;&gt;INDEX(Unique!$B$2:$B$5, MATCH(Data!$A3748, Unique!$A$2:$A$5, 0)), "Mismatch", "")</f>
        <v/>
      </c>
      <c r="E3744" s="28" t="s">
        <v>22</v>
      </c>
      <c r="F3744" s="38">
        <v>0.70000000000000007</v>
      </c>
      <c r="G3744" s="43">
        <v>3250</v>
      </c>
      <c r="H3744" s="38">
        <v>2275</v>
      </c>
    </row>
    <row r="3745" spans="1:8">
      <c r="A3745">
        <v>3744</v>
      </c>
      <c r="B3745" t="str">
        <f>IF(Data!$B3749&lt;&gt;INDEX(Unique!$B$2:$B$5, MATCH(Data!$A3749, Unique!$A$2:$A$5, 0)), "Mismatch", "")</f>
        <v/>
      </c>
      <c r="E3745" s="28" t="s">
        <v>23</v>
      </c>
      <c r="F3745" s="38">
        <v>0.75</v>
      </c>
      <c r="G3745" s="43">
        <v>4250</v>
      </c>
      <c r="H3745" s="38">
        <v>3187.5</v>
      </c>
    </row>
    <row r="3746" spans="1:8">
      <c r="A3746">
        <v>3745</v>
      </c>
      <c r="B3746" t="str">
        <f>IF(Data!$B3750&lt;&gt;INDEX(Unique!$B$2:$B$5, MATCH(Data!$A3750, Unique!$A$2:$A$5, 0)), "Mismatch", "")</f>
        <v/>
      </c>
      <c r="E3746" s="28" t="s">
        <v>18</v>
      </c>
      <c r="F3746" s="38">
        <v>0.5</v>
      </c>
      <c r="G3746" s="43">
        <v>5250</v>
      </c>
      <c r="H3746" s="38">
        <v>2625</v>
      </c>
    </row>
    <row r="3747" spans="1:8">
      <c r="A3747">
        <v>3746</v>
      </c>
      <c r="B3747" t="str">
        <f>IF(Data!$B3751&lt;&gt;INDEX(Unique!$B$2:$B$5, MATCH(Data!$A3751, Unique!$A$2:$A$5, 0)), "Mismatch", "")</f>
        <v/>
      </c>
      <c r="E3747" s="28" t="s">
        <v>19</v>
      </c>
      <c r="F3747" s="38">
        <v>0.5</v>
      </c>
      <c r="G3747" s="43">
        <v>3250</v>
      </c>
      <c r="H3747" s="38">
        <v>1625</v>
      </c>
    </row>
    <row r="3748" spans="1:8">
      <c r="A3748">
        <v>3747</v>
      </c>
      <c r="B3748" t="str">
        <f>IF(Data!$B3752&lt;&gt;INDEX(Unique!$B$2:$B$5, MATCH(Data!$A3752, Unique!$A$2:$A$5, 0)), "Mismatch", "")</f>
        <v/>
      </c>
      <c r="E3748" s="28" t="s">
        <v>20</v>
      </c>
      <c r="F3748" s="38">
        <v>0.4</v>
      </c>
      <c r="G3748" s="43">
        <v>3250</v>
      </c>
      <c r="H3748" s="38">
        <v>1300</v>
      </c>
    </row>
    <row r="3749" spans="1:8">
      <c r="A3749">
        <v>3748</v>
      </c>
      <c r="B3749" t="str">
        <f>IF(Data!$B3753&lt;&gt;INDEX(Unique!$B$2:$B$5, MATCH(Data!$A3753, Unique!$A$2:$A$5, 0)), "Mismatch", "")</f>
        <v/>
      </c>
      <c r="E3749" s="28" t="s">
        <v>21</v>
      </c>
      <c r="F3749" s="38">
        <v>0.44999999999999996</v>
      </c>
      <c r="G3749" s="43">
        <v>1750</v>
      </c>
      <c r="H3749" s="38">
        <v>787.49999999999989</v>
      </c>
    </row>
    <row r="3750" spans="1:8">
      <c r="A3750">
        <v>3749</v>
      </c>
      <c r="B3750" t="str">
        <f>IF(Data!$B3754&lt;&gt;INDEX(Unique!$B$2:$B$5, MATCH(Data!$A3754, Unique!$A$2:$A$5, 0)), "Mismatch", "")</f>
        <v/>
      </c>
      <c r="E3750" s="28" t="s">
        <v>22</v>
      </c>
      <c r="F3750" s="38">
        <v>0.60000000000000009</v>
      </c>
      <c r="G3750" s="43">
        <v>2250</v>
      </c>
      <c r="H3750" s="38">
        <v>1350.0000000000002</v>
      </c>
    </row>
    <row r="3751" spans="1:8">
      <c r="A3751">
        <v>3750</v>
      </c>
      <c r="B3751" t="str">
        <f>IF(Data!$B3755&lt;&gt;INDEX(Unique!$B$2:$B$5, MATCH(Data!$A3755, Unique!$A$2:$A$5, 0)), "Mismatch", "")</f>
        <v/>
      </c>
      <c r="E3751" s="28" t="s">
        <v>23</v>
      </c>
      <c r="F3751" s="38">
        <v>0.5</v>
      </c>
      <c r="G3751" s="43">
        <v>3250</v>
      </c>
      <c r="H3751" s="38">
        <v>1625</v>
      </c>
    </row>
    <row r="3752" spans="1:8">
      <c r="A3752">
        <v>3751</v>
      </c>
      <c r="B3752" t="str">
        <f>IF(Data!$B3756&lt;&gt;INDEX(Unique!$B$2:$B$5, MATCH(Data!$A3756, Unique!$A$2:$A$5, 0)), "Mismatch", "")</f>
        <v/>
      </c>
      <c r="E3752" s="28" t="s">
        <v>18</v>
      </c>
      <c r="F3752" s="38">
        <v>0.5</v>
      </c>
      <c r="G3752" s="43">
        <v>6000</v>
      </c>
      <c r="H3752" s="38">
        <v>3000</v>
      </c>
    </row>
    <row r="3753" spans="1:8">
      <c r="A3753">
        <v>3752</v>
      </c>
      <c r="B3753" t="str">
        <f>IF(Data!$B3757&lt;&gt;INDEX(Unique!$B$2:$B$5, MATCH(Data!$A3757, Unique!$A$2:$A$5, 0)), "Mismatch", "")</f>
        <v/>
      </c>
      <c r="E3753" s="28" t="s">
        <v>19</v>
      </c>
      <c r="F3753" s="38">
        <v>0.5</v>
      </c>
      <c r="G3753" s="43">
        <v>2500</v>
      </c>
      <c r="H3753" s="38">
        <v>1250</v>
      </c>
    </row>
    <row r="3754" spans="1:8">
      <c r="A3754">
        <v>3753</v>
      </c>
      <c r="B3754" t="str">
        <f>IF(Data!$B3758&lt;&gt;INDEX(Unique!$B$2:$B$5, MATCH(Data!$A3758, Unique!$A$2:$A$5, 0)), "Mismatch", "")</f>
        <v/>
      </c>
      <c r="E3754" s="28" t="s">
        <v>20</v>
      </c>
      <c r="F3754" s="38">
        <v>0.4</v>
      </c>
      <c r="G3754" s="43">
        <v>3000</v>
      </c>
      <c r="H3754" s="38">
        <v>1200</v>
      </c>
    </row>
    <row r="3755" spans="1:8">
      <c r="A3755">
        <v>3754</v>
      </c>
      <c r="B3755" t="str">
        <f>IF(Data!$B3759&lt;&gt;INDEX(Unique!$B$2:$B$5, MATCH(Data!$A3759, Unique!$A$2:$A$5, 0)), "Mismatch", "")</f>
        <v/>
      </c>
      <c r="E3755" s="28" t="s">
        <v>21</v>
      </c>
      <c r="F3755" s="38">
        <v>0.44999999999999996</v>
      </c>
      <c r="G3755" s="43">
        <v>2000</v>
      </c>
      <c r="H3755" s="38">
        <v>899.99999999999989</v>
      </c>
    </row>
    <row r="3756" spans="1:8">
      <c r="A3756">
        <v>3755</v>
      </c>
      <c r="B3756" t="str">
        <f>IF(Data!$B3760&lt;&gt;INDEX(Unique!$B$2:$B$5, MATCH(Data!$A3760, Unique!$A$2:$A$5, 0)), "Mismatch", "")</f>
        <v/>
      </c>
      <c r="E3756" s="28" t="s">
        <v>22</v>
      </c>
      <c r="F3756" s="38">
        <v>0.60000000000000009</v>
      </c>
      <c r="G3756" s="43">
        <v>2750</v>
      </c>
      <c r="H3756" s="38">
        <v>1650.0000000000002</v>
      </c>
    </row>
    <row r="3757" spans="1:8">
      <c r="A3757">
        <v>3756</v>
      </c>
      <c r="B3757" t="str">
        <f>IF(Data!$B3761&lt;&gt;INDEX(Unique!$B$2:$B$5, MATCH(Data!$A3761, Unique!$A$2:$A$5, 0)), "Mismatch", "")</f>
        <v/>
      </c>
      <c r="E3757" s="28" t="s">
        <v>23</v>
      </c>
      <c r="F3757" s="38">
        <v>0.5</v>
      </c>
      <c r="G3757" s="43">
        <v>3750</v>
      </c>
      <c r="H3757" s="38">
        <v>1875</v>
      </c>
    </row>
    <row r="3758" spans="1:8">
      <c r="A3758">
        <v>3757</v>
      </c>
      <c r="B3758" t="str">
        <f>IF(Data!$B3762&lt;&gt;INDEX(Unique!$B$2:$B$5, MATCH(Data!$A3762, Unique!$A$2:$A$5, 0)), "Mismatch", "")</f>
        <v/>
      </c>
      <c r="E3758" s="28" t="s">
        <v>18</v>
      </c>
      <c r="F3758" s="38">
        <v>0.5</v>
      </c>
      <c r="G3758" s="43">
        <v>5700</v>
      </c>
      <c r="H3758" s="38">
        <v>2850</v>
      </c>
    </row>
    <row r="3759" spans="1:8">
      <c r="A3759">
        <v>3758</v>
      </c>
      <c r="B3759" t="str">
        <f>IF(Data!$B3763&lt;&gt;INDEX(Unique!$B$2:$B$5, MATCH(Data!$A3763, Unique!$A$2:$A$5, 0)), "Mismatch", "")</f>
        <v/>
      </c>
      <c r="E3759" s="28" t="s">
        <v>19</v>
      </c>
      <c r="F3759" s="38">
        <v>0.5</v>
      </c>
      <c r="G3759" s="43">
        <v>2750</v>
      </c>
      <c r="H3759" s="38">
        <v>1375</v>
      </c>
    </row>
    <row r="3760" spans="1:8">
      <c r="A3760">
        <v>3759</v>
      </c>
      <c r="B3760" t="str">
        <f>IF(Data!$B3764&lt;&gt;INDEX(Unique!$B$2:$B$5, MATCH(Data!$A3764, Unique!$A$2:$A$5, 0)), "Mismatch", "")</f>
        <v/>
      </c>
      <c r="E3760" s="28" t="s">
        <v>20</v>
      </c>
      <c r="F3760" s="38">
        <v>0.4</v>
      </c>
      <c r="G3760" s="43">
        <v>3000</v>
      </c>
      <c r="H3760" s="38">
        <v>1200</v>
      </c>
    </row>
    <row r="3761" spans="1:8">
      <c r="A3761">
        <v>3760</v>
      </c>
      <c r="B3761" t="str">
        <f>IF(Data!$B3765&lt;&gt;INDEX(Unique!$B$2:$B$5, MATCH(Data!$A3765, Unique!$A$2:$A$5, 0)), "Mismatch", "")</f>
        <v/>
      </c>
      <c r="E3761" s="28" t="s">
        <v>21</v>
      </c>
      <c r="F3761" s="38">
        <v>0.44999999999999996</v>
      </c>
      <c r="G3761" s="43">
        <v>1500</v>
      </c>
      <c r="H3761" s="38">
        <v>674.99999999999989</v>
      </c>
    </row>
    <row r="3762" spans="1:8">
      <c r="A3762">
        <v>3761</v>
      </c>
      <c r="B3762" t="str">
        <f>IF(Data!$B3766&lt;&gt;INDEX(Unique!$B$2:$B$5, MATCH(Data!$A3766, Unique!$A$2:$A$5, 0)), "Mismatch", "")</f>
        <v/>
      </c>
      <c r="E3762" s="28" t="s">
        <v>22</v>
      </c>
      <c r="F3762" s="38">
        <v>0.60000000000000009</v>
      </c>
      <c r="G3762" s="43">
        <v>2000</v>
      </c>
      <c r="H3762" s="38">
        <v>1200.0000000000002</v>
      </c>
    </row>
    <row r="3763" spans="1:8">
      <c r="A3763">
        <v>3762</v>
      </c>
      <c r="B3763" t="str">
        <f>IF(Data!$B3767&lt;&gt;INDEX(Unique!$B$2:$B$5, MATCH(Data!$A3767, Unique!$A$2:$A$5, 0)), "Mismatch", "")</f>
        <v/>
      </c>
      <c r="E3763" s="28" t="s">
        <v>23</v>
      </c>
      <c r="F3763" s="38">
        <v>0.5</v>
      </c>
      <c r="G3763" s="43">
        <v>3000</v>
      </c>
      <c r="H3763" s="38">
        <v>1500</v>
      </c>
    </row>
    <row r="3764" spans="1:8">
      <c r="A3764">
        <v>3763</v>
      </c>
      <c r="B3764" t="str">
        <f>IF(Data!$B3768&lt;&gt;INDEX(Unique!$B$2:$B$5, MATCH(Data!$A3768, Unique!$A$2:$A$5, 0)), "Mismatch", "")</f>
        <v/>
      </c>
      <c r="E3764" s="28" t="s">
        <v>18</v>
      </c>
      <c r="F3764" s="38">
        <v>0.5</v>
      </c>
      <c r="G3764" s="43">
        <v>5500</v>
      </c>
      <c r="H3764" s="38">
        <v>2750</v>
      </c>
    </row>
    <row r="3765" spans="1:8">
      <c r="A3765">
        <v>3764</v>
      </c>
      <c r="B3765" t="str">
        <f>IF(Data!$B3769&lt;&gt;INDEX(Unique!$B$2:$B$5, MATCH(Data!$A3769, Unique!$A$2:$A$5, 0)), "Mismatch", "")</f>
        <v/>
      </c>
      <c r="E3765" s="28" t="s">
        <v>19</v>
      </c>
      <c r="F3765" s="38">
        <v>0.5</v>
      </c>
      <c r="G3765" s="43">
        <v>2500</v>
      </c>
      <c r="H3765" s="38">
        <v>1250</v>
      </c>
    </row>
    <row r="3766" spans="1:8">
      <c r="A3766">
        <v>3765</v>
      </c>
      <c r="B3766" t="str">
        <f>IF(Data!$B3770&lt;&gt;INDEX(Unique!$B$2:$B$5, MATCH(Data!$A3770, Unique!$A$2:$A$5, 0)), "Mismatch", "")</f>
        <v/>
      </c>
      <c r="E3766" s="28" t="s">
        <v>20</v>
      </c>
      <c r="F3766" s="38">
        <v>0.4</v>
      </c>
      <c r="G3766" s="43">
        <v>2500</v>
      </c>
      <c r="H3766" s="38">
        <v>1000</v>
      </c>
    </row>
    <row r="3767" spans="1:8">
      <c r="A3767">
        <v>3766</v>
      </c>
      <c r="B3767" t="str">
        <f>IF(Data!$B3771&lt;&gt;INDEX(Unique!$B$2:$B$5, MATCH(Data!$A3771, Unique!$A$2:$A$5, 0)), "Mismatch", "")</f>
        <v/>
      </c>
      <c r="E3767" s="28" t="s">
        <v>21</v>
      </c>
      <c r="F3767" s="38">
        <v>0.44999999999999996</v>
      </c>
      <c r="G3767" s="43">
        <v>1750</v>
      </c>
      <c r="H3767" s="38">
        <v>787.49999999999989</v>
      </c>
    </row>
    <row r="3768" spans="1:8">
      <c r="A3768">
        <v>3767</v>
      </c>
      <c r="B3768" t="str">
        <f>IF(Data!$B3772&lt;&gt;INDEX(Unique!$B$2:$B$5, MATCH(Data!$A3772, Unique!$A$2:$A$5, 0)), "Mismatch", "")</f>
        <v/>
      </c>
      <c r="E3768" s="28" t="s">
        <v>22</v>
      </c>
      <c r="F3768" s="38">
        <v>0.60000000000000009</v>
      </c>
      <c r="G3768" s="43">
        <v>1750</v>
      </c>
      <c r="H3768" s="38">
        <v>1050.0000000000002</v>
      </c>
    </row>
    <row r="3769" spans="1:8">
      <c r="A3769">
        <v>3768</v>
      </c>
      <c r="B3769" t="str">
        <f>IF(Data!$B3773&lt;&gt;INDEX(Unique!$B$2:$B$5, MATCH(Data!$A3773, Unique!$A$2:$A$5, 0)), "Mismatch", "")</f>
        <v/>
      </c>
      <c r="E3769" s="28" t="s">
        <v>23</v>
      </c>
      <c r="F3769" s="38">
        <v>0.5</v>
      </c>
      <c r="G3769" s="43">
        <v>3250</v>
      </c>
      <c r="H3769" s="38">
        <v>1625</v>
      </c>
    </row>
    <row r="3770" spans="1:8">
      <c r="A3770">
        <v>3769</v>
      </c>
      <c r="B3770" t="str">
        <f>IF(Data!$B3774&lt;&gt;INDEX(Unique!$B$2:$B$5, MATCH(Data!$A3774, Unique!$A$2:$A$5, 0)), "Mismatch", "")</f>
        <v/>
      </c>
      <c r="E3770" s="28" t="s">
        <v>18</v>
      </c>
      <c r="F3770" s="38">
        <v>0.65</v>
      </c>
      <c r="G3770" s="43">
        <v>5950</v>
      </c>
      <c r="H3770" s="38">
        <v>3867.5</v>
      </c>
    </row>
    <row r="3771" spans="1:8">
      <c r="A3771">
        <v>3770</v>
      </c>
      <c r="B3771" t="str">
        <f>IF(Data!$B3775&lt;&gt;INDEX(Unique!$B$2:$B$5, MATCH(Data!$A3775, Unique!$A$2:$A$5, 0)), "Mismatch", "")</f>
        <v/>
      </c>
      <c r="E3771" s="28" t="s">
        <v>19</v>
      </c>
      <c r="F3771" s="38">
        <v>0.60000000000000009</v>
      </c>
      <c r="G3771" s="43">
        <v>3000</v>
      </c>
      <c r="H3771" s="38">
        <v>1800.0000000000002</v>
      </c>
    </row>
    <row r="3772" spans="1:8">
      <c r="A3772">
        <v>3771</v>
      </c>
      <c r="B3772" t="str">
        <f>IF(Data!$B3776&lt;&gt;INDEX(Unique!$B$2:$B$5, MATCH(Data!$A3776, Unique!$A$2:$A$5, 0)), "Mismatch", "")</f>
        <v/>
      </c>
      <c r="E3772" s="28" t="s">
        <v>20</v>
      </c>
      <c r="F3772" s="38">
        <v>0.55000000000000004</v>
      </c>
      <c r="G3772" s="43">
        <v>3250</v>
      </c>
      <c r="H3772" s="38">
        <v>1787.5000000000002</v>
      </c>
    </row>
    <row r="3773" spans="1:8">
      <c r="A3773">
        <v>3772</v>
      </c>
      <c r="B3773" t="str">
        <f>IF(Data!$B3777&lt;&gt;INDEX(Unique!$B$2:$B$5, MATCH(Data!$A3777, Unique!$A$2:$A$5, 0)), "Mismatch", "")</f>
        <v/>
      </c>
      <c r="E3773" s="28" t="s">
        <v>21</v>
      </c>
      <c r="F3773" s="38">
        <v>0.55000000000000004</v>
      </c>
      <c r="G3773" s="43">
        <v>2750</v>
      </c>
      <c r="H3773" s="38">
        <v>1512.5000000000002</v>
      </c>
    </row>
    <row r="3774" spans="1:8">
      <c r="A3774">
        <v>3773</v>
      </c>
      <c r="B3774" t="str">
        <f>IF(Data!$B3778&lt;&gt;INDEX(Unique!$B$2:$B$5, MATCH(Data!$A3778, Unique!$A$2:$A$5, 0)), "Mismatch", "")</f>
        <v/>
      </c>
      <c r="E3774" s="28" t="s">
        <v>22</v>
      </c>
      <c r="F3774" s="38">
        <v>0.65</v>
      </c>
      <c r="G3774" s="43">
        <v>3000</v>
      </c>
      <c r="H3774" s="38">
        <v>1950</v>
      </c>
    </row>
    <row r="3775" spans="1:8">
      <c r="A3775">
        <v>3774</v>
      </c>
      <c r="B3775" t="str">
        <f>IF(Data!$B3779&lt;&gt;INDEX(Unique!$B$2:$B$5, MATCH(Data!$A3779, Unique!$A$2:$A$5, 0)), "Mismatch", "")</f>
        <v/>
      </c>
      <c r="E3775" s="28" t="s">
        <v>23</v>
      </c>
      <c r="F3775" s="38">
        <v>0.70000000000000007</v>
      </c>
      <c r="G3775" s="43">
        <v>4250</v>
      </c>
      <c r="H3775" s="38">
        <v>2975.0000000000005</v>
      </c>
    </row>
    <row r="3776" spans="1:8">
      <c r="A3776">
        <v>3775</v>
      </c>
      <c r="B3776" t="str">
        <f>IF(Data!$B3780&lt;&gt;INDEX(Unique!$B$2:$B$5, MATCH(Data!$A3780, Unique!$A$2:$A$5, 0)), "Mismatch", "")</f>
        <v/>
      </c>
      <c r="E3776" s="28" t="s">
        <v>18</v>
      </c>
      <c r="F3776" s="38">
        <v>0.65</v>
      </c>
      <c r="G3776" s="43">
        <v>6750</v>
      </c>
      <c r="H3776" s="38">
        <v>4387.5</v>
      </c>
    </row>
    <row r="3777" spans="1:8">
      <c r="A3777">
        <v>3776</v>
      </c>
      <c r="B3777" t="str">
        <f>IF(Data!$B3781&lt;&gt;INDEX(Unique!$B$2:$B$5, MATCH(Data!$A3781, Unique!$A$2:$A$5, 0)), "Mismatch", "")</f>
        <v/>
      </c>
      <c r="E3777" s="28" t="s">
        <v>19</v>
      </c>
      <c r="F3777" s="38">
        <v>0.60000000000000009</v>
      </c>
      <c r="G3777" s="43">
        <v>4250</v>
      </c>
      <c r="H3777" s="38">
        <v>2550.0000000000005</v>
      </c>
    </row>
    <row r="3778" spans="1:8">
      <c r="A3778">
        <v>3777</v>
      </c>
      <c r="B3778" t="str">
        <f>IF(Data!$B3782&lt;&gt;INDEX(Unique!$B$2:$B$5, MATCH(Data!$A3782, Unique!$A$2:$A$5, 0)), "Mismatch", "")</f>
        <v/>
      </c>
      <c r="E3778" s="28" t="s">
        <v>20</v>
      </c>
      <c r="F3778" s="38">
        <v>0.55000000000000004</v>
      </c>
      <c r="G3778" s="43">
        <v>3500</v>
      </c>
      <c r="H3778" s="38">
        <v>1925.0000000000002</v>
      </c>
    </row>
    <row r="3779" spans="1:8">
      <c r="A3779">
        <v>3778</v>
      </c>
      <c r="B3779" t="str">
        <f>IF(Data!$B3783&lt;&gt;INDEX(Unique!$B$2:$B$5, MATCH(Data!$A3783, Unique!$A$2:$A$5, 0)), "Mismatch", "")</f>
        <v/>
      </c>
      <c r="E3779" s="28" t="s">
        <v>21</v>
      </c>
      <c r="F3779" s="38">
        <v>0.55000000000000004</v>
      </c>
      <c r="G3779" s="43">
        <v>3250</v>
      </c>
      <c r="H3779" s="38">
        <v>1787.5000000000002</v>
      </c>
    </row>
    <row r="3780" spans="1:8">
      <c r="A3780">
        <v>3779</v>
      </c>
      <c r="B3780" t="str">
        <f>IF(Data!$B3784&lt;&gt;INDEX(Unique!$B$2:$B$5, MATCH(Data!$A3784, Unique!$A$2:$A$5, 0)), "Mismatch", "")</f>
        <v/>
      </c>
      <c r="E3780" s="28" t="s">
        <v>22</v>
      </c>
      <c r="F3780" s="38">
        <v>0.65</v>
      </c>
      <c r="G3780" s="43">
        <v>3250</v>
      </c>
      <c r="H3780" s="38">
        <v>2112.5</v>
      </c>
    </row>
    <row r="3781" spans="1:8">
      <c r="A3781">
        <v>3780</v>
      </c>
      <c r="B3781" t="str">
        <f>IF(Data!$B3785&lt;&gt;INDEX(Unique!$B$2:$B$5, MATCH(Data!$A3785, Unique!$A$2:$A$5, 0)), "Mismatch", "")</f>
        <v/>
      </c>
      <c r="E3781" s="28" t="s">
        <v>23</v>
      </c>
      <c r="F3781" s="38">
        <v>0.70000000000000007</v>
      </c>
      <c r="G3781" s="43">
        <v>4750</v>
      </c>
      <c r="H3781" s="38">
        <v>3325.0000000000005</v>
      </c>
    </row>
    <row r="3782" spans="1:8">
      <c r="A3782">
        <v>3781</v>
      </c>
      <c r="B3782" t="str">
        <f>IF(Data!$B3786&lt;&gt;INDEX(Unique!$B$2:$B$5, MATCH(Data!$A3786, Unique!$A$2:$A$5, 0)), "Mismatch", "")</f>
        <v/>
      </c>
      <c r="E3782" s="28" t="s">
        <v>18</v>
      </c>
      <c r="F3782" s="38">
        <v>0.65</v>
      </c>
      <c r="G3782" s="43">
        <v>7000</v>
      </c>
      <c r="H3782" s="38">
        <v>4550</v>
      </c>
    </row>
    <row r="3783" spans="1:8">
      <c r="A3783">
        <v>3782</v>
      </c>
      <c r="B3783" t="str">
        <f>IF(Data!$B3787&lt;&gt;INDEX(Unique!$B$2:$B$5, MATCH(Data!$A3787, Unique!$A$2:$A$5, 0)), "Mismatch", "")</f>
        <v/>
      </c>
      <c r="E3783" s="28" t="s">
        <v>19</v>
      </c>
      <c r="F3783" s="38">
        <v>0.60000000000000009</v>
      </c>
      <c r="G3783" s="43">
        <v>4500</v>
      </c>
      <c r="H3783" s="38">
        <v>2700.0000000000005</v>
      </c>
    </row>
    <row r="3784" spans="1:8">
      <c r="A3784">
        <v>3783</v>
      </c>
      <c r="B3784" t="str">
        <f>IF(Data!$B3788&lt;&gt;INDEX(Unique!$B$2:$B$5, MATCH(Data!$A3788, Unique!$A$2:$A$5, 0)), "Mismatch", "")</f>
        <v/>
      </c>
      <c r="E3784" s="28" t="s">
        <v>20</v>
      </c>
      <c r="F3784" s="38">
        <v>0.55000000000000004</v>
      </c>
      <c r="G3784" s="43">
        <v>3750</v>
      </c>
      <c r="H3784" s="38">
        <v>2062.5</v>
      </c>
    </row>
    <row r="3785" spans="1:8">
      <c r="A3785">
        <v>3784</v>
      </c>
      <c r="B3785" t="str">
        <f>IF(Data!$B3789&lt;&gt;INDEX(Unique!$B$2:$B$5, MATCH(Data!$A3789, Unique!$A$2:$A$5, 0)), "Mismatch", "")</f>
        <v/>
      </c>
      <c r="E3785" s="28" t="s">
        <v>21</v>
      </c>
      <c r="F3785" s="38">
        <v>0.55000000000000004</v>
      </c>
      <c r="G3785" s="43">
        <v>3250</v>
      </c>
      <c r="H3785" s="38">
        <v>1787.5000000000002</v>
      </c>
    </row>
    <row r="3786" spans="1:8">
      <c r="A3786">
        <v>3785</v>
      </c>
      <c r="B3786" t="str">
        <f>IF(Data!$B3790&lt;&gt;INDEX(Unique!$B$2:$B$5, MATCH(Data!$A3790, Unique!$A$2:$A$5, 0)), "Mismatch", "")</f>
        <v/>
      </c>
      <c r="E3786" s="28" t="s">
        <v>22</v>
      </c>
      <c r="F3786" s="38">
        <v>0.65</v>
      </c>
      <c r="G3786" s="43">
        <v>3500</v>
      </c>
      <c r="H3786" s="38">
        <v>2275</v>
      </c>
    </row>
    <row r="3787" spans="1:8">
      <c r="A3787">
        <v>3786</v>
      </c>
      <c r="B3787" t="str">
        <f>IF(Data!$B3791&lt;&gt;INDEX(Unique!$B$2:$B$5, MATCH(Data!$A3791, Unique!$A$2:$A$5, 0)), "Mismatch", "")</f>
        <v/>
      </c>
      <c r="E3787" s="28" t="s">
        <v>23</v>
      </c>
      <c r="F3787" s="38">
        <v>0.70000000000000007</v>
      </c>
      <c r="G3787" s="43">
        <v>5250</v>
      </c>
      <c r="H3787" s="38">
        <v>3675.0000000000005</v>
      </c>
    </row>
    <row r="3788" spans="1:8">
      <c r="A3788">
        <v>3787</v>
      </c>
      <c r="B3788" t="str">
        <f>IF(Data!$B3792&lt;&gt;INDEX(Unique!$B$2:$B$5, MATCH(Data!$A3792, Unique!$A$2:$A$5, 0)), "Mismatch", "")</f>
        <v/>
      </c>
      <c r="E3788" s="28" t="s">
        <v>18</v>
      </c>
      <c r="F3788" s="38">
        <v>0.65</v>
      </c>
      <c r="G3788" s="43">
        <v>6750</v>
      </c>
      <c r="H3788" s="38">
        <v>4387.5</v>
      </c>
    </row>
    <row r="3789" spans="1:8">
      <c r="A3789">
        <v>3788</v>
      </c>
      <c r="B3789" t="str">
        <f>IF(Data!$B3793&lt;&gt;INDEX(Unique!$B$2:$B$5, MATCH(Data!$A3793, Unique!$A$2:$A$5, 0)), "Mismatch", "")</f>
        <v/>
      </c>
      <c r="E3789" s="28" t="s">
        <v>19</v>
      </c>
      <c r="F3789" s="38">
        <v>0.60000000000000009</v>
      </c>
      <c r="G3789" s="43">
        <v>4500</v>
      </c>
      <c r="H3789" s="38">
        <v>2700.0000000000005</v>
      </c>
    </row>
    <row r="3790" spans="1:8">
      <c r="A3790">
        <v>3789</v>
      </c>
      <c r="B3790" t="str">
        <f>IF(Data!$B3794&lt;&gt;INDEX(Unique!$B$2:$B$5, MATCH(Data!$A3794, Unique!$A$2:$A$5, 0)), "Mismatch", "")</f>
        <v/>
      </c>
      <c r="E3790" s="28" t="s">
        <v>20</v>
      </c>
      <c r="F3790" s="38">
        <v>0.55000000000000004</v>
      </c>
      <c r="G3790" s="43">
        <v>3750</v>
      </c>
      <c r="H3790" s="38">
        <v>2062.5</v>
      </c>
    </row>
    <row r="3791" spans="1:8">
      <c r="A3791">
        <v>3790</v>
      </c>
      <c r="B3791" t="str">
        <f>IF(Data!$B3795&lt;&gt;INDEX(Unique!$B$2:$B$5, MATCH(Data!$A3795, Unique!$A$2:$A$5, 0)), "Mismatch", "")</f>
        <v/>
      </c>
      <c r="E3791" s="28" t="s">
        <v>21</v>
      </c>
      <c r="F3791" s="38">
        <v>0.55000000000000004</v>
      </c>
      <c r="G3791" s="43">
        <v>2750</v>
      </c>
      <c r="H3791" s="38">
        <v>1512.5000000000002</v>
      </c>
    </row>
    <row r="3792" spans="1:8">
      <c r="A3792">
        <v>3791</v>
      </c>
      <c r="B3792" t="str">
        <f>IF(Data!$B3796&lt;&gt;INDEX(Unique!$B$2:$B$5, MATCH(Data!$A3796, Unique!$A$2:$A$5, 0)), "Mismatch", "")</f>
        <v/>
      </c>
      <c r="E3792" s="28" t="s">
        <v>22</v>
      </c>
      <c r="F3792" s="38">
        <v>0.65</v>
      </c>
      <c r="G3792" s="43">
        <v>2500</v>
      </c>
      <c r="H3792" s="38">
        <v>1625</v>
      </c>
    </row>
    <row r="3793" spans="1:8">
      <c r="A3793">
        <v>3792</v>
      </c>
      <c r="B3793" t="str">
        <f>IF(Data!$B3797&lt;&gt;INDEX(Unique!$B$2:$B$5, MATCH(Data!$A3797, Unique!$A$2:$A$5, 0)), "Mismatch", "")</f>
        <v/>
      </c>
      <c r="E3793" s="28" t="s">
        <v>23</v>
      </c>
      <c r="F3793" s="38">
        <v>0.70000000000000007</v>
      </c>
      <c r="G3793" s="43">
        <v>4250</v>
      </c>
      <c r="H3793" s="38">
        <v>2975.0000000000005</v>
      </c>
    </row>
    <row r="3794" spans="1:8">
      <c r="A3794">
        <v>3793</v>
      </c>
      <c r="B3794" t="str">
        <f>IF(Data!$B3798&lt;&gt;INDEX(Unique!$B$2:$B$5, MATCH(Data!$A3798, Unique!$A$2:$A$5, 0)), "Mismatch", "")</f>
        <v/>
      </c>
      <c r="E3794" s="28" t="s">
        <v>18</v>
      </c>
      <c r="F3794" s="38">
        <v>0.65</v>
      </c>
      <c r="G3794" s="43">
        <v>5500</v>
      </c>
      <c r="H3794" s="38">
        <v>3575</v>
      </c>
    </row>
    <row r="3795" spans="1:8">
      <c r="A3795">
        <v>3794</v>
      </c>
      <c r="B3795" t="str">
        <f>IF(Data!$B3799&lt;&gt;INDEX(Unique!$B$2:$B$5, MATCH(Data!$A3799, Unique!$A$2:$A$5, 0)), "Mismatch", "")</f>
        <v/>
      </c>
      <c r="E3795" s="28" t="s">
        <v>19</v>
      </c>
      <c r="F3795" s="38">
        <v>0.60000000000000009</v>
      </c>
      <c r="G3795" s="43">
        <v>3500</v>
      </c>
      <c r="H3795" s="38">
        <v>2100.0000000000005</v>
      </c>
    </row>
    <row r="3796" spans="1:8">
      <c r="A3796">
        <v>3795</v>
      </c>
      <c r="B3796" t="str">
        <f>IF(Data!$B3800&lt;&gt;INDEX(Unique!$B$2:$B$5, MATCH(Data!$A3800, Unique!$A$2:$A$5, 0)), "Mismatch", "")</f>
        <v/>
      </c>
      <c r="E3796" s="28" t="s">
        <v>20</v>
      </c>
      <c r="F3796" s="38">
        <v>0.55000000000000004</v>
      </c>
      <c r="G3796" s="43">
        <v>2500</v>
      </c>
      <c r="H3796" s="38">
        <v>1375</v>
      </c>
    </row>
    <row r="3797" spans="1:8">
      <c r="A3797">
        <v>3796</v>
      </c>
      <c r="B3797" t="str">
        <f>IF(Data!$B3801&lt;&gt;INDEX(Unique!$B$2:$B$5, MATCH(Data!$A3801, Unique!$A$2:$A$5, 0)), "Mismatch", "")</f>
        <v/>
      </c>
      <c r="E3797" s="28" t="s">
        <v>21</v>
      </c>
      <c r="F3797" s="38">
        <v>0.55000000000000004</v>
      </c>
      <c r="G3797" s="43">
        <v>2250</v>
      </c>
      <c r="H3797" s="38">
        <v>1237.5</v>
      </c>
    </row>
    <row r="3798" spans="1:8">
      <c r="A3798">
        <v>3797</v>
      </c>
      <c r="B3798" t="str">
        <f>IF(Data!$B3802&lt;&gt;INDEX(Unique!$B$2:$B$5, MATCH(Data!$A3802, Unique!$A$2:$A$5, 0)), "Mismatch", "")</f>
        <v/>
      </c>
      <c r="E3798" s="28" t="s">
        <v>22</v>
      </c>
      <c r="F3798" s="38">
        <v>0.65</v>
      </c>
      <c r="G3798" s="43">
        <v>2250</v>
      </c>
      <c r="H3798" s="38">
        <v>1462.5</v>
      </c>
    </row>
    <row r="3799" spans="1:8">
      <c r="A3799">
        <v>3798</v>
      </c>
      <c r="B3799" t="str">
        <f>IF(Data!$B3803&lt;&gt;INDEX(Unique!$B$2:$B$5, MATCH(Data!$A3803, Unique!$A$2:$A$5, 0)), "Mismatch", "")</f>
        <v/>
      </c>
      <c r="E3799" s="28" t="s">
        <v>23</v>
      </c>
      <c r="F3799" s="38">
        <v>0.70000000000000007</v>
      </c>
      <c r="G3799" s="43">
        <v>3250</v>
      </c>
      <c r="H3799" s="38">
        <v>2275</v>
      </c>
    </row>
    <row r="3800" spans="1:8">
      <c r="A3800">
        <v>3799</v>
      </c>
      <c r="B3800" t="str">
        <f>IF(Data!$B3804&lt;&gt;INDEX(Unique!$B$2:$B$5, MATCH(Data!$A3804, Unique!$A$2:$A$5, 0)), "Mismatch", "")</f>
        <v/>
      </c>
      <c r="E3800" s="28" t="s">
        <v>18</v>
      </c>
      <c r="F3800" s="38">
        <v>0.70000000000000007</v>
      </c>
      <c r="G3800" s="43">
        <v>4750</v>
      </c>
      <c r="H3800" s="38">
        <v>3325.0000000000005</v>
      </c>
    </row>
    <row r="3801" spans="1:8">
      <c r="A3801">
        <v>3800</v>
      </c>
      <c r="B3801" t="str">
        <f>IF(Data!$B3805&lt;&gt;INDEX(Unique!$B$2:$B$5, MATCH(Data!$A3805, Unique!$A$2:$A$5, 0)), "Mismatch", "")</f>
        <v/>
      </c>
      <c r="E3801" s="28" t="s">
        <v>19</v>
      </c>
      <c r="F3801" s="38">
        <v>0.65000000000000013</v>
      </c>
      <c r="G3801" s="43">
        <v>3000</v>
      </c>
      <c r="H3801" s="38">
        <v>1950.0000000000005</v>
      </c>
    </row>
    <row r="3802" spans="1:8">
      <c r="A3802">
        <v>3801</v>
      </c>
      <c r="B3802" t="str">
        <f>IF(Data!$B3806&lt;&gt;INDEX(Unique!$B$2:$B$5, MATCH(Data!$A3806, Unique!$A$2:$A$5, 0)), "Mismatch", "")</f>
        <v/>
      </c>
      <c r="E3802" s="28" t="s">
        <v>20</v>
      </c>
      <c r="F3802" s="38">
        <v>0.65000000000000013</v>
      </c>
      <c r="G3802" s="43">
        <v>2000</v>
      </c>
      <c r="H3802" s="38">
        <v>1300.0000000000002</v>
      </c>
    </row>
    <row r="3803" spans="1:8">
      <c r="A3803">
        <v>3802</v>
      </c>
      <c r="B3803" t="str">
        <f>IF(Data!$B3807&lt;&gt;INDEX(Unique!$B$2:$B$5, MATCH(Data!$A3807, Unique!$A$2:$A$5, 0)), "Mismatch", "")</f>
        <v/>
      </c>
      <c r="E3803" s="28" t="s">
        <v>21</v>
      </c>
      <c r="F3803" s="38">
        <v>0.65000000000000013</v>
      </c>
      <c r="G3803" s="43">
        <v>1750</v>
      </c>
      <c r="H3803" s="38">
        <v>1137.5000000000002</v>
      </c>
    </row>
    <row r="3804" spans="1:8">
      <c r="A3804">
        <v>3803</v>
      </c>
      <c r="B3804" t="str">
        <f>IF(Data!$B3808&lt;&gt;INDEX(Unique!$B$2:$B$5, MATCH(Data!$A3808, Unique!$A$2:$A$5, 0)), "Mismatch", "")</f>
        <v/>
      </c>
      <c r="E3804" s="28" t="s">
        <v>22</v>
      </c>
      <c r="F3804" s="38">
        <v>0.75000000000000011</v>
      </c>
      <c r="G3804" s="43">
        <v>1750</v>
      </c>
      <c r="H3804" s="38">
        <v>1312.5000000000002</v>
      </c>
    </row>
    <row r="3805" spans="1:8">
      <c r="A3805">
        <v>3804</v>
      </c>
      <c r="B3805" t="str">
        <f>IF(Data!$B3809&lt;&gt;INDEX(Unique!$B$2:$B$5, MATCH(Data!$A3809, Unique!$A$2:$A$5, 0)), "Mismatch", "")</f>
        <v/>
      </c>
      <c r="E3805" s="28" t="s">
        <v>23</v>
      </c>
      <c r="F3805" s="38">
        <v>0.8</v>
      </c>
      <c r="G3805" s="43">
        <v>3000</v>
      </c>
      <c r="H3805" s="38">
        <v>2400</v>
      </c>
    </row>
    <row r="3806" spans="1:8">
      <c r="A3806">
        <v>3805</v>
      </c>
      <c r="B3806" t="str">
        <f>IF(Data!$B3810&lt;&gt;INDEX(Unique!$B$2:$B$5, MATCH(Data!$A3810, Unique!$A$2:$A$5, 0)), "Mismatch", "")</f>
        <v/>
      </c>
      <c r="E3806" s="28" t="s">
        <v>18</v>
      </c>
      <c r="F3806" s="38">
        <v>0.75000000000000011</v>
      </c>
      <c r="G3806" s="43">
        <v>4500</v>
      </c>
      <c r="H3806" s="38">
        <v>3375.0000000000005</v>
      </c>
    </row>
    <row r="3807" spans="1:8">
      <c r="A3807">
        <v>3806</v>
      </c>
      <c r="B3807" t="str">
        <f>IF(Data!$B3811&lt;&gt;INDEX(Unique!$B$2:$B$5, MATCH(Data!$A3811, Unique!$A$2:$A$5, 0)), "Mismatch", "")</f>
        <v/>
      </c>
      <c r="E3807" s="28" t="s">
        <v>19</v>
      </c>
      <c r="F3807" s="38">
        <v>0.65000000000000013</v>
      </c>
      <c r="G3807" s="43">
        <v>3250</v>
      </c>
      <c r="H3807" s="38">
        <v>2112.5000000000005</v>
      </c>
    </row>
    <row r="3808" spans="1:8">
      <c r="A3808">
        <v>3807</v>
      </c>
      <c r="B3808" t="str">
        <f>IF(Data!$B3812&lt;&gt;INDEX(Unique!$B$2:$B$5, MATCH(Data!$A3812, Unique!$A$2:$A$5, 0)), "Mismatch", "")</f>
        <v/>
      </c>
      <c r="E3808" s="28" t="s">
        <v>20</v>
      </c>
      <c r="F3808" s="38">
        <v>0.65000000000000013</v>
      </c>
      <c r="G3808" s="43">
        <v>3450</v>
      </c>
      <c r="H3808" s="38">
        <v>2242.5000000000005</v>
      </c>
    </row>
    <row r="3809" spans="1:8">
      <c r="A3809">
        <v>3808</v>
      </c>
      <c r="B3809" t="str">
        <f>IF(Data!$B3813&lt;&gt;INDEX(Unique!$B$2:$B$5, MATCH(Data!$A3813, Unique!$A$2:$A$5, 0)), "Mismatch", "")</f>
        <v/>
      </c>
      <c r="E3809" s="28" t="s">
        <v>21</v>
      </c>
      <c r="F3809" s="38">
        <v>0.65000000000000013</v>
      </c>
      <c r="G3809" s="43">
        <v>3250</v>
      </c>
      <c r="H3809" s="38">
        <v>2112.5000000000005</v>
      </c>
    </row>
    <row r="3810" spans="1:8">
      <c r="A3810">
        <v>3809</v>
      </c>
      <c r="B3810" t="str">
        <f>IF(Data!$B3814&lt;&gt;INDEX(Unique!$B$2:$B$5, MATCH(Data!$A3814, Unique!$A$2:$A$5, 0)), "Mismatch", "")</f>
        <v/>
      </c>
      <c r="E3810" s="28" t="s">
        <v>22</v>
      </c>
      <c r="F3810" s="38">
        <v>0.75000000000000011</v>
      </c>
      <c r="G3810" s="43">
        <v>3000</v>
      </c>
      <c r="H3810" s="38">
        <v>2250.0000000000005</v>
      </c>
    </row>
    <row r="3811" spans="1:8">
      <c r="A3811">
        <v>3810</v>
      </c>
      <c r="B3811" t="str">
        <f>IF(Data!$B3815&lt;&gt;INDEX(Unique!$B$2:$B$5, MATCH(Data!$A3815, Unique!$A$2:$A$5, 0)), "Mismatch", "")</f>
        <v/>
      </c>
      <c r="E3811" s="28" t="s">
        <v>23</v>
      </c>
      <c r="F3811" s="38">
        <v>0.8</v>
      </c>
      <c r="G3811" s="43">
        <v>4000</v>
      </c>
      <c r="H3811" s="38">
        <v>3200</v>
      </c>
    </row>
    <row r="3812" spans="1:8">
      <c r="A3812">
        <v>3811</v>
      </c>
      <c r="B3812" t="str">
        <f>IF(Data!$B3816&lt;&gt;INDEX(Unique!$B$2:$B$5, MATCH(Data!$A3816, Unique!$A$2:$A$5, 0)), "Mismatch", "")</f>
        <v/>
      </c>
      <c r="E3812" s="28" t="s">
        <v>18</v>
      </c>
      <c r="F3812" s="38">
        <v>0.75000000000000011</v>
      </c>
      <c r="G3812" s="43">
        <v>6250</v>
      </c>
      <c r="H3812" s="38">
        <v>4687.5000000000009</v>
      </c>
    </row>
    <row r="3813" spans="1:8">
      <c r="A3813">
        <v>3812</v>
      </c>
      <c r="B3813" t="str">
        <f>IF(Data!$B3817&lt;&gt;INDEX(Unique!$B$2:$B$5, MATCH(Data!$A3817, Unique!$A$2:$A$5, 0)), "Mismatch", "")</f>
        <v/>
      </c>
      <c r="E3813" s="28" t="s">
        <v>19</v>
      </c>
      <c r="F3813" s="38">
        <v>0.65000000000000013</v>
      </c>
      <c r="G3813" s="43">
        <v>4250</v>
      </c>
      <c r="H3813" s="38">
        <v>2762.5000000000005</v>
      </c>
    </row>
    <row r="3814" spans="1:8">
      <c r="A3814">
        <v>3813</v>
      </c>
      <c r="B3814" t="str">
        <f>IF(Data!$B3818&lt;&gt;INDEX(Unique!$B$2:$B$5, MATCH(Data!$A3818, Unique!$A$2:$A$5, 0)), "Mismatch", "")</f>
        <v/>
      </c>
      <c r="E3814" s="28" t="s">
        <v>20</v>
      </c>
      <c r="F3814" s="38">
        <v>0.65000000000000013</v>
      </c>
      <c r="G3814" s="43">
        <v>4000</v>
      </c>
      <c r="H3814" s="38">
        <v>2600.0000000000005</v>
      </c>
    </row>
    <row r="3815" spans="1:8">
      <c r="A3815">
        <v>3814</v>
      </c>
      <c r="B3815" t="str">
        <f>IF(Data!$B3819&lt;&gt;INDEX(Unique!$B$2:$B$5, MATCH(Data!$A3819, Unique!$A$2:$A$5, 0)), "Mismatch", "")</f>
        <v/>
      </c>
      <c r="E3815" s="28" t="s">
        <v>21</v>
      </c>
      <c r="F3815" s="38">
        <v>0.65000000000000013</v>
      </c>
      <c r="G3815" s="43">
        <v>3500</v>
      </c>
      <c r="H3815" s="38">
        <v>2275.0000000000005</v>
      </c>
    </row>
    <row r="3816" spans="1:8">
      <c r="A3816">
        <v>3815</v>
      </c>
      <c r="B3816" t="str">
        <f>IF(Data!$B3820&lt;&gt;INDEX(Unique!$B$2:$B$5, MATCH(Data!$A3820, Unique!$A$2:$A$5, 0)), "Mismatch", "")</f>
        <v/>
      </c>
      <c r="E3816" s="28" t="s">
        <v>22</v>
      </c>
      <c r="F3816" s="38">
        <v>0.75000000000000011</v>
      </c>
      <c r="G3816" s="43">
        <v>3500</v>
      </c>
      <c r="H3816" s="38">
        <v>2625.0000000000005</v>
      </c>
    </row>
    <row r="3817" spans="1:8">
      <c r="A3817">
        <v>3816</v>
      </c>
      <c r="B3817" t="str">
        <f>IF(Data!$B3821&lt;&gt;INDEX(Unique!$B$2:$B$5, MATCH(Data!$A3821, Unique!$A$2:$A$5, 0)), "Mismatch", "")</f>
        <v/>
      </c>
      <c r="E3817" s="28" t="s">
        <v>23</v>
      </c>
      <c r="F3817" s="38">
        <v>0.8</v>
      </c>
      <c r="G3817" s="43">
        <v>4500</v>
      </c>
      <c r="H3817" s="38">
        <v>3600</v>
      </c>
    </row>
    <row r="3818" spans="1:8">
      <c r="A3818">
        <v>3817</v>
      </c>
      <c r="B3818" t="str">
        <f>IF(Data!$B3822&lt;&gt;INDEX(Unique!$B$2:$B$5, MATCH(Data!$A3822, Unique!$A$2:$A$5, 0)), "Mismatch", "")</f>
        <v/>
      </c>
      <c r="E3818" s="28" t="s">
        <v>18</v>
      </c>
      <c r="F3818" s="38">
        <v>0.55000000000000004</v>
      </c>
      <c r="G3818" s="43">
        <v>5000</v>
      </c>
      <c r="H3818" s="38">
        <v>2750</v>
      </c>
    </row>
    <row r="3819" spans="1:8">
      <c r="A3819">
        <v>3818</v>
      </c>
      <c r="B3819" t="str">
        <f>IF(Data!$B3823&lt;&gt;INDEX(Unique!$B$2:$B$5, MATCH(Data!$A3823, Unique!$A$2:$A$5, 0)), "Mismatch", "")</f>
        <v/>
      </c>
      <c r="E3819" s="28" t="s">
        <v>19</v>
      </c>
      <c r="F3819" s="38">
        <v>0.55000000000000004</v>
      </c>
      <c r="G3819" s="43">
        <v>3000</v>
      </c>
      <c r="H3819" s="38">
        <v>1650.0000000000002</v>
      </c>
    </row>
    <row r="3820" spans="1:8">
      <c r="A3820">
        <v>3819</v>
      </c>
      <c r="B3820" t="str">
        <f>IF(Data!$B3824&lt;&gt;INDEX(Unique!$B$2:$B$5, MATCH(Data!$A3824, Unique!$A$2:$A$5, 0)), "Mismatch", "")</f>
        <v/>
      </c>
      <c r="E3820" s="28" t="s">
        <v>20</v>
      </c>
      <c r="F3820" s="38">
        <v>0.45</v>
      </c>
      <c r="G3820" s="43">
        <v>3000</v>
      </c>
      <c r="H3820" s="38">
        <v>1350</v>
      </c>
    </row>
    <row r="3821" spans="1:8">
      <c r="A3821">
        <v>3820</v>
      </c>
      <c r="B3821" t="str">
        <f>IF(Data!$B3825&lt;&gt;INDEX(Unique!$B$2:$B$5, MATCH(Data!$A3825, Unique!$A$2:$A$5, 0)), "Mismatch", "")</f>
        <v/>
      </c>
      <c r="E3821" s="28" t="s">
        <v>21</v>
      </c>
      <c r="F3821" s="38">
        <v>0.49999999999999994</v>
      </c>
      <c r="G3821" s="43">
        <v>1500</v>
      </c>
      <c r="H3821" s="38">
        <v>749.99999999999989</v>
      </c>
    </row>
    <row r="3822" spans="1:8">
      <c r="A3822">
        <v>3821</v>
      </c>
      <c r="B3822" t="str">
        <f>IF(Data!$B3826&lt;&gt;INDEX(Unique!$B$2:$B$5, MATCH(Data!$A3826, Unique!$A$2:$A$5, 0)), "Mismatch", "")</f>
        <v/>
      </c>
      <c r="E3822" s="28" t="s">
        <v>22</v>
      </c>
      <c r="F3822" s="38">
        <v>0.65000000000000013</v>
      </c>
      <c r="G3822" s="43">
        <v>2000</v>
      </c>
      <c r="H3822" s="38">
        <v>1300.0000000000002</v>
      </c>
    </row>
    <row r="3823" spans="1:8">
      <c r="A3823">
        <v>3822</v>
      </c>
      <c r="B3823" t="str">
        <f>IF(Data!$B3827&lt;&gt;INDEX(Unique!$B$2:$B$5, MATCH(Data!$A3827, Unique!$A$2:$A$5, 0)), "Mismatch", "")</f>
        <v/>
      </c>
      <c r="E3823" s="28" t="s">
        <v>23</v>
      </c>
      <c r="F3823" s="38">
        <v>0.55000000000000004</v>
      </c>
      <c r="G3823" s="43">
        <v>3000</v>
      </c>
      <c r="H3823" s="38">
        <v>1650.0000000000002</v>
      </c>
    </row>
    <row r="3824" spans="1:8">
      <c r="A3824">
        <v>3823</v>
      </c>
      <c r="B3824" t="str">
        <f>IF(Data!$B3828&lt;&gt;INDEX(Unique!$B$2:$B$5, MATCH(Data!$A3828, Unique!$A$2:$A$5, 0)), "Mismatch", "")</f>
        <v/>
      </c>
      <c r="E3824" s="28" t="s">
        <v>18</v>
      </c>
      <c r="F3824" s="38">
        <v>0.55000000000000004</v>
      </c>
      <c r="G3824" s="43">
        <v>5750</v>
      </c>
      <c r="H3824" s="38">
        <v>3162.5000000000005</v>
      </c>
    </row>
    <row r="3825" spans="1:8">
      <c r="A3825">
        <v>3824</v>
      </c>
      <c r="B3825" t="str">
        <f>IF(Data!$B3829&lt;&gt;INDEX(Unique!$B$2:$B$5, MATCH(Data!$A3829, Unique!$A$2:$A$5, 0)), "Mismatch", "")</f>
        <v/>
      </c>
      <c r="E3825" s="28" t="s">
        <v>19</v>
      </c>
      <c r="F3825" s="38">
        <v>0.55000000000000004</v>
      </c>
      <c r="G3825" s="43">
        <v>2250</v>
      </c>
      <c r="H3825" s="38">
        <v>1237.5</v>
      </c>
    </row>
    <row r="3826" spans="1:8">
      <c r="A3826">
        <v>3825</v>
      </c>
      <c r="B3826" t="str">
        <f>IF(Data!$B3830&lt;&gt;INDEX(Unique!$B$2:$B$5, MATCH(Data!$A3830, Unique!$A$2:$A$5, 0)), "Mismatch", "")</f>
        <v/>
      </c>
      <c r="E3826" s="28" t="s">
        <v>20</v>
      </c>
      <c r="F3826" s="38">
        <v>0.45</v>
      </c>
      <c r="G3826" s="43">
        <v>2750</v>
      </c>
      <c r="H3826" s="38">
        <v>1237.5</v>
      </c>
    </row>
    <row r="3827" spans="1:8">
      <c r="A3827">
        <v>3826</v>
      </c>
      <c r="B3827" t="str">
        <f>IF(Data!$B3831&lt;&gt;INDEX(Unique!$B$2:$B$5, MATCH(Data!$A3831, Unique!$A$2:$A$5, 0)), "Mismatch", "")</f>
        <v/>
      </c>
      <c r="E3827" s="28" t="s">
        <v>21</v>
      </c>
      <c r="F3827" s="38">
        <v>0.49999999999999994</v>
      </c>
      <c r="G3827" s="43">
        <v>1750</v>
      </c>
      <c r="H3827" s="38">
        <v>874.99999999999989</v>
      </c>
    </row>
    <row r="3828" spans="1:8">
      <c r="A3828">
        <v>3827</v>
      </c>
      <c r="B3828" t="str">
        <f>IF(Data!$B3832&lt;&gt;INDEX(Unique!$B$2:$B$5, MATCH(Data!$A3832, Unique!$A$2:$A$5, 0)), "Mismatch", "")</f>
        <v/>
      </c>
      <c r="E3828" s="28" t="s">
        <v>22</v>
      </c>
      <c r="F3828" s="38">
        <v>0.65000000000000013</v>
      </c>
      <c r="G3828" s="43">
        <v>2500</v>
      </c>
      <c r="H3828" s="38">
        <v>1625.0000000000002</v>
      </c>
    </row>
    <row r="3829" spans="1:8">
      <c r="A3829">
        <v>3828</v>
      </c>
      <c r="B3829" t="str">
        <f>IF(Data!$B3833&lt;&gt;INDEX(Unique!$B$2:$B$5, MATCH(Data!$A3833, Unique!$A$2:$A$5, 0)), "Mismatch", "")</f>
        <v/>
      </c>
      <c r="E3829" s="28" t="s">
        <v>23</v>
      </c>
      <c r="F3829" s="38">
        <v>0.55000000000000004</v>
      </c>
      <c r="G3829" s="43">
        <v>3500</v>
      </c>
      <c r="H3829" s="38">
        <v>1925.0000000000002</v>
      </c>
    </row>
    <row r="3830" spans="1:8">
      <c r="A3830">
        <v>3829</v>
      </c>
      <c r="B3830" t="str">
        <f>IF(Data!$B3834&lt;&gt;INDEX(Unique!$B$2:$B$5, MATCH(Data!$A3834, Unique!$A$2:$A$5, 0)), "Mismatch", "")</f>
        <v/>
      </c>
      <c r="E3830" s="28" t="s">
        <v>18</v>
      </c>
      <c r="F3830" s="38">
        <v>0.55000000000000004</v>
      </c>
      <c r="G3830" s="43">
        <v>5450</v>
      </c>
      <c r="H3830" s="38">
        <v>2997.5000000000005</v>
      </c>
    </row>
    <row r="3831" spans="1:8">
      <c r="A3831">
        <v>3830</v>
      </c>
      <c r="B3831" t="str">
        <f>IF(Data!$B3835&lt;&gt;INDEX(Unique!$B$2:$B$5, MATCH(Data!$A3835, Unique!$A$2:$A$5, 0)), "Mismatch", "")</f>
        <v/>
      </c>
      <c r="E3831" s="28" t="s">
        <v>19</v>
      </c>
      <c r="F3831" s="38">
        <v>0.55000000000000004</v>
      </c>
      <c r="G3831" s="43">
        <v>2500</v>
      </c>
      <c r="H3831" s="38">
        <v>1375</v>
      </c>
    </row>
    <row r="3832" spans="1:8">
      <c r="A3832">
        <v>3831</v>
      </c>
      <c r="B3832" t="str">
        <f>IF(Data!$B3836&lt;&gt;INDEX(Unique!$B$2:$B$5, MATCH(Data!$A3836, Unique!$A$2:$A$5, 0)), "Mismatch", "")</f>
        <v/>
      </c>
      <c r="E3832" s="28" t="s">
        <v>20</v>
      </c>
      <c r="F3832" s="38">
        <v>0.45</v>
      </c>
      <c r="G3832" s="43">
        <v>2750</v>
      </c>
      <c r="H3832" s="38">
        <v>1237.5</v>
      </c>
    </row>
    <row r="3833" spans="1:8">
      <c r="A3833">
        <v>3832</v>
      </c>
      <c r="B3833" t="str">
        <f>IF(Data!$B3837&lt;&gt;INDEX(Unique!$B$2:$B$5, MATCH(Data!$A3837, Unique!$A$2:$A$5, 0)), "Mismatch", "")</f>
        <v/>
      </c>
      <c r="E3833" s="28" t="s">
        <v>21</v>
      </c>
      <c r="F3833" s="38">
        <v>0.49999999999999994</v>
      </c>
      <c r="G3833" s="43">
        <v>1250</v>
      </c>
      <c r="H3833" s="38">
        <v>624.99999999999989</v>
      </c>
    </row>
    <row r="3834" spans="1:8">
      <c r="A3834">
        <v>3833</v>
      </c>
      <c r="B3834" t="str">
        <f>IF(Data!$B3838&lt;&gt;INDEX(Unique!$B$2:$B$5, MATCH(Data!$A3838, Unique!$A$2:$A$5, 0)), "Mismatch", "")</f>
        <v/>
      </c>
      <c r="E3834" s="28" t="s">
        <v>22</v>
      </c>
      <c r="F3834" s="38">
        <v>0.65000000000000013</v>
      </c>
      <c r="G3834" s="43">
        <v>1750</v>
      </c>
      <c r="H3834" s="38">
        <v>1137.5000000000002</v>
      </c>
    </row>
    <row r="3835" spans="1:8">
      <c r="A3835">
        <v>3834</v>
      </c>
      <c r="B3835" t="str">
        <f>IF(Data!$B3839&lt;&gt;INDEX(Unique!$B$2:$B$5, MATCH(Data!$A3839, Unique!$A$2:$A$5, 0)), "Mismatch", "")</f>
        <v/>
      </c>
      <c r="E3835" s="28" t="s">
        <v>23</v>
      </c>
      <c r="F3835" s="38">
        <v>0.55000000000000004</v>
      </c>
      <c r="G3835" s="43">
        <v>2750</v>
      </c>
      <c r="H3835" s="38">
        <v>1512.5000000000002</v>
      </c>
    </row>
    <row r="3836" spans="1:8">
      <c r="A3836">
        <v>3835</v>
      </c>
      <c r="B3836" t="str">
        <f>IF(Data!$B3840&lt;&gt;INDEX(Unique!$B$2:$B$5, MATCH(Data!$A3840, Unique!$A$2:$A$5, 0)), "Mismatch", "")</f>
        <v/>
      </c>
      <c r="E3836" s="28" t="s">
        <v>18</v>
      </c>
      <c r="F3836" s="38">
        <v>0.55000000000000004</v>
      </c>
      <c r="G3836" s="43">
        <v>5250</v>
      </c>
      <c r="H3836" s="38">
        <v>2887.5000000000005</v>
      </c>
    </row>
    <row r="3837" spans="1:8">
      <c r="A3837">
        <v>3836</v>
      </c>
      <c r="B3837" t="str">
        <f>IF(Data!$B3841&lt;&gt;INDEX(Unique!$B$2:$B$5, MATCH(Data!$A3841, Unique!$A$2:$A$5, 0)), "Mismatch", "")</f>
        <v/>
      </c>
      <c r="E3837" s="28" t="s">
        <v>19</v>
      </c>
      <c r="F3837" s="38">
        <v>0.55000000000000004</v>
      </c>
      <c r="G3837" s="43">
        <v>2250</v>
      </c>
      <c r="H3837" s="38">
        <v>1237.5</v>
      </c>
    </row>
    <row r="3838" spans="1:8">
      <c r="A3838">
        <v>3837</v>
      </c>
      <c r="B3838" t="str">
        <f>IF(Data!$B3842&lt;&gt;INDEX(Unique!$B$2:$B$5, MATCH(Data!$A3842, Unique!$A$2:$A$5, 0)), "Mismatch", "")</f>
        <v/>
      </c>
      <c r="E3838" s="28" t="s">
        <v>20</v>
      </c>
      <c r="F3838" s="38">
        <v>0.45</v>
      </c>
      <c r="G3838" s="43">
        <v>2250</v>
      </c>
      <c r="H3838" s="38">
        <v>1012.5</v>
      </c>
    </row>
    <row r="3839" spans="1:8">
      <c r="A3839">
        <v>3838</v>
      </c>
      <c r="B3839" t="str">
        <f>IF(Data!$B3843&lt;&gt;INDEX(Unique!$B$2:$B$5, MATCH(Data!$A3843, Unique!$A$2:$A$5, 0)), "Mismatch", "")</f>
        <v/>
      </c>
      <c r="E3839" s="28" t="s">
        <v>21</v>
      </c>
      <c r="F3839" s="38">
        <v>0.49999999999999994</v>
      </c>
      <c r="G3839" s="43">
        <v>1500</v>
      </c>
      <c r="H3839" s="38">
        <v>749.99999999999989</v>
      </c>
    </row>
    <row r="3840" spans="1:8">
      <c r="A3840">
        <v>3839</v>
      </c>
      <c r="B3840" t="str">
        <f>IF(Data!$B3844&lt;&gt;INDEX(Unique!$B$2:$B$5, MATCH(Data!$A3844, Unique!$A$2:$A$5, 0)), "Mismatch", "")</f>
        <v/>
      </c>
      <c r="E3840" s="28" t="s">
        <v>22</v>
      </c>
      <c r="F3840" s="38">
        <v>0.60000000000000009</v>
      </c>
      <c r="G3840" s="43">
        <v>1500</v>
      </c>
      <c r="H3840" s="38">
        <v>900.00000000000011</v>
      </c>
    </row>
    <row r="3841" spans="1:8">
      <c r="A3841">
        <v>3840</v>
      </c>
      <c r="B3841" t="str">
        <f>IF(Data!$B3845&lt;&gt;INDEX(Unique!$B$2:$B$5, MATCH(Data!$A3845, Unique!$A$2:$A$5, 0)), "Mismatch", "")</f>
        <v/>
      </c>
      <c r="E3841" s="28" t="s">
        <v>23</v>
      </c>
      <c r="F3841" s="38">
        <v>0.5</v>
      </c>
      <c r="G3841" s="43">
        <v>3000</v>
      </c>
      <c r="H3841" s="38">
        <v>1500</v>
      </c>
    </row>
    <row r="3842" spans="1:8">
      <c r="A3842">
        <v>3841</v>
      </c>
      <c r="B3842" t="str">
        <f>IF(Data!$B3846&lt;&gt;INDEX(Unique!$B$2:$B$5, MATCH(Data!$A3846, Unique!$A$2:$A$5, 0)), "Mismatch", "")</f>
        <v/>
      </c>
      <c r="E3842" s="28" t="s">
        <v>18</v>
      </c>
      <c r="F3842" s="38">
        <v>0.65</v>
      </c>
      <c r="G3842" s="43">
        <v>5700</v>
      </c>
      <c r="H3842" s="38">
        <v>3705</v>
      </c>
    </row>
    <row r="3843" spans="1:8">
      <c r="A3843">
        <v>3842</v>
      </c>
      <c r="B3843" t="str">
        <f>IF(Data!$B3847&lt;&gt;INDEX(Unique!$B$2:$B$5, MATCH(Data!$A3847, Unique!$A$2:$A$5, 0)), "Mismatch", "")</f>
        <v/>
      </c>
      <c r="E3843" s="28" t="s">
        <v>19</v>
      </c>
      <c r="F3843" s="38">
        <v>0.60000000000000009</v>
      </c>
      <c r="G3843" s="43">
        <v>2750</v>
      </c>
      <c r="H3843" s="38">
        <v>1650.0000000000002</v>
      </c>
    </row>
    <row r="3844" spans="1:8">
      <c r="A3844">
        <v>3843</v>
      </c>
      <c r="B3844" t="str">
        <f>IF(Data!$B3848&lt;&gt;INDEX(Unique!$B$2:$B$5, MATCH(Data!$A3848, Unique!$A$2:$A$5, 0)), "Mismatch", "")</f>
        <v/>
      </c>
      <c r="E3844" s="28" t="s">
        <v>20</v>
      </c>
      <c r="F3844" s="38">
        <v>0.55000000000000004</v>
      </c>
      <c r="G3844" s="43">
        <v>3000</v>
      </c>
      <c r="H3844" s="38">
        <v>1650.0000000000002</v>
      </c>
    </row>
    <row r="3845" spans="1:8">
      <c r="A3845">
        <v>3844</v>
      </c>
      <c r="B3845" t="str">
        <f>IF(Data!$B3849&lt;&gt;INDEX(Unique!$B$2:$B$5, MATCH(Data!$A3849, Unique!$A$2:$A$5, 0)), "Mismatch", "")</f>
        <v/>
      </c>
      <c r="E3845" s="28" t="s">
        <v>21</v>
      </c>
      <c r="F3845" s="38">
        <v>0.55000000000000004</v>
      </c>
      <c r="G3845" s="43">
        <v>2500</v>
      </c>
      <c r="H3845" s="38">
        <v>1375</v>
      </c>
    </row>
    <row r="3846" spans="1:8">
      <c r="A3846">
        <v>3845</v>
      </c>
      <c r="B3846" t="str">
        <f>IF(Data!$B3850&lt;&gt;INDEX(Unique!$B$2:$B$5, MATCH(Data!$A3850, Unique!$A$2:$A$5, 0)), "Mismatch", "")</f>
        <v/>
      </c>
      <c r="E3846" s="28" t="s">
        <v>22</v>
      </c>
      <c r="F3846" s="38">
        <v>0.65</v>
      </c>
      <c r="G3846" s="43">
        <v>2750</v>
      </c>
      <c r="H3846" s="38">
        <v>1787.5</v>
      </c>
    </row>
    <row r="3847" spans="1:8">
      <c r="A3847">
        <v>3846</v>
      </c>
      <c r="B3847" t="str">
        <f>IF(Data!$B3851&lt;&gt;INDEX(Unique!$B$2:$B$5, MATCH(Data!$A3851, Unique!$A$2:$A$5, 0)), "Mismatch", "")</f>
        <v/>
      </c>
      <c r="E3847" s="28" t="s">
        <v>23</v>
      </c>
      <c r="F3847" s="38">
        <v>0.70000000000000007</v>
      </c>
      <c r="G3847" s="43">
        <v>4000</v>
      </c>
      <c r="H3847" s="38">
        <v>2800.0000000000005</v>
      </c>
    </row>
    <row r="3848" spans="1:8">
      <c r="A3848">
        <v>3847</v>
      </c>
      <c r="B3848" t="str">
        <f>IF(Data!$B3852&lt;&gt;INDEX(Unique!$B$2:$B$5, MATCH(Data!$A3852, Unique!$A$2:$A$5, 0)), "Mismatch", "")</f>
        <v/>
      </c>
      <c r="E3848" s="28" t="s">
        <v>18</v>
      </c>
      <c r="F3848" s="38">
        <v>0.65</v>
      </c>
      <c r="G3848" s="43">
        <v>6500</v>
      </c>
      <c r="H3848" s="38">
        <v>4225</v>
      </c>
    </row>
    <row r="3849" spans="1:8">
      <c r="A3849">
        <v>3848</v>
      </c>
      <c r="B3849" t="str">
        <f>IF(Data!$B3853&lt;&gt;INDEX(Unique!$B$2:$B$5, MATCH(Data!$A3853, Unique!$A$2:$A$5, 0)), "Mismatch", "")</f>
        <v/>
      </c>
      <c r="E3849" s="28" t="s">
        <v>19</v>
      </c>
      <c r="F3849" s="38">
        <v>0.60000000000000009</v>
      </c>
      <c r="G3849" s="43">
        <v>4000</v>
      </c>
      <c r="H3849" s="38">
        <v>2400.0000000000005</v>
      </c>
    </row>
    <row r="3850" spans="1:8">
      <c r="A3850">
        <v>3849</v>
      </c>
      <c r="B3850" t="str">
        <f>IF(Data!$B3854&lt;&gt;INDEX(Unique!$B$2:$B$5, MATCH(Data!$A3854, Unique!$A$2:$A$5, 0)), "Mismatch", "")</f>
        <v/>
      </c>
      <c r="E3850" s="28" t="s">
        <v>20</v>
      </c>
      <c r="F3850" s="38">
        <v>0.55000000000000004</v>
      </c>
      <c r="G3850" s="43">
        <v>3250</v>
      </c>
      <c r="H3850" s="38">
        <v>1787.5000000000002</v>
      </c>
    </row>
    <row r="3851" spans="1:8">
      <c r="A3851">
        <v>3850</v>
      </c>
      <c r="B3851" t="str">
        <f>IF(Data!$B3855&lt;&gt;INDEX(Unique!$B$2:$B$5, MATCH(Data!$A3855, Unique!$A$2:$A$5, 0)), "Mismatch", "")</f>
        <v/>
      </c>
      <c r="E3851" s="28" t="s">
        <v>21</v>
      </c>
      <c r="F3851" s="38">
        <v>0.55000000000000004</v>
      </c>
      <c r="G3851" s="43">
        <v>3000</v>
      </c>
      <c r="H3851" s="38">
        <v>1650.0000000000002</v>
      </c>
    </row>
    <row r="3852" spans="1:8">
      <c r="A3852">
        <v>3851</v>
      </c>
      <c r="B3852" t="str">
        <f>IF(Data!$B3856&lt;&gt;INDEX(Unique!$B$2:$B$5, MATCH(Data!$A3856, Unique!$A$2:$A$5, 0)), "Mismatch", "")</f>
        <v/>
      </c>
      <c r="E3852" s="28" t="s">
        <v>22</v>
      </c>
      <c r="F3852" s="38">
        <v>0.65</v>
      </c>
      <c r="G3852" s="43">
        <v>3000</v>
      </c>
      <c r="H3852" s="38">
        <v>1950</v>
      </c>
    </row>
    <row r="3853" spans="1:8">
      <c r="A3853">
        <v>3852</v>
      </c>
      <c r="B3853" t="str">
        <f>IF(Data!$B3857&lt;&gt;INDEX(Unique!$B$2:$B$5, MATCH(Data!$A3857, Unique!$A$2:$A$5, 0)), "Mismatch", "")</f>
        <v/>
      </c>
      <c r="E3853" s="28" t="s">
        <v>23</v>
      </c>
      <c r="F3853" s="38">
        <v>0.70000000000000007</v>
      </c>
      <c r="G3853" s="43">
        <v>4500</v>
      </c>
      <c r="H3853" s="38">
        <v>3150.0000000000005</v>
      </c>
    </row>
    <row r="3854" spans="1:8">
      <c r="A3854">
        <v>3853</v>
      </c>
      <c r="B3854" t="str">
        <f>IF(Data!$B3858&lt;&gt;INDEX(Unique!$B$2:$B$5, MATCH(Data!$A3858, Unique!$A$2:$A$5, 0)), "Mismatch", "")</f>
        <v/>
      </c>
      <c r="E3854" s="28" t="s">
        <v>18</v>
      </c>
      <c r="F3854" s="38">
        <v>0.65</v>
      </c>
      <c r="G3854" s="43">
        <v>6750</v>
      </c>
      <c r="H3854" s="38">
        <v>4387.5</v>
      </c>
    </row>
    <row r="3855" spans="1:8">
      <c r="A3855">
        <v>3854</v>
      </c>
      <c r="B3855" t="str">
        <f>IF(Data!$B3859&lt;&gt;INDEX(Unique!$B$2:$B$5, MATCH(Data!$A3859, Unique!$A$2:$A$5, 0)), "Mismatch", "")</f>
        <v/>
      </c>
      <c r="E3855" s="28" t="s">
        <v>19</v>
      </c>
      <c r="F3855" s="38">
        <v>0.60000000000000009</v>
      </c>
      <c r="G3855" s="43">
        <v>4250</v>
      </c>
      <c r="H3855" s="38">
        <v>2550.0000000000005</v>
      </c>
    </row>
    <row r="3856" spans="1:8">
      <c r="A3856">
        <v>3855</v>
      </c>
      <c r="B3856" t="str">
        <f>IF(Data!$B3860&lt;&gt;INDEX(Unique!$B$2:$B$5, MATCH(Data!$A3860, Unique!$A$2:$A$5, 0)), "Mismatch", "")</f>
        <v/>
      </c>
      <c r="E3856" s="28" t="s">
        <v>20</v>
      </c>
      <c r="F3856" s="38">
        <v>0.55000000000000004</v>
      </c>
      <c r="G3856" s="43">
        <v>3500</v>
      </c>
      <c r="H3856" s="38">
        <v>1925.0000000000002</v>
      </c>
    </row>
    <row r="3857" spans="1:8">
      <c r="A3857">
        <v>3856</v>
      </c>
      <c r="B3857" t="str">
        <f>IF(Data!$B3861&lt;&gt;INDEX(Unique!$B$2:$B$5, MATCH(Data!$A3861, Unique!$A$2:$A$5, 0)), "Mismatch", "")</f>
        <v/>
      </c>
      <c r="E3857" s="28" t="s">
        <v>21</v>
      </c>
      <c r="F3857" s="38">
        <v>0.55000000000000004</v>
      </c>
      <c r="G3857" s="43">
        <v>3000</v>
      </c>
      <c r="H3857" s="38">
        <v>1650.0000000000002</v>
      </c>
    </row>
    <row r="3858" spans="1:8">
      <c r="A3858">
        <v>3857</v>
      </c>
      <c r="B3858" t="str">
        <f>IF(Data!$B3862&lt;&gt;INDEX(Unique!$B$2:$B$5, MATCH(Data!$A3862, Unique!$A$2:$A$5, 0)), "Mismatch", "")</f>
        <v/>
      </c>
      <c r="E3858" s="28" t="s">
        <v>22</v>
      </c>
      <c r="F3858" s="38">
        <v>0.65</v>
      </c>
      <c r="G3858" s="43">
        <v>3250</v>
      </c>
      <c r="H3858" s="38">
        <v>2112.5</v>
      </c>
    </row>
    <row r="3859" spans="1:8">
      <c r="A3859">
        <v>3858</v>
      </c>
      <c r="B3859" t="str">
        <f>IF(Data!$B3863&lt;&gt;INDEX(Unique!$B$2:$B$5, MATCH(Data!$A3863, Unique!$A$2:$A$5, 0)), "Mismatch", "")</f>
        <v/>
      </c>
      <c r="E3859" s="28" t="s">
        <v>23</v>
      </c>
      <c r="F3859" s="38">
        <v>0.70000000000000007</v>
      </c>
      <c r="G3859" s="43">
        <v>5000</v>
      </c>
      <c r="H3859" s="38">
        <v>3500.0000000000005</v>
      </c>
    </row>
    <row r="3860" spans="1:8">
      <c r="A3860">
        <v>3859</v>
      </c>
      <c r="B3860" t="str">
        <f>IF(Data!$B3864&lt;&gt;INDEX(Unique!$B$2:$B$5, MATCH(Data!$A3864, Unique!$A$2:$A$5, 0)), "Mismatch", "")</f>
        <v/>
      </c>
      <c r="E3860" s="28" t="s">
        <v>18</v>
      </c>
      <c r="F3860" s="38">
        <v>0.65</v>
      </c>
      <c r="G3860" s="43">
        <v>6500</v>
      </c>
      <c r="H3860" s="38">
        <v>4225</v>
      </c>
    </row>
    <row r="3861" spans="1:8">
      <c r="A3861">
        <v>3860</v>
      </c>
      <c r="B3861" t="str">
        <f>IF(Data!$B3865&lt;&gt;INDEX(Unique!$B$2:$B$5, MATCH(Data!$A3865, Unique!$A$2:$A$5, 0)), "Mismatch", "")</f>
        <v/>
      </c>
      <c r="E3861" s="28" t="s">
        <v>19</v>
      </c>
      <c r="F3861" s="38">
        <v>0.60000000000000009</v>
      </c>
      <c r="G3861" s="43">
        <v>4250</v>
      </c>
      <c r="H3861" s="38">
        <v>2550.0000000000005</v>
      </c>
    </row>
    <row r="3862" spans="1:8">
      <c r="A3862">
        <v>3861</v>
      </c>
      <c r="B3862" t="str">
        <f>IF(Data!$B3866&lt;&gt;INDEX(Unique!$B$2:$B$5, MATCH(Data!$A3866, Unique!$A$2:$A$5, 0)), "Mismatch", "")</f>
        <v/>
      </c>
      <c r="E3862" s="28" t="s">
        <v>20</v>
      </c>
      <c r="F3862" s="38">
        <v>0.55000000000000004</v>
      </c>
      <c r="G3862" s="43">
        <v>3500</v>
      </c>
      <c r="H3862" s="38">
        <v>1925.0000000000002</v>
      </c>
    </row>
    <row r="3863" spans="1:8">
      <c r="A3863">
        <v>3862</v>
      </c>
      <c r="B3863" t="str">
        <f>IF(Data!$B3867&lt;&gt;INDEX(Unique!$B$2:$B$5, MATCH(Data!$A3867, Unique!$A$2:$A$5, 0)), "Mismatch", "")</f>
        <v/>
      </c>
      <c r="E3863" s="28" t="s">
        <v>21</v>
      </c>
      <c r="F3863" s="38">
        <v>0.55000000000000004</v>
      </c>
      <c r="G3863" s="43">
        <v>2500</v>
      </c>
      <c r="H3863" s="38">
        <v>1375</v>
      </c>
    </row>
    <row r="3864" spans="1:8">
      <c r="A3864">
        <v>3863</v>
      </c>
      <c r="B3864" t="str">
        <f>IF(Data!$B3868&lt;&gt;INDEX(Unique!$B$2:$B$5, MATCH(Data!$A3868, Unique!$A$2:$A$5, 0)), "Mismatch", "")</f>
        <v/>
      </c>
      <c r="E3864" s="28" t="s">
        <v>22</v>
      </c>
      <c r="F3864" s="38">
        <v>0.65</v>
      </c>
      <c r="G3864" s="43">
        <v>2250</v>
      </c>
      <c r="H3864" s="38">
        <v>1462.5</v>
      </c>
    </row>
    <row r="3865" spans="1:8">
      <c r="A3865">
        <v>3864</v>
      </c>
      <c r="B3865" t="str">
        <f>IF(Data!$B3869&lt;&gt;INDEX(Unique!$B$2:$B$5, MATCH(Data!$A3869, Unique!$A$2:$A$5, 0)), "Mismatch", "")</f>
        <v/>
      </c>
      <c r="E3865" s="28" t="s">
        <v>23</v>
      </c>
      <c r="F3865" s="38">
        <v>0.70000000000000007</v>
      </c>
      <c r="G3865" s="43">
        <v>4000</v>
      </c>
      <c r="H3865" s="38">
        <v>2800.0000000000005</v>
      </c>
    </row>
    <row r="3866" spans="1:8">
      <c r="A3866">
        <v>3865</v>
      </c>
      <c r="B3866" t="str">
        <f>IF(Data!$B3870&lt;&gt;INDEX(Unique!$B$2:$B$5, MATCH(Data!$A3870, Unique!$A$2:$A$5, 0)), "Mismatch", "")</f>
        <v/>
      </c>
      <c r="E3866" s="28" t="s">
        <v>18</v>
      </c>
      <c r="F3866" s="38">
        <v>0.65</v>
      </c>
      <c r="G3866" s="43">
        <v>5250</v>
      </c>
      <c r="H3866" s="38">
        <v>3412.5</v>
      </c>
    </row>
    <row r="3867" spans="1:8">
      <c r="A3867">
        <v>3866</v>
      </c>
      <c r="B3867" t="str">
        <f>IF(Data!$B3871&lt;&gt;INDEX(Unique!$B$2:$B$5, MATCH(Data!$A3871, Unique!$A$2:$A$5, 0)), "Mismatch", "")</f>
        <v/>
      </c>
      <c r="E3867" s="28" t="s">
        <v>19</v>
      </c>
      <c r="F3867" s="38">
        <v>0.60000000000000009</v>
      </c>
      <c r="G3867" s="43">
        <v>3250</v>
      </c>
      <c r="H3867" s="38">
        <v>1950.0000000000002</v>
      </c>
    </row>
    <row r="3868" spans="1:8">
      <c r="A3868">
        <v>3867</v>
      </c>
      <c r="B3868" t="str">
        <f>IF(Data!$B3872&lt;&gt;INDEX(Unique!$B$2:$B$5, MATCH(Data!$A3872, Unique!$A$2:$A$5, 0)), "Mismatch", "")</f>
        <v/>
      </c>
      <c r="E3868" s="28" t="s">
        <v>20</v>
      </c>
      <c r="F3868" s="38">
        <v>0.55000000000000004</v>
      </c>
      <c r="G3868" s="43">
        <v>2250</v>
      </c>
      <c r="H3868" s="38">
        <v>1237.5</v>
      </c>
    </row>
    <row r="3869" spans="1:8">
      <c r="A3869">
        <v>3868</v>
      </c>
      <c r="B3869" t="str">
        <f>IF(Data!$B3873&lt;&gt;INDEX(Unique!$B$2:$B$5, MATCH(Data!$A3873, Unique!$A$2:$A$5, 0)), "Mismatch", "")</f>
        <v/>
      </c>
      <c r="E3869" s="28" t="s">
        <v>21</v>
      </c>
      <c r="F3869" s="38">
        <v>0.55000000000000004</v>
      </c>
      <c r="G3869" s="43">
        <v>2000</v>
      </c>
      <c r="H3869" s="38">
        <v>1100</v>
      </c>
    </row>
    <row r="3870" spans="1:8">
      <c r="A3870">
        <v>3869</v>
      </c>
      <c r="B3870" t="str">
        <f>IF(Data!$B3874&lt;&gt;INDEX(Unique!$B$2:$B$5, MATCH(Data!$A3874, Unique!$A$2:$A$5, 0)), "Mismatch", "")</f>
        <v/>
      </c>
      <c r="E3870" s="28" t="s">
        <v>22</v>
      </c>
      <c r="F3870" s="38">
        <v>0.65</v>
      </c>
      <c r="G3870" s="43">
        <v>2000</v>
      </c>
      <c r="H3870" s="38">
        <v>1300</v>
      </c>
    </row>
    <row r="3871" spans="1:8">
      <c r="A3871">
        <v>3870</v>
      </c>
      <c r="B3871" t="str">
        <f>IF(Data!$B3875&lt;&gt;INDEX(Unique!$B$2:$B$5, MATCH(Data!$A3875, Unique!$A$2:$A$5, 0)), "Mismatch", "")</f>
        <v/>
      </c>
      <c r="E3871" s="28" t="s">
        <v>23</v>
      </c>
      <c r="F3871" s="38">
        <v>0.70000000000000007</v>
      </c>
      <c r="G3871" s="43">
        <v>3000</v>
      </c>
      <c r="H3871" s="38">
        <v>2100</v>
      </c>
    </row>
    <row r="3872" spans="1:8">
      <c r="A3872">
        <v>3871</v>
      </c>
      <c r="B3872" t="str">
        <f>IF(Data!$B3876&lt;&gt;INDEX(Unique!$B$2:$B$5, MATCH(Data!$A3876, Unique!$A$2:$A$5, 0)), "Mismatch", "")</f>
        <v/>
      </c>
      <c r="E3872" s="28" t="s">
        <v>18</v>
      </c>
      <c r="F3872" s="38">
        <v>0.70000000000000007</v>
      </c>
      <c r="G3872" s="43">
        <v>4500</v>
      </c>
      <c r="H3872" s="38">
        <v>3150.0000000000005</v>
      </c>
    </row>
    <row r="3873" spans="1:8">
      <c r="A3873">
        <v>3872</v>
      </c>
      <c r="B3873" t="str">
        <f>IF(Data!$B3877&lt;&gt;INDEX(Unique!$B$2:$B$5, MATCH(Data!$A3877, Unique!$A$2:$A$5, 0)), "Mismatch", "")</f>
        <v/>
      </c>
      <c r="E3873" s="28" t="s">
        <v>19</v>
      </c>
      <c r="F3873" s="38">
        <v>0.65000000000000013</v>
      </c>
      <c r="G3873" s="43">
        <v>2750</v>
      </c>
      <c r="H3873" s="38">
        <v>1787.5000000000005</v>
      </c>
    </row>
    <row r="3874" spans="1:8">
      <c r="A3874">
        <v>3873</v>
      </c>
      <c r="B3874" t="str">
        <f>IF(Data!$B3878&lt;&gt;INDEX(Unique!$B$2:$B$5, MATCH(Data!$A3878, Unique!$A$2:$A$5, 0)), "Mismatch", "")</f>
        <v/>
      </c>
      <c r="E3874" s="28" t="s">
        <v>20</v>
      </c>
      <c r="F3874" s="38">
        <v>0.65000000000000013</v>
      </c>
      <c r="G3874" s="43">
        <v>1750</v>
      </c>
      <c r="H3874" s="38">
        <v>1137.5000000000002</v>
      </c>
    </row>
    <row r="3875" spans="1:8">
      <c r="A3875">
        <v>3874</v>
      </c>
      <c r="B3875" t="str">
        <f>IF(Data!$B3879&lt;&gt;INDEX(Unique!$B$2:$B$5, MATCH(Data!$A3879, Unique!$A$2:$A$5, 0)), "Mismatch", "")</f>
        <v/>
      </c>
      <c r="E3875" s="28" t="s">
        <v>21</v>
      </c>
      <c r="F3875" s="38">
        <v>0.65000000000000013</v>
      </c>
      <c r="G3875" s="43">
        <v>1500</v>
      </c>
      <c r="H3875" s="38">
        <v>975.00000000000023</v>
      </c>
    </row>
    <row r="3876" spans="1:8">
      <c r="A3876">
        <v>3875</v>
      </c>
      <c r="B3876" t="str">
        <f>IF(Data!$B3880&lt;&gt;INDEX(Unique!$B$2:$B$5, MATCH(Data!$A3880, Unique!$A$2:$A$5, 0)), "Mismatch", "")</f>
        <v/>
      </c>
      <c r="E3876" s="28" t="s">
        <v>22</v>
      </c>
      <c r="F3876" s="38">
        <v>0.75000000000000011</v>
      </c>
      <c r="G3876" s="43">
        <v>1500</v>
      </c>
      <c r="H3876" s="38">
        <v>1125.0000000000002</v>
      </c>
    </row>
    <row r="3877" spans="1:8">
      <c r="A3877">
        <v>3876</v>
      </c>
      <c r="B3877" t="str">
        <f>IF(Data!$B3881&lt;&gt;INDEX(Unique!$B$2:$B$5, MATCH(Data!$A3881, Unique!$A$2:$A$5, 0)), "Mismatch", "")</f>
        <v/>
      </c>
      <c r="E3877" s="28" t="s">
        <v>23</v>
      </c>
      <c r="F3877" s="38">
        <v>0.8</v>
      </c>
      <c r="G3877" s="43">
        <v>2750</v>
      </c>
      <c r="H3877" s="38">
        <v>2200</v>
      </c>
    </row>
    <row r="3878" spans="1:8">
      <c r="A3878">
        <v>3877</v>
      </c>
      <c r="B3878" t="str">
        <f>IF(Data!$B3882&lt;&gt;INDEX(Unique!$B$2:$B$5, MATCH(Data!$A3882, Unique!$A$2:$A$5, 0)), "Mismatch", "")</f>
        <v/>
      </c>
      <c r="E3878" s="28" t="s">
        <v>18</v>
      </c>
      <c r="F3878" s="38">
        <v>0.75000000000000011</v>
      </c>
      <c r="G3878" s="43">
        <v>4250</v>
      </c>
      <c r="H3878" s="38">
        <v>3187.5000000000005</v>
      </c>
    </row>
    <row r="3879" spans="1:8">
      <c r="A3879">
        <v>3878</v>
      </c>
      <c r="B3879" t="str">
        <f>IF(Data!$B3883&lt;&gt;INDEX(Unique!$B$2:$B$5, MATCH(Data!$A3883, Unique!$A$2:$A$5, 0)), "Mismatch", "")</f>
        <v/>
      </c>
      <c r="E3879" s="28" t="s">
        <v>19</v>
      </c>
      <c r="F3879" s="38">
        <v>0.65000000000000013</v>
      </c>
      <c r="G3879" s="43">
        <v>3000</v>
      </c>
      <c r="H3879" s="38">
        <v>1950.0000000000005</v>
      </c>
    </row>
    <row r="3880" spans="1:8">
      <c r="A3880">
        <v>3879</v>
      </c>
      <c r="B3880" t="str">
        <f>IF(Data!$B3884&lt;&gt;INDEX(Unique!$B$2:$B$5, MATCH(Data!$A3884, Unique!$A$2:$A$5, 0)), "Mismatch", "")</f>
        <v/>
      </c>
      <c r="E3880" s="28" t="s">
        <v>20</v>
      </c>
      <c r="F3880" s="38">
        <v>0.65000000000000013</v>
      </c>
      <c r="G3880" s="43">
        <v>3200</v>
      </c>
      <c r="H3880" s="38">
        <v>2080.0000000000005</v>
      </c>
    </row>
    <row r="3881" spans="1:8">
      <c r="A3881">
        <v>3880</v>
      </c>
      <c r="B3881" t="str">
        <f>IF(Data!$B3885&lt;&gt;INDEX(Unique!$B$2:$B$5, MATCH(Data!$A3885, Unique!$A$2:$A$5, 0)), "Mismatch", "")</f>
        <v/>
      </c>
      <c r="E3881" s="28" t="s">
        <v>21</v>
      </c>
      <c r="F3881" s="38">
        <v>0.65000000000000013</v>
      </c>
      <c r="G3881" s="43">
        <v>3000</v>
      </c>
      <c r="H3881" s="38">
        <v>1950.0000000000005</v>
      </c>
    </row>
    <row r="3882" spans="1:8">
      <c r="A3882">
        <v>3881</v>
      </c>
      <c r="B3882" t="str">
        <f>IF(Data!$B3886&lt;&gt;INDEX(Unique!$B$2:$B$5, MATCH(Data!$A3886, Unique!$A$2:$A$5, 0)), "Mismatch", "")</f>
        <v/>
      </c>
      <c r="E3882" s="28" t="s">
        <v>22</v>
      </c>
      <c r="F3882" s="38">
        <v>0.75000000000000011</v>
      </c>
      <c r="G3882" s="43">
        <v>2750</v>
      </c>
      <c r="H3882" s="38">
        <v>2062.5000000000005</v>
      </c>
    </row>
    <row r="3883" spans="1:8">
      <c r="A3883">
        <v>3882</v>
      </c>
      <c r="B3883" t="str">
        <f>IF(Data!$B3887&lt;&gt;INDEX(Unique!$B$2:$B$5, MATCH(Data!$A3887, Unique!$A$2:$A$5, 0)), "Mismatch", "")</f>
        <v/>
      </c>
      <c r="E3883" s="28" t="s">
        <v>23</v>
      </c>
      <c r="F3883" s="38">
        <v>0.8</v>
      </c>
      <c r="G3883" s="43">
        <v>3750</v>
      </c>
      <c r="H3883" s="38">
        <v>3000</v>
      </c>
    </row>
    <row r="3884" spans="1:8">
      <c r="A3884">
        <v>3883</v>
      </c>
      <c r="B3884" t="str">
        <f>IF(Data!$B3888&lt;&gt;INDEX(Unique!$B$2:$B$5, MATCH(Data!$A3888, Unique!$A$2:$A$5, 0)), "Mismatch", "")</f>
        <v/>
      </c>
      <c r="E3884" s="28" t="s">
        <v>18</v>
      </c>
      <c r="F3884" s="38">
        <v>0.75000000000000011</v>
      </c>
      <c r="G3884" s="43">
        <v>6000</v>
      </c>
      <c r="H3884" s="38">
        <v>4500.0000000000009</v>
      </c>
    </row>
    <row r="3885" spans="1:8">
      <c r="A3885">
        <v>3884</v>
      </c>
      <c r="B3885" t="str">
        <f>IF(Data!$B3889&lt;&gt;INDEX(Unique!$B$2:$B$5, MATCH(Data!$A3889, Unique!$A$2:$A$5, 0)), "Mismatch", "")</f>
        <v/>
      </c>
      <c r="E3885" s="28" t="s">
        <v>19</v>
      </c>
      <c r="F3885" s="38">
        <v>0.65000000000000013</v>
      </c>
      <c r="G3885" s="43">
        <v>4000</v>
      </c>
      <c r="H3885" s="38">
        <v>2600.0000000000005</v>
      </c>
    </row>
    <row r="3886" spans="1:8">
      <c r="A3886">
        <v>3885</v>
      </c>
      <c r="B3886" t="str">
        <f>IF(Data!$B3890&lt;&gt;INDEX(Unique!$B$2:$B$5, MATCH(Data!$A3890, Unique!$A$2:$A$5, 0)), "Mismatch", "")</f>
        <v/>
      </c>
      <c r="E3886" s="28" t="s">
        <v>20</v>
      </c>
      <c r="F3886" s="38">
        <v>0.65000000000000013</v>
      </c>
      <c r="G3886" s="43">
        <v>3750</v>
      </c>
      <c r="H3886" s="38">
        <v>2437.5000000000005</v>
      </c>
    </row>
    <row r="3887" spans="1:8">
      <c r="A3887">
        <v>3886</v>
      </c>
      <c r="B3887" t="str">
        <f>IF(Data!$B3891&lt;&gt;INDEX(Unique!$B$2:$B$5, MATCH(Data!$A3891, Unique!$A$2:$A$5, 0)), "Mismatch", "")</f>
        <v/>
      </c>
      <c r="E3887" s="28" t="s">
        <v>21</v>
      </c>
      <c r="F3887" s="38">
        <v>0.65000000000000013</v>
      </c>
      <c r="G3887" s="43">
        <v>3250</v>
      </c>
      <c r="H3887" s="38">
        <v>2112.5000000000005</v>
      </c>
    </row>
    <row r="3888" spans="1:8">
      <c r="A3888">
        <v>3887</v>
      </c>
      <c r="B3888" t="str">
        <f>IF(Data!$B3892&lt;&gt;INDEX(Unique!$B$2:$B$5, MATCH(Data!$A3892, Unique!$A$2:$A$5, 0)), "Mismatch", "")</f>
        <v/>
      </c>
      <c r="E3888" s="28" t="s">
        <v>22</v>
      </c>
      <c r="F3888" s="38">
        <v>0.75000000000000011</v>
      </c>
      <c r="G3888" s="43">
        <v>3250</v>
      </c>
      <c r="H3888" s="38">
        <v>2437.5000000000005</v>
      </c>
    </row>
    <row r="3889" spans="1:8">
      <c r="A3889">
        <v>3888</v>
      </c>
      <c r="B3889" t="str">
        <f>IF(Data!$B3893&lt;&gt;INDEX(Unique!$B$2:$B$5, MATCH(Data!$A3893, Unique!$A$2:$A$5, 0)), "Mismatch", "")</f>
        <v/>
      </c>
      <c r="E3889" s="28" t="s">
        <v>23</v>
      </c>
      <c r="F3889" s="38">
        <v>0.8</v>
      </c>
      <c r="G3889" s="43">
        <v>4250</v>
      </c>
      <c r="H3889" s="38">
        <v>3400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Quach</dc:creator>
  <cp:keywords/>
  <dc:description/>
  <cp:lastModifiedBy>Guest User</cp:lastModifiedBy>
  <cp:revision/>
  <dcterms:created xsi:type="dcterms:W3CDTF">2022-04-21T14:05:43Z</dcterms:created>
  <dcterms:modified xsi:type="dcterms:W3CDTF">2025-07-07T14:41:25Z</dcterms:modified>
  <cp:category/>
  <cp:contentStatus/>
</cp:coreProperties>
</file>